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Review Prices" sheetId="2" r:id="rId2"/>
    <sheet name="All Product Prices" sheetId="3" r:id="rId3"/>
    <sheet name="Vendor Totals" sheetId="4" r:id="rId4"/>
    <sheet name="Membership Reference" sheetId="5" r:id="rId5"/>
  </sheets>
  <definedNames>
    <definedName name="_xlnm._FilterDatabase" localSheetId="1">'Review Prices'!A1:AI3361</definedName>
    <definedName name="_xlnm._FilterDatabase" localSheetId="2">'All Product Prices'!A1:S844</definedName>
    <definedName name="_xlnm._FilterDatabase" localSheetId="3">'Vendor Totals'!A1:H28</definedName>
    <definedName name="_xlnm._FilterDatabase" localSheetId="4">'Membership Reference'!A1:H11</definedName>
  </definedNames>
  <calcPr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56" formatCode="&quot;上午/下午 &quot;hh&quot;時&quot;mm&quot;分&quot;ss&quot;秒 &quot;"/>
    <numFmt numFmtId="60" formatCode="$#,##0.00;[Red]-$#,##0.00"/>
    <numFmt numFmtId="61" formatCode="0.0000"/>
  </numFmts>
  <fonts count="2">
    <font>
      <sz val="12"/>
      <color theme="1"/>
      <name val="Calibri"/>
      <family val="2"/>
      <scheme val="minor"/>
    </font>
    <font>
      <sz val="11"/>
      <name val="Calibri"/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93F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F6F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NumberFormat="1"/>
    <xf numFmtId="1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0" fontId="1" fillId="2" borderId="0" xfId="0" applyNumberFormat="1" applyFill="1" applyFont="1" applyAlignment="1">
      <alignment vertical="top" wrapText="1"/>
    </xf>
    <xf numFmtId="0" fontId="0" fillId="6" borderId="0" xfId="0" applyNumberFormat="1" applyFill="1" applyAlignment="1">
      <alignment vertical="top" wrapText="1"/>
    </xf>
    <xf numFmtId="0" fontId="0" fillId="7" borderId="0" xfId="0" applyNumberFormat="1" applyFill="1" applyAlignment="1">
      <alignment vertical="top" wrapText="1"/>
    </xf>
    <xf numFmtId="10" fontId="0" fillId="7" borderId="0" xfId="0" applyNumberFormat="1" applyFill="1" applyAlignment="1">
      <alignment vertical="top" wrapText="1"/>
    </xf>
    <xf numFmtId="60" fontId="0" fillId="5" borderId="0" xfId="0" applyNumberFormat="1" applyFill="1" applyAlignment="1">
      <alignment vertical="top" wrapText="1"/>
    </xf>
    <xf numFmtId="1" fontId="0" fillId="5" borderId="0" xfId="0" applyNumberFormat="1" applyFill="1" applyAlignment="1">
      <alignment vertical="top" wrapText="1"/>
    </xf>
    <xf numFmtId="0" fontId="1" fillId="2" borderId="0" xfId="0" applyNumberFormat="1" applyFill="1" applyFont="1" applyAlignment="1">
      <alignment vertical="top" wrapText="1"/>
    </xf>
    <xf numFmtId="60" fontId="0" fillId="7" borderId="0" xfId="0" applyNumberFormat="1" applyFill="1" applyAlignment="1">
      <alignment vertical="top"/>
    </xf>
    <xf numFmtId="60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0" fontId="0" fillId="3" borderId="0" xfId="0" applyNumberFormat="1" applyFill="1" applyAlignment="1">
      <alignment vertical="top" wrapText="1"/>
    </xf>
    <xf numFmtId="60" fontId="0" fillId="3" borderId="0" xfId="0" applyNumberFormat="1" applyFill="1" applyAlignment="1">
      <alignment vertical="top"/>
    </xf>
    <xf numFmtId="60" fontId="0" fillId="5" borderId="0" xfId="0" applyNumberFormat="1" applyFill="1" applyAlignment="1">
      <alignment vertical="top"/>
    </xf>
    <xf numFmtId="60" fontId="0" fillId="6" borderId="0" xfId="0" applyNumberFormat="1" applyFill="1" applyAlignment="1">
      <alignment vertical="top"/>
    </xf>
    <xf numFmtId="10" fontId="0" fillId="6" borderId="0" xfId="0" applyNumberFormat="1" applyFill="1" applyAlignment="1">
      <alignment vertical="top"/>
    </xf>
    <xf numFmtId="10" fontId="0" fillId="5" borderId="0" xfId="0" applyNumberFormat="1" applyFill="1" applyAlignment="1">
      <alignment vertical="top"/>
    </xf>
    <xf numFmtId="0" fontId="0" fillId="7" borderId="0" xfId="0" applyNumberFormat="1" applyFill="1" applyAlignment="1">
      <alignment vertical="top"/>
    </xf>
    <xf numFmtId="10" fontId="0" fillId="7" borderId="0" xfId="0" applyNumberFormat="1" applyFill="1" applyAlignment="1">
      <alignment vertical="top"/>
    </xf>
    <xf numFmtId="0" fontId="0" fillId="6" borderId="0" xfId="0" applyNumberFormat="1" applyFill="1" applyAlignment="1">
      <alignment vertical="top"/>
    </xf>
    <xf numFmtId="0" fontId="0" fillId="3" borderId="0" xfId="0" applyNumberFormat="1" applyFill="1" applyAlignment="1">
      <alignment vertical="top"/>
    </xf>
    <xf numFmtId="61" fontId="0" fillId="6" borderId="0" xfId="0" applyNumberFormat="1" applyFill="1" applyAlignment="1">
      <alignment vertical="top"/>
    </xf>
    <xf numFmtId="60" fontId="0" fillId="7" borderId="0" xfId="0" applyNumberFormat="1" applyFill="1" applyAlignment="1">
      <alignment vertical="top" wrapText="1"/>
    </xf>
    <xf numFmtId="1" fontId="0" fillId="7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C35"/>
  <sheetViews>
    <sheetView workbookViewId="0" showGridLines="0" zoomScale="100">
      <pane ySplit="1" topLeftCell="A2" activePane="bottomLeft" state="frozen"/>
      <selection pane="bottomLeft" activeCell="A2" sqref="A2"/>
    </sheetView>
  </sheetViews>
  <cols>
    <col min="1" max="1" width="48.83203125" customWidth="1"/>
    <col min="2" max="2" width="34.83203125" customWidth="1"/>
    <col min="3" max="3" width="115.83203125" customWidth="1"/>
  </cols>
  <sheetData>
    <row r="1" ht="32" customHeight="1">
      <c r="A1" t="str" s="5">
        <v>FFCSA PRICE REVIEW — RETURN THIS FILE</v>
      </c>
      <c r="B1" t="str" s="5">
        <v>Value</v>
      </c>
      <c r="C1" t="str" s="5">
        <v>How to use this workbook</v>
      </c>
    </row>
    <row r="2" ht="50" customHeight="1">
      <c r="A2" t="str" s="6">
        <v>Purpose</v>
      </c>
      <c r="B2" t="str" s="7">
        <v>Review only</v>
      </c>
      <c r="C2" t="str" s="7">
        <v>No prices have been changed. Your returned file will identify your decisions; store publication still follows the reviewed Product Sync workflow.</v>
      </c>
    </row>
    <row r="3" ht="50" customHeight="1">
      <c r="A3" t="str" s="6">
        <v>Price snapshot</v>
      </c>
      <c r="B3" t="str" s="7">
        <v>October 1, 2026</v>
      </c>
      <c r="C3" t="str" s="7">
        <v>Uses the same local catalog and Local Line prices as the preceding analysis. Individual verification times are on Review Prices.</v>
      </c>
    </row>
    <row r="4" ht="50" customHeight="1">
      <c r="A4" t="str" s="6">
        <v>Sales benchmark</v>
      </c>
      <c r="B4" t="str" s="7">
        <v>January–September 2026</v>
      </c>
      <c r="C4" t="str" s="7">
        <v>Normalized historical revenue benchmark. Current prices differ from earlier prices during the year.</v>
      </c>
    </row>
    <row r="5" ht="50" customHeight="1">
      <c r="A5" t="str" s="6">
        <v>Starting proposal</v>
      </c>
      <c r="B5" s="8">
        <v>0.08</v>
      </c>
      <c r="C5" t="str" s="7">
        <v>8% above existing non-SNAP Local Line prices, rounded to cents. This is a fixed proposal; enter your alternative selling price in yellow on Review Prices.</v>
      </c>
    </row>
    <row r="6" ht="50" customHeight="1">
      <c r="A6" t="str" s="6">
        <v>All local products accounted for</v>
      </c>
      <c r="B6" s="7">
        <v>832</v>
      </c>
      <c r="C6" t="str" s="7">
        <v>824 non-membership products on Review Prices; 8 membership products on Membership Reference.</v>
      </c>
    </row>
    <row r="7" ht="50" customHeight="1">
      <c r="A7" t="str" s="6">
        <v>Review rows</v>
      </c>
      <c r="B7" s="7">
        <v>3360</v>
      </c>
      <c r="C7" t="str" s="7">
        <v>One row per product package and customer price list. Products without packages appear as held placeholder rows.</v>
      </c>
    </row>
    <row r="8" ht="50" customHeight="1">
      <c r="A8" t="str" s="6">
        <v>1. Open Review Prices</v>
      </c>
      <c r="B8" t="str" s="7">
        <v>Yellow columns I–K</v>
      </c>
      <c r="C8" t="str" s="7">
        <v>Filter by Vendor, Product, Customer price list, or Review flags. Columns A–B and the header stay visible while scrolling.</v>
      </c>
    </row>
    <row r="9" ht="50" customHeight="1">
      <c r="A9" t="str" s="6">
        <v>2. Your decision</v>
      </c>
      <c r="B9" t="str" s="7">
        <v>Choose from dropdown</v>
      </c>
      <c r="C9" t="str" s="7">
        <v>Approve proposed / Use my price / Keep current / Hold / Unreviewed. Nothing starts approved.</v>
      </c>
    </row>
    <row r="10" ht="50" customHeight="1">
      <c r="A10" t="str" s="6">
        <v>3. Your price</v>
      </c>
      <c r="B10" t="str" s="7">
        <v>Optional alternative selling price</v>
      </c>
      <c r="C10" t="str" s="7">
        <v>Fill this in only when choosing Use my price. Use dollars, not markup percentages.</v>
      </c>
    </row>
    <row r="11" ht="50" customHeight="1">
      <c r="A11" t="str" s="6">
        <v>4. Your notes</v>
      </c>
      <c r="B11" t="str" s="7">
        <v>Comments or instructions</v>
      </c>
      <c r="C11" t="str" s="7">
        <v>Explain exceptions or questions here. Leave Product ID, Package ID and Review row ID unchanged.</v>
      </c>
    </row>
    <row r="12" ht="50" customHeight="1">
      <c r="A12" t="str" s="6">
        <v>5. Return this .xlsx file</v>
      </c>
      <c r="B12" t="str" s="7">
        <v>Keep it as Excel format</v>
      </c>
      <c r="C12" t="str" s="7">
        <v>Return the edited workbook here. Formulas calculate the reviewed price, equivalent markup, and estimated impact.</v>
      </c>
    </row>
    <row r="13" ht="50" customHeight="1">
      <c r="A13" t="str" s="6">
        <v>SNAP and deposits</v>
      </c>
      <c r="B13" t="str" s="7">
        <v>Keep current</v>
      </c>
      <c r="C13" t="str" s="7">
        <v>Protected rows always retain the current confirmed price. Any attempted override is flagged for discussion.</v>
      </c>
    </row>
    <row r="14" ht="50" customHeight="1">
      <c r="A14" t="str" s="6">
        <v>Member discounts</v>
      </c>
      <c r="B14" t="str" s="7">
        <v>Preserve current tier relationships</v>
      </c>
      <c r="C14" t="str" s="7">
        <v>The default 8% proposal preserves relative guest/member discounts. Individual overrides can change them; we will recheck when you return the workbook.</v>
      </c>
    </row>
    <row r="15" ht="50" customHeight="1">
      <c r="A15" t="str" s="6">
        <v>Missing prices or vendor</v>
      </c>
      <c r="B15" t="str" s="7">
        <v>Hold</v>
      </c>
      <c r="C15" t="str" s="7">
        <v>No proposal is made for a price list without a confirmed Local Line price or for an unverified vendor/base. Local calculation remains visible as reference.</v>
      </c>
    </row>
    <row r="16" ht="50" customHeight="1">
      <c r="A16" t="str" s="6">
        <v>Transaction cost allowance</v>
      </c>
      <c r="B16" s="8">
        <v>0.03</v>
      </c>
      <c r="C16" t="str" s="7">
        <v>Used only in the impact formulas below; 3% is a planning assumption, not a measured processor rate.</v>
      </c>
    </row>
    <row r="17" ht="50" customHeight="1">
      <c r="A17" t="str" s="6">
        <v>Eligible historical sales</v>
      </c>
      <c r="B17" s="9">
        <f>SUM('Review Prices'!R2:R3361)</f>
        <v>548218.9000000004</v>
      </c>
      <c r="C17" t="str" s="7">
        <v>Excludes SNAP, memberships, deposits and unresolved product/price matches.</v>
      </c>
    </row>
    <row r="18" ht="50" customHeight="1">
      <c r="A18" t="str" s="6">
        <v>Suggested price changes: profit benchmark</v>
      </c>
      <c r="B18" s="9">
        <f>SUM('Review Prices'!S2:S3361)</f>
        <v>42488.73887688545</v>
      </c>
      <c r="C18" t="str" s="7">
        <v>Incremental operating contribution at unchanged unit volume, after the transaction allowance. Includes rounding to cents.</v>
      </c>
    </row>
    <row r="19" ht="50" customHeight="1">
      <c r="A19" t="str" s="6">
        <v>Your accepted changes: profit benchmark</v>
      </c>
      <c r="B19" s="9">
        <f>SUM('Review Prices'!T2:T3361)</f>
        <v>0</v>
      </c>
      <c r="C19" t="str" s="7">
        <v>Only valid Approve proposed / Use my price decisions count. Keep current, Hold and Unreviewed contribute zero.</v>
      </c>
    </row>
    <row r="20" ht="50" customHeight="1">
      <c r="A20" t="str" s="6">
        <v>Additional profit target</v>
      </c>
      <c r="B20" s="9">
        <v>30000</v>
      </c>
      <c r="C20" t="str" s="7">
        <v>First-three-quarters sales benchmark, not recovery of already completed results.</v>
      </c>
    </row>
    <row r="21" ht="50" customHeight="1">
      <c r="A21" t="str" s="6">
        <v>Remaining target after your accepted changes</v>
      </c>
      <c r="B21" s="9">
        <f>MAX(0,B20-B19)</f>
        <v>30000</v>
      </c>
      <c r="C21" t="str" s="7">
        <v>This updates as you review rows.</v>
      </c>
    </row>
    <row r="22" ht="50" customHeight="1">
      <c r="A22" t="str" s="6">
        <v>Rows still unreviewed</v>
      </c>
      <c r="B22" s="10">
        <f>COUNTIF('Review Prices'!I2:I3361,"Unreviewed")</f>
        <v>2005</v>
      </c>
      <c r="C22" t="str" s="7">
        <v>These remain pending; they will not be treated as approvals.</v>
      </c>
    </row>
    <row r="23" ht="50" customHeight="1">
      <c r="A23" t="str" s="6">
        <v>Rows set to Hold</v>
      </c>
      <c r="B23" s="10">
        <f>COUNTIF('Review Prices'!I2:I3361,"Hold")</f>
        <v>577</v>
      </c>
      <c r="C23" t="str" s="7">
        <v>Resolve missing information or leave these for a later review.</v>
      </c>
    </row>
    <row r="24" ht="50" customHeight="1">
      <c r="A24" t="str" s="6">
        <v>Rows marked Approve proposed</v>
      </c>
      <c r="B24" s="10">
        <f>COUNTIF('Review Prices'!I2:I3361,"Approve proposed")</f>
        <v>0</v>
      </c>
      <c r="C24" t="str" s="7">
        <v>Counts decisions. Check the adjacent Review check column for blocked or invalid rows.</v>
      </c>
    </row>
    <row r="25" ht="50" customHeight="1">
      <c r="A25" t="str" s="6">
        <v>Rows marked Use my price</v>
      </c>
      <c r="B25" s="10">
        <f>COUNTIF('Review Prices'!I2:I3361,"Use my price")</f>
        <v>0</v>
      </c>
      <c r="C25" t="str" s="7">
        <v>An alternative selling price is required; negative/zero prices and missing-source rows are blocked.</v>
      </c>
    </row>
    <row r="26" ht="50" customHeight="1">
      <c r="A26" t="str" s="6">
        <v>Rows needing review checks</v>
      </c>
      <c r="B26" s="10">
        <f>COUNTIF('Review Prices'!M2:M3361,"CHECK*")</f>
        <v>0</v>
      </c>
      <c r="C26" t="str" s="7">
        <v>Counts CHECK messages on Review Prices.</v>
      </c>
    </row>
    <row r="27" ht="50" customHeight="1">
      <c r="A27" t="str" s="6">
        <v>Profit is not immediate cash</v>
      </c>
      <c r="B27" t="str" s="7">
        <v>Prepaid credit can delay receipts</v>
      </c>
      <c r="C27" t="str" s="7">
        <v>Higher product prices may use member credit faster without immediate new cash; fixed household budgets can also reduce unit sales.</v>
      </c>
    </row>
    <row r="28" ht="50" customHeight="1">
      <c r="A28" t="str" s="6">
        <v>Volume and costs</v>
      </c>
      <c r="B28" t="str" s="7">
        <v>No volume loss in this workbook total</v>
      </c>
      <c r="C28" t="str" s="7">
        <v>The prior report includes sensitivity to fewer units. Cached purchase costs are estimates, not supplier invoices. Fixed expenses are assumed unchanged.</v>
      </c>
    </row>
    <row r="29" ht="50" customHeight="1">
      <c r="A29" t="str" s="6">
        <v>Seasonality</v>
      </c>
      <c r="B29" t="str" s="7">
        <v>Hidden products remain hidden</v>
      </c>
      <c r="C29" t="str" s="7">
        <v>The historical benchmark includes seasonal products currently unavailable. Editing their prices does not authorize making them visible.</v>
      </c>
    </row>
    <row r="30" ht="50" customHeight="1">
      <c r="A30" t="str" s="6">
        <v>Local pricing discrepancies</v>
      </c>
      <c r="B30" t="str" s="7">
        <v>Review flagged rows</v>
      </c>
      <c r="C30" t="str" s="7">
        <v>Some Local Line prices differ from the local calculation. Half-gallon milk sells for $15 while the local calculation is $14; the proposal is $16.20, with SNAP held at $15.</v>
      </c>
    </row>
    <row r="31" ht="50" customHeight="1">
      <c r="A31" t="str" s="6">
        <v>Applying approved prices</v>
      </c>
      <c r="B31" t="str" s="7">
        <v>Tier-specific preparation required</v>
      </c>
      <c r="C31" t="str" s="7">
        <v>Vendor-wide markups currently override product and customer tiers. Preserving SNAP and individual choices requires reviewing that override before saving approved explicit tier markups.</v>
      </c>
    </row>
    <row r="32" ht="50" customHeight="1">
      <c r="A32" t="str" s="6">
        <v>Multiple packages</v>
      </c>
      <c r="B32" t="str" s="7">
        <v>Check per-product consistency</v>
      </c>
      <c r="C32" t="str" s="7">
        <v>Required markups are shown per package. A product with multiple packages may need additional review before its targets can be implemented.</v>
      </c>
    </row>
    <row r="33" ht="50" customHeight="1">
      <c r="A33" t="str" s="6">
        <v>Square</v>
      </c>
      <c r="B33" t="str" s="7">
        <v>Outside this proposal</v>
      </c>
      <c r="C33" t="str" s="7">
        <v>Customer markup changes do not change Square prices. This workbook concerns Local Line selling prices.</v>
      </c>
    </row>
    <row r="34" ht="50" customHeight="1">
      <c r="A34" t="str" s="6">
        <v>All Product Prices tab</v>
      </c>
      <c r="B34" t="str" s="7">
        <v>Side-by-side reference</v>
      </c>
      <c r="C34" t="str" s="7">
        <v>One row per package; current Local Line, proposed and local reference prices for all four customer tiers. Edit only Review Prices.</v>
      </c>
    </row>
    <row r="35" ht="50" customHeight="1">
      <c r="A35" t="str" s="6">
        <v>Membership Reference tab</v>
      </c>
      <c r="B35" t="str" s="7">
        <v>Reference only</v>
      </c>
      <c r="C35" t="str" s="7">
        <v>Membership prices are listed separately without proposed adjustments or approval controls.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>
  <dimension ref="A1:AI3361"/>
  <sheetViews>
    <sheetView workbookViewId="0" showGridLines="0" zoomScale="90">
      <pane ySplit="1" topLeftCell="C2" activePane="bottomRight" state="frozen" xSplit="2"/>
      <selection pane="bottomRight" activeCell="I2" sqref="I2"/>
    </sheetView>
  </sheetViews>
  <cols>
    <col min="1" max="1" width="28.83203125" customWidth="1"/>
    <col min="2" max="2" width="45.83203125" customWidth="1"/>
    <col min="3" max="3" width="24.83203125" customWidth="1"/>
    <col min="4" max="4" width="23.83203125" customWidth="1"/>
    <col min="5" max="5" width="18.83203125" customWidth="1"/>
    <col min="6" max="6" width="18.83203125" customWidth="1"/>
    <col min="7" max="7" width="16.83203125" customWidth="1"/>
    <col min="8" max="8" width="16.83203125" customWidth="1"/>
    <col min="9" max="9" width="22.83203125" customWidth="1"/>
    <col min="10" max="10" width="19.83203125" customWidth="1"/>
    <col min="11" max="11" width="44.83203125" customWidth="1"/>
    <col min="12" max="12" width="18.83203125" customWidth="1"/>
    <col min="13" max="13" width="35.83203125" customWidth="1"/>
    <col min="14" max="14" width="19.83203125" customWidth="1"/>
    <col min="15" max="15" width="19.83203125" customWidth="1"/>
    <col min="16" max="16" width="20.83203125" customWidth="1"/>
    <col min="17" max="17" width="20.83203125" customWidth="1"/>
    <col min="18" max="18" width="21.83203125" customWidth="1"/>
    <col min="19" max="19" width="22.83203125" customWidth="1"/>
    <col min="20" max="20" width="22.83203125" customWidth="1"/>
    <col min="21" max="21" width="64.83203125" customWidth="1"/>
    <col min="22" max="22" width="13.83203125" customWidth="1"/>
    <col min="23" max="23" width="13.83203125" customWidth="1"/>
    <col min="24" max="24" width="16.83203125" customWidth="1"/>
    <col min="25" max="25" width="22.83203125" customWidth="1"/>
    <col min="26" max="26" width="22.83203125" customWidth="1"/>
    <col min="27" max="27" width="16.83203125" customWidth="1"/>
    <col min="28" max="28" width="29.83203125" customWidth="1"/>
    <col min="29" max="29" width="25.83203125" customWidth="1"/>
    <col min="30" max="30" width="14.83203125" customWidth="1"/>
    <col min="31" max="31" width="14.83203125" customWidth="1"/>
    <col min="32" max="32" width="29.83203125" customWidth="1"/>
    <col min="33" max="33" width="17.83203125" customWidth="1"/>
    <col min="34" max="34" width="16.83203125" customWidth="1"/>
    <col min="35" max="35" width="22.83203125" customWidth="1"/>
  </cols>
  <sheetData>
    <row r="1" ht="54" customHeight="1">
      <c r="A1" t="str" s="5">
        <v>Vendor</v>
      </c>
      <c r="B1" t="str" s="5">
        <v>Product</v>
      </c>
      <c r="C1" t="str" s="5">
        <v>Package</v>
      </c>
      <c r="D1" t="str" s="11">
        <v>Customer price list</v>
      </c>
      <c r="E1" t="str" s="11">
        <v>Current Local Line price</v>
      </c>
      <c r="F1" t="str" s="11">
        <v>Proposed price</v>
      </c>
      <c r="G1" t="str" s="11">
        <v>Proposed change $</v>
      </c>
      <c r="H1" t="str" s="11">
        <v>Proposed change %</v>
      </c>
      <c r="I1" t="str" s="11">
        <v>Your decision</v>
      </c>
      <c r="J1" t="str" s="11">
        <v>Your price (optional)</v>
      </c>
      <c r="K1" t="str" s="11">
        <v>Your notes</v>
      </c>
      <c r="L1" t="str" s="11">
        <v>Reviewed price</v>
      </c>
      <c r="M1" t="str" s="11">
        <v>Review check</v>
      </c>
      <c r="N1" t="str" s="11">
        <v>Local calculated price</v>
      </c>
      <c r="O1" t="str" s="11">
        <v>Current local regular markup</v>
      </c>
      <c r="P1" t="str" s="11">
        <v>Required proposed local markup</v>
      </c>
      <c r="Q1" t="str" s="11">
        <v>Required reviewed local markup</v>
      </c>
      <c r="R1" t="str" s="11">
        <v>Eligible Jan–Sep sales</v>
      </c>
      <c r="S1" t="str" s="11">
        <v>Proposed profit benchmark</v>
      </c>
      <c r="T1" t="str" s="11">
        <v>Reviewed profit benchmark</v>
      </c>
      <c r="U1" t="str" s="11">
        <v>Review flags</v>
      </c>
      <c r="V1" t="str" s="11">
        <v>Visible now</v>
      </c>
      <c r="W1" t="str" s="11">
        <v>On sale</v>
      </c>
      <c r="X1" t="str" s="11">
        <v>Sale discount applied</v>
      </c>
      <c r="Y1" t="str" s="11">
        <v>Local purchase/base price</v>
      </c>
      <c r="Z1" t="str" s="11">
        <v>Vendor retail price/unit</v>
      </c>
      <c r="AA1" t="str" s="11">
        <v>FFCSA factor</v>
      </c>
      <c r="AB1" t="str" s="11">
        <v>Price checked at</v>
      </c>
      <c r="AC1" t="str" s="11">
        <v>Price source</v>
      </c>
      <c r="AD1" t="str" s="11">
        <v>Product ID</v>
      </c>
      <c r="AE1" t="str" s="11">
        <v>Package ID</v>
      </c>
      <c r="AF1" t="str" s="11">
        <v>Review row ID</v>
      </c>
      <c r="AG1" t="str" s="11">
        <v>Protected price</v>
      </c>
      <c r="AH1" t="str" s="11">
        <v>Source ready</v>
      </c>
      <c r="AI1" t="str" s="11">
        <v>Cached purchase-cost proxy</v>
      </c>
    </row>
    <row r="2" ht="32" customHeight="1">
      <c r="A2" t="str" s="7">
        <v>BNF Kombucha and Jun</v>
      </c>
      <c r="B2" t="str" s="7">
        <v>Blackberry Herbalism Kombucha</v>
      </c>
      <c r="C2" t="str" s="7">
        <v>16 fl. oz</v>
      </c>
      <c r="D2" t="str" s="7">
        <v>Herd Share Members</v>
      </c>
      <c r="E2" s="12">
        <v>4.68</v>
      </c>
      <c r="F2" s="13">
        <v>5.05</v>
      </c>
      <c r="G2" s="13">
        <f>IF(AND(ISNUMBER(E2),ISNUMBER(F2)),F2-E2,"")</f>
        <v>0.37</v>
      </c>
      <c r="H2" s="14">
        <f>IF(AND(ISNUMBER(E2),E2&gt;0,ISNUMBER(F2)),F2/E2-1,"")</f>
        <v>0.079059829059829</v>
      </c>
      <c r="I2" t="str" s="15">
        <v>Unreviewed</v>
      </c>
      <c r="J2" s="16"/>
      <c r="K2" t="str" s="15">
        <v/>
      </c>
      <c r="L2" s="17" t="str">
        <f>IF(AC2="Local catalog","",IF(AG2="Yes",IF(ISNUMBER(E2),E2,""),IF(I2="Keep current",IF(ISNUMBER(E2),E2,""),IF(AH2&lt;&gt;"Yes","",IF(I2="Approve proposed",F2,IF(AND(I2="Use my price",AND(ISNUMBER(J2),J2&gt;0)),J2,""))))))</f>
        <v/>
      </c>
      <c r="M2" t="str" s="7">
        <f>IF(AND(AG2="Yes",OR(I2="Approve proposed",I2="Use my price")),"CHECK: protected price kept current",IF(OR(I2="Unreviewed",I2=""),"Pending review",IF(I2="Hold","On hold",IF(I2="Keep current",IF(ISNUMBER(E2),"Kept current","CHECK: no confirmed current price"),IF(AH2&lt;&gt;"Yes","CHECK: source needs review",IF(AND(I2="Use my price",NOT(AND(ISNUMBER(J2),J2&gt;0))),"CHECK: enter a price above zero",IF(NOT(OR(I2="Approve proposed",I2="Use my price")),"CHECK: choose a listed decision",IF(OR(NOT(ISNUMBER(L2)),L2&lt;=0,NOT(ISNUMBER(Y2)),Y2&lt;=0,X2&gt;=1),"CHECK: price or base unavailable",IF(L2/(Y2*(1-X2))-1&lt;0,"CHECK: price below local base","Ready")))))))))</f>
        <v>Pending review</v>
      </c>
      <c r="N2" s="18">
        <v>4.68</v>
      </c>
      <c r="O2" s="19">
        <v>0.4</v>
      </c>
      <c r="P2" s="14">
        <v>0.512</v>
      </c>
      <c r="Q2" s="20" t="str">
        <f>IF(AND(ISNUMBER(L2),ISNUMBER(Y2),Y2&gt;0,X2&lt;1),ROUND(L2/(Y2*(1-X2))-1,4),"")</f>
        <v/>
      </c>
      <c r="R2" s="12">
        <v>393.12</v>
      </c>
      <c r="S2" s="13">
        <f>IF(AND(ISNUMBER(E2),E2&gt;0,ISNUMBER(F2)),R2*(F2/E2-1)*(1-'Start Here'!$B$16),0)</f>
        <v>30.147599999999976</v>
      </c>
      <c r="T2" s="17">
        <f>IF(AND(M2="Ready",OR(I2="Approve proposed",AND(I2="Use my price",AND(ISNUMBER(J2),J2&gt;0))),ISNUMBER(L2),E2&gt;0),R2*(L2/E2-1)*(1-'Start Here'!$B$16),0)</f>
        <v>0</v>
      </c>
      <c r="U2" t="str" s="6">
        <v/>
      </c>
      <c r="V2" t="str" s="21">
        <v>Yes</v>
      </c>
      <c r="W2" t="str" s="21">
        <v>No</v>
      </c>
      <c r="X2" s="22">
        <v>0</v>
      </c>
      <c r="Y2" s="18">
        <v>3.34</v>
      </c>
      <c r="AB2" t="str" s="6">
        <v>2026-10-01 10:41:27 UTC</v>
      </c>
      <c r="AC2" t="str" s="6">
        <v>Local Line cache</v>
      </c>
      <c r="AD2" s="23">
        <v>806020</v>
      </c>
      <c r="AE2" s="23">
        <v>527082</v>
      </c>
      <c r="AF2" t="str" s="23">
        <v>806020:527082:herdShare</v>
      </c>
      <c r="AG2" t="str" s="23">
        <v>No</v>
      </c>
      <c r="AH2" t="str" s="23">
        <v>Yes</v>
      </c>
      <c r="AI2" s="18">
        <v>280.56</v>
      </c>
    </row>
    <row r="3" ht="32" customHeight="1">
      <c r="A3" t="str" s="7">
        <v>BNF Kombucha and Jun</v>
      </c>
      <c r="B3" t="str" s="7">
        <v>Blackberry Herbalism Kombucha</v>
      </c>
      <c r="C3" t="str" s="7">
        <v>16 fl. oz</v>
      </c>
      <c r="D3" t="str" s="7">
        <v>CSA Members</v>
      </c>
      <c r="E3" s="12">
        <v>4.68</v>
      </c>
      <c r="F3" s="13">
        <v>5.05</v>
      </c>
      <c r="G3" s="13">
        <f>IF(AND(ISNUMBER(E3),ISNUMBER(F3)),F3-E3,"")</f>
        <v>0.37</v>
      </c>
      <c r="H3" s="14">
        <f>IF(AND(ISNUMBER(E3),E3&gt;0,ISNUMBER(F3)),F3/E3-1,"")</f>
        <v>0.079059829059829</v>
      </c>
      <c r="I3" t="str" s="15">
        <v>Unreviewed</v>
      </c>
      <c r="J3" s="16"/>
      <c r="K3" t="str" s="15">
        <v/>
      </c>
      <c r="L3" s="17" t="str">
        <f>IF(AC3="Local catalog","",IF(AG3="Yes",IF(ISNUMBER(E3),E3,""),IF(I3="Keep current",IF(ISNUMBER(E3),E3,""),IF(AH3&lt;&gt;"Yes","",IF(I3="Approve proposed",F3,IF(AND(I3="Use my price",AND(ISNUMBER(J3),J3&gt;0)),J3,""))))))</f>
        <v/>
      </c>
      <c r="M3" t="str" s="7">
        <f>IF(AND(AG3="Yes",OR(I3="Approve proposed",I3="Use my price")),"CHECK: protected price kept current",IF(OR(I3="Unreviewed",I3=""),"Pending review",IF(I3="Hold","On hold",IF(I3="Keep current",IF(ISNUMBER(E3),"Kept current","CHECK: no confirmed current price"),IF(AH3&lt;&gt;"Yes","CHECK: source needs review",IF(AND(I3="Use my price",NOT(AND(ISNUMBER(J3),J3&gt;0))),"CHECK: enter a price above zero",IF(NOT(OR(I3="Approve proposed",I3="Use my price")),"CHECK: choose a listed decision",IF(OR(NOT(ISNUMBER(L3)),L3&lt;=0,NOT(ISNUMBER(Y3)),Y3&lt;=0,X3&gt;=1),"CHECK: price or base unavailable",IF(L3/(Y3*(1-X3))-1&lt;0,"CHECK: price below local base","Ready")))))))))</f>
        <v>Pending review</v>
      </c>
      <c r="N3" s="18">
        <v>4.68</v>
      </c>
      <c r="O3" s="19">
        <v>0.4</v>
      </c>
      <c r="P3" s="14">
        <v>0.512</v>
      </c>
      <c r="Q3" s="20" t="str">
        <f>IF(AND(ISNUMBER(L3),ISNUMBER(Y3),Y3&gt;0,X3&lt;1),ROUND(L3/(Y3*(1-X3))-1,4),"")</f>
        <v/>
      </c>
      <c r="R3" s="12">
        <v>18.72</v>
      </c>
      <c r="S3" s="13">
        <f>IF(AND(ISNUMBER(E3),E3&gt;0,ISNUMBER(F3)),R3*(F3/E3-1)*(1-'Start Here'!$B$16),0)</f>
        <v>1.4355999999999989</v>
      </c>
      <c r="T3" s="17">
        <f>IF(AND(M3="Ready",OR(I3="Approve proposed",AND(I3="Use my price",AND(ISNUMBER(J3),J3&gt;0))),ISNUMBER(L3),E3&gt;0),R3*(L3/E3-1)*(1-'Start Here'!$B$16),0)</f>
        <v>0</v>
      </c>
      <c r="U3" t="str" s="6">
        <v/>
      </c>
      <c r="V3" t="str" s="21">
        <v>Yes</v>
      </c>
      <c r="W3" t="str" s="21">
        <v>No</v>
      </c>
      <c r="X3" s="22">
        <v>0</v>
      </c>
      <c r="Y3" s="18">
        <v>3.34</v>
      </c>
      <c r="AB3" t="str" s="6">
        <v>2026-10-01 10:41:27 UTC</v>
      </c>
      <c r="AC3" t="str" s="6">
        <v>Local Line cache</v>
      </c>
      <c r="AD3" s="23">
        <v>806020</v>
      </c>
      <c r="AE3" s="23">
        <v>527082</v>
      </c>
      <c r="AF3" t="str" s="23">
        <v>806020:527082:member</v>
      </c>
      <c r="AG3" t="str" s="23">
        <v>No</v>
      </c>
      <c r="AH3" t="str" s="23">
        <v>Yes</v>
      </c>
      <c r="AI3" s="18">
        <v>13.36</v>
      </c>
    </row>
    <row r="4" ht="32" customHeight="1">
      <c r="A4" t="str" s="7">
        <v>BNF Kombucha and Jun</v>
      </c>
      <c r="B4" t="str" s="7">
        <v>Blackberry Herbalism Kombucha</v>
      </c>
      <c r="C4" t="str" s="7">
        <v>16 fl. oz</v>
      </c>
      <c r="D4" t="str" s="7">
        <v>Guest Basket</v>
      </c>
      <c r="E4" s="12">
        <v>4.68</v>
      </c>
      <c r="F4" s="13">
        <v>5.05</v>
      </c>
      <c r="G4" s="13">
        <f>IF(AND(ISNUMBER(E4),ISNUMBER(F4)),F4-E4,"")</f>
        <v>0.37</v>
      </c>
      <c r="H4" s="14">
        <f>IF(AND(ISNUMBER(E4),E4&gt;0,ISNUMBER(F4)),F4/E4-1,"")</f>
        <v>0.079059829059829</v>
      </c>
      <c r="I4" t="str" s="15">
        <v>Unreviewed</v>
      </c>
      <c r="J4" s="16"/>
      <c r="K4" t="str" s="15">
        <v/>
      </c>
      <c r="L4" s="17" t="str">
        <f>IF(AC4="Local catalog","",IF(AG4="Yes",IF(ISNUMBER(E4),E4,""),IF(I4="Keep current",IF(ISNUMBER(E4),E4,""),IF(AH4&lt;&gt;"Yes","",IF(I4="Approve proposed",F4,IF(AND(I4="Use my price",AND(ISNUMBER(J4),J4&gt;0)),J4,""))))))</f>
        <v/>
      </c>
      <c r="M4" t="str" s="7">
        <f>IF(AND(AG4="Yes",OR(I4="Approve proposed",I4="Use my price")),"CHECK: protected price kept current",IF(OR(I4="Unreviewed",I4=""),"Pending review",IF(I4="Hold","On hold",IF(I4="Keep current",IF(ISNUMBER(E4),"Kept current","CHECK: no confirmed current price"),IF(AH4&lt;&gt;"Yes","CHECK: source needs review",IF(AND(I4="Use my price",NOT(AND(ISNUMBER(J4),J4&gt;0))),"CHECK: enter a price above zero",IF(NOT(OR(I4="Approve proposed",I4="Use my price")),"CHECK: choose a listed decision",IF(OR(NOT(ISNUMBER(L4)),L4&lt;=0,NOT(ISNUMBER(Y4)),Y4&lt;=0,X4&gt;=1),"CHECK: price or base unavailable",IF(L4/(Y4*(1-X4))-1&lt;0,"CHECK: price below local base","Ready")))))))))</f>
        <v>Pending review</v>
      </c>
      <c r="N4" s="18">
        <v>4.68</v>
      </c>
      <c r="O4" s="19">
        <v>0.4</v>
      </c>
      <c r="P4" s="14">
        <v>0.512</v>
      </c>
      <c r="Q4" s="20" t="str">
        <f>IF(AND(ISNUMBER(L4),ISNUMBER(Y4),Y4&gt;0,X4&lt;1),ROUND(L4/(Y4*(1-X4))-1,4),"")</f>
        <v/>
      </c>
      <c r="R4" s="12">
        <v>9.36</v>
      </c>
      <c r="S4" s="13">
        <f>IF(AND(ISNUMBER(E4),E4&gt;0,ISNUMBER(F4)),R4*(F4/E4-1)*(1-'Start Here'!$B$16),0)</f>
        <v>0.7177999999999994</v>
      </c>
      <c r="T4" s="17">
        <f>IF(AND(M4="Ready",OR(I4="Approve proposed",AND(I4="Use my price",AND(ISNUMBER(J4),J4&gt;0))),ISNUMBER(L4),E4&gt;0),R4*(L4/E4-1)*(1-'Start Here'!$B$16),0)</f>
        <v>0</v>
      </c>
      <c r="U4" t="str" s="6">
        <v/>
      </c>
      <c r="V4" t="str" s="21">
        <v>Yes</v>
      </c>
      <c r="W4" t="str" s="21">
        <v>No</v>
      </c>
      <c r="X4" s="22">
        <v>0</v>
      </c>
      <c r="Y4" s="18">
        <v>3.34</v>
      </c>
      <c r="AB4" t="str" s="6">
        <v>2026-10-01 10:41:27 UTC</v>
      </c>
      <c r="AC4" t="str" s="6">
        <v>Local Line cache</v>
      </c>
      <c r="AD4" s="23">
        <v>806020</v>
      </c>
      <c r="AE4" s="23">
        <v>527082</v>
      </c>
      <c r="AF4" t="str" s="23">
        <v>806020:527082:guest</v>
      </c>
      <c r="AG4" t="str" s="23">
        <v>No</v>
      </c>
      <c r="AH4" t="str" s="23">
        <v>Yes</v>
      </c>
      <c r="AI4" s="18">
        <v>6.68</v>
      </c>
    </row>
    <row r="5" ht="32" customHeight="1">
      <c r="A5" t="str" s="7">
        <v>BNF Kombucha and Jun</v>
      </c>
      <c r="B5" t="str" s="7">
        <v>Blackberry Herbalism Kombucha</v>
      </c>
      <c r="C5" t="str" s="7">
        <v>16 fl. oz</v>
      </c>
      <c r="D5" t="str" s="7">
        <v>SNAP</v>
      </c>
      <c r="E5" s="12">
        <v>4.68</v>
      </c>
      <c r="F5" s="13">
        <v>4.68</v>
      </c>
      <c r="G5" s="13">
        <f>IF(AND(ISNUMBER(E5),ISNUMBER(F5)),F5-E5,"")</f>
        <v>0</v>
      </c>
      <c r="H5" s="14">
        <f>IF(AND(ISNUMBER(E5),E5&gt;0,ISNUMBER(F5)),F5/E5-1,"")</f>
        <v>0</v>
      </c>
      <c r="I5" t="str" s="15">
        <v>Keep current</v>
      </c>
      <c r="J5" s="16"/>
      <c r="K5" t="str" s="15">
        <v/>
      </c>
      <c r="L5" s="17">
        <f>IF(AC5="Local catalog","",IF(AG5="Yes",IF(ISNUMBER(E5),E5,""),IF(I5="Keep current",IF(ISNUMBER(E5),E5,""),IF(AH5&lt;&gt;"Yes","",IF(I5="Approve proposed",F5,IF(AND(I5="Use my price",AND(ISNUMBER(J5),J5&gt;0)),J5,""))))))</f>
        <v>4.68</v>
      </c>
      <c r="M5" t="str" s="7">
        <f>IF(AND(AG5="Yes",OR(I5="Approve proposed",I5="Use my price")),"CHECK: protected price kept current",IF(OR(I5="Unreviewed",I5=""),"Pending review",IF(I5="Hold","On hold",IF(I5="Keep current",IF(ISNUMBER(E5),"Kept current","CHECK: no confirmed current price"),IF(AH5&lt;&gt;"Yes","CHECK: source needs review",IF(AND(I5="Use my price",NOT(AND(ISNUMBER(J5),J5&gt;0))),"CHECK: enter a price above zero",IF(NOT(OR(I5="Approve proposed",I5="Use my price")),"CHECK: choose a listed decision",IF(OR(NOT(ISNUMBER(L5)),L5&lt;=0,NOT(ISNUMBER(Y5)),Y5&lt;=0,X5&gt;=1),"CHECK: price or base unavailable",IF(L5/(Y5*(1-X5))-1&lt;0,"CHECK: price below local base","Ready")))))))))</f>
        <v>Kept current</v>
      </c>
      <c r="N5" s="18">
        <v>4.68</v>
      </c>
      <c r="O5" s="19">
        <v>0.4</v>
      </c>
      <c r="P5" s="14">
        <v>0.4012</v>
      </c>
      <c r="Q5" s="20">
        <f>IF(AND(ISNUMBER(L5),ISNUMBER(Y5),Y5&gt;0,X5&lt;1),ROUND(L5/(Y5*(1-X5))-1,4),"")</f>
        <v>0.4012</v>
      </c>
      <c r="R5" s="12">
        <v>0</v>
      </c>
      <c r="S5" s="13">
        <f>IF(AND(ISNUMBER(E5),E5&gt;0,ISNUMBER(F5)),R5*(F5/E5-1)*(1-'Start Here'!$B$16),0)</f>
        <v>0</v>
      </c>
      <c r="T5" s="17">
        <f>IF(AND(M5="Ready",OR(I5="Approve proposed",AND(I5="Use my price",AND(ISNUMBER(J5),J5&gt;0))),ISNUMBER(L5),E5&gt;0),R5*(L5/E5-1)*(1-'Start Here'!$B$16),0)</f>
        <v>0</v>
      </c>
      <c r="U5" t="str" s="6">
        <v>SNAP: preserve existing selling price</v>
      </c>
      <c r="V5" t="str" s="21">
        <v>Yes</v>
      </c>
      <c r="W5" t="str" s="21">
        <v>No</v>
      </c>
      <c r="X5" s="22">
        <v>0</v>
      </c>
      <c r="Y5" s="18">
        <v>3.34</v>
      </c>
      <c r="AB5" t="str" s="6">
        <v>2026-10-01 10:41:27 UTC</v>
      </c>
      <c r="AC5" t="str" s="6">
        <v>Local Line cache</v>
      </c>
      <c r="AD5" s="23">
        <v>806020</v>
      </c>
      <c r="AE5" s="23">
        <v>527082</v>
      </c>
      <c r="AF5" t="str" s="23">
        <v>806020:527082:snap</v>
      </c>
      <c r="AG5" t="str" s="23">
        <v>Yes</v>
      </c>
      <c r="AH5" t="str" s="23">
        <v>Yes</v>
      </c>
      <c r="AI5" s="18">
        <v>0</v>
      </c>
    </row>
    <row r="6" ht="32" customHeight="1">
      <c r="A6" t="str" s="7">
        <v>BNF Kombucha and Jun</v>
      </c>
      <c r="B6" t="str" s="7">
        <v>Chai Cider</v>
      </c>
      <c r="C6" t="str" s="7">
        <v>16 0z</v>
      </c>
      <c r="D6" t="str" s="7">
        <v>Herd Share Members</v>
      </c>
      <c r="E6" s="12">
        <v>4.68</v>
      </c>
      <c r="F6" s="13">
        <v>5.05</v>
      </c>
      <c r="G6" s="13">
        <f>IF(AND(ISNUMBER(E6),ISNUMBER(F6)),F6-E6,"")</f>
        <v>0.37</v>
      </c>
      <c r="H6" s="14">
        <f>IF(AND(ISNUMBER(E6),E6&gt;0,ISNUMBER(F6)),F6/E6-1,"")</f>
        <v>0.079059829059829</v>
      </c>
      <c r="I6" t="str" s="15">
        <v>Unreviewed</v>
      </c>
      <c r="J6" s="16"/>
      <c r="K6" t="str" s="15">
        <v/>
      </c>
      <c r="L6" s="17" t="str">
        <f>IF(AC6="Local catalog","",IF(AG6="Yes",IF(ISNUMBER(E6),E6,""),IF(I6="Keep current",IF(ISNUMBER(E6),E6,""),IF(AH6&lt;&gt;"Yes","",IF(I6="Approve proposed",F6,IF(AND(I6="Use my price",AND(ISNUMBER(J6),J6&gt;0)),J6,""))))))</f>
        <v/>
      </c>
      <c r="M6" t="str" s="7">
        <f>IF(AND(AG6="Yes",OR(I6="Approve proposed",I6="Use my price")),"CHECK: protected price kept current",IF(OR(I6="Unreviewed",I6=""),"Pending review",IF(I6="Hold","On hold",IF(I6="Keep current",IF(ISNUMBER(E6),"Kept current","CHECK: no confirmed current price"),IF(AH6&lt;&gt;"Yes","CHECK: source needs review",IF(AND(I6="Use my price",NOT(AND(ISNUMBER(J6),J6&gt;0))),"CHECK: enter a price above zero",IF(NOT(OR(I6="Approve proposed",I6="Use my price")),"CHECK: choose a listed decision",IF(OR(NOT(ISNUMBER(L6)),L6&lt;=0,NOT(ISNUMBER(Y6)),Y6&lt;=0,X6&gt;=1),"CHECK: price or base unavailable",IF(L6/(Y6*(1-X6))-1&lt;0,"CHECK: price below local base","Ready")))))))))</f>
        <v>Pending review</v>
      </c>
      <c r="N6" s="18">
        <v>4.68</v>
      </c>
      <c r="O6" s="19">
        <v>0.4</v>
      </c>
      <c r="P6" s="14">
        <v>0.512</v>
      </c>
      <c r="Q6" s="20" t="str">
        <f>IF(AND(ISNUMBER(L6),ISNUMBER(Y6),Y6&gt;0,X6&lt;1),ROUND(L6/(Y6*(1-X6))-1,4),"")</f>
        <v/>
      </c>
      <c r="R6" s="12">
        <v>0</v>
      </c>
      <c r="S6" s="13">
        <f>IF(AND(ISNUMBER(E6),E6&gt;0,ISNUMBER(F6)),R6*(F6/E6-1)*(1-'Start Here'!$B$16),0)</f>
        <v>0</v>
      </c>
      <c r="T6" s="17">
        <f>IF(AND(M6="Ready",OR(I6="Approve proposed",AND(I6="Use my price",AND(ISNUMBER(J6),J6&gt;0))),ISNUMBER(L6),E6&gt;0),R6*(L6/E6-1)*(1-'Start Here'!$B$16),0)</f>
        <v>0</v>
      </c>
      <c r="U6" t="str" s="6">
        <v>Currently hidden; do not activate automatically</v>
      </c>
      <c r="V6" t="str" s="21">
        <v>No</v>
      </c>
      <c r="W6" t="str" s="21">
        <v>No</v>
      </c>
      <c r="X6" s="22">
        <v>0</v>
      </c>
      <c r="Y6" s="18">
        <v>3.34</v>
      </c>
      <c r="AB6" t="str" s="6">
        <v>2026-10-01 10:41:27 UTC</v>
      </c>
      <c r="AC6" t="str" s="6">
        <v>Local Line cache</v>
      </c>
      <c r="AD6" s="23">
        <v>821597</v>
      </c>
      <c r="AE6" s="23">
        <v>544654</v>
      </c>
      <c r="AF6" t="str" s="23">
        <v>821597:544654:herdShare</v>
      </c>
      <c r="AG6" t="str" s="23">
        <v>No</v>
      </c>
      <c r="AH6" t="str" s="23">
        <v>Yes</v>
      </c>
      <c r="AI6" s="18">
        <v>0</v>
      </c>
    </row>
    <row r="7" ht="32" customHeight="1">
      <c r="A7" t="str" s="7">
        <v>BNF Kombucha and Jun</v>
      </c>
      <c r="B7" t="str" s="7">
        <v>Chai Cider</v>
      </c>
      <c r="C7" t="str" s="7">
        <v>16 0z</v>
      </c>
      <c r="D7" t="str" s="7">
        <v>CSA Members</v>
      </c>
      <c r="E7" s="12">
        <v>4.68</v>
      </c>
      <c r="F7" s="13">
        <v>5.05</v>
      </c>
      <c r="G7" s="13">
        <f>IF(AND(ISNUMBER(E7),ISNUMBER(F7)),F7-E7,"")</f>
        <v>0.37</v>
      </c>
      <c r="H7" s="14">
        <f>IF(AND(ISNUMBER(E7),E7&gt;0,ISNUMBER(F7)),F7/E7-1,"")</f>
        <v>0.079059829059829</v>
      </c>
      <c r="I7" t="str" s="15">
        <v>Unreviewed</v>
      </c>
      <c r="J7" s="16"/>
      <c r="K7" t="str" s="15">
        <v/>
      </c>
      <c r="L7" s="17" t="str">
        <f>IF(AC7="Local catalog","",IF(AG7="Yes",IF(ISNUMBER(E7),E7,""),IF(I7="Keep current",IF(ISNUMBER(E7),E7,""),IF(AH7&lt;&gt;"Yes","",IF(I7="Approve proposed",F7,IF(AND(I7="Use my price",AND(ISNUMBER(J7),J7&gt;0)),J7,""))))))</f>
        <v/>
      </c>
      <c r="M7" t="str" s="7">
        <f>IF(AND(AG7="Yes",OR(I7="Approve proposed",I7="Use my price")),"CHECK: protected price kept current",IF(OR(I7="Unreviewed",I7=""),"Pending review",IF(I7="Hold","On hold",IF(I7="Keep current",IF(ISNUMBER(E7),"Kept current","CHECK: no confirmed current price"),IF(AH7&lt;&gt;"Yes","CHECK: source needs review",IF(AND(I7="Use my price",NOT(AND(ISNUMBER(J7),J7&gt;0))),"CHECK: enter a price above zero",IF(NOT(OR(I7="Approve proposed",I7="Use my price")),"CHECK: choose a listed decision",IF(OR(NOT(ISNUMBER(L7)),L7&lt;=0,NOT(ISNUMBER(Y7)),Y7&lt;=0,X7&gt;=1),"CHECK: price or base unavailable",IF(L7/(Y7*(1-X7))-1&lt;0,"CHECK: price below local base","Ready")))))))))</f>
        <v>Pending review</v>
      </c>
      <c r="N7" s="18">
        <v>4.68</v>
      </c>
      <c r="O7" s="19">
        <v>0.4</v>
      </c>
      <c r="P7" s="14">
        <v>0.512</v>
      </c>
      <c r="Q7" s="20" t="str">
        <f>IF(AND(ISNUMBER(L7),ISNUMBER(Y7),Y7&gt;0,X7&lt;1),ROUND(L7/(Y7*(1-X7))-1,4),"")</f>
        <v/>
      </c>
      <c r="R7" s="12">
        <v>0</v>
      </c>
      <c r="S7" s="13">
        <f>IF(AND(ISNUMBER(E7),E7&gt;0,ISNUMBER(F7)),R7*(F7/E7-1)*(1-'Start Here'!$B$16),0)</f>
        <v>0</v>
      </c>
      <c r="T7" s="17">
        <f>IF(AND(M7="Ready",OR(I7="Approve proposed",AND(I7="Use my price",AND(ISNUMBER(J7),J7&gt;0))),ISNUMBER(L7),E7&gt;0),R7*(L7/E7-1)*(1-'Start Here'!$B$16),0)</f>
        <v>0</v>
      </c>
      <c r="U7" t="str" s="6">
        <v>Currently hidden; do not activate automatically</v>
      </c>
      <c r="V7" t="str" s="21">
        <v>No</v>
      </c>
      <c r="W7" t="str" s="21">
        <v>No</v>
      </c>
      <c r="X7" s="22">
        <v>0</v>
      </c>
      <c r="Y7" s="18">
        <v>3.34</v>
      </c>
      <c r="AB7" t="str" s="6">
        <v>2026-10-01 10:41:27 UTC</v>
      </c>
      <c r="AC7" t="str" s="6">
        <v>Local Line cache</v>
      </c>
      <c r="AD7" s="23">
        <v>821597</v>
      </c>
      <c r="AE7" s="23">
        <v>544654</v>
      </c>
      <c r="AF7" t="str" s="23">
        <v>821597:544654:member</v>
      </c>
      <c r="AG7" t="str" s="23">
        <v>No</v>
      </c>
      <c r="AH7" t="str" s="23">
        <v>Yes</v>
      </c>
      <c r="AI7" s="18">
        <v>0</v>
      </c>
    </row>
    <row r="8" ht="32" customHeight="1">
      <c r="A8" t="str" s="7">
        <v>BNF Kombucha and Jun</v>
      </c>
      <c r="B8" t="str" s="7">
        <v>Chai Cider</v>
      </c>
      <c r="C8" t="str" s="7">
        <v>16 0z</v>
      </c>
      <c r="D8" t="str" s="7">
        <v>Guest Basket</v>
      </c>
      <c r="E8" s="12">
        <v>4.68</v>
      </c>
      <c r="F8" s="13">
        <v>5.05</v>
      </c>
      <c r="G8" s="13">
        <f>IF(AND(ISNUMBER(E8),ISNUMBER(F8)),F8-E8,"")</f>
        <v>0.37</v>
      </c>
      <c r="H8" s="14">
        <f>IF(AND(ISNUMBER(E8),E8&gt;0,ISNUMBER(F8)),F8/E8-1,"")</f>
        <v>0.079059829059829</v>
      </c>
      <c r="I8" t="str" s="15">
        <v>Unreviewed</v>
      </c>
      <c r="J8" s="16"/>
      <c r="K8" t="str" s="15">
        <v/>
      </c>
      <c r="L8" s="17" t="str">
        <f>IF(AC8="Local catalog","",IF(AG8="Yes",IF(ISNUMBER(E8),E8,""),IF(I8="Keep current",IF(ISNUMBER(E8),E8,""),IF(AH8&lt;&gt;"Yes","",IF(I8="Approve proposed",F8,IF(AND(I8="Use my price",AND(ISNUMBER(J8),J8&gt;0)),J8,""))))))</f>
        <v/>
      </c>
      <c r="M8" t="str" s="7">
        <f>IF(AND(AG8="Yes",OR(I8="Approve proposed",I8="Use my price")),"CHECK: protected price kept current",IF(OR(I8="Unreviewed",I8=""),"Pending review",IF(I8="Hold","On hold",IF(I8="Keep current",IF(ISNUMBER(E8),"Kept current","CHECK: no confirmed current price"),IF(AH8&lt;&gt;"Yes","CHECK: source needs review",IF(AND(I8="Use my price",NOT(AND(ISNUMBER(J8),J8&gt;0))),"CHECK: enter a price above zero",IF(NOT(OR(I8="Approve proposed",I8="Use my price")),"CHECK: choose a listed decision",IF(OR(NOT(ISNUMBER(L8)),L8&lt;=0,NOT(ISNUMBER(Y8)),Y8&lt;=0,X8&gt;=1),"CHECK: price or base unavailable",IF(L8/(Y8*(1-X8))-1&lt;0,"CHECK: price below local base","Ready")))))))))</f>
        <v>Pending review</v>
      </c>
      <c r="N8" s="18">
        <v>4.68</v>
      </c>
      <c r="O8" s="19">
        <v>0.4</v>
      </c>
      <c r="P8" s="14">
        <v>0.512</v>
      </c>
      <c r="Q8" s="20" t="str">
        <f>IF(AND(ISNUMBER(L8),ISNUMBER(Y8),Y8&gt;0,X8&lt;1),ROUND(L8/(Y8*(1-X8))-1,4),"")</f>
        <v/>
      </c>
      <c r="R8" s="12">
        <v>0</v>
      </c>
      <c r="S8" s="13">
        <f>IF(AND(ISNUMBER(E8),E8&gt;0,ISNUMBER(F8)),R8*(F8/E8-1)*(1-'Start Here'!$B$16),0)</f>
        <v>0</v>
      </c>
      <c r="T8" s="17">
        <f>IF(AND(M8="Ready",OR(I8="Approve proposed",AND(I8="Use my price",AND(ISNUMBER(J8),J8&gt;0))),ISNUMBER(L8),E8&gt;0),R8*(L8/E8-1)*(1-'Start Here'!$B$16),0)</f>
        <v>0</v>
      </c>
      <c r="U8" t="str" s="6">
        <v>Currently hidden; do not activate automatically</v>
      </c>
      <c r="V8" t="str" s="21">
        <v>No</v>
      </c>
      <c r="W8" t="str" s="21">
        <v>No</v>
      </c>
      <c r="X8" s="22">
        <v>0</v>
      </c>
      <c r="Y8" s="18">
        <v>3.34</v>
      </c>
      <c r="AB8" t="str" s="6">
        <v>2026-10-01 10:41:27 UTC</v>
      </c>
      <c r="AC8" t="str" s="6">
        <v>Local Line cache</v>
      </c>
      <c r="AD8" s="23">
        <v>821597</v>
      </c>
      <c r="AE8" s="23">
        <v>544654</v>
      </c>
      <c r="AF8" t="str" s="23">
        <v>821597:544654:guest</v>
      </c>
      <c r="AG8" t="str" s="23">
        <v>No</v>
      </c>
      <c r="AH8" t="str" s="23">
        <v>Yes</v>
      </c>
      <c r="AI8" s="18">
        <v>0</v>
      </c>
    </row>
    <row r="9" ht="32" customHeight="1">
      <c r="A9" t="str" s="7">
        <v>BNF Kombucha and Jun</v>
      </c>
      <c r="B9" t="str" s="7">
        <v>Chai Cider</v>
      </c>
      <c r="C9" t="str" s="7">
        <v>16 0z</v>
      </c>
      <c r="D9" t="str" s="7">
        <v>SNAP</v>
      </c>
      <c r="E9" s="12">
        <v>4.68</v>
      </c>
      <c r="F9" s="13">
        <v>4.68</v>
      </c>
      <c r="G9" s="13">
        <f>IF(AND(ISNUMBER(E9),ISNUMBER(F9)),F9-E9,"")</f>
        <v>0</v>
      </c>
      <c r="H9" s="14">
        <f>IF(AND(ISNUMBER(E9),E9&gt;0,ISNUMBER(F9)),F9/E9-1,"")</f>
        <v>0</v>
      </c>
      <c r="I9" t="str" s="15">
        <v>Keep current</v>
      </c>
      <c r="J9" s="16"/>
      <c r="K9" t="str" s="15">
        <v/>
      </c>
      <c r="L9" s="17">
        <f>IF(AC9="Local catalog","",IF(AG9="Yes",IF(ISNUMBER(E9),E9,""),IF(I9="Keep current",IF(ISNUMBER(E9),E9,""),IF(AH9&lt;&gt;"Yes","",IF(I9="Approve proposed",F9,IF(AND(I9="Use my price",AND(ISNUMBER(J9),J9&gt;0)),J9,""))))))</f>
        <v>4.68</v>
      </c>
      <c r="M9" t="str" s="7">
        <f>IF(AND(AG9="Yes",OR(I9="Approve proposed",I9="Use my price")),"CHECK: protected price kept current",IF(OR(I9="Unreviewed",I9=""),"Pending review",IF(I9="Hold","On hold",IF(I9="Keep current",IF(ISNUMBER(E9),"Kept current","CHECK: no confirmed current price"),IF(AH9&lt;&gt;"Yes","CHECK: source needs review",IF(AND(I9="Use my price",NOT(AND(ISNUMBER(J9),J9&gt;0))),"CHECK: enter a price above zero",IF(NOT(OR(I9="Approve proposed",I9="Use my price")),"CHECK: choose a listed decision",IF(OR(NOT(ISNUMBER(L9)),L9&lt;=0,NOT(ISNUMBER(Y9)),Y9&lt;=0,X9&gt;=1),"CHECK: price or base unavailable",IF(L9/(Y9*(1-X9))-1&lt;0,"CHECK: price below local base","Ready")))))))))</f>
        <v>Kept current</v>
      </c>
      <c r="N9" s="18">
        <v>4.68</v>
      </c>
      <c r="O9" s="19">
        <v>0.4</v>
      </c>
      <c r="P9" s="14">
        <v>0.4012</v>
      </c>
      <c r="Q9" s="20">
        <f>IF(AND(ISNUMBER(L9),ISNUMBER(Y9),Y9&gt;0,X9&lt;1),ROUND(L9/(Y9*(1-X9))-1,4),"")</f>
        <v>0.4012</v>
      </c>
      <c r="R9" s="12">
        <v>0</v>
      </c>
      <c r="S9" s="13">
        <f>IF(AND(ISNUMBER(E9),E9&gt;0,ISNUMBER(F9)),R9*(F9/E9-1)*(1-'Start Here'!$B$16),0)</f>
        <v>0</v>
      </c>
      <c r="T9" s="17">
        <f>IF(AND(M9="Ready",OR(I9="Approve proposed",AND(I9="Use my price",AND(ISNUMBER(J9),J9&gt;0))),ISNUMBER(L9),E9&gt;0),R9*(L9/E9-1)*(1-'Start Here'!$B$16),0)</f>
        <v>0</v>
      </c>
      <c r="U9" t="str" s="6">
        <v>SNAP: preserve existing selling price; Currently hidden; do not activate automatically</v>
      </c>
      <c r="V9" t="str" s="21">
        <v>No</v>
      </c>
      <c r="W9" t="str" s="21">
        <v>No</v>
      </c>
      <c r="X9" s="22">
        <v>0</v>
      </c>
      <c r="Y9" s="18">
        <v>3.34</v>
      </c>
      <c r="AB9" t="str" s="6">
        <v>2026-10-01 10:41:27 UTC</v>
      </c>
      <c r="AC9" t="str" s="6">
        <v>Local Line cache</v>
      </c>
      <c r="AD9" s="23">
        <v>821597</v>
      </c>
      <c r="AE9" s="23">
        <v>544654</v>
      </c>
      <c r="AF9" t="str" s="23">
        <v>821597:544654:snap</v>
      </c>
      <c r="AG9" t="str" s="23">
        <v>Yes</v>
      </c>
      <c r="AH9" t="str" s="23">
        <v>Yes</v>
      </c>
      <c r="AI9" s="18">
        <v>0</v>
      </c>
    </row>
    <row r="10" ht="32" customHeight="1">
      <c r="A10" t="str" s="7">
        <v>BNF Kombucha and Jun</v>
      </c>
      <c r="B10" t="str" s="7">
        <v>Ginger Turmeric Jun</v>
      </c>
      <c r="C10" t="str" s="7">
        <v>16 fl. oz</v>
      </c>
      <c r="D10" t="str" s="7">
        <v>Herd Share Members</v>
      </c>
      <c r="E10" s="12">
        <v>5.25</v>
      </c>
      <c r="F10" s="13">
        <v>5.67</v>
      </c>
      <c r="G10" s="13">
        <f>IF(AND(ISNUMBER(E10),ISNUMBER(F10)),F10-E10,"")</f>
        <v>0.42</v>
      </c>
      <c r="H10" s="14">
        <f>IF(AND(ISNUMBER(E10),E10&gt;0,ISNUMBER(F10)),F10/E10-1,"")</f>
        <v>0.08000000000000007</v>
      </c>
      <c r="I10" t="str" s="15">
        <v>Unreviewed</v>
      </c>
      <c r="J10" s="16"/>
      <c r="K10" t="str" s="15">
        <v/>
      </c>
      <c r="L10" s="17" t="str">
        <f>IF(AC10="Local catalog","",IF(AG10="Yes",IF(ISNUMBER(E10),E10,""),IF(I10="Keep current",IF(ISNUMBER(E10),E10,""),IF(AH10&lt;&gt;"Yes","",IF(I10="Approve proposed",F10,IF(AND(I10="Use my price",AND(ISNUMBER(J10),J10&gt;0)),J10,""))))))</f>
        <v/>
      </c>
      <c r="M10" t="str" s="7">
        <f>IF(AND(AG10="Yes",OR(I10="Approve proposed",I10="Use my price")),"CHECK: protected price kept current",IF(OR(I10="Unreviewed",I10=""),"Pending review",IF(I10="Hold","On hold",IF(I10="Keep current",IF(ISNUMBER(E10),"Kept current","CHECK: no confirmed current price"),IF(AH10&lt;&gt;"Yes","CHECK: source needs review",IF(AND(I10="Use my price",NOT(AND(ISNUMBER(J10),J10&gt;0))),"CHECK: enter a price above zero",IF(NOT(OR(I10="Approve proposed",I10="Use my price")),"CHECK: choose a listed decision",IF(OR(NOT(ISNUMBER(L10)),L10&lt;=0,NOT(ISNUMBER(Y10)),Y10&lt;=0,X10&gt;=1),"CHECK: price or base unavailable",IF(L10/(Y10*(1-X10))-1&lt;0,"CHECK: price below local base","Ready")))))))))</f>
        <v>Pending review</v>
      </c>
      <c r="N10" s="18">
        <v>5.25</v>
      </c>
      <c r="O10" s="19">
        <v>0.4</v>
      </c>
      <c r="P10" s="14">
        <v>0.512</v>
      </c>
      <c r="Q10" s="20" t="str">
        <f>IF(AND(ISNUMBER(L10),ISNUMBER(Y10),Y10&gt;0,X10&lt;1),ROUND(L10/(Y10*(1-X10))-1,4),"")</f>
        <v/>
      </c>
      <c r="R10" s="12">
        <v>430.5</v>
      </c>
      <c r="S10" s="13">
        <f>IF(AND(ISNUMBER(E10),E10&gt;0,ISNUMBER(F10)),R10*(F10/E10-1)*(1-'Start Here'!$B$16),0)</f>
        <v>33.40680000000003</v>
      </c>
      <c r="T10" s="17">
        <f>IF(AND(M10="Ready",OR(I10="Approve proposed",AND(I10="Use my price",AND(ISNUMBER(J10),J10&gt;0))),ISNUMBER(L10),E10&gt;0),R10*(L10/E10-1)*(1-'Start Here'!$B$16),0)</f>
        <v>0</v>
      </c>
      <c r="U10" t="str" s="6">
        <v/>
      </c>
      <c r="V10" t="str" s="21">
        <v>Yes</v>
      </c>
      <c r="W10" t="str" s="21">
        <v>No</v>
      </c>
      <c r="X10" s="22">
        <v>0</v>
      </c>
      <c r="Y10" s="18">
        <v>3.75</v>
      </c>
      <c r="AB10" t="str" s="6">
        <v>2026-10-01 10:41:27 UTC</v>
      </c>
      <c r="AC10" t="str" s="6">
        <v>Local Line cache</v>
      </c>
      <c r="AD10" s="23">
        <v>806023</v>
      </c>
      <c r="AE10" s="23">
        <v>527085</v>
      </c>
      <c r="AF10" t="str" s="23">
        <v>806023:527085:herdShare</v>
      </c>
      <c r="AG10" t="str" s="23">
        <v>No</v>
      </c>
      <c r="AH10" t="str" s="23">
        <v>Yes</v>
      </c>
      <c r="AI10" s="18">
        <v>307.5</v>
      </c>
    </row>
    <row r="11" ht="32" customHeight="1">
      <c r="A11" t="str" s="7">
        <v>BNF Kombucha and Jun</v>
      </c>
      <c r="B11" t="str" s="7">
        <v>Ginger Turmeric Jun</v>
      </c>
      <c r="C11" t="str" s="7">
        <v>16 fl. oz</v>
      </c>
      <c r="D11" t="str" s="7">
        <v>CSA Members</v>
      </c>
      <c r="E11" s="12">
        <v>5.25</v>
      </c>
      <c r="F11" s="13">
        <v>5.67</v>
      </c>
      <c r="G11" s="13">
        <f>IF(AND(ISNUMBER(E11),ISNUMBER(F11)),F11-E11,"")</f>
        <v>0.42</v>
      </c>
      <c r="H11" s="14">
        <f>IF(AND(ISNUMBER(E11),E11&gt;0,ISNUMBER(F11)),F11/E11-1,"")</f>
        <v>0.08000000000000007</v>
      </c>
      <c r="I11" t="str" s="15">
        <v>Unreviewed</v>
      </c>
      <c r="J11" s="16"/>
      <c r="K11" t="str" s="15">
        <v/>
      </c>
      <c r="L11" s="17" t="str">
        <f>IF(AC11="Local catalog","",IF(AG11="Yes",IF(ISNUMBER(E11),E11,""),IF(I11="Keep current",IF(ISNUMBER(E11),E11,""),IF(AH11&lt;&gt;"Yes","",IF(I11="Approve proposed",F11,IF(AND(I11="Use my price",AND(ISNUMBER(J11),J11&gt;0)),J11,""))))))</f>
        <v/>
      </c>
      <c r="M11" t="str" s="7">
        <f>IF(AND(AG11="Yes",OR(I11="Approve proposed",I11="Use my price")),"CHECK: protected price kept current",IF(OR(I11="Unreviewed",I11=""),"Pending review",IF(I11="Hold","On hold",IF(I11="Keep current",IF(ISNUMBER(E11),"Kept current","CHECK: no confirmed current price"),IF(AH11&lt;&gt;"Yes","CHECK: source needs review",IF(AND(I11="Use my price",NOT(AND(ISNUMBER(J11),J11&gt;0))),"CHECK: enter a price above zero",IF(NOT(OR(I11="Approve proposed",I11="Use my price")),"CHECK: choose a listed decision",IF(OR(NOT(ISNUMBER(L11)),L11&lt;=0,NOT(ISNUMBER(Y11)),Y11&lt;=0,X11&gt;=1),"CHECK: price or base unavailable",IF(L11/(Y11*(1-X11))-1&lt;0,"CHECK: price below local base","Ready")))))))))</f>
        <v>Pending review</v>
      </c>
      <c r="N11" s="18">
        <v>5.25</v>
      </c>
      <c r="O11" s="19">
        <v>0.4</v>
      </c>
      <c r="P11" s="14">
        <v>0.512</v>
      </c>
      <c r="Q11" s="20" t="str">
        <f>IF(AND(ISNUMBER(L11),ISNUMBER(Y11),Y11&gt;0,X11&lt;1),ROUND(L11/(Y11*(1-X11))-1,4),"")</f>
        <v/>
      </c>
      <c r="R11" s="12">
        <v>0</v>
      </c>
      <c r="S11" s="13">
        <f>IF(AND(ISNUMBER(E11),E11&gt;0,ISNUMBER(F11)),R11*(F11/E11-1)*(1-'Start Here'!$B$16),0)</f>
        <v>0</v>
      </c>
      <c r="T11" s="17">
        <f>IF(AND(M11="Ready",OR(I11="Approve proposed",AND(I11="Use my price",AND(ISNUMBER(J11),J11&gt;0))),ISNUMBER(L11),E11&gt;0),R11*(L11/E11-1)*(1-'Start Here'!$B$16),0)</f>
        <v>0</v>
      </c>
      <c r="U11" t="str" s="6">
        <v/>
      </c>
      <c r="V11" t="str" s="21">
        <v>Yes</v>
      </c>
      <c r="W11" t="str" s="21">
        <v>No</v>
      </c>
      <c r="X11" s="22">
        <v>0</v>
      </c>
      <c r="Y11" s="18">
        <v>3.75</v>
      </c>
      <c r="AB11" t="str" s="6">
        <v>2026-10-01 10:41:27 UTC</v>
      </c>
      <c r="AC11" t="str" s="6">
        <v>Local Line cache</v>
      </c>
      <c r="AD11" s="23">
        <v>806023</v>
      </c>
      <c r="AE11" s="23">
        <v>527085</v>
      </c>
      <c r="AF11" t="str" s="23">
        <v>806023:527085:member</v>
      </c>
      <c r="AG11" t="str" s="23">
        <v>No</v>
      </c>
      <c r="AH11" t="str" s="23">
        <v>Yes</v>
      </c>
      <c r="AI11" s="18">
        <v>0</v>
      </c>
    </row>
    <row r="12" ht="32" customHeight="1">
      <c r="A12" t="str" s="7">
        <v>BNF Kombucha and Jun</v>
      </c>
      <c r="B12" t="str" s="7">
        <v>Ginger Turmeric Jun</v>
      </c>
      <c r="C12" t="str" s="7">
        <v>16 fl. oz</v>
      </c>
      <c r="D12" t="str" s="7">
        <v>Guest Basket</v>
      </c>
      <c r="E12" s="12">
        <v>5.25</v>
      </c>
      <c r="F12" s="13">
        <v>5.67</v>
      </c>
      <c r="G12" s="13">
        <f>IF(AND(ISNUMBER(E12),ISNUMBER(F12)),F12-E12,"")</f>
        <v>0.42</v>
      </c>
      <c r="H12" s="14">
        <f>IF(AND(ISNUMBER(E12),E12&gt;0,ISNUMBER(F12)),F12/E12-1,"")</f>
        <v>0.08000000000000007</v>
      </c>
      <c r="I12" t="str" s="15">
        <v>Unreviewed</v>
      </c>
      <c r="J12" s="16"/>
      <c r="K12" t="str" s="15">
        <v/>
      </c>
      <c r="L12" s="17" t="str">
        <f>IF(AC12="Local catalog","",IF(AG12="Yes",IF(ISNUMBER(E12),E12,""),IF(I12="Keep current",IF(ISNUMBER(E12),E12,""),IF(AH12&lt;&gt;"Yes","",IF(I12="Approve proposed",F12,IF(AND(I12="Use my price",AND(ISNUMBER(J12),J12&gt;0)),J12,""))))))</f>
        <v/>
      </c>
      <c r="M12" t="str" s="7">
        <f>IF(AND(AG12="Yes",OR(I12="Approve proposed",I12="Use my price")),"CHECK: protected price kept current",IF(OR(I12="Unreviewed",I12=""),"Pending review",IF(I12="Hold","On hold",IF(I12="Keep current",IF(ISNUMBER(E12),"Kept current","CHECK: no confirmed current price"),IF(AH12&lt;&gt;"Yes","CHECK: source needs review",IF(AND(I12="Use my price",NOT(AND(ISNUMBER(J12),J12&gt;0))),"CHECK: enter a price above zero",IF(NOT(OR(I12="Approve proposed",I12="Use my price")),"CHECK: choose a listed decision",IF(OR(NOT(ISNUMBER(L12)),L12&lt;=0,NOT(ISNUMBER(Y12)),Y12&lt;=0,X12&gt;=1),"CHECK: price or base unavailable",IF(L12/(Y12*(1-X12))-1&lt;0,"CHECK: price below local base","Ready")))))))))</f>
        <v>Pending review</v>
      </c>
      <c r="N12" s="18">
        <v>5.25</v>
      </c>
      <c r="O12" s="19">
        <v>0.4</v>
      </c>
      <c r="P12" s="14">
        <v>0.512</v>
      </c>
      <c r="Q12" s="20" t="str">
        <f>IF(AND(ISNUMBER(L12),ISNUMBER(Y12),Y12&gt;0,X12&lt;1),ROUND(L12/(Y12*(1-X12))-1,4),"")</f>
        <v/>
      </c>
      <c r="R12" s="12">
        <v>5.25</v>
      </c>
      <c r="S12" s="13">
        <f>IF(AND(ISNUMBER(E12),E12&gt;0,ISNUMBER(F12)),R12*(F12/E12-1)*(1-'Start Here'!$B$16),0)</f>
        <v>0.4074000000000004</v>
      </c>
      <c r="T12" s="17">
        <f>IF(AND(M12="Ready",OR(I12="Approve proposed",AND(I12="Use my price",AND(ISNUMBER(J12),J12&gt;0))),ISNUMBER(L12),E12&gt;0),R12*(L12/E12-1)*(1-'Start Here'!$B$16),0)</f>
        <v>0</v>
      </c>
      <c r="U12" t="str" s="6">
        <v/>
      </c>
      <c r="V12" t="str" s="21">
        <v>Yes</v>
      </c>
      <c r="W12" t="str" s="21">
        <v>No</v>
      </c>
      <c r="X12" s="22">
        <v>0</v>
      </c>
      <c r="Y12" s="18">
        <v>3.75</v>
      </c>
      <c r="AB12" t="str" s="6">
        <v>2026-10-01 10:41:27 UTC</v>
      </c>
      <c r="AC12" t="str" s="6">
        <v>Local Line cache</v>
      </c>
      <c r="AD12" s="23">
        <v>806023</v>
      </c>
      <c r="AE12" s="23">
        <v>527085</v>
      </c>
      <c r="AF12" t="str" s="23">
        <v>806023:527085:guest</v>
      </c>
      <c r="AG12" t="str" s="23">
        <v>No</v>
      </c>
      <c r="AH12" t="str" s="23">
        <v>Yes</v>
      </c>
      <c r="AI12" s="18">
        <v>3.75</v>
      </c>
    </row>
    <row r="13" ht="32" customHeight="1">
      <c r="A13" t="str" s="7">
        <v>BNF Kombucha and Jun</v>
      </c>
      <c r="B13" t="str" s="7">
        <v>Ginger Turmeric Jun</v>
      </c>
      <c r="C13" t="str" s="7">
        <v>16 fl. oz</v>
      </c>
      <c r="D13" t="str" s="7">
        <v>SNAP</v>
      </c>
      <c r="E13" s="12">
        <v>5.25</v>
      </c>
      <c r="F13" s="13">
        <v>5.25</v>
      </c>
      <c r="G13" s="13">
        <f>IF(AND(ISNUMBER(E13),ISNUMBER(F13)),F13-E13,"")</f>
        <v>0</v>
      </c>
      <c r="H13" s="14">
        <f>IF(AND(ISNUMBER(E13),E13&gt;0,ISNUMBER(F13)),F13/E13-1,"")</f>
        <v>0</v>
      </c>
      <c r="I13" t="str" s="15">
        <v>Keep current</v>
      </c>
      <c r="J13" s="16"/>
      <c r="K13" t="str" s="15">
        <v/>
      </c>
      <c r="L13" s="17">
        <f>IF(AC13="Local catalog","",IF(AG13="Yes",IF(ISNUMBER(E13),E13,""),IF(I13="Keep current",IF(ISNUMBER(E13),E13,""),IF(AH13&lt;&gt;"Yes","",IF(I13="Approve proposed",F13,IF(AND(I13="Use my price",AND(ISNUMBER(J13),J13&gt;0)),J13,""))))))</f>
        <v>5.25</v>
      </c>
      <c r="M13" t="str" s="7">
        <f>IF(AND(AG13="Yes",OR(I13="Approve proposed",I13="Use my price")),"CHECK: protected price kept current",IF(OR(I13="Unreviewed",I13=""),"Pending review",IF(I13="Hold","On hold",IF(I13="Keep current",IF(ISNUMBER(E13),"Kept current","CHECK: no confirmed current price"),IF(AH13&lt;&gt;"Yes","CHECK: source needs review",IF(AND(I13="Use my price",NOT(AND(ISNUMBER(J13),J13&gt;0))),"CHECK: enter a price above zero",IF(NOT(OR(I13="Approve proposed",I13="Use my price")),"CHECK: choose a listed decision",IF(OR(NOT(ISNUMBER(L13)),L13&lt;=0,NOT(ISNUMBER(Y13)),Y13&lt;=0,X13&gt;=1),"CHECK: price or base unavailable",IF(L13/(Y13*(1-X13))-1&lt;0,"CHECK: price below local base","Ready")))))))))</f>
        <v>Kept current</v>
      </c>
      <c r="N13" s="18">
        <v>5.25</v>
      </c>
      <c r="O13" s="19">
        <v>0.4</v>
      </c>
      <c r="P13" s="14">
        <v>0.4</v>
      </c>
      <c r="Q13" s="20">
        <f>IF(AND(ISNUMBER(L13),ISNUMBER(Y13),Y13&gt;0,X13&lt;1),ROUND(L13/(Y13*(1-X13))-1,4),"")</f>
        <v>0.4</v>
      </c>
      <c r="R13" s="12">
        <v>0</v>
      </c>
      <c r="S13" s="13">
        <f>IF(AND(ISNUMBER(E13),E13&gt;0,ISNUMBER(F13)),R13*(F13/E13-1)*(1-'Start Here'!$B$16),0)</f>
        <v>0</v>
      </c>
      <c r="T13" s="17">
        <f>IF(AND(M13="Ready",OR(I13="Approve proposed",AND(I13="Use my price",AND(ISNUMBER(J13),J13&gt;0))),ISNUMBER(L13),E13&gt;0),R13*(L13/E13-1)*(1-'Start Here'!$B$16),0)</f>
        <v>0</v>
      </c>
      <c r="U13" t="str" s="6">
        <v>SNAP: preserve existing selling price</v>
      </c>
      <c r="V13" t="str" s="21">
        <v>Yes</v>
      </c>
      <c r="W13" t="str" s="21">
        <v>No</v>
      </c>
      <c r="X13" s="22">
        <v>0</v>
      </c>
      <c r="Y13" s="18">
        <v>3.75</v>
      </c>
      <c r="AB13" t="str" s="6">
        <v>2026-10-01 10:41:27 UTC</v>
      </c>
      <c r="AC13" t="str" s="6">
        <v>Local Line cache</v>
      </c>
      <c r="AD13" s="23">
        <v>806023</v>
      </c>
      <c r="AE13" s="23">
        <v>527085</v>
      </c>
      <c r="AF13" t="str" s="23">
        <v>806023:527085:snap</v>
      </c>
      <c r="AG13" t="str" s="23">
        <v>Yes</v>
      </c>
      <c r="AH13" t="str" s="23">
        <v>Yes</v>
      </c>
      <c r="AI13" s="18">
        <v>0</v>
      </c>
    </row>
    <row r="14" ht="32" customHeight="1">
      <c r="A14" t="str" s="7">
        <v>BNF Kombucha and Jun</v>
      </c>
      <c r="B14" t="str" s="7">
        <v>Ginger Zen Kombucha</v>
      </c>
      <c r="C14" t="str" s="7">
        <v>16 fl. oz</v>
      </c>
      <c r="D14" t="str" s="7">
        <v>Herd Share Members</v>
      </c>
      <c r="E14" s="12">
        <v>4.68</v>
      </c>
      <c r="F14" s="13">
        <v>5.05</v>
      </c>
      <c r="G14" s="13">
        <f>IF(AND(ISNUMBER(E14),ISNUMBER(F14)),F14-E14,"")</f>
        <v>0.37</v>
      </c>
      <c r="H14" s="14">
        <f>IF(AND(ISNUMBER(E14),E14&gt;0,ISNUMBER(F14)),F14/E14-1,"")</f>
        <v>0.079059829059829</v>
      </c>
      <c r="I14" t="str" s="15">
        <v>Unreviewed</v>
      </c>
      <c r="J14" s="16"/>
      <c r="K14" t="str" s="15">
        <v/>
      </c>
      <c r="L14" s="17" t="str">
        <f>IF(AC14="Local catalog","",IF(AG14="Yes",IF(ISNUMBER(E14),E14,""),IF(I14="Keep current",IF(ISNUMBER(E14),E14,""),IF(AH14&lt;&gt;"Yes","",IF(I14="Approve proposed",F14,IF(AND(I14="Use my price",AND(ISNUMBER(J14),J14&gt;0)),J14,""))))))</f>
        <v/>
      </c>
      <c r="M14" t="str" s="7">
        <f>IF(AND(AG14="Yes",OR(I14="Approve proposed",I14="Use my price")),"CHECK: protected price kept current",IF(OR(I14="Unreviewed",I14=""),"Pending review",IF(I14="Hold","On hold",IF(I14="Keep current",IF(ISNUMBER(E14),"Kept current","CHECK: no confirmed current price"),IF(AH14&lt;&gt;"Yes","CHECK: source needs review",IF(AND(I14="Use my price",NOT(AND(ISNUMBER(J14),J14&gt;0))),"CHECK: enter a price above zero",IF(NOT(OR(I14="Approve proposed",I14="Use my price")),"CHECK: choose a listed decision",IF(OR(NOT(ISNUMBER(L14)),L14&lt;=0,NOT(ISNUMBER(Y14)),Y14&lt;=0,X14&gt;=1),"CHECK: price or base unavailable",IF(L14/(Y14*(1-X14))-1&lt;0,"CHECK: price below local base","Ready")))))))))</f>
        <v>Pending review</v>
      </c>
      <c r="N14" s="18">
        <v>4.68</v>
      </c>
      <c r="O14" s="19">
        <v>0.4</v>
      </c>
      <c r="P14" s="14">
        <v>0.512</v>
      </c>
      <c r="Q14" s="20" t="str">
        <f>IF(AND(ISNUMBER(L14),ISNUMBER(Y14),Y14&gt;0,X14&lt;1),ROUND(L14/(Y14*(1-X14))-1,4),"")</f>
        <v/>
      </c>
      <c r="R14" s="12">
        <v>346.32</v>
      </c>
      <c r="S14" s="13">
        <f>IF(AND(ISNUMBER(E14),E14&gt;0,ISNUMBER(F14)),R14*(F14/E14-1)*(1-'Start Here'!$B$16),0)</f>
        <v>26.558599999999977</v>
      </c>
      <c r="T14" s="17">
        <f>IF(AND(M14="Ready",OR(I14="Approve proposed",AND(I14="Use my price",AND(ISNUMBER(J14),J14&gt;0))),ISNUMBER(L14),E14&gt;0),R14*(L14/E14-1)*(1-'Start Here'!$B$16),0)</f>
        <v>0</v>
      </c>
      <c r="U14" t="str" s="6">
        <v>Currently hidden; do not activate automatically</v>
      </c>
      <c r="V14" t="str" s="21">
        <v>No</v>
      </c>
      <c r="W14" t="str" s="21">
        <v>No</v>
      </c>
      <c r="X14" s="22">
        <v>0</v>
      </c>
      <c r="Y14" s="18">
        <v>3.34</v>
      </c>
      <c r="AB14" t="str" s="6">
        <v>2026-10-01 10:41:27 UTC</v>
      </c>
      <c r="AC14" t="str" s="6">
        <v>Local Line cache</v>
      </c>
      <c r="AD14" s="23">
        <v>806027</v>
      </c>
      <c r="AE14" s="23">
        <v>527089</v>
      </c>
      <c r="AF14" t="str" s="23">
        <v>806027:527089:herdShare</v>
      </c>
      <c r="AG14" t="str" s="23">
        <v>No</v>
      </c>
      <c r="AH14" t="str" s="23">
        <v>Yes</v>
      </c>
      <c r="AI14" s="18">
        <v>247.16</v>
      </c>
    </row>
    <row r="15" ht="32" customHeight="1">
      <c r="A15" t="str" s="7">
        <v>BNF Kombucha and Jun</v>
      </c>
      <c r="B15" t="str" s="7">
        <v>Ginger Zen Kombucha</v>
      </c>
      <c r="C15" t="str" s="7">
        <v>16 fl. oz</v>
      </c>
      <c r="D15" t="str" s="7">
        <v>CSA Members</v>
      </c>
      <c r="E15" s="12">
        <v>4.68</v>
      </c>
      <c r="F15" s="13">
        <v>5.05</v>
      </c>
      <c r="G15" s="13">
        <f>IF(AND(ISNUMBER(E15),ISNUMBER(F15)),F15-E15,"")</f>
        <v>0.37</v>
      </c>
      <c r="H15" s="14">
        <f>IF(AND(ISNUMBER(E15),E15&gt;0,ISNUMBER(F15)),F15/E15-1,"")</f>
        <v>0.079059829059829</v>
      </c>
      <c r="I15" t="str" s="15">
        <v>Unreviewed</v>
      </c>
      <c r="J15" s="16"/>
      <c r="K15" t="str" s="15">
        <v/>
      </c>
      <c r="L15" s="17" t="str">
        <f>IF(AC15="Local catalog","",IF(AG15="Yes",IF(ISNUMBER(E15),E15,""),IF(I15="Keep current",IF(ISNUMBER(E15),E15,""),IF(AH15&lt;&gt;"Yes","",IF(I15="Approve proposed",F15,IF(AND(I15="Use my price",AND(ISNUMBER(J15),J15&gt;0)),J15,""))))))</f>
        <v/>
      </c>
      <c r="M15" t="str" s="7">
        <f>IF(AND(AG15="Yes",OR(I15="Approve proposed",I15="Use my price")),"CHECK: protected price kept current",IF(OR(I15="Unreviewed",I15=""),"Pending review",IF(I15="Hold","On hold",IF(I15="Keep current",IF(ISNUMBER(E15),"Kept current","CHECK: no confirmed current price"),IF(AH15&lt;&gt;"Yes","CHECK: source needs review",IF(AND(I15="Use my price",NOT(AND(ISNUMBER(J15),J15&gt;0))),"CHECK: enter a price above zero",IF(NOT(OR(I15="Approve proposed",I15="Use my price")),"CHECK: choose a listed decision",IF(OR(NOT(ISNUMBER(L15)),L15&lt;=0,NOT(ISNUMBER(Y15)),Y15&lt;=0,X15&gt;=1),"CHECK: price or base unavailable",IF(L15/(Y15*(1-X15))-1&lt;0,"CHECK: price below local base","Ready")))))))))</f>
        <v>Pending review</v>
      </c>
      <c r="N15" s="18">
        <v>4.68</v>
      </c>
      <c r="O15" s="19">
        <v>0.4</v>
      </c>
      <c r="P15" s="14">
        <v>0.512</v>
      </c>
      <c r="Q15" s="20" t="str">
        <f>IF(AND(ISNUMBER(L15),ISNUMBER(Y15),Y15&gt;0,X15&lt;1),ROUND(L15/(Y15*(1-X15))-1,4),"")</f>
        <v/>
      </c>
      <c r="R15" s="12">
        <v>0</v>
      </c>
      <c r="S15" s="13">
        <f>IF(AND(ISNUMBER(E15),E15&gt;0,ISNUMBER(F15)),R15*(F15/E15-1)*(1-'Start Here'!$B$16),0)</f>
        <v>0</v>
      </c>
      <c r="T15" s="17">
        <f>IF(AND(M15="Ready",OR(I15="Approve proposed",AND(I15="Use my price",AND(ISNUMBER(J15),J15&gt;0))),ISNUMBER(L15),E15&gt;0),R15*(L15/E15-1)*(1-'Start Here'!$B$16),0)</f>
        <v>0</v>
      </c>
      <c r="U15" t="str" s="6">
        <v>Currently hidden; do not activate automatically</v>
      </c>
      <c r="V15" t="str" s="21">
        <v>No</v>
      </c>
      <c r="W15" t="str" s="21">
        <v>No</v>
      </c>
      <c r="X15" s="22">
        <v>0</v>
      </c>
      <c r="Y15" s="18">
        <v>3.34</v>
      </c>
      <c r="AB15" t="str" s="6">
        <v>2026-10-01 10:41:27 UTC</v>
      </c>
      <c r="AC15" t="str" s="6">
        <v>Local Line cache</v>
      </c>
      <c r="AD15" s="23">
        <v>806027</v>
      </c>
      <c r="AE15" s="23">
        <v>527089</v>
      </c>
      <c r="AF15" t="str" s="23">
        <v>806027:527089:member</v>
      </c>
      <c r="AG15" t="str" s="23">
        <v>No</v>
      </c>
      <c r="AH15" t="str" s="23">
        <v>Yes</v>
      </c>
      <c r="AI15" s="18">
        <v>0</v>
      </c>
    </row>
    <row r="16" ht="32" customHeight="1">
      <c r="A16" t="str" s="7">
        <v>BNF Kombucha and Jun</v>
      </c>
      <c r="B16" t="str" s="7">
        <v>Ginger Zen Kombucha</v>
      </c>
      <c r="C16" t="str" s="7">
        <v>16 fl. oz</v>
      </c>
      <c r="D16" t="str" s="7">
        <v>Guest Basket</v>
      </c>
      <c r="E16" s="12">
        <v>4.68</v>
      </c>
      <c r="F16" s="13">
        <v>5.05</v>
      </c>
      <c r="G16" s="13">
        <f>IF(AND(ISNUMBER(E16),ISNUMBER(F16)),F16-E16,"")</f>
        <v>0.37</v>
      </c>
      <c r="H16" s="14">
        <f>IF(AND(ISNUMBER(E16),E16&gt;0,ISNUMBER(F16)),F16/E16-1,"")</f>
        <v>0.079059829059829</v>
      </c>
      <c r="I16" t="str" s="15">
        <v>Unreviewed</v>
      </c>
      <c r="J16" s="16"/>
      <c r="K16" t="str" s="15">
        <v/>
      </c>
      <c r="L16" s="17" t="str">
        <f>IF(AC16="Local catalog","",IF(AG16="Yes",IF(ISNUMBER(E16),E16,""),IF(I16="Keep current",IF(ISNUMBER(E16),E16,""),IF(AH16&lt;&gt;"Yes","",IF(I16="Approve proposed",F16,IF(AND(I16="Use my price",AND(ISNUMBER(J16),J16&gt;0)),J16,""))))))</f>
        <v/>
      </c>
      <c r="M16" t="str" s="7">
        <f>IF(AND(AG16="Yes",OR(I16="Approve proposed",I16="Use my price")),"CHECK: protected price kept current",IF(OR(I16="Unreviewed",I16=""),"Pending review",IF(I16="Hold","On hold",IF(I16="Keep current",IF(ISNUMBER(E16),"Kept current","CHECK: no confirmed current price"),IF(AH16&lt;&gt;"Yes","CHECK: source needs review",IF(AND(I16="Use my price",NOT(AND(ISNUMBER(J16),J16&gt;0))),"CHECK: enter a price above zero",IF(NOT(OR(I16="Approve proposed",I16="Use my price")),"CHECK: choose a listed decision",IF(OR(NOT(ISNUMBER(L16)),L16&lt;=0,NOT(ISNUMBER(Y16)),Y16&lt;=0,X16&gt;=1),"CHECK: price or base unavailable",IF(L16/(Y16*(1-X16))-1&lt;0,"CHECK: price below local base","Ready")))))))))</f>
        <v>Pending review</v>
      </c>
      <c r="N16" s="18">
        <v>4.68</v>
      </c>
      <c r="O16" s="19">
        <v>0.4</v>
      </c>
      <c r="P16" s="14">
        <v>0.512</v>
      </c>
      <c r="Q16" s="20" t="str">
        <f>IF(AND(ISNUMBER(L16),ISNUMBER(Y16),Y16&gt;0,X16&lt;1),ROUND(L16/(Y16*(1-X16))-1,4),"")</f>
        <v/>
      </c>
      <c r="R16" s="12">
        <v>0</v>
      </c>
      <c r="S16" s="13">
        <f>IF(AND(ISNUMBER(E16),E16&gt;0,ISNUMBER(F16)),R16*(F16/E16-1)*(1-'Start Here'!$B$16),0)</f>
        <v>0</v>
      </c>
      <c r="T16" s="17">
        <f>IF(AND(M16="Ready",OR(I16="Approve proposed",AND(I16="Use my price",AND(ISNUMBER(J16),J16&gt;0))),ISNUMBER(L16),E16&gt;0),R16*(L16/E16-1)*(1-'Start Here'!$B$16),0)</f>
        <v>0</v>
      </c>
      <c r="U16" t="str" s="6">
        <v>Currently hidden; do not activate automatically</v>
      </c>
      <c r="V16" t="str" s="21">
        <v>No</v>
      </c>
      <c r="W16" t="str" s="21">
        <v>No</v>
      </c>
      <c r="X16" s="22">
        <v>0</v>
      </c>
      <c r="Y16" s="18">
        <v>3.34</v>
      </c>
      <c r="AB16" t="str" s="6">
        <v>2026-10-01 10:41:27 UTC</v>
      </c>
      <c r="AC16" t="str" s="6">
        <v>Local Line cache</v>
      </c>
      <c r="AD16" s="23">
        <v>806027</v>
      </c>
      <c r="AE16" s="23">
        <v>527089</v>
      </c>
      <c r="AF16" t="str" s="23">
        <v>806027:527089:guest</v>
      </c>
      <c r="AG16" t="str" s="23">
        <v>No</v>
      </c>
      <c r="AH16" t="str" s="23">
        <v>Yes</v>
      </c>
      <c r="AI16" s="18">
        <v>0</v>
      </c>
    </row>
    <row r="17" ht="32" customHeight="1">
      <c r="A17" t="str" s="7">
        <v>BNF Kombucha and Jun</v>
      </c>
      <c r="B17" t="str" s="7">
        <v>Ginger Zen Kombucha</v>
      </c>
      <c r="C17" t="str" s="7">
        <v>16 fl. oz</v>
      </c>
      <c r="D17" t="str" s="7">
        <v>SNAP</v>
      </c>
      <c r="E17" s="12">
        <v>4.68</v>
      </c>
      <c r="F17" s="13">
        <v>4.68</v>
      </c>
      <c r="G17" s="13">
        <f>IF(AND(ISNUMBER(E17),ISNUMBER(F17)),F17-E17,"")</f>
        <v>0</v>
      </c>
      <c r="H17" s="14">
        <f>IF(AND(ISNUMBER(E17),E17&gt;0,ISNUMBER(F17)),F17/E17-1,"")</f>
        <v>0</v>
      </c>
      <c r="I17" t="str" s="15">
        <v>Keep current</v>
      </c>
      <c r="J17" s="16"/>
      <c r="K17" t="str" s="15">
        <v/>
      </c>
      <c r="L17" s="17">
        <f>IF(AC17="Local catalog","",IF(AG17="Yes",IF(ISNUMBER(E17),E17,""),IF(I17="Keep current",IF(ISNUMBER(E17),E17,""),IF(AH17&lt;&gt;"Yes","",IF(I17="Approve proposed",F17,IF(AND(I17="Use my price",AND(ISNUMBER(J17),J17&gt;0)),J17,""))))))</f>
        <v>4.68</v>
      </c>
      <c r="M17" t="str" s="7">
        <f>IF(AND(AG17="Yes",OR(I17="Approve proposed",I17="Use my price")),"CHECK: protected price kept current",IF(OR(I17="Unreviewed",I17=""),"Pending review",IF(I17="Hold","On hold",IF(I17="Keep current",IF(ISNUMBER(E17),"Kept current","CHECK: no confirmed current price"),IF(AH17&lt;&gt;"Yes","CHECK: source needs review",IF(AND(I17="Use my price",NOT(AND(ISNUMBER(J17),J17&gt;0))),"CHECK: enter a price above zero",IF(NOT(OR(I17="Approve proposed",I17="Use my price")),"CHECK: choose a listed decision",IF(OR(NOT(ISNUMBER(L17)),L17&lt;=0,NOT(ISNUMBER(Y17)),Y17&lt;=0,X17&gt;=1),"CHECK: price or base unavailable",IF(L17/(Y17*(1-X17))-1&lt;0,"CHECK: price below local base","Ready")))))))))</f>
        <v>Kept current</v>
      </c>
      <c r="N17" s="18">
        <v>4.68</v>
      </c>
      <c r="O17" s="19">
        <v>0.4</v>
      </c>
      <c r="P17" s="14">
        <v>0.4012</v>
      </c>
      <c r="Q17" s="20">
        <f>IF(AND(ISNUMBER(L17),ISNUMBER(Y17),Y17&gt;0,X17&lt;1),ROUND(L17/(Y17*(1-X17))-1,4),"")</f>
        <v>0.4012</v>
      </c>
      <c r="R17" s="12">
        <v>0</v>
      </c>
      <c r="S17" s="13">
        <f>IF(AND(ISNUMBER(E17),E17&gt;0,ISNUMBER(F17)),R17*(F17/E17-1)*(1-'Start Here'!$B$16),0)</f>
        <v>0</v>
      </c>
      <c r="T17" s="17">
        <f>IF(AND(M17="Ready",OR(I17="Approve proposed",AND(I17="Use my price",AND(ISNUMBER(J17),J17&gt;0))),ISNUMBER(L17),E17&gt;0),R17*(L17/E17-1)*(1-'Start Here'!$B$16),0)</f>
        <v>0</v>
      </c>
      <c r="U17" t="str" s="6">
        <v>SNAP: preserve existing selling price; Currently hidden; do not activate automatically</v>
      </c>
      <c r="V17" t="str" s="21">
        <v>No</v>
      </c>
      <c r="W17" t="str" s="21">
        <v>No</v>
      </c>
      <c r="X17" s="22">
        <v>0</v>
      </c>
      <c r="Y17" s="18">
        <v>3.34</v>
      </c>
      <c r="AB17" t="str" s="6">
        <v>2026-10-01 10:41:27 UTC</v>
      </c>
      <c r="AC17" t="str" s="6">
        <v>Local Line cache</v>
      </c>
      <c r="AD17" s="23">
        <v>806027</v>
      </c>
      <c r="AE17" s="23">
        <v>527089</v>
      </c>
      <c r="AF17" t="str" s="23">
        <v>806027:527089:snap</v>
      </c>
      <c r="AG17" t="str" s="23">
        <v>Yes</v>
      </c>
      <c r="AH17" t="str" s="23">
        <v>Yes</v>
      </c>
      <c r="AI17" s="18">
        <v>0</v>
      </c>
    </row>
    <row r="18" ht="32" customHeight="1">
      <c r="A18" t="str" s="7">
        <v>BNF Kombucha and Jun</v>
      </c>
      <c r="B18" t="str" s="7">
        <v>Grape Lavender Kombucha</v>
      </c>
      <c r="C18" t="str" s="7">
        <v>16 fl. oz</v>
      </c>
      <c r="D18" t="str" s="7">
        <v>Herd Share Members</v>
      </c>
      <c r="E18" s="12">
        <v>4.68</v>
      </c>
      <c r="F18" s="13">
        <v>5.05</v>
      </c>
      <c r="G18" s="13">
        <f>IF(AND(ISNUMBER(E18),ISNUMBER(F18)),F18-E18,"")</f>
        <v>0.37</v>
      </c>
      <c r="H18" s="14">
        <f>IF(AND(ISNUMBER(E18),E18&gt;0,ISNUMBER(F18)),F18/E18-1,"")</f>
        <v>0.079059829059829</v>
      </c>
      <c r="I18" t="str" s="15">
        <v>Unreviewed</v>
      </c>
      <c r="J18" s="16"/>
      <c r="K18" t="str" s="15">
        <v/>
      </c>
      <c r="L18" s="17" t="str">
        <f>IF(AC18="Local catalog","",IF(AG18="Yes",IF(ISNUMBER(E18),E18,""),IF(I18="Keep current",IF(ISNUMBER(E18),E18,""),IF(AH18&lt;&gt;"Yes","",IF(I18="Approve proposed",F18,IF(AND(I18="Use my price",AND(ISNUMBER(J18),J18&gt;0)),J18,""))))))</f>
        <v/>
      </c>
      <c r="M18" t="str" s="7">
        <f>IF(AND(AG18="Yes",OR(I18="Approve proposed",I18="Use my price")),"CHECK: protected price kept current",IF(OR(I18="Unreviewed",I18=""),"Pending review",IF(I18="Hold","On hold",IF(I18="Keep current",IF(ISNUMBER(E18),"Kept current","CHECK: no confirmed current price"),IF(AH18&lt;&gt;"Yes","CHECK: source needs review",IF(AND(I18="Use my price",NOT(AND(ISNUMBER(J18),J18&gt;0))),"CHECK: enter a price above zero",IF(NOT(OR(I18="Approve proposed",I18="Use my price")),"CHECK: choose a listed decision",IF(OR(NOT(ISNUMBER(L18)),L18&lt;=0,NOT(ISNUMBER(Y18)),Y18&lt;=0,X18&gt;=1),"CHECK: price or base unavailable",IF(L18/(Y18*(1-X18))-1&lt;0,"CHECK: price below local base","Ready")))))))))</f>
        <v>Pending review</v>
      </c>
      <c r="N18" s="18">
        <v>4.68</v>
      </c>
      <c r="O18" s="19">
        <v>0.4</v>
      </c>
      <c r="P18" s="14">
        <v>0.512</v>
      </c>
      <c r="Q18" s="20" t="str">
        <f>IF(AND(ISNUMBER(L18),ISNUMBER(Y18),Y18&gt;0,X18&lt;1),ROUND(L18/(Y18*(1-X18))-1,4),"")</f>
        <v/>
      </c>
      <c r="R18" s="12">
        <v>402.47999999999996</v>
      </c>
      <c r="S18" s="13">
        <f>IF(AND(ISNUMBER(E18),E18&gt;0,ISNUMBER(F18)),R18*(F18/E18-1)*(1-'Start Here'!$B$16),0)</f>
        <v>30.865399999999973</v>
      </c>
      <c r="T18" s="17">
        <f>IF(AND(M18="Ready",OR(I18="Approve proposed",AND(I18="Use my price",AND(ISNUMBER(J18),J18&gt;0))),ISNUMBER(L18),E18&gt;0),R18*(L18/E18-1)*(1-'Start Here'!$B$16),0)</f>
        <v>0</v>
      </c>
      <c r="U18" t="str" s="6">
        <v/>
      </c>
      <c r="V18" t="str" s="21">
        <v>Yes</v>
      </c>
      <c r="W18" t="str" s="21">
        <v>No</v>
      </c>
      <c r="X18" s="22">
        <v>0</v>
      </c>
      <c r="Y18" s="18">
        <v>3.34</v>
      </c>
      <c r="AB18" t="str" s="6">
        <v>2026-10-01 10:41:27 UTC</v>
      </c>
      <c r="AC18" t="str" s="6">
        <v>Local Line cache</v>
      </c>
      <c r="AD18" s="23">
        <v>806031</v>
      </c>
      <c r="AE18" s="23">
        <v>527093</v>
      </c>
      <c r="AF18" t="str" s="23">
        <v>806031:527093:herdShare</v>
      </c>
      <c r="AG18" t="str" s="23">
        <v>No</v>
      </c>
      <c r="AH18" t="str" s="23">
        <v>Yes</v>
      </c>
      <c r="AI18" s="18">
        <v>287.24</v>
      </c>
    </row>
    <row r="19" ht="32" customHeight="1">
      <c r="A19" t="str" s="7">
        <v>BNF Kombucha and Jun</v>
      </c>
      <c r="B19" t="str" s="7">
        <v>Grape Lavender Kombucha</v>
      </c>
      <c r="C19" t="str" s="7">
        <v>16 fl. oz</v>
      </c>
      <c r="D19" t="str" s="7">
        <v>CSA Members</v>
      </c>
      <c r="E19" s="12">
        <v>4.68</v>
      </c>
      <c r="F19" s="13">
        <v>5.05</v>
      </c>
      <c r="G19" s="13">
        <f>IF(AND(ISNUMBER(E19),ISNUMBER(F19)),F19-E19,"")</f>
        <v>0.37</v>
      </c>
      <c r="H19" s="14">
        <f>IF(AND(ISNUMBER(E19),E19&gt;0,ISNUMBER(F19)),F19/E19-1,"")</f>
        <v>0.079059829059829</v>
      </c>
      <c r="I19" t="str" s="15">
        <v>Unreviewed</v>
      </c>
      <c r="J19" s="16"/>
      <c r="K19" t="str" s="15">
        <v/>
      </c>
      <c r="L19" s="17" t="str">
        <f>IF(AC19="Local catalog","",IF(AG19="Yes",IF(ISNUMBER(E19),E19,""),IF(I19="Keep current",IF(ISNUMBER(E19),E19,""),IF(AH19&lt;&gt;"Yes","",IF(I19="Approve proposed",F19,IF(AND(I19="Use my price",AND(ISNUMBER(J19),J19&gt;0)),J19,""))))))</f>
        <v/>
      </c>
      <c r="M19" t="str" s="7">
        <f>IF(AND(AG19="Yes",OR(I19="Approve proposed",I19="Use my price")),"CHECK: protected price kept current",IF(OR(I19="Unreviewed",I19=""),"Pending review",IF(I19="Hold","On hold",IF(I19="Keep current",IF(ISNUMBER(E19),"Kept current","CHECK: no confirmed current price"),IF(AH19&lt;&gt;"Yes","CHECK: source needs review",IF(AND(I19="Use my price",NOT(AND(ISNUMBER(J19),J19&gt;0))),"CHECK: enter a price above zero",IF(NOT(OR(I19="Approve proposed",I19="Use my price")),"CHECK: choose a listed decision",IF(OR(NOT(ISNUMBER(L19)),L19&lt;=0,NOT(ISNUMBER(Y19)),Y19&lt;=0,X19&gt;=1),"CHECK: price or base unavailable",IF(L19/(Y19*(1-X19))-1&lt;0,"CHECK: price below local base","Ready")))))))))</f>
        <v>Pending review</v>
      </c>
      <c r="N19" s="18">
        <v>4.68</v>
      </c>
      <c r="O19" s="19">
        <v>0.4</v>
      </c>
      <c r="P19" s="14">
        <v>0.512</v>
      </c>
      <c r="Q19" s="20" t="str">
        <f>IF(AND(ISNUMBER(L19),ISNUMBER(Y19),Y19&gt;0,X19&lt;1),ROUND(L19/(Y19*(1-X19))-1,4),"")</f>
        <v/>
      </c>
      <c r="R19" s="12">
        <v>23.4</v>
      </c>
      <c r="S19" s="13">
        <f>IF(AND(ISNUMBER(E19),E19&gt;0,ISNUMBER(F19)),R19*(F19/E19-1)*(1-'Start Here'!$B$16),0)</f>
        <v>1.7944999999999984</v>
      </c>
      <c r="T19" s="17">
        <f>IF(AND(M19="Ready",OR(I19="Approve proposed",AND(I19="Use my price",AND(ISNUMBER(J19),J19&gt;0))),ISNUMBER(L19),E19&gt;0),R19*(L19/E19-1)*(1-'Start Here'!$B$16),0)</f>
        <v>0</v>
      </c>
      <c r="U19" t="str" s="6">
        <v/>
      </c>
      <c r="V19" t="str" s="21">
        <v>Yes</v>
      </c>
      <c r="W19" t="str" s="21">
        <v>No</v>
      </c>
      <c r="X19" s="22">
        <v>0</v>
      </c>
      <c r="Y19" s="18">
        <v>3.34</v>
      </c>
      <c r="AB19" t="str" s="6">
        <v>2026-10-01 10:41:27 UTC</v>
      </c>
      <c r="AC19" t="str" s="6">
        <v>Local Line cache</v>
      </c>
      <c r="AD19" s="23">
        <v>806031</v>
      </c>
      <c r="AE19" s="23">
        <v>527093</v>
      </c>
      <c r="AF19" t="str" s="23">
        <v>806031:527093:member</v>
      </c>
      <c r="AG19" t="str" s="23">
        <v>No</v>
      </c>
      <c r="AH19" t="str" s="23">
        <v>Yes</v>
      </c>
      <c r="AI19" s="18">
        <v>16.7</v>
      </c>
    </row>
    <row r="20" ht="32" customHeight="1">
      <c r="A20" t="str" s="7">
        <v>BNF Kombucha and Jun</v>
      </c>
      <c r="B20" t="str" s="7">
        <v>Grape Lavender Kombucha</v>
      </c>
      <c r="C20" t="str" s="7">
        <v>16 fl. oz</v>
      </c>
      <c r="D20" t="str" s="7">
        <v>Guest Basket</v>
      </c>
      <c r="E20" s="12">
        <v>4.68</v>
      </c>
      <c r="F20" s="13">
        <v>5.05</v>
      </c>
      <c r="G20" s="13">
        <f>IF(AND(ISNUMBER(E20),ISNUMBER(F20)),F20-E20,"")</f>
        <v>0.37</v>
      </c>
      <c r="H20" s="14">
        <f>IF(AND(ISNUMBER(E20),E20&gt;0,ISNUMBER(F20)),F20/E20-1,"")</f>
        <v>0.079059829059829</v>
      </c>
      <c r="I20" t="str" s="15">
        <v>Unreviewed</v>
      </c>
      <c r="J20" s="16"/>
      <c r="K20" t="str" s="15">
        <v/>
      </c>
      <c r="L20" s="17" t="str">
        <f>IF(AC20="Local catalog","",IF(AG20="Yes",IF(ISNUMBER(E20),E20,""),IF(I20="Keep current",IF(ISNUMBER(E20),E20,""),IF(AH20&lt;&gt;"Yes","",IF(I20="Approve proposed",F20,IF(AND(I20="Use my price",AND(ISNUMBER(J20),J20&gt;0)),J20,""))))))</f>
        <v/>
      </c>
      <c r="M20" t="str" s="7">
        <f>IF(AND(AG20="Yes",OR(I20="Approve proposed",I20="Use my price")),"CHECK: protected price kept current",IF(OR(I20="Unreviewed",I20=""),"Pending review",IF(I20="Hold","On hold",IF(I20="Keep current",IF(ISNUMBER(E20),"Kept current","CHECK: no confirmed current price"),IF(AH20&lt;&gt;"Yes","CHECK: source needs review",IF(AND(I20="Use my price",NOT(AND(ISNUMBER(J20),J20&gt;0))),"CHECK: enter a price above zero",IF(NOT(OR(I20="Approve proposed",I20="Use my price")),"CHECK: choose a listed decision",IF(OR(NOT(ISNUMBER(L20)),L20&lt;=0,NOT(ISNUMBER(Y20)),Y20&lt;=0,X20&gt;=1),"CHECK: price or base unavailable",IF(L20/(Y20*(1-X20))-1&lt;0,"CHECK: price below local base","Ready")))))))))</f>
        <v>Pending review</v>
      </c>
      <c r="N20" s="18">
        <v>4.68</v>
      </c>
      <c r="O20" s="19">
        <v>0.4</v>
      </c>
      <c r="P20" s="14">
        <v>0.512</v>
      </c>
      <c r="Q20" s="20" t="str">
        <f>IF(AND(ISNUMBER(L20),ISNUMBER(Y20),Y20&gt;0,X20&lt;1),ROUND(L20/(Y20*(1-X20))-1,4),"")</f>
        <v/>
      </c>
      <c r="R20" s="12">
        <v>23.4</v>
      </c>
      <c r="S20" s="13">
        <f>IF(AND(ISNUMBER(E20),E20&gt;0,ISNUMBER(F20)),R20*(F20/E20-1)*(1-'Start Here'!$B$16),0)</f>
        <v>1.7944999999999984</v>
      </c>
      <c r="T20" s="17">
        <f>IF(AND(M20="Ready",OR(I20="Approve proposed",AND(I20="Use my price",AND(ISNUMBER(J20),J20&gt;0))),ISNUMBER(L20),E20&gt;0),R20*(L20/E20-1)*(1-'Start Here'!$B$16),0)</f>
        <v>0</v>
      </c>
      <c r="U20" t="str" s="6">
        <v/>
      </c>
      <c r="V20" t="str" s="21">
        <v>Yes</v>
      </c>
      <c r="W20" t="str" s="21">
        <v>No</v>
      </c>
      <c r="X20" s="22">
        <v>0</v>
      </c>
      <c r="Y20" s="18">
        <v>3.34</v>
      </c>
      <c r="AB20" t="str" s="6">
        <v>2026-10-01 10:41:27 UTC</v>
      </c>
      <c r="AC20" t="str" s="6">
        <v>Local Line cache</v>
      </c>
      <c r="AD20" s="23">
        <v>806031</v>
      </c>
      <c r="AE20" s="23">
        <v>527093</v>
      </c>
      <c r="AF20" t="str" s="23">
        <v>806031:527093:guest</v>
      </c>
      <c r="AG20" t="str" s="23">
        <v>No</v>
      </c>
      <c r="AH20" t="str" s="23">
        <v>Yes</v>
      </c>
      <c r="AI20" s="18">
        <v>16.7</v>
      </c>
    </row>
    <row r="21" ht="32" customHeight="1">
      <c r="A21" t="str" s="7">
        <v>BNF Kombucha and Jun</v>
      </c>
      <c r="B21" t="str" s="7">
        <v>Grape Lavender Kombucha</v>
      </c>
      <c r="C21" t="str" s="7">
        <v>16 fl. oz</v>
      </c>
      <c r="D21" t="str" s="7">
        <v>SNAP</v>
      </c>
      <c r="E21" s="12">
        <v>4.68</v>
      </c>
      <c r="F21" s="13">
        <v>4.68</v>
      </c>
      <c r="G21" s="13">
        <f>IF(AND(ISNUMBER(E21),ISNUMBER(F21)),F21-E21,"")</f>
        <v>0</v>
      </c>
      <c r="H21" s="14">
        <f>IF(AND(ISNUMBER(E21),E21&gt;0,ISNUMBER(F21)),F21/E21-1,"")</f>
        <v>0</v>
      </c>
      <c r="I21" t="str" s="15">
        <v>Keep current</v>
      </c>
      <c r="J21" s="16"/>
      <c r="K21" t="str" s="15">
        <v/>
      </c>
      <c r="L21" s="17">
        <f>IF(AC21="Local catalog","",IF(AG21="Yes",IF(ISNUMBER(E21),E21,""),IF(I21="Keep current",IF(ISNUMBER(E21),E21,""),IF(AH21&lt;&gt;"Yes","",IF(I21="Approve proposed",F21,IF(AND(I21="Use my price",AND(ISNUMBER(J21),J21&gt;0)),J21,""))))))</f>
        <v>4.68</v>
      </c>
      <c r="M21" t="str" s="7">
        <f>IF(AND(AG21="Yes",OR(I21="Approve proposed",I21="Use my price")),"CHECK: protected price kept current",IF(OR(I21="Unreviewed",I21=""),"Pending review",IF(I21="Hold","On hold",IF(I21="Keep current",IF(ISNUMBER(E21),"Kept current","CHECK: no confirmed current price"),IF(AH21&lt;&gt;"Yes","CHECK: source needs review",IF(AND(I21="Use my price",NOT(AND(ISNUMBER(J21),J21&gt;0))),"CHECK: enter a price above zero",IF(NOT(OR(I21="Approve proposed",I21="Use my price")),"CHECK: choose a listed decision",IF(OR(NOT(ISNUMBER(L21)),L21&lt;=0,NOT(ISNUMBER(Y21)),Y21&lt;=0,X21&gt;=1),"CHECK: price or base unavailable",IF(L21/(Y21*(1-X21))-1&lt;0,"CHECK: price below local base","Ready")))))))))</f>
        <v>Kept current</v>
      </c>
      <c r="N21" s="18">
        <v>4.68</v>
      </c>
      <c r="O21" s="19">
        <v>0.4</v>
      </c>
      <c r="P21" s="14">
        <v>0.4012</v>
      </c>
      <c r="Q21" s="20">
        <f>IF(AND(ISNUMBER(L21),ISNUMBER(Y21),Y21&gt;0,X21&lt;1),ROUND(L21/(Y21*(1-X21))-1,4),"")</f>
        <v>0.4012</v>
      </c>
      <c r="R21" s="12">
        <v>0</v>
      </c>
      <c r="S21" s="13">
        <f>IF(AND(ISNUMBER(E21),E21&gt;0,ISNUMBER(F21)),R21*(F21/E21-1)*(1-'Start Here'!$B$16),0)</f>
        <v>0</v>
      </c>
      <c r="T21" s="17">
        <f>IF(AND(M21="Ready",OR(I21="Approve proposed",AND(I21="Use my price",AND(ISNUMBER(J21),J21&gt;0))),ISNUMBER(L21),E21&gt;0),R21*(L21/E21-1)*(1-'Start Here'!$B$16),0)</f>
        <v>0</v>
      </c>
      <c r="U21" t="str" s="6">
        <v>SNAP: preserve existing selling price</v>
      </c>
      <c r="V21" t="str" s="21">
        <v>Yes</v>
      </c>
      <c r="W21" t="str" s="21">
        <v>No</v>
      </c>
      <c r="X21" s="22">
        <v>0</v>
      </c>
      <c r="Y21" s="18">
        <v>3.34</v>
      </c>
      <c r="AB21" t="str" s="6">
        <v>2026-10-01 10:41:27 UTC</v>
      </c>
      <c r="AC21" t="str" s="6">
        <v>Local Line cache</v>
      </c>
      <c r="AD21" s="23">
        <v>806031</v>
      </c>
      <c r="AE21" s="23">
        <v>527093</v>
      </c>
      <c r="AF21" t="str" s="23">
        <v>806031:527093:snap</v>
      </c>
      <c r="AG21" t="str" s="23">
        <v>Yes</v>
      </c>
      <c r="AH21" t="str" s="23">
        <v>Yes</v>
      </c>
      <c r="AI21" s="18">
        <v>0</v>
      </c>
    </row>
    <row r="22" ht="32" customHeight="1">
      <c r="A22" t="str" s="7">
        <v>BNF Kombucha and Jun</v>
      </c>
      <c r="B22" t="str" s="7">
        <v>Hibiscus Mint Yerbe Mate Kombucha</v>
      </c>
      <c r="C22" t="str" s="7">
        <v>16. fl oz</v>
      </c>
      <c r="D22" t="str" s="7">
        <v>Herd Share Members</v>
      </c>
      <c r="E22" s="12">
        <v>4.68</v>
      </c>
      <c r="F22" s="13">
        <v>5.05</v>
      </c>
      <c r="G22" s="13">
        <f>IF(AND(ISNUMBER(E22),ISNUMBER(F22)),F22-E22,"")</f>
        <v>0.37</v>
      </c>
      <c r="H22" s="14">
        <f>IF(AND(ISNUMBER(E22),E22&gt;0,ISNUMBER(F22)),F22/E22-1,"")</f>
        <v>0.079059829059829</v>
      </c>
      <c r="I22" t="str" s="15">
        <v>Unreviewed</v>
      </c>
      <c r="J22" s="16"/>
      <c r="K22" t="str" s="15">
        <v/>
      </c>
      <c r="L22" s="17" t="str">
        <f>IF(AC22="Local catalog","",IF(AG22="Yes",IF(ISNUMBER(E22),E22,""),IF(I22="Keep current",IF(ISNUMBER(E22),E22,""),IF(AH22&lt;&gt;"Yes","",IF(I22="Approve proposed",F22,IF(AND(I22="Use my price",AND(ISNUMBER(J22),J22&gt;0)),J22,""))))))</f>
        <v/>
      </c>
      <c r="M22" t="str" s="7">
        <f>IF(AND(AG22="Yes",OR(I22="Approve proposed",I22="Use my price")),"CHECK: protected price kept current",IF(OR(I22="Unreviewed",I22=""),"Pending review",IF(I22="Hold","On hold",IF(I22="Keep current",IF(ISNUMBER(E22),"Kept current","CHECK: no confirmed current price"),IF(AH22&lt;&gt;"Yes","CHECK: source needs review",IF(AND(I22="Use my price",NOT(AND(ISNUMBER(J22),J22&gt;0))),"CHECK: enter a price above zero",IF(NOT(OR(I22="Approve proposed",I22="Use my price")),"CHECK: choose a listed decision",IF(OR(NOT(ISNUMBER(L22)),L22&lt;=0,NOT(ISNUMBER(Y22)),Y22&lt;=0,X22&gt;=1),"CHECK: price or base unavailable",IF(L22/(Y22*(1-X22))-1&lt;0,"CHECK: price below local base","Ready")))))))))</f>
        <v>Pending review</v>
      </c>
      <c r="N22" s="18">
        <v>4.68</v>
      </c>
      <c r="O22" s="19">
        <v>0.4</v>
      </c>
      <c r="P22" s="14">
        <v>0.512</v>
      </c>
      <c r="Q22" s="20" t="str">
        <f>IF(AND(ISNUMBER(L22),ISNUMBER(Y22),Y22&gt;0,X22&lt;1),ROUND(L22/(Y22*(1-X22))-1,4),"")</f>
        <v/>
      </c>
      <c r="R22" s="12">
        <v>360.36</v>
      </c>
      <c r="S22" s="13">
        <f>IF(AND(ISNUMBER(E22),E22&gt;0,ISNUMBER(F22)),R22*(F22/E22-1)*(1-'Start Here'!$B$16),0)</f>
        <v>27.63529999999998</v>
      </c>
      <c r="T22" s="17">
        <f>IF(AND(M22="Ready",OR(I22="Approve proposed",AND(I22="Use my price",AND(ISNUMBER(J22),J22&gt;0))),ISNUMBER(L22),E22&gt;0),R22*(L22/E22-1)*(1-'Start Here'!$B$16),0)</f>
        <v>0</v>
      </c>
      <c r="U22" t="str" s="6">
        <v/>
      </c>
      <c r="V22" t="str" s="21">
        <v>Yes</v>
      </c>
      <c r="W22" t="str" s="21">
        <v>No</v>
      </c>
      <c r="X22" s="22">
        <v>0</v>
      </c>
      <c r="Y22" s="18">
        <v>3.34</v>
      </c>
      <c r="AB22" t="str" s="6">
        <v>2026-10-01 10:41:27 UTC</v>
      </c>
      <c r="AC22" t="str" s="6">
        <v>Local Line cache</v>
      </c>
      <c r="AD22" s="23">
        <v>806034</v>
      </c>
      <c r="AE22" s="23">
        <v>527096</v>
      </c>
      <c r="AF22" t="str" s="23">
        <v>806034:527096:herdShare</v>
      </c>
      <c r="AG22" t="str" s="23">
        <v>No</v>
      </c>
      <c r="AH22" t="str" s="23">
        <v>Yes</v>
      </c>
      <c r="AI22" s="18">
        <v>257.18</v>
      </c>
    </row>
    <row r="23" ht="32" customHeight="1">
      <c r="A23" t="str" s="7">
        <v>BNF Kombucha and Jun</v>
      </c>
      <c r="B23" t="str" s="7">
        <v>Hibiscus Mint Yerbe Mate Kombucha</v>
      </c>
      <c r="C23" t="str" s="7">
        <v>16. fl oz</v>
      </c>
      <c r="D23" t="str" s="7">
        <v>CSA Members</v>
      </c>
      <c r="E23" s="12">
        <v>4.68</v>
      </c>
      <c r="F23" s="13">
        <v>5.05</v>
      </c>
      <c r="G23" s="13">
        <f>IF(AND(ISNUMBER(E23),ISNUMBER(F23)),F23-E23,"")</f>
        <v>0.37</v>
      </c>
      <c r="H23" s="14">
        <f>IF(AND(ISNUMBER(E23),E23&gt;0,ISNUMBER(F23)),F23/E23-1,"")</f>
        <v>0.079059829059829</v>
      </c>
      <c r="I23" t="str" s="15">
        <v>Unreviewed</v>
      </c>
      <c r="J23" s="16"/>
      <c r="K23" t="str" s="15">
        <v/>
      </c>
      <c r="L23" s="17" t="str">
        <f>IF(AC23="Local catalog","",IF(AG23="Yes",IF(ISNUMBER(E23),E23,""),IF(I23="Keep current",IF(ISNUMBER(E23),E23,""),IF(AH23&lt;&gt;"Yes","",IF(I23="Approve proposed",F23,IF(AND(I23="Use my price",AND(ISNUMBER(J23),J23&gt;0)),J23,""))))))</f>
        <v/>
      </c>
      <c r="M23" t="str" s="7">
        <f>IF(AND(AG23="Yes",OR(I23="Approve proposed",I23="Use my price")),"CHECK: protected price kept current",IF(OR(I23="Unreviewed",I23=""),"Pending review",IF(I23="Hold","On hold",IF(I23="Keep current",IF(ISNUMBER(E23),"Kept current","CHECK: no confirmed current price"),IF(AH23&lt;&gt;"Yes","CHECK: source needs review",IF(AND(I23="Use my price",NOT(AND(ISNUMBER(J23),J23&gt;0))),"CHECK: enter a price above zero",IF(NOT(OR(I23="Approve proposed",I23="Use my price")),"CHECK: choose a listed decision",IF(OR(NOT(ISNUMBER(L23)),L23&lt;=0,NOT(ISNUMBER(Y23)),Y23&lt;=0,X23&gt;=1),"CHECK: price or base unavailable",IF(L23/(Y23*(1-X23))-1&lt;0,"CHECK: price below local base","Ready")))))))))</f>
        <v>Pending review</v>
      </c>
      <c r="N23" s="18">
        <v>4.68</v>
      </c>
      <c r="O23" s="19">
        <v>0.4</v>
      </c>
      <c r="P23" s="14">
        <v>0.512</v>
      </c>
      <c r="Q23" s="20" t="str">
        <f>IF(AND(ISNUMBER(L23),ISNUMBER(Y23),Y23&gt;0,X23&lt;1),ROUND(L23/(Y23*(1-X23))-1,4),"")</f>
        <v/>
      </c>
      <c r="R23" s="12">
        <v>0</v>
      </c>
      <c r="S23" s="13">
        <f>IF(AND(ISNUMBER(E23),E23&gt;0,ISNUMBER(F23)),R23*(F23/E23-1)*(1-'Start Here'!$B$16),0)</f>
        <v>0</v>
      </c>
      <c r="T23" s="17">
        <f>IF(AND(M23="Ready",OR(I23="Approve proposed",AND(I23="Use my price",AND(ISNUMBER(J23),J23&gt;0))),ISNUMBER(L23),E23&gt;0),R23*(L23/E23-1)*(1-'Start Here'!$B$16),0)</f>
        <v>0</v>
      </c>
      <c r="U23" t="str" s="6">
        <v/>
      </c>
      <c r="V23" t="str" s="21">
        <v>Yes</v>
      </c>
      <c r="W23" t="str" s="21">
        <v>No</v>
      </c>
      <c r="X23" s="22">
        <v>0</v>
      </c>
      <c r="Y23" s="18">
        <v>3.34</v>
      </c>
      <c r="AB23" t="str" s="6">
        <v>2026-10-01 10:41:27 UTC</v>
      </c>
      <c r="AC23" t="str" s="6">
        <v>Local Line cache</v>
      </c>
      <c r="AD23" s="23">
        <v>806034</v>
      </c>
      <c r="AE23" s="23">
        <v>527096</v>
      </c>
      <c r="AF23" t="str" s="23">
        <v>806034:527096:member</v>
      </c>
      <c r="AG23" t="str" s="23">
        <v>No</v>
      </c>
      <c r="AH23" t="str" s="23">
        <v>Yes</v>
      </c>
      <c r="AI23" s="18">
        <v>0</v>
      </c>
    </row>
    <row r="24" ht="32" customHeight="1">
      <c r="A24" t="str" s="7">
        <v>BNF Kombucha and Jun</v>
      </c>
      <c r="B24" t="str" s="7">
        <v>Hibiscus Mint Yerbe Mate Kombucha</v>
      </c>
      <c r="C24" t="str" s="7">
        <v>16. fl oz</v>
      </c>
      <c r="D24" t="str" s="7">
        <v>Guest Basket</v>
      </c>
      <c r="E24" s="12">
        <v>4.68</v>
      </c>
      <c r="F24" s="13">
        <v>5.05</v>
      </c>
      <c r="G24" s="13">
        <f>IF(AND(ISNUMBER(E24),ISNUMBER(F24)),F24-E24,"")</f>
        <v>0.37</v>
      </c>
      <c r="H24" s="14">
        <f>IF(AND(ISNUMBER(E24),E24&gt;0,ISNUMBER(F24)),F24/E24-1,"")</f>
        <v>0.079059829059829</v>
      </c>
      <c r="I24" t="str" s="15">
        <v>Unreviewed</v>
      </c>
      <c r="J24" s="16"/>
      <c r="K24" t="str" s="15">
        <v/>
      </c>
      <c r="L24" s="17" t="str">
        <f>IF(AC24="Local catalog","",IF(AG24="Yes",IF(ISNUMBER(E24),E24,""),IF(I24="Keep current",IF(ISNUMBER(E24),E24,""),IF(AH24&lt;&gt;"Yes","",IF(I24="Approve proposed",F24,IF(AND(I24="Use my price",AND(ISNUMBER(J24),J24&gt;0)),J24,""))))))</f>
        <v/>
      </c>
      <c r="M24" t="str" s="7">
        <f>IF(AND(AG24="Yes",OR(I24="Approve proposed",I24="Use my price")),"CHECK: protected price kept current",IF(OR(I24="Unreviewed",I24=""),"Pending review",IF(I24="Hold","On hold",IF(I24="Keep current",IF(ISNUMBER(E24),"Kept current","CHECK: no confirmed current price"),IF(AH24&lt;&gt;"Yes","CHECK: source needs review",IF(AND(I24="Use my price",NOT(AND(ISNUMBER(J24),J24&gt;0))),"CHECK: enter a price above zero",IF(NOT(OR(I24="Approve proposed",I24="Use my price")),"CHECK: choose a listed decision",IF(OR(NOT(ISNUMBER(L24)),L24&lt;=0,NOT(ISNUMBER(Y24)),Y24&lt;=0,X24&gt;=1),"CHECK: price or base unavailable",IF(L24/(Y24*(1-X24))-1&lt;0,"CHECK: price below local base","Ready")))))))))</f>
        <v>Pending review</v>
      </c>
      <c r="N24" s="18">
        <v>4.68</v>
      </c>
      <c r="O24" s="19">
        <v>0.4</v>
      </c>
      <c r="P24" s="14">
        <v>0.512</v>
      </c>
      <c r="Q24" s="20" t="str">
        <f>IF(AND(ISNUMBER(L24),ISNUMBER(Y24),Y24&gt;0,X24&lt;1),ROUND(L24/(Y24*(1-X24))-1,4),"")</f>
        <v/>
      </c>
      <c r="R24" s="12">
        <v>0</v>
      </c>
      <c r="S24" s="13">
        <f>IF(AND(ISNUMBER(E24),E24&gt;0,ISNUMBER(F24)),R24*(F24/E24-1)*(1-'Start Here'!$B$16),0)</f>
        <v>0</v>
      </c>
      <c r="T24" s="17">
        <f>IF(AND(M24="Ready",OR(I24="Approve proposed",AND(I24="Use my price",AND(ISNUMBER(J24),J24&gt;0))),ISNUMBER(L24),E24&gt;0),R24*(L24/E24-1)*(1-'Start Here'!$B$16),0)</f>
        <v>0</v>
      </c>
      <c r="U24" t="str" s="6">
        <v/>
      </c>
      <c r="V24" t="str" s="21">
        <v>Yes</v>
      </c>
      <c r="W24" t="str" s="21">
        <v>No</v>
      </c>
      <c r="X24" s="22">
        <v>0</v>
      </c>
      <c r="Y24" s="18">
        <v>3.34</v>
      </c>
      <c r="AB24" t="str" s="6">
        <v>2026-10-01 10:41:27 UTC</v>
      </c>
      <c r="AC24" t="str" s="6">
        <v>Local Line cache</v>
      </c>
      <c r="AD24" s="23">
        <v>806034</v>
      </c>
      <c r="AE24" s="23">
        <v>527096</v>
      </c>
      <c r="AF24" t="str" s="23">
        <v>806034:527096:guest</v>
      </c>
      <c r="AG24" t="str" s="23">
        <v>No</v>
      </c>
      <c r="AH24" t="str" s="23">
        <v>Yes</v>
      </c>
      <c r="AI24" s="18">
        <v>0</v>
      </c>
    </row>
    <row r="25" ht="32" customHeight="1">
      <c r="A25" t="str" s="7">
        <v>BNF Kombucha and Jun</v>
      </c>
      <c r="B25" t="str" s="7">
        <v>Hibiscus Mint Yerbe Mate Kombucha</v>
      </c>
      <c r="C25" t="str" s="7">
        <v>16. fl oz</v>
      </c>
      <c r="D25" t="str" s="7">
        <v>SNAP</v>
      </c>
      <c r="E25" s="12">
        <v>4.68</v>
      </c>
      <c r="F25" s="13">
        <v>4.68</v>
      </c>
      <c r="G25" s="13">
        <f>IF(AND(ISNUMBER(E25),ISNUMBER(F25)),F25-E25,"")</f>
        <v>0</v>
      </c>
      <c r="H25" s="14">
        <f>IF(AND(ISNUMBER(E25),E25&gt;0,ISNUMBER(F25)),F25/E25-1,"")</f>
        <v>0</v>
      </c>
      <c r="I25" t="str" s="15">
        <v>Keep current</v>
      </c>
      <c r="J25" s="16"/>
      <c r="K25" t="str" s="15">
        <v/>
      </c>
      <c r="L25" s="17">
        <f>IF(AC25="Local catalog","",IF(AG25="Yes",IF(ISNUMBER(E25),E25,""),IF(I25="Keep current",IF(ISNUMBER(E25),E25,""),IF(AH25&lt;&gt;"Yes","",IF(I25="Approve proposed",F25,IF(AND(I25="Use my price",AND(ISNUMBER(J25),J25&gt;0)),J25,""))))))</f>
        <v>4.68</v>
      </c>
      <c r="M25" t="str" s="7">
        <f>IF(AND(AG25="Yes",OR(I25="Approve proposed",I25="Use my price")),"CHECK: protected price kept current",IF(OR(I25="Unreviewed",I25=""),"Pending review",IF(I25="Hold","On hold",IF(I25="Keep current",IF(ISNUMBER(E25),"Kept current","CHECK: no confirmed current price"),IF(AH25&lt;&gt;"Yes","CHECK: source needs review",IF(AND(I25="Use my price",NOT(AND(ISNUMBER(J25),J25&gt;0))),"CHECK: enter a price above zero",IF(NOT(OR(I25="Approve proposed",I25="Use my price")),"CHECK: choose a listed decision",IF(OR(NOT(ISNUMBER(L25)),L25&lt;=0,NOT(ISNUMBER(Y25)),Y25&lt;=0,X25&gt;=1),"CHECK: price or base unavailable",IF(L25/(Y25*(1-X25))-1&lt;0,"CHECK: price below local base","Ready")))))))))</f>
        <v>Kept current</v>
      </c>
      <c r="N25" s="18">
        <v>4.68</v>
      </c>
      <c r="O25" s="19">
        <v>0.4</v>
      </c>
      <c r="P25" s="14">
        <v>0.4012</v>
      </c>
      <c r="Q25" s="20">
        <f>IF(AND(ISNUMBER(L25),ISNUMBER(Y25),Y25&gt;0,X25&lt;1),ROUND(L25/(Y25*(1-X25))-1,4),"")</f>
        <v>0.4012</v>
      </c>
      <c r="R25" s="12">
        <v>0</v>
      </c>
      <c r="S25" s="13">
        <f>IF(AND(ISNUMBER(E25),E25&gt;0,ISNUMBER(F25)),R25*(F25/E25-1)*(1-'Start Here'!$B$16),0)</f>
        <v>0</v>
      </c>
      <c r="T25" s="17">
        <f>IF(AND(M25="Ready",OR(I25="Approve proposed",AND(I25="Use my price",AND(ISNUMBER(J25),J25&gt;0))),ISNUMBER(L25),E25&gt;0),R25*(L25/E25-1)*(1-'Start Here'!$B$16),0)</f>
        <v>0</v>
      </c>
      <c r="U25" t="str" s="6">
        <v>SNAP: preserve existing selling price</v>
      </c>
      <c r="V25" t="str" s="21">
        <v>Yes</v>
      </c>
      <c r="W25" t="str" s="21">
        <v>No</v>
      </c>
      <c r="X25" s="22">
        <v>0</v>
      </c>
      <c r="Y25" s="18">
        <v>3.34</v>
      </c>
      <c r="AB25" t="str" s="6">
        <v>2026-10-01 10:41:27 UTC</v>
      </c>
      <c r="AC25" t="str" s="6">
        <v>Local Line cache</v>
      </c>
      <c r="AD25" s="23">
        <v>806034</v>
      </c>
      <c r="AE25" s="23">
        <v>527096</v>
      </c>
      <c r="AF25" t="str" s="23">
        <v>806034:527096:snap</v>
      </c>
      <c r="AG25" t="str" s="23">
        <v>Yes</v>
      </c>
      <c r="AH25" t="str" s="23">
        <v>Yes</v>
      </c>
      <c r="AI25" s="18">
        <v>0</v>
      </c>
    </row>
    <row r="26" ht="32" customHeight="1">
      <c r="A26" t="str" s="7">
        <v>BNF Kombucha and Jun</v>
      </c>
      <c r="B26" t="str" s="7">
        <v>Mango Marigold Kombucha</v>
      </c>
      <c r="C26" t="str" s="7">
        <v>16 fl. oz</v>
      </c>
      <c r="D26" t="str" s="7">
        <v>Herd Share Members</v>
      </c>
      <c r="E26" s="12">
        <v>4.68</v>
      </c>
      <c r="F26" s="13">
        <v>5.05</v>
      </c>
      <c r="G26" s="13">
        <f>IF(AND(ISNUMBER(E26),ISNUMBER(F26)),F26-E26,"")</f>
        <v>0.37</v>
      </c>
      <c r="H26" s="14">
        <f>IF(AND(ISNUMBER(E26),E26&gt;0,ISNUMBER(F26)),F26/E26-1,"")</f>
        <v>0.079059829059829</v>
      </c>
      <c r="I26" t="str" s="15">
        <v>Unreviewed</v>
      </c>
      <c r="J26" s="16"/>
      <c r="K26" t="str" s="15">
        <v/>
      </c>
      <c r="L26" s="17" t="str">
        <f>IF(AC26="Local catalog","",IF(AG26="Yes",IF(ISNUMBER(E26),E26,""),IF(I26="Keep current",IF(ISNUMBER(E26),E26,""),IF(AH26&lt;&gt;"Yes","",IF(I26="Approve proposed",F26,IF(AND(I26="Use my price",AND(ISNUMBER(J26),J26&gt;0)),J26,""))))))</f>
        <v/>
      </c>
      <c r="M26" t="str" s="7">
        <f>IF(AND(AG26="Yes",OR(I26="Approve proposed",I26="Use my price")),"CHECK: protected price kept current",IF(OR(I26="Unreviewed",I26=""),"Pending review",IF(I26="Hold","On hold",IF(I26="Keep current",IF(ISNUMBER(E26),"Kept current","CHECK: no confirmed current price"),IF(AH26&lt;&gt;"Yes","CHECK: source needs review",IF(AND(I26="Use my price",NOT(AND(ISNUMBER(J26),J26&gt;0))),"CHECK: enter a price above zero",IF(NOT(OR(I26="Approve proposed",I26="Use my price")),"CHECK: choose a listed decision",IF(OR(NOT(ISNUMBER(L26)),L26&lt;=0,NOT(ISNUMBER(Y26)),Y26&lt;=0,X26&gt;=1),"CHECK: price or base unavailable",IF(L26/(Y26*(1-X26))-1&lt;0,"CHECK: price below local base","Ready")))))))))</f>
        <v>Pending review</v>
      </c>
      <c r="N26" s="18">
        <v>4.68</v>
      </c>
      <c r="O26" s="19">
        <v>0.4</v>
      </c>
      <c r="P26" s="14">
        <v>0.512</v>
      </c>
      <c r="Q26" s="20" t="str">
        <f>IF(AND(ISNUMBER(L26),ISNUMBER(Y26),Y26&gt;0,X26&lt;1),ROUND(L26/(Y26*(1-X26))-1,4),"")</f>
        <v/>
      </c>
      <c r="R26" s="12">
        <v>519.48</v>
      </c>
      <c r="S26" s="13">
        <f>IF(AND(ISNUMBER(E26),E26&gt;0,ISNUMBER(F26)),R26*(F26/E26-1)*(1-'Start Here'!$B$16),0)</f>
        <v>39.83789999999997</v>
      </c>
      <c r="T26" s="17">
        <f>IF(AND(M26="Ready",OR(I26="Approve proposed",AND(I26="Use my price",AND(ISNUMBER(J26),J26&gt;0))),ISNUMBER(L26),E26&gt;0),R26*(L26/E26-1)*(1-'Start Here'!$B$16),0)</f>
        <v>0</v>
      </c>
      <c r="U26" t="str" s="6">
        <v/>
      </c>
      <c r="V26" t="str" s="21">
        <v>Yes</v>
      </c>
      <c r="W26" t="str" s="21">
        <v>No</v>
      </c>
      <c r="X26" s="22">
        <v>0</v>
      </c>
      <c r="Y26" s="18">
        <v>3.34</v>
      </c>
      <c r="AB26" t="str" s="6">
        <v>2026-10-01 10:41:27 UTC</v>
      </c>
      <c r="AC26" t="str" s="6">
        <v>Local Line cache</v>
      </c>
      <c r="AD26" s="23">
        <v>806036</v>
      </c>
      <c r="AE26" s="23">
        <v>527098</v>
      </c>
      <c r="AF26" t="str" s="23">
        <v>806036:527098:herdShare</v>
      </c>
      <c r="AG26" t="str" s="23">
        <v>No</v>
      </c>
      <c r="AH26" t="str" s="23">
        <v>Yes</v>
      </c>
      <c r="AI26" s="18">
        <v>370.73999999999995</v>
      </c>
    </row>
    <row r="27" ht="32" customHeight="1">
      <c r="A27" t="str" s="7">
        <v>BNF Kombucha and Jun</v>
      </c>
      <c r="B27" t="str" s="7">
        <v>Mango Marigold Kombucha</v>
      </c>
      <c r="C27" t="str" s="7">
        <v>16 fl. oz</v>
      </c>
      <c r="D27" t="str" s="7">
        <v>CSA Members</v>
      </c>
      <c r="E27" s="12">
        <v>4.68</v>
      </c>
      <c r="F27" s="13">
        <v>5.05</v>
      </c>
      <c r="G27" s="13">
        <f>IF(AND(ISNUMBER(E27),ISNUMBER(F27)),F27-E27,"")</f>
        <v>0.37</v>
      </c>
      <c r="H27" s="14">
        <f>IF(AND(ISNUMBER(E27),E27&gt;0,ISNUMBER(F27)),F27/E27-1,"")</f>
        <v>0.079059829059829</v>
      </c>
      <c r="I27" t="str" s="15">
        <v>Unreviewed</v>
      </c>
      <c r="J27" s="16"/>
      <c r="K27" t="str" s="15">
        <v/>
      </c>
      <c r="L27" s="17" t="str">
        <f>IF(AC27="Local catalog","",IF(AG27="Yes",IF(ISNUMBER(E27),E27,""),IF(I27="Keep current",IF(ISNUMBER(E27),E27,""),IF(AH27&lt;&gt;"Yes","",IF(I27="Approve proposed",F27,IF(AND(I27="Use my price",AND(ISNUMBER(J27),J27&gt;0)),J27,""))))))</f>
        <v/>
      </c>
      <c r="M27" t="str" s="7">
        <f>IF(AND(AG27="Yes",OR(I27="Approve proposed",I27="Use my price")),"CHECK: protected price kept current",IF(OR(I27="Unreviewed",I27=""),"Pending review",IF(I27="Hold","On hold",IF(I27="Keep current",IF(ISNUMBER(E27),"Kept current","CHECK: no confirmed current price"),IF(AH27&lt;&gt;"Yes","CHECK: source needs review",IF(AND(I27="Use my price",NOT(AND(ISNUMBER(J27),J27&gt;0))),"CHECK: enter a price above zero",IF(NOT(OR(I27="Approve proposed",I27="Use my price")),"CHECK: choose a listed decision",IF(OR(NOT(ISNUMBER(L27)),L27&lt;=0,NOT(ISNUMBER(Y27)),Y27&lt;=0,X27&gt;=1),"CHECK: price or base unavailable",IF(L27/(Y27*(1-X27))-1&lt;0,"CHECK: price below local base","Ready")))))))))</f>
        <v>Pending review</v>
      </c>
      <c r="N27" s="18">
        <v>4.68</v>
      </c>
      <c r="O27" s="19">
        <v>0.4</v>
      </c>
      <c r="P27" s="14">
        <v>0.512</v>
      </c>
      <c r="Q27" s="20" t="str">
        <f>IF(AND(ISNUMBER(L27),ISNUMBER(Y27),Y27&gt;0,X27&lt;1),ROUND(L27/(Y27*(1-X27))-1,4),"")</f>
        <v/>
      </c>
      <c r="R27" s="12">
        <v>28.08</v>
      </c>
      <c r="S27" s="13">
        <f>IF(AND(ISNUMBER(E27),E27&gt;0,ISNUMBER(F27)),R27*(F27/E27-1)*(1-'Start Here'!$B$16),0)</f>
        <v>2.153399999999998</v>
      </c>
      <c r="T27" s="17">
        <f>IF(AND(M27="Ready",OR(I27="Approve proposed",AND(I27="Use my price",AND(ISNUMBER(J27),J27&gt;0))),ISNUMBER(L27),E27&gt;0),R27*(L27/E27-1)*(1-'Start Here'!$B$16),0)</f>
        <v>0</v>
      </c>
      <c r="U27" t="str" s="6">
        <v/>
      </c>
      <c r="V27" t="str" s="21">
        <v>Yes</v>
      </c>
      <c r="W27" t="str" s="21">
        <v>No</v>
      </c>
      <c r="X27" s="22">
        <v>0</v>
      </c>
      <c r="Y27" s="18">
        <v>3.34</v>
      </c>
      <c r="AB27" t="str" s="6">
        <v>2026-10-01 10:41:27 UTC</v>
      </c>
      <c r="AC27" t="str" s="6">
        <v>Local Line cache</v>
      </c>
      <c r="AD27" s="23">
        <v>806036</v>
      </c>
      <c r="AE27" s="23">
        <v>527098</v>
      </c>
      <c r="AF27" t="str" s="23">
        <v>806036:527098:member</v>
      </c>
      <c r="AG27" t="str" s="23">
        <v>No</v>
      </c>
      <c r="AH27" t="str" s="23">
        <v>Yes</v>
      </c>
      <c r="AI27" s="18">
        <v>20.04</v>
      </c>
    </row>
    <row r="28" ht="32" customHeight="1">
      <c r="A28" t="str" s="7">
        <v>BNF Kombucha and Jun</v>
      </c>
      <c r="B28" t="str" s="7">
        <v>Mango Marigold Kombucha</v>
      </c>
      <c r="C28" t="str" s="7">
        <v>16 fl. oz</v>
      </c>
      <c r="D28" t="str" s="7">
        <v>Guest Basket</v>
      </c>
      <c r="E28" s="12">
        <v>4.68</v>
      </c>
      <c r="F28" s="13">
        <v>5.05</v>
      </c>
      <c r="G28" s="13">
        <f>IF(AND(ISNUMBER(E28),ISNUMBER(F28)),F28-E28,"")</f>
        <v>0.37</v>
      </c>
      <c r="H28" s="14">
        <f>IF(AND(ISNUMBER(E28),E28&gt;0,ISNUMBER(F28)),F28/E28-1,"")</f>
        <v>0.079059829059829</v>
      </c>
      <c r="I28" t="str" s="15">
        <v>Unreviewed</v>
      </c>
      <c r="J28" s="16"/>
      <c r="K28" t="str" s="15">
        <v/>
      </c>
      <c r="L28" s="17" t="str">
        <f>IF(AC28="Local catalog","",IF(AG28="Yes",IF(ISNUMBER(E28),E28,""),IF(I28="Keep current",IF(ISNUMBER(E28),E28,""),IF(AH28&lt;&gt;"Yes","",IF(I28="Approve proposed",F28,IF(AND(I28="Use my price",AND(ISNUMBER(J28),J28&gt;0)),J28,""))))))</f>
        <v/>
      </c>
      <c r="M28" t="str" s="7">
        <f>IF(AND(AG28="Yes",OR(I28="Approve proposed",I28="Use my price")),"CHECK: protected price kept current",IF(OR(I28="Unreviewed",I28=""),"Pending review",IF(I28="Hold","On hold",IF(I28="Keep current",IF(ISNUMBER(E28),"Kept current","CHECK: no confirmed current price"),IF(AH28&lt;&gt;"Yes","CHECK: source needs review",IF(AND(I28="Use my price",NOT(AND(ISNUMBER(J28),J28&gt;0))),"CHECK: enter a price above zero",IF(NOT(OR(I28="Approve proposed",I28="Use my price")),"CHECK: choose a listed decision",IF(OR(NOT(ISNUMBER(L28)),L28&lt;=0,NOT(ISNUMBER(Y28)),Y28&lt;=0,X28&gt;=1),"CHECK: price or base unavailable",IF(L28/(Y28*(1-X28))-1&lt;0,"CHECK: price below local base","Ready")))))))))</f>
        <v>Pending review</v>
      </c>
      <c r="N28" s="18">
        <v>4.68</v>
      </c>
      <c r="O28" s="19">
        <v>0.4</v>
      </c>
      <c r="P28" s="14">
        <v>0.512</v>
      </c>
      <c r="Q28" s="20" t="str">
        <f>IF(AND(ISNUMBER(L28),ISNUMBER(Y28),Y28&gt;0,X28&lt;1),ROUND(L28/(Y28*(1-X28))-1,4),"")</f>
        <v/>
      </c>
      <c r="R28" s="12">
        <v>9.36</v>
      </c>
      <c r="S28" s="13">
        <f>IF(AND(ISNUMBER(E28),E28&gt;0,ISNUMBER(F28)),R28*(F28/E28-1)*(1-'Start Here'!$B$16),0)</f>
        <v>0.7177999999999994</v>
      </c>
      <c r="T28" s="17">
        <f>IF(AND(M28="Ready",OR(I28="Approve proposed",AND(I28="Use my price",AND(ISNUMBER(J28),J28&gt;0))),ISNUMBER(L28),E28&gt;0),R28*(L28/E28-1)*(1-'Start Here'!$B$16),0)</f>
        <v>0</v>
      </c>
      <c r="U28" t="str" s="6">
        <v/>
      </c>
      <c r="V28" t="str" s="21">
        <v>Yes</v>
      </c>
      <c r="W28" t="str" s="21">
        <v>No</v>
      </c>
      <c r="X28" s="22">
        <v>0</v>
      </c>
      <c r="Y28" s="18">
        <v>3.34</v>
      </c>
      <c r="AB28" t="str" s="6">
        <v>2026-10-01 10:41:27 UTC</v>
      </c>
      <c r="AC28" t="str" s="6">
        <v>Local Line cache</v>
      </c>
      <c r="AD28" s="23">
        <v>806036</v>
      </c>
      <c r="AE28" s="23">
        <v>527098</v>
      </c>
      <c r="AF28" t="str" s="23">
        <v>806036:527098:guest</v>
      </c>
      <c r="AG28" t="str" s="23">
        <v>No</v>
      </c>
      <c r="AH28" t="str" s="23">
        <v>Yes</v>
      </c>
      <c r="AI28" s="18">
        <v>6.68</v>
      </c>
    </row>
    <row r="29" ht="32" customHeight="1">
      <c r="A29" t="str" s="7">
        <v>BNF Kombucha and Jun</v>
      </c>
      <c r="B29" t="str" s="7">
        <v>Mango Marigold Kombucha</v>
      </c>
      <c r="C29" t="str" s="7">
        <v>16 fl. oz</v>
      </c>
      <c r="D29" t="str" s="7">
        <v>SNAP</v>
      </c>
      <c r="E29" s="12">
        <v>4.68</v>
      </c>
      <c r="F29" s="13">
        <v>4.68</v>
      </c>
      <c r="G29" s="13">
        <f>IF(AND(ISNUMBER(E29),ISNUMBER(F29)),F29-E29,"")</f>
        <v>0</v>
      </c>
      <c r="H29" s="14">
        <f>IF(AND(ISNUMBER(E29),E29&gt;0,ISNUMBER(F29)),F29/E29-1,"")</f>
        <v>0</v>
      </c>
      <c r="I29" t="str" s="15">
        <v>Keep current</v>
      </c>
      <c r="J29" s="16"/>
      <c r="K29" t="str" s="15">
        <v/>
      </c>
      <c r="L29" s="17">
        <f>IF(AC29="Local catalog","",IF(AG29="Yes",IF(ISNUMBER(E29),E29,""),IF(I29="Keep current",IF(ISNUMBER(E29),E29,""),IF(AH29&lt;&gt;"Yes","",IF(I29="Approve proposed",F29,IF(AND(I29="Use my price",AND(ISNUMBER(J29),J29&gt;0)),J29,""))))))</f>
        <v>4.68</v>
      </c>
      <c r="M29" t="str" s="7">
        <f>IF(AND(AG29="Yes",OR(I29="Approve proposed",I29="Use my price")),"CHECK: protected price kept current",IF(OR(I29="Unreviewed",I29=""),"Pending review",IF(I29="Hold","On hold",IF(I29="Keep current",IF(ISNUMBER(E29),"Kept current","CHECK: no confirmed current price"),IF(AH29&lt;&gt;"Yes","CHECK: source needs review",IF(AND(I29="Use my price",NOT(AND(ISNUMBER(J29),J29&gt;0))),"CHECK: enter a price above zero",IF(NOT(OR(I29="Approve proposed",I29="Use my price")),"CHECK: choose a listed decision",IF(OR(NOT(ISNUMBER(L29)),L29&lt;=0,NOT(ISNUMBER(Y29)),Y29&lt;=0,X29&gt;=1),"CHECK: price or base unavailable",IF(L29/(Y29*(1-X29))-1&lt;0,"CHECK: price below local base","Ready")))))))))</f>
        <v>Kept current</v>
      </c>
      <c r="N29" s="18">
        <v>4.68</v>
      </c>
      <c r="O29" s="19">
        <v>0.4</v>
      </c>
      <c r="P29" s="14">
        <v>0.4012</v>
      </c>
      <c r="Q29" s="20">
        <f>IF(AND(ISNUMBER(L29),ISNUMBER(Y29),Y29&gt;0,X29&lt;1),ROUND(L29/(Y29*(1-X29))-1,4),"")</f>
        <v>0.4012</v>
      </c>
      <c r="R29" s="12">
        <v>0</v>
      </c>
      <c r="S29" s="13">
        <f>IF(AND(ISNUMBER(E29),E29&gt;0,ISNUMBER(F29)),R29*(F29/E29-1)*(1-'Start Here'!$B$16),0)</f>
        <v>0</v>
      </c>
      <c r="T29" s="17">
        <f>IF(AND(M29="Ready",OR(I29="Approve proposed",AND(I29="Use my price",AND(ISNUMBER(J29),J29&gt;0))),ISNUMBER(L29),E29&gt;0),R29*(L29/E29-1)*(1-'Start Here'!$B$16),0)</f>
        <v>0</v>
      </c>
      <c r="U29" t="str" s="6">
        <v>SNAP: preserve existing selling price</v>
      </c>
      <c r="V29" t="str" s="21">
        <v>Yes</v>
      </c>
      <c r="W29" t="str" s="21">
        <v>No</v>
      </c>
      <c r="X29" s="22">
        <v>0</v>
      </c>
      <c r="Y29" s="18">
        <v>3.34</v>
      </c>
      <c r="AB29" t="str" s="6">
        <v>2026-10-01 10:41:27 UTC</v>
      </c>
      <c r="AC29" t="str" s="6">
        <v>Local Line cache</v>
      </c>
      <c r="AD29" s="23">
        <v>806036</v>
      </c>
      <c r="AE29" s="23">
        <v>527098</v>
      </c>
      <c r="AF29" t="str" s="23">
        <v>806036:527098:snap</v>
      </c>
      <c r="AG29" t="str" s="23">
        <v>Yes</v>
      </c>
      <c r="AH29" t="str" s="23">
        <v>Yes</v>
      </c>
      <c r="AI29" s="18">
        <v>0</v>
      </c>
    </row>
    <row r="30" ht="32" customHeight="1">
      <c r="A30" t="str" s="7">
        <v>BNF Kombucha and Jun</v>
      </c>
      <c r="B30" t="str" s="7">
        <v>Moonfruit Yerbe Mate Kombucha</v>
      </c>
      <c r="C30" t="str" s="7">
        <v>16 fl. oz</v>
      </c>
      <c r="D30" t="str" s="7">
        <v>Herd Share Members</v>
      </c>
      <c r="E30" s="12">
        <v>4.68</v>
      </c>
      <c r="F30" s="13">
        <v>5.05</v>
      </c>
      <c r="G30" s="13">
        <f>IF(AND(ISNUMBER(E30),ISNUMBER(F30)),F30-E30,"")</f>
        <v>0.37</v>
      </c>
      <c r="H30" s="14">
        <f>IF(AND(ISNUMBER(E30),E30&gt;0,ISNUMBER(F30)),F30/E30-1,"")</f>
        <v>0.079059829059829</v>
      </c>
      <c r="I30" t="str" s="15">
        <v>Unreviewed</v>
      </c>
      <c r="J30" s="16"/>
      <c r="K30" t="str" s="15">
        <v/>
      </c>
      <c r="L30" s="17" t="str">
        <f>IF(AC30="Local catalog","",IF(AG30="Yes",IF(ISNUMBER(E30),E30,""),IF(I30="Keep current",IF(ISNUMBER(E30),E30,""),IF(AH30&lt;&gt;"Yes","",IF(I30="Approve proposed",F30,IF(AND(I30="Use my price",AND(ISNUMBER(J30),J30&gt;0)),J30,""))))))</f>
        <v/>
      </c>
      <c r="M30" t="str" s="7">
        <f>IF(AND(AG30="Yes",OR(I30="Approve proposed",I30="Use my price")),"CHECK: protected price kept current",IF(OR(I30="Unreviewed",I30=""),"Pending review",IF(I30="Hold","On hold",IF(I30="Keep current",IF(ISNUMBER(E30),"Kept current","CHECK: no confirmed current price"),IF(AH30&lt;&gt;"Yes","CHECK: source needs review",IF(AND(I30="Use my price",NOT(AND(ISNUMBER(J30),J30&gt;0))),"CHECK: enter a price above zero",IF(NOT(OR(I30="Approve proposed",I30="Use my price")),"CHECK: choose a listed decision",IF(OR(NOT(ISNUMBER(L30)),L30&lt;=0,NOT(ISNUMBER(Y30)),Y30&lt;=0,X30&gt;=1),"CHECK: price or base unavailable",IF(L30/(Y30*(1-X30))-1&lt;0,"CHECK: price below local base","Ready")))))))))</f>
        <v>Pending review</v>
      </c>
      <c r="N30" s="18">
        <v>4.68</v>
      </c>
      <c r="O30" s="19">
        <v>0.4</v>
      </c>
      <c r="P30" s="14">
        <v>0.512</v>
      </c>
      <c r="Q30" s="20" t="str">
        <f>IF(AND(ISNUMBER(L30),ISNUMBER(Y30),Y30&gt;0,X30&lt;1),ROUND(L30/(Y30*(1-X30))-1,4),"")</f>
        <v/>
      </c>
      <c r="R30" s="12">
        <v>379.08</v>
      </c>
      <c r="S30" s="13">
        <f>IF(AND(ISNUMBER(E30),E30&gt;0,ISNUMBER(F30)),R30*(F30/E30-1)*(1-'Start Here'!$B$16),0)</f>
        <v>29.070899999999977</v>
      </c>
      <c r="T30" s="17">
        <f>IF(AND(M30="Ready",OR(I30="Approve proposed",AND(I30="Use my price",AND(ISNUMBER(J30),J30&gt;0))),ISNUMBER(L30),E30&gt;0),R30*(L30/E30-1)*(1-'Start Here'!$B$16),0)</f>
        <v>0</v>
      </c>
      <c r="U30" t="str" s="6">
        <v/>
      </c>
      <c r="V30" t="str" s="21">
        <v>Yes</v>
      </c>
      <c r="W30" t="str" s="21">
        <v>No</v>
      </c>
      <c r="X30" s="22">
        <v>0</v>
      </c>
      <c r="Y30" s="18">
        <v>3.34</v>
      </c>
      <c r="AB30" t="str" s="6">
        <v>2026-10-01 10:41:27 UTC</v>
      </c>
      <c r="AC30" t="str" s="6">
        <v>Local Line cache</v>
      </c>
      <c r="AD30" s="23">
        <v>806040</v>
      </c>
      <c r="AE30" s="23">
        <v>527102</v>
      </c>
      <c r="AF30" t="str" s="23">
        <v>806040:527102:herdShare</v>
      </c>
      <c r="AG30" t="str" s="23">
        <v>No</v>
      </c>
      <c r="AH30" t="str" s="23">
        <v>Yes</v>
      </c>
      <c r="AI30" s="18">
        <v>270.54</v>
      </c>
    </row>
    <row r="31" ht="32" customHeight="1">
      <c r="A31" t="str" s="7">
        <v>BNF Kombucha and Jun</v>
      </c>
      <c r="B31" t="str" s="7">
        <v>Moonfruit Yerbe Mate Kombucha</v>
      </c>
      <c r="C31" t="str" s="7">
        <v>16 fl. oz</v>
      </c>
      <c r="D31" t="str" s="7">
        <v>CSA Members</v>
      </c>
      <c r="E31" s="12">
        <v>4.68</v>
      </c>
      <c r="F31" s="13">
        <v>5.05</v>
      </c>
      <c r="G31" s="13">
        <f>IF(AND(ISNUMBER(E31),ISNUMBER(F31)),F31-E31,"")</f>
        <v>0.37</v>
      </c>
      <c r="H31" s="14">
        <f>IF(AND(ISNUMBER(E31),E31&gt;0,ISNUMBER(F31)),F31/E31-1,"")</f>
        <v>0.079059829059829</v>
      </c>
      <c r="I31" t="str" s="15">
        <v>Unreviewed</v>
      </c>
      <c r="J31" s="16"/>
      <c r="K31" t="str" s="15">
        <v/>
      </c>
      <c r="L31" s="17" t="str">
        <f>IF(AC31="Local catalog","",IF(AG31="Yes",IF(ISNUMBER(E31),E31,""),IF(I31="Keep current",IF(ISNUMBER(E31),E31,""),IF(AH31&lt;&gt;"Yes","",IF(I31="Approve proposed",F31,IF(AND(I31="Use my price",AND(ISNUMBER(J31),J31&gt;0)),J31,""))))))</f>
        <v/>
      </c>
      <c r="M31" t="str" s="7">
        <f>IF(AND(AG31="Yes",OR(I31="Approve proposed",I31="Use my price")),"CHECK: protected price kept current",IF(OR(I31="Unreviewed",I31=""),"Pending review",IF(I31="Hold","On hold",IF(I31="Keep current",IF(ISNUMBER(E31),"Kept current","CHECK: no confirmed current price"),IF(AH31&lt;&gt;"Yes","CHECK: source needs review",IF(AND(I31="Use my price",NOT(AND(ISNUMBER(J31),J31&gt;0))),"CHECK: enter a price above zero",IF(NOT(OR(I31="Approve proposed",I31="Use my price")),"CHECK: choose a listed decision",IF(OR(NOT(ISNUMBER(L31)),L31&lt;=0,NOT(ISNUMBER(Y31)),Y31&lt;=0,X31&gt;=1),"CHECK: price or base unavailable",IF(L31/(Y31*(1-X31))-1&lt;0,"CHECK: price below local base","Ready")))))))))</f>
        <v>Pending review</v>
      </c>
      <c r="N31" s="18">
        <v>4.68</v>
      </c>
      <c r="O31" s="19">
        <v>0.4</v>
      </c>
      <c r="P31" s="14">
        <v>0.512</v>
      </c>
      <c r="Q31" s="20" t="str">
        <f>IF(AND(ISNUMBER(L31),ISNUMBER(Y31),Y31&gt;0,X31&lt;1),ROUND(L31/(Y31*(1-X31))-1,4),"")</f>
        <v/>
      </c>
      <c r="R31" s="12">
        <v>46.8</v>
      </c>
      <c r="S31" s="13">
        <f>IF(AND(ISNUMBER(E31),E31&gt;0,ISNUMBER(F31)),R31*(F31/E31-1)*(1-'Start Here'!$B$16),0)</f>
        <v>3.588999999999997</v>
      </c>
      <c r="T31" s="17">
        <f>IF(AND(M31="Ready",OR(I31="Approve proposed",AND(I31="Use my price",AND(ISNUMBER(J31),J31&gt;0))),ISNUMBER(L31),E31&gt;0),R31*(L31/E31-1)*(1-'Start Here'!$B$16),0)</f>
        <v>0</v>
      </c>
      <c r="U31" t="str" s="6">
        <v/>
      </c>
      <c r="V31" t="str" s="21">
        <v>Yes</v>
      </c>
      <c r="W31" t="str" s="21">
        <v>No</v>
      </c>
      <c r="X31" s="22">
        <v>0</v>
      </c>
      <c r="Y31" s="18">
        <v>3.34</v>
      </c>
      <c r="AB31" t="str" s="6">
        <v>2026-10-01 10:41:27 UTC</v>
      </c>
      <c r="AC31" t="str" s="6">
        <v>Local Line cache</v>
      </c>
      <c r="AD31" s="23">
        <v>806040</v>
      </c>
      <c r="AE31" s="23">
        <v>527102</v>
      </c>
      <c r="AF31" t="str" s="23">
        <v>806040:527102:member</v>
      </c>
      <c r="AG31" t="str" s="23">
        <v>No</v>
      </c>
      <c r="AH31" t="str" s="23">
        <v>Yes</v>
      </c>
      <c r="AI31" s="18">
        <v>33.4</v>
      </c>
    </row>
    <row r="32" ht="32" customHeight="1">
      <c r="A32" t="str" s="7">
        <v>BNF Kombucha and Jun</v>
      </c>
      <c r="B32" t="str" s="7">
        <v>Moonfruit Yerbe Mate Kombucha</v>
      </c>
      <c r="C32" t="str" s="7">
        <v>16 fl. oz</v>
      </c>
      <c r="D32" t="str" s="7">
        <v>Guest Basket</v>
      </c>
      <c r="E32" s="12">
        <v>4.68</v>
      </c>
      <c r="F32" s="13">
        <v>5.05</v>
      </c>
      <c r="G32" s="13">
        <f>IF(AND(ISNUMBER(E32),ISNUMBER(F32)),F32-E32,"")</f>
        <v>0.37</v>
      </c>
      <c r="H32" s="14">
        <f>IF(AND(ISNUMBER(E32),E32&gt;0,ISNUMBER(F32)),F32/E32-1,"")</f>
        <v>0.079059829059829</v>
      </c>
      <c r="I32" t="str" s="15">
        <v>Unreviewed</v>
      </c>
      <c r="J32" s="16"/>
      <c r="K32" t="str" s="15">
        <v/>
      </c>
      <c r="L32" s="17" t="str">
        <f>IF(AC32="Local catalog","",IF(AG32="Yes",IF(ISNUMBER(E32),E32,""),IF(I32="Keep current",IF(ISNUMBER(E32),E32,""),IF(AH32&lt;&gt;"Yes","",IF(I32="Approve proposed",F32,IF(AND(I32="Use my price",AND(ISNUMBER(J32),J32&gt;0)),J32,""))))))</f>
        <v/>
      </c>
      <c r="M32" t="str" s="7">
        <f>IF(AND(AG32="Yes",OR(I32="Approve proposed",I32="Use my price")),"CHECK: protected price kept current",IF(OR(I32="Unreviewed",I32=""),"Pending review",IF(I32="Hold","On hold",IF(I32="Keep current",IF(ISNUMBER(E32),"Kept current","CHECK: no confirmed current price"),IF(AH32&lt;&gt;"Yes","CHECK: source needs review",IF(AND(I32="Use my price",NOT(AND(ISNUMBER(J32),J32&gt;0))),"CHECK: enter a price above zero",IF(NOT(OR(I32="Approve proposed",I32="Use my price")),"CHECK: choose a listed decision",IF(OR(NOT(ISNUMBER(L32)),L32&lt;=0,NOT(ISNUMBER(Y32)),Y32&lt;=0,X32&gt;=1),"CHECK: price or base unavailable",IF(L32/(Y32*(1-X32))-1&lt;0,"CHECK: price below local base","Ready")))))))))</f>
        <v>Pending review</v>
      </c>
      <c r="N32" s="18">
        <v>4.68</v>
      </c>
      <c r="O32" s="19">
        <v>0.4</v>
      </c>
      <c r="P32" s="14">
        <v>0.512</v>
      </c>
      <c r="Q32" s="20" t="str">
        <f>IF(AND(ISNUMBER(L32),ISNUMBER(Y32),Y32&gt;0,X32&lt;1),ROUND(L32/(Y32*(1-X32))-1,4),"")</f>
        <v/>
      </c>
      <c r="R32" s="12">
        <v>14.04</v>
      </c>
      <c r="S32" s="13">
        <f>IF(AND(ISNUMBER(E32),E32&gt;0,ISNUMBER(F32)),R32*(F32/E32-1)*(1-'Start Here'!$B$16),0)</f>
        <v>1.076699999999999</v>
      </c>
      <c r="T32" s="17">
        <f>IF(AND(M32="Ready",OR(I32="Approve proposed",AND(I32="Use my price",AND(ISNUMBER(J32),J32&gt;0))),ISNUMBER(L32),E32&gt;0),R32*(L32/E32-1)*(1-'Start Here'!$B$16),0)</f>
        <v>0</v>
      </c>
      <c r="U32" t="str" s="6">
        <v/>
      </c>
      <c r="V32" t="str" s="21">
        <v>Yes</v>
      </c>
      <c r="W32" t="str" s="21">
        <v>No</v>
      </c>
      <c r="X32" s="22">
        <v>0</v>
      </c>
      <c r="Y32" s="18">
        <v>3.34</v>
      </c>
      <c r="AB32" t="str" s="6">
        <v>2026-10-01 10:41:27 UTC</v>
      </c>
      <c r="AC32" t="str" s="6">
        <v>Local Line cache</v>
      </c>
      <c r="AD32" s="23">
        <v>806040</v>
      </c>
      <c r="AE32" s="23">
        <v>527102</v>
      </c>
      <c r="AF32" t="str" s="23">
        <v>806040:527102:guest</v>
      </c>
      <c r="AG32" t="str" s="23">
        <v>No</v>
      </c>
      <c r="AH32" t="str" s="23">
        <v>Yes</v>
      </c>
      <c r="AI32" s="18">
        <v>10.02</v>
      </c>
    </row>
    <row r="33" ht="32" customHeight="1">
      <c r="A33" t="str" s="7">
        <v>BNF Kombucha and Jun</v>
      </c>
      <c r="B33" t="str" s="7">
        <v>Moonfruit Yerbe Mate Kombucha</v>
      </c>
      <c r="C33" t="str" s="7">
        <v>16 fl. oz</v>
      </c>
      <c r="D33" t="str" s="7">
        <v>SNAP</v>
      </c>
      <c r="E33" s="12">
        <v>4.68</v>
      </c>
      <c r="F33" s="13">
        <v>4.68</v>
      </c>
      <c r="G33" s="13">
        <f>IF(AND(ISNUMBER(E33),ISNUMBER(F33)),F33-E33,"")</f>
        <v>0</v>
      </c>
      <c r="H33" s="14">
        <f>IF(AND(ISNUMBER(E33),E33&gt;0,ISNUMBER(F33)),F33/E33-1,"")</f>
        <v>0</v>
      </c>
      <c r="I33" t="str" s="15">
        <v>Keep current</v>
      </c>
      <c r="J33" s="16"/>
      <c r="K33" t="str" s="15">
        <v/>
      </c>
      <c r="L33" s="17">
        <f>IF(AC33="Local catalog","",IF(AG33="Yes",IF(ISNUMBER(E33),E33,""),IF(I33="Keep current",IF(ISNUMBER(E33),E33,""),IF(AH33&lt;&gt;"Yes","",IF(I33="Approve proposed",F33,IF(AND(I33="Use my price",AND(ISNUMBER(J33),J33&gt;0)),J33,""))))))</f>
        <v>4.68</v>
      </c>
      <c r="M33" t="str" s="7">
        <f>IF(AND(AG33="Yes",OR(I33="Approve proposed",I33="Use my price")),"CHECK: protected price kept current",IF(OR(I33="Unreviewed",I33=""),"Pending review",IF(I33="Hold","On hold",IF(I33="Keep current",IF(ISNUMBER(E33),"Kept current","CHECK: no confirmed current price"),IF(AH33&lt;&gt;"Yes","CHECK: source needs review",IF(AND(I33="Use my price",NOT(AND(ISNUMBER(J33),J33&gt;0))),"CHECK: enter a price above zero",IF(NOT(OR(I33="Approve proposed",I33="Use my price")),"CHECK: choose a listed decision",IF(OR(NOT(ISNUMBER(L33)),L33&lt;=0,NOT(ISNUMBER(Y33)),Y33&lt;=0,X33&gt;=1),"CHECK: price or base unavailable",IF(L33/(Y33*(1-X33))-1&lt;0,"CHECK: price below local base","Ready")))))))))</f>
        <v>Kept current</v>
      </c>
      <c r="N33" s="18">
        <v>4.68</v>
      </c>
      <c r="O33" s="19">
        <v>0.4</v>
      </c>
      <c r="P33" s="14">
        <v>0.4012</v>
      </c>
      <c r="Q33" s="20">
        <f>IF(AND(ISNUMBER(L33),ISNUMBER(Y33),Y33&gt;0,X33&lt;1),ROUND(L33/(Y33*(1-X33))-1,4),"")</f>
        <v>0.4012</v>
      </c>
      <c r="R33" s="12">
        <v>0</v>
      </c>
      <c r="S33" s="13">
        <f>IF(AND(ISNUMBER(E33),E33&gt;0,ISNUMBER(F33)),R33*(F33/E33-1)*(1-'Start Here'!$B$16),0)</f>
        <v>0</v>
      </c>
      <c r="T33" s="17">
        <f>IF(AND(M33="Ready",OR(I33="Approve proposed",AND(I33="Use my price",AND(ISNUMBER(J33),J33&gt;0))),ISNUMBER(L33),E33&gt;0),R33*(L33/E33-1)*(1-'Start Here'!$B$16),0)</f>
        <v>0</v>
      </c>
      <c r="U33" t="str" s="6">
        <v>SNAP: preserve existing selling price</v>
      </c>
      <c r="V33" t="str" s="21">
        <v>Yes</v>
      </c>
      <c r="W33" t="str" s="21">
        <v>No</v>
      </c>
      <c r="X33" s="22">
        <v>0</v>
      </c>
      <c r="Y33" s="18">
        <v>3.34</v>
      </c>
      <c r="AB33" t="str" s="6">
        <v>2026-10-01 10:41:27 UTC</v>
      </c>
      <c r="AC33" t="str" s="6">
        <v>Local Line cache</v>
      </c>
      <c r="AD33" s="23">
        <v>806040</v>
      </c>
      <c r="AE33" s="23">
        <v>527102</v>
      </c>
      <c r="AF33" t="str" s="23">
        <v>806040:527102:snap</v>
      </c>
      <c r="AG33" t="str" s="23">
        <v>Yes</v>
      </c>
      <c r="AH33" t="str" s="23">
        <v>Yes</v>
      </c>
      <c r="AI33" s="18">
        <v>0</v>
      </c>
    </row>
    <row r="34" ht="32" customHeight="1">
      <c r="A34" t="str" s="7">
        <v>BNF Kombucha and Jun</v>
      </c>
      <c r="B34" t="str" s="7">
        <v>Oregon Blueberry Kombucha</v>
      </c>
      <c r="C34" t="str" s="7">
        <v>16 fl. oz</v>
      </c>
      <c r="D34" t="str" s="7">
        <v>Herd Share Members</v>
      </c>
      <c r="E34" s="12">
        <v>4.68</v>
      </c>
      <c r="F34" s="13">
        <v>5.05</v>
      </c>
      <c r="G34" s="13">
        <f>IF(AND(ISNUMBER(E34),ISNUMBER(F34)),F34-E34,"")</f>
        <v>0.37</v>
      </c>
      <c r="H34" s="14">
        <f>IF(AND(ISNUMBER(E34),E34&gt;0,ISNUMBER(F34)),F34/E34-1,"")</f>
        <v>0.079059829059829</v>
      </c>
      <c r="I34" t="str" s="15">
        <v>Unreviewed</v>
      </c>
      <c r="J34" s="16"/>
      <c r="K34" t="str" s="15">
        <v/>
      </c>
      <c r="L34" s="17" t="str">
        <f>IF(AC34="Local catalog","",IF(AG34="Yes",IF(ISNUMBER(E34),E34,""),IF(I34="Keep current",IF(ISNUMBER(E34),E34,""),IF(AH34&lt;&gt;"Yes","",IF(I34="Approve proposed",F34,IF(AND(I34="Use my price",AND(ISNUMBER(J34),J34&gt;0)),J34,""))))))</f>
        <v/>
      </c>
      <c r="M34" t="str" s="7">
        <f>IF(AND(AG34="Yes",OR(I34="Approve proposed",I34="Use my price")),"CHECK: protected price kept current",IF(OR(I34="Unreviewed",I34=""),"Pending review",IF(I34="Hold","On hold",IF(I34="Keep current",IF(ISNUMBER(E34),"Kept current","CHECK: no confirmed current price"),IF(AH34&lt;&gt;"Yes","CHECK: source needs review",IF(AND(I34="Use my price",NOT(AND(ISNUMBER(J34),J34&gt;0))),"CHECK: enter a price above zero",IF(NOT(OR(I34="Approve proposed",I34="Use my price")),"CHECK: choose a listed decision",IF(OR(NOT(ISNUMBER(L34)),L34&lt;=0,NOT(ISNUMBER(Y34)),Y34&lt;=0,X34&gt;=1),"CHECK: price or base unavailable",IF(L34/(Y34*(1-X34))-1&lt;0,"CHECK: price below local base","Ready")))))))))</f>
        <v>Pending review</v>
      </c>
      <c r="N34" s="18">
        <v>4.68</v>
      </c>
      <c r="O34" s="19">
        <v>0.4</v>
      </c>
      <c r="P34" s="14">
        <v>0.512</v>
      </c>
      <c r="Q34" s="20" t="str">
        <f>IF(AND(ISNUMBER(L34),ISNUMBER(Y34),Y34&gt;0,X34&lt;1),ROUND(L34/(Y34*(1-X34))-1,4),"")</f>
        <v/>
      </c>
      <c r="R34" s="12">
        <v>416.52</v>
      </c>
      <c r="S34" s="13">
        <f>IF(AND(ISNUMBER(E34),E34&gt;0,ISNUMBER(F34)),R34*(F34/E34-1)*(1-'Start Here'!$B$16),0)</f>
        <v>31.94209999999997</v>
      </c>
      <c r="T34" s="17">
        <f>IF(AND(M34="Ready",OR(I34="Approve proposed",AND(I34="Use my price",AND(ISNUMBER(J34),J34&gt;0))),ISNUMBER(L34),E34&gt;0),R34*(L34/E34-1)*(1-'Start Here'!$B$16),0)</f>
        <v>0</v>
      </c>
      <c r="U34" t="str" s="6">
        <v>Currently hidden; do not activate automatically</v>
      </c>
      <c r="V34" t="str" s="21">
        <v>No</v>
      </c>
      <c r="W34" t="str" s="21">
        <v>No</v>
      </c>
      <c r="X34" s="22">
        <v>0</v>
      </c>
      <c r="Y34" s="18">
        <v>3.34</v>
      </c>
      <c r="AB34" t="str" s="6">
        <v>2026-10-01 10:41:27 UTC</v>
      </c>
      <c r="AC34" t="str" s="6">
        <v>Local Line cache</v>
      </c>
      <c r="AD34" s="23">
        <v>806042</v>
      </c>
      <c r="AE34" s="23">
        <v>527106</v>
      </c>
      <c r="AF34" t="str" s="23">
        <v>806042:527106:herdShare</v>
      </c>
      <c r="AG34" t="str" s="23">
        <v>No</v>
      </c>
      <c r="AH34" t="str" s="23">
        <v>Yes</v>
      </c>
      <c r="AI34" s="18">
        <v>297.26</v>
      </c>
    </row>
    <row r="35" ht="32" customHeight="1">
      <c r="A35" t="str" s="7">
        <v>BNF Kombucha and Jun</v>
      </c>
      <c r="B35" t="str" s="7">
        <v>Oregon Blueberry Kombucha</v>
      </c>
      <c r="C35" t="str" s="7">
        <v>16 fl. oz</v>
      </c>
      <c r="D35" t="str" s="7">
        <v>CSA Members</v>
      </c>
      <c r="E35" s="12">
        <v>4.68</v>
      </c>
      <c r="F35" s="13">
        <v>5.05</v>
      </c>
      <c r="G35" s="13">
        <f>IF(AND(ISNUMBER(E35),ISNUMBER(F35)),F35-E35,"")</f>
        <v>0.37</v>
      </c>
      <c r="H35" s="14">
        <f>IF(AND(ISNUMBER(E35),E35&gt;0,ISNUMBER(F35)),F35/E35-1,"")</f>
        <v>0.079059829059829</v>
      </c>
      <c r="I35" t="str" s="15">
        <v>Unreviewed</v>
      </c>
      <c r="J35" s="16"/>
      <c r="K35" t="str" s="15">
        <v/>
      </c>
      <c r="L35" s="17" t="str">
        <f>IF(AC35="Local catalog","",IF(AG35="Yes",IF(ISNUMBER(E35),E35,""),IF(I35="Keep current",IF(ISNUMBER(E35),E35,""),IF(AH35&lt;&gt;"Yes","",IF(I35="Approve proposed",F35,IF(AND(I35="Use my price",AND(ISNUMBER(J35),J35&gt;0)),J35,""))))))</f>
        <v/>
      </c>
      <c r="M35" t="str" s="7">
        <f>IF(AND(AG35="Yes",OR(I35="Approve proposed",I35="Use my price")),"CHECK: protected price kept current",IF(OR(I35="Unreviewed",I35=""),"Pending review",IF(I35="Hold","On hold",IF(I35="Keep current",IF(ISNUMBER(E35),"Kept current","CHECK: no confirmed current price"),IF(AH35&lt;&gt;"Yes","CHECK: source needs review",IF(AND(I35="Use my price",NOT(AND(ISNUMBER(J35),J35&gt;0))),"CHECK: enter a price above zero",IF(NOT(OR(I35="Approve proposed",I35="Use my price")),"CHECK: choose a listed decision",IF(OR(NOT(ISNUMBER(L35)),L35&lt;=0,NOT(ISNUMBER(Y35)),Y35&lt;=0,X35&gt;=1),"CHECK: price or base unavailable",IF(L35/(Y35*(1-X35))-1&lt;0,"CHECK: price below local base","Ready")))))))))</f>
        <v>Pending review</v>
      </c>
      <c r="N35" s="18">
        <v>4.68</v>
      </c>
      <c r="O35" s="19">
        <v>0.4</v>
      </c>
      <c r="P35" s="14">
        <v>0.512</v>
      </c>
      <c r="Q35" s="20" t="str">
        <f>IF(AND(ISNUMBER(L35),ISNUMBER(Y35),Y35&gt;0,X35&lt;1),ROUND(L35/(Y35*(1-X35))-1,4),"")</f>
        <v/>
      </c>
      <c r="R35" s="12">
        <v>0</v>
      </c>
      <c r="S35" s="13">
        <f>IF(AND(ISNUMBER(E35),E35&gt;0,ISNUMBER(F35)),R35*(F35/E35-1)*(1-'Start Here'!$B$16),0)</f>
        <v>0</v>
      </c>
      <c r="T35" s="17">
        <f>IF(AND(M35="Ready",OR(I35="Approve proposed",AND(I35="Use my price",AND(ISNUMBER(J35),J35&gt;0))),ISNUMBER(L35),E35&gt;0),R35*(L35/E35-1)*(1-'Start Here'!$B$16),0)</f>
        <v>0</v>
      </c>
      <c r="U35" t="str" s="6">
        <v>Currently hidden; do not activate automatically</v>
      </c>
      <c r="V35" t="str" s="21">
        <v>No</v>
      </c>
      <c r="W35" t="str" s="21">
        <v>No</v>
      </c>
      <c r="X35" s="22">
        <v>0</v>
      </c>
      <c r="Y35" s="18">
        <v>3.34</v>
      </c>
      <c r="AB35" t="str" s="6">
        <v>2026-10-01 10:41:27 UTC</v>
      </c>
      <c r="AC35" t="str" s="6">
        <v>Local Line cache</v>
      </c>
      <c r="AD35" s="23">
        <v>806042</v>
      </c>
      <c r="AE35" s="23">
        <v>527106</v>
      </c>
      <c r="AF35" t="str" s="23">
        <v>806042:527106:member</v>
      </c>
      <c r="AG35" t="str" s="23">
        <v>No</v>
      </c>
      <c r="AH35" t="str" s="23">
        <v>Yes</v>
      </c>
      <c r="AI35" s="18">
        <v>0</v>
      </c>
    </row>
    <row r="36" ht="32" customHeight="1">
      <c r="A36" t="str" s="7">
        <v>BNF Kombucha and Jun</v>
      </c>
      <c r="B36" t="str" s="7">
        <v>Oregon Blueberry Kombucha</v>
      </c>
      <c r="C36" t="str" s="7">
        <v>16 fl. oz</v>
      </c>
      <c r="D36" t="str" s="7">
        <v>Guest Basket</v>
      </c>
      <c r="E36" s="12">
        <v>4.68</v>
      </c>
      <c r="F36" s="13">
        <v>5.05</v>
      </c>
      <c r="G36" s="13">
        <f>IF(AND(ISNUMBER(E36),ISNUMBER(F36)),F36-E36,"")</f>
        <v>0.37</v>
      </c>
      <c r="H36" s="14">
        <f>IF(AND(ISNUMBER(E36),E36&gt;0,ISNUMBER(F36)),F36/E36-1,"")</f>
        <v>0.079059829059829</v>
      </c>
      <c r="I36" t="str" s="15">
        <v>Unreviewed</v>
      </c>
      <c r="J36" s="16"/>
      <c r="K36" t="str" s="15">
        <v/>
      </c>
      <c r="L36" s="17" t="str">
        <f>IF(AC36="Local catalog","",IF(AG36="Yes",IF(ISNUMBER(E36),E36,""),IF(I36="Keep current",IF(ISNUMBER(E36),E36,""),IF(AH36&lt;&gt;"Yes","",IF(I36="Approve proposed",F36,IF(AND(I36="Use my price",AND(ISNUMBER(J36),J36&gt;0)),J36,""))))))</f>
        <v/>
      </c>
      <c r="M36" t="str" s="7">
        <f>IF(AND(AG36="Yes",OR(I36="Approve proposed",I36="Use my price")),"CHECK: protected price kept current",IF(OR(I36="Unreviewed",I36=""),"Pending review",IF(I36="Hold","On hold",IF(I36="Keep current",IF(ISNUMBER(E36),"Kept current","CHECK: no confirmed current price"),IF(AH36&lt;&gt;"Yes","CHECK: source needs review",IF(AND(I36="Use my price",NOT(AND(ISNUMBER(J36),J36&gt;0))),"CHECK: enter a price above zero",IF(NOT(OR(I36="Approve proposed",I36="Use my price")),"CHECK: choose a listed decision",IF(OR(NOT(ISNUMBER(L36)),L36&lt;=0,NOT(ISNUMBER(Y36)),Y36&lt;=0,X36&gt;=1),"CHECK: price or base unavailable",IF(L36/(Y36*(1-X36))-1&lt;0,"CHECK: price below local base","Ready")))))))))</f>
        <v>Pending review</v>
      </c>
      <c r="N36" s="18">
        <v>4.68</v>
      </c>
      <c r="O36" s="19">
        <v>0.4</v>
      </c>
      <c r="P36" s="14">
        <v>0.512</v>
      </c>
      <c r="Q36" s="20" t="str">
        <f>IF(AND(ISNUMBER(L36),ISNUMBER(Y36),Y36&gt;0,X36&lt;1),ROUND(L36/(Y36*(1-X36))-1,4),"")</f>
        <v/>
      </c>
      <c r="R36" s="12">
        <v>23.4</v>
      </c>
      <c r="S36" s="13">
        <f>IF(AND(ISNUMBER(E36),E36&gt;0,ISNUMBER(F36)),R36*(F36/E36-1)*(1-'Start Here'!$B$16),0)</f>
        <v>1.7944999999999984</v>
      </c>
      <c r="T36" s="17">
        <f>IF(AND(M36="Ready",OR(I36="Approve proposed",AND(I36="Use my price",AND(ISNUMBER(J36),J36&gt;0))),ISNUMBER(L36),E36&gt;0),R36*(L36/E36-1)*(1-'Start Here'!$B$16),0)</f>
        <v>0</v>
      </c>
      <c r="U36" t="str" s="6">
        <v>Currently hidden; do not activate automatically</v>
      </c>
      <c r="V36" t="str" s="21">
        <v>No</v>
      </c>
      <c r="W36" t="str" s="21">
        <v>No</v>
      </c>
      <c r="X36" s="22">
        <v>0</v>
      </c>
      <c r="Y36" s="18">
        <v>3.34</v>
      </c>
      <c r="AB36" t="str" s="6">
        <v>2026-10-01 10:41:27 UTC</v>
      </c>
      <c r="AC36" t="str" s="6">
        <v>Local Line cache</v>
      </c>
      <c r="AD36" s="23">
        <v>806042</v>
      </c>
      <c r="AE36" s="23">
        <v>527106</v>
      </c>
      <c r="AF36" t="str" s="23">
        <v>806042:527106:guest</v>
      </c>
      <c r="AG36" t="str" s="23">
        <v>No</v>
      </c>
      <c r="AH36" t="str" s="23">
        <v>Yes</v>
      </c>
      <c r="AI36" s="18">
        <v>16.7</v>
      </c>
    </row>
    <row r="37" ht="32" customHeight="1">
      <c r="A37" t="str" s="7">
        <v>BNF Kombucha and Jun</v>
      </c>
      <c r="B37" t="str" s="7">
        <v>Oregon Blueberry Kombucha</v>
      </c>
      <c r="C37" t="str" s="7">
        <v>16 fl. oz</v>
      </c>
      <c r="D37" t="str" s="7">
        <v>SNAP</v>
      </c>
      <c r="E37" s="12">
        <v>4.68</v>
      </c>
      <c r="F37" s="13">
        <v>4.68</v>
      </c>
      <c r="G37" s="13">
        <f>IF(AND(ISNUMBER(E37),ISNUMBER(F37)),F37-E37,"")</f>
        <v>0</v>
      </c>
      <c r="H37" s="14">
        <f>IF(AND(ISNUMBER(E37),E37&gt;0,ISNUMBER(F37)),F37/E37-1,"")</f>
        <v>0</v>
      </c>
      <c r="I37" t="str" s="15">
        <v>Keep current</v>
      </c>
      <c r="J37" s="16"/>
      <c r="K37" t="str" s="15">
        <v/>
      </c>
      <c r="L37" s="17">
        <f>IF(AC37="Local catalog","",IF(AG37="Yes",IF(ISNUMBER(E37),E37,""),IF(I37="Keep current",IF(ISNUMBER(E37),E37,""),IF(AH37&lt;&gt;"Yes","",IF(I37="Approve proposed",F37,IF(AND(I37="Use my price",AND(ISNUMBER(J37),J37&gt;0)),J37,""))))))</f>
        <v>4.68</v>
      </c>
      <c r="M37" t="str" s="7">
        <f>IF(AND(AG37="Yes",OR(I37="Approve proposed",I37="Use my price")),"CHECK: protected price kept current",IF(OR(I37="Unreviewed",I37=""),"Pending review",IF(I37="Hold","On hold",IF(I37="Keep current",IF(ISNUMBER(E37),"Kept current","CHECK: no confirmed current price"),IF(AH37&lt;&gt;"Yes","CHECK: source needs review",IF(AND(I37="Use my price",NOT(AND(ISNUMBER(J37),J37&gt;0))),"CHECK: enter a price above zero",IF(NOT(OR(I37="Approve proposed",I37="Use my price")),"CHECK: choose a listed decision",IF(OR(NOT(ISNUMBER(L37)),L37&lt;=0,NOT(ISNUMBER(Y37)),Y37&lt;=0,X37&gt;=1),"CHECK: price or base unavailable",IF(L37/(Y37*(1-X37))-1&lt;0,"CHECK: price below local base","Ready")))))))))</f>
        <v>Kept current</v>
      </c>
      <c r="N37" s="18">
        <v>4.68</v>
      </c>
      <c r="O37" s="19">
        <v>0.4</v>
      </c>
      <c r="P37" s="14">
        <v>0.4012</v>
      </c>
      <c r="Q37" s="20">
        <f>IF(AND(ISNUMBER(L37),ISNUMBER(Y37),Y37&gt;0,X37&lt;1),ROUND(L37/(Y37*(1-X37))-1,4),"")</f>
        <v>0.4012</v>
      </c>
      <c r="R37" s="12">
        <v>0</v>
      </c>
      <c r="S37" s="13">
        <f>IF(AND(ISNUMBER(E37),E37&gt;0,ISNUMBER(F37)),R37*(F37/E37-1)*(1-'Start Here'!$B$16),0)</f>
        <v>0</v>
      </c>
      <c r="T37" s="17">
        <f>IF(AND(M37="Ready",OR(I37="Approve proposed",AND(I37="Use my price",AND(ISNUMBER(J37),J37&gt;0))),ISNUMBER(L37),E37&gt;0),R37*(L37/E37-1)*(1-'Start Here'!$B$16),0)</f>
        <v>0</v>
      </c>
      <c r="U37" t="str" s="6">
        <v>SNAP: preserve existing selling price; Currently hidden; do not activate automatically</v>
      </c>
      <c r="V37" t="str" s="21">
        <v>No</v>
      </c>
      <c r="W37" t="str" s="21">
        <v>No</v>
      </c>
      <c r="X37" s="22">
        <v>0</v>
      </c>
      <c r="Y37" s="18">
        <v>3.34</v>
      </c>
      <c r="AB37" t="str" s="6">
        <v>2026-10-01 10:41:27 UTC</v>
      </c>
      <c r="AC37" t="str" s="6">
        <v>Local Line cache</v>
      </c>
      <c r="AD37" s="23">
        <v>806042</v>
      </c>
      <c r="AE37" s="23">
        <v>527106</v>
      </c>
      <c r="AF37" t="str" s="23">
        <v>806042:527106:snap</v>
      </c>
      <c r="AG37" t="str" s="23">
        <v>Yes</v>
      </c>
      <c r="AH37" t="str" s="23">
        <v>Yes</v>
      </c>
      <c r="AI37" s="18">
        <v>0</v>
      </c>
    </row>
    <row r="38" ht="32" customHeight="1">
      <c r="A38" t="str" s="7">
        <v>BNF Kombucha and Jun</v>
      </c>
      <c r="B38" t="str" s="7">
        <v>Peach Rose Kombucha</v>
      </c>
      <c r="C38" t="str" s="7">
        <v>16 fl. oz</v>
      </c>
      <c r="D38" t="str" s="7">
        <v>Herd Share Members</v>
      </c>
      <c r="E38" s="12">
        <v>4.68</v>
      </c>
      <c r="F38" s="13">
        <v>5.05</v>
      </c>
      <c r="G38" s="13">
        <f>IF(AND(ISNUMBER(E38),ISNUMBER(F38)),F38-E38,"")</f>
        <v>0.37</v>
      </c>
      <c r="H38" s="14">
        <f>IF(AND(ISNUMBER(E38),E38&gt;0,ISNUMBER(F38)),F38/E38-1,"")</f>
        <v>0.079059829059829</v>
      </c>
      <c r="I38" t="str" s="15">
        <v>Unreviewed</v>
      </c>
      <c r="J38" s="16"/>
      <c r="K38" t="str" s="15">
        <v/>
      </c>
      <c r="L38" s="17" t="str">
        <f>IF(AC38="Local catalog","",IF(AG38="Yes",IF(ISNUMBER(E38),E38,""),IF(I38="Keep current",IF(ISNUMBER(E38),E38,""),IF(AH38&lt;&gt;"Yes","",IF(I38="Approve proposed",F38,IF(AND(I38="Use my price",AND(ISNUMBER(J38),J38&gt;0)),J38,""))))))</f>
        <v/>
      </c>
      <c r="M38" t="str" s="7">
        <f>IF(AND(AG38="Yes",OR(I38="Approve proposed",I38="Use my price")),"CHECK: protected price kept current",IF(OR(I38="Unreviewed",I38=""),"Pending review",IF(I38="Hold","On hold",IF(I38="Keep current",IF(ISNUMBER(E38),"Kept current","CHECK: no confirmed current price"),IF(AH38&lt;&gt;"Yes","CHECK: source needs review",IF(AND(I38="Use my price",NOT(AND(ISNUMBER(J38),J38&gt;0))),"CHECK: enter a price above zero",IF(NOT(OR(I38="Approve proposed",I38="Use my price")),"CHECK: choose a listed decision",IF(OR(NOT(ISNUMBER(L38)),L38&lt;=0,NOT(ISNUMBER(Y38)),Y38&lt;=0,X38&gt;=1),"CHECK: price or base unavailable",IF(L38/(Y38*(1-X38))-1&lt;0,"CHECK: price below local base","Ready")))))))))</f>
        <v>Pending review</v>
      </c>
      <c r="N38" s="18">
        <v>4.68</v>
      </c>
      <c r="O38" s="19">
        <v>0.4</v>
      </c>
      <c r="P38" s="14">
        <v>0.512</v>
      </c>
      <c r="Q38" s="20" t="str">
        <f>IF(AND(ISNUMBER(L38),ISNUMBER(Y38),Y38&gt;0,X38&lt;1),ROUND(L38/(Y38*(1-X38))-1,4),"")</f>
        <v/>
      </c>
      <c r="R38" s="12">
        <v>407.1599999999999</v>
      </c>
      <c r="S38" s="13">
        <f>IF(AND(ISNUMBER(E38),E38&gt;0,ISNUMBER(F38)),R38*(F38/E38-1)*(1-'Start Here'!$B$16),0)</f>
        <v>31.22429999999997</v>
      </c>
      <c r="T38" s="17">
        <f>IF(AND(M38="Ready",OR(I38="Approve proposed",AND(I38="Use my price",AND(ISNUMBER(J38),J38&gt;0))),ISNUMBER(L38),E38&gt;0),R38*(L38/E38-1)*(1-'Start Here'!$B$16),0)</f>
        <v>0</v>
      </c>
      <c r="U38" t="str" s="6">
        <v/>
      </c>
      <c r="V38" t="str" s="21">
        <v>Yes</v>
      </c>
      <c r="W38" t="str" s="21">
        <v>No</v>
      </c>
      <c r="X38" s="22">
        <v>0</v>
      </c>
      <c r="Y38" s="18">
        <v>3.34</v>
      </c>
      <c r="AB38" t="str" s="6">
        <v>2026-10-01 10:41:27 UTC</v>
      </c>
      <c r="AC38" t="str" s="6">
        <v>Local Line cache</v>
      </c>
      <c r="AD38" s="23">
        <v>806045</v>
      </c>
      <c r="AE38" s="23">
        <v>527109</v>
      </c>
      <c r="AF38" t="str" s="23">
        <v>806045:527109:herdShare</v>
      </c>
      <c r="AG38" t="str" s="23">
        <v>No</v>
      </c>
      <c r="AH38" t="str" s="23">
        <v>Yes</v>
      </c>
      <c r="AI38" s="18">
        <v>290.58</v>
      </c>
    </row>
    <row r="39" ht="32" customHeight="1">
      <c r="A39" t="str" s="7">
        <v>BNF Kombucha and Jun</v>
      </c>
      <c r="B39" t="str" s="7">
        <v>Peach Rose Kombucha</v>
      </c>
      <c r="C39" t="str" s="7">
        <v>16 fl. oz</v>
      </c>
      <c r="D39" t="str" s="7">
        <v>CSA Members</v>
      </c>
      <c r="E39" s="12">
        <v>4.68</v>
      </c>
      <c r="F39" s="13">
        <v>5.05</v>
      </c>
      <c r="G39" s="13">
        <f>IF(AND(ISNUMBER(E39),ISNUMBER(F39)),F39-E39,"")</f>
        <v>0.37</v>
      </c>
      <c r="H39" s="14">
        <f>IF(AND(ISNUMBER(E39),E39&gt;0,ISNUMBER(F39)),F39/E39-1,"")</f>
        <v>0.079059829059829</v>
      </c>
      <c r="I39" t="str" s="15">
        <v>Unreviewed</v>
      </c>
      <c r="J39" s="16"/>
      <c r="K39" t="str" s="15">
        <v/>
      </c>
      <c r="L39" s="17" t="str">
        <f>IF(AC39="Local catalog","",IF(AG39="Yes",IF(ISNUMBER(E39),E39,""),IF(I39="Keep current",IF(ISNUMBER(E39),E39,""),IF(AH39&lt;&gt;"Yes","",IF(I39="Approve proposed",F39,IF(AND(I39="Use my price",AND(ISNUMBER(J39),J39&gt;0)),J39,""))))))</f>
        <v/>
      </c>
      <c r="M39" t="str" s="7">
        <f>IF(AND(AG39="Yes",OR(I39="Approve proposed",I39="Use my price")),"CHECK: protected price kept current",IF(OR(I39="Unreviewed",I39=""),"Pending review",IF(I39="Hold","On hold",IF(I39="Keep current",IF(ISNUMBER(E39),"Kept current","CHECK: no confirmed current price"),IF(AH39&lt;&gt;"Yes","CHECK: source needs review",IF(AND(I39="Use my price",NOT(AND(ISNUMBER(J39),J39&gt;0))),"CHECK: enter a price above zero",IF(NOT(OR(I39="Approve proposed",I39="Use my price")),"CHECK: choose a listed decision",IF(OR(NOT(ISNUMBER(L39)),L39&lt;=0,NOT(ISNUMBER(Y39)),Y39&lt;=0,X39&gt;=1),"CHECK: price or base unavailable",IF(L39/(Y39*(1-X39))-1&lt;0,"CHECK: price below local base","Ready")))))))))</f>
        <v>Pending review</v>
      </c>
      <c r="N39" s="18">
        <v>4.68</v>
      </c>
      <c r="O39" s="19">
        <v>0.4</v>
      </c>
      <c r="P39" s="14">
        <v>0.512</v>
      </c>
      <c r="Q39" s="20" t="str">
        <f>IF(AND(ISNUMBER(L39),ISNUMBER(Y39),Y39&gt;0,X39&lt;1),ROUND(L39/(Y39*(1-X39))-1,4),"")</f>
        <v/>
      </c>
      <c r="R39" s="12">
        <v>23.4</v>
      </c>
      <c r="S39" s="13">
        <f>IF(AND(ISNUMBER(E39),E39&gt;0,ISNUMBER(F39)),R39*(F39/E39-1)*(1-'Start Here'!$B$16),0)</f>
        <v>1.7944999999999984</v>
      </c>
      <c r="T39" s="17">
        <f>IF(AND(M39="Ready",OR(I39="Approve proposed",AND(I39="Use my price",AND(ISNUMBER(J39),J39&gt;0))),ISNUMBER(L39),E39&gt;0),R39*(L39/E39-1)*(1-'Start Here'!$B$16),0)</f>
        <v>0</v>
      </c>
      <c r="U39" t="str" s="6">
        <v/>
      </c>
      <c r="V39" t="str" s="21">
        <v>Yes</v>
      </c>
      <c r="W39" t="str" s="21">
        <v>No</v>
      </c>
      <c r="X39" s="22">
        <v>0</v>
      </c>
      <c r="Y39" s="18">
        <v>3.34</v>
      </c>
      <c r="AB39" t="str" s="6">
        <v>2026-10-01 10:41:27 UTC</v>
      </c>
      <c r="AC39" t="str" s="6">
        <v>Local Line cache</v>
      </c>
      <c r="AD39" s="23">
        <v>806045</v>
      </c>
      <c r="AE39" s="23">
        <v>527109</v>
      </c>
      <c r="AF39" t="str" s="23">
        <v>806045:527109:member</v>
      </c>
      <c r="AG39" t="str" s="23">
        <v>No</v>
      </c>
      <c r="AH39" t="str" s="23">
        <v>Yes</v>
      </c>
      <c r="AI39" s="18">
        <v>16.7</v>
      </c>
    </row>
    <row r="40" ht="32" customHeight="1">
      <c r="A40" t="str" s="7">
        <v>BNF Kombucha and Jun</v>
      </c>
      <c r="B40" t="str" s="7">
        <v>Peach Rose Kombucha</v>
      </c>
      <c r="C40" t="str" s="7">
        <v>16 fl. oz</v>
      </c>
      <c r="D40" t="str" s="7">
        <v>Guest Basket</v>
      </c>
      <c r="E40" s="12">
        <v>4.68</v>
      </c>
      <c r="F40" s="13">
        <v>5.05</v>
      </c>
      <c r="G40" s="13">
        <f>IF(AND(ISNUMBER(E40),ISNUMBER(F40)),F40-E40,"")</f>
        <v>0.37</v>
      </c>
      <c r="H40" s="14">
        <f>IF(AND(ISNUMBER(E40),E40&gt;0,ISNUMBER(F40)),F40/E40-1,"")</f>
        <v>0.079059829059829</v>
      </c>
      <c r="I40" t="str" s="15">
        <v>Unreviewed</v>
      </c>
      <c r="J40" s="16"/>
      <c r="K40" t="str" s="15">
        <v/>
      </c>
      <c r="L40" s="17" t="str">
        <f>IF(AC40="Local catalog","",IF(AG40="Yes",IF(ISNUMBER(E40),E40,""),IF(I40="Keep current",IF(ISNUMBER(E40),E40,""),IF(AH40&lt;&gt;"Yes","",IF(I40="Approve proposed",F40,IF(AND(I40="Use my price",AND(ISNUMBER(J40),J40&gt;0)),J40,""))))))</f>
        <v/>
      </c>
      <c r="M40" t="str" s="7">
        <f>IF(AND(AG40="Yes",OR(I40="Approve proposed",I40="Use my price")),"CHECK: protected price kept current",IF(OR(I40="Unreviewed",I40=""),"Pending review",IF(I40="Hold","On hold",IF(I40="Keep current",IF(ISNUMBER(E40),"Kept current","CHECK: no confirmed current price"),IF(AH40&lt;&gt;"Yes","CHECK: source needs review",IF(AND(I40="Use my price",NOT(AND(ISNUMBER(J40),J40&gt;0))),"CHECK: enter a price above zero",IF(NOT(OR(I40="Approve proposed",I40="Use my price")),"CHECK: choose a listed decision",IF(OR(NOT(ISNUMBER(L40)),L40&lt;=0,NOT(ISNUMBER(Y40)),Y40&lt;=0,X40&gt;=1),"CHECK: price or base unavailable",IF(L40/(Y40*(1-X40))-1&lt;0,"CHECK: price below local base","Ready")))))))))</f>
        <v>Pending review</v>
      </c>
      <c r="N40" s="18">
        <v>4.68</v>
      </c>
      <c r="O40" s="19">
        <v>0.4</v>
      </c>
      <c r="P40" s="14">
        <v>0.512</v>
      </c>
      <c r="Q40" s="20" t="str">
        <f>IF(AND(ISNUMBER(L40),ISNUMBER(Y40),Y40&gt;0,X40&lt;1),ROUND(L40/(Y40*(1-X40))-1,4),"")</f>
        <v/>
      </c>
      <c r="R40" s="12">
        <v>14.04</v>
      </c>
      <c r="S40" s="13">
        <f>IF(AND(ISNUMBER(E40),E40&gt;0,ISNUMBER(F40)),R40*(F40/E40-1)*(1-'Start Here'!$B$16),0)</f>
        <v>1.076699999999999</v>
      </c>
      <c r="T40" s="17">
        <f>IF(AND(M40="Ready",OR(I40="Approve proposed",AND(I40="Use my price",AND(ISNUMBER(J40),J40&gt;0))),ISNUMBER(L40),E40&gt;0),R40*(L40/E40-1)*(1-'Start Here'!$B$16),0)</f>
        <v>0</v>
      </c>
      <c r="U40" t="str" s="6">
        <v/>
      </c>
      <c r="V40" t="str" s="21">
        <v>Yes</v>
      </c>
      <c r="W40" t="str" s="21">
        <v>No</v>
      </c>
      <c r="X40" s="22">
        <v>0</v>
      </c>
      <c r="Y40" s="18">
        <v>3.34</v>
      </c>
      <c r="AB40" t="str" s="6">
        <v>2026-10-01 10:41:27 UTC</v>
      </c>
      <c r="AC40" t="str" s="6">
        <v>Local Line cache</v>
      </c>
      <c r="AD40" s="23">
        <v>806045</v>
      </c>
      <c r="AE40" s="23">
        <v>527109</v>
      </c>
      <c r="AF40" t="str" s="23">
        <v>806045:527109:guest</v>
      </c>
      <c r="AG40" t="str" s="23">
        <v>No</v>
      </c>
      <c r="AH40" t="str" s="23">
        <v>Yes</v>
      </c>
      <c r="AI40" s="18">
        <v>10.02</v>
      </c>
    </row>
    <row r="41" ht="32" customHeight="1">
      <c r="A41" t="str" s="7">
        <v>BNF Kombucha and Jun</v>
      </c>
      <c r="B41" t="str" s="7">
        <v>Peach Rose Kombucha</v>
      </c>
      <c r="C41" t="str" s="7">
        <v>16 fl. oz</v>
      </c>
      <c r="D41" t="str" s="7">
        <v>SNAP</v>
      </c>
      <c r="E41" s="12">
        <v>4.68</v>
      </c>
      <c r="F41" s="13">
        <v>4.68</v>
      </c>
      <c r="G41" s="13">
        <f>IF(AND(ISNUMBER(E41),ISNUMBER(F41)),F41-E41,"")</f>
        <v>0</v>
      </c>
      <c r="H41" s="14">
        <f>IF(AND(ISNUMBER(E41),E41&gt;0,ISNUMBER(F41)),F41/E41-1,"")</f>
        <v>0</v>
      </c>
      <c r="I41" t="str" s="15">
        <v>Keep current</v>
      </c>
      <c r="J41" s="16"/>
      <c r="K41" t="str" s="15">
        <v/>
      </c>
      <c r="L41" s="17">
        <f>IF(AC41="Local catalog","",IF(AG41="Yes",IF(ISNUMBER(E41),E41,""),IF(I41="Keep current",IF(ISNUMBER(E41),E41,""),IF(AH41&lt;&gt;"Yes","",IF(I41="Approve proposed",F41,IF(AND(I41="Use my price",AND(ISNUMBER(J41),J41&gt;0)),J41,""))))))</f>
        <v>4.68</v>
      </c>
      <c r="M41" t="str" s="7">
        <f>IF(AND(AG41="Yes",OR(I41="Approve proposed",I41="Use my price")),"CHECK: protected price kept current",IF(OR(I41="Unreviewed",I41=""),"Pending review",IF(I41="Hold","On hold",IF(I41="Keep current",IF(ISNUMBER(E41),"Kept current","CHECK: no confirmed current price"),IF(AH41&lt;&gt;"Yes","CHECK: source needs review",IF(AND(I41="Use my price",NOT(AND(ISNUMBER(J41),J41&gt;0))),"CHECK: enter a price above zero",IF(NOT(OR(I41="Approve proposed",I41="Use my price")),"CHECK: choose a listed decision",IF(OR(NOT(ISNUMBER(L41)),L41&lt;=0,NOT(ISNUMBER(Y41)),Y41&lt;=0,X41&gt;=1),"CHECK: price or base unavailable",IF(L41/(Y41*(1-X41))-1&lt;0,"CHECK: price below local base","Ready")))))))))</f>
        <v>Kept current</v>
      </c>
      <c r="N41" s="18">
        <v>4.68</v>
      </c>
      <c r="O41" s="19">
        <v>0.4</v>
      </c>
      <c r="P41" s="14">
        <v>0.4012</v>
      </c>
      <c r="Q41" s="20">
        <f>IF(AND(ISNUMBER(L41),ISNUMBER(Y41),Y41&gt;0,X41&lt;1),ROUND(L41/(Y41*(1-X41))-1,4),"")</f>
        <v>0.4012</v>
      </c>
      <c r="R41" s="12">
        <v>0</v>
      </c>
      <c r="S41" s="13">
        <f>IF(AND(ISNUMBER(E41),E41&gt;0,ISNUMBER(F41)),R41*(F41/E41-1)*(1-'Start Here'!$B$16),0)</f>
        <v>0</v>
      </c>
      <c r="T41" s="17">
        <f>IF(AND(M41="Ready",OR(I41="Approve proposed",AND(I41="Use my price",AND(ISNUMBER(J41),J41&gt;0))),ISNUMBER(L41),E41&gt;0),R41*(L41/E41-1)*(1-'Start Here'!$B$16),0)</f>
        <v>0</v>
      </c>
      <c r="U41" t="str" s="6">
        <v>SNAP: preserve existing selling price</v>
      </c>
      <c r="V41" t="str" s="21">
        <v>Yes</v>
      </c>
      <c r="W41" t="str" s="21">
        <v>No</v>
      </c>
      <c r="X41" s="22">
        <v>0</v>
      </c>
      <c r="Y41" s="18">
        <v>3.34</v>
      </c>
      <c r="AB41" t="str" s="6">
        <v>2026-10-01 10:41:27 UTC</v>
      </c>
      <c r="AC41" t="str" s="6">
        <v>Local Line cache</v>
      </c>
      <c r="AD41" s="23">
        <v>806045</v>
      </c>
      <c r="AE41" s="23">
        <v>527109</v>
      </c>
      <c r="AF41" t="str" s="23">
        <v>806045:527109:snap</v>
      </c>
      <c r="AG41" t="str" s="23">
        <v>Yes</v>
      </c>
      <c r="AH41" t="str" s="23">
        <v>Yes</v>
      </c>
      <c r="AI41" s="18">
        <v>0</v>
      </c>
    </row>
    <row r="42" ht="32" customHeight="1">
      <c r="A42" t="str" s="7">
        <v>BNF Kombucha and Jun</v>
      </c>
      <c r="B42" t="str" s="7">
        <v>Pear Jun</v>
      </c>
      <c r="C42" t="str" s="7">
        <v>16 fl. oz</v>
      </c>
      <c r="D42" t="str" s="7">
        <v>Herd Share Members</v>
      </c>
      <c r="E42" s="12">
        <v>5.25</v>
      </c>
      <c r="F42" s="13">
        <v>5.67</v>
      </c>
      <c r="G42" s="13">
        <f>IF(AND(ISNUMBER(E42),ISNUMBER(F42)),F42-E42,"")</f>
        <v>0.42</v>
      </c>
      <c r="H42" s="14">
        <f>IF(AND(ISNUMBER(E42),E42&gt;0,ISNUMBER(F42)),F42/E42-1,"")</f>
        <v>0.08000000000000007</v>
      </c>
      <c r="I42" t="str" s="15">
        <v>Unreviewed</v>
      </c>
      <c r="J42" s="16"/>
      <c r="K42" t="str" s="15">
        <v/>
      </c>
      <c r="L42" s="17" t="str">
        <f>IF(AC42="Local catalog","",IF(AG42="Yes",IF(ISNUMBER(E42),E42,""),IF(I42="Keep current",IF(ISNUMBER(E42),E42,""),IF(AH42&lt;&gt;"Yes","",IF(I42="Approve proposed",F42,IF(AND(I42="Use my price",AND(ISNUMBER(J42),J42&gt;0)),J42,""))))))</f>
        <v/>
      </c>
      <c r="M42" t="str" s="7">
        <f>IF(AND(AG42="Yes",OR(I42="Approve proposed",I42="Use my price")),"CHECK: protected price kept current",IF(OR(I42="Unreviewed",I42=""),"Pending review",IF(I42="Hold","On hold",IF(I42="Keep current",IF(ISNUMBER(E42),"Kept current","CHECK: no confirmed current price"),IF(AH42&lt;&gt;"Yes","CHECK: source needs review",IF(AND(I42="Use my price",NOT(AND(ISNUMBER(J42),J42&gt;0))),"CHECK: enter a price above zero",IF(NOT(OR(I42="Approve proposed",I42="Use my price")),"CHECK: choose a listed decision",IF(OR(NOT(ISNUMBER(L42)),L42&lt;=0,NOT(ISNUMBER(Y42)),Y42&lt;=0,X42&gt;=1),"CHECK: price or base unavailable",IF(L42/(Y42*(1-X42))-1&lt;0,"CHECK: price below local base","Ready")))))))))</f>
        <v>Pending review</v>
      </c>
      <c r="N42" s="18">
        <v>5.25</v>
      </c>
      <c r="O42" s="19">
        <v>0.4</v>
      </c>
      <c r="P42" s="14">
        <v>0.512</v>
      </c>
      <c r="Q42" s="20" t="str">
        <f>IF(AND(ISNUMBER(L42),ISNUMBER(Y42),Y42&gt;0,X42&lt;1),ROUND(L42/(Y42*(1-X42))-1,4),"")</f>
        <v/>
      </c>
      <c r="R42" s="12">
        <v>362.25</v>
      </c>
      <c r="S42" s="13">
        <f>IF(AND(ISNUMBER(E42),E42&gt;0,ISNUMBER(F42)),R42*(F42/E42-1)*(1-'Start Here'!$B$16),0)</f>
        <v>28.110600000000023</v>
      </c>
      <c r="T42" s="17">
        <f>IF(AND(M42="Ready",OR(I42="Approve proposed",AND(I42="Use my price",AND(ISNUMBER(J42),J42&gt;0))),ISNUMBER(L42),E42&gt;0),R42*(L42/E42-1)*(1-'Start Here'!$B$16),0)</f>
        <v>0</v>
      </c>
      <c r="U42" t="str" s="6">
        <v>Currently hidden; do not activate automatically</v>
      </c>
      <c r="V42" t="str" s="21">
        <v>No</v>
      </c>
      <c r="W42" t="str" s="21">
        <v>No</v>
      </c>
      <c r="X42" s="22">
        <v>0</v>
      </c>
      <c r="Y42" s="18">
        <v>3.75</v>
      </c>
      <c r="AB42" t="str" s="6">
        <v>2026-10-01 10:41:27 UTC</v>
      </c>
      <c r="AC42" t="str" s="6">
        <v>Local Line cache</v>
      </c>
      <c r="AD42" s="23">
        <v>806049</v>
      </c>
      <c r="AE42" s="23">
        <v>527113</v>
      </c>
      <c r="AF42" t="str" s="23">
        <v>806049:527113:herdShare</v>
      </c>
      <c r="AG42" t="str" s="23">
        <v>No</v>
      </c>
      <c r="AH42" t="str" s="23">
        <v>Yes</v>
      </c>
      <c r="AI42" s="18">
        <v>258.75</v>
      </c>
    </row>
    <row r="43" ht="32" customHeight="1">
      <c r="A43" t="str" s="7">
        <v>BNF Kombucha and Jun</v>
      </c>
      <c r="B43" t="str" s="7">
        <v>Pear Jun</v>
      </c>
      <c r="C43" t="str" s="7">
        <v>16 fl. oz</v>
      </c>
      <c r="D43" t="str" s="7">
        <v>CSA Members</v>
      </c>
      <c r="E43" s="12">
        <v>5.25</v>
      </c>
      <c r="F43" s="13">
        <v>5.67</v>
      </c>
      <c r="G43" s="13">
        <f>IF(AND(ISNUMBER(E43),ISNUMBER(F43)),F43-E43,"")</f>
        <v>0.42</v>
      </c>
      <c r="H43" s="14">
        <f>IF(AND(ISNUMBER(E43),E43&gt;0,ISNUMBER(F43)),F43/E43-1,"")</f>
        <v>0.08000000000000007</v>
      </c>
      <c r="I43" t="str" s="15">
        <v>Unreviewed</v>
      </c>
      <c r="J43" s="16"/>
      <c r="K43" t="str" s="15">
        <v/>
      </c>
      <c r="L43" s="17" t="str">
        <f>IF(AC43="Local catalog","",IF(AG43="Yes",IF(ISNUMBER(E43),E43,""),IF(I43="Keep current",IF(ISNUMBER(E43),E43,""),IF(AH43&lt;&gt;"Yes","",IF(I43="Approve proposed",F43,IF(AND(I43="Use my price",AND(ISNUMBER(J43),J43&gt;0)),J43,""))))))</f>
        <v/>
      </c>
      <c r="M43" t="str" s="7">
        <f>IF(AND(AG43="Yes",OR(I43="Approve proposed",I43="Use my price")),"CHECK: protected price kept current",IF(OR(I43="Unreviewed",I43=""),"Pending review",IF(I43="Hold","On hold",IF(I43="Keep current",IF(ISNUMBER(E43),"Kept current","CHECK: no confirmed current price"),IF(AH43&lt;&gt;"Yes","CHECK: source needs review",IF(AND(I43="Use my price",NOT(AND(ISNUMBER(J43),J43&gt;0))),"CHECK: enter a price above zero",IF(NOT(OR(I43="Approve proposed",I43="Use my price")),"CHECK: choose a listed decision",IF(OR(NOT(ISNUMBER(L43)),L43&lt;=0,NOT(ISNUMBER(Y43)),Y43&lt;=0,X43&gt;=1),"CHECK: price or base unavailable",IF(L43/(Y43*(1-X43))-1&lt;0,"CHECK: price below local base","Ready")))))))))</f>
        <v>Pending review</v>
      </c>
      <c r="N43" s="18">
        <v>5.25</v>
      </c>
      <c r="O43" s="19">
        <v>0.4</v>
      </c>
      <c r="P43" s="14">
        <v>0.512</v>
      </c>
      <c r="Q43" s="20" t="str">
        <f>IF(AND(ISNUMBER(L43),ISNUMBER(Y43),Y43&gt;0,X43&lt;1),ROUND(L43/(Y43*(1-X43))-1,4),"")</f>
        <v/>
      </c>
      <c r="R43" s="12">
        <v>5.25</v>
      </c>
      <c r="S43" s="13">
        <f>IF(AND(ISNUMBER(E43),E43&gt;0,ISNUMBER(F43)),R43*(F43/E43-1)*(1-'Start Here'!$B$16),0)</f>
        <v>0.4074000000000004</v>
      </c>
      <c r="T43" s="17">
        <f>IF(AND(M43="Ready",OR(I43="Approve proposed",AND(I43="Use my price",AND(ISNUMBER(J43),J43&gt;0))),ISNUMBER(L43),E43&gt;0),R43*(L43/E43-1)*(1-'Start Here'!$B$16),0)</f>
        <v>0</v>
      </c>
      <c r="U43" t="str" s="6">
        <v>Currently hidden; do not activate automatically</v>
      </c>
      <c r="V43" t="str" s="21">
        <v>No</v>
      </c>
      <c r="W43" t="str" s="21">
        <v>No</v>
      </c>
      <c r="X43" s="22">
        <v>0</v>
      </c>
      <c r="Y43" s="18">
        <v>3.75</v>
      </c>
      <c r="AB43" t="str" s="6">
        <v>2026-10-01 10:41:27 UTC</v>
      </c>
      <c r="AC43" t="str" s="6">
        <v>Local Line cache</v>
      </c>
      <c r="AD43" s="23">
        <v>806049</v>
      </c>
      <c r="AE43" s="23">
        <v>527113</v>
      </c>
      <c r="AF43" t="str" s="23">
        <v>806049:527113:member</v>
      </c>
      <c r="AG43" t="str" s="23">
        <v>No</v>
      </c>
      <c r="AH43" t="str" s="23">
        <v>Yes</v>
      </c>
      <c r="AI43" s="18">
        <v>3.75</v>
      </c>
    </row>
    <row r="44" ht="32" customHeight="1">
      <c r="A44" t="str" s="7">
        <v>BNF Kombucha and Jun</v>
      </c>
      <c r="B44" t="str" s="7">
        <v>Pear Jun</v>
      </c>
      <c r="C44" t="str" s="7">
        <v>16 fl. oz</v>
      </c>
      <c r="D44" t="str" s="7">
        <v>Guest Basket</v>
      </c>
      <c r="E44" s="12">
        <v>5.25</v>
      </c>
      <c r="F44" s="13">
        <v>5.67</v>
      </c>
      <c r="G44" s="13">
        <f>IF(AND(ISNUMBER(E44),ISNUMBER(F44)),F44-E44,"")</f>
        <v>0.42</v>
      </c>
      <c r="H44" s="14">
        <f>IF(AND(ISNUMBER(E44),E44&gt;0,ISNUMBER(F44)),F44/E44-1,"")</f>
        <v>0.08000000000000007</v>
      </c>
      <c r="I44" t="str" s="15">
        <v>Unreviewed</v>
      </c>
      <c r="J44" s="16"/>
      <c r="K44" t="str" s="15">
        <v/>
      </c>
      <c r="L44" s="17" t="str">
        <f>IF(AC44="Local catalog","",IF(AG44="Yes",IF(ISNUMBER(E44),E44,""),IF(I44="Keep current",IF(ISNUMBER(E44),E44,""),IF(AH44&lt;&gt;"Yes","",IF(I44="Approve proposed",F44,IF(AND(I44="Use my price",AND(ISNUMBER(J44),J44&gt;0)),J44,""))))))</f>
        <v/>
      </c>
      <c r="M44" t="str" s="7">
        <f>IF(AND(AG44="Yes",OR(I44="Approve proposed",I44="Use my price")),"CHECK: protected price kept current",IF(OR(I44="Unreviewed",I44=""),"Pending review",IF(I44="Hold","On hold",IF(I44="Keep current",IF(ISNUMBER(E44),"Kept current","CHECK: no confirmed current price"),IF(AH44&lt;&gt;"Yes","CHECK: source needs review",IF(AND(I44="Use my price",NOT(AND(ISNUMBER(J44),J44&gt;0))),"CHECK: enter a price above zero",IF(NOT(OR(I44="Approve proposed",I44="Use my price")),"CHECK: choose a listed decision",IF(OR(NOT(ISNUMBER(L44)),L44&lt;=0,NOT(ISNUMBER(Y44)),Y44&lt;=0,X44&gt;=1),"CHECK: price or base unavailable",IF(L44/(Y44*(1-X44))-1&lt;0,"CHECK: price below local base","Ready")))))))))</f>
        <v>Pending review</v>
      </c>
      <c r="N44" s="18">
        <v>5.25</v>
      </c>
      <c r="O44" s="19">
        <v>0.4</v>
      </c>
      <c r="P44" s="14">
        <v>0.512</v>
      </c>
      <c r="Q44" s="20" t="str">
        <f>IF(AND(ISNUMBER(L44),ISNUMBER(Y44),Y44&gt;0,X44&lt;1),ROUND(L44/(Y44*(1-X44))-1,4),"")</f>
        <v/>
      </c>
      <c r="R44" s="12">
        <v>5.25</v>
      </c>
      <c r="S44" s="13">
        <f>IF(AND(ISNUMBER(E44),E44&gt;0,ISNUMBER(F44)),R44*(F44/E44-1)*(1-'Start Here'!$B$16),0)</f>
        <v>0.4074000000000004</v>
      </c>
      <c r="T44" s="17">
        <f>IF(AND(M44="Ready",OR(I44="Approve proposed",AND(I44="Use my price",AND(ISNUMBER(J44),J44&gt;0))),ISNUMBER(L44),E44&gt;0),R44*(L44/E44-1)*(1-'Start Here'!$B$16),0)</f>
        <v>0</v>
      </c>
      <c r="U44" t="str" s="6">
        <v>Currently hidden; do not activate automatically</v>
      </c>
      <c r="V44" t="str" s="21">
        <v>No</v>
      </c>
      <c r="W44" t="str" s="21">
        <v>No</v>
      </c>
      <c r="X44" s="22">
        <v>0</v>
      </c>
      <c r="Y44" s="18">
        <v>3.75</v>
      </c>
      <c r="AB44" t="str" s="6">
        <v>2026-10-01 10:41:27 UTC</v>
      </c>
      <c r="AC44" t="str" s="6">
        <v>Local Line cache</v>
      </c>
      <c r="AD44" s="23">
        <v>806049</v>
      </c>
      <c r="AE44" s="23">
        <v>527113</v>
      </c>
      <c r="AF44" t="str" s="23">
        <v>806049:527113:guest</v>
      </c>
      <c r="AG44" t="str" s="23">
        <v>No</v>
      </c>
      <c r="AH44" t="str" s="23">
        <v>Yes</v>
      </c>
      <c r="AI44" s="18">
        <v>3.75</v>
      </c>
    </row>
    <row r="45" ht="32" customHeight="1">
      <c r="A45" t="str" s="7">
        <v>BNF Kombucha and Jun</v>
      </c>
      <c r="B45" t="str" s="7">
        <v>Pear Jun</v>
      </c>
      <c r="C45" t="str" s="7">
        <v>16 fl. oz</v>
      </c>
      <c r="D45" t="str" s="7">
        <v>SNAP</v>
      </c>
      <c r="E45" s="12">
        <v>5.25</v>
      </c>
      <c r="F45" s="13">
        <v>5.25</v>
      </c>
      <c r="G45" s="13">
        <f>IF(AND(ISNUMBER(E45),ISNUMBER(F45)),F45-E45,"")</f>
        <v>0</v>
      </c>
      <c r="H45" s="14">
        <f>IF(AND(ISNUMBER(E45),E45&gt;0,ISNUMBER(F45)),F45/E45-1,"")</f>
        <v>0</v>
      </c>
      <c r="I45" t="str" s="15">
        <v>Keep current</v>
      </c>
      <c r="J45" s="16"/>
      <c r="K45" t="str" s="15">
        <v/>
      </c>
      <c r="L45" s="17">
        <f>IF(AC45="Local catalog","",IF(AG45="Yes",IF(ISNUMBER(E45),E45,""),IF(I45="Keep current",IF(ISNUMBER(E45),E45,""),IF(AH45&lt;&gt;"Yes","",IF(I45="Approve proposed",F45,IF(AND(I45="Use my price",AND(ISNUMBER(J45),J45&gt;0)),J45,""))))))</f>
        <v>5.25</v>
      </c>
      <c r="M45" t="str" s="7">
        <f>IF(AND(AG45="Yes",OR(I45="Approve proposed",I45="Use my price")),"CHECK: protected price kept current",IF(OR(I45="Unreviewed",I45=""),"Pending review",IF(I45="Hold","On hold",IF(I45="Keep current",IF(ISNUMBER(E45),"Kept current","CHECK: no confirmed current price"),IF(AH45&lt;&gt;"Yes","CHECK: source needs review",IF(AND(I45="Use my price",NOT(AND(ISNUMBER(J45),J45&gt;0))),"CHECK: enter a price above zero",IF(NOT(OR(I45="Approve proposed",I45="Use my price")),"CHECK: choose a listed decision",IF(OR(NOT(ISNUMBER(L45)),L45&lt;=0,NOT(ISNUMBER(Y45)),Y45&lt;=0,X45&gt;=1),"CHECK: price or base unavailable",IF(L45/(Y45*(1-X45))-1&lt;0,"CHECK: price below local base","Ready")))))))))</f>
        <v>Kept current</v>
      </c>
      <c r="N45" s="18">
        <v>5.25</v>
      </c>
      <c r="O45" s="19">
        <v>0.4</v>
      </c>
      <c r="P45" s="14">
        <v>0.4</v>
      </c>
      <c r="Q45" s="20">
        <f>IF(AND(ISNUMBER(L45),ISNUMBER(Y45),Y45&gt;0,X45&lt;1),ROUND(L45/(Y45*(1-X45))-1,4),"")</f>
        <v>0.4</v>
      </c>
      <c r="R45" s="12">
        <v>0</v>
      </c>
      <c r="S45" s="13">
        <f>IF(AND(ISNUMBER(E45),E45&gt;0,ISNUMBER(F45)),R45*(F45/E45-1)*(1-'Start Here'!$B$16),0)</f>
        <v>0</v>
      </c>
      <c r="T45" s="17">
        <f>IF(AND(M45="Ready",OR(I45="Approve proposed",AND(I45="Use my price",AND(ISNUMBER(J45),J45&gt;0))),ISNUMBER(L45),E45&gt;0),R45*(L45/E45-1)*(1-'Start Here'!$B$16),0)</f>
        <v>0</v>
      </c>
      <c r="U45" t="str" s="6">
        <v>SNAP: preserve existing selling price; Currently hidden; do not activate automatically</v>
      </c>
      <c r="V45" t="str" s="21">
        <v>No</v>
      </c>
      <c r="W45" t="str" s="21">
        <v>No</v>
      </c>
      <c r="X45" s="22">
        <v>0</v>
      </c>
      <c r="Y45" s="18">
        <v>3.75</v>
      </c>
      <c r="AB45" t="str" s="6">
        <v>2026-10-01 10:41:27 UTC</v>
      </c>
      <c r="AC45" t="str" s="6">
        <v>Local Line cache</v>
      </c>
      <c r="AD45" s="23">
        <v>806049</v>
      </c>
      <c r="AE45" s="23">
        <v>527113</v>
      </c>
      <c r="AF45" t="str" s="23">
        <v>806049:527113:snap</v>
      </c>
      <c r="AG45" t="str" s="23">
        <v>Yes</v>
      </c>
      <c r="AH45" t="str" s="23">
        <v>Yes</v>
      </c>
      <c r="AI45" s="18">
        <v>0</v>
      </c>
    </row>
    <row r="46" ht="32" customHeight="1">
      <c r="A46" t="str" s="7">
        <v>BNF Kombucha and Jun</v>
      </c>
      <c r="B46" t="str" s="7">
        <v>Pomegranate Cardamom Kombucha</v>
      </c>
      <c r="C46" t="str" s="7">
        <v>16 fl. oz</v>
      </c>
      <c r="D46" t="str" s="7">
        <v>Herd Share Members</v>
      </c>
      <c r="E46" s="12">
        <v>4.47</v>
      </c>
      <c r="F46" s="13">
        <v>4.83</v>
      </c>
      <c r="G46" s="13">
        <f>IF(AND(ISNUMBER(E46),ISNUMBER(F46)),F46-E46,"")</f>
        <v>0.36</v>
      </c>
      <c r="H46" s="14">
        <f>IF(AND(ISNUMBER(E46),E46&gt;0,ISNUMBER(F46)),F46/E46-1,"")</f>
        <v>0.08053691275167796</v>
      </c>
      <c r="I46" t="str" s="15">
        <v>Unreviewed</v>
      </c>
      <c r="J46" s="16"/>
      <c r="K46" t="str" s="15">
        <v/>
      </c>
      <c r="L46" s="17" t="str">
        <f>IF(AC46="Local catalog","",IF(AG46="Yes",IF(ISNUMBER(E46),E46,""),IF(I46="Keep current",IF(ISNUMBER(E46),E46,""),IF(AH46&lt;&gt;"Yes","",IF(I46="Approve proposed",F46,IF(AND(I46="Use my price",AND(ISNUMBER(J46),J46&gt;0)),J46,""))))))</f>
        <v/>
      </c>
      <c r="M46" t="str" s="7">
        <f>IF(AND(AG46="Yes",OR(I46="Approve proposed",I46="Use my price")),"CHECK: protected price kept current",IF(OR(I46="Unreviewed",I46=""),"Pending review",IF(I46="Hold","On hold",IF(I46="Keep current",IF(ISNUMBER(E46),"Kept current","CHECK: no confirmed current price"),IF(AH46&lt;&gt;"Yes","CHECK: source needs review",IF(AND(I46="Use my price",NOT(AND(ISNUMBER(J46),J46&gt;0))),"CHECK: enter a price above zero",IF(NOT(OR(I46="Approve proposed",I46="Use my price")),"CHECK: choose a listed decision",IF(OR(NOT(ISNUMBER(L46)),L46&lt;=0,NOT(ISNUMBER(Y46)),Y46&lt;=0,X46&gt;=1),"CHECK: price or base unavailable",IF(L46/(Y46*(1-X46))-1&lt;0,"CHECK: price below local base","Ready")))))))))</f>
        <v>Pending review</v>
      </c>
      <c r="N46" s="18">
        <v>4.47</v>
      </c>
      <c r="O46" s="19">
        <v>0.4</v>
      </c>
      <c r="P46" s="14">
        <v>0.5141</v>
      </c>
      <c r="Q46" s="20" t="str">
        <f>IF(AND(ISNUMBER(L46),ISNUMBER(Y46),Y46&gt;0,X46&lt;1),ROUND(L46/(Y46*(1-X46))-1,4),"")</f>
        <v/>
      </c>
      <c r="R46" s="12">
        <v>53.64</v>
      </c>
      <c r="S46" s="13">
        <f>IF(AND(ISNUMBER(E46),E46&gt;0,ISNUMBER(F46)),R46*(F46/E46-1)*(1-'Start Here'!$B$16),0)</f>
        <v>4.190400000000006</v>
      </c>
      <c r="T46" s="17">
        <f>IF(AND(M46="Ready",OR(I46="Approve proposed",AND(I46="Use my price",AND(ISNUMBER(J46),J46&gt;0))),ISNUMBER(L46),E46&gt;0),R46*(L46/E46-1)*(1-'Start Here'!$B$16),0)</f>
        <v>0</v>
      </c>
      <c r="U46" t="str" s="6">
        <v>Currently hidden; do not activate automatically</v>
      </c>
      <c r="V46" t="str" s="21">
        <v>No</v>
      </c>
      <c r="W46" t="str" s="21">
        <v>No</v>
      </c>
      <c r="X46" s="22">
        <v>0</v>
      </c>
      <c r="Y46" s="18">
        <v>3.19</v>
      </c>
      <c r="AB46" t="str" s="6">
        <v>2026-10-01 10:41:27 UTC</v>
      </c>
      <c r="AC46" t="str" s="6">
        <v>Local Line cache</v>
      </c>
      <c r="AD46" s="23">
        <v>806052</v>
      </c>
      <c r="AE46" s="23">
        <v>527116</v>
      </c>
      <c r="AF46" t="str" s="23">
        <v>806052:527116:herdShare</v>
      </c>
      <c r="AG46" t="str" s="23">
        <v>No</v>
      </c>
      <c r="AH46" t="str" s="23">
        <v>Yes</v>
      </c>
      <c r="AI46" s="18">
        <v>38.28</v>
      </c>
    </row>
    <row r="47" ht="32" customHeight="1">
      <c r="A47" t="str" s="7">
        <v>BNF Kombucha and Jun</v>
      </c>
      <c r="B47" t="str" s="7">
        <v>Pomegranate Cardamom Kombucha</v>
      </c>
      <c r="C47" t="str" s="7">
        <v>16 fl. oz</v>
      </c>
      <c r="D47" t="str" s="7">
        <v>CSA Members</v>
      </c>
      <c r="E47" s="12">
        <v>4.47</v>
      </c>
      <c r="F47" s="13">
        <v>4.83</v>
      </c>
      <c r="G47" s="13">
        <f>IF(AND(ISNUMBER(E47),ISNUMBER(F47)),F47-E47,"")</f>
        <v>0.36</v>
      </c>
      <c r="H47" s="14">
        <f>IF(AND(ISNUMBER(E47),E47&gt;0,ISNUMBER(F47)),F47/E47-1,"")</f>
        <v>0.08053691275167796</v>
      </c>
      <c r="I47" t="str" s="15">
        <v>Unreviewed</v>
      </c>
      <c r="J47" s="16"/>
      <c r="K47" t="str" s="15">
        <v/>
      </c>
      <c r="L47" s="17" t="str">
        <f>IF(AC47="Local catalog","",IF(AG47="Yes",IF(ISNUMBER(E47),E47,""),IF(I47="Keep current",IF(ISNUMBER(E47),E47,""),IF(AH47&lt;&gt;"Yes","",IF(I47="Approve proposed",F47,IF(AND(I47="Use my price",AND(ISNUMBER(J47),J47&gt;0)),J47,""))))))</f>
        <v/>
      </c>
      <c r="M47" t="str" s="7">
        <f>IF(AND(AG47="Yes",OR(I47="Approve proposed",I47="Use my price")),"CHECK: protected price kept current",IF(OR(I47="Unreviewed",I47=""),"Pending review",IF(I47="Hold","On hold",IF(I47="Keep current",IF(ISNUMBER(E47),"Kept current","CHECK: no confirmed current price"),IF(AH47&lt;&gt;"Yes","CHECK: source needs review",IF(AND(I47="Use my price",NOT(AND(ISNUMBER(J47),J47&gt;0))),"CHECK: enter a price above zero",IF(NOT(OR(I47="Approve proposed",I47="Use my price")),"CHECK: choose a listed decision",IF(OR(NOT(ISNUMBER(L47)),L47&lt;=0,NOT(ISNUMBER(Y47)),Y47&lt;=0,X47&gt;=1),"CHECK: price or base unavailable",IF(L47/(Y47*(1-X47))-1&lt;0,"CHECK: price below local base","Ready")))))))))</f>
        <v>Pending review</v>
      </c>
      <c r="N47" s="18">
        <v>4.47</v>
      </c>
      <c r="O47" s="19">
        <v>0.4</v>
      </c>
      <c r="P47" s="14">
        <v>0.5141</v>
      </c>
      <c r="Q47" s="20" t="str">
        <f>IF(AND(ISNUMBER(L47),ISNUMBER(Y47),Y47&gt;0,X47&lt;1),ROUND(L47/(Y47*(1-X47))-1,4),"")</f>
        <v/>
      </c>
      <c r="R47" s="12">
        <v>0</v>
      </c>
      <c r="S47" s="13">
        <f>IF(AND(ISNUMBER(E47),E47&gt;0,ISNUMBER(F47)),R47*(F47/E47-1)*(1-'Start Here'!$B$16),0)</f>
        <v>0</v>
      </c>
      <c r="T47" s="17">
        <f>IF(AND(M47="Ready",OR(I47="Approve proposed",AND(I47="Use my price",AND(ISNUMBER(J47),J47&gt;0))),ISNUMBER(L47),E47&gt;0),R47*(L47/E47-1)*(1-'Start Here'!$B$16),0)</f>
        <v>0</v>
      </c>
      <c r="U47" t="str" s="6">
        <v>Currently hidden; do not activate automatically</v>
      </c>
      <c r="V47" t="str" s="21">
        <v>No</v>
      </c>
      <c r="W47" t="str" s="21">
        <v>No</v>
      </c>
      <c r="X47" s="22">
        <v>0</v>
      </c>
      <c r="Y47" s="18">
        <v>3.19</v>
      </c>
      <c r="AB47" t="str" s="6">
        <v>2026-10-01 10:41:27 UTC</v>
      </c>
      <c r="AC47" t="str" s="6">
        <v>Local Line cache</v>
      </c>
      <c r="AD47" s="23">
        <v>806052</v>
      </c>
      <c r="AE47" s="23">
        <v>527116</v>
      </c>
      <c r="AF47" t="str" s="23">
        <v>806052:527116:member</v>
      </c>
      <c r="AG47" t="str" s="23">
        <v>No</v>
      </c>
      <c r="AH47" t="str" s="23">
        <v>Yes</v>
      </c>
      <c r="AI47" s="18">
        <v>0</v>
      </c>
    </row>
    <row r="48" ht="32" customHeight="1">
      <c r="A48" t="str" s="7">
        <v>BNF Kombucha and Jun</v>
      </c>
      <c r="B48" t="str" s="7">
        <v>Pomegranate Cardamom Kombucha</v>
      </c>
      <c r="C48" t="str" s="7">
        <v>16 fl. oz</v>
      </c>
      <c r="D48" t="str" s="7">
        <v>Guest Basket</v>
      </c>
      <c r="E48" s="12">
        <v>4.47</v>
      </c>
      <c r="F48" s="13">
        <v>4.83</v>
      </c>
      <c r="G48" s="13">
        <f>IF(AND(ISNUMBER(E48),ISNUMBER(F48)),F48-E48,"")</f>
        <v>0.36</v>
      </c>
      <c r="H48" s="14">
        <f>IF(AND(ISNUMBER(E48),E48&gt;0,ISNUMBER(F48)),F48/E48-1,"")</f>
        <v>0.08053691275167796</v>
      </c>
      <c r="I48" t="str" s="15">
        <v>Unreviewed</v>
      </c>
      <c r="J48" s="16"/>
      <c r="K48" t="str" s="15">
        <v/>
      </c>
      <c r="L48" s="17" t="str">
        <f>IF(AC48="Local catalog","",IF(AG48="Yes",IF(ISNUMBER(E48),E48,""),IF(I48="Keep current",IF(ISNUMBER(E48),E48,""),IF(AH48&lt;&gt;"Yes","",IF(I48="Approve proposed",F48,IF(AND(I48="Use my price",AND(ISNUMBER(J48),J48&gt;0)),J48,""))))))</f>
        <v/>
      </c>
      <c r="M48" t="str" s="7">
        <f>IF(AND(AG48="Yes",OR(I48="Approve proposed",I48="Use my price")),"CHECK: protected price kept current",IF(OR(I48="Unreviewed",I48=""),"Pending review",IF(I48="Hold","On hold",IF(I48="Keep current",IF(ISNUMBER(E48),"Kept current","CHECK: no confirmed current price"),IF(AH48&lt;&gt;"Yes","CHECK: source needs review",IF(AND(I48="Use my price",NOT(AND(ISNUMBER(J48),J48&gt;0))),"CHECK: enter a price above zero",IF(NOT(OR(I48="Approve proposed",I48="Use my price")),"CHECK: choose a listed decision",IF(OR(NOT(ISNUMBER(L48)),L48&lt;=0,NOT(ISNUMBER(Y48)),Y48&lt;=0,X48&gt;=1),"CHECK: price or base unavailable",IF(L48/(Y48*(1-X48))-1&lt;0,"CHECK: price below local base","Ready")))))))))</f>
        <v>Pending review</v>
      </c>
      <c r="N48" s="18">
        <v>4.47</v>
      </c>
      <c r="O48" s="19">
        <v>0.4</v>
      </c>
      <c r="P48" s="14">
        <v>0.5141</v>
      </c>
      <c r="Q48" s="20" t="str">
        <f>IF(AND(ISNUMBER(L48),ISNUMBER(Y48),Y48&gt;0,X48&lt;1),ROUND(L48/(Y48*(1-X48))-1,4),"")</f>
        <v/>
      </c>
      <c r="R48" s="12">
        <v>0</v>
      </c>
      <c r="S48" s="13">
        <f>IF(AND(ISNUMBER(E48),E48&gt;0,ISNUMBER(F48)),R48*(F48/E48-1)*(1-'Start Here'!$B$16),0)</f>
        <v>0</v>
      </c>
      <c r="T48" s="17">
        <f>IF(AND(M48="Ready",OR(I48="Approve proposed",AND(I48="Use my price",AND(ISNUMBER(J48),J48&gt;0))),ISNUMBER(L48),E48&gt;0),R48*(L48/E48-1)*(1-'Start Here'!$B$16),0)</f>
        <v>0</v>
      </c>
      <c r="U48" t="str" s="6">
        <v>Currently hidden; do not activate automatically</v>
      </c>
      <c r="V48" t="str" s="21">
        <v>No</v>
      </c>
      <c r="W48" t="str" s="21">
        <v>No</v>
      </c>
      <c r="X48" s="22">
        <v>0</v>
      </c>
      <c r="Y48" s="18">
        <v>3.19</v>
      </c>
      <c r="AB48" t="str" s="6">
        <v>2026-10-01 10:41:27 UTC</v>
      </c>
      <c r="AC48" t="str" s="6">
        <v>Local Line cache</v>
      </c>
      <c r="AD48" s="23">
        <v>806052</v>
      </c>
      <c r="AE48" s="23">
        <v>527116</v>
      </c>
      <c r="AF48" t="str" s="23">
        <v>806052:527116:guest</v>
      </c>
      <c r="AG48" t="str" s="23">
        <v>No</v>
      </c>
      <c r="AH48" t="str" s="23">
        <v>Yes</v>
      </c>
      <c r="AI48" s="18">
        <v>0</v>
      </c>
    </row>
    <row r="49" ht="32" customHeight="1">
      <c r="A49" t="str" s="7">
        <v>BNF Kombucha and Jun</v>
      </c>
      <c r="B49" t="str" s="7">
        <v>Pomegranate Cardamom Kombucha</v>
      </c>
      <c r="C49" t="str" s="7">
        <v>16 fl. oz</v>
      </c>
      <c r="D49" t="str" s="7">
        <v>SNAP</v>
      </c>
      <c r="E49" s="12">
        <v>4.47</v>
      </c>
      <c r="F49" s="13">
        <v>4.47</v>
      </c>
      <c r="G49" s="13">
        <f>IF(AND(ISNUMBER(E49),ISNUMBER(F49)),F49-E49,"")</f>
        <v>0</v>
      </c>
      <c r="H49" s="14">
        <f>IF(AND(ISNUMBER(E49),E49&gt;0,ISNUMBER(F49)),F49/E49-1,"")</f>
        <v>0</v>
      </c>
      <c r="I49" t="str" s="15">
        <v>Keep current</v>
      </c>
      <c r="J49" s="16"/>
      <c r="K49" t="str" s="15">
        <v/>
      </c>
      <c r="L49" s="17">
        <f>IF(AC49="Local catalog","",IF(AG49="Yes",IF(ISNUMBER(E49),E49,""),IF(I49="Keep current",IF(ISNUMBER(E49),E49,""),IF(AH49&lt;&gt;"Yes","",IF(I49="Approve proposed",F49,IF(AND(I49="Use my price",AND(ISNUMBER(J49),J49&gt;0)),J49,""))))))</f>
        <v>4.47</v>
      </c>
      <c r="M49" t="str" s="7">
        <f>IF(AND(AG49="Yes",OR(I49="Approve proposed",I49="Use my price")),"CHECK: protected price kept current",IF(OR(I49="Unreviewed",I49=""),"Pending review",IF(I49="Hold","On hold",IF(I49="Keep current",IF(ISNUMBER(E49),"Kept current","CHECK: no confirmed current price"),IF(AH49&lt;&gt;"Yes","CHECK: source needs review",IF(AND(I49="Use my price",NOT(AND(ISNUMBER(J49),J49&gt;0))),"CHECK: enter a price above zero",IF(NOT(OR(I49="Approve proposed",I49="Use my price")),"CHECK: choose a listed decision",IF(OR(NOT(ISNUMBER(L49)),L49&lt;=0,NOT(ISNUMBER(Y49)),Y49&lt;=0,X49&gt;=1),"CHECK: price or base unavailable",IF(L49/(Y49*(1-X49))-1&lt;0,"CHECK: price below local base","Ready")))))))))</f>
        <v>Kept current</v>
      </c>
      <c r="N49" s="18">
        <v>4.47</v>
      </c>
      <c r="O49" s="19">
        <v>0.4</v>
      </c>
      <c r="P49" s="14">
        <v>0.4013</v>
      </c>
      <c r="Q49" s="20">
        <f>IF(AND(ISNUMBER(L49),ISNUMBER(Y49),Y49&gt;0,X49&lt;1),ROUND(L49/(Y49*(1-X49))-1,4),"")</f>
        <v>0.4013</v>
      </c>
      <c r="R49" s="12">
        <v>0</v>
      </c>
      <c r="S49" s="13">
        <f>IF(AND(ISNUMBER(E49),E49&gt;0,ISNUMBER(F49)),R49*(F49/E49-1)*(1-'Start Here'!$B$16),0)</f>
        <v>0</v>
      </c>
      <c r="T49" s="17">
        <f>IF(AND(M49="Ready",OR(I49="Approve proposed",AND(I49="Use my price",AND(ISNUMBER(J49),J49&gt;0))),ISNUMBER(L49),E49&gt;0),R49*(L49/E49-1)*(1-'Start Here'!$B$16),0)</f>
        <v>0</v>
      </c>
      <c r="U49" t="str" s="6">
        <v>SNAP: preserve existing selling price; Currently hidden; do not activate automatically</v>
      </c>
      <c r="V49" t="str" s="21">
        <v>No</v>
      </c>
      <c r="W49" t="str" s="21">
        <v>No</v>
      </c>
      <c r="X49" s="22">
        <v>0</v>
      </c>
      <c r="Y49" s="18">
        <v>3.19</v>
      </c>
      <c r="AB49" t="str" s="6">
        <v>2026-10-01 10:41:27 UTC</v>
      </c>
      <c r="AC49" t="str" s="6">
        <v>Local Line cache</v>
      </c>
      <c r="AD49" s="23">
        <v>806052</v>
      </c>
      <c r="AE49" s="23">
        <v>527116</v>
      </c>
      <c r="AF49" t="str" s="23">
        <v>806052:527116:snap</v>
      </c>
      <c r="AG49" t="str" s="23">
        <v>Yes</v>
      </c>
      <c r="AH49" t="str" s="23">
        <v>Yes</v>
      </c>
      <c r="AI49" s="18">
        <v>0</v>
      </c>
    </row>
    <row r="50" ht="32" customHeight="1">
      <c r="A50" t="str" s="7">
        <v>BNF Kombucha and Jun</v>
      </c>
      <c r="B50" t="str" s="7">
        <v>Raspberry Reishi Jun</v>
      </c>
      <c r="C50" t="str" s="7">
        <v>16 fl. oz</v>
      </c>
      <c r="D50" t="str" s="7">
        <v>Herd Share Members</v>
      </c>
      <c r="E50" s="12">
        <v>5.25</v>
      </c>
      <c r="F50" s="13">
        <v>5.67</v>
      </c>
      <c r="G50" s="13">
        <f>IF(AND(ISNUMBER(E50),ISNUMBER(F50)),F50-E50,"")</f>
        <v>0.42</v>
      </c>
      <c r="H50" s="14">
        <f>IF(AND(ISNUMBER(E50),E50&gt;0,ISNUMBER(F50)),F50/E50-1,"")</f>
        <v>0.08000000000000007</v>
      </c>
      <c r="I50" t="str" s="15">
        <v>Unreviewed</v>
      </c>
      <c r="J50" s="16"/>
      <c r="K50" t="str" s="15">
        <v/>
      </c>
      <c r="L50" s="17" t="str">
        <f>IF(AC50="Local catalog","",IF(AG50="Yes",IF(ISNUMBER(E50),E50,""),IF(I50="Keep current",IF(ISNUMBER(E50),E50,""),IF(AH50&lt;&gt;"Yes","",IF(I50="Approve proposed",F50,IF(AND(I50="Use my price",AND(ISNUMBER(J50),J50&gt;0)),J50,""))))))</f>
        <v/>
      </c>
      <c r="M50" t="str" s="7">
        <f>IF(AND(AG50="Yes",OR(I50="Approve proposed",I50="Use my price")),"CHECK: protected price kept current",IF(OR(I50="Unreviewed",I50=""),"Pending review",IF(I50="Hold","On hold",IF(I50="Keep current",IF(ISNUMBER(E50),"Kept current","CHECK: no confirmed current price"),IF(AH50&lt;&gt;"Yes","CHECK: source needs review",IF(AND(I50="Use my price",NOT(AND(ISNUMBER(J50),J50&gt;0))),"CHECK: enter a price above zero",IF(NOT(OR(I50="Approve proposed",I50="Use my price")),"CHECK: choose a listed decision",IF(OR(NOT(ISNUMBER(L50)),L50&lt;=0,NOT(ISNUMBER(Y50)),Y50&lt;=0,X50&gt;=1),"CHECK: price or base unavailable",IF(L50/(Y50*(1-X50))-1&lt;0,"CHECK: price below local base","Ready")))))))))</f>
        <v>Pending review</v>
      </c>
      <c r="N50" s="18">
        <v>5.25</v>
      </c>
      <c r="O50" s="19">
        <v>0.4</v>
      </c>
      <c r="P50" s="14">
        <v>0.512</v>
      </c>
      <c r="Q50" s="20" t="str">
        <f>IF(AND(ISNUMBER(L50),ISNUMBER(Y50),Y50&gt;0,X50&lt;1),ROUND(L50/(Y50*(1-X50))-1,4),"")</f>
        <v/>
      </c>
      <c r="R50" s="12">
        <v>372.75</v>
      </c>
      <c r="S50" s="13">
        <f>IF(AND(ISNUMBER(E50),E50&gt;0,ISNUMBER(F50)),R50*(F50/E50-1)*(1-'Start Here'!$B$16),0)</f>
        <v>28.925400000000025</v>
      </c>
      <c r="T50" s="17">
        <f>IF(AND(M50="Ready",OR(I50="Approve proposed",AND(I50="Use my price",AND(ISNUMBER(J50),J50&gt;0))),ISNUMBER(L50),E50&gt;0),R50*(L50/E50-1)*(1-'Start Here'!$B$16),0)</f>
        <v>0</v>
      </c>
      <c r="U50" t="str" s="6">
        <v/>
      </c>
      <c r="V50" t="str" s="21">
        <v>Yes</v>
      </c>
      <c r="W50" t="str" s="21">
        <v>No</v>
      </c>
      <c r="X50" s="22">
        <v>0</v>
      </c>
      <c r="Y50" s="18">
        <v>3.75</v>
      </c>
      <c r="AB50" t="str" s="6">
        <v>2026-10-01 10:41:27 UTC</v>
      </c>
      <c r="AC50" t="str" s="6">
        <v>Local Line cache</v>
      </c>
      <c r="AD50" s="23">
        <v>806056</v>
      </c>
      <c r="AE50" s="23">
        <v>527120</v>
      </c>
      <c r="AF50" t="str" s="23">
        <v>806056:527120:herdShare</v>
      </c>
      <c r="AG50" t="str" s="23">
        <v>No</v>
      </c>
      <c r="AH50" t="str" s="23">
        <v>Yes</v>
      </c>
      <c r="AI50" s="18">
        <v>266.25</v>
      </c>
    </row>
    <row r="51" ht="32" customHeight="1">
      <c r="A51" t="str" s="7">
        <v>BNF Kombucha and Jun</v>
      </c>
      <c r="B51" t="str" s="7">
        <v>Raspberry Reishi Jun</v>
      </c>
      <c r="C51" t="str" s="7">
        <v>16 fl. oz</v>
      </c>
      <c r="D51" t="str" s="7">
        <v>CSA Members</v>
      </c>
      <c r="E51" s="12">
        <v>5.25</v>
      </c>
      <c r="F51" s="13">
        <v>5.67</v>
      </c>
      <c r="G51" s="13">
        <f>IF(AND(ISNUMBER(E51),ISNUMBER(F51)),F51-E51,"")</f>
        <v>0.42</v>
      </c>
      <c r="H51" s="14">
        <f>IF(AND(ISNUMBER(E51),E51&gt;0,ISNUMBER(F51)),F51/E51-1,"")</f>
        <v>0.08000000000000007</v>
      </c>
      <c r="I51" t="str" s="15">
        <v>Unreviewed</v>
      </c>
      <c r="J51" s="16"/>
      <c r="K51" t="str" s="15">
        <v/>
      </c>
      <c r="L51" s="17" t="str">
        <f>IF(AC51="Local catalog","",IF(AG51="Yes",IF(ISNUMBER(E51),E51,""),IF(I51="Keep current",IF(ISNUMBER(E51),E51,""),IF(AH51&lt;&gt;"Yes","",IF(I51="Approve proposed",F51,IF(AND(I51="Use my price",AND(ISNUMBER(J51),J51&gt;0)),J51,""))))))</f>
        <v/>
      </c>
      <c r="M51" t="str" s="7">
        <f>IF(AND(AG51="Yes",OR(I51="Approve proposed",I51="Use my price")),"CHECK: protected price kept current",IF(OR(I51="Unreviewed",I51=""),"Pending review",IF(I51="Hold","On hold",IF(I51="Keep current",IF(ISNUMBER(E51),"Kept current","CHECK: no confirmed current price"),IF(AH51&lt;&gt;"Yes","CHECK: source needs review",IF(AND(I51="Use my price",NOT(AND(ISNUMBER(J51),J51&gt;0))),"CHECK: enter a price above zero",IF(NOT(OR(I51="Approve proposed",I51="Use my price")),"CHECK: choose a listed decision",IF(OR(NOT(ISNUMBER(L51)),L51&lt;=0,NOT(ISNUMBER(Y51)),Y51&lt;=0,X51&gt;=1),"CHECK: price or base unavailable",IF(L51/(Y51*(1-X51))-1&lt;0,"CHECK: price below local base","Ready")))))))))</f>
        <v>Pending review</v>
      </c>
      <c r="N51" s="18">
        <v>5.25</v>
      </c>
      <c r="O51" s="19">
        <v>0.4</v>
      </c>
      <c r="P51" s="14">
        <v>0.512</v>
      </c>
      <c r="Q51" s="20" t="str">
        <f>IF(AND(ISNUMBER(L51),ISNUMBER(Y51),Y51&gt;0,X51&lt;1),ROUND(L51/(Y51*(1-X51))-1,4),"")</f>
        <v/>
      </c>
      <c r="R51" s="12">
        <v>15.75</v>
      </c>
      <c r="S51" s="13">
        <f>IF(AND(ISNUMBER(E51),E51&gt;0,ISNUMBER(F51)),R51*(F51/E51-1)*(1-'Start Here'!$B$16),0)</f>
        <v>1.222200000000001</v>
      </c>
      <c r="T51" s="17">
        <f>IF(AND(M51="Ready",OR(I51="Approve proposed",AND(I51="Use my price",AND(ISNUMBER(J51),J51&gt;0))),ISNUMBER(L51),E51&gt;0),R51*(L51/E51-1)*(1-'Start Here'!$B$16),0)</f>
        <v>0</v>
      </c>
      <c r="U51" t="str" s="6">
        <v/>
      </c>
      <c r="V51" t="str" s="21">
        <v>Yes</v>
      </c>
      <c r="W51" t="str" s="21">
        <v>No</v>
      </c>
      <c r="X51" s="22">
        <v>0</v>
      </c>
      <c r="Y51" s="18">
        <v>3.75</v>
      </c>
      <c r="AB51" t="str" s="6">
        <v>2026-10-01 10:41:27 UTC</v>
      </c>
      <c r="AC51" t="str" s="6">
        <v>Local Line cache</v>
      </c>
      <c r="AD51" s="23">
        <v>806056</v>
      </c>
      <c r="AE51" s="23">
        <v>527120</v>
      </c>
      <c r="AF51" t="str" s="23">
        <v>806056:527120:member</v>
      </c>
      <c r="AG51" t="str" s="23">
        <v>No</v>
      </c>
      <c r="AH51" t="str" s="23">
        <v>Yes</v>
      </c>
      <c r="AI51" s="18">
        <v>11.25</v>
      </c>
    </row>
    <row r="52" ht="32" customHeight="1">
      <c r="A52" t="str" s="7">
        <v>BNF Kombucha and Jun</v>
      </c>
      <c r="B52" t="str" s="7">
        <v>Raspberry Reishi Jun</v>
      </c>
      <c r="C52" t="str" s="7">
        <v>16 fl. oz</v>
      </c>
      <c r="D52" t="str" s="7">
        <v>Guest Basket</v>
      </c>
      <c r="E52" s="12">
        <v>5.25</v>
      </c>
      <c r="F52" s="13">
        <v>5.67</v>
      </c>
      <c r="G52" s="13">
        <f>IF(AND(ISNUMBER(E52),ISNUMBER(F52)),F52-E52,"")</f>
        <v>0.42</v>
      </c>
      <c r="H52" s="14">
        <f>IF(AND(ISNUMBER(E52),E52&gt;0,ISNUMBER(F52)),F52/E52-1,"")</f>
        <v>0.08000000000000007</v>
      </c>
      <c r="I52" t="str" s="15">
        <v>Unreviewed</v>
      </c>
      <c r="J52" s="16"/>
      <c r="K52" t="str" s="15">
        <v/>
      </c>
      <c r="L52" s="17" t="str">
        <f>IF(AC52="Local catalog","",IF(AG52="Yes",IF(ISNUMBER(E52),E52,""),IF(I52="Keep current",IF(ISNUMBER(E52),E52,""),IF(AH52&lt;&gt;"Yes","",IF(I52="Approve proposed",F52,IF(AND(I52="Use my price",AND(ISNUMBER(J52),J52&gt;0)),J52,""))))))</f>
        <v/>
      </c>
      <c r="M52" t="str" s="7">
        <f>IF(AND(AG52="Yes",OR(I52="Approve proposed",I52="Use my price")),"CHECK: protected price kept current",IF(OR(I52="Unreviewed",I52=""),"Pending review",IF(I52="Hold","On hold",IF(I52="Keep current",IF(ISNUMBER(E52),"Kept current","CHECK: no confirmed current price"),IF(AH52&lt;&gt;"Yes","CHECK: source needs review",IF(AND(I52="Use my price",NOT(AND(ISNUMBER(J52),J52&gt;0))),"CHECK: enter a price above zero",IF(NOT(OR(I52="Approve proposed",I52="Use my price")),"CHECK: choose a listed decision",IF(OR(NOT(ISNUMBER(L52)),L52&lt;=0,NOT(ISNUMBER(Y52)),Y52&lt;=0,X52&gt;=1),"CHECK: price or base unavailable",IF(L52/(Y52*(1-X52))-1&lt;0,"CHECK: price below local base","Ready")))))))))</f>
        <v>Pending review</v>
      </c>
      <c r="N52" s="18">
        <v>5.25</v>
      </c>
      <c r="O52" s="19">
        <v>0.4</v>
      </c>
      <c r="P52" s="14">
        <v>0.512</v>
      </c>
      <c r="Q52" s="20" t="str">
        <f>IF(AND(ISNUMBER(L52),ISNUMBER(Y52),Y52&gt;0,X52&lt;1),ROUND(L52/(Y52*(1-X52))-1,4),"")</f>
        <v/>
      </c>
      <c r="R52" s="12">
        <v>15.75</v>
      </c>
      <c r="S52" s="13">
        <f>IF(AND(ISNUMBER(E52),E52&gt;0,ISNUMBER(F52)),R52*(F52/E52-1)*(1-'Start Here'!$B$16),0)</f>
        <v>1.222200000000001</v>
      </c>
      <c r="T52" s="17">
        <f>IF(AND(M52="Ready",OR(I52="Approve proposed",AND(I52="Use my price",AND(ISNUMBER(J52),J52&gt;0))),ISNUMBER(L52),E52&gt;0),R52*(L52/E52-1)*(1-'Start Here'!$B$16),0)</f>
        <v>0</v>
      </c>
      <c r="U52" t="str" s="6">
        <v/>
      </c>
      <c r="V52" t="str" s="21">
        <v>Yes</v>
      </c>
      <c r="W52" t="str" s="21">
        <v>No</v>
      </c>
      <c r="X52" s="22">
        <v>0</v>
      </c>
      <c r="Y52" s="18">
        <v>3.75</v>
      </c>
      <c r="AB52" t="str" s="6">
        <v>2026-10-01 10:41:27 UTC</v>
      </c>
      <c r="AC52" t="str" s="6">
        <v>Local Line cache</v>
      </c>
      <c r="AD52" s="23">
        <v>806056</v>
      </c>
      <c r="AE52" s="23">
        <v>527120</v>
      </c>
      <c r="AF52" t="str" s="23">
        <v>806056:527120:guest</v>
      </c>
      <c r="AG52" t="str" s="23">
        <v>No</v>
      </c>
      <c r="AH52" t="str" s="23">
        <v>Yes</v>
      </c>
      <c r="AI52" s="18">
        <v>11.25</v>
      </c>
    </row>
    <row r="53" ht="32" customHeight="1">
      <c r="A53" t="str" s="7">
        <v>BNF Kombucha and Jun</v>
      </c>
      <c r="B53" t="str" s="7">
        <v>Raspberry Reishi Jun</v>
      </c>
      <c r="C53" t="str" s="7">
        <v>16 fl. oz</v>
      </c>
      <c r="D53" t="str" s="7">
        <v>SNAP</v>
      </c>
      <c r="E53" s="12">
        <v>5.25</v>
      </c>
      <c r="F53" s="13">
        <v>5.25</v>
      </c>
      <c r="G53" s="13">
        <f>IF(AND(ISNUMBER(E53),ISNUMBER(F53)),F53-E53,"")</f>
        <v>0</v>
      </c>
      <c r="H53" s="14">
        <f>IF(AND(ISNUMBER(E53),E53&gt;0,ISNUMBER(F53)),F53/E53-1,"")</f>
        <v>0</v>
      </c>
      <c r="I53" t="str" s="15">
        <v>Keep current</v>
      </c>
      <c r="J53" s="16"/>
      <c r="K53" t="str" s="15">
        <v/>
      </c>
      <c r="L53" s="17">
        <f>IF(AC53="Local catalog","",IF(AG53="Yes",IF(ISNUMBER(E53),E53,""),IF(I53="Keep current",IF(ISNUMBER(E53),E53,""),IF(AH53&lt;&gt;"Yes","",IF(I53="Approve proposed",F53,IF(AND(I53="Use my price",AND(ISNUMBER(J53),J53&gt;0)),J53,""))))))</f>
        <v>5.25</v>
      </c>
      <c r="M53" t="str" s="7">
        <f>IF(AND(AG53="Yes",OR(I53="Approve proposed",I53="Use my price")),"CHECK: protected price kept current",IF(OR(I53="Unreviewed",I53=""),"Pending review",IF(I53="Hold","On hold",IF(I53="Keep current",IF(ISNUMBER(E53),"Kept current","CHECK: no confirmed current price"),IF(AH53&lt;&gt;"Yes","CHECK: source needs review",IF(AND(I53="Use my price",NOT(AND(ISNUMBER(J53),J53&gt;0))),"CHECK: enter a price above zero",IF(NOT(OR(I53="Approve proposed",I53="Use my price")),"CHECK: choose a listed decision",IF(OR(NOT(ISNUMBER(L53)),L53&lt;=0,NOT(ISNUMBER(Y53)),Y53&lt;=0,X53&gt;=1),"CHECK: price or base unavailable",IF(L53/(Y53*(1-X53))-1&lt;0,"CHECK: price below local base","Ready")))))))))</f>
        <v>Kept current</v>
      </c>
      <c r="N53" s="18">
        <v>5.25</v>
      </c>
      <c r="O53" s="19">
        <v>0.4</v>
      </c>
      <c r="P53" s="14">
        <v>0.4</v>
      </c>
      <c r="Q53" s="20">
        <f>IF(AND(ISNUMBER(L53),ISNUMBER(Y53),Y53&gt;0,X53&lt;1),ROUND(L53/(Y53*(1-X53))-1,4),"")</f>
        <v>0.4</v>
      </c>
      <c r="R53" s="12">
        <v>0</v>
      </c>
      <c r="S53" s="13">
        <f>IF(AND(ISNUMBER(E53),E53&gt;0,ISNUMBER(F53)),R53*(F53/E53-1)*(1-'Start Here'!$B$16),0)</f>
        <v>0</v>
      </c>
      <c r="T53" s="17">
        <f>IF(AND(M53="Ready",OR(I53="Approve proposed",AND(I53="Use my price",AND(ISNUMBER(J53),J53&gt;0))),ISNUMBER(L53),E53&gt;0),R53*(L53/E53-1)*(1-'Start Here'!$B$16),0)</f>
        <v>0</v>
      </c>
      <c r="U53" t="str" s="6">
        <v>SNAP: preserve existing selling price</v>
      </c>
      <c r="V53" t="str" s="21">
        <v>Yes</v>
      </c>
      <c r="W53" t="str" s="21">
        <v>No</v>
      </c>
      <c r="X53" s="22">
        <v>0</v>
      </c>
      <c r="Y53" s="18">
        <v>3.75</v>
      </c>
      <c r="AB53" t="str" s="6">
        <v>2026-10-01 10:41:27 UTC</v>
      </c>
      <c r="AC53" t="str" s="6">
        <v>Local Line cache</v>
      </c>
      <c r="AD53" s="23">
        <v>806056</v>
      </c>
      <c r="AE53" s="23">
        <v>527120</v>
      </c>
      <c r="AF53" t="str" s="23">
        <v>806056:527120:snap</v>
      </c>
      <c r="AG53" t="str" s="23">
        <v>Yes</v>
      </c>
      <c r="AH53" t="str" s="23">
        <v>Yes</v>
      </c>
      <c r="AI53" s="18">
        <v>0</v>
      </c>
    </row>
    <row r="54" ht="32" customHeight="1">
      <c r="A54" t="str" s="7">
        <v>BNF Kombucha and Jun</v>
      </c>
      <c r="B54" t="str" s="7">
        <v>Skullcap Lemon Yerbe Mate Kombucha</v>
      </c>
      <c r="C54" t="str" s="7">
        <v>16 fl. oz</v>
      </c>
      <c r="D54" t="str" s="7">
        <v>Herd Share Members</v>
      </c>
      <c r="E54" s="12">
        <v>4.68</v>
      </c>
      <c r="F54" s="13">
        <v>5.05</v>
      </c>
      <c r="G54" s="13">
        <f>IF(AND(ISNUMBER(E54),ISNUMBER(F54)),F54-E54,"")</f>
        <v>0.37</v>
      </c>
      <c r="H54" s="14">
        <f>IF(AND(ISNUMBER(E54),E54&gt;0,ISNUMBER(F54)),F54/E54-1,"")</f>
        <v>0.079059829059829</v>
      </c>
      <c r="I54" t="str" s="15">
        <v>Unreviewed</v>
      </c>
      <c r="J54" s="16"/>
      <c r="K54" t="str" s="15">
        <v/>
      </c>
      <c r="L54" s="17" t="str">
        <f>IF(AC54="Local catalog","",IF(AG54="Yes",IF(ISNUMBER(E54),E54,""),IF(I54="Keep current",IF(ISNUMBER(E54),E54,""),IF(AH54&lt;&gt;"Yes","",IF(I54="Approve proposed",F54,IF(AND(I54="Use my price",AND(ISNUMBER(J54),J54&gt;0)),J54,""))))))</f>
        <v/>
      </c>
      <c r="M54" t="str" s="7">
        <f>IF(AND(AG54="Yes",OR(I54="Approve proposed",I54="Use my price")),"CHECK: protected price kept current",IF(OR(I54="Unreviewed",I54=""),"Pending review",IF(I54="Hold","On hold",IF(I54="Keep current",IF(ISNUMBER(E54),"Kept current","CHECK: no confirmed current price"),IF(AH54&lt;&gt;"Yes","CHECK: source needs review",IF(AND(I54="Use my price",NOT(AND(ISNUMBER(J54),J54&gt;0))),"CHECK: enter a price above zero",IF(NOT(OR(I54="Approve proposed",I54="Use my price")),"CHECK: choose a listed decision",IF(OR(NOT(ISNUMBER(L54)),L54&lt;=0,NOT(ISNUMBER(Y54)),Y54&lt;=0,X54&gt;=1),"CHECK: price or base unavailable",IF(L54/(Y54*(1-X54))-1&lt;0,"CHECK: price below local base","Ready")))))))))</f>
        <v>Pending review</v>
      </c>
      <c r="N54" s="18">
        <v>4.68</v>
      </c>
      <c r="O54" s="19">
        <v>0.4</v>
      </c>
      <c r="P54" s="14">
        <v>0.512</v>
      </c>
      <c r="Q54" s="20" t="str">
        <f>IF(AND(ISNUMBER(L54),ISNUMBER(Y54),Y54&gt;0,X54&lt;1),ROUND(L54/(Y54*(1-X54))-1,4),"")</f>
        <v/>
      </c>
      <c r="R54" s="12">
        <v>187.2</v>
      </c>
      <c r="S54" s="13">
        <f>IF(AND(ISNUMBER(E54),E54&gt;0,ISNUMBER(F54)),R54*(F54/E54-1)*(1-'Start Here'!$B$16),0)</f>
        <v>14.355999999999987</v>
      </c>
      <c r="T54" s="17">
        <f>IF(AND(M54="Ready",OR(I54="Approve proposed",AND(I54="Use my price",AND(ISNUMBER(J54),J54&gt;0))),ISNUMBER(L54),E54&gt;0),R54*(L54/E54-1)*(1-'Start Here'!$B$16),0)</f>
        <v>0</v>
      </c>
      <c r="U54" t="str" s="6">
        <v/>
      </c>
      <c r="V54" t="str" s="21">
        <v>Yes</v>
      </c>
      <c r="W54" t="str" s="21">
        <v>No</v>
      </c>
      <c r="X54" s="22">
        <v>0</v>
      </c>
      <c r="Y54" s="18">
        <v>3.34</v>
      </c>
      <c r="AB54" t="str" s="6">
        <v>2026-10-01 10:41:27 UTC</v>
      </c>
      <c r="AC54" t="str" s="6">
        <v>Local Line cache</v>
      </c>
      <c r="AD54" s="23">
        <v>806059</v>
      </c>
      <c r="AE54" s="23">
        <v>527124</v>
      </c>
      <c r="AF54" t="str" s="23">
        <v>806059:527124:herdShare</v>
      </c>
      <c r="AG54" t="str" s="23">
        <v>No</v>
      </c>
      <c r="AH54" t="str" s="23">
        <v>Yes</v>
      </c>
      <c r="AI54" s="18">
        <v>133.6</v>
      </c>
    </row>
    <row r="55" ht="32" customHeight="1">
      <c r="A55" t="str" s="7">
        <v>BNF Kombucha and Jun</v>
      </c>
      <c r="B55" t="str" s="7">
        <v>Skullcap Lemon Yerbe Mate Kombucha</v>
      </c>
      <c r="C55" t="str" s="7">
        <v>16 fl. oz</v>
      </c>
      <c r="D55" t="str" s="7">
        <v>CSA Members</v>
      </c>
      <c r="E55" s="12">
        <v>4.68</v>
      </c>
      <c r="F55" s="13">
        <v>5.05</v>
      </c>
      <c r="G55" s="13">
        <f>IF(AND(ISNUMBER(E55),ISNUMBER(F55)),F55-E55,"")</f>
        <v>0.37</v>
      </c>
      <c r="H55" s="14">
        <f>IF(AND(ISNUMBER(E55),E55&gt;0,ISNUMBER(F55)),F55/E55-1,"")</f>
        <v>0.079059829059829</v>
      </c>
      <c r="I55" t="str" s="15">
        <v>Unreviewed</v>
      </c>
      <c r="J55" s="16"/>
      <c r="K55" t="str" s="15">
        <v/>
      </c>
      <c r="L55" s="17" t="str">
        <f>IF(AC55="Local catalog","",IF(AG55="Yes",IF(ISNUMBER(E55),E55,""),IF(I55="Keep current",IF(ISNUMBER(E55),E55,""),IF(AH55&lt;&gt;"Yes","",IF(I55="Approve proposed",F55,IF(AND(I55="Use my price",AND(ISNUMBER(J55),J55&gt;0)),J55,""))))))</f>
        <v/>
      </c>
      <c r="M55" t="str" s="7">
        <f>IF(AND(AG55="Yes",OR(I55="Approve proposed",I55="Use my price")),"CHECK: protected price kept current",IF(OR(I55="Unreviewed",I55=""),"Pending review",IF(I55="Hold","On hold",IF(I55="Keep current",IF(ISNUMBER(E55),"Kept current","CHECK: no confirmed current price"),IF(AH55&lt;&gt;"Yes","CHECK: source needs review",IF(AND(I55="Use my price",NOT(AND(ISNUMBER(J55),J55&gt;0))),"CHECK: enter a price above zero",IF(NOT(OR(I55="Approve proposed",I55="Use my price")),"CHECK: choose a listed decision",IF(OR(NOT(ISNUMBER(L55)),L55&lt;=0,NOT(ISNUMBER(Y55)),Y55&lt;=0,X55&gt;=1),"CHECK: price or base unavailable",IF(L55/(Y55*(1-X55))-1&lt;0,"CHECK: price below local base","Ready")))))))))</f>
        <v>Pending review</v>
      </c>
      <c r="N55" s="18">
        <v>4.68</v>
      </c>
      <c r="O55" s="19">
        <v>0.4</v>
      </c>
      <c r="P55" s="14">
        <v>0.512</v>
      </c>
      <c r="Q55" s="20" t="str">
        <f>IF(AND(ISNUMBER(L55),ISNUMBER(Y55),Y55&gt;0,X55&lt;1),ROUND(L55/(Y55*(1-X55))-1,4),"")</f>
        <v/>
      </c>
      <c r="R55" s="12">
        <v>23.4</v>
      </c>
      <c r="S55" s="13">
        <f>IF(AND(ISNUMBER(E55),E55&gt;0,ISNUMBER(F55)),R55*(F55/E55-1)*(1-'Start Here'!$B$16),0)</f>
        <v>1.7944999999999984</v>
      </c>
      <c r="T55" s="17">
        <f>IF(AND(M55="Ready",OR(I55="Approve proposed",AND(I55="Use my price",AND(ISNUMBER(J55),J55&gt;0))),ISNUMBER(L55),E55&gt;0),R55*(L55/E55-1)*(1-'Start Here'!$B$16),0)</f>
        <v>0</v>
      </c>
      <c r="U55" t="str" s="6">
        <v/>
      </c>
      <c r="V55" t="str" s="21">
        <v>Yes</v>
      </c>
      <c r="W55" t="str" s="21">
        <v>No</v>
      </c>
      <c r="X55" s="22">
        <v>0</v>
      </c>
      <c r="Y55" s="18">
        <v>3.34</v>
      </c>
      <c r="AB55" t="str" s="6">
        <v>2026-10-01 10:41:27 UTC</v>
      </c>
      <c r="AC55" t="str" s="6">
        <v>Local Line cache</v>
      </c>
      <c r="AD55" s="23">
        <v>806059</v>
      </c>
      <c r="AE55" s="23">
        <v>527124</v>
      </c>
      <c r="AF55" t="str" s="23">
        <v>806059:527124:member</v>
      </c>
      <c r="AG55" t="str" s="23">
        <v>No</v>
      </c>
      <c r="AH55" t="str" s="23">
        <v>Yes</v>
      </c>
      <c r="AI55" s="18">
        <v>16.7</v>
      </c>
    </row>
    <row r="56" ht="32" customHeight="1">
      <c r="A56" t="str" s="7">
        <v>BNF Kombucha and Jun</v>
      </c>
      <c r="B56" t="str" s="7">
        <v>Skullcap Lemon Yerbe Mate Kombucha</v>
      </c>
      <c r="C56" t="str" s="7">
        <v>16 fl. oz</v>
      </c>
      <c r="D56" t="str" s="7">
        <v>Guest Basket</v>
      </c>
      <c r="E56" s="12">
        <v>4.68</v>
      </c>
      <c r="F56" s="13">
        <v>5.05</v>
      </c>
      <c r="G56" s="13">
        <f>IF(AND(ISNUMBER(E56),ISNUMBER(F56)),F56-E56,"")</f>
        <v>0.37</v>
      </c>
      <c r="H56" s="14">
        <f>IF(AND(ISNUMBER(E56),E56&gt;0,ISNUMBER(F56)),F56/E56-1,"")</f>
        <v>0.079059829059829</v>
      </c>
      <c r="I56" t="str" s="15">
        <v>Unreviewed</v>
      </c>
      <c r="J56" s="16"/>
      <c r="K56" t="str" s="15">
        <v/>
      </c>
      <c r="L56" s="17" t="str">
        <f>IF(AC56="Local catalog","",IF(AG56="Yes",IF(ISNUMBER(E56),E56,""),IF(I56="Keep current",IF(ISNUMBER(E56),E56,""),IF(AH56&lt;&gt;"Yes","",IF(I56="Approve proposed",F56,IF(AND(I56="Use my price",AND(ISNUMBER(J56),J56&gt;0)),J56,""))))))</f>
        <v/>
      </c>
      <c r="M56" t="str" s="7">
        <f>IF(AND(AG56="Yes",OR(I56="Approve proposed",I56="Use my price")),"CHECK: protected price kept current",IF(OR(I56="Unreviewed",I56=""),"Pending review",IF(I56="Hold","On hold",IF(I56="Keep current",IF(ISNUMBER(E56),"Kept current","CHECK: no confirmed current price"),IF(AH56&lt;&gt;"Yes","CHECK: source needs review",IF(AND(I56="Use my price",NOT(AND(ISNUMBER(J56),J56&gt;0))),"CHECK: enter a price above zero",IF(NOT(OR(I56="Approve proposed",I56="Use my price")),"CHECK: choose a listed decision",IF(OR(NOT(ISNUMBER(L56)),L56&lt;=0,NOT(ISNUMBER(Y56)),Y56&lt;=0,X56&gt;=1),"CHECK: price or base unavailable",IF(L56/(Y56*(1-X56))-1&lt;0,"CHECK: price below local base","Ready")))))))))</f>
        <v>Pending review</v>
      </c>
      <c r="N56" s="18">
        <v>4.68</v>
      </c>
      <c r="O56" s="19">
        <v>0.4</v>
      </c>
      <c r="P56" s="14">
        <v>0.512</v>
      </c>
      <c r="Q56" s="20" t="str">
        <f>IF(AND(ISNUMBER(L56),ISNUMBER(Y56),Y56&gt;0,X56&lt;1),ROUND(L56/(Y56*(1-X56))-1,4),"")</f>
        <v/>
      </c>
      <c r="R56" s="12">
        <v>15.04</v>
      </c>
      <c r="S56" s="13">
        <f>IF(AND(ISNUMBER(E56),E56&gt;0,ISNUMBER(F56)),R56*(F56/E56-1)*(1-'Start Here'!$B$16),0)</f>
        <v>1.1533880341880334</v>
      </c>
      <c r="T56" s="17">
        <f>IF(AND(M56="Ready",OR(I56="Approve proposed",AND(I56="Use my price",AND(ISNUMBER(J56),J56&gt;0))),ISNUMBER(L56),E56&gt;0),R56*(L56/E56-1)*(1-'Start Here'!$B$16),0)</f>
        <v>0</v>
      </c>
      <c r="U56" t="str" s="6">
        <v/>
      </c>
      <c r="V56" t="str" s="21">
        <v>Yes</v>
      </c>
      <c r="W56" t="str" s="21">
        <v>No</v>
      </c>
      <c r="X56" s="22">
        <v>0</v>
      </c>
      <c r="Y56" s="18">
        <v>3.34</v>
      </c>
      <c r="AB56" t="str" s="6">
        <v>2026-10-01 10:41:27 UTC</v>
      </c>
      <c r="AC56" t="str" s="6">
        <v>Local Line cache</v>
      </c>
      <c r="AD56" s="23">
        <v>806059</v>
      </c>
      <c r="AE56" s="23">
        <v>527124</v>
      </c>
      <c r="AF56" t="str" s="23">
        <v>806059:527124:guest</v>
      </c>
      <c r="AG56" t="str" s="23">
        <v>No</v>
      </c>
      <c r="AH56" t="str" s="23">
        <v>Yes</v>
      </c>
      <c r="AI56" s="18">
        <v>10.02</v>
      </c>
    </row>
    <row r="57" ht="32" customHeight="1">
      <c r="A57" t="str" s="7">
        <v>BNF Kombucha and Jun</v>
      </c>
      <c r="B57" t="str" s="7">
        <v>Skullcap Lemon Yerbe Mate Kombucha</v>
      </c>
      <c r="C57" t="str" s="7">
        <v>16 fl. oz</v>
      </c>
      <c r="D57" t="str" s="7">
        <v>SNAP</v>
      </c>
      <c r="E57" s="12">
        <v>4.68</v>
      </c>
      <c r="F57" s="13">
        <v>4.68</v>
      </c>
      <c r="G57" s="13">
        <f>IF(AND(ISNUMBER(E57),ISNUMBER(F57)),F57-E57,"")</f>
        <v>0</v>
      </c>
      <c r="H57" s="14">
        <f>IF(AND(ISNUMBER(E57),E57&gt;0,ISNUMBER(F57)),F57/E57-1,"")</f>
        <v>0</v>
      </c>
      <c r="I57" t="str" s="15">
        <v>Keep current</v>
      </c>
      <c r="J57" s="16"/>
      <c r="K57" t="str" s="15">
        <v/>
      </c>
      <c r="L57" s="17">
        <f>IF(AC57="Local catalog","",IF(AG57="Yes",IF(ISNUMBER(E57),E57,""),IF(I57="Keep current",IF(ISNUMBER(E57),E57,""),IF(AH57&lt;&gt;"Yes","",IF(I57="Approve proposed",F57,IF(AND(I57="Use my price",AND(ISNUMBER(J57),J57&gt;0)),J57,""))))))</f>
        <v>4.68</v>
      </c>
      <c r="M57" t="str" s="7">
        <f>IF(AND(AG57="Yes",OR(I57="Approve proposed",I57="Use my price")),"CHECK: protected price kept current",IF(OR(I57="Unreviewed",I57=""),"Pending review",IF(I57="Hold","On hold",IF(I57="Keep current",IF(ISNUMBER(E57),"Kept current","CHECK: no confirmed current price"),IF(AH57&lt;&gt;"Yes","CHECK: source needs review",IF(AND(I57="Use my price",NOT(AND(ISNUMBER(J57),J57&gt;0))),"CHECK: enter a price above zero",IF(NOT(OR(I57="Approve proposed",I57="Use my price")),"CHECK: choose a listed decision",IF(OR(NOT(ISNUMBER(L57)),L57&lt;=0,NOT(ISNUMBER(Y57)),Y57&lt;=0,X57&gt;=1),"CHECK: price or base unavailable",IF(L57/(Y57*(1-X57))-1&lt;0,"CHECK: price below local base","Ready")))))))))</f>
        <v>Kept current</v>
      </c>
      <c r="N57" s="18">
        <v>4.68</v>
      </c>
      <c r="O57" s="19">
        <v>0.4</v>
      </c>
      <c r="P57" s="14">
        <v>0.4012</v>
      </c>
      <c r="Q57" s="20">
        <f>IF(AND(ISNUMBER(L57),ISNUMBER(Y57),Y57&gt;0,X57&lt;1),ROUND(L57/(Y57*(1-X57))-1,4),"")</f>
        <v>0.4012</v>
      </c>
      <c r="R57" s="12">
        <v>0</v>
      </c>
      <c r="S57" s="13">
        <f>IF(AND(ISNUMBER(E57),E57&gt;0,ISNUMBER(F57)),R57*(F57/E57-1)*(1-'Start Here'!$B$16),0)</f>
        <v>0</v>
      </c>
      <c r="T57" s="17">
        <f>IF(AND(M57="Ready",OR(I57="Approve proposed",AND(I57="Use my price",AND(ISNUMBER(J57),J57&gt;0))),ISNUMBER(L57),E57&gt;0),R57*(L57/E57-1)*(1-'Start Here'!$B$16),0)</f>
        <v>0</v>
      </c>
      <c r="U57" t="str" s="6">
        <v>SNAP: preserve existing selling price</v>
      </c>
      <c r="V57" t="str" s="21">
        <v>Yes</v>
      </c>
      <c r="W57" t="str" s="21">
        <v>No</v>
      </c>
      <c r="X57" s="22">
        <v>0</v>
      </c>
      <c r="Y57" s="18">
        <v>3.34</v>
      </c>
      <c r="AB57" t="str" s="6">
        <v>2026-10-01 10:41:27 UTC</v>
      </c>
      <c r="AC57" t="str" s="6">
        <v>Local Line cache</v>
      </c>
      <c r="AD57" s="23">
        <v>806059</v>
      </c>
      <c r="AE57" s="23">
        <v>527124</v>
      </c>
      <c r="AF57" t="str" s="23">
        <v>806059:527124:snap</v>
      </c>
      <c r="AG57" t="str" s="23">
        <v>Yes</v>
      </c>
      <c r="AH57" t="str" s="23">
        <v>Yes</v>
      </c>
      <c r="AI57" s="18">
        <v>0</v>
      </c>
    </row>
    <row r="58" ht="32" customHeight="1">
      <c r="A58" t="str" s="7">
        <v>BNF Kombucha and Jun</v>
      </c>
      <c r="B58" t="str" s="7">
        <v>Strawberry Mint Kombucha</v>
      </c>
      <c r="C58" t="str" s="7">
        <v>ea</v>
      </c>
      <c r="D58" t="str" s="7">
        <v>Herd Share Members</v>
      </c>
      <c r="E58" s="12">
        <v>4.68</v>
      </c>
      <c r="F58" s="13">
        <v>5.05</v>
      </c>
      <c r="G58" s="13">
        <f>IF(AND(ISNUMBER(E58),ISNUMBER(F58)),F58-E58,"")</f>
        <v>0.37</v>
      </c>
      <c r="H58" s="14">
        <f>IF(AND(ISNUMBER(E58),E58&gt;0,ISNUMBER(F58)),F58/E58-1,"")</f>
        <v>0.079059829059829</v>
      </c>
      <c r="I58" t="str" s="15">
        <v>Unreviewed</v>
      </c>
      <c r="J58" s="16"/>
      <c r="K58" t="str" s="15">
        <v/>
      </c>
      <c r="L58" s="17" t="str">
        <f>IF(AC58="Local catalog","",IF(AG58="Yes",IF(ISNUMBER(E58),E58,""),IF(I58="Keep current",IF(ISNUMBER(E58),E58,""),IF(AH58&lt;&gt;"Yes","",IF(I58="Approve proposed",F58,IF(AND(I58="Use my price",AND(ISNUMBER(J58),J58&gt;0)),J58,""))))))</f>
        <v/>
      </c>
      <c r="M58" t="str" s="7">
        <f>IF(AND(AG58="Yes",OR(I58="Approve proposed",I58="Use my price")),"CHECK: protected price kept current",IF(OR(I58="Unreviewed",I58=""),"Pending review",IF(I58="Hold","On hold",IF(I58="Keep current",IF(ISNUMBER(E58),"Kept current","CHECK: no confirmed current price"),IF(AH58&lt;&gt;"Yes","CHECK: source needs review",IF(AND(I58="Use my price",NOT(AND(ISNUMBER(J58),J58&gt;0))),"CHECK: enter a price above zero",IF(NOT(OR(I58="Approve proposed",I58="Use my price")),"CHECK: choose a listed decision",IF(OR(NOT(ISNUMBER(L58)),L58&lt;=0,NOT(ISNUMBER(Y58)),Y58&lt;=0,X58&gt;=1),"CHECK: price or base unavailable",IF(L58/(Y58*(1-X58))-1&lt;0,"CHECK: price below local base","Ready")))))))))</f>
        <v>Pending review</v>
      </c>
      <c r="N58" s="18">
        <v>4.68</v>
      </c>
      <c r="O58" s="19">
        <v>0.4</v>
      </c>
      <c r="P58" s="14">
        <v>0.512</v>
      </c>
      <c r="Q58" s="20" t="str">
        <f>IF(AND(ISNUMBER(L58),ISNUMBER(Y58),Y58&gt;0,X58&lt;1),ROUND(L58/(Y58*(1-X58))-1,4),"")</f>
        <v/>
      </c>
      <c r="R58" s="12">
        <v>177.83999999999997</v>
      </c>
      <c r="S58" s="13">
        <f>IF(AND(ISNUMBER(E58),E58&gt;0,ISNUMBER(F58)),R58*(F58/E58-1)*(1-'Start Here'!$B$16),0)</f>
        <v>13.638199999999989</v>
      </c>
      <c r="T58" s="17">
        <f>IF(AND(M58="Ready",OR(I58="Approve proposed",AND(I58="Use my price",AND(ISNUMBER(J58),J58&gt;0))),ISNUMBER(L58),E58&gt;0),R58*(L58/E58-1)*(1-'Start Here'!$B$16),0)</f>
        <v>0</v>
      </c>
      <c r="U58" t="str" s="6">
        <v/>
      </c>
      <c r="V58" t="str" s="21">
        <v>Yes</v>
      </c>
      <c r="W58" t="str" s="21">
        <v>No</v>
      </c>
      <c r="X58" s="22">
        <v>0</v>
      </c>
      <c r="Y58" s="18">
        <v>3.34</v>
      </c>
      <c r="AB58" t="str" s="6">
        <v>2026-10-01 10:41:27 UTC</v>
      </c>
      <c r="AC58" t="str" s="6">
        <v>Local Line cache</v>
      </c>
      <c r="AD58" s="23">
        <v>976879</v>
      </c>
      <c r="AE58" s="23">
        <v>742884</v>
      </c>
      <c r="AF58" t="str" s="23">
        <v>976879:742884:herdShare</v>
      </c>
      <c r="AG58" t="str" s="23">
        <v>No</v>
      </c>
      <c r="AH58" t="str" s="23">
        <v>Yes</v>
      </c>
      <c r="AI58" s="18">
        <v>126.91999999999999</v>
      </c>
    </row>
    <row r="59" ht="32" customHeight="1">
      <c r="A59" t="str" s="7">
        <v>BNF Kombucha and Jun</v>
      </c>
      <c r="B59" t="str" s="7">
        <v>Strawberry Mint Kombucha</v>
      </c>
      <c r="C59" t="str" s="7">
        <v>ea</v>
      </c>
      <c r="D59" t="str" s="7">
        <v>CSA Members</v>
      </c>
      <c r="E59" s="12">
        <v>4.68</v>
      </c>
      <c r="F59" s="13">
        <v>5.05</v>
      </c>
      <c r="G59" s="13">
        <f>IF(AND(ISNUMBER(E59),ISNUMBER(F59)),F59-E59,"")</f>
        <v>0.37</v>
      </c>
      <c r="H59" s="14">
        <f>IF(AND(ISNUMBER(E59),E59&gt;0,ISNUMBER(F59)),F59/E59-1,"")</f>
        <v>0.079059829059829</v>
      </c>
      <c r="I59" t="str" s="15">
        <v>Unreviewed</v>
      </c>
      <c r="J59" s="16"/>
      <c r="K59" t="str" s="15">
        <v/>
      </c>
      <c r="L59" s="17" t="str">
        <f>IF(AC59="Local catalog","",IF(AG59="Yes",IF(ISNUMBER(E59),E59,""),IF(I59="Keep current",IF(ISNUMBER(E59),E59,""),IF(AH59&lt;&gt;"Yes","",IF(I59="Approve proposed",F59,IF(AND(I59="Use my price",AND(ISNUMBER(J59),J59&gt;0)),J59,""))))))</f>
        <v/>
      </c>
      <c r="M59" t="str" s="7">
        <f>IF(AND(AG59="Yes",OR(I59="Approve proposed",I59="Use my price")),"CHECK: protected price kept current",IF(OR(I59="Unreviewed",I59=""),"Pending review",IF(I59="Hold","On hold",IF(I59="Keep current",IF(ISNUMBER(E59),"Kept current","CHECK: no confirmed current price"),IF(AH59&lt;&gt;"Yes","CHECK: source needs review",IF(AND(I59="Use my price",NOT(AND(ISNUMBER(J59),J59&gt;0))),"CHECK: enter a price above zero",IF(NOT(OR(I59="Approve proposed",I59="Use my price")),"CHECK: choose a listed decision",IF(OR(NOT(ISNUMBER(L59)),L59&lt;=0,NOT(ISNUMBER(Y59)),Y59&lt;=0,X59&gt;=1),"CHECK: price or base unavailable",IF(L59/(Y59*(1-X59))-1&lt;0,"CHECK: price below local base","Ready")))))))))</f>
        <v>Pending review</v>
      </c>
      <c r="N59" s="18">
        <v>4.68</v>
      </c>
      <c r="O59" s="19">
        <v>0.4</v>
      </c>
      <c r="P59" s="14">
        <v>0.512</v>
      </c>
      <c r="Q59" s="20" t="str">
        <f>IF(AND(ISNUMBER(L59),ISNUMBER(Y59),Y59&gt;0,X59&lt;1),ROUND(L59/(Y59*(1-X59))-1,4),"")</f>
        <v/>
      </c>
      <c r="R59" s="12">
        <v>0</v>
      </c>
      <c r="S59" s="13">
        <f>IF(AND(ISNUMBER(E59),E59&gt;0,ISNUMBER(F59)),R59*(F59/E59-1)*(1-'Start Here'!$B$16),0)</f>
        <v>0</v>
      </c>
      <c r="T59" s="17">
        <f>IF(AND(M59="Ready",OR(I59="Approve proposed",AND(I59="Use my price",AND(ISNUMBER(J59),J59&gt;0))),ISNUMBER(L59),E59&gt;0),R59*(L59/E59-1)*(1-'Start Here'!$B$16),0)</f>
        <v>0</v>
      </c>
      <c r="U59" t="str" s="6">
        <v/>
      </c>
      <c r="V59" t="str" s="21">
        <v>Yes</v>
      </c>
      <c r="W59" t="str" s="21">
        <v>No</v>
      </c>
      <c r="X59" s="22">
        <v>0</v>
      </c>
      <c r="Y59" s="18">
        <v>3.34</v>
      </c>
      <c r="AB59" t="str" s="6">
        <v>2026-10-01 10:41:27 UTC</v>
      </c>
      <c r="AC59" t="str" s="6">
        <v>Local Line cache</v>
      </c>
      <c r="AD59" s="23">
        <v>976879</v>
      </c>
      <c r="AE59" s="23">
        <v>742884</v>
      </c>
      <c r="AF59" t="str" s="23">
        <v>976879:742884:member</v>
      </c>
      <c r="AG59" t="str" s="23">
        <v>No</v>
      </c>
      <c r="AH59" t="str" s="23">
        <v>Yes</v>
      </c>
      <c r="AI59" s="18">
        <v>0</v>
      </c>
    </row>
    <row r="60" ht="32" customHeight="1">
      <c r="A60" t="str" s="7">
        <v>BNF Kombucha and Jun</v>
      </c>
      <c r="B60" t="str" s="7">
        <v>Strawberry Mint Kombucha</v>
      </c>
      <c r="C60" t="str" s="7">
        <v>ea</v>
      </c>
      <c r="D60" t="str" s="7">
        <v>Guest Basket</v>
      </c>
      <c r="E60" s="12">
        <v>4.68</v>
      </c>
      <c r="F60" s="13">
        <v>5.05</v>
      </c>
      <c r="G60" s="13">
        <f>IF(AND(ISNUMBER(E60),ISNUMBER(F60)),F60-E60,"")</f>
        <v>0.37</v>
      </c>
      <c r="H60" s="14">
        <f>IF(AND(ISNUMBER(E60),E60&gt;0,ISNUMBER(F60)),F60/E60-1,"")</f>
        <v>0.079059829059829</v>
      </c>
      <c r="I60" t="str" s="15">
        <v>Unreviewed</v>
      </c>
      <c r="J60" s="16"/>
      <c r="K60" t="str" s="15">
        <v/>
      </c>
      <c r="L60" s="17" t="str">
        <f>IF(AC60="Local catalog","",IF(AG60="Yes",IF(ISNUMBER(E60),E60,""),IF(I60="Keep current",IF(ISNUMBER(E60),E60,""),IF(AH60&lt;&gt;"Yes","",IF(I60="Approve proposed",F60,IF(AND(I60="Use my price",AND(ISNUMBER(J60),J60&gt;0)),J60,""))))))</f>
        <v/>
      </c>
      <c r="M60" t="str" s="7">
        <f>IF(AND(AG60="Yes",OR(I60="Approve proposed",I60="Use my price")),"CHECK: protected price kept current",IF(OR(I60="Unreviewed",I60=""),"Pending review",IF(I60="Hold","On hold",IF(I60="Keep current",IF(ISNUMBER(E60),"Kept current","CHECK: no confirmed current price"),IF(AH60&lt;&gt;"Yes","CHECK: source needs review",IF(AND(I60="Use my price",NOT(AND(ISNUMBER(J60),J60&gt;0))),"CHECK: enter a price above zero",IF(NOT(OR(I60="Approve proposed",I60="Use my price")),"CHECK: choose a listed decision",IF(OR(NOT(ISNUMBER(L60)),L60&lt;=0,NOT(ISNUMBER(Y60)),Y60&lt;=0,X60&gt;=1),"CHECK: price or base unavailable",IF(L60/(Y60*(1-X60))-1&lt;0,"CHECK: price below local base","Ready")))))))))</f>
        <v>Pending review</v>
      </c>
      <c r="N60" s="18">
        <v>4.68</v>
      </c>
      <c r="O60" s="19">
        <v>0.4</v>
      </c>
      <c r="P60" s="14">
        <v>0.512</v>
      </c>
      <c r="Q60" s="20" t="str">
        <f>IF(AND(ISNUMBER(L60),ISNUMBER(Y60),Y60&gt;0,X60&lt;1),ROUND(L60/(Y60*(1-X60))-1,4),"")</f>
        <v/>
      </c>
      <c r="R60" s="12">
        <v>4.68</v>
      </c>
      <c r="S60" s="13">
        <f>IF(AND(ISNUMBER(E60),E60&gt;0,ISNUMBER(F60)),R60*(F60/E60-1)*(1-'Start Here'!$B$16),0)</f>
        <v>0.3588999999999997</v>
      </c>
      <c r="T60" s="17">
        <f>IF(AND(M60="Ready",OR(I60="Approve proposed",AND(I60="Use my price",AND(ISNUMBER(J60),J60&gt;0))),ISNUMBER(L60),E60&gt;0),R60*(L60/E60-1)*(1-'Start Here'!$B$16),0)</f>
        <v>0</v>
      </c>
      <c r="U60" t="str" s="6">
        <v/>
      </c>
      <c r="V60" t="str" s="21">
        <v>Yes</v>
      </c>
      <c r="W60" t="str" s="21">
        <v>No</v>
      </c>
      <c r="X60" s="22">
        <v>0</v>
      </c>
      <c r="Y60" s="18">
        <v>3.34</v>
      </c>
      <c r="AB60" t="str" s="6">
        <v>2026-10-01 10:41:27 UTC</v>
      </c>
      <c r="AC60" t="str" s="6">
        <v>Local Line cache</v>
      </c>
      <c r="AD60" s="23">
        <v>976879</v>
      </c>
      <c r="AE60" s="23">
        <v>742884</v>
      </c>
      <c r="AF60" t="str" s="23">
        <v>976879:742884:guest</v>
      </c>
      <c r="AG60" t="str" s="23">
        <v>No</v>
      </c>
      <c r="AH60" t="str" s="23">
        <v>Yes</v>
      </c>
      <c r="AI60" s="18">
        <v>3.34</v>
      </c>
    </row>
    <row r="61" ht="32" customHeight="1">
      <c r="A61" t="str" s="7">
        <v>BNF Kombucha and Jun</v>
      </c>
      <c r="B61" t="str" s="7">
        <v>Strawberry Mint Kombucha</v>
      </c>
      <c r="C61" t="str" s="7">
        <v>ea</v>
      </c>
      <c r="D61" t="str" s="7">
        <v>SNAP</v>
      </c>
      <c r="E61" s="12">
        <v>4.68</v>
      </c>
      <c r="F61" s="13">
        <v>4.68</v>
      </c>
      <c r="G61" s="13">
        <f>IF(AND(ISNUMBER(E61),ISNUMBER(F61)),F61-E61,"")</f>
        <v>0</v>
      </c>
      <c r="H61" s="14">
        <f>IF(AND(ISNUMBER(E61),E61&gt;0,ISNUMBER(F61)),F61/E61-1,"")</f>
        <v>0</v>
      </c>
      <c r="I61" t="str" s="15">
        <v>Keep current</v>
      </c>
      <c r="J61" s="16"/>
      <c r="K61" t="str" s="15">
        <v/>
      </c>
      <c r="L61" s="17">
        <f>IF(AC61="Local catalog","",IF(AG61="Yes",IF(ISNUMBER(E61),E61,""),IF(I61="Keep current",IF(ISNUMBER(E61),E61,""),IF(AH61&lt;&gt;"Yes","",IF(I61="Approve proposed",F61,IF(AND(I61="Use my price",AND(ISNUMBER(J61),J61&gt;0)),J61,""))))))</f>
        <v>4.68</v>
      </c>
      <c r="M61" t="str" s="7">
        <f>IF(AND(AG61="Yes",OR(I61="Approve proposed",I61="Use my price")),"CHECK: protected price kept current",IF(OR(I61="Unreviewed",I61=""),"Pending review",IF(I61="Hold","On hold",IF(I61="Keep current",IF(ISNUMBER(E61),"Kept current","CHECK: no confirmed current price"),IF(AH61&lt;&gt;"Yes","CHECK: source needs review",IF(AND(I61="Use my price",NOT(AND(ISNUMBER(J61),J61&gt;0))),"CHECK: enter a price above zero",IF(NOT(OR(I61="Approve proposed",I61="Use my price")),"CHECK: choose a listed decision",IF(OR(NOT(ISNUMBER(L61)),L61&lt;=0,NOT(ISNUMBER(Y61)),Y61&lt;=0,X61&gt;=1),"CHECK: price or base unavailable",IF(L61/(Y61*(1-X61))-1&lt;0,"CHECK: price below local base","Ready")))))))))</f>
        <v>Kept current</v>
      </c>
      <c r="N61" s="18">
        <v>4.68</v>
      </c>
      <c r="O61" s="19">
        <v>0.4</v>
      </c>
      <c r="P61" s="14">
        <v>0.4012</v>
      </c>
      <c r="Q61" s="20">
        <f>IF(AND(ISNUMBER(L61),ISNUMBER(Y61),Y61&gt;0,X61&lt;1),ROUND(L61/(Y61*(1-X61))-1,4),"")</f>
        <v>0.4012</v>
      </c>
      <c r="R61" s="12">
        <v>0</v>
      </c>
      <c r="S61" s="13">
        <f>IF(AND(ISNUMBER(E61),E61&gt;0,ISNUMBER(F61)),R61*(F61/E61-1)*(1-'Start Here'!$B$16),0)</f>
        <v>0</v>
      </c>
      <c r="T61" s="17">
        <f>IF(AND(M61="Ready",OR(I61="Approve proposed",AND(I61="Use my price",AND(ISNUMBER(J61),J61&gt;0))),ISNUMBER(L61),E61&gt;0),R61*(L61/E61-1)*(1-'Start Here'!$B$16),0)</f>
        <v>0</v>
      </c>
      <c r="U61" t="str" s="6">
        <v>SNAP: preserve existing selling price</v>
      </c>
      <c r="V61" t="str" s="21">
        <v>Yes</v>
      </c>
      <c r="W61" t="str" s="21">
        <v>No</v>
      </c>
      <c r="X61" s="22">
        <v>0</v>
      </c>
      <c r="Y61" s="18">
        <v>3.34</v>
      </c>
      <c r="AB61" t="str" s="6">
        <v>2026-10-01 10:41:27 UTC</v>
      </c>
      <c r="AC61" t="str" s="6">
        <v>Local Line cache</v>
      </c>
      <c r="AD61" s="23">
        <v>976879</v>
      </c>
      <c r="AE61" s="23">
        <v>742884</v>
      </c>
      <c r="AF61" t="str" s="23">
        <v>976879:742884:snap</v>
      </c>
      <c r="AG61" t="str" s="23">
        <v>Yes</v>
      </c>
      <c r="AH61" t="str" s="23">
        <v>Yes</v>
      </c>
      <c r="AI61" s="18">
        <v>0</v>
      </c>
    </row>
    <row r="62" ht="32" customHeight="1">
      <c r="A62" t="str" s="7">
        <v>BNF Kombucha and Jun</v>
      </c>
      <c r="B62" t="str" s="7">
        <v>Sugar Plum Kombucha</v>
      </c>
      <c r="C62" t="str" s="7">
        <v>ea</v>
      </c>
      <c r="D62" t="str" s="7">
        <v>Herd Share Members</v>
      </c>
      <c r="E62" s="12">
        <v>4.68</v>
      </c>
      <c r="F62" s="13">
        <v>5.05</v>
      </c>
      <c r="G62" s="13">
        <f>IF(AND(ISNUMBER(E62),ISNUMBER(F62)),F62-E62,"")</f>
        <v>0.37</v>
      </c>
      <c r="H62" s="14">
        <f>IF(AND(ISNUMBER(E62),E62&gt;0,ISNUMBER(F62)),F62/E62-1,"")</f>
        <v>0.079059829059829</v>
      </c>
      <c r="I62" t="str" s="15">
        <v>Unreviewed</v>
      </c>
      <c r="J62" s="16"/>
      <c r="K62" t="str" s="15">
        <v/>
      </c>
      <c r="L62" s="17" t="str">
        <f>IF(AC62="Local catalog","",IF(AG62="Yes",IF(ISNUMBER(E62),E62,""),IF(I62="Keep current",IF(ISNUMBER(E62),E62,""),IF(AH62&lt;&gt;"Yes","",IF(I62="Approve proposed",F62,IF(AND(I62="Use my price",AND(ISNUMBER(J62),J62&gt;0)),J62,""))))))</f>
        <v/>
      </c>
      <c r="M62" t="str" s="7">
        <f>IF(AND(AG62="Yes",OR(I62="Approve proposed",I62="Use my price")),"CHECK: protected price kept current",IF(OR(I62="Unreviewed",I62=""),"Pending review",IF(I62="Hold","On hold",IF(I62="Keep current",IF(ISNUMBER(E62),"Kept current","CHECK: no confirmed current price"),IF(AH62&lt;&gt;"Yes","CHECK: source needs review",IF(AND(I62="Use my price",NOT(AND(ISNUMBER(J62),J62&gt;0))),"CHECK: enter a price above zero",IF(NOT(OR(I62="Approve proposed",I62="Use my price")),"CHECK: choose a listed decision",IF(OR(NOT(ISNUMBER(L62)),L62&lt;=0,NOT(ISNUMBER(Y62)),Y62&lt;=0,X62&gt;=1),"CHECK: price or base unavailable",IF(L62/(Y62*(1-X62))-1&lt;0,"CHECK: price below local base","Ready")))))))))</f>
        <v>Pending review</v>
      </c>
      <c r="N62" s="18">
        <v>4.68</v>
      </c>
      <c r="O62" s="19">
        <v>0.4</v>
      </c>
      <c r="P62" s="14">
        <v>0.512</v>
      </c>
      <c r="Q62" s="20" t="str">
        <f>IF(AND(ISNUMBER(L62),ISNUMBER(Y62),Y62&gt;0,X62&lt;1),ROUND(L62/(Y62*(1-X62))-1,4),"")</f>
        <v/>
      </c>
      <c r="R62" s="12">
        <v>249.92</v>
      </c>
      <c r="S62" s="13">
        <f>IF(AND(ISNUMBER(E62),E62&gt;0,ISNUMBER(F62)),R62*(F62/E62-1)*(1-'Start Here'!$B$16),0)</f>
        <v>19.16587350427349</v>
      </c>
      <c r="T62" s="17">
        <f>IF(AND(M62="Ready",OR(I62="Approve proposed",AND(I62="Use my price",AND(ISNUMBER(J62),J62&gt;0))),ISNUMBER(L62),E62&gt;0),R62*(L62/E62-1)*(1-'Start Here'!$B$16),0)</f>
        <v>0</v>
      </c>
      <c r="U62" t="str" s="6">
        <v>Currently hidden; do not activate automatically</v>
      </c>
      <c r="V62" t="str" s="21">
        <v>No</v>
      </c>
      <c r="W62" t="str" s="21">
        <v>No</v>
      </c>
      <c r="X62" s="22">
        <v>0</v>
      </c>
      <c r="Y62" s="18">
        <v>3.34</v>
      </c>
      <c r="AB62" t="str" s="6">
        <v>2026-10-01 10:41:27 UTC</v>
      </c>
      <c r="AC62" t="str" s="6">
        <v>Local Line cache</v>
      </c>
      <c r="AD62" s="23">
        <v>1038295</v>
      </c>
      <c r="AE62" s="23">
        <v>836567</v>
      </c>
      <c r="AF62" t="str" s="23">
        <v>1038295:836567:herdShare</v>
      </c>
      <c r="AG62" t="str" s="23">
        <v>No</v>
      </c>
      <c r="AH62" t="str" s="23">
        <v>Yes</v>
      </c>
      <c r="AI62" s="18">
        <v>180.36</v>
      </c>
    </row>
    <row r="63" ht="32" customHeight="1">
      <c r="A63" t="str" s="7">
        <v>BNF Kombucha and Jun</v>
      </c>
      <c r="B63" t="str" s="7">
        <v>Sugar Plum Kombucha</v>
      </c>
      <c r="C63" t="str" s="7">
        <v>ea</v>
      </c>
      <c r="D63" t="str" s="7">
        <v>CSA Members</v>
      </c>
      <c r="E63" s="12">
        <v>4.68</v>
      </c>
      <c r="F63" s="13">
        <v>5.05</v>
      </c>
      <c r="G63" s="13">
        <f>IF(AND(ISNUMBER(E63),ISNUMBER(F63)),F63-E63,"")</f>
        <v>0.37</v>
      </c>
      <c r="H63" s="14">
        <f>IF(AND(ISNUMBER(E63),E63&gt;0,ISNUMBER(F63)),F63/E63-1,"")</f>
        <v>0.079059829059829</v>
      </c>
      <c r="I63" t="str" s="15">
        <v>Unreviewed</v>
      </c>
      <c r="J63" s="16"/>
      <c r="K63" t="str" s="15">
        <v/>
      </c>
      <c r="L63" s="17" t="str">
        <f>IF(AC63="Local catalog","",IF(AG63="Yes",IF(ISNUMBER(E63),E63,""),IF(I63="Keep current",IF(ISNUMBER(E63),E63,""),IF(AH63&lt;&gt;"Yes","",IF(I63="Approve proposed",F63,IF(AND(I63="Use my price",AND(ISNUMBER(J63),J63&gt;0)),J63,""))))))</f>
        <v/>
      </c>
      <c r="M63" t="str" s="7">
        <f>IF(AND(AG63="Yes",OR(I63="Approve proposed",I63="Use my price")),"CHECK: protected price kept current",IF(OR(I63="Unreviewed",I63=""),"Pending review",IF(I63="Hold","On hold",IF(I63="Keep current",IF(ISNUMBER(E63),"Kept current","CHECK: no confirmed current price"),IF(AH63&lt;&gt;"Yes","CHECK: source needs review",IF(AND(I63="Use my price",NOT(AND(ISNUMBER(J63),J63&gt;0))),"CHECK: enter a price above zero",IF(NOT(OR(I63="Approve proposed",I63="Use my price")),"CHECK: choose a listed decision",IF(OR(NOT(ISNUMBER(L63)),L63&lt;=0,NOT(ISNUMBER(Y63)),Y63&lt;=0,X63&gt;=1),"CHECK: price or base unavailable",IF(L63/(Y63*(1-X63))-1&lt;0,"CHECK: price below local base","Ready")))))))))</f>
        <v>Pending review</v>
      </c>
      <c r="N63" s="18">
        <v>4.68</v>
      </c>
      <c r="O63" s="19">
        <v>0.4</v>
      </c>
      <c r="P63" s="14">
        <v>0.512</v>
      </c>
      <c r="Q63" s="20" t="str">
        <f>IF(AND(ISNUMBER(L63),ISNUMBER(Y63),Y63&gt;0,X63&lt;1),ROUND(L63/(Y63*(1-X63))-1,4),"")</f>
        <v/>
      </c>
      <c r="R63" s="12">
        <v>18.16</v>
      </c>
      <c r="S63" s="13">
        <f>IF(AND(ISNUMBER(E63),E63&gt;0,ISNUMBER(F63)),R63*(F63/E63-1)*(1-'Start Here'!$B$16),0)</f>
        <v>1.3926547008546997</v>
      </c>
      <c r="T63" s="17">
        <f>IF(AND(M63="Ready",OR(I63="Approve proposed",AND(I63="Use my price",AND(ISNUMBER(J63),J63&gt;0))),ISNUMBER(L63),E63&gt;0),R63*(L63/E63-1)*(1-'Start Here'!$B$16),0)</f>
        <v>0</v>
      </c>
      <c r="U63" t="str" s="6">
        <v>Currently hidden; do not activate automatically</v>
      </c>
      <c r="V63" t="str" s="21">
        <v>No</v>
      </c>
      <c r="W63" t="str" s="21">
        <v>No</v>
      </c>
      <c r="X63" s="22">
        <v>0</v>
      </c>
      <c r="Y63" s="18">
        <v>3.34</v>
      </c>
      <c r="AB63" t="str" s="6">
        <v>2026-10-01 10:41:27 UTC</v>
      </c>
      <c r="AC63" t="str" s="6">
        <v>Local Line cache</v>
      </c>
      <c r="AD63" s="23">
        <v>1038295</v>
      </c>
      <c r="AE63" s="23">
        <v>836567</v>
      </c>
      <c r="AF63" t="str" s="23">
        <v>1038295:836567:member</v>
      </c>
      <c r="AG63" t="str" s="23">
        <v>No</v>
      </c>
      <c r="AH63" t="str" s="23">
        <v>Yes</v>
      </c>
      <c r="AI63" s="18">
        <v>13.36</v>
      </c>
    </row>
    <row r="64" ht="32" customHeight="1">
      <c r="A64" t="str" s="7">
        <v>BNF Kombucha and Jun</v>
      </c>
      <c r="B64" t="str" s="7">
        <v>Sugar Plum Kombucha</v>
      </c>
      <c r="C64" t="str" s="7">
        <v>ea</v>
      </c>
      <c r="D64" t="str" s="7">
        <v>Guest Basket</v>
      </c>
      <c r="E64" s="12">
        <v>4.68</v>
      </c>
      <c r="F64" s="13">
        <v>5.05</v>
      </c>
      <c r="G64" s="13">
        <f>IF(AND(ISNUMBER(E64),ISNUMBER(F64)),F64-E64,"")</f>
        <v>0.37</v>
      </c>
      <c r="H64" s="14">
        <f>IF(AND(ISNUMBER(E64),E64&gt;0,ISNUMBER(F64)),F64/E64-1,"")</f>
        <v>0.079059829059829</v>
      </c>
      <c r="I64" t="str" s="15">
        <v>Unreviewed</v>
      </c>
      <c r="J64" s="16"/>
      <c r="K64" t="str" s="15">
        <v/>
      </c>
      <c r="L64" s="17" t="str">
        <f>IF(AC64="Local catalog","",IF(AG64="Yes",IF(ISNUMBER(E64),E64,""),IF(I64="Keep current",IF(ISNUMBER(E64),E64,""),IF(AH64&lt;&gt;"Yes","",IF(I64="Approve proposed",F64,IF(AND(I64="Use my price",AND(ISNUMBER(J64),J64&gt;0)),J64,""))))))</f>
        <v/>
      </c>
      <c r="M64" t="str" s="7">
        <f>IF(AND(AG64="Yes",OR(I64="Approve proposed",I64="Use my price")),"CHECK: protected price kept current",IF(OR(I64="Unreviewed",I64=""),"Pending review",IF(I64="Hold","On hold",IF(I64="Keep current",IF(ISNUMBER(E64),"Kept current","CHECK: no confirmed current price"),IF(AH64&lt;&gt;"Yes","CHECK: source needs review",IF(AND(I64="Use my price",NOT(AND(ISNUMBER(J64),J64&gt;0))),"CHECK: enter a price above zero",IF(NOT(OR(I64="Approve proposed",I64="Use my price")),"CHECK: choose a listed decision",IF(OR(NOT(ISNUMBER(L64)),L64&lt;=0,NOT(ISNUMBER(Y64)),Y64&lt;=0,X64&gt;=1),"CHECK: price or base unavailable",IF(L64/(Y64*(1-X64))-1&lt;0,"CHECK: price below local base","Ready")))))))))</f>
        <v>Pending review</v>
      </c>
      <c r="N64" s="18">
        <v>4.68</v>
      </c>
      <c r="O64" s="19">
        <v>0.4</v>
      </c>
      <c r="P64" s="14">
        <v>0.512</v>
      </c>
      <c r="Q64" s="20" t="str">
        <f>IF(AND(ISNUMBER(L64),ISNUMBER(Y64),Y64&gt;0,X64&lt;1),ROUND(L64/(Y64*(1-X64))-1,4),"")</f>
        <v/>
      </c>
      <c r="R64" s="12">
        <v>9.36</v>
      </c>
      <c r="S64" s="13">
        <f>IF(AND(ISNUMBER(E64),E64&gt;0,ISNUMBER(F64)),R64*(F64/E64-1)*(1-'Start Here'!$B$16),0)</f>
        <v>0.7177999999999994</v>
      </c>
      <c r="T64" s="17">
        <f>IF(AND(M64="Ready",OR(I64="Approve proposed",AND(I64="Use my price",AND(ISNUMBER(J64),J64&gt;0))),ISNUMBER(L64),E64&gt;0),R64*(L64/E64-1)*(1-'Start Here'!$B$16),0)</f>
        <v>0</v>
      </c>
      <c r="U64" t="str" s="6">
        <v>Currently hidden; do not activate automatically</v>
      </c>
      <c r="V64" t="str" s="21">
        <v>No</v>
      </c>
      <c r="W64" t="str" s="21">
        <v>No</v>
      </c>
      <c r="X64" s="22">
        <v>0</v>
      </c>
      <c r="Y64" s="18">
        <v>3.34</v>
      </c>
      <c r="AB64" t="str" s="6">
        <v>2026-10-01 10:41:27 UTC</v>
      </c>
      <c r="AC64" t="str" s="6">
        <v>Local Line cache</v>
      </c>
      <c r="AD64" s="23">
        <v>1038295</v>
      </c>
      <c r="AE64" s="23">
        <v>836567</v>
      </c>
      <c r="AF64" t="str" s="23">
        <v>1038295:836567:guest</v>
      </c>
      <c r="AG64" t="str" s="23">
        <v>No</v>
      </c>
      <c r="AH64" t="str" s="23">
        <v>Yes</v>
      </c>
      <c r="AI64" s="18">
        <v>6.68</v>
      </c>
    </row>
    <row r="65" ht="32" customHeight="1">
      <c r="A65" t="str" s="7">
        <v>BNF Kombucha and Jun</v>
      </c>
      <c r="B65" t="str" s="7">
        <v>Sugar Plum Kombucha</v>
      </c>
      <c r="C65" t="str" s="7">
        <v>ea</v>
      </c>
      <c r="D65" t="str" s="7">
        <v>SNAP</v>
      </c>
      <c r="E65" s="12">
        <v>4.68</v>
      </c>
      <c r="F65" s="13">
        <v>4.68</v>
      </c>
      <c r="G65" s="13">
        <f>IF(AND(ISNUMBER(E65),ISNUMBER(F65)),F65-E65,"")</f>
        <v>0</v>
      </c>
      <c r="H65" s="14">
        <f>IF(AND(ISNUMBER(E65),E65&gt;0,ISNUMBER(F65)),F65/E65-1,"")</f>
        <v>0</v>
      </c>
      <c r="I65" t="str" s="15">
        <v>Keep current</v>
      </c>
      <c r="J65" s="16"/>
      <c r="K65" t="str" s="15">
        <v/>
      </c>
      <c r="L65" s="17">
        <f>IF(AC65="Local catalog","",IF(AG65="Yes",IF(ISNUMBER(E65),E65,""),IF(I65="Keep current",IF(ISNUMBER(E65),E65,""),IF(AH65&lt;&gt;"Yes","",IF(I65="Approve proposed",F65,IF(AND(I65="Use my price",AND(ISNUMBER(J65),J65&gt;0)),J65,""))))))</f>
        <v>4.68</v>
      </c>
      <c r="M65" t="str" s="7">
        <f>IF(AND(AG65="Yes",OR(I65="Approve proposed",I65="Use my price")),"CHECK: protected price kept current",IF(OR(I65="Unreviewed",I65=""),"Pending review",IF(I65="Hold","On hold",IF(I65="Keep current",IF(ISNUMBER(E65),"Kept current","CHECK: no confirmed current price"),IF(AH65&lt;&gt;"Yes","CHECK: source needs review",IF(AND(I65="Use my price",NOT(AND(ISNUMBER(J65),J65&gt;0))),"CHECK: enter a price above zero",IF(NOT(OR(I65="Approve proposed",I65="Use my price")),"CHECK: choose a listed decision",IF(OR(NOT(ISNUMBER(L65)),L65&lt;=0,NOT(ISNUMBER(Y65)),Y65&lt;=0,X65&gt;=1),"CHECK: price or base unavailable",IF(L65/(Y65*(1-X65))-1&lt;0,"CHECK: price below local base","Ready")))))))))</f>
        <v>Kept current</v>
      </c>
      <c r="N65" s="18">
        <v>4.68</v>
      </c>
      <c r="O65" s="19">
        <v>0.4</v>
      </c>
      <c r="P65" s="14">
        <v>0.4012</v>
      </c>
      <c r="Q65" s="20">
        <f>IF(AND(ISNUMBER(L65),ISNUMBER(Y65),Y65&gt;0,X65&lt;1),ROUND(L65/(Y65*(1-X65))-1,4),"")</f>
        <v>0.4012</v>
      </c>
      <c r="R65" s="12">
        <v>0</v>
      </c>
      <c r="S65" s="13">
        <f>IF(AND(ISNUMBER(E65),E65&gt;0,ISNUMBER(F65)),R65*(F65/E65-1)*(1-'Start Here'!$B$16),0)</f>
        <v>0</v>
      </c>
      <c r="T65" s="17">
        <f>IF(AND(M65="Ready",OR(I65="Approve proposed",AND(I65="Use my price",AND(ISNUMBER(J65),J65&gt;0))),ISNUMBER(L65),E65&gt;0),R65*(L65/E65-1)*(1-'Start Here'!$B$16),0)</f>
        <v>0</v>
      </c>
      <c r="U65" t="str" s="6">
        <v>SNAP: preserve existing selling price; Currently hidden; do not activate automatically</v>
      </c>
      <c r="V65" t="str" s="21">
        <v>No</v>
      </c>
      <c r="W65" t="str" s="21">
        <v>No</v>
      </c>
      <c r="X65" s="22">
        <v>0</v>
      </c>
      <c r="Y65" s="18">
        <v>3.34</v>
      </c>
      <c r="AB65" t="str" s="6">
        <v>2026-10-01 10:41:27 UTC</v>
      </c>
      <c r="AC65" t="str" s="6">
        <v>Local Line cache</v>
      </c>
      <c r="AD65" s="23">
        <v>1038295</v>
      </c>
      <c r="AE65" s="23">
        <v>836567</v>
      </c>
      <c r="AF65" t="str" s="23">
        <v>1038295:836567:snap</v>
      </c>
      <c r="AG65" t="str" s="23">
        <v>Yes</v>
      </c>
      <c r="AH65" t="str" s="23">
        <v>Yes</v>
      </c>
      <c r="AI65" s="18">
        <v>0</v>
      </c>
    </row>
    <row r="66" ht="32" customHeight="1">
      <c r="A66" t="str" s="7">
        <v>Camas Country Mill</v>
      </c>
      <c r="B66" t="str" s="7">
        <v>Brown Teff Flour</v>
      </c>
      <c r="C66" t="str" s="7">
        <v>3 lbs</v>
      </c>
      <c r="D66" t="str" s="7">
        <v>Herd Share Members</v>
      </c>
      <c r="E66" s="12">
        <v>15.47</v>
      </c>
      <c r="F66" s="13">
        <v>16.71</v>
      </c>
      <c r="G66" s="13">
        <f>IF(AND(ISNUMBER(E66),ISNUMBER(F66)),F66-E66,"")</f>
        <v>1.24</v>
      </c>
      <c r="H66" s="14">
        <f>IF(AND(ISNUMBER(E66),E66&gt;0,ISNUMBER(F66)),F66/E66-1,"")</f>
        <v>0.08015513897866833</v>
      </c>
      <c r="I66" t="str" s="15">
        <v>Unreviewed</v>
      </c>
      <c r="J66" s="16"/>
      <c r="K66" t="str" s="15">
        <v/>
      </c>
      <c r="L66" s="17" t="str">
        <f>IF(AC66="Local catalog","",IF(AG66="Yes",IF(ISNUMBER(E66),E66,""),IF(I66="Keep current",IF(ISNUMBER(E66),E66,""),IF(AH66&lt;&gt;"Yes","",IF(I66="Approve proposed",F66,IF(AND(I66="Use my price",AND(ISNUMBER(J66),J66&gt;0)),J66,""))))))</f>
        <v/>
      </c>
      <c r="M66" t="str" s="7">
        <f>IF(AND(AG66="Yes",OR(I66="Approve proposed",I66="Use my price")),"CHECK: protected price kept current",IF(OR(I66="Unreviewed",I66=""),"Pending review",IF(I66="Hold","On hold",IF(I66="Keep current",IF(ISNUMBER(E66),"Kept current","CHECK: no confirmed current price"),IF(AH66&lt;&gt;"Yes","CHECK: source needs review",IF(AND(I66="Use my price",NOT(AND(ISNUMBER(J66),J66&gt;0))),"CHECK: enter a price above zero",IF(NOT(OR(I66="Approve proposed",I66="Use my price")),"CHECK: choose a listed decision",IF(OR(NOT(ISNUMBER(L66)),L66&lt;=0,NOT(ISNUMBER(Y66)),Y66&lt;=0,X66&gt;=1),"CHECK: price or base unavailable",IF(L66/(Y66*(1-X66))-1&lt;0,"CHECK: price below local base","Ready")))))))))</f>
        <v>Pending review</v>
      </c>
      <c r="N66" s="18">
        <v>15.47</v>
      </c>
      <c r="O66" s="19">
        <v>0.4</v>
      </c>
      <c r="P66" s="14">
        <v>0.5122</v>
      </c>
      <c r="Q66" s="20" t="str">
        <f>IF(AND(ISNUMBER(L66),ISNUMBER(Y66),Y66&gt;0,X66&lt;1),ROUND(L66/(Y66*(1-X66))-1,4),"")</f>
        <v/>
      </c>
      <c r="R66" s="12">
        <v>92.82000000000001</v>
      </c>
      <c r="S66" s="13">
        <f>IF(AND(ISNUMBER(E66),E66&gt;0,ISNUMBER(F66)),R66*(F66/E66-1)*(1-'Start Here'!$B$16),0)</f>
        <v>7.216799999999995</v>
      </c>
      <c r="T66" s="17">
        <f>IF(AND(M66="Ready",OR(I66="Approve proposed",AND(I66="Use my price",AND(ISNUMBER(J66),J66&gt;0))),ISNUMBER(L66),E66&gt;0),R66*(L66/E66-1)*(1-'Start Here'!$B$16),0)</f>
        <v>0</v>
      </c>
      <c r="U66" t="str" s="6">
        <v/>
      </c>
      <c r="V66" t="str" s="21">
        <v>Yes</v>
      </c>
      <c r="W66" t="str" s="21">
        <v>No</v>
      </c>
      <c r="X66" s="22">
        <v>0</v>
      </c>
      <c r="Y66" s="18">
        <v>11.05</v>
      </c>
      <c r="AB66" t="str" s="6">
        <v>2026-10-01 10:41:27 UTC</v>
      </c>
      <c r="AC66" t="str" s="6">
        <v>Local Line cache</v>
      </c>
      <c r="AD66" s="23">
        <v>806063</v>
      </c>
      <c r="AE66" s="23">
        <v>527127</v>
      </c>
      <c r="AF66" t="str" s="23">
        <v>806063:527127:herdShare</v>
      </c>
      <c r="AG66" t="str" s="23">
        <v>No</v>
      </c>
      <c r="AH66" t="str" s="23">
        <v>Yes</v>
      </c>
      <c r="AI66" s="18">
        <v>66.30000000000001</v>
      </c>
    </row>
    <row r="67" ht="32" customHeight="1">
      <c r="A67" t="str" s="7">
        <v>Camas Country Mill</v>
      </c>
      <c r="B67" t="str" s="7">
        <v>Brown Teff Flour</v>
      </c>
      <c r="C67" t="str" s="7">
        <v>3 lbs</v>
      </c>
      <c r="D67" t="str" s="7">
        <v>CSA Members</v>
      </c>
      <c r="E67" s="12">
        <v>15.47</v>
      </c>
      <c r="F67" s="13">
        <v>16.71</v>
      </c>
      <c r="G67" s="13">
        <f>IF(AND(ISNUMBER(E67),ISNUMBER(F67)),F67-E67,"")</f>
        <v>1.24</v>
      </c>
      <c r="H67" s="14">
        <f>IF(AND(ISNUMBER(E67),E67&gt;0,ISNUMBER(F67)),F67/E67-1,"")</f>
        <v>0.08015513897866833</v>
      </c>
      <c r="I67" t="str" s="15">
        <v>Unreviewed</v>
      </c>
      <c r="J67" s="16"/>
      <c r="K67" t="str" s="15">
        <v/>
      </c>
      <c r="L67" s="17" t="str">
        <f>IF(AC67="Local catalog","",IF(AG67="Yes",IF(ISNUMBER(E67),E67,""),IF(I67="Keep current",IF(ISNUMBER(E67),E67,""),IF(AH67&lt;&gt;"Yes","",IF(I67="Approve proposed",F67,IF(AND(I67="Use my price",AND(ISNUMBER(J67),J67&gt;0)),J67,""))))))</f>
        <v/>
      </c>
      <c r="M67" t="str" s="7">
        <f>IF(AND(AG67="Yes",OR(I67="Approve proposed",I67="Use my price")),"CHECK: protected price kept current",IF(OR(I67="Unreviewed",I67=""),"Pending review",IF(I67="Hold","On hold",IF(I67="Keep current",IF(ISNUMBER(E67),"Kept current","CHECK: no confirmed current price"),IF(AH67&lt;&gt;"Yes","CHECK: source needs review",IF(AND(I67="Use my price",NOT(AND(ISNUMBER(J67),J67&gt;0))),"CHECK: enter a price above zero",IF(NOT(OR(I67="Approve proposed",I67="Use my price")),"CHECK: choose a listed decision",IF(OR(NOT(ISNUMBER(L67)),L67&lt;=0,NOT(ISNUMBER(Y67)),Y67&lt;=0,X67&gt;=1),"CHECK: price or base unavailable",IF(L67/(Y67*(1-X67))-1&lt;0,"CHECK: price below local base","Ready")))))))))</f>
        <v>Pending review</v>
      </c>
      <c r="N67" s="18">
        <v>15.47</v>
      </c>
      <c r="O67" s="19">
        <v>0.4</v>
      </c>
      <c r="P67" s="14">
        <v>0.5122</v>
      </c>
      <c r="Q67" s="20" t="str">
        <f>IF(AND(ISNUMBER(L67),ISNUMBER(Y67),Y67&gt;0,X67&lt;1),ROUND(L67/(Y67*(1-X67))-1,4),"")</f>
        <v/>
      </c>
      <c r="R67" s="12">
        <v>0</v>
      </c>
      <c r="S67" s="13">
        <f>IF(AND(ISNUMBER(E67),E67&gt;0,ISNUMBER(F67)),R67*(F67/E67-1)*(1-'Start Here'!$B$16),0)</f>
        <v>0</v>
      </c>
      <c r="T67" s="17">
        <f>IF(AND(M67="Ready",OR(I67="Approve proposed",AND(I67="Use my price",AND(ISNUMBER(J67),J67&gt;0))),ISNUMBER(L67),E67&gt;0),R67*(L67/E67-1)*(1-'Start Here'!$B$16),0)</f>
        <v>0</v>
      </c>
      <c r="U67" t="str" s="6">
        <v/>
      </c>
      <c r="V67" t="str" s="21">
        <v>Yes</v>
      </c>
      <c r="W67" t="str" s="21">
        <v>No</v>
      </c>
      <c r="X67" s="22">
        <v>0</v>
      </c>
      <c r="Y67" s="18">
        <v>11.05</v>
      </c>
      <c r="AB67" t="str" s="6">
        <v>2026-10-01 10:41:27 UTC</v>
      </c>
      <c r="AC67" t="str" s="6">
        <v>Local Line cache</v>
      </c>
      <c r="AD67" s="23">
        <v>806063</v>
      </c>
      <c r="AE67" s="23">
        <v>527127</v>
      </c>
      <c r="AF67" t="str" s="23">
        <v>806063:527127:member</v>
      </c>
      <c r="AG67" t="str" s="23">
        <v>No</v>
      </c>
      <c r="AH67" t="str" s="23">
        <v>Yes</v>
      </c>
      <c r="AI67" s="18">
        <v>0</v>
      </c>
    </row>
    <row r="68" ht="32" customHeight="1">
      <c r="A68" t="str" s="7">
        <v>Camas Country Mill</v>
      </c>
      <c r="B68" t="str" s="7">
        <v>Brown Teff Flour</v>
      </c>
      <c r="C68" t="str" s="7">
        <v>3 lbs</v>
      </c>
      <c r="D68" t="str" s="7">
        <v>Guest Basket</v>
      </c>
      <c r="E68" s="12">
        <v>15.47</v>
      </c>
      <c r="F68" s="13">
        <v>16.71</v>
      </c>
      <c r="G68" s="13">
        <f>IF(AND(ISNUMBER(E68),ISNUMBER(F68)),F68-E68,"")</f>
        <v>1.24</v>
      </c>
      <c r="H68" s="14">
        <f>IF(AND(ISNUMBER(E68),E68&gt;0,ISNUMBER(F68)),F68/E68-1,"")</f>
        <v>0.08015513897866833</v>
      </c>
      <c r="I68" t="str" s="15">
        <v>Unreviewed</v>
      </c>
      <c r="J68" s="16"/>
      <c r="K68" t="str" s="15">
        <v/>
      </c>
      <c r="L68" s="17" t="str">
        <f>IF(AC68="Local catalog","",IF(AG68="Yes",IF(ISNUMBER(E68),E68,""),IF(I68="Keep current",IF(ISNUMBER(E68),E68,""),IF(AH68&lt;&gt;"Yes","",IF(I68="Approve proposed",F68,IF(AND(I68="Use my price",AND(ISNUMBER(J68),J68&gt;0)),J68,""))))))</f>
        <v/>
      </c>
      <c r="M68" t="str" s="7">
        <f>IF(AND(AG68="Yes",OR(I68="Approve proposed",I68="Use my price")),"CHECK: protected price kept current",IF(OR(I68="Unreviewed",I68=""),"Pending review",IF(I68="Hold","On hold",IF(I68="Keep current",IF(ISNUMBER(E68),"Kept current","CHECK: no confirmed current price"),IF(AH68&lt;&gt;"Yes","CHECK: source needs review",IF(AND(I68="Use my price",NOT(AND(ISNUMBER(J68),J68&gt;0))),"CHECK: enter a price above zero",IF(NOT(OR(I68="Approve proposed",I68="Use my price")),"CHECK: choose a listed decision",IF(OR(NOT(ISNUMBER(L68)),L68&lt;=0,NOT(ISNUMBER(Y68)),Y68&lt;=0,X68&gt;=1),"CHECK: price or base unavailable",IF(L68/(Y68*(1-X68))-1&lt;0,"CHECK: price below local base","Ready")))))))))</f>
        <v>Pending review</v>
      </c>
      <c r="N68" s="18">
        <v>15.47</v>
      </c>
      <c r="O68" s="19">
        <v>0.4</v>
      </c>
      <c r="P68" s="14">
        <v>0.5122</v>
      </c>
      <c r="Q68" s="20" t="str">
        <f>IF(AND(ISNUMBER(L68),ISNUMBER(Y68),Y68&gt;0,X68&lt;1),ROUND(L68/(Y68*(1-X68))-1,4),"")</f>
        <v/>
      </c>
      <c r="R68" s="12">
        <v>15.47</v>
      </c>
      <c r="S68" s="13">
        <f>IF(AND(ISNUMBER(E68),E68&gt;0,ISNUMBER(F68)),R68*(F68/E68-1)*(1-'Start Here'!$B$16),0)</f>
        <v>1.2027999999999992</v>
      </c>
      <c r="T68" s="17">
        <f>IF(AND(M68="Ready",OR(I68="Approve proposed",AND(I68="Use my price",AND(ISNUMBER(J68),J68&gt;0))),ISNUMBER(L68),E68&gt;0),R68*(L68/E68-1)*(1-'Start Here'!$B$16),0)</f>
        <v>0</v>
      </c>
      <c r="U68" t="str" s="6">
        <v/>
      </c>
      <c r="V68" t="str" s="21">
        <v>Yes</v>
      </c>
      <c r="W68" t="str" s="21">
        <v>No</v>
      </c>
      <c r="X68" s="22">
        <v>0</v>
      </c>
      <c r="Y68" s="18">
        <v>11.05</v>
      </c>
      <c r="AB68" t="str" s="6">
        <v>2026-10-01 10:41:27 UTC</v>
      </c>
      <c r="AC68" t="str" s="6">
        <v>Local Line cache</v>
      </c>
      <c r="AD68" s="23">
        <v>806063</v>
      </c>
      <c r="AE68" s="23">
        <v>527127</v>
      </c>
      <c r="AF68" t="str" s="23">
        <v>806063:527127:guest</v>
      </c>
      <c r="AG68" t="str" s="23">
        <v>No</v>
      </c>
      <c r="AH68" t="str" s="23">
        <v>Yes</v>
      </c>
      <c r="AI68" s="18">
        <v>11.05</v>
      </c>
    </row>
    <row r="69" ht="32" customHeight="1">
      <c r="A69" t="str" s="7">
        <v>Camas Country Mill</v>
      </c>
      <c r="B69" t="str" s="7">
        <v>Brown Teff Flour</v>
      </c>
      <c r="C69" t="str" s="7">
        <v>3 lbs</v>
      </c>
      <c r="D69" t="str" s="7">
        <v>SNAP</v>
      </c>
      <c r="E69" s="12">
        <v>15.47</v>
      </c>
      <c r="F69" s="13">
        <v>15.47</v>
      </c>
      <c r="G69" s="13">
        <f>IF(AND(ISNUMBER(E69),ISNUMBER(F69)),F69-E69,"")</f>
        <v>0</v>
      </c>
      <c r="H69" s="14">
        <f>IF(AND(ISNUMBER(E69),E69&gt;0,ISNUMBER(F69)),F69/E69-1,"")</f>
        <v>0</v>
      </c>
      <c r="I69" t="str" s="15">
        <v>Keep current</v>
      </c>
      <c r="J69" s="16"/>
      <c r="K69" t="str" s="15">
        <v/>
      </c>
      <c r="L69" s="17">
        <f>IF(AC69="Local catalog","",IF(AG69="Yes",IF(ISNUMBER(E69),E69,""),IF(I69="Keep current",IF(ISNUMBER(E69),E69,""),IF(AH69&lt;&gt;"Yes","",IF(I69="Approve proposed",F69,IF(AND(I69="Use my price",AND(ISNUMBER(J69),J69&gt;0)),J69,""))))))</f>
        <v>15.47</v>
      </c>
      <c r="M69" t="str" s="7">
        <f>IF(AND(AG69="Yes",OR(I69="Approve proposed",I69="Use my price")),"CHECK: protected price kept current",IF(OR(I69="Unreviewed",I69=""),"Pending review",IF(I69="Hold","On hold",IF(I69="Keep current",IF(ISNUMBER(E69),"Kept current","CHECK: no confirmed current price"),IF(AH69&lt;&gt;"Yes","CHECK: source needs review",IF(AND(I69="Use my price",NOT(AND(ISNUMBER(J69),J69&gt;0))),"CHECK: enter a price above zero",IF(NOT(OR(I69="Approve proposed",I69="Use my price")),"CHECK: choose a listed decision",IF(OR(NOT(ISNUMBER(L69)),L69&lt;=0,NOT(ISNUMBER(Y69)),Y69&lt;=0,X69&gt;=1),"CHECK: price or base unavailable",IF(L69/(Y69*(1-X69))-1&lt;0,"CHECK: price below local base","Ready")))))))))</f>
        <v>Kept current</v>
      </c>
      <c r="N69" s="18">
        <v>15.47</v>
      </c>
      <c r="O69" s="19">
        <v>0.4</v>
      </c>
      <c r="P69" s="14">
        <v>0.4</v>
      </c>
      <c r="Q69" s="20">
        <f>IF(AND(ISNUMBER(L69),ISNUMBER(Y69),Y69&gt;0,X69&lt;1),ROUND(L69/(Y69*(1-X69))-1,4),"")</f>
        <v>0.4</v>
      </c>
      <c r="R69" s="12">
        <v>0</v>
      </c>
      <c r="S69" s="13">
        <f>IF(AND(ISNUMBER(E69),E69&gt;0,ISNUMBER(F69)),R69*(F69/E69-1)*(1-'Start Here'!$B$16),0)</f>
        <v>0</v>
      </c>
      <c r="T69" s="17">
        <f>IF(AND(M69="Ready",OR(I69="Approve proposed",AND(I69="Use my price",AND(ISNUMBER(J69),J69&gt;0))),ISNUMBER(L69),E69&gt;0),R69*(L69/E69-1)*(1-'Start Here'!$B$16),0)</f>
        <v>0</v>
      </c>
      <c r="U69" t="str" s="6">
        <v>SNAP: preserve existing selling price</v>
      </c>
      <c r="V69" t="str" s="21">
        <v>Yes</v>
      </c>
      <c r="W69" t="str" s="21">
        <v>No</v>
      </c>
      <c r="X69" s="22">
        <v>0</v>
      </c>
      <c r="Y69" s="18">
        <v>11.05</v>
      </c>
      <c r="AB69" t="str" s="6">
        <v>2026-10-01 10:41:27 UTC</v>
      </c>
      <c r="AC69" t="str" s="6">
        <v>Local Line cache</v>
      </c>
      <c r="AD69" s="23">
        <v>806063</v>
      </c>
      <c r="AE69" s="23">
        <v>527127</v>
      </c>
      <c r="AF69" t="str" s="23">
        <v>806063:527127:snap</v>
      </c>
      <c r="AG69" t="str" s="23">
        <v>Yes</v>
      </c>
      <c r="AH69" t="str" s="23">
        <v>Yes</v>
      </c>
      <c r="AI69" s="18">
        <v>0</v>
      </c>
    </row>
    <row r="70" ht="32" customHeight="1">
      <c r="A70" t="str" s="7">
        <v>Camas Country Mill</v>
      </c>
      <c r="B70" t="str" s="7">
        <v>Camas Pizza Blend</v>
      </c>
      <c r="C70" t="str" s="7">
        <v>4 lbs</v>
      </c>
      <c r="D70" t="str" s="7">
        <v>Herd Share Members</v>
      </c>
      <c r="E70" s="12">
        <v>15.33</v>
      </c>
      <c r="F70" s="13">
        <v>16.56</v>
      </c>
      <c r="G70" s="13">
        <f>IF(AND(ISNUMBER(E70),ISNUMBER(F70)),F70-E70,"")</f>
        <v>1.23</v>
      </c>
      <c r="H70" s="14">
        <f>IF(AND(ISNUMBER(E70),E70&gt;0,ISNUMBER(F70)),F70/E70-1,"")</f>
        <v>0.08023483365949113</v>
      </c>
      <c r="I70" t="str" s="15">
        <v>Unreviewed</v>
      </c>
      <c r="J70" s="16"/>
      <c r="K70" t="str" s="15">
        <v/>
      </c>
      <c r="L70" s="17" t="str">
        <f>IF(AC70="Local catalog","",IF(AG70="Yes",IF(ISNUMBER(E70),E70,""),IF(I70="Keep current",IF(ISNUMBER(E70),E70,""),IF(AH70&lt;&gt;"Yes","",IF(I70="Approve proposed",F70,IF(AND(I70="Use my price",AND(ISNUMBER(J70),J70&gt;0)),J70,""))))))</f>
        <v/>
      </c>
      <c r="M70" t="str" s="7">
        <f>IF(AND(AG70="Yes",OR(I70="Approve proposed",I70="Use my price")),"CHECK: protected price kept current",IF(OR(I70="Unreviewed",I70=""),"Pending review",IF(I70="Hold","On hold",IF(I70="Keep current",IF(ISNUMBER(E70),"Kept current","CHECK: no confirmed current price"),IF(AH70&lt;&gt;"Yes","CHECK: source needs review",IF(AND(I70="Use my price",NOT(AND(ISNUMBER(J70),J70&gt;0))),"CHECK: enter a price above zero",IF(NOT(OR(I70="Approve proposed",I70="Use my price")),"CHECK: choose a listed decision",IF(OR(NOT(ISNUMBER(L70)),L70&lt;=0,NOT(ISNUMBER(Y70)),Y70&lt;=0,X70&gt;=1),"CHECK: price or base unavailable",IF(L70/(Y70*(1-X70))-1&lt;0,"CHECK: price below local base","Ready")))))))))</f>
        <v>Pending review</v>
      </c>
      <c r="N70" s="18">
        <v>15.33</v>
      </c>
      <c r="O70" s="19">
        <v>0.4</v>
      </c>
      <c r="P70" s="14">
        <v>0.5123</v>
      </c>
      <c r="Q70" s="20" t="str">
        <f>IF(AND(ISNUMBER(L70),ISNUMBER(Y70),Y70&gt;0,X70&lt;1),ROUND(L70/(Y70*(1-X70))-1,4),"")</f>
        <v/>
      </c>
      <c r="R70" s="12">
        <v>229.04000000000002</v>
      </c>
      <c r="S70" s="13">
        <f>IF(AND(ISNUMBER(E70),E70&gt;0,ISNUMBER(F70)),R70*(F70/E70-1)*(1-'Start Here'!$B$16),0)</f>
        <v>17.825676712328754</v>
      </c>
      <c r="T70" s="17">
        <f>IF(AND(M70="Ready",OR(I70="Approve proposed",AND(I70="Use my price",AND(ISNUMBER(J70),J70&gt;0))),ISNUMBER(L70),E70&gt;0),R70*(L70/E70-1)*(1-'Start Here'!$B$16),0)</f>
        <v>0</v>
      </c>
      <c r="U70" t="str" s="6">
        <v/>
      </c>
      <c r="V70" t="str" s="21">
        <v>Yes</v>
      </c>
      <c r="W70" t="str" s="21">
        <v>No</v>
      </c>
      <c r="X70" s="22">
        <v>0</v>
      </c>
      <c r="Y70" s="18">
        <v>10.95</v>
      </c>
      <c r="AB70" t="str" s="6">
        <v>2026-10-01 10:41:27 UTC</v>
      </c>
      <c r="AC70" t="str" s="6">
        <v>Local Line cache</v>
      </c>
      <c r="AD70" s="23">
        <v>806067</v>
      </c>
      <c r="AE70" s="23">
        <v>527131</v>
      </c>
      <c r="AF70" t="str" s="23">
        <v>806067:527131:herdShare</v>
      </c>
      <c r="AG70" t="str" s="23">
        <v>No</v>
      </c>
      <c r="AH70" t="str" s="23">
        <v>Yes</v>
      </c>
      <c r="AI70" s="18">
        <v>164.25</v>
      </c>
    </row>
    <row r="71" ht="32" customHeight="1">
      <c r="A71" t="str" s="7">
        <v>Camas Country Mill</v>
      </c>
      <c r="B71" t="str" s="7">
        <v>Camas Pizza Blend</v>
      </c>
      <c r="C71" t="str" s="7">
        <v>4 lbs</v>
      </c>
      <c r="D71" t="str" s="7">
        <v>CSA Members</v>
      </c>
      <c r="E71" s="12">
        <v>15.33</v>
      </c>
      <c r="F71" s="13">
        <v>16.56</v>
      </c>
      <c r="G71" s="13">
        <f>IF(AND(ISNUMBER(E71),ISNUMBER(F71)),F71-E71,"")</f>
        <v>1.23</v>
      </c>
      <c r="H71" s="14">
        <f>IF(AND(ISNUMBER(E71),E71&gt;0,ISNUMBER(F71)),F71/E71-1,"")</f>
        <v>0.08023483365949113</v>
      </c>
      <c r="I71" t="str" s="15">
        <v>Unreviewed</v>
      </c>
      <c r="J71" s="16"/>
      <c r="K71" t="str" s="15">
        <v/>
      </c>
      <c r="L71" s="17" t="str">
        <f>IF(AC71="Local catalog","",IF(AG71="Yes",IF(ISNUMBER(E71),E71,""),IF(I71="Keep current",IF(ISNUMBER(E71),E71,""),IF(AH71&lt;&gt;"Yes","",IF(I71="Approve proposed",F71,IF(AND(I71="Use my price",AND(ISNUMBER(J71),J71&gt;0)),J71,""))))))</f>
        <v/>
      </c>
      <c r="M71" t="str" s="7">
        <f>IF(AND(AG71="Yes",OR(I71="Approve proposed",I71="Use my price")),"CHECK: protected price kept current",IF(OR(I71="Unreviewed",I71=""),"Pending review",IF(I71="Hold","On hold",IF(I71="Keep current",IF(ISNUMBER(E71),"Kept current","CHECK: no confirmed current price"),IF(AH71&lt;&gt;"Yes","CHECK: source needs review",IF(AND(I71="Use my price",NOT(AND(ISNUMBER(J71),J71&gt;0))),"CHECK: enter a price above zero",IF(NOT(OR(I71="Approve proposed",I71="Use my price")),"CHECK: choose a listed decision",IF(OR(NOT(ISNUMBER(L71)),L71&lt;=0,NOT(ISNUMBER(Y71)),Y71&lt;=0,X71&gt;=1),"CHECK: price or base unavailable",IF(L71/(Y71*(1-X71))-1&lt;0,"CHECK: price below local base","Ready")))))))))</f>
        <v>Pending review</v>
      </c>
      <c r="N71" s="18">
        <v>15.33</v>
      </c>
      <c r="O71" s="19">
        <v>0.4</v>
      </c>
      <c r="P71" s="14">
        <v>0.5123</v>
      </c>
      <c r="Q71" s="20" t="str">
        <f>IF(AND(ISNUMBER(L71),ISNUMBER(Y71),Y71&gt;0,X71&lt;1),ROUND(L71/(Y71*(1-X71))-1,4),"")</f>
        <v/>
      </c>
      <c r="R71" s="12">
        <v>58.589999999999996</v>
      </c>
      <c r="S71" s="13">
        <f>IF(AND(ISNUMBER(E71),E71&gt;0,ISNUMBER(F71)),R71*(F71/E71-1)*(1-'Start Here'!$B$16),0)</f>
        <v>4.5599301369862975</v>
      </c>
      <c r="T71" s="17">
        <f>IF(AND(M71="Ready",OR(I71="Approve proposed",AND(I71="Use my price",AND(ISNUMBER(J71),J71&gt;0))),ISNUMBER(L71),E71&gt;0),R71*(L71/E71-1)*(1-'Start Here'!$B$16),0)</f>
        <v>0</v>
      </c>
      <c r="U71" t="str" s="6">
        <v/>
      </c>
      <c r="V71" t="str" s="21">
        <v>Yes</v>
      </c>
      <c r="W71" t="str" s="21">
        <v>No</v>
      </c>
      <c r="X71" s="22">
        <v>0</v>
      </c>
      <c r="Y71" s="18">
        <v>10.95</v>
      </c>
      <c r="AB71" t="str" s="6">
        <v>2026-10-01 10:41:27 UTC</v>
      </c>
      <c r="AC71" t="str" s="6">
        <v>Local Line cache</v>
      </c>
      <c r="AD71" s="23">
        <v>806067</v>
      </c>
      <c r="AE71" s="23">
        <v>527131</v>
      </c>
      <c r="AF71" t="str" s="23">
        <v>806067:527131:member</v>
      </c>
      <c r="AG71" t="str" s="23">
        <v>No</v>
      </c>
      <c r="AH71" t="str" s="23">
        <v>Yes</v>
      </c>
      <c r="AI71" s="18">
        <v>43.8</v>
      </c>
    </row>
    <row r="72" ht="32" customHeight="1">
      <c r="A72" t="str" s="7">
        <v>Camas Country Mill</v>
      </c>
      <c r="B72" t="str" s="7">
        <v>Camas Pizza Blend</v>
      </c>
      <c r="C72" t="str" s="7">
        <v>4 lbs</v>
      </c>
      <c r="D72" t="str" s="7">
        <v>Guest Basket</v>
      </c>
      <c r="E72" s="12">
        <v>15.33</v>
      </c>
      <c r="F72" s="13">
        <v>16.56</v>
      </c>
      <c r="G72" s="13">
        <f>IF(AND(ISNUMBER(E72),ISNUMBER(F72)),F72-E72,"")</f>
        <v>1.23</v>
      </c>
      <c r="H72" s="14">
        <f>IF(AND(ISNUMBER(E72),E72&gt;0,ISNUMBER(F72)),F72/E72-1,"")</f>
        <v>0.08023483365949113</v>
      </c>
      <c r="I72" t="str" s="15">
        <v>Unreviewed</v>
      </c>
      <c r="J72" s="16"/>
      <c r="K72" t="str" s="15">
        <v/>
      </c>
      <c r="L72" s="17" t="str">
        <f>IF(AC72="Local catalog","",IF(AG72="Yes",IF(ISNUMBER(E72),E72,""),IF(I72="Keep current",IF(ISNUMBER(E72),E72,""),IF(AH72&lt;&gt;"Yes","",IF(I72="Approve proposed",F72,IF(AND(I72="Use my price",AND(ISNUMBER(J72),J72&gt;0)),J72,""))))))</f>
        <v/>
      </c>
      <c r="M72" t="str" s="7">
        <f>IF(AND(AG72="Yes",OR(I72="Approve proposed",I72="Use my price")),"CHECK: protected price kept current",IF(OR(I72="Unreviewed",I72=""),"Pending review",IF(I72="Hold","On hold",IF(I72="Keep current",IF(ISNUMBER(E72),"Kept current","CHECK: no confirmed current price"),IF(AH72&lt;&gt;"Yes","CHECK: source needs review",IF(AND(I72="Use my price",NOT(AND(ISNUMBER(J72),J72&gt;0))),"CHECK: enter a price above zero",IF(NOT(OR(I72="Approve proposed",I72="Use my price")),"CHECK: choose a listed decision",IF(OR(NOT(ISNUMBER(L72)),L72&lt;=0,NOT(ISNUMBER(Y72)),Y72&lt;=0,X72&gt;=1),"CHECK: price or base unavailable",IF(L72/(Y72*(1-X72))-1&lt;0,"CHECK: price below local base","Ready")))))))))</f>
        <v>Pending review</v>
      </c>
      <c r="N72" s="18">
        <v>15.33</v>
      </c>
      <c r="O72" s="19">
        <v>0.4</v>
      </c>
      <c r="P72" s="14">
        <v>0.5123</v>
      </c>
      <c r="Q72" s="20" t="str">
        <f>IF(AND(ISNUMBER(L72),ISNUMBER(Y72),Y72&gt;0,X72&lt;1),ROUND(L72/(Y72*(1-X72))-1,4),"")</f>
        <v/>
      </c>
      <c r="R72" s="12">
        <v>0</v>
      </c>
      <c r="S72" s="13">
        <f>IF(AND(ISNUMBER(E72),E72&gt;0,ISNUMBER(F72)),R72*(F72/E72-1)*(1-'Start Here'!$B$16),0)</f>
        <v>0</v>
      </c>
      <c r="T72" s="17">
        <f>IF(AND(M72="Ready",OR(I72="Approve proposed",AND(I72="Use my price",AND(ISNUMBER(J72),J72&gt;0))),ISNUMBER(L72),E72&gt;0),R72*(L72/E72-1)*(1-'Start Here'!$B$16),0)</f>
        <v>0</v>
      </c>
      <c r="U72" t="str" s="6">
        <v/>
      </c>
      <c r="V72" t="str" s="21">
        <v>Yes</v>
      </c>
      <c r="W72" t="str" s="21">
        <v>No</v>
      </c>
      <c r="X72" s="22">
        <v>0</v>
      </c>
      <c r="Y72" s="18">
        <v>10.95</v>
      </c>
      <c r="AB72" t="str" s="6">
        <v>2026-10-01 10:41:27 UTC</v>
      </c>
      <c r="AC72" t="str" s="6">
        <v>Local Line cache</v>
      </c>
      <c r="AD72" s="23">
        <v>806067</v>
      </c>
      <c r="AE72" s="23">
        <v>527131</v>
      </c>
      <c r="AF72" t="str" s="23">
        <v>806067:527131:guest</v>
      </c>
      <c r="AG72" t="str" s="23">
        <v>No</v>
      </c>
      <c r="AH72" t="str" s="23">
        <v>Yes</v>
      </c>
      <c r="AI72" s="18">
        <v>0</v>
      </c>
    </row>
    <row r="73" ht="32" customHeight="1">
      <c r="A73" t="str" s="7">
        <v>Camas Country Mill</v>
      </c>
      <c r="B73" t="str" s="7">
        <v>Camas Pizza Blend</v>
      </c>
      <c r="C73" t="str" s="7">
        <v>4 lbs</v>
      </c>
      <c r="D73" t="str" s="7">
        <v>SNAP</v>
      </c>
      <c r="E73" s="12">
        <v>15.33</v>
      </c>
      <c r="F73" s="13">
        <v>15.33</v>
      </c>
      <c r="G73" s="13">
        <f>IF(AND(ISNUMBER(E73),ISNUMBER(F73)),F73-E73,"")</f>
        <v>0</v>
      </c>
      <c r="H73" s="14">
        <f>IF(AND(ISNUMBER(E73),E73&gt;0,ISNUMBER(F73)),F73/E73-1,"")</f>
        <v>0</v>
      </c>
      <c r="I73" t="str" s="15">
        <v>Keep current</v>
      </c>
      <c r="J73" s="16"/>
      <c r="K73" t="str" s="15">
        <v/>
      </c>
      <c r="L73" s="17">
        <f>IF(AC73="Local catalog","",IF(AG73="Yes",IF(ISNUMBER(E73),E73,""),IF(I73="Keep current",IF(ISNUMBER(E73),E73,""),IF(AH73&lt;&gt;"Yes","",IF(I73="Approve proposed",F73,IF(AND(I73="Use my price",AND(ISNUMBER(J73),J73&gt;0)),J73,""))))))</f>
        <v>15.33</v>
      </c>
      <c r="M73" t="str" s="7">
        <f>IF(AND(AG73="Yes",OR(I73="Approve proposed",I73="Use my price")),"CHECK: protected price kept current",IF(OR(I73="Unreviewed",I73=""),"Pending review",IF(I73="Hold","On hold",IF(I73="Keep current",IF(ISNUMBER(E73),"Kept current","CHECK: no confirmed current price"),IF(AH73&lt;&gt;"Yes","CHECK: source needs review",IF(AND(I73="Use my price",NOT(AND(ISNUMBER(J73),J73&gt;0))),"CHECK: enter a price above zero",IF(NOT(OR(I73="Approve proposed",I73="Use my price")),"CHECK: choose a listed decision",IF(OR(NOT(ISNUMBER(L73)),L73&lt;=0,NOT(ISNUMBER(Y73)),Y73&lt;=0,X73&gt;=1),"CHECK: price or base unavailable",IF(L73/(Y73*(1-X73))-1&lt;0,"CHECK: price below local base","Ready")))))))))</f>
        <v>Kept current</v>
      </c>
      <c r="N73" s="18">
        <v>15.33</v>
      </c>
      <c r="O73" s="19">
        <v>0.4</v>
      </c>
      <c r="P73" s="14">
        <v>0.4</v>
      </c>
      <c r="Q73" s="20">
        <f>IF(AND(ISNUMBER(L73),ISNUMBER(Y73),Y73&gt;0,X73&lt;1),ROUND(L73/(Y73*(1-X73))-1,4),"")</f>
        <v>0.4</v>
      </c>
      <c r="R73" s="12">
        <v>0</v>
      </c>
      <c r="S73" s="13">
        <f>IF(AND(ISNUMBER(E73),E73&gt;0,ISNUMBER(F73)),R73*(F73/E73-1)*(1-'Start Here'!$B$16),0)</f>
        <v>0</v>
      </c>
      <c r="T73" s="17">
        <f>IF(AND(M73="Ready",OR(I73="Approve proposed",AND(I73="Use my price",AND(ISNUMBER(J73),J73&gt;0))),ISNUMBER(L73),E73&gt;0),R73*(L73/E73-1)*(1-'Start Here'!$B$16),0)</f>
        <v>0</v>
      </c>
      <c r="U73" t="str" s="6">
        <v>SNAP: preserve existing selling price</v>
      </c>
      <c r="V73" t="str" s="21">
        <v>Yes</v>
      </c>
      <c r="W73" t="str" s="21">
        <v>No</v>
      </c>
      <c r="X73" s="22">
        <v>0</v>
      </c>
      <c r="Y73" s="18">
        <v>10.95</v>
      </c>
      <c r="AB73" t="str" s="6">
        <v>2026-10-01 10:41:27 UTC</v>
      </c>
      <c r="AC73" t="str" s="6">
        <v>Local Line cache</v>
      </c>
      <c r="AD73" s="23">
        <v>806067</v>
      </c>
      <c r="AE73" s="23">
        <v>527131</v>
      </c>
      <c r="AF73" t="str" s="23">
        <v>806067:527131:snap</v>
      </c>
      <c r="AG73" t="str" s="23">
        <v>Yes</v>
      </c>
      <c r="AH73" t="str" s="23">
        <v>Yes</v>
      </c>
      <c r="AI73" s="18">
        <v>0</v>
      </c>
    </row>
    <row r="74" ht="32" customHeight="1">
      <c r="A74" t="str" s="7">
        <v>Camas Country Mill</v>
      </c>
      <c r="B74" t="str" s="7">
        <v>Flax Seed</v>
      </c>
      <c r="C74" t="str" s="7">
        <v>3 lb. bag</v>
      </c>
      <c r="D74" t="str" s="7">
        <v>Herd Share Members</v>
      </c>
      <c r="E74" s="12">
        <v>20.3</v>
      </c>
      <c r="F74" s="13">
        <v>21.92</v>
      </c>
      <c r="G74" s="13">
        <f>IF(AND(ISNUMBER(E74),ISNUMBER(F74)),F74-E74,"")</f>
        <v>1.62</v>
      </c>
      <c r="H74" s="14">
        <f>IF(AND(ISNUMBER(E74),E74&gt;0,ISNUMBER(F74)),F74/E74-1,"")</f>
        <v>0.0798029556650246</v>
      </c>
      <c r="I74" t="str" s="15">
        <v>Unreviewed</v>
      </c>
      <c r="J74" s="16"/>
      <c r="K74" t="str" s="15">
        <v/>
      </c>
      <c r="L74" s="17" t="str">
        <f>IF(AC74="Local catalog","",IF(AG74="Yes",IF(ISNUMBER(E74),E74,""),IF(I74="Keep current",IF(ISNUMBER(E74),E74,""),IF(AH74&lt;&gt;"Yes","",IF(I74="Approve proposed",F74,IF(AND(I74="Use my price",AND(ISNUMBER(J74),J74&gt;0)),J74,""))))))</f>
        <v/>
      </c>
      <c r="M74" t="str" s="7">
        <f>IF(AND(AG74="Yes",OR(I74="Approve proposed",I74="Use my price")),"CHECK: protected price kept current",IF(OR(I74="Unreviewed",I74=""),"Pending review",IF(I74="Hold","On hold",IF(I74="Keep current",IF(ISNUMBER(E74),"Kept current","CHECK: no confirmed current price"),IF(AH74&lt;&gt;"Yes","CHECK: source needs review",IF(AND(I74="Use my price",NOT(AND(ISNUMBER(J74),J74&gt;0))),"CHECK: enter a price above zero",IF(NOT(OR(I74="Approve proposed",I74="Use my price")),"CHECK: choose a listed decision",IF(OR(NOT(ISNUMBER(L74)),L74&lt;=0,NOT(ISNUMBER(Y74)),Y74&lt;=0,X74&gt;=1),"CHECK: price or base unavailable",IF(L74/(Y74*(1-X74))-1&lt;0,"CHECK: price below local base","Ready")))))))))</f>
        <v>Pending review</v>
      </c>
      <c r="N74" s="18">
        <v>20.3</v>
      </c>
      <c r="O74" s="19">
        <v>0.4</v>
      </c>
      <c r="P74" s="14">
        <v>0.5117</v>
      </c>
      <c r="Q74" s="20" t="str">
        <f>IF(AND(ISNUMBER(L74),ISNUMBER(Y74),Y74&gt;0,X74&lt;1),ROUND(L74/(Y74*(1-X74))-1,4),"")</f>
        <v/>
      </c>
      <c r="R74" s="12">
        <v>121.8</v>
      </c>
      <c r="S74" s="13">
        <f>IF(AND(ISNUMBER(E74),E74&gt;0,ISNUMBER(F74)),R74*(F74/E74-1)*(1-'Start Here'!$B$16),0)</f>
        <v>9.428399999999995</v>
      </c>
      <c r="T74" s="17">
        <f>IF(AND(M74="Ready",OR(I74="Approve proposed",AND(I74="Use my price",AND(ISNUMBER(J74),J74&gt;0))),ISNUMBER(L74),E74&gt;0),R74*(L74/E74-1)*(1-'Start Here'!$B$16),0)</f>
        <v>0</v>
      </c>
      <c r="U74" t="str" s="6">
        <v>Currently hidden; do not activate automatically</v>
      </c>
      <c r="V74" t="str" s="21">
        <v>No</v>
      </c>
      <c r="W74" t="str" s="21">
        <v>No</v>
      </c>
      <c r="X74" s="22">
        <v>0</v>
      </c>
      <c r="Y74" s="18">
        <v>14.5</v>
      </c>
      <c r="AB74" t="str" s="6">
        <v>2026-10-01 10:41:27 UTC</v>
      </c>
      <c r="AC74" t="str" s="6">
        <v>Local Line cache</v>
      </c>
      <c r="AD74" s="23">
        <v>908804</v>
      </c>
      <c r="AE74" s="23">
        <v>653619</v>
      </c>
      <c r="AF74" t="str" s="23">
        <v>908804:653619:herdShare</v>
      </c>
      <c r="AG74" t="str" s="23">
        <v>No</v>
      </c>
      <c r="AH74" t="str" s="23">
        <v>Yes</v>
      </c>
      <c r="AI74" s="18">
        <v>87</v>
      </c>
    </row>
    <row r="75" ht="32" customHeight="1">
      <c r="A75" t="str" s="7">
        <v>Camas Country Mill</v>
      </c>
      <c r="B75" t="str" s="7">
        <v>Flax Seed</v>
      </c>
      <c r="C75" t="str" s="7">
        <v>3 lb. bag</v>
      </c>
      <c r="D75" t="str" s="7">
        <v>CSA Members</v>
      </c>
      <c r="E75" s="12">
        <v>20.3</v>
      </c>
      <c r="F75" s="13">
        <v>21.92</v>
      </c>
      <c r="G75" s="13">
        <f>IF(AND(ISNUMBER(E75),ISNUMBER(F75)),F75-E75,"")</f>
        <v>1.62</v>
      </c>
      <c r="H75" s="14">
        <f>IF(AND(ISNUMBER(E75),E75&gt;0,ISNUMBER(F75)),F75/E75-1,"")</f>
        <v>0.0798029556650246</v>
      </c>
      <c r="I75" t="str" s="15">
        <v>Unreviewed</v>
      </c>
      <c r="J75" s="16"/>
      <c r="K75" t="str" s="15">
        <v/>
      </c>
      <c r="L75" s="17" t="str">
        <f>IF(AC75="Local catalog","",IF(AG75="Yes",IF(ISNUMBER(E75),E75,""),IF(I75="Keep current",IF(ISNUMBER(E75),E75,""),IF(AH75&lt;&gt;"Yes","",IF(I75="Approve proposed",F75,IF(AND(I75="Use my price",AND(ISNUMBER(J75),J75&gt;0)),J75,""))))))</f>
        <v/>
      </c>
      <c r="M75" t="str" s="7">
        <f>IF(AND(AG75="Yes",OR(I75="Approve proposed",I75="Use my price")),"CHECK: protected price kept current",IF(OR(I75="Unreviewed",I75=""),"Pending review",IF(I75="Hold","On hold",IF(I75="Keep current",IF(ISNUMBER(E75),"Kept current","CHECK: no confirmed current price"),IF(AH75&lt;&gt;"Yes","CHECK: source needs review",IF(AND(I75="Use my price",NOT(AND(ISNUMBER(J75),J75&gt;0))),"CHECK: enter a price above zero",IF(NOT(OR(I75="Approve proposed",I75="Use my price")),"CHECK: choose a listed decision",IF(OR(NOT(ISNUMBER(L75)),L75&lt;=0,NOT(ISNUMBER(Y75)),Y75&lt;=0,X75&gt;=1),"CHECK: price or base unavailable",IF(L75/(Y75*(1-X75))-1&lt;0,"CHECK: price below local base","Ready")))))))))</f>
        <v>Pending review</v>
      </c>
      <c r="N75" s="18">
        <v>20.3</v>
      </c>
      <c r="O75" s="19">
        <v>0.4</v>
      </c>
      <c r="P75" s="14">
        <v>0.5117</v>
      </c>
      <c r="Q75" s="20" t="str">
        <f>IF(AND(ISNUMBER(L75),ISNUMBER(Y75),Y75&gt;0,X75&lt;1),ROUND(L75/(Y75*(1-X75))-1,4),"")</f>
        <v/>
      </c>
      <c r="R75" s="12">
        <v>20.3</v>
      </c>
      <c r="S75" s="13">
        <f>IF(AND(ISNUMBER(E75),E75&gt;0,ISNUMBER(F75)),R75*(F75/E75-1)*(1-'Start Here'!$B$16),0)</f>
        <v>1.5713999999999995</v>
      </c>
      <c r="T75" s="17">
        <f>IF(AND(M75="Ready",OR(I75="Approve proposed",AND(I75="Use my price",AND(ISNUMBER(J75),J75&gt;0))),ISNUMBER(L75),E75&gt;0),R75*(L75/E75-1)*(1-'Start Here'!$B$16),0)</f>
        <v>0</v>
      </c>
      <c r="U75" t="str" s="6">
        <v>Currently hidden; do not activate automatically</v>
      </c>
      <c r="V75" t="str" s="21">
        <v>No</v>
      </c>
      <c r="W75" t="str" s="21">
        <v>No</v>
      </c>
      <c r="X75" s="22">
        <v>0</v>
      </c>
      <c r="Y75" s="18">
        <v>14.5</v>
      </c>
      <c r="AB75" t="str" s="6">
        <v>2026-10-01 10:41:27 UTC</v>
      </c>
      <c r="AC75" t="str" s="6">
        <v>Local Line cache</v>
      </c>
      <c r="AD75" s="23">
        <v>908804</v>
      </c>
      <c r="AE75" s="23">
        <v>653619</v>
      </c>
      <c r="AF75" t="str" s="23">
        <v>908804:653619:member</v>
      </c>
      <c r="AG75" t="str" s="23">
        <v>No</v>
      </c>
      <c r="AH75" t="str" s="23">
        <v>Yes</v>
      </c>
      <c r="AI75" s="18">
        <v>14.5</v>
      </c>
    </row>
    <row r="76" ht="32" customHeight="1">
      <c r="A76" t="str" s="7">
        <v>Camas Country Mill</v>
      </c>
      <c r="B76" t="str" s="7">
        <v>Flax Seed</v>
      </c>
      <c r="C76" t="str" s="7">
        <v>3 lb. bag</v>
      </c>
      <c r="D76" t="str" s="7">
        <v>Guest Basket</v>
      </c>
      <c r="E76" s="12">
        <v>20.3</v>
      </c>
      <c r="F76" s="13">
        <v>21.92</v>
      </c>
      <c r="G76" s="13">
        <f>IF(AND(ISNUMBER(E76),ISNUMBER(F76)),F76-E76,"")</f>
        <v>1.62</v>
      </c>
      <c r="H76" s="14">
        <f>IF(AND(ISNUMBER(E76),E76&gt;0,ISNUMBER(F76)),F76/E76-1,"")</f>
        <v>0.0798029556650246</v>
      </c>
      <c r="I76" t="str" s="15">
        <v>Unreviewed</v>
      </c>
      <c r="J76" s="16"/>
      <c r="K76" t="str" s="15">
        <v/>
      </c>
      <c r="L76" s="17" t="str">
        <f>IF(AC76="Local catalog","",IF(AG76="Yes",IF(ISNUMBER(E76),E76,""),IF(I76="Keep current",IF(ISNUMBER(E76),E76,""),IF(AH76&lt;&gt;"Yes","",IF(I76="Approve proposed",F76,IF(AND(I76="Use my price",AND(ISNUMBER(J76),J76&gt;0)),J76,""))))))</f>
        <v/>
      </c>
      <c r="M76" t="str" s="7">
        <f>IF(AND(AG76="Yes",OR(I76="Approve proposed",I76="Use my price")),"CHECK: protected price kept current",IF(OR(I76="Unreviewed",I76=""),"Pending review",IF(I76="Hold","On hold",IF(I76="Keep current",IF(ISNUMBER(E76),"Kept current","CHECK: no confirmed current price"),IF(AH76&lt;&gt;"Yes","CHECK: source needs review",IF(AND(I76="Use my price",NOT(AND(ISNUMBER(J76),J76&gt;0))),"CHECK: enter a price above zero",IF(NOT(OR(I76="Approve proposed",I76="Use my price")),"CHECK: choose a listed decision",IF(OR(NOT(ISNUMBER(L76)),L76&lt;=0,NOT(ISNUMBER(Y76)),Y76&lt;=0,X76&gt;=1),"CHECK: price or base unavailable",IF(L76/(Y76*(1-X76))-1&lt;0,"CHECK: price below local base","Ready")))))))))</f>
        <v>Pending review</v>
      </c>
      <c r="N76" s="18">
        <v>20.3</v>
      </c>
      <c r="O76" s="19">
        <v>0.4</v>
      </c>
      <c r="P76" s="14">
        <v>0.5117</v>
      </c>
      <c r="Q76" s="20" t="str">
        <f>IF(AND(ISNUMBER(L76),ISNUMBER(Y76),Y76&gt;0,X76&lt;1),ROUND(L76/(Y76*(1-X76))-1,4),"")</f>
        <v/>
      </c>
      <c r="R76" s="12">
        <v>20.3</v>
      </c>
      <c r="S76" s="13">
        <f>IF(AND(ISNUMBER(E76),E76&gt;0,ISNUMBER(F76)),R76*(F76/E76-1)*(1-'Start Here'!$B$16),0)</f>
        <v>1.5713999999999995</v>
      </c>
      <c r="T76" s="17">
        <f>IF(AND(M76="Ready",OR(I76="Approve proposed",AND(I76="Use my price",AND(ISNUMBER(J76),J76&gt;0))),ISNUMBER(L76),E76&gt;0),R76*(L76/E76-1)*(1-'Start Here'!$B$16),0)</f>
        <v>0</v>
      </c>
      <c r="U76" t="str" s="6">
        <v>Currently hidden; do not activate automatically</v>
      </c>
      <c r="V76" t="str" s="21">
        <v>No</v>
      </c>
      <c r="W76" t="str" s="21">
        <v>No</v>
      </c>
      <c r="X76" s="22">
        <v>0</v>
      </c>
      <c r="Y76" s="18">
        <v>14.5</v>
      </c>
      <c r="AB76" t="str" s="6">
        <v>2026-10-01 10:41:27 UTC</v>
      </c>
      <c r="AC76" t="str" s="6">
        <v>Local Line cache</v>
      </c>
      <c r="AD76" s="23">
        <v>908804</v>
      </c>
      <c r="AE76" s="23">
        <v>653619</v>
      </c>
      <c r="AF76" t="str" s="23">
        <v>908804:653619:guest</v>
      </c>
      <c r="AG76" t="str" s="23">
        <v>No</v>
      </c>
      <c r="AH76" t="str" s="23">
        <v>Yes</v>
      </c>
      <c r="AI76" s="18">
        <v>14.5</v>
      </c>
    </row>
    <row r="77" ht="32" customHeight="1">
      <c r="A77" t="str" s="7">
        <v>Camas Country Mill</v>
      </c>
      <c r="B77" t="str" s="7">
        <v>Flax Seed</v>
      </c>
      <c r="C77" t="str" s="7">
        <v>3 lb. bag</v>
      </c>
      <c r="D77" t="str" s="7">
        <v>SNAP</v>
      </c>
      <c r="E77" s="12">
        <v>20.3</v>
      </c>
      <c r="F77" s="13">
        <v>20.3</v>
      </c>
      <c r="G77" s="13">
        <f>IF(AND(ISNUMBER(E77),ISNUMBER(F77)),F77-E77,"")</f>
        <v>0</v>
      </c>
      <c r="H77" s="14">
        <f>IF(AND(ISNUMBER(E77),E77&gt;0,ISNUMBER(F77)),F77/E77-1,"")</f>
        <v>0</v>
      </c>
      <c r="I77" t="str" s="15">
        <v>Keep current</v>
      </c>
      <c r="J77" s="16"/>
      <c r="K77" t="str" s="15">
        <v/>
      </c>
      <c r="L77" s="17">
        <f>IF(AC77="Local catalog","",IF(AG77="Yes",IF(ISNUMBER(E77),E77,""),IF(I77="Keep current",IF(ISNUMBER(E77),E77,""),IF(AH77&lt;&gt;"Yes","",IF(I77="Approve proposed",F77,IF(AND(I77="Use my price",AND(ISNUMBER(J77),J77&gt;0)),J77,""))))))</f>
        <v>20.3</v>
      </c>
      <c r="M77" t="str" s="7">
        <f>IF(AND(AG77="Yes",OR(I77="Approve proposed",I77="Use my price")),"CHECK: protected price kept current",IF(OR(I77="Unreviewed",I77=""),"Pending review",IF(I77="Hold","On hold",IF(I77="Keep current",IF(ISNUMBER(E77),"Kept current","CHECK: no confirmed current price"),IF(AH77&lt;&gt;"Yes","CHECK: source needs review",IF(AND(I77="Use my price",NOT(AND(ISNUMBER(J77),J77&gt;0))),"CHECK: enter a price above zero",IF(NOT(OR(I77="Approve proposed",I77="Use my price")),"CHECK: choose a listed decision",IF(OR(NOT(ISNUMBER(L77)),L77&lt;=0,NOT(ISNUMBER(Y77)),Y77&lt;=0,X77&gt;=1),"CHECK: price or base unavailable",IF(L77/(Y77*(1-X77))-1&lt;0,"CHECK: price below local base","Ready")))))))))</f>
        <v>Kept current</v>
      </c>
      <c r="N77" s="18">
        <v>20.3</v>
      </c>
      <c r="O77" s="19">
        <v>0.4</v>
      </c>
      <c r="P77" s="14">
        <v>0.4</v>
      </c>
      <c r="Q77" s="20">
        <f>IF(AND(ISNUMBER(L77),ISNUMBER(Y77),Y77&gt;0,X77&lt;1),ROUND(L77/(Y77*(1-X77))-1,4),"")</f>
        <v>0.4</v>
      </c>
      <c r="R77" s="12">
        <v>0</v>
      </c>
      <c r="S77" s="13">
        <f>IF(AND(ISNUMBER(E77),E77&gt;0,ISNUMBER(F77)),R77*(F77/E77-1)*(1-'Start Here'!$B$16),0)</f>
        <v>0</v>
      </c>
      <c r="T77" s="17">
        <f>IF(AND(M77="Ready",OR(I77="Approve proposed",AND(I77="Use my price",AND(ISNUMBER(J77),J77&gt;0))),ISNUMBER(L77),E77&gt;0),R77*(L77/E77-1)*(1-'Start Here'!$B$16),0)</f>
        <v>0</v>
      </c>
      <c r="U77" t="str" s="6">
        <v>SNAP: preserve existing selling price; Currently hidden; do not activate automatically</v>
      </c>
      <c r="V77" t="str" s="21">
        <v>No</v>
      </c>
      <c r="W77" t="str" s="21">
        <v>No</v>
      </c>
      <c r="X77" s="22">
        <v>0</v>
      </c>
      <c r="Y77" s="18">
        <v>14.5</v>
      </c>
      <c r="AB77" t="str" s="6">
        <v>2026-10-01 10:41:27 UTC</v>
      </c>
      <c r="AC77" t="str" s="6">
        <v>Local Line cache</v>
      </c>
      <c r="AD77" s="23">
        <v>908804</v>
      </c>
      <c r="AE77" s="23">
        <v>653619</v>
      </c>
      <c r="AF77" t="str" s="23">
        <v>908804:653619:snap</v>
      </c>
      <c r="AG77" t="str" s="23">
        <v>Yes</v>
      </c>
      <c r="AH77" t="str" s="23">
        <v>Yes</v>
      </c>
      <c r="AI77" s="18">
        <v>0</v>
      </c>
    </row>
    <row r="78" ht="32" customHeight="1">
      <c r="A78" t="str" s="7">
        <v>Camas Country Mill</v>
      </c>
      <c r="B78" t="str" s="7">
        <v>Garbanzo Beans/ Chickpeas, Organic</v>
      </c>
      <c r="C78" t="str" s="7">
        <v>3 lbs</v>
      </c>
      <c r="D78" t="str" s="7">
        <v>Herd Share Members</v>
      </c>
      <c r="E78" s="12">
        <v>16.8</v>
      </c>
      <c r="F78" s="13">
        <v>18.14</v>
      </c>
      <c r="G78" s="13">
        <f>IF(AND(ISNUMBER(E78),ISNUMBER(F78)),F78-E78,"")</f>
        <v>1.34</v>
      </c>
      <c r="H78" s="14">
        <f>IF(AND(ISNUMBER(E78),E78&gt;0,ISNUMBER(F78)),F78/E78-1,"")</f>
        <v>0.0797619047619047</v>
      </c>
      <c r="I78" t="str" s="15">
        <v>Unreviewed</v>
      </c>
      <c r="J78" s="16"/>
      <c r="K78" t="str" s="15">
        <v/>
      </c>
      <c r="L78" s="17" t="str">
        <f>IF(AC78="Local catalog","",IF(AG78="Yes",IF(ISNUMBER(E78),E78,""),IF(I78="Keep current",IF(ISNUMBER(E78),E78,""),IF(AH78&lt;&gt;"Yes","",IF(I78="Approve proposed",F78,IF(AND(I78="Use my price",AND(ISNUMBER(J78),J78&gt;0)),J78,""))))))</f>
        <v/>
      </c>
      <c r="M78" t="str" s="7">
        <f>IF(AND(AG78="Yes",OR(I78="Approve proposed",I78="Use my price")),"CHECK: protected price kept current",IF(OR(I78="Unreviewed",I78=""),"Pending review",IF(I78="Hold","On hold",IF(I78="Keep current",IF(ISNUMBER(E78),"Kept current","CHECK: no confirmed current price"),IF(AH78&lt;&gt;"Yes","CHECK: source needs review",IF(AND(I78="Use my price",NOT(AND(ISNUMBER(J78),J78&gt;0))),"CHECK: enter a price above zero",IF(NOT(OR(I78="Approve proposed",I78="Use my price")),"CHECK: choose a listed decision",IF(OR(NOT(ISNUMBER(L78)),L78&lt;=0,NOT(ISNUMBER(Y78)),Y78&lt;=0,X78&gt;=1),"CHECK: price or base unavailable",IF(L78/(Y78*(1-X78))-1&lt;0,"CHECK: price below local base","Ready")))))))))</f>
        <v>Pending review</v>
      </c>
      <c r="N78" s="18">
        <v>16.8</v>
      </c>
      <c r="O78" s="19">
        <v>0.4</v>
      </c>
      <c r="P78" s="14">
        <v>0.5117</v>
      </c>
      <c r="Q78" s="20" t="str">
        <f>IF(AND(ISNUMBER(L78),ISNUMBER(Y78),Y78&gt;0,X78&lt;1),ROUND(L78/(Y78*(1-X78))-1,4),"")</f>
        <v/>
      </c>
      <c r="R78" s="12">
        <v>621.6</v>
      </c>
      <c r="S78" s="13">
        <f>IF(AND(ISNUMBER(E78),E78&gt;0,ISNUMBER(F78)),R78*(F78/E78-1)*(1-'Start Here'!$B$16),0)</f>
        <v>48.09259999999996</v>
      </c>
      <c r="T78" s="17">
        <f>IF(AND(M78="Ready",OR(I78="Approve proposed",AND(I78="Use my price",AND(ISNUMBER(J78),J78&gt;0))),ISNUMBER(L78),E78&gt;0),R78*(L78/E78-1)*(1-'Start Here'!$B$16),0)</f>
        <v>0</v>
      </c>
      <c r="U78" t="str" s="6">
        <v>Currently hidden; do not activate automatically</v>
      </c>
      <c r="V78" t="str" s="21">
        <v>No</v>
      </c>
      <c r="W78" t="str" s="21">
        <v>No</v>
      </c>
      <c r="X78" s="22">
        <v>0</v>
      </c>
      <c r="Y78" s="18">
        <v>12</v>
      </c>
      <c r="AB78" t="str" s="6">
        <v>2026-10-01 10:41:27 UTC</v>
      </c>
      <c r="AC78" t="str" s="6">
        <v>Local Line cache</v>
      </c>
      <c r="AD78" s="23">
        <v>900152</v>
      </c>
      <c r="AE78" s="23">
        <v>642166</v>
      </c>
      <c r="AF78" t="str" s="23">
        <v>900152:642166:herdShare</v>
      </c>
      <c r="AG78" t="str" s="23">
        <v>No</v>
      </c>
      <c r="AH78" t="str" s="23">
        <v>Yes</v>
      </c>
      <c r="AI78" s="18">
        <v>444</v>
      </c>
    </row>
    <row r="79" ht="32" customHeight="1">
      <c r="A79" t="str" s="7">
        <v>Camas Country Mill</v>
      </c>
      <c r="B79" t="str" s="7">
        <v>Garbanzo Beans/ Chickpeas, Organic</v>
      </c>
      <c r="C79" t="str" s="7">
        <v>3 lbs</v>
      </c>
      <c r="D79" t="str" s="7">
        <v>CSA Members</v>
      </c>
      <c r="E79" s="12">
        <v>16.8</v>
      </c>
      <c r="F79" s="13">
        <v>18.14</v>
      </c>
      <c r="G79" s="13">
        <f>IF(AND(ISNUMBER(E79),ISNUMBER(F79)),F79-E79,"")</f>
        <v>1.34</v>
      </c>
      <c r="H79" s="14">
        <f>IF(AND(ISNUMBER(E79),E79&gt;0,ISNUMBER(F79)),F79/E79-1,"")</f>
        <v>0.0797619047619047</v>
      </c>
      <c r="I79" t="str" s="15">
        <v>Unreviewed</v>
      </c>
      <c r="J79" s="16"/>
      <c r="K79" t="str" s="15">
        <v/>
      </c>
      <c r="L79" s="17" t="str">
        <f>IF(AC79="Local catalog","",IF(AG79="Yes",IF(ISNUMBER(E79),E79,""),IF(I79="Keep current",IF(ISNUMBER(E79),E79,""),IF(AH79&lt;&gt;"Yes","",IF(I79="Approve proposed",F79,IF(AND(I79="Use my price",AND(ISNUMBER(J79),J79&gt;0)),J79,""))))))</f>
        <v/>
      </c>
      <c r="M79" t="str" s="7">
        <f>IF(AND(AG79="Yes",OR(I79="Approve proposed",I79="Use my price")),"CHECK: protected price kept current",IF(OR(I79="Unreviewed",I79=""),"Pending review",IF(I79="Hold","On hold",IF(I79="Keep current",IF(ISNUMBER(E79),"Kept current","CHECK: no confirmed current price"),IF(AH79&lt;&gt;"Yes","CHECK: source needs review",IF(AND(I79="Use my price",NOT(AND(ISNUMBER(J79),J79&gt;0))),"CHECK: enter a price above zero",IF(NOT(OR(I79="Approve proposed",I79="Use my price")),"CHECK: choose a listed decision",IF(OR(NOT(ISNUMBER(L79)),L79&lt;=0,NOT(ISNUMBER(Y79)),Y79&lt;=0,X79&gt;=1),"CHECK: price or base unavailable",IF(L79/(Y79*(1-X79))-1&lt;0,"CHECK: price below local base","Ready")))))))))</f>
        <v>Pending review</v>
      </c>
      <c r="N79" s="18">
        <v>16.8</v>
      </c>
      <c r="O79" s="19">
        <v>0.4</v>
      </c>
      <c r="P79" s="14">
        <v>0.5117</v>
      </c>
      <c r="Q79" s="20" t="str">
        <f>IF(AND(ISNUMBER(L79),ISNUMBER(Y79),Y79&gt;0,X79&lt;1),ROUND(L79/(Y79*(1-X79))-1,4),"")</f>
        <v/>
      </c>
      <c r="R79" s="12">
        <v>117.6</v>
      </c>
      <c r="S79" s="13">
        <f>IF(AND(ISNUMBER(E79),E79&gt;0,ISNUMBER(F79)),R79*(F79/E79-1)*(1-'Start Here'!$B$16),0)</f>
        <v>9.098599999999992</v>
      </c>
      <c r="T79" s="17">
        <f>IF(AND(M79="Ready",OR(I79="Approve proposed",AND(I79="Use my price",AND(ISNUMBER(J79),J79&gt;0))),ISNUMBER(L79),E79&gt;0),R79*(L79/E79-1)*(1-'Start Here'!$B$16),0)</f>
        <v>0</v>
      </c>
      <c r="U79" t="str" s="6">
        <v>Currently hidden; do not activate automatically</v>
      </c>
      <c r="V79" t="str" s="21">
        <v>No</v>
      </c>
      <c r="W79" t="str" s="21">
        <v>No</v>
      </c>
      <c r="X79" s="22">
        <v>0</v>
      </c>
      <c r="Y79" s="18">
        <v>12</v>
      </c>
      <c r="AB79" t="str" s="6">
        <v>2026-10-01 10:41:27 UTC</v>
      </c>
      <c r="AC79" t="str" s="6">
        <v>Local Line cache</v>
      </c>
      <c r="AD79" s="23">
        <v>900152</v>
      </c>
      <c r="AE79" s="23">
        <v>642166</v>
      </c>
      <c r="AF79" t="str" s="23">
        <v>900152:642166:member</v>
      </c>
      <c r="AG79" t="str" s="23">
        <v>No</v>
      </c>
      <c r="AH79" t="str" s="23">
        <v>Yes</v>
      </c>
      <c r="AI79" s="18">
        <v>84</v>
      </c>
    </row>
    <row r="80" ht="32" customHeight="1">
      <c r="A80" t="str" s="7">
        <v>Camas Country Mill</v>
      </c>
      <c r="B80" t="str" s="7">
        <v>Garbanzo Beans/ Chickpeas, Organic</v>
      </c>
      <c r="C80" t="str" s="7">
        <v>3 lbs</v>
      </c>
      <c r="D80" t="str" s="7">
        <v>Guest Basket</v>
      </c>
      <c r="E80" s="12">
        <v>16.8</v>
      </c>
      <c r="F80" s="13">
        <v>18.14</v>
      </c>
      <c r="G80" s="13">
        <f>IF(AND(ISNUMBER(E80),ISNUMBER(F80)),F80-E80,"")</f>
        <v>1.34</v>
      </c>
      <c r="H80" s="14">
        <f>IF(AND(ISNUMBER(E80),E80&gt;0,ISNUMBER(F80)),F80/E80-1,"")</f>
        <v>0.0797619047619047</v>
      </c>
      <c r="I80" t="str" s="15">
        <v>Unreviewed</v>
      </c>
      <c r="J80" s="16"/>
      <c r="K80" t="str" s="15">
        <v/>
      </c>
      <c r="L80" s="17" t="str">
        <f>IF(AC80="Local catalog","",IF(AG80="Yes",IF(ISNUMBER(E80),E80,""),IF(I80="Keep current",IF(ISNUMBER(E80),E80,""),IF(AH80&lt;&gt;"Yes","",IF(I80="Approve proposed",F80,IF(AND(I80="Use my price",AND(ISNUMBER(J80),J80&gt;0)),J80,""))))))</f>
        <v/>
      </c>
      <c r="M80" t="str" s="7">
        <f>IF(AND(AG80="Yes",OR(I80="Approve proposed",I80="Use my price")),"CHECK: protected price kept current",IF(OR(I80="Unreviewed",I80=""),"Pending review",IF(I80="Hold","On hold",IF(I80="Keep current",IF(ISNUMBER(E80),"Kept current","CHECK: no confirmed current price"),IF(AH80&lt;&gt;"Yes","CHECK: source needs review",IF(AND(I80="Use my price",NOT(AND(ISNUMBER(J80),J80&gt;0))),"CHECK: enter a price above zero",IF(NOT(OR(I80="Approve proposed",I80="Use my price")),"CHECK: choose a listed decision",IF(OR(NOT(ISNUMBER(L80)),L80&lt;=0,NOT(ISNUMBER(Y80)),Y80&lt;=0,X80&gt;=1),"CHECK: price or base unavailable",IF(L80/(Y80*(1-X80))-1&lt;0,"CHECK: price below local base","Ready")))))))))</f>
        <v>Pending review</v>
      </c>
      <c r="N80" s="18">
        <v>16.8</v>
      </c>
      <c r="O80" s="19">
        <v>0.4</v>
      </c>
      <c r="P80" s="14">
        <v>0.5117</v>
      </c>
      <c r="Q80" s="20" t="str">
        <f>IF(AND(ISNUMBER(L80),ISNUMBER(Y80),Y80&gt;0,X80&lt;1),ROUND(L80/(Y80*(1-X80))-1,4),"")</f>
        <v/>
      </c>
      <c r="R80" s="12">
        <v>52.2</v>
      </c>
      <c r="S80" s="13">
        <f>IF(AND(ISNUMBER(E80),E80&gt;0,ISNUMBER(F80)),R80*(F80/E80-1)*(1-'Start Here'!$B$16),0)</f>
        <v>4.038664285714283</v>
      </c>
      <c r="T80" s="17">
        <f>IF(AND(M80="Ready",OR(I80="Approve proposed",AND(I80="Use my price",AND(ISNUMBER(J80),J80&gt;0))),ISNUMBER(L80),E80&gt;0),R80*(L80/E80-1)*(1-'Start Here'!$B$16),0)</f>
        <v>0</v>
      </c>
      <c r="U80" t="str" s="6">
        <v>Currently hidden; do not activate automatically</v>
      </c>
      <c r="V80" t="str" s="21">
        <v>No</v>
      </c>
      <c r="W80" t="str" s="21">
        <v>No</v>
      </c>
      <c r="X80" s="22">
        <v>0</v>
      </c>
      <c r="Y80" s="18">
        <v>12</v>
      </c>
      <c r="AB80" t="str" s="6">
        <v>2026-10-01 10:41:27 UTC</v>
      </c>
      <c r="AC80" t="str" s="6">
        <v>Local Line cache</v>
      </c>
      <c r="AD80" s="23">
        <v>900152</v>
      </c>
      <c r="AE80" s="23">
        <v>642166</v>
      </c>
      <c r="AF80" t="str" s="23">
        <v>900152:642166:guest</v>
      </c>
      <c r="AG80" t="str" s="23">
        <v>No</v>
      </c>
      <c r="AH80" t="str" s="23">
        <v>Yes</v>
      </c>
      <c r="AI80" s="18">
        <v>36</v>
      </c>
    </row>
    <row r="81" ht="32" customHeight="1">
      <c r="A81" t="str" s="7">
        <v>Camas Country Mill</v>
      </c>
      <c r="B81" t="str" s="7">
        <v>Garbanzo Beans/ Chickpeas, Organic</v>
      </c>
      <c r="C81" t="str" s="7">
        <v>3 lbs</v>
      </c>
      <c r="D81" t="str" s="7">
        <v>SNAP</v>
      </c>
      <c r="E81" s="12">
        <v>16.8</v>
      </c>
      <c r="F81" s="13">
        <v>16.8</v>
      </c>
      <c r="G81" s="13">
        <f>IF(AND(ISNUMBER(E81),ISNUMBER(F81)),F81-E81,"")</f>
        <v>0</v>
      </c>
      <c r="H81" s="14">
        <f>IF(AND(ISNUMBER(E81),E81&gt;0,ISNUMBER(F81)),F81/E81-1,"")</f>
        <v>0</v>
      </c>
      <c r="I81" t="str" s="15">
        <v>Keep current</v>
      </c>
      <c r="J81" s="16"/>
      <c r="K81" t="str" s="15">
        <v/>
      </c>
      <c r="L81" s="17">
        <f>IF(AC81="Local catalog","",IF(AG81="Yes",IF(ISNUMBER(E81),E81,""),IF(I81="Keep current",IF(ISNUMBER(E81),E81,""),IF(AH81&lt;&gt;"Yes","",IF(I81="Approve proposed",F81,IF(AND(I81="Use my price",AND(ISNUMBER(J81),J81&gt;0)),J81,""))))))</f>
        <v>16.8</v>
      </c>
      <c r="M81" t="str" s="7">
        <f>IF(AND(AG81="Yes",OR(I81="Approve proposed",I81="Use my price")),"CHECK: protected price kept current",IF(OR(I81="Unreviewed",I81=""),"Pending review",IF(I81="Hold","On hold",IF(I81="Keep current",IF(ISNUMBER(E81),"Kept current","CHECK: no confirmed current price"),IF(AH81&lt;&gt;"Yes","CHECK: source needs review",IF(AND(I81="Use my price",NOT(AND(ISNUMBER(J81),J81&gt;0))),"CHECK: enter a price above zero",IF(NOT(OR(I81="Approve proposed",I81="Use my price")),"CHECK: choose a listed decision",IF(OR(NOT(ISNUMBER(L81)),L81&lt;=0,NOT(ISNUMBER(Y81)),Y81&lt;=0,X81&gt;=1),"CHECK: price or base unavailable",IF(L81/(Y81*(1-X81))-1&lt;0,"CHECK: price below local base","Ready")))))))))</f>
        <v>Kept current</v>
      </c>
      <c r="N81" s="18">
        <v>16.8</v>
      </c>
      <c r="O81" s="19">
        <v>0.4</v>
      </c>
      <c r="P81" s="14">
        <v>0.4</v>
      </c>
      <c r="Q81" s="20">
        <f>IF(AND(ISNUMBER(L81),ISNUMBER(Y81),Y81&gt;0,X81&lt;1),ROUND(L81/(Y81*(1-X81))-1,4),"")</f>
        <v>0.4</v>
      </c>
      <c r="R81" s="12">
        <v>0</v>
      </c>
      <c r="S81" s="13">
        <f>IF(AND(ISNUMBER(E81),E81&gt;0,ISNUMBER(F81)),R81*(F81/E81-1)*(1-'Start Here'!$B$16),0)</f>
        <v>0</v>
      </c>
      <c r="T81" s="17">
        <f>IF(AND(M81="Ready",OR(I81="Approve proposed",AND(I81="Use my price",AND(ISNUMBER(J81),J81&gt;0))),ISNUMBER(L81),E81&gt;0),R81*(L81/E81-1)*(1-'Start Here'!$B$16),0)</f>
        <v>0</v>
      </c>
      <c r="U81" t="str" s="6">
        <v>SNAP: preserve existing selling price; Currently hidden; do not activate automatically</v>
      </c>
      <c r="V81" t="str" s="21">
        <v>No</v>
      </c>
      <c r="W81" t="str" s="21">
        <v>No</v>
      </c>
      <c r="X81" s="22">
        <v>0</v>
      </c>
      <c r="Y81" s="18">
        <v>12</v>
      </c>
      <c r="AB81" t="str" s="6">
        <v>2026-10-01 10:41:27 UTC</v>
      </c>
      <c r="AC81" t="str" s="6">
        <v>Local Line cache</v>
      </c>
      <c r="AD81" s="23">
        <v>900152</v>
      </c>
      <c r="AE81" s="23">
        <v>642166</v>
      </c>
      <c r="AF81" t="str" s="23">
        <v>900152:642166:snap</v>
      </c>
      <c r="AG81" t="str" s="23">
        <v>Yes</v>
      </c>
      <c r="AH81" t="str" s="23">
        <v>Yes</v>
      </c>
      <c r="AI81" s="18">
        <v>0</v>
      </c>
    </row>
    <row r="82" ht="32" customHeight="1">
      <c r="A82" t="str" s="7">
        <v>Camas Country Mill</v>
      </c>
      <c r="B82" t="str" s="7">
        <v>Holly's Dog Biscuit Mix</v>
      </c>
      <c r="C82" t="str" s="7">
        <v>3 lb bag</v>
      </c>
      <c r="D82" t="str" s="7">
        <v>Herd Share Members</v>
      </c>
      <c r="E82" s="12">
        <v>14</v>
      </c>
      <c r="F82" s="13">
        <v>15.12</v>
      </c>
      <c r="G82" s="13">
        <f>IF(AND(ISNUMBER(E82),ISNUMBER(F82)),F82-E82,"")</f>
        <v>1.12</v>
      </c>
      <c r="H82" s="14">
        <f>IF(AND(ISNUMBER(E82),E82&gt;0,ISNUMBER(F82)),F82/E82-1,"")</f>
        <v>0.07999999999999985</v>
      </c>
      <c r="I82" t="str" s="15">
        <v>Unreviewed</v>
      </c>
      <c r="J82" s="16"/>
      <c r="K82" t="str" s="15">
        <v/>
      </c>
      <c r="L82" s="17" t="str">
        <f>IF(AC82="Local catalog","",IF(AG82="Yes",IF(ISNUMBER(E82),E82,""),IF(I82="Keep current",IF(ISNUMBER(E82),E82,""),IF(AH82&lt;&gt;"Yes","",IF(I82="Approve proposed",F82,IF(AND(I82="Use my price",AND(ISNUMBER(J82),J82&gt;0)),J82,""))))))</f>
        <v/>
      </c>
      <c r="M82" t="str" s="7">
        <f>IF(AND(AG82="Yes",OR(I82="Approve proposed",I82="Use my price")),"CHECK: protected price kept current",IF(OR(I82="Unreviewed",I82=""),"Pending review",IF(I82="Hold","On hold",IF(I82="Keep current",IF(ISNUMBER(E82),"Kept current","CHECK: no confirmed current price"),IF(AH82&lt;&gt;"Yes","CHECK: source needs review",IF(AND(I82="Use my price",NOT(AND(ISNUMBER(J82),J82&gt;0))),"CHECK: enter a price above zero",IF(NOT(OR(I82="Approve proposed",I82="Use my price")),"CHECK: choose a listed decision",IF(OR(NOT(ISNUMBER(L82)),L82&lt;=0,NOT(ISNUMBER(Y82)),Y82&lt;=0,X82&gt;=1),"CHECK: price or base unavailable",IF(L82/(Y82*(1-X82))-1&lt;0,"CHECK: price below local base","Ready")))))))))</f>
        <v>Pending review</v>
      </c>
      <c r="N82" s="18">
        <v>14</v>
      </c>
      <c r="O82" s="19">
        <v>0.4</v>
      </c>
      <c r="P82" s="14">
        <v>0.512</v>
      </c>
      <c r="Q82" s="20" t="str">
        <f>IF(AND(ISNUMBER(L82),ISNUMBER(Y82),Y82&gt;0,X82&lt;1),ROUND(L82/(Y82*(1-X82))-1,4),"")</f>
        <v/>
      </c>
      <c r="R82" s="12">
        <v>70</v>
      </c>
      <c r="S82" s="13">
        <f>IF(AND(ISNUMBER(E82),E82&gt;0,ISNUMBER(F82)),R82*(F82/E82-1)*(1-'Start Here'!$B$16),0)</f>
        <v>5.431999999999989</v>
      </c>
      <c r="T82" s="17">
        <f>IF(AND(M82="Ready",OR(I82="Approve proposed",AND(I82="Use my price",AND(ISNUMBER(J82),J82&gt;0))),ISNUMBER(L82),E82&gt;0),R82*(L82/E82-1)*(1-'Start Here'!$B$16),0)</f>
        <v>0</v>
      </c>
      <c r="U82" t="str" s="6">
        <v>Currently hidden; do not activate automatically</v>
      </c>
      <c r="V82" t="str" s="21">
        <v>No</v>
      </c>
      <c r="W82" t="str" s="21">
        <v>No</v>
      </c>
      <c r="X82" s="22">
        <v>0</v>
      </c>
      <c r="Y82" s="18">
        <v>10</v>
      </c>
      <c r="AB82" t="str" s="6">
        <v>2026-10-01 10:41:27 UTC</v>
      </c>
      <c r="AC82" t="str" s="6">
        <v>Local Line cache</v>
      </c>
      <c r="AD82" s="23">
        <v>900154</v>
      </c>
      <c r="AE82" s="23">
        <v>642168</v>
      </c>
      <c r="AF82" t="str" s="23">
        <v>900154:642168:herdShare</v>
      </c>
      <c r="AG82" t="str" s="23">
        <v>No</v>
      </c>
      <c r="AH82" t="str" s="23">
        <v>Yes</v>
      </c>
      <c r="AI82" s="18">
        <v>50</v>
      </c>
    </row>
    <row r="83" ht="32" customHeight="1">
      <c r="A83" t="str" s="7">
        <v>Camas Country Mill</v>
      </c>
      <c r="B83" t="str" s="7">
        <v>Holly's Dog Biscuit Mix</v>
      </c>
      <c r="C83" t="str" s="7">
        <v>3 lb bag</v>
      </c>
      <c r="D83" t="str" s="7">
        <v>CSA Members</v>
      </c>
      <c r="E83" s="12">
        <v>14</v>
      </c>
      <c r="F83" s="13">
        <v>15.12</v>
      </c>
      <c r="G83" s="13">
        <f>IF(AND(ISNUMBER(E83),ISNUMBER(F83)),F83-E83,"")</f>
        <v>1.12</v>
      </c>
      <c r="H83" s="14">
        <f>IF(AND(ISNUMBER(E83),E83&gt;0,ISNUMBER(F83)),F83/E83-1,"")</f>
        <v>0.07999999999999985</v>
      </c>
      <c r="I83" t="str" s="15">
        <v>Unreviewed</v>
      </c>
      <c r="J83" s="16"/>
      <c r="K83" t="str" s="15">
        <v/>
      </c>
      <c r="L83" s="17" t="str">
        <f>IF(AC83="Local catalog","",IF(AG83="Yes",IF(ISNUMBER(E83),E83,""),IF(I83="Keep current",IF(ISNUMBER(E83),E83,""),IF(AH83&lt;&gt;"Yes","",IF(I83="Approve proposed",F83,IF(AND(I83="Use my price",AND(ISNUMBER(J83),J83&gt;0)),J83,""))))))</f>
        <v/>
      </c>
      <c r="M83" t="str" s="7">
        <f>IF(AND(AG83="Yes",OR(I83="Approve proposed",I83="Use my price")),"CHECK: protected price kept current",IF(OR(I83="Unreviewed",I83=""),"Pending review",IF(I83="Hold","On hold",IF(I83="Keep current",IF(ISNUMBER(E83),"Kept current","CHECK: no confirmed current price"),IF(AH83&lt;&gt;"Yes","CHECK: source needs review",IF(AND(I83="Use my price",NOT(AND(ISNUMBER(J83),J83&gt;0))),"CHECK: enter a price above zero",IF(NOT(OR(I83="Approve proposed",I83="Use my price")),"CHECK: choose a listed decision",IF(OR(NOT(ISNUMBER(L83)),L83&lt;=0,NOT(ISNUMBER(Y83)),Y83&lt;=0,X83&gt;=1),"CHECK: price or base unavailable",IF(L83/(Y83*(1-X83))-1&lt;0,"CHECK: price below local base","Ready")))))))))</f>
        <v>Pending review</v>
      </c>
      <c r="N83" s="18">
        <v>14</v>
      </c>
      <c r="O83" s="19">
        <v>0.4</v>
      </c>
      <c r="P83" s="14">
        <v>0.512</v>
      </c>
      <c r="Q83" s="20" t="str">
        <f>IF(AND(ISNUMBER(L83),ISNUMBER(Y83),Y83&gt;0,X83&lt;1),ROUND(L83/(Y83*(1-X83))-1,4),"")</f>
        <v/>
      </c>
      <c r="R83" s="12">
        <v>0</v>
      </c>
      <c r="S83" s="13">
        <f>IF(AND(ISNUMBER(E83),E83&gt;0,ISNUMBER(F83)),R83*(F83/E83-1)*(1-'Start Here'!$B$16),0)</f>
        <v>0</v>
      </c>
      <c r="T83" s="17">
        <f>IF(AND(M83="Ready",OR(I83="Approve proposed",AND(I83="Use my price",AND(ISNUMBER(J83),J83&gt;0))),ISNUMBER(L83),E83&gt;0),R83*(L83/E83-1)*(1-'Start Here'!$B$16),0)</f>
        <v>0</v>
      </c>
      <c r="U83" t="str" s="6">
        <v>Currently hidden; do not activate automatically</v>
      </c>
      <c r="V83" t="str" s="21">
        <v>No</v>
      </c>
      <c r="W83" t="str" s="21">
        <v>No</v>
      </c>
      <c r="X83" s="22">
        <v>0</v>
      </c>
      <c r="Y83" s="18">
        <v>10</v>
      </c>
      <c r="AB83" t="str" s="6">
        <v>2026-10-01 10:41:27 UTC</v>
      </c>
      <c r="AC83" t="str" s="6">
        <v>Local Line cache</v>
      </c>
      <c r="AD83" s="23">
        <v>900154</v>
      </c>
      <c r="AE83" s="23">
        <v>642168</v>
      </c>
      <c r="AF83" t="str" s="23">
        <v>900154:642168:member</v>
      </c>
      <c r="AG83" t="str" s="23">
        <v>No</v>
      </c>
      <c r="AH83" t="str" s="23">
        <v>Yes</v>
      </c>
      <c r="AI83" s="18">
        <v>0</v>
      </c>
    </row>
    <row r="84" ht="32" customHeight="1">
      <c r="A84" t="str" s="7">
        <v>Camas Country Mill</v>
      </c>
      <c r="B84" t="str" s="7">
        <v>Holly's Dog Biscuit Mix</v>
      </c>
      <c r="C84" t="str" s="7">
        <v>3 lb bag</v>
      </c>
      <c r="D84" t="str" s="7">
        <v>Guest Basket</v>
      </c>
      <c r="E84" s="12">
        <v>14</v>
      </c>
      <c r="F84" s="13">
        <v>15.12</v>
      </c>
      <c r="G84" s="13">
        <f>IF(AND(ISNUMBER(E84),ISNUMBER(F84)),F84-E84,"")</f>
        <v>1.12</v>
      </c>
      <c r="H84" s="14">
        <f>IF(AND(ISNUMBER(E84),E84&gt;0,ISNUMBER(F84)),F84/E84-1,"")</f>
        <v>0.07999999999999985</v>
      </c>
      <c r="I84" t="str" s="15">
        <v>Unreviewed</v>
      </c>
      <c r="J84" s="16"/>
      <c r="K84" t="str" s="15">
        <v/>
      </c>
      <c r="L84" s="17" t="str">
        <f>IF(AC84="Local catalog","",IF(AG84="Yes",IF(ISNUMBER(E84),E84,""),IF(I84="Keep current",IF(ISNUMBER(E84),E84,""),IF(AH84&lt;&gt;"Yes","",IF(I84="Approve proposed",F84,IF(AND(I84="Use my price",AND(ISNUMBER(J84),J84&gt;0)),J84,""))))))</f>
        <v/>
      </c>
      <c r="M84" t="str" s="7">
        <f>IF(AND(AG84="Yes",OR(I84="Approve proposed",I84="Use my price")),"CHECK: protected price kept current",IF(OR(I84="Unreviewed",I84=""),"Pending review",IF(I84="Hold","On hold",IF(I84="Keep current",IF(ISNUMBER(E84),"Kept current","CHECK: no confirmed current price"),IF(AH84&lt;&gt;"Yes","CHECK: source needs review",IF(AND(I84="Use my price",NOT(AND(ISNUMBER(J84),J84&gt;0))),"CHECK: enter a price above zero",IF(NOT(OR(I84="Approve proposed",I84="Use my price")),"CHECK: choose a listed decision",IF(OR(NOT(ISNUMBER(L84)),L84&lt;=0,NOT(ISNUMBER(Y84)),Y84&lt;=0,X84&gt;=1),"CHECK: price or base unavailable",IF(L84/(Y84*(1-X84))-1&lt;0,"CHECK: price below local base","Ready")))))))))</f>
        <v>Pending review</v>
      </c>
      <c r="N84" s="18">
        <v>14</v>
      </c>
      <c r="O84" s="19">
        <v>0.4</v>
      </c>
      <c r="P84" s="14">
        <v>0.512</v>
      </c>
      <c r="Q84" s="20" t="str">
        <f>IF(AND(ISNUMBER(L84),ISNUMBER(Y84),Y84&gt;0,X84&lt;1),ROUND(L84/(Y84*(1-X84))-1,4),"")</f>
        <v/>
      </c>
      <c r="R84" s="12">
        <v>14</v>
      </c>
      <c r="S84" s="13">
        <f>IF(AND(ISNUMBER(E84),E84&gt;0,ISNUMBER(F84)),R84*(F84/E84-1)*(1-'Start Here'!$B$16),0)</f>
        <v>1.0863999999999978</v>
      </c>
      <c r="T84" s="17">
        <f>IF(AND(M84="Ready",OR(I84="Approve proposed",AND(I84="Use my price",AND(ISNUMBER(J84),J84&gt;0))),ISNUMBER(L84),E84&gt;0),R84*(L84/E84-1)*(1-'Start Here'!$B$16),0)</f>
        <v>0</v>
      </c>
      <c r="U84" t="str" s="6">
        <v>Currently hidden; do not activate automatically</v>
      </c>
      <c r="V84" t="str" s="21">
        <v>No</v>
      </c>
      <c r="W84" t="str" s="21">
        <v>No</v>
      </c>
      <c r="X84" s="22">
        <v>0</v>
      </c>
      <c r="Y84" s="18">
        <v>10</v>
      </c>
      <c r="AB84" t="str" s="6">
        <v>2026-10-01 10:41:27 UTC</v>
      </c>
      <c r="AC84" t="str" s="6">
        <v>Local Line cache</v>
      </c>
      <c r="AD84" s="23">
        <v>900154</v>
      </c>
      <c r="AE84" s="23">
        <v>642168</v>
      </c>
      <c r="AF84" t="str" s="23">
        <v>900154:642168:guest</v>
      </c>
      <c r="AG84" t="str" s="23">
        <v>No</v>
      </c>
      <c r="AH84" t="str" s="23">
        <v>Yes</v>
      </c>
      <c r="AI84" s="18">
        <v>10</v>
      </c>
    </row>
    <row r="85" ht="32" customHeight="1">
      <c r="A85" t="str" s="7">
        <v>Camas Country Mill</v>
      </c>
      <c r="B85" t="str" s="7">
        <v>Holly's Dog Biscuit Mix</v>
      </c>
      <c r="C85" t="str" s="7">
        <v>3 lb bag</v>
      </c>
      <c r="D85" t="str" s="7">
        <v>SNAP</v>
      </c>
      <c r="E85" s="12">
        <v>14</v>
      </c>
      <c r="F85" s="13">
        <v>14</v>
      </c>
      <c r="G85" s="13">
        <f>IF(AND(ISNUMBER(E85),ISNUMBER(F85)),F85-E85,"")</f>
        <v>0</v>
      </c>
      <c r="H85" s="14">
        <f>IF(AND(ISNUMBER(E85),E85&gt;0,ISNUMBER(F85)),F85/E85-1,"")</f>
        <v>0</v>
      </c>
      <c r="I85" t="str" s="15">
        <v>Keep current</v>
      </c>
      <c r="J85" s="16"/>
      <c r="K85" t="str" s="15">
        <v/>
      </c>
      <c r="L85" s="17">
        <f>IF(AC85="Local catalog","",IF(AG85="Yes",IF(ISNUMBER(E85),E85,""),IF(I85="Keep current",IF(ISNUMBER(E85),E85,""),IF(AH85&lt;&gt;"Yes","",IF(I85="Approve proposed",F85,IF(AND(I85="Use my price",AND(ISNUMBER(J85),J85&gt;0)),J85,""))))))</f>
        <v>14</v>
      </c>
      <c r="M85" t="str" s="7">
        <f>IF(AND(AG85="Yes",OR(I85="Approve proposed",I85="Use my price")),"CHECK: protected price kept current",IF(OR(I85="Unreviewed",I85=""),"Pending review",IF(I85="Hold","On hold",IF(I85="Keep current",IF(ISNUMBER(E85),"Kept current","CHECK: no confirmed current price"),IF(AH85&lt;&gt;"Yes","CHECK: source needs review",IF(AND(I85="Use my price",NOT(AND(ISNUMBER(J85),J85&gt;0))),"CHECK: enter a price above zero",IF(NOT(OR(I85="Approve proposed",I85="Use my price")),"CHECK: choose a listed decision",IF(OR(NOT(ISNUMBER(L85)),L85&lt;=0,NOT(ISNUMBER(Y85)),Y85&lt;=0,X85&gt;=1),"CHECK: price or base unavailable",IF(L85/(Y85*(1-X85))-1&lt;0,"CHECK: price below local base","Ready")))))))))</f>
        <v>Kept current</v>
      </c>
      <c r="N85" s="18">
        <v>14</v>
      </c>
      <c r="O85" s="19">
        <v>0.4</v>
      </c>
      <c r="P85" s="14">
        <v>0.4</v>
      </c>
      <c r="Q85" s="20">
        <f>IF(AND(ISNUMBER(L85),ISNUMBER(Y85),Y85&gt;0,X85&lt;1),ROUND(L85/(Y85*(1-X85))-1,4),"")</f>
        <v>0.4</v>
      </c>
      <c r="R85" s="12">
        <v>0</v>
      </c>
      <c r="S85" s="13">
        <f>IF(AND(ISNUMBER(E85),E85&gt;0,ISNUMBER(F85)),R85*(F85/E85-1)*(1-'Start Here'!$B$16),0)</f>
        <v>0</v>
      </c>
      <c r="T85" s="17">
        <f>IF(AND(M85="Ready",OR(I85="Approve proposed",AND(I85="Use my price",AND(ISNUMBER(J85),J85&gt;0))),ISNUMBER(L85),E85&gt;0),R85*(L85/E85-1)*(1-'Start Here'!$B$16),0)</f>
        <v>0</v>
      </c>
      <c r="U85" t="str" s="6">
        <v>SNAP: preserve existing selling price; Currently hidden; do not activate automatically</v>
      </c>
      <c r="V85" t="str" s="21">
        <v>No</v>
      </c>
      <c r="W85" t="str" s="21">
        <v>No</v>
      </c>
      <c r="X85" s="22">
        <v>0</v>
      </c>
      <c r="Y85" s="18">
        <v>10</v>
      </c>
      <c r="AB85" t="str" s="6">
        <v>2026-10-01 10:41:27 UTC</v>
      </c>
      <c r="AC85" t="str" s="6">
        <v>Local Line cache</v>
      </c>
      <c r="AD85" s="23">
        <v>900154</v>
      </c>
      <c r="AE85" s="23">
        <v>642168</v>
      </c>
      <c r="AF85" t="str" s="23">
        <v>900154:642168:snap</v>
      </c>
      <c r="AG85" t="str" s="23">
        <v>Yes</v>
      </c>
      <c r="AH85" t="str" s="23">
        <v>Yes</v>
      </c>
      <c r="AI85" s="18">
        <v>0</v>
      </c>
    </row>
    <row r="86" ht="32" customHeight="1">
      <c r="A86" t="str" s="7">
        <v>Camas Country Mill</v>
      </c>
      <c r="B86" t="str" s="7">
        <v>Oregon Wild Rice</v>
      </c>
      <c r="C86" t="str" s="7">
        <v>16 oz</v>
      </c>
      <c r="D86" t="str" s="7">
        <v>Herd Share Members</v>
      </c>
      <c r="E86" s="12">
        <v>16.1</v>
      </c>
      <c r="F86" s="13">
        <v>17.39</v>
      </c>
      <c r="G86" s="13">
        <f>IF(AND(ISNUMBER(E86),ISNUMBER(F86)),F86-E86,"")</f>
        <v>1.29</v>
      </c>
      <c r="H86" s="14">
        <f>IF(AND(ISNUMBER(E86),E86&gt;0,ISNUMBER(F86)),F86/E86-1,"")</f>
        <v>0.08012422360248439</v>
      </c>
      <c r="I86" t="str" s="15">
        <v>Unreviewed</v>
      </c>
      <c r="J86" s="16"/>
      <c r="K86" t="str" s="15">
        <v/>
      </c>
      <c r="L86" s="17" t="str">
        <f>IF(AC86="Local catalog","",IF(AG86="Yes",IF(ISNUMBER(E86),E86,""),IF(I86="Keep current",IF(ISNUMBER(E86),E86,""),IF(AH86&lt;&gt;"Yes","",IF(I86="Approve proposed",F86,IF(AND(I86="Use my price",AND(ISNUMBER(J86),J86&gt;0)),J86,""))))))</f>
        <v/>
      </c>
      <c r="M86" t="str" s="7">
        <f>IF(AND(AG86="Yes",OR(I86="Approve proposed",I86="Use my price")),"CHECK: protected price kept current",IF(OR(I86="Unreviewed",I86=""),"Pending review",IF(I86="Hold","On hold",IF(I86="Keep current",IF(ISNUMBER(E86),"Kept current","CHECK: no confirmed current price"),IF(AH86&lt;&gt;"Yes","CHECK: source needs review",IF(AND(I86="Use my price",NOT(AND(ISNUMBER(J86),J86&gt;0))),"CHECK: enter a price above zero",IF(NOT(OR(I86="Approve proposed",I86="Use my price")),"CHECK: choose a listed decision",IF(OR(NOT(ISNUMBER(L86)),L86&lt;=0,NOT(ISNUMBER(Y86)),Y86&lt;=0,X86&gt;=1),"CHECK: price or base unavailable",IF(L86/(Y86*(1-X86))-1&lt;0,"CHECK: price below local base","Ready")))))))))</f>
        <v>Pending review</v>
      </c>
      <c r="N86" s="18">
        <v>16.1</v>
      </c>
      <c r="O86" s="19">
        <v>0.4</v>
      </c>
      <c r="P86" s="14">
        <v>0.5122</v>
      </c>
      <c r="Q86" s="20" t="str">
        <f>IF(AND(ISNUMBER(L86),ISNUMBER(Y86),Y86&gt;0,X86&lt;1),ROUND(L86/(Y86*(1-X86))-1,4),"")</f>
        <v/>
      </c>
      <c r="R86" s="12">
        <v>547.4</v>
      </c>
      <c r="S86" s="13">
        <f>IF(AND(ISNUMBER(E86),E86&gt;0,ISNUMBER(F86)),R86*(F86/E86-1)*(1-'Start Here'!$B$16),0)</f>
        <v>42.544199999999954</v>
      </c>
      <c r="T86" s="17">
        <f>IF(AND(M86="Ready",OR(I86="Approve proposed",AND(I86="Use my price",AND(ISNUMBER(J86),J86&gt;0))),ISNUMBER(L86),E86&gt;0),R86*(L86/E86-1)*(1-'Start Here'!$B$16),0)</f>
        <v>0</v>
      </c>
      <c r="U86" t="str" s="6">
        <v>Currently hidden; do not activate automatically</v>
      </c>
      <c r="V86" t="str" s="21">
        <v>No</v>
      </c>
      <c r="W86" t="str" s="21">
        <v>No</v>
      </c>
      <c r="X86" s="22">
        <v>0</v>
      </c>
      <c r="Y86" s="18">
        <v>11.5</v>
      </c>
      <c r="AB86" t="str" s="6">
        <v>2026-10-01 10:41:27 UTC</v>
      </c>
      <c r="AC86" t="str" s="6">
        <v>Local Line cache</v>
      </c>
      <c r="AD86" s="23">
        <v>806110</v>
      </c>
      <c r="AE86" s="23">
        <v>527175</v>
      </c>
      <c r="AF86" t="str" s="23">
        <v>806110:527175:herdShare</v>
      </c>
      <c r="AG86" t="str" s="23">
        <v>No</v>
      </c>
      <c r="AH86" t="str" s="23">
        <v>Yes</v>
      </c>
      <c r="AI86" s="18">
        <v>391</v>
      </c>
    </row>
    <row r="87" ht="32" customHeight="1">
      <c r="A87" t="str" s="7">
        <v>Camas Country Mill</v>
      </c>
      <c r="B87" t="str" s="7">
        <v>Oregon Wild Rice</v>
      </c>
      <c r="C87" t="str" s="7">
        <v>16 oz</v>
      </c>
      <c r="D87" t="str" s="7">
        <v>CSA Members</v>
      </c>
      <c r="E87" s="12">
        <v>16.1</v>
      </c>
      <c r="F87" s="13">
        <v>17.39</v>
      </c>
      <c r="G87" s="13">
        <f>IF(AND(ISNUMBER(E87),ISNUMBER(F87)),F87-E87,"")</f>
        <v>1.29</v>
      </c>
      <c r="H87" s="14">
        <f>IF(AND(ISNUMBER(E87),E87&gt;0,ISNUMBER(F87)),F87/E87-1,"")</f>
        <v>0.08012422360248439</v>
      </c>
      <c r="I87" t="str" s="15">
        <v>Unreviewed</v>
      </c>
      <c r="J87" s="16"/>
      <c r="K87" t="str" s="15">
        <v/>
      </c>
      <c r="L87" s="17" t="str">
        <f>IF(AC87="Local catalog","",IF(AG87="Yes",IF(ISNUMBER(E87),E87,""),IF(I87="Keep current",IF(ISNUMBER(E87),E87,""),IF(AH87&lt;&gt;"Yes","",IF(I87="Approve proposed",F87,IF(AND(I87="Use my price",AND(ISNUMBER(J87),J87&gt;0)),J87,""))))))</f>
        <v/>
      </c>
      <c r="M87" t="str" s="7">
        <f>IF(AND(AG87="Yes",OR(I87="Approve proposed",I87="Use my price")),"CHECK: protected price kept current",IF(OR(I87="Unreviewed",I87=""),"Pending review",IF(I87="Hold","On hold",IF(I87="Keep current",IF(ISNUMBER(E87),"Kept current","CHECK: no confirmed current price"),IF(AH87&lt;&gt;"Yes","CHECK: source needs review",IF(AND(I87="Use my price",NOT(AND(ISNUMBER(J87),J87&gt;0))),"CHECK: enter a price above zero",IF(NOT(OR(I87="Approve proposed",I87="Use my price")),"CHECK: choose a listed decision",IF(OR(NOT(ISNUMBER(L87)),L87&lt;=0,NOT(ISNUMBER(Y87)),Y87&lt;=0,X87&gt;=1),"CHECK: price or base unavailable",IF(L87/(Y87*(1-X87))-1&lt;0,"CHECK: price below local base","Ready")))))))))</f>
        <v>Pending review</v>
      </c>
      <c r="N87" s="18">
        <v>16.1</v>
      </c>
      <c r="O87" s="19">
        <v>0.4</v>
      </c>
      <c r="P87" s="14">
        <v>0.5122</v>
      </c>
      <c r="Q87" s="20" t="str">
        <f>IF(AND(ISNUMBER(L87),ISNUMBER(Y87),Y87&gt;0,X87&lt;1),ROUND(L87/(Y87*(1-X87))-1,4),"")</f>
        <v/>
      </c>
      <c r="R87" s="12">
        <v>48.3</v>
      </c>
      <c r="S87" s="13">
        <f>IF(AND(ISNUMBER(E87),E87&gt;0,ISNUMBER(F87)),R87*(F87/E87-1)*(1-'Start Here'!$B$16),0)</f>
        <v>3.753899999999996</v>
      </c>
      <c r="T87" s="17">
        <f>IF(AND(M87="Ready",OR(I87="Approve proposed",AND(I87="Use my price",AND(ISNUMBER(J87),J87&gt;0))),ISNUMBER(L87),E87&gt;0),R87*(L87/E87-1)*(1-'Start Here'!$B$16),0)</f>
        <v>0</v>
      </c>
      <c r="U87" t="str" s="6">
        <v>Currently hidden; do not activate automatically</v>
      </c>
      <c r="V87" t="str" s="21">
        <v>No</v>
      </c>
      <c r="W87" t="str" s="21">
        <v>No</v>
      </c>
      <c r="X87" s="22">
        <v>0</v>
      </c>
      <c r="Y87" s="18">
        <v>11.5</v>
      </c>
      <c r="AB87" t="str" s="6">
        <v>2026-10-01 10:41:27 UTC</v>
      </c>
      <c r="AC87" t="str" s="6">
        <v>Local Line cache</v>
      </c>
      <c r="AD87" s="23">
        <v>806110</v>
      </c>
      <c r="AE87" s="23">
        <v>527175</v>
      </c>
      <c r="AF87" t="str" s="23">
        <v>806110:527175:member</v>
      </c>
      <c r="AG87" t="str" s="23">
        <v>No</v>
      </c>
      <c r="AH87" t="str" s="23">
        <v>Yes</v>
      </c>
      <c r="AI87" s="18">
        <v>34.5</v>
      </c>
    </row>
    <row r="88" ht="32" customHeight="1">
      <c r="A88" t="str" s="7">
        <v>Camas Country Mill</v>
      </c>
      <c r="B88" t="str" s="7">
        <v>Oregon Wild Rice</v>
      </c>
      <c r="C88" t="str" s="7">
        <v>16 oz</v>
      </c>
      <c r="D88" t="str" s="7">
        <v>Guest Basket</v>
      </c>
      <c r="E88" s="12">
        <v>16.1</v>
      </c>
      <c r="F88" s="13">
        <v>17.39</v>
      </c>
      <c r="G88" s="13">
        <f>IF(AND(ISNUMBER(E88),ISNUMBER(F88)),F88-E88,"")</f>
        <v>1.29</v>
      </c>
      <c r="H88" s="14">
        <f>IF(AND(ISNUMBER(E88),E88&gt;0,ISNUMBER(F88)),F88/E88-1,"")</f>
        <v>0.08012422360248439</v>
      </c>
      <c r="I88" t="str" s="15">
        <v>Unreviewed</v>
      </c>
      <c r="J88" s="16"/>
      <c r="K88" t="str" s="15">
        <v/>
      </c>
      <c r="L88" s="17" t="str">
        <f>IF(AC88="Local catalog","",IF(AG88="Yes",IF(ISNUMBER(E88),E88,""),IF(I88="Keep current",IF(ISNUMBER(E88),E88,""),IF(AH88&lt;&gt;"Yes","",IF(I88="Approve proposed",F88,IF(AND(I88="Use my price",AND(ISNUMBER(J88),J88&gt;0)),J88,""))))))</f>
        <v/>
      </c>
      <c r="M88" t="str" s="7">
        <f>IF(AND(AG88="Yes",OR(I88="Approve proposed",I88="Use my price")),"CHECK: protected price kept current",IF(OR(I88="Unreviewed",I88=""),"Pending review",IF(I88="Hold","On hold",IF(I88="Keep current",IF(ISNUMBER(E88),"Kept current","CHECK: no confirmed current price"),IF(AH88&lt;&gt;"Yes","CHECK: source needs review",IF(AND(I88="Use my price",NOT(AND(ISNUMBER(J88),J88&gt;0))),"CHECK: enter a price above zero",IF(NOT(OR(I88="Approve proposed",I88="Use my price")),"CHECK: choose a listed decision",IF(OR(NOT(ISNUMBER(L88)),L88&lt;=0,NOT(ISNUMBER(Y88)),Y88&lt;=0,X88&gt;=1),"CHECK: price or base unavailable",IF(L88/(Y88*(1-X88))-1&lt;0,"CHECK: price below local base","Ready")))))))))</f>
        <v>Pending review</v>
      </c>
      <c r="N88" s="18">
        <v>16.1</v>
      </c>
      <c r="O88" s="19">
        <v>0.4</v>
      </c>
      <c r="P88" s="14">
        <v>0.5122</v>
      </c>
      <c r="Q88" s="20" t="str">
        <f>IF(AND(ISNUMBER(L88),ISNUMBER(Y88),Y88&gt;0,X88&lt;1),ROUND(L88/(Y88*(1-X88))-1,4),"")</f>
        <v/>
      </c>
      <c r="R88" s="12">
        <v>66.12</v>
      </c>
      <c r="S88" s="13">
        <f>IF(AND(ISNUMBER(E88),E88&gt;0,ISNUMBER(F88)),R88*(F88/E88-1)*(1-'Start Here'!$B$16),0)</f>
        <v>5.13887925465838</v>
      </c>
      <c r="T88" s="17">
        <f>IF(AND(M88="Ready",OR(I88="Approve proposed",AND(I88="Use my price",AND(ISNUMBER(J88),J88&gt;0))),ISNUMBER(L88),E88&gt;0),R88*(L88/E88-1)*(1-'Start Here'!$B$16),0)</f>
        <v>0</v>
      </c>
      <c r="U88" t="str" s="6">
        <v>Currently hidden; do not activate automatically</v>
      </c>
      <c r="V88" t="str" s="21">
        <v>No</v>
      </c>
      <c r="W88" t="str" s="21">
        <v>No</v>
      </c>
      <c r="X88" s="22">
        <v>0</v>
      </c>
      <c r="Y88" s="18">
        <v>11.5</v>
      </c>
      <c r="AB88" t="str" s="6">
        <v>2026-10-01 10:41:27 UTC</v>
      </c>
      <c r="AC88" t="str" s="6">
        <v>Local Line cache</v>
      </c>
      <c r="AD88" s="23">
        <v>806110</v>
      </c>
      <c r="AE88" s="23">
        <v>527175</v>
      </c>
      <c r="AF88" t="str" s="23">
        <v>806110:527175:guest</v>
      </c>
      <c r="AG88" t="str" s="23">
        <v>No</v>
      </c>
      <c r="AH88" t="str" s="23">
        <v>Yes</v>
      </c>
      <c r="AI88" s="18">
        <v>46</v>
      </c>
    </row>
    <row r="89" ht="32" customHeight="1">
      <c r="A89" t="str" s="7">
        <v>Camas Country Mill</v>
      </c>
      <c r="B89" t="str" s="7">
        <v>Oregon Wild Rice</v>
      </c>
      <c r="C89" t="str" s="7">
        <v>16 oz</v>
      </c>
      <c r="D89" t="str" s="7">
        <v>SNAP</v>
      </c>
      <c r="E89" s="12">
        <v>16.1</v>
      </c>
      <c r="F89" s="13">
        <v>16.1</v>
      </c>
      <c r="G89" s="13">
        <f>IF(AND(ISNUMBER(E89),ISNUMBER(F89)),F89-E89,"")</f>
        <v>0</v>
      </c>
      <c r="H89" s="14">
        <f>IF(AND(ISNUMBER(E89),E89&gt;0,ISNUMBER(F89)),F89/E89-1,"")</f>
        <v>0</v>
      </c>
      <c r="I89" t="str" s="15">
        <v>Keep current</v>
      </c>
      <c r="J89" s="16"/>
      <c r="K89" t="str" s="15">
        <v/>
      </c>
      <c r="L89" s="17">
        <f>IF(AC89="Local catalog","",IF(AG89="Yes",IF(ISNUMBER(E89),E89,""),IF(I89="Keep current",IF(ISNUMBER(E89),E89,""),IF(AH89&lt;&gt;"Yes","",IF(I89="Approve proposed",F89,IF(AND(I89="Use my price",AND(ISNUMBER(J89),J89&gt;0)),J89,""))))))</f>
        <v>16.1</v>
      </c>
      <c r="M89" t="str" s="7">
        <f>IF(AND(AG89="Yes",OR(I89="Approve proposed",I89="Use my price")),"CHECK: protected price kept current",IF(OR(I89="Unreviewed",I89=""),"Pending review",IF(I89="Hold","On hold",IF(I89="Keep current",IF(ISNUMBER(E89),"Kept current","CHECK: no confirmed current price"),IF(AH89&lt;&gt;"Yes","CHECK: source needs review",IF(AND(I89="Use my price",NOT(AND(ISNUMBER(J89),J89&gt;0))),"CHECK: enter a price above zero",IF(NOT(OR(I89="Approve proposed",I89="Use my price")),"CHECK: choose a listed decision",IF(OR(NOT(ISNUMBER(L89)),L89&lt;=0,NOT(ISNUMBER(Y89)),Y89&lt;=0,X89&gt;=1),"CHECK: price or base unavailable",IF(L89/(Y89*(1-X89))-1&lt;0,"CHECK: price below local base","Ready")))))))))</f>
        <v>Kept current</v>
      </c>
      <c r="N89" s="18">
        <v>16.1</v>
      </c>
      <c r="O89" s="19">
        <v>0.4</v>
      </c>
      <c r="P89" s="14">
        <v>0.4</v>
      </c>
      <c r="Q89" s="20">
        <f>IF(AND(ISNUMBER(L89),ISNUMBER(Y89),Y89&gt;0,X89&lt;1),ROUND(L89/(Y89*(1-X89))-1,4),"")</f>
        <v>0.4</v>
      </c>
      <c r="R89" s="12">
        <v>0</v>
      </c>
      <c r="S89" s="13">
        <f>IF(AND(ISNUMBER(E89),E89&gt;0,ISNUMBER(F89)),R89*(F89/E89-1)*(1-'Start Here'!$B$16),0)</f>
        <v>0</v>
      </c>
      <c r="T89" s="17">
        <f>IF(AND(M89="Ready",OR(I89="Approve proposed",AND(I89="Use my price",AND(ISNUMBER(J89),J89&gt;0))),ISNUMBER(L89),E89&gt;0),R89*(L89/E89-1)*(1-'Start Here'!$B$16),0)</f>
        <v>0</v>
      </c>
      <c r="U89" t="str" s="6">
        <v>SNAP: preserve existing selling price; Currently hidden; do not activate automatically</v>
      </c>
      <c r="V89" t="str" s="21">
        <v>No</v>
      </c>
      <c r="W89" t="str" s="21">
        <v>No</v>
      </c>
      <c r="X89" s="22">
        <v>0</v>
      </c>
      <c r="Y89" s="18">
        <v>11.5</v>
      </c>
      <c r="AB89" t="str" s="6">
        <v>2026-10-01 10:41:27 UTC</v>
      </c>
      <c r="AC89" t="str" s="6">
        <v>Local Line cache</v>
      </c>
      <c r="AD89" s="23">
        <v>806110</v>
      </c>
      <c r="AE89" s="23">
        <v>527175</v>
      </c>
      <c r="AF89" t="str" s="23">
        <v>806110:527175:snap</v>
      </c>
      <c r="AG89" t="str" s="23">
        <v>Yes</v>
      </c>
      <c r="AH89" t="str" s="23">
        <v>Yes</v>
      </c>
      <c r="AI89" s="18">
        <v>0</v>
      </c>
    </row>
    <row r="90" ht="32" customHeight="1">
      <c r="A90" t="str" s="7">
        <v>Camas Country Mill</v>
      </c>
      <c r="B90" t="str" s="7">
        <v>Organic 7-Grain Cereal</v>
      </c>
      <c r="C90" t="str" s="7">
        <v>3 lbs</v>
      </c>
      <c r="D90" t="str" s="7">
        <v>Herd Share Members</v>
      </c>
      <c r="E90" s="12">
        <v>18.55</v>
      </c>
      <c r="F90" s="13">
        <v>20.03</v>
      </c>
      <c r="G90" s="13">
        <f>IF(AND(ISNUMBER(E90),ISNUMBER(F90)),F90-E90,"")</f>
        <v>1.48</v>
      </c>
      <c r="H90" s="14">
        <f>IF(AND(ISNUMBER(E90),E90&gt;0,ISNUMBER(F90)),F90/E90-1,"")</f>
        <v>0.07978436657681942</v>
      </c>
      <c r="I90" t="str" s="15">
        <v>Unreviewed</v>
      </c>
      <c r="J90" s="16"/>
      <c r="K90" t="str" s="15">
        <v/>
      </c>
      <c r="L90" s="17" t="str">
        <f>IF(AC90="Local catalog","",IF(AG90="Yes",IF(ISNUMBER(E90),E90,""),IF(I90="Keep current",IF(ISNUMBER(E90),E90,""),IF(AH90&lt;&gt;"Yes","",IF(I90="Approve proposed",F90,IF(AND(I90="Use my price",AND(ISNUMBER(J90),J90&gt;0)),J90,""))))))</f>
        <v/>
      </c>
      <c r="M90" t="str" s="7">
        <f>IF(AND(AG90="Yes",OR(I90="Approve proposed",I90="Use my price")),"CHECK: protected price kept current",IF(OR(I90="Unreviewed",I90=""),"Pending review",IF(I90="Hold","On hold",IF(I90="Keep current",IF(ISNUMBER(E90),"Kept current","CHECK: no confirmed current price"),IF(AH90&lt;&gt;"Yes","CHECK: source needs review",IF(AND(I90="Use my price",NOT(AND(ISNUMBER(J90),J90&gt;0))),"CHECK: enter a price above zero",IF(NOT(OR(I90="Approve proposed",I90="Use my price")),"CHECK: choose a listed decision",IF(OR(NOT(ISNUMBER(L90)),L90&lt;=0,NOT(ISNUMBER(Y90)),Y90&lt;=0,X90&gt;=1),"CHECK: price or base unavailable",IF(L90/(Y90*(1-X90))-1&lt;0,"CHECK: price below local base","Ready")))))))))</f>
        <v>Pending review</v>
      </c>
      <c r="N90" s="18">
        <v>18.55</v>
      </c>
      <c r="O90" s="19">
        <v>0.4</v>
      </c>
      <c r="P90" s="14">
        <v>0.5117</v>
      </c>
      <c r="Q90" s="20" t="str">
        <f>IF(AND(ISNUMBER(L90),ISNUMBER(Y90),Y90&gt;0,X90&lt;1),ROUND(L90/(Y90*(1-X90))-1,4),"")</f>
        <v/>
      </c>
      <c r="R90" s="12">
        <v>241.15000000000003</v>
      </c>
      <c r="S90" s="13">
        <f>IF(AND(ISNUMBER(E90),E90&gt;0,ISNUMBER(F90)),R90*(F90/E90-1)*(1-'Start Here'!$B$16),0)</f>
        <v>18.662800000000004</v>
      </c>
      <c r="T90" s="17">
        <f>IF(AND(M90="Ready",OR(I90="Approve proposed",AND(I90="Use my price",AND(ISNUMBER(J90),J90&gt;0))),ISNUMBER(L90),E90&gt;0),R90*(L90/E90-1)*(1-'Start Here'!$B$16),0)</f>
        <v>0</v>
      </c>
      <c r="U90" t="str" s="6">
        <v>Currently hidden; do not activate automatically</v>
      </c>
      <c r="V90" t="str" s="21">
        <v>No</v>
      </c>
      <c r="W90" t="str" s="21">
        <v>No</v>
      </c>
      <c r="X90" s="22">
        <v>0</v>
      </c>
      <c r="Y90" s="18">
        <v>13.25</v>
      </c>
      <c r="AB90" t="str" s="6">
        <v>2026-10-01 10:41:27 UTC</v>
      </c>
      <c r="AC90" t="str" s="6">
        <v>Local Line cache</v>
      </c>
      <c r="AD90" s="23">
        <v>900126</v>
      </c>
      <c r="AE90" s="23">
        <v>642136</v>
      </c>
      <c r="AF90" t="str" s="23">
        <v>900126:642136:herdShare</v>
      </c>
      <c r="AG90" t="str" s="23">
        <v>No</v>
      </c>
      <c r="AH90" t="str" s="23">
        <v>Yes</v>
      </c>
      <c r="AI90" s="18">
        <v>172.25</v>
      </c>
    </row>
    <row r="91" ht="32" customHeight="1">
      <c r="A91" t="str" s="7">
        <v>Camas Country Mill</v>
      </c>
      <c r="B91" t="str" s="7">
        <v>Organic 7-Grain Cereal</v>
      </c>
      <c r="C91" t="str" s="7">
        <v>3 lbs</v>
      </c>
      <c r="D91" t="str" s="7">
        <v>CSA Members</v>
      </c>
      <c r="E91" s="12">
        <v>18.55</v>
      </c>
      <c r="F91" s="13">
        <v>20.03</v>
      </c>
      <c r="G91" s="13">
        <f>IF(AND(ISNUMBER(E91),ISNUMBER(F91)),F91-E91,"")</f>
        <v>1.48</v>
      </c>
      <c r="H91" s="14">
        <f>IF(AND(ISNUMBER(E91),E91&gt;0,ISNUMBER(F91)),F91/E91-1,"")</f>
        <v>0.07978436657681942</v>
      </c>
      <c r="I91" t="str" s="15">
        <v>Unreviewed</v>
      </c>
      <c r="J91" s="16"/>
      <c r="K91" t="str" s="15">
        <v/>
      </c>
      <c r="L91" s="17" t="str">
        <f>IF(AC91="Local catalog","",IF(AG91="Yes",IF(ISNUMBER(E91),E91,""),IF(I91="Keep current",IF(ISNUMBER(E91),E91,""),IF(AH91&lt;&gt;"Yes","",IF(I91="Approve proposed",F91,IF(AND(I91="Use my price",AND(ISNUMBER(J91),J91&gt;0)),J91,""))))))</f>
        <v/>
      </c>
      <c r="M91" t="str" s="7">
        <f>IF(AND(AG91="Yes",OR(I91="Approve proposed",I91="Use my price")),"CHECK: protected price kept current",IF(OR(I91="Unreviewed",I91=""),"Pending review",IF(I91="Hold","On hold",IF(I91="Keep current",IF(ISNUMBER(E91),"Kept current","CHECK: no confirmed current price"),IF(AH91&lt;&gt;"Yes","CHECK: source needs review",IF(AND(I91="Use my price",NOT(AND(ISNUMBER(J91),J91&gt;0))),"CHECK: enter a price above zero",IF(NOT(OR(I91="Approve proposed",I91="Use my price")),"CHECK: choose a listed decision",IF(OR(NOT(ISNUMBER(L91)),L91&lt;=0,NOT(ISNUMBER(Y91)),Y91&lt;=0,X91&gt;=1),"CHECK: price or base unavailable",IF(L91/(Y91*(1-X91))-1&lt;0,"CHECK: price below local base","Ready")))))))))</f>
        <v>Pending review</v>
      </c>
      <c r="N91" s="18">
        <v>18.55</v>
      </c>
      <c r="O91" s="19">
        <v>0.4</v>
      </c>
      <c r="P91" s="14">
        <v>0.5117</v>
      </c>
      <c r="Q91" s="20" t="str">
        <f>IF(AND(ISNUMBER(L91),ISNUMBER(Y91),Y91&gt;0,X91&lt;1),ROUND(L91/(Y91*(1-X91))-1,4),"")</f>
        <v/>
      </c>
      <c r="R91" s="12">
        <v>0</v>
      </c>
      <c r="S91" s="13">
        <f>IF(AND(ISNUMBER(E91),E91&gt;0,ISNUMBER(F91)),R91*(F91/E91-1)*(1-'Start Here'!$B$16),0)</f>
        <v>0</v>
      </c>
      <c r="T91" s="17">
        <f>IF(AND(M91="Ready",OR(I91="Approve proposed",AND(I91="Use my price",AND(ISNUMBER(J91),J91&gt;0))),ISNUMBER(L91),E91&gt;0),R91*(L91/E91-1)*(1-'Start Here'!$B$16),0)</f>
        <v>0</v>
      </c>
      <c r="U91" t="str" s="6">
        <v>Currently hidden; do not activate automatically</v>
      </c>
      <c r="V91" t="str" s="21">
        <v>No</v>
      </c>
      <c r="W91" t="str" s="21">
        <v>No</v>
      </c>
      <c r="X91" s="22">
        <v>0</v>
      </c>
      <c r="Y91" s="18">
        <v>13.25</v>
      </c>
      <c r="AB91" t="str" s="6">
        <v>2026-10-01 10:41:27 UTC</v>
      </c>
      <c r="AC91" t="str" s="6">
        <v>Local Line cache</v>
      </c>
      <c r="AD91" s="23">
        <v>900126</v>
      </c>
      <c r="AE91" s="23">
        <v>642136</v>
      </c>
      <c r="AF91" t="str" s="23">
        <v>900126:642136:member</v>
      </c>
      <c r="AG91" t="str" s="23">
        <v>No</v>
      </c>
      <c r="AH91" t="str" s="23">
        <v>Yes</v>
      </c>
      <c r="AI91" s="18">
        <v>0</v>
      </c>
    </row>
    <row r="92" ht="32" customHeight="1">
      <c r="A92" t="str" s="7">
        <v>Camas Country Mill</v>
      </c>
      <c r="B92" t="str" s="7">
        <v>Organic 7-Grain Cereal</v>
      </c>
      <c r="C92" t="str" s="7">
        <v>3 lbs</v>
      </c>
      <c r="D92" t="str" s="7">
        <v>Guest Basket</v>
      </c>
      <c r="E92" s="12">
        <v>18.55</v>
      </c>
      <c r="F92" s="13">
        <v>20.03</v>
      </c>
      <c r="G92" s="13">
        <f>IF(AND(ISNUMBER(E92),ISNUMBER(F92)),F92-E92,"")</f>
        <v>1.48</v>
      </c>
      <c r="H92" s="14">
        <f>IF(AND(ISNUMBER(E92),E92&gt;0,ISNUMBER(F92)),F92/E92-1,"")</f>
        <v>0.07978436657681942</v>
      </c>
      <c r="I92" t="str" s="15">
        <v>Unreviewed</v>
      </c>
      <c r="J92" s="16"/>
      <c r="K92" t="str" s="15">
        <v/>
      </c>
      <c r="L92" s="17" t="str">
        <f>IF(AC92="Local catalog","",IF(AG92="Yes",IF(ISNUMBER(E92),E92,""),IF(I92="Keep current",IF(ISNUMBER(E92),E92,""),IF(AH92&lt;&gt;"Yes","",IF(I92="Approve proposed",F92,IF(AND(I92="Use my price",AND(ISNUMBER(J92),J92&gt;0)),J92,""))))))</f>
        <v/>
      </c>
      <c r="M92" t="str" s="7">
        <f>IF(AND(AG92="Yes",OR(I92="Approve proposed",I92="Use my price")),"CHECK: protected price kept current",IF(OR(I92="Unreviewed",I92=""),"Pending review",IF(I92="Hold","On hold",IF(I92="Keep current",IF(ISNUMBER(E92),"Kept current","CHECK: no confirmed current price"),IF(AH92&lt;&gt;"Yes","CHECK: source needs review",IF(AND(I92="Use my price",NOT(AND(ISNUMBER(J92),J92&gt;0))),"CHECK: enter a price above zero",IF(NOT(OR(I92="Approve proposed",I92="Use my price")),"CHECK: choose a listed decision",IF(OR(NOT(ISNUMBER(L92)),L92&lt;=0,NOT(ISNUMBER(Y92)),Y92&lt;=0,X92&gt;=1),"CHECK: price or base unavailable",IF(L92/(Y92*(1-X92))-1&lt;0,"CHECK: price below local base","Ready")))))))))</f>
        <v>Pending review</v>
      </c>
      <c r="N92" s="18">
        <v>18.55</v>
      </c>
      <c r="O92" s="19">
        <v>0.4</v>
      </c>
      <c r="P92" s="14">
        <v>0.5117</v>
      </c>
      <c r="Q92" s="20" t="str">
        <f>IF(AND(ISNUMBER(L92),ISNUMBER(Y92),Y92&gt;0,X92&lt;1),ROUND(L92/(Y92*(1-X92))-1,4),"")</f>
        <v/>
      </c>
      <c r="R92" s="12">
        <v>0</v>
      </c>
      <c r="S92" s="13">
        <f>IF(AND(ISNUMBER(E92),E92&gt;0,ISNUMBER(F92)),R92*(F92/E92-1)*(1-'Start Here'!$B$16),0)</f>
        <v>0</v>
      </c>
      <c r="T92" s="17">
        <f>IF(AND(M92="Ready",OR(I92="Approve proposed",AND(I92="Use my price",AND(ISNUMBER(J92),J92&gt;0))),ISNUMBER(L92),E92&gt;0),R92*(L92/E92-1)*(1-'Start Here'!$B$16),0)</f>
        <v>0</v>
      </c>
      <c r="U92" t="str" s="6">
        <v>Currently hidden; do not activate automatically</v>
      </c>
      <c r="V92" t="str" s="21">
        <v>No</v>
      </c>
      <c r="W92" t="str" s="21">
        <v>No</v>
      </c>
      <c r="X92" s="22">
        <v>0</v>
      </c>
      <c r="Y92" s="18">
        <v>13.25</v>
      </c>
      <c r="AB92" t="str" s="6">
        <v>2026-10-01 10:41:27 UTC</v>
      </c>
      <c r="AC92" t="str" s="6">
        <v>Local Line cache</v>
      </c>
      <c r="AD92" s="23">
        <v>900126</v>
      </c>
      <c r="AE92" s="23">
        <v>642136</v>
      </c>
      <c r="AF92" t="str" s="23">
        <v>900126:642136:guest</v>
      </c>
      <c r="AG92" t="str" s="23">
        <v>No</v>
      </c>
      <c r="AH92" t="str" s="23">
        <v>Yes</v>
      </c>
      <c r="AI92" s="18">
        <v>0</v>
      </c>
    </row>
    <row r="93" ht="32" customHeight="1">
      <c r="A93" t="str" s="7">
        <v>Camas Country Mill</v>
      </c>
      <c r="B93" t="str" s="7">
        <v>Organic 7-Grain Cereal</v>
      </c>
      <c r="C93" t="str" s="7">
        <v>3 lbs</v>
      </c>
      <c r="D93" t="str" s="7">
        <v>SNAP</v>
      </c>
      <c r="E93" s="12">
        <v>18.55</v>
      </c>
      <c r="F93" s="13">
        <v>18.55</v>
      </c>
      <c r="G93" s="13">
        <f>IF(AND(ISNUMBER(E93),ISNUMBER(F93)),F93-E93,"")</f>
        <v>0</v>
      </c>
      <c r="H93" s="14">
        <f>IF(AND(ISNUMBER(E93),E93&gt;0,ISNUMBER(F93)),F93/E93-1,"")</f>
        <v>0</v>
      </c>
      <c r="I93" t="str" s="15">
        <v>Keep current</v>
      </c>
      <c r="J93" s="16"/>
      <c r="K93" t="str" s="15">
        <v/>
      </c>
      <c r="L93" s="17">
        <f>IF(AC93="Local catalog","",IF(AG93="Yes",IF(ISNUMBER(E93),E93,""),IF(I93="Keep current",IF(ISNUMBER(E93),E93,""),IF(AH93&lt;&gt;"Yes","",IF(I93="Approve proposed",F93,IF(AND(I93="Use my price",AND(ISNUMBER(J93),J93&gt;0)),J93,""))))))</f>
        <v>18.55</v>
      </c>
      <c r="M93" t="str" s="7">
        <f>IF(AND(AG93="Yes",OR(I93="Approve proposed",I93="Use my price")),"CHECK: protected price kept current",IF(OR(I93="Unreviewed",I93=""),"Pending review",IF(I93="Hold","On hold",IF(I93="Keep current",IF(ISNUMBER(E93),"Kept current","CHECK: no confirmed current price"),IF(AH93&lt;&gt;"Yes","CHECK: source needs review",IF(AND(I93="Use my price",NOT(AND(ISNUMBER(J93),J93&gt;0))),"CHECK: enter a price above zero",IF(NOT(OR(I93="Approve proposed",I93="Use my price")),"CHECK: choose a listed decision",IF(OR(NOT(ISNUMBER(L93)),L93&lt;=0,NOT(ISNUMBER(Y93)),Y93&lt;=0,X93&gt;=1),"CHECK: price or base unavailable",IF(L93/(Y93*(1-X93))-1&lt;0,"CHECK: price below local base","Ready")))))))))</f>
        <v>Kept current</v>
      </c>
      <c r="N93" s="18">
        <v>18.55</v>
      </c>
      <c r="O93" s="19">
        <v>0.4</v>
      </c>
      <c r="P93" s="14">
        <v>0.4</v>
      </c>
      <c r="Q93" s="20">
        <f>IF(AND(ISNUMBER(L93),ISNUMBER(Y93),Y93&gt;0,X93&lt;1),ROUND(L93/(Y93*(1-X93))-1,4),"")</f>
        <v>0.4</v>
      </c>
      <c r="R93" s="12">
        <v>0</v>
      </c>
      <c r="S93" s="13">
        <f>IF(AND(ISNUMBER(E93),E93&gt;0,ISNUMBER(F93)),R93*(F93/E93-1)*(1-'Start Here'!$B$16),0)</f>
        <v>0</v>
      </c>
      <c r="T93" s="17">
        <f>IF(AND(M93="Ready",OR(I93="Approve proposed",AND(I93="Use my price",AND(ISNUMBER(J93),J93&gt;0))),ISNUMBER(L93),E93&gt;0),R93*(L93/E93-1)*(1-'Start Here'!$B$16),0)</f>
        <v>0</v>
      </c>
      <c r="U93" t="str" s="6">
        <v>SNAP: preserve existing selling price; Currently hidden; do not activate automatically</v>
      </c>
      <c r="V93" t="str" s="21">
        <v>No</v>
      </c>
      <c r="W93" t="str" s="21">
        <v>No</v>
      </c>
      <c r="X93" s="22">
        <v>0</v>
      </c>
      <c r="Y93" s="18">
        <v>13.25</v>
      </c>
      <c r="AB93" t="str" s="6">
        <v>2026-10-01 10:41:27 UTC</v>
      </c>
      <c r="AC93" t="str" s="6">
        <v>Local Line cache</v>
      </c>
      <c r="AD93" s="23">
        <v>900126</v>
      </c>
      <c r="AE93" s="23">
        <v>642136</v>
      </c>
      <c r="AF93" t="str" s="23">
        <v>900126:642136:snap</v>
      </c>
      <c r="AG93" t="str" s="23">
        <v>Yes</v>
      </c>
      <c r="AH93" t="str" s="23">
        <v>Yes</v>
      </c>
      <c r="AI93" s="18">
        <v>0</v>
      </c>
    </row>
    <row r="94" ht="32" customHeight="1">
      <c r="A94" t="str" s="7">
        <v>Camas Country Mill</v>
      </c>
      <c r="B94" t="str" s="7">
        <v>Organic All Purpose Low Gluten Flour</v>
      </c>
      <c r="C94" t="str" s="7">
        <v>4 lbs</v>
      </c>
      <c r="D94" t="str" s="7">
        <v>Herd Share Members</v>
      </c>
      <c r="E94" s="12">
        <v>13.3</v>
      </c>
      <c r="F94" s="13">
        <v>14.36</v>
      </c>
      <c r="G94" s="13">
        <f>IF(AND(ISNUMBER(E94),ISNUMBER(F94)),F94-E94,"")</f>
        <v>1.06</v>
      </c>
      <c r="H94" s="14">
        <f>IF(AND(ISNUMBER(E94),E94&gt;0,ISNUMBER(F94)),F94/E94-1,"")</f>
        <v>0.07969924812030071</v>
      </c>
      <c r="I94" t="str" s="15">
        <v>Unreviewed</v>
      </c>
      <c r="J94" s="16"/>
      <c r="K94" t="str" s="15">
        <v/>
      </c>
      <c r="L94" s="17" t="str">
        <f>IF(AC94="Local catalog","",IF(AG94="Yes",IF(ISNUMBER(E94),E94,""),IF(I94="Keep current",IF(ISNUMBER(E94),E94,""),IF(AH94&lt;&gt;"Yes","",IF(I94="Approve proposed",F94,IF(AND(I94="Use my price",AND(ISNUMBER(J94),J94&gt;0)),J94,""))))))</f>
        <v/>
      </c>
      <c r="M94" t="str" s="7">
        <f>IF(AND(AG94="Yes",OR(I94="Approve proposed",I94="Use my price")),"CHECK: protected price kept current",IF(OR(I94="Unreviewed",I94=""),"Pending review",IF(I94="Hold","On hold",IF(I94="Keep current",IF(ISNUMBER(E94),"Kept current","CHECK: no confirmed current price"),IF(AH94&lt;&gt;"Yes","CHECK: source needs review",IF(AND(I94="Use my price",NOT(AND(ISNUMBER(J94),J94&gt;0))),"CHECK: enter a price above zero",IF(NOT(OR(I94="Approve proposed",I94="Use my price")),"CHECK: choose a listed decision",IF(OR(NOT(ISNUMBER(L94)),L94&lt;=0,NOT(ISNUMBER(Y94)),Y94&lt;=0,X94&gt;=1),"CHECK: price or base unavailable",IF(L94/(Y94*(1-X94))-1&lt;0,"CHECK: price below local base","Ready")))))))))</f>
        <v>Pending review</v>
      </c>
      <c r="N94" s="18">
        <v>13.3</v>
      </c>
      <c r="O94" s="19">
        <v>0.4</v>
      </c>
      <c r="P94" s="14">
        <v>0.5116</v>
      </c>
      <c r="Q94" s="20" t="str">
        <f>IF(AND(ISNUMBER(L94),ISNUMBER(Y94),Y94&gt;0,X94&lt;1),ROUND(L94/(Y94*(1-X94))-1,4),"")</f>
        <v/>
      </c>
      <c r="R94" s="12">
        <v>419.72</v>
      </c>
      <c r="S94" s="13">
        <f>IF(AND(ISNUMBER(E94),E94&gt;0,ISNUMBER(F94)),R94*(F94/E94-1)*(1-'Start Here'!$B$16),0)</f>
        <v>32.44782736842104</v>
      </c>
      <c r="T94" s="17">
        <f>IF(AND(M94="Ready",OR(I94="Approve proposed",AND(I94="Use my price",AND(ISNUMBER(J94),J94&gt;0))),ISNUMBER(L94),E94&gt;0),R94*(L94/E94-1)*(1-'Start Here'!$B$16),0)</f>
        <v>0</v>
      </c>
      <c r="U94" t="str" s="6">
        <v/>
      </c>
      <c r="V94" t="str" s="21">
        <v>Yes</v>
      </c>
      <c r="W94" t="str" s="21">
        <v>No</v>
      </c>
      <c r="X94" s="22">
        <v>0</v>
      </c>
      <c r="Y94" s="18">
        <v>9.5</v>
      </c>
      <c r="AB94" t="str" s="6">
        <v>2026-10-01 10:41:27 UTC</v>
      </c>
      <c r="AC94" t="str" s="6">
        <v>Local Line cache</v>
      </c>
      <c r="AD94" s="23">
        <v>806091</v>
      </c>
      <c r="AE94" s="23">
        <v>527155</v>
      </c>
      <c r="AF94" t="str" s="23">
        <v>806091:527155:herdShare</v>
      </c>
      <c r="AG94" t="str" s="23">
        <v>No</v>
      </c>
      <c r="AH94" t="str" s="23">
        <v>Yes</v>
      </c>
      <c r="AI94" s="18">
        <v>301</v>
      </c>
    </row>
    <row r="95" ht="32" customHeight="1">
      <c r="A95" t="str" s="7">
        <v>Camas Country Mill</v>
      </c>
      <c r="B95" t="str" s="7">
        <v>Organic All Purpose Low Gluten Flour</v>
      </c>
      <c r="C95" t="str" s="7">
        <v>4 lbs</v>
      </c>
      <c r="D95" t="str" s="7">
        <v>CSA Members</v>
      </c>
      <c r="E95" s="12">
        <v>13.3</v>
      </c>
      <c r="F95" s="13">
        <v>14.36</v>
      </c>
      <c r="G95" s="13">
        <f>IF(AND(ISNUMBER(E95),ISNUMBER(F95)),F95-E95,"")</f>
        <v>1.06</v>
      </c>
      <c r="H95" s="14">
        <f>IF(AND(ISNUMBER(E95),E95&gt;0,ISNUMBER(F95)),F95/E95-1,"")</f>
        <v>0.07969924812030071</v>
      </c>
      <c r="I95" t="str" s="15">
        <v>Unreviewed</v>
      </c>
      <c r="J95" s="16"/>
      <c r="K95" t="str" s="15">
        <v/>
      </c>
      <c r="L95" s="17" t="str">
        <f>IF(AC95="Local catalog","",IF(AG95="Yes",IF(ISNUMBER(E95),E95,""),IF(I95="Keep current",IF(ISNUMBER(E95),E95,""),IF(AH95&lt;&gt;"Yes","",IF(I95="Approve proposed",F95,IF(AND(I95="Use my price",AND(ISNUMBER(J95),J95&gt;0)),J95,""))))))</f>
        <v/>
      </c>
      <c r="M95" t="str" s="7">
        <f>IF(AND(AG95="Yes",OR(I95="Approve proposed",I95="Use my price")),"CHECK: protected price kept current",IF(OR(I95="Unreviewed",I95=""),"Pending review",IF(I95="Hold","On hold",IF(I95="Keep current",IF(ISNUMBER(E95),"Kept current","CHECK: no confirmed current price"),IF(AH95&lt;&gt;"Yes","CHECK: source needs review",IF(AND(I95="Use my price",NOT(AND(ISNUMBER(J95),J95&gt;0))),"CHECK: enter a price above zero",IF(NOT(OR(I95="Approve proposed",I95="Use my price")),"CHECK: choose a listed decision",IF(OR(NOT(ISNUMBER(L95)),L95&lt;=0,NOT(ISNUMBER(Y95)),Y95&lt;=0,X95&gt;=1),"CHECK: price or base unavailable",IF(L95/(Y95*(1-X95))-1&lt;0,"CHECK: price below local base","Ready")))))))))</f>
        <v>Pending review</v>
      </c>
      <c r="N95" s="18">
        <v>13.3</v>
      </c>
      <c r="O95" s="19">
        <v>0.4</v>
      </c>
      <c r="P95" s="14">
        <v>0.5116</v>
      </c>
      <c r="Q95" s="20" t="str">
        <f>IF(AND(ISNUMBER(L95),ISNUMBER(Y95),Y95&gt;0,X95&lt;1),ROUND(L95/(Y95*(1-X95))-1,4),"")</f>
        <v/>
      </c>
      <c r="R95" s="12">
        <v>26.18</v>
      </c>
      <c r="S95" s="13">
        <f>IF(AND(ISNUMBER(E95),E95&gt;0,ISNUMBER(F95)),R95*(F95/E95-1)*(1-'Start Here'!$B$16),0)</f>
        <v>2.0239305263157883</v>
      </c>
      <c r="T95" s="17">
        <f>IF(AND(M95="Ready",OR(I95="Approve proposed",AND(I95="Use my price",AND(ISNUMBER(J95),J95&gt;0))),ISNUMBER(L95),E95&gt;0),R95*(L95/E95-1)*(1-'Start Here'!$B$16),0)</f>
        <v>0</v>
      </c>
      <c r="U95" t="str" s="6">
        <v/>
      </c>
      <c r="V95" t="str" s="21">
        <v>Yes</v>
      </c>
      <c r="W95" t="str" s="21">
        <v>No</v>
      </c>
      <c r="X95" s="22">
        <v>0</v>
      </c>
      <c r="Y95" s="18">
        <v>9.5</v>
      </c>
      <c r="AB95" t="str" s="6">
        <v>2026-10-01 10:41:27 UTC</v>
      </c>
      <c r="AC95" t="str" s="6">
        <v>Local Line cache</v>
      </c>
      <c r="AD95" s="23">
        <v>806091</v>
      </c>
      <c r="AE95" s="23">
        <v>527155</v>
      </c>
      <c r="AF95" t="str" s="23">
        <v>806091:527155:member</v>
      </c>
      <c r="AG95" t="str" s="23">
        <v>No</v>
      </c>
      <c r="AH95" t="str" s="23">
        <v>Yes</v>
      </c>
      <c r="AI95" s="18">
        <v>18.7</v>
      </c>
    </row>
    <row r="96" ht="32" customHeight="1">
      <c r="A96" t="str" s="7">
        <v>Camas Country Mill</v>
      </c>
      <c r="B96" t="str" s="7">
        <v>Organic All Purpose Low Gluten Flour</v>
      </c>
      <c r="C96" t="str" s="7">
        <v>4 lbs</v>
      </c>
      <c r="D96" t="str" s="7">
        <v>Guest Basket</v>
      </c>
      <c r="E96" s="12">
        <v>13.3</v>
      </c>
      <c r="F96" s="13">
        <v>14.36</v>
      </c>
      <c r="G96" s="13">
        <f>IF(AND(ISNUMBER(E96),ISNUMBER(F96)),F96-E96,"")</f>
        <v>1.06</v>
      </c>
      <c r="H96" s="14">
        <f>IF(AND(ISNUMBER(E96),E96&gt;0,ISNUMBER(F96)),F96/E96-1,"")</f>
        <v>0.07969924812030071</v>
      </c>
      <c r="I96" t="str" s="15">
        <v>Unreviewed</v>
      </c>
      <c r="J96" s="16"/>
      <c r="K96" t="str" s="15">
        <v/>
      </c>
      <c r="L96" s="17" t="str">
        <f>IF(AC96="Local catalog","",IF(AG96="Yes",IF(ISNUMBER(E96),E96,""),IF(I96="Keep current",IF(ISNUMBER(E96),E96,""),IF(AH96&lt;&gt;"Yes","",IF(I96="Approve proposed",F96,IF(AND(I96="Use my price",AND(ISNUMBER(J96),J96&gt;0)),J96,""))))))</f>
        <v/>
      </c>
      <c r="M96" t="str" s="7">
        <f>IF(AND(AG96="Yes",OR(I96="Approve proposed",I96="Use my price")),"CHECK: protected price kept current",IF(OR(I96="Unreviewed",I96=""),"Pending review",IF(I96="Hold","On hold",IF(I96="Keep current",IF(ISNUMBER(E96),"Kept current","CHECK: no confirmed current price"),IF(AH96&lt;&gt;"Yes","CHECK: source needs review",IF(AND(I96="Use my price",NOT(AND(ISNUMBER(J96),J96&gt;0))),"CHECK: enter a price above zero",IF(NOT(OR(I96="Approve proposed",I96="Use my price")),"CHECK: choose a listed decision",IF(OR(NOT(ISNUMBER(L96)),L96&lt;=0,NOT(ISNUMBER(Y96)),Y96&lt;=0,X96&gt;=1),"CHECK: price or base unavailable",IF(L96/(Y96*(1-X96))-1&lt;0,"CHECK: price below local base","Ready")))))))))</f>
        <v>Pending review</v>
      </c>
      <c r="N96" s="18">
        <v>13.3</v>
      </c>
      <c r="O96" s="19">
        <v>0.4</v>
      </c>
      <c r="P96" s="14">
        <v>0.5116</v>
      </c>
      <c r="Q96" s="20" t="str">
        <f>IF(AND(ISNUMBER(L96),ISNUMBER(Y96),Y96&gt;0,X96&lt;1),ROUND(L96/(Y96*(1-X96))-1,4),"")</f>
        <v/>
      </c>
      <c r="R96" s="12">
        <v>40.879999999999995</v>
      </c>
      <c r="S96" s="13">
        <f>IF(AND(ISNUMBER(E96),E96&gt;0,ISNUMBER(F96)),R96*(F96/E96-1)*(1-'Start Here'!$B$16),0)</f>
        <v>3.160362105263156</v>
      </c>
      <c r="T96" s="17">
        <f>IF(AND(M96="Ready",OR(I96="Approve proposed",AND(I96="Use my price",AND(ISNUMBER(J96),J96&gt;0))),ISNUMBER(L96),E96&gt;0),R96*(L96/E96-1)*(1-'Start Here'!$B$16),0)</f>
        <v>0</v>
      </c>
      <c r="U96" t="str" s="6">
        <v/>
      </c>
      <c r="V96" t="str" s="21">
        <v>Yes</v>
      </c>
      <c r="W96" t="str" s="21">
        <v>No</v>
      </c>
      <c r="X96" s="22">
        <v>0</v>
      </c>
      <c r="Y96" s="18">
        <v>9.5</v>
      </c>
      <c r="AB96" t="str" s="6">
        <v>2026-10-01 10:41:27 UTC</v>
      </c>
      <c r="AC96" t="str" s="6">
        <v>Local Line cache</v>
      </c>
      <c r="AD96" s="23">
        <v>806091</v>
      </c>
      <c r="AE96" s="23">
        <v>527155</v>
      </c>
      <c r="AF96" t="str" s="23">
        <v>806091:527155:guest</v>
      </c>
      <c r="AG96" t="str" s="23">
        <v>No</v>
      </c>
      <c r="AH96" t="str" s="23">
        <v>Yes</v>
      </c>
      <c r="AI96" s="18">
        <v>28.2</v>
      </c>
    </row>
    <row r="97" ht="32" customHeight="1">
      <c r="A97" t="str" s="7">
        <v>Camas Country Mill</v>
      </c>
      <c r="B97" t="str" s="7">
        <v>Organic All Purpose Low Gluten Flour</v>
      </c>
      <c r="C97" t="str" s="7">
        <v>4 lbs</v>
      </c>
      <c r="D97" t="str" s="7">
        <v>SNAP</v>
      </c>
      <c r="E97" s="12">
        <v>13.3</v>
      </c>
      <c r="F97" s="13">
        <v>13.3</v>
      </c>
      <c r="G97" s="13">
        <f>IF(AND(ISNUMBER(E97),ISNUMBER(F97)),F97-E97,"")</f>
        <v>0</v>
      </c>
      <c r="H97" s="14">
        <f>IF(AND(ISNUMBER(E97),E97&gt;0,ISNUMBER(F97)),F97/E97-1,"")</f>
        <v>0</v>
      </c>
      <c r="I97" t="str" s="15">
        <v>Keep current</v>
      </c>
      <c r="J97" s="16"/>
      <c r="K97" t="str" s="15">
        <v/>
      </c>
      <c r="L97" s="17">
        <f>IF(AC97="Local catalog","",IF(AG97="Yes",IF(ISNUMBER(E97),E97,""),IF(I97="Keep current",IF(ISNUMBER(E97),E97,""),IF(AH97&lt;&gt;"Yes","",IF(I97="Approve proposed",F97,IF(AND(I97="Use my price",AND(ISNUMBER(J97),J97&gt;0)),J97,""))))))</f>
        <v>13.3</v>
      </c>
      <c r="M97" t="str" s="7">
        <f>IF(AND(AG97="Yes",OR(I97="Approve proposed",I97="Use my price")),"CHECK: protected price kept current",IF(OR(I97="Unreviewed",I97=""),"Pending review",IF(I97="Hold","On hold",IF(I97="Keep current",IF(ISNUMBER(E97),"Kept current","CHECK: no confirmed current price"),IF(AH97&lt;&gt;"Yes","CHECK: source needs review",IF(AND(I97="Use my price",NOT(AND(ISNUMBER(J97),J97&gt;0))),"CHECK: enter a price above zero",IF(NOT(OR(I97="Approve proposed",I97="Use my price")),"CHECK: choose a listed decision",IF(OR(NOT(ISNUMBER(L97)),L97&lt;=0,NOT(ISNUMBER(Y97)),Y97&lt;=0,X97&gt;=1),"CHECK: price or base unavailable",IF(L97/(Y97*(1-X97))-1&lt;0,"CHECK: price below local base","Ready")))))))))</f>
        <v>Kept current</v>
      </c>
      <c r="N97" s="18">
        <v>13.3</v>
      </c>
      <c r="O97" s="19">
        <v>0.4</v>
      </c>
      <c r="P97" s="14">
        <v>0.4</v>
      </c>
      <c r="Q97" s="20">
        <f>IF(AND(ISNUMBER(L97),ISNUMBER(Y97),Y97&gt;0,X97&lt;1),ROUND(L97/(Y97*(1-X97))-1,4),"")</f>
        <v>0.4</v>
      </c>
      <c r="R97" s="12">
        <v>0</v>
      </c>
      <c r="S97" s="13">
        <f>IF(AND(ISNUMBER(E97),E97&gt;0,ISNUMBER(F97)),R97*(F97/E97-1)*(1-'Start Here'!$B$16),0)</f>
        <v>0</v>
      </c>
      <c r="T97" s="17">
        <f>IF(AND(M97="Ready",OR(I97="Approve proposed",AND(I97="Use my price",AND(ISNUMBER(J97),J97&gt;0))),ISNUMBER(L97),E97&gt;0),R97*(L97/E97-1)*(1-'Start Here'!$B$16),0)</f>
        <v>0</v>
      </c>
      <c r="U97" t="str" s="6">
        <v>SNAP: preserve existing selling price</v>
      </c>
      <c r="V97" t="str" s="21">
        <v>Yes</v>
      </c>
      <c r="W97" t="str" s="21">
        <v>No</v>
      </c>
      <c r="X97" s="22">
        <v>0</v>
      </c>
      <c r="Y97" s="18">
        <v>9.5</v>
      </c>
      <c r="AB97" t="str" s="6">
        <v>2026-10-01 10:41:27 UTC</v>
      </c>
      <c r="AC97" t="str" s="6">
        <v>Local Line cache</v>
      </c>
      <c r="AD97" s="23">
        <v>806091</v>
      </c>
      <c r="AE97" s="23">
        <v>527155</v>
      </c>
      <c r="AF97" t="str" s="23">
        <v>806091:527155:snap</v>
      </c>
      <c r="AG97" t="str" s="23">
        <v>Yes</v>
      </c>
      <c r="AH97" t="str" s="23">
        <v>Yes</v>
      </c>
      <c r="AI97" s="18">
        <v>0</v>
      </c>
    </row>
    <row r="98" ht="32" customHeight="1">
      <c r="A98" t="str" s="7">
        <v>Camas Country Mill</v>
      </c>
      <c r="B98" t="str" s="7">
        <v>Organic Blue Cornmeal</v>
      </c>
      <c r="C98" t="str" s="7">
        <v>3 lb bag</v>
      </c>
      <c r="D98" t="str" s="7">
        <v>Herd Share Members</v>
      </c>
      <c r="E98" s="12">
        <v>14.56</v>
      </c>
      <c r="F98" s="13">
        <v>15.72</v>
      </c>
      <c r="G98" s="13">
        <f>IF(AND(ISNUMBER(E98),ISNUMBER(F98)),F98-E98,"")</f>
        <v>1.16</v>
      </c>
      <c r="H98" s="14">
        <f>IF(AND(ISNUMBER(E98),E98&gt;0,ISNUMBER(F98)),F98/E98-1,"")</f>
        <v>0.07967032967032961</v>
      </c>
      <c r="I98" t="str" s="15">
        <v>Unreviewed</v>
      </c>
      <c r="J98" s="16"/>
      <c r="K98" t="str" s="15">
        <v/>
      </c>
      <c r="L98" s="17" t="str">
        <f>IF(AC98="Local catalog","",IF(AG98="Yes",IF(ISNUMBER(E98),E98,""),IF(I98="Keep current",IF(ISNUMBER(E98),E98,""),IF(AH98&lt;&gt;"Yes","",IF(I98="Approve proposed",F98,IF(AND(I98="Use my price",AND(ISNUMBER(J98),J98&gt;0)),J98,""))))))</f>
        <v/>
      </c>
      <c r="M98" t="str" s="7">
        <f>IF(AND(AG98="Yes",OR(I98="Approve proposed",I98="Use my price")),"CHECK: protected price kept current",IF(OR(I98="Unreviewed",I98=""),"Pending review",IF(I98="Hold","On hold",IF(I98="Keep current",IF(ISNUMBER(E98),"Kept current","CHECK: no confirmed current price"),IF(AH98&lt;&gt;"Yes","CHECK: source needs review",IF(AND(I98="Use my price",NOT(AND(ISNUMBER(J98),J98&gt;0))),"CHECK: enter a price above zero",IF(NOT(OR(I98="Approve proposed",I98="Use my price")),"CHECK: choose a listed decision",IF(OR(NOT(ISNUMBER(L98)),L98&lt;=0,NOT(ISNUMBER(Y98)),Y98&lt;=0,X98&gt;=1),"CHECK: price or base unavailable",IF(L98/(Y98*(1-X98))-1&lt;0,"CHECK: price below local base","Ready")))))))))</f>
        <v>Pending review</v>
      </c>
      <c r="N98" s="18">
        <v>14.56</v>
      </c>
      <c r="O98" s="19">
        <v>0.4</v>
      </c>
      <c r="P98" s="14">
        <v>0.5115</v>
      </c>
      <c r="Q98" s="20" t="str">
        <f>IF(AND(ISNUMBER(L98),ISNUMBER(Y98),Y98&gt;0,X98&lt;1),ROUND(L98/(Y98*(1-X98))-1,4),"")</f>
        <v/>
      </c>
      <c r="R98" s="12">
        <v>188.72</v>
      </c>
      <c r="S98" s="13">
        <f>IF(AND(ISNUMBER(E98),E98&gt;0,ISNUMBER(F98)),R98*(F98/E98-1)*(1-'Start Here'!$B$16),0)</f>
        <v>14.584323076923067</v>
      </c>
      <c r="T98" s="17">
        <f>IF(AND(M98="Ready",OR(I98="Approve proposed",AND(I98="Use my price",AND(ISNUMBER(J98),J98&gt;0))),ISNUMBER(L98),E98&gt;0),R98*(L98/E98-1)*(1-'Start Here'!$B$16),0)</f>
        <v>0</v>
      </c>
      <c r="U98" t="str" s="6">
        <v/>
      </c>
      <c r="V98" t="str" s="21">
        <v>Yes</v>
      </c>
      <c r="W98" t="str" s="21">
        <v>No</v>
      </c>
      <c r="X98" s="22">
        <v>0</v>
      </c>
      <c r="Y98" s="18">
        <v>10.4</v>
      </c>
      <c r="AB98" t="str" s="6">
        <v>2026-10-01 10:41:27 UTC</v>
      </c>
      <c r="AC98" t="str" s="6">
        <v>Local Line cache</v>
      </c>
      <c r="AD98" s="23">
        <v>900158</v>
      </c>
      <c r="AE98" s="23">
        <v>642174</v>
      </c>
      <c r="AF98" t="str" s="23">
        <v>900158:642174:herdShare</v>
      </c>
      <c r="AG98" t="str" s="23">
        <v>No</v>
      </c>
      <c r="AH98" t="str" s="23">
        <v>Yes</v>
      </c>
      <c r="AI98" s="18">
        <v>135.20000000000002</v>
      </c>
    </row>
    <row r="99" ht="32" customHeight="1">
      <c r="A99" t="str" s="7">
        <v>Camas Country Mill</v>
      </c>
      <c r="B99" t="str" s="7">
        <v>Organic Blue Cornmeal</v>
      </c>
      <c r="C99" t="str" s="7">
        <v>3 lb bag</v>
      </c>
      <c r="D99" t="str" s="7">
        <v>CSA Members</v>
      </c>
      <c r="E99" s="12">
        <v>14.56</v>
      </c>
      <c r="F99" s="13">
        <v>15.72</v>
      </c>
      <c r="G99" s="13">
        <f>IF(AND(ISNUMBER(E99),ISNUMBER(F99)),F99-E99,"")</f>
        <v>1.16</v>
      </c>
      <c r="H99" s="14">
        <f>IF(AND(ISNUMBER(E99),E99&gt;0,ISNUMBER(F99)),F99/E99-1,"")</f>
        <v>0.07967032967032961</v>
      </c>
      <c r="I99" t="str" s="15">
        <v>Unreviewed</v>
      </c>
      <c r="J99" s="16"/>
      <c r="K99" t="str" s="15">
        <v/>
      </c>
      <c r="L99" s="17" t="str">
        <f>IF(AC99="Local catalog","",IF(AG99="Yes",IF(ISNUMBER(E99),E99,""),IF(I99="Keep current",IF(ISNUMBER(E99),E99,""),IF(AH99&lt;&gt;"Yes","",IF(I99="Approve proposed",F99,IF(AND(I99="Use my price",AND(ISNUMBER(J99),J99&gt;0)),J99,""))))))</f>
        <v/>
      </c>
      <c r="M99" t="str" s="7">
        <f>IF(AND(AG99="Yes",OR(I99="Approve proposed",I99="Use my price")),"CHECK: protected price kept current",IF(OR(I99="Unreviewed",I99=""),"Pending review",IF(I99="Hold","On hold",IF(I99="Keep current",IF(ISNUMBER(E99),"Kept current","CHECK: no confirmed current price"),IF(AH99&lt;&gt;"Yes","CHECK: source needs review",IF(AND(I99="Use my price",NOT(AND(ISNUMBER(J99),J99&gt;0))),"CHECK: enter a price above zero",IF(NOT(OR(I99="Approve proposed",I99="Use my price")),"CHECK: choose a listed decision",IF(OR(NOT(ISNUMBER(L99)),L99&lt;=0,NOT(ISNUMBER(Y99)),Y99&lt;=0,X99&gt;=1),"CHECK: price or base unavailable",IF(L99/(Y99*(1-X99))-1&lt;0,"CHECK: price below local base","Ready")))))))))</f>
        <v>Pending review</v>
      </c>
      <c r="N99" s="18">
        <v>14.56</v>
      </c>
      <c r="O99" s="19">
        <v>0.4</v>
      </c>
      <c r="P99" s="14">
        <v>0.5115</v>
      </c>
      <c r="Q99" s="20" t="str">
        <f>IF(AND(ISNUMBER(L99),ISNUMBER(Y99),Y99&gt;0,X99&lt;1),ROUND(L99/(Y99*(1-X99))-1,4),"")</f>
        <v/>
      </c>
      <c r="R99" s="12">
        <v>14.28</v>
      </c>
      <c r="S99" s="13">
        <f>IF(AND(ISNUMBER(E99),E99&gt;0,ISNUMBER(F99)),R99*(F99/E99-1)*(1-'Start Here'!$B$16),0)</f>
        <v>1.1035615384615374</v>
      </c>
      <c r="T99" s="17">
        <f>IF(AND(M99="Ready",OR(I99="Approve proposed",AND(I99="Use my price",AND(ISNUMBER(J99),J99&gt;0))),ISNUMBER(L99),E99&gt;0),R99*(L99/E99-1)*(1-'Start Here'!$B$16),0)</f>
        <v>0</v>
      </c>
      <c r="U99" t="str" s="6">
        <v/>
      </c>
      <c r="V99" t="str" s="21">
        <v>Yes</v>
      </c>
      <c r="W99" t="str" s="21">
        <v>No</v>
      </c>
      <c r="X99" s="22">
        <v>0</v>
      </c>
      <c r="Y99" s="18">
        <v>10.4</v>
      </c>
      <c r="AB99" t="str" s="6">
        <v>2026-10-01 10:41:27 UTC</v>
      </c>
      <c r="AC99" t="str" s="6">
        <v>Local Line cache</v>
      </c>
      <c r="AD99" s="23">
        <v>900158</v>
      </c>
      <c r="AE99" s="23">
        <v>642174</v>
      </c>
      <c r="AF99" t="str" s="23">
        <v>900158:642174:member</v>
      </c>
      <c r="AG99" t="str" s="23">
        <v>No</v>
      </c>
      <c r="AH99" t="str" s="23">
        <v>Yes</v>
      </c>
      <c r="AI99" s="18">
        <v>10.4</v>
      </c>
    </row>
    <row r="100" ht="32" customHeight="1">
      <c r="A100" t="str" s="7">
        <v>Camas Country Mill</v>
      </c>
      <c r="B100" t="str" s="7">
        <v>Organic Blue Cornmeal</v>
      </c>
      <c r="C100" t="str" s="7">
        <v>3 lb bag</v>
      </c>
      <c r="D100" t="str" s="7">
        <v>Guest Basket</v>
      </c>
      <c r="E100" s="12">
        <v>14.56</v>
      </c>
      <c r="F100" s="13">
        <v>15.72</v>
      </c>
      <c r="G100" s="13">
        <f>IF(AND(ISNUMBER(E100),ISNUMBER(F100)),F100-E100,"")</f>
        <v>1.16</v>
      </c>
      <c r="H100" s="14">
        <f>IF(AND(ISNUMBER(E100),E100&gt;0,ISNUMBER(F100)),F100/E100-1,"")</f>
        <v>0.07967032967032961</v>
      </c>
      <c r="I100" t="str" s="15">
        <v>Unreviewed</v>
      </c>
      <c r="J100" s="16"/>
      <c r="K100" t="str" s="15">
        <v/>
      </c>
      <c r="L100" s="17" t="str">
        <f>IF(AC100="Local catalog","",IF(AG100="Yes",IF(ISNUMBER(E100),E100,""),IF(I100="Keep current",IF(ISNUMBER(E100),E100,""),IF(AH100&lt;&gt;"Yes","",IF(I100="Approve proposed",F100,IF(AND(I100="Use my price",AND(ISNUMBER(J100),J100&gt;0)),J100,""))))))</f>
        <v/>
      </c>
      <c r="M100" t="str" s="7">
        <f>IF(AND(AG100="Yes",OR(I100="Approve proposed",I100="Use my price")),"CHECK: protected price kept current",IF(OR(I100="Unreviewed",I100=""),"Pending review",IF(I100="Hold","On hold",IF(I100="Keep current",IF(ISNUMBER(E100),"Kept current","CHECK: no confirmed current price"),IF(AH100&lt;&gt;"Yes","CHECK: source needs review",IF(AND(I100="Use my price",NOT(AND(ISNUMBER(J100),J100&gt;0))),"CHECK: enter a price above zero",IF(NOT(OR(I100="Approve proposed",I100="Use my price")),"CHECK: choose a listed decision",IF(OR(NOT(ISNUMBER(L100)),L100&lt;=0,NOT(ISNUMBER(Y100)),Y100&lt;=0,X100&gt;=1),"CHECK: price or base unavailable",IF(L100/(Y100*(1-X100))-1&lt;0,"CHECK: price below local base","Ready")))))))))</f>
        <v>Pending review</v>
      </c>
      <c r="N100" s="18">
        <v>14.56</v>
      </c>
      <c r="O100" s="19">
        <v>0.4</v>
      </c>
      <c r="P100" s="14">
        <v>0.5115</v>
      </c>
      <c r="Q100" s="20" t="str">
        <f>IF(AND(ISNUMBER(L100),ISNUMBER(Y100),Y100&gt;0,X100&lt;1),ROUND(L100/(Y100*(1-X100))-1,4),"")</f>
        <v/>
      </c>
      <c r="R100" s="12">
        <v>30.68</v>
      </c>
      <c r="S100" s="13">
        <f>IF(AND(ISNUMBER(E100),E100&gt;0,ISNUMBER(F100)),R100*(F100/E100-1)*(1-'Start Here'!$B$16),0)</f>
        <v>2.3709571428571405</v>
      </c>
      <c r="T100" s="17">
        <f>IF(AND(M100="Ready",OR(I100="Approve proposed",AND(I100="Use my price",AND(ISNUMBER(J100),J100&gt;0))),ISNUMBER(L100),E100&gt;0),R100*(L100/E100-1)*(1-'Start Here'!$B$16),0)</f>
        <v>0</v>
      </c>
      <c r="U100" t="str" s="6">
        <v/>
      </c>
      <c r="V100" t="str" s="21">
        <v>Yes</v>
      </c>
      <c r="W100" t="str" s="21">
        <v>No</v>
      </c>
      <c r="X100" s="22">
        <v>0</v>
      </c>
      <c r="Y100" s="18">
        <v>10.4</v>
      </c>
      <c r="AB100" t="str" s="6">
        <v>2026-10-01 10:41:27 UTC</v>
      </c>
      <c r="AC100" t="str" s="6">
        <v>Local Line cache</v>
      </c>
      <c r="AD100" s="23">
        <v>900158</v>
      </c>
      <c r="AE100" s="23">
        <v>642174</v>
      </c>
      <c r="AF100" t="str" s="23">
        <v>900158:642174:guest</v>
      </c>
      <c r="AG100" t="str" s="23">
        <v>No</v>
      </c>
      <c r="AH100" t="str" s="23">
        <v>Yes</v>
      </c>
      <c r="AI100" s="18">
        <v>20.8</v>
      </c>
    </row>
    <row r="101" ht="32" customHeight="1">
      <c r="A101" t="str" s="7">
        <v>Camas Country Mill</v>
      </c>
      <c r="B101" t="str" s="7">
        <v>Organic Blue Cornmeal</v>
      </c>
      <c r="C101" t="str" s="7">
        <v>3 lb bag</v>
      </c>
      <c r="D101" t="str" s="7">
        <v>SNAP</v>
      </c>
      <c r="E101" s="12">
        <v>14.56</v>
      </c>
      <c r="F101" s="13">
        <v>14.56</v>
      </c>
      <c r="G101" s="13">
        <f>IF(AND(ISNUMBER(E101),ISNUMBER(F101)),F101-E101,"")</f>
        <v>0</v>
      </c>
      <c r="H101" s="14">
        <f>IF(AND(ISNUMBER(E101),E101&gt;0,ISNUMBER(F101)),F101/E101-1,"")</f>
        <v>0</v>
      </c>
      <c r="I101" t="str" s="15">
        <v>Keep current</v>
      </c>
      <c r="J101" s="16"/>
      <c r="K101" t="str" s="15">
        <v/>
      </c>
      <c r="L101" s="17">
        <f>IF(AC101="Local catalog","",IF(AG101="Yes",IF(ISNUMBER(E101),E101,""),IF(I101="Keep current",IF(ISNUMBER(E101),E101,""),IF(AH101&lt;&gt;"Yes","",IF(I101="Approve proposed",F101,IF(AND(I101="Use my price",AND(ISNUMBER(J101),J101&gt;0)),J101,""))))))</f>
        <v>14.56</v>
      </c>
      <c r="M101" t="str" s="7">
        <f>IF(AND(AG101="Yes",OR(I101="Approve proposed",I101="Use my price")),"CHECK: protected price kept current",IF(OR(I101="Unreviewed",I101=""),"Pending review",IF(I101="Hold","On hold",IF(I101="Keep current",IF(ISNUMBER(E101),"Kept current","CHECK: no confirmed current price"),IF(AH101&lt;&gt;"Yes","CHECK: source needs review",IF(AND(I101="Use my price",NOT(AND(ISNUMBER(J101),J101&gt;0))),"CHECK: enter a price above zero",IF(NOT(OR(I101="Approve proposed",I101="Use my price")),"CHECK: choose a listed decision",IF(OR(NOT(ISNUMBER(L101)),L101&lt;=0,NOT(ISNUMBER(Y101)),Y101&lt;=0,X101&gt;=1),"CHECK: price or base unavailable",IF(L101/(Y101*(1-X101))-1&lt;0,"CHECK: price below local base","Ready")))))))))</f>
        <v>Kept current</v>
      </c>
      <c r="N101" s="18">
        <v>14.56</v>
      </c>
      <c r="O101" s="19">
        <v>0.4</v>
      </c>
      <c r="P101" s="14">
        <v>0.4</v>
      </c>
      <c r="Q101" s="20">
        <f>IF(AND(ISNUMBER(L101),ISNUMBER(Y101),Y101&gt;0,X101&lt;1),ROUND(L101/(Y101*(1-X101))-1,4),"")</f>
        <v>0.4</v>
      </c>
      <c r="R101" s="12">
        <v>0</v>
      </c>
      <c r="S101" s="13">
        <f>IF(AND(ISNUMBER(E101),E101&gt;0,ISNUMBER(F101)),R101*(F101/E101-1)*(1-'Start Here'!$B$16),0)</f>
        <v>0</v>
      </c>
      <c r="T101" s="17">
        <f>IF(AND(M101="Ready",OR(I101="Approve proposed",AND(I101="Use my price",AND(ISNUMBER(J101),J101&gt;0))),ISNUMBER(L101),E101&gt;0),R101*(L101/E101-1)*(1-'Start Here'!$B$16),0)</f>
        <v>0</v>
      </c>
      <c r="U101" t="str" s="6">
        <v>SNAP: preserve existing selling price</v>
      </c>
      <c r="V101" t="str" s="21">
        <v>Yes</v>
      </c>
      <c r="W101" t="str" s="21">
        <v>No</v>
      </c>
      <c r="X101" s="22">
        <v>0</v>
      </c>
      <c r="Y101" s="18">
        <v>10.4</v>
      </c>
      <c r="AB101" t="str" s="6">
        <v>2026-10-01 10:41:27 UTC</v>
      </c>
      <c r="AC101" t="str" s="6">
        <v>Local Line cache</v>
      </c>
      <c r="AD101" s="23">
        <v>900158</v>
      </c>
      <c r="AE101" s="23">
        <v>642174</v>
      </c>
      <c r="AF101" t="str" s="23">
        <v>900158:642174:snap</v>
      </c>
      <c r="AG101" t="str" s="23">
        <v>Yes</v>
      </c>
      <c r="AH101" t="str" s="23">
        <v>Yes</v>
      </c>
      <c r="AI101" s="18">
        <v>0</v>
      </c>
    </row>
    <row r="102" ht="32" customHeight="1">
      <c r="A102" t="str" s="7">
        <v>Camas Country Mill</v>
      </c>
      <c r="B102" t="str" s="7">
        <v>Organic Buckwheat Flour</v>
      </c>
      <c r="C102" t="str" s="7">
        <v>3 lbs</v>
      </c>
      <c r="D102" t="str" s="7">
        <v>Herd Share Members</v>
      </c>
      <c r="E102" s="12">
        <v>12.88</v>
      </c>
      <c r="F102" s="13">
        <v>13.91</v>
      </c>
      <c r="G102" s="13">
        <f>IF(AND(ISNUMBER(E102),ISNUMBER(F102)),F102-E102,"")</f>
        <v>1.03</v>
      </c>
      <c r="H102" s="14">
        <f>IF(AND(ISNUMBER(E102),E102&gt;0,ISNUMBER(F102)),F102/E102-1,"")</f>
        <v>0.07996894409937894</v>
      </c>
      <c r="I102" t="str" s="15">
        <v>Unreviewed</v>
      </c>
      <c r="J102" s="16"/>
      <c r="K102" t="str" s="15">
        <v/>
      </c>
      <c r="L102" s="17" t="str">
        <f>IF(AC102="Local catalog","",IF(AG102="Yes",IF(ISNUMBER(E102),E102,""),IF(I102="Keep current",IF(ISNUMBER(E102),E102,""),IF(AH102&lt;&gt;"Yes","",IF(I102="Approve proposed",F102,IF(AND(I102="Use my price",AND(ISNUMBER(J102),J102&gt;0)),J102,""))))))</f>
        <v/>
      </c>
      <c r="M102" t="str" s="7">
        <f>IF(AND(AG102="Yes",OR(I102="Approve proposed",I102="Use my price")),"CHECK: protected price kept current",IF(OR(I102="Unreviewed",I102=""),"Pending review",IF(I102="Hold","On hold",IF(I102="Keep current",IF(ISNUMBER(E102),"Kept current","CHECK: no confirmed current price"),IF(AH102&lt;&gt;"Yes","CHECK: source needs review",IF(AND(I102="Use my price",NOT(AND(ISNUMBER(J102),J102&gt;0))),"CHECK: enter a price above zero",IF(NOT(OR(I102="Approve proposed",I102="Use my price")),"CHECK: choose a listed decision",IF(OR(NOT(ISNUMBER(L102)),L102&lt;=0,NOT(ISNUMBER(Y102)),Y102&lt;=0,X102&gt;=1),"CHECK: price or base unavailable",IF(L102/(Y102*(1-X102))-1&lt;0,"CHECK: price below local base","Ready")))))))))</f>
        <v>Pending review</v>
      </c>
      <c r="N102" s="18">
        <v>12.88</v>
      </c>
      <c r="O102" s="19">
        <v>0.4</v>
      </c>
      <c r="P102" s="14">
        <v>0.512</v>
      </c>
      <c r="Q102" s="20" t="str">
        <f>IF(AND(ISNUMBER(L102),ISNUMBER(Y102),Y102&gt;0,X102&lt;1),ROUND(L102/(Y102*(1-X102))-1,4),"")</f>
        <v/>
      </c>
      <c r="R102" s="12">
        <v>188.16000000000003</v>
      </c>
      <c r="S102" s="13">
        <f>IF(AND(ISNUMBER(E102),E102&gt;0,ISNUMBER(F102)),R102*(F102/E102-1)*(1-'Start Here'!$B$16),0)</f>
        <v>14.595547826086968</v>
      </c>
      <c r="T102" s="17">
        <f>IF(AND(M102="Ready",OR(I102="Approve proposed",AND(I102="Use my price",AND(ISNUMBER(J102),J102&gt;0))),ISNUMBER(L102),E102&gt;0),R102*(L102/E102-1)*(1-'Start Here'!$B$16),0)</f>
        <v>0</v>
      </c>
      <c r="U102" t="str" s="6">
        <v/>
      </c>
      <c r="V102" t="str" s="21">
        <v>Yes</v>
      </c>
      <c r="W102" t="str" s="21">
        <v>No</v>
      </c>
      <c r="X102" s="22">
        <v>0</v>
      </c>
      <c r="Y102" s="18">
        <v>9.2</v>
      </c>
      <c r="AB102" t="str" s="6">
        <v>2026-10-01 10:41:27 UTC</v>
      </c>
      <c r="AC102" t="str" s="6">
        <v>Local Line cache</v>
      </c>
      <c r="AD102" s="23">
        <v>806094</v>
      </c>
      <c r="AE102" s="23">
        <v>642172</v>
      </c>
      <c r="AF102" t="str" s="23">
        <v>806094:642172:herdShare</v>
      </c>
      <c r="AG102" t="str" s="23">
        <v>No</v>
      </c>
      <c r="AH102" t="str" s="23">
        <v>Yes</v>
      </c>
      <c r="AI102" s="18">
        <v>134.70000000000002</v>
      </c>
    </row>
    <row r="103" ht="32" customHeight="1">
      <c r="A103" t="str" s="7">
        <v>Camas Country Mill</v>
      </c>
      <c r="B103" t="str" s="7">
        <v>Organic Buckwheat Flour</v>
      </c>
      <c r="C103" t="str" s="7">
        <v>3 lbs</v>
      </c>
      <c r="D103" t="str" s="7">
        <v>CSA Members</v>
      </c>
      <c r="E103" s="12">
        <v>12.88</v>
      </c>
      <c r="F103" s="13">
        <v>13.91</v>
      </c>
      <c r="G103" s="13">
        <f>IF(AND(ISNUMBER(E103),ISNUMBER(F103)),F103-E103,"")</f>
        <v>1.03</v>
      </c>
      <c r="H103" s="14">
        <f>IF(AND(ISNUMBER(E103),E103&gt;0,ISNUMBER(F103)),F103/E103-1,"")</f>
        <v>0.07996894409937894</v>
      </c>
      <c r="I103" t="str" s="15">
        <v>Unreviewed</v>
      </c>
      <c r="J103" s="16"/>
      <c r="K103" t="str" s="15">
        <v/>
      </c>
      <c r="L103" s="17" t="str">
        <f>IF(AC103="Local catalog","",IF(AG103="Yes",IF(ISNUMBER(E103),E103,""),IF(I103="Keep current",IF(ISNUMBER(E103),E103,""),IF(AH103&lt;&gt;"Yes","",IF(I103="Approve proposed",F103,IF(AND(I103="Use my price",AND(ISNUMBER(J103),J103&gt;0)),J103,""))))))</f>
        <v/>
      </c>
      <c r="M103" t="str" s="7">
        <f>IF(AND(AG103="Yes",OR(I103="Approve proposed",I103="Use my price")),"CHECK: protected price kept current",IF(OR(I103="Unreviewed",I103=""),"Pending review",IF(I103="Hold","On hold",IF(I103="Keep current",IF(ISNUMBER(E103),"Kept current","CHECK: no confirmed current price"),IF(AH103&lt;&gt;"Yes","CHECK: source needs review",IF(AND(I103="Use my price",NOT(AND(ISNUMBER(J103),J103&gt;0))),"CHECK: enter a price above zero",IF(NOT(OR(I103="Approve proposed",I103="Use my price")),"CHECK: choose a listed decision",IF(OR(NOT(ISNUMBER(L103)),L103&lt;=0,NOT(ISNUMBER(Y103)),Y103&lt;=0,X103&gt;=1),"CHECK: price or base unavailable",IF(L103/(Y103*(1-X103))-1&lt;0,"CHECK: price below local base","Ready")))))))))</f>
        <v>Pending review</v>
      </c>
      <c r="N103" s="18">
        <v>12.88</v>
      </c>
      <c r="O103" s="19">
        <v>0.4</v>
      </c>
      <c r="P103" s="14">
        <v>0.512</v>
      </c>
      <c r="Q103" s="20" t="str">
        <f>IF(AND(ISNUMBER(L103),ISNUMBER(Y103),Y103&gt;0,X103&lt;1),ROUND(L103/(Y103*(1-X103))-1,4),"")</f>
        <v/>
      </c>
      <c r="R103" s="12">
        <v>12.46</v>
      </c>
      <c r="S103" s="13">
        <f>IF(AND(ISNUMBER(E103),E103&gt;0,ISNUMBER(F103)),R103*(F103/E103-1)*(1-'Start Here'!$B$16),0)</f>
        <v>0.9665206521739138</v>
      </c>
      <c r="T103" s="17">
        <f>IF(AND(M103="Ready",OR(I103="Approve proposed",AND(I103="Use my price",AND(ISNUMBER(J103),J103&gt;0))),ISNUMBER(L103),E103&gt;0),R103*(L103/E103-1)*(1-'Start Here'!$B$16),0)</f>
        <v>0</v>
      </c>
      <c r="U103" t="str" s="6">
        <v/>
      </c>
      <c r="V103" t="str" s="21">
        <v>Yes</v>
      </c>
      <c r="W103" t="str" s="21">
        <v>No</v>
      </c>
      <c r="X103" s="22">
        <v>0</v>
      </c>
      <c r="Y103" s="18">
        <v>9.2</v>
      </c>
      <c r="AB103" t="str" s="6">
        <v>2026-10-01 10:41:27 UTC</v>
      </c>
      <c r="AC103" t="str" s="6">
        <v>Local Line cache</v>
      </c>
      <c r="AD103" s="23">
        <v>806094</v>
      </c>
      <c r="AE103" s="23">
        <v>642172</v>
      </c>
      <c r="AF103" t="str" s="23">
        <v>806094:642172:member</v>
      </c>
      <c r="AG103" t="str" s="23">
        <v>No</v>
      </c>
      <c r="AH103" t="str" s="23">
        <v>Yes</v>
      </c>
      <c r="AI103" s="18">
        <v>8.9</v>
      </c>
    </row>
    <row r="104" ht="32" customHeight="1">
      <c r="A104" t="str" s="7">
        <v>Camas Country Mill</v>
      </c>
      <c r="B104" t="str" s="7">
        <v>Organic Buckwheat Flour</v>
      </c>
      <c r="C104" t="str" s="7">
        <v>3 lbs</v>
      </c>
      <c r="D104" t="str" s="7">
        <v>Guest Basket</v>
      </c>
      <c r="E104" s="12">
        <v>12.88</v>
      </c>
      <c r="F104" s="13">
        <v>13.91</v>
      </c>
      <c r="G104" s="13">
        <f>IF(AND(ISNUMBER(E104),ISNUMBER(F104)),F104-E104,"")</f>
        <v>1.03</v>
      </c>
      <c r="H104" s="14">
        <f>IF(AND(ISNUMBER(E104),E104&gt;0,ISNUMBER(F104)),F104/E104-1,"")</f>
        <v>0.07996894409937894</v>
      </c>
      <c r="I104" t="str" s="15">
        <v>Unreviewed</v>
      </c>
      <c r="J104" s="16"/>
      <c r="K104" t="str" s="15">
        <v/>
      </c>
      <c r="L104" s="17" t="str">
        <f>IF(AC104="Local catalog","",IF(AG104="Yes",IF(ISNUMBER(E104),E104,""),IF(I104="Keep current",IF(ISNUMBER(E104),E104,""),IF(AH104&lt;&gt;"Yes","",IF(I104="Approve proposed",F104,IF(AND(I104="Use my price",AND(ISNUMBER(J104),J104&gt;0)),J104,""))))))</f>
        <v/>
      </c>
      <c r="M104" t="str" s="7">
        <f>IF(AND(AG104="Yes",OR(I104="Approve proposed",I104="Use my price")),"CHECK: protected price kept current",IF(OR(I104="Unreviewed",I104=""),"Pending review",IF(I104="Hold","On hold",IF(I104="Keep current",IF(ISNUMBER(E104),"Kept current","CHECK: no confirmed current price"),IF(AH104&lt;&gt;"Yes","CHECK: source needs review",IF(AND(I104="Use my price",NOT(AND(ISNUMBER(J104),J104&gt;0))),"CHECK: enter a price above zero",IF(NOT(OR(I104="Approve proposed",I104="Use my price")),"CHECK: choose a listed decision",IF(OR(NOT(ISNUMBER(L104)),L104&lt;=0,NOT(ISNUMBER(Y104)),Y104&lt;=0,X104&gt;=1),"CHECK: price or base unavailable",IF(L104/(Y104*(1-X104))-1&lt;0,"CHECK: price below local base","Ready")))))))))</f>
        <v>Pending review</v>
      </c>
      <c r="N104" s="18">
        <v>12.88</v>
      </c>
      <c r="O104" s="19">
        <v>0.4</v>
      </c>
      <c r="P104" s="14">
        <v>0.512</v>
      </c>
      <c r="Q104" s="20" t="str">
        <f>IF(AND(ISNUMBER(L104),ISNUMBER(Y104),Y104&gt;0,X104&lt;1),ROUND(L104/(Y104*(1-X104))-1,4),"")</f>
        <v/>
      </c>
      <c r="R104" s="12">
        <v>0</v>
      </c>
      <c r="S104" s="13">
        <f>IF(AND(ISNUMBER(E104),E104&gt;0,ISNUMBER(F104)),R104*(F104/E104-1)*(1-'Start Here'!$B$16),0)</f>
        <v>0</v>
      </c>
      <c r="T104" s="17">
        <f>IF(AND(M104="Ready",OR(I104="Approve proposed",AND(I104="Use my price",AND(ISNUMBER(J104),J104&gt;0))),ISNUMBER(L104),E104&gt;0),R104*(L104/E104-1)*(1-'Start Here'!$B$16),0)</f>
        <v>0</v>
      </c>
      <c r="U104" t="str" s="6">
        <v/>
      </c>
      <c r="V104" t="str" s="21">
        <v>Yes</v>
      </c>
      <c r="W104" t="str" s="21">
        <v>No</v>
      </c>
      <c r="X104" s="22">
        <v>0</v>
      </c>
      <c r="Y104" s="18">
        <v>9.2</v>
      </c>
      <c r="AB104" t="str" s="6">
        <v>2026-10-01 10:41:27 UTC</v>
      </c>
      <c r="AC104" t="str" s="6">
        <v>Local Line cache</v>
      </c>
      <c r="AD104" s="23">
        <v>806094</v>
      </c>
      <c r="AE104" s="23">
        <v>642172</v>
      </c>
      <c r="AF104" t="str" s="23">
        <v>806094:642172:guest</v>
      </c>
      <c r="AG104" t="str" s="23">
        <v>No</v>
      </c>
      <c r="AH104" t="str" s="23">
        <v>Yes</v>
      </c>
      <c r="AI104" s="18">
        <v>0</v>
      </c>
    </row>
    <row r="105" ht="32" customHeight="1">
      <c r="A105" t="str" s="7">
        <v>Camas Country Mill</v>
      </c>
      <c r="B105" t="str" s="7">
        <v>Organic Buckwheat Flour</v>
      </c>
      <c r="C105" t="str" s="7">
        <v>3 lbs</v>
      </c>
      <c r="D105" t="str" s="7">
        <v>SNAP</v>
      </c>
      <c r="E105" s="12">
        <v>12.88</v>
      </c>
      <c r="F105" s="13">
        <v>12.88</v>
      </c>
      <c r="G105" s="13">
        <f>IF(AND(ISNUMBER(E105),ISNUMBER(F105)),F105-E105,"")</f>
        <v>0</v>
      </c>
      <c r="H105" s="14">
        <f>IF(AND(ISNUMBER(E105),E105&gt;0,ISNUMBER(F105)),F105/E105-1,"")</f>
        <v>0</v>
      </c>
      <c r="I105" t="str" s="15">
        <v>Keep current</v>
      </c>
      <c r="J105" s="16"/>
      <c r="K105" t="str" s="15">
        <v/>
      </c>
      <c r="L105" s="17">
        <f>IF(AC105="Local catalog","",IF(AG105="Yes",IF(ISNUMBER(E105),E105,""),IF(I105="Keep current",IF(ISNUMBER(E105),E105,""),IF(AH105&lt;&gt;"Yes","",IF(I105="Approve proposed",F105,IF(AND(I105="Use my price",AND(ISNUMBER(J105),J105&gt;0)),J105,""))))))</f>
        <v>12.88</v>
      </c>
      <c r="M105" t="str" s="7">
        <f>IF(AND(AG105="Yes",OR(I105="Approve proposed",I105="Use my price")),"CHECK: protected price kept current",IF(OR(I105="Unreviewed",I105=""),"Pending review",IF(I105="Hold","On hold",IF(I105="Keep current",IF(ISNUMBER(E105),"Kept current","CHECK: no confirmed current price"),IF(AH105&lt;&gt;"Yes","CHECK: source needs review",IF(AND(I105="Use my price",NOT(AND(ISNUMBER(J105),J105&gt;0))),"CHECK: enter a price above zero",IF(NOT(OR(I105="Approve proposed",I105="Use my price")),"CHECK: choose a listed decision",IF(OR(NOT(ISNUMBER(L105)),L105&lt;=0,NOT(ISNUMBER(Y105)),Y105&lt;=0,X105&gt;=1),"CHECK: price or base unavailable",IF(L105/(Y105*(1-X105))-1&lt;0,"CHECK: price below local base","Ready")))))))))</f>
        <v>Kept current</v>
      </c>
      <c r="N105" s="18">
        <v>12.88</v>
      </c>
      <c r="O105" s="19">
        <v>0.4</v>
      </c>
      <c r="P105" s="14">
        <v>0.4</v>
      </c>
      <c r="Q105" s="20">
        <f>IF(AND(ISNUMBER(L105),ISNUMBER(Y105),Y105&gt;0,X105&lt;1),ROUND(L105/(Y105*(1-X105))-1,4),"")</f>
        <v>0.4</v>
      </c>
      <c r="R105" s="12">
        <v>0</v>
      </c>
      <c r="S105" s="13">
        <f>IF(AND(ISNUMBER(E105),E105&gt;0,ISNUMBER(F105)),R105*(F105/E105-1)*(1-'Start Here'!$B$16),0)</f>
        <v>0</v>
      </c>
      <c r="T105" s="17">
        <f>IF(AND(M105="Ready",OR(I105="Approve proposed",AND(I105="Use my price",AND(ISNUMBER(J105),J105&gt;0))),ISNUMBER(L105),E105&gt;0),R105*(L105/E105-1)*(1-'Start Here'!$B$16),0)</f>
        <v>0</v>
      </c>
      <c r="U105" t="str" s="6">
        <v>SNAP: preserve existing selling price</v>
      </c>
      <c r="V105" t="str" s="21">
        <v>Yes</v>
      </c>
      <c r="W105" t="str" s="21">
        <v>No</v>
      </c>
      <c r="X105" s="22">
        <v>0</v>
      </c>
      <c r="Y105" s="18">
        <v>9.2</v>
      </c>
      <c r="AB105" t="str" s="6">
        <v>2026-10-01 10:41:27 UTC</v>
      </c>
      <c r="AC105" t="str" s="6">
        <v>Local Line cache</v>
      </c>
      <c r="AD105" s="23">
        <v>806094</v>
      </c>
      <c r="AE105" s="23">
        <v>642172</v>
      </c>
      <c r="AF105" t="str" s="23">
        <v>806094:642172:snap</v>
      </c>
      <c r="AG105" t="str" s="23">
        <v>Yes</v>
      </c>
      <c r="AH105" t="str" s="23">
        <v>Yes</v>
      </c>
      <c r="AI105" s="18">
        <v>0</v>
      </c>
    </row>
    <row r="106" ht="32" customHeight="1">
      <c r="A106" t="str" s="7">
        <v>Camas Country Mill</v>
      </c>
      <c r="B106" t="str" s="7">
        <v>Organic Corn Flour</v>
      </c>
      <c r="C106" t="str" s="7">
        <v>2.5 lbs</v>
      </c>
      <c r="D106" t="str" s="7">
        <v>Herd Share Members</v>
      </c>
      <c r="E106" s="12">
        <v>15.12</v>
      </c>
      <c r="F106" s="13">
        <v>16.33</v>
      </c>
      <c r="G106" s="13">
        <f>IF(AND(ISNUMBER(E106),ISNUMBER(F106)),F106-E106,"")</f>
        <v>1.21</v>
      </c>
      <c r="H106" s="14">
        <f>IF(AND(ISNUMBER(E106),E106&gt;0,ISNUMBER(F106)),F106/E106-1,"")</f>
        <v>0.08002645502645489</v>
      </c>
      <c r="I106" t="str" s="15">
        <v>Unreviewed</v>
      </c>
      <c r="J106" s="16"/>
      <c r="K106" t="str" s="15">
        <v/>
      </c>
      <c r="L106" s="17" t="str">
        <f>IF(AC106="Local catalog","",IF(AG106="Yes",IF(ISNUMBER(E106),E106,""),IF(I106="Keep current",IF(ISNUMBER(E106),E106,""),IF(AH106&lt;&gt;"Yes","",IF(I106="Approve proposed",F106,IF(AND(I106="Use my price",AND(ISNUMBER(J106),J106&gt;0)),J106,""))))))</f>
        <v/>
      </c>
      <c r="M106" t="str" s="7">
        <f>IF(AND(AG106="Yes",OR(I106="Approve proposed",I106="Use my price")),"CHECK: protected price kept current",IF(OR(I106="Unreviewed",I106=""),"Pending review",IF(I106="Hold","On hold",IF(I106="Keep current",IF(ISNUMBER(E106),"Kept current","CHECK: no confirmed current price"),IF(AH106&lt;&gt;"Yes","CHECK: source needs review",IF(AND(I106="Use my price",NOT(AND(ISNUMBER(J106),J106&gt;0))),"CHECK: enter a price above zero",IF(NOT(OR(I106="Approve proposed",I106="Use my price")),"CHECK: choose a listed decision",IF(OR(NOT(ISNUMBER(L106)),L106&lt;=0,NOT(ISNUMBER(Y106)),Y106&lt;=0,X106&gt;=1),"CHECK: price or base unavailable",IF(L106/(Y106*(1-X106))-1&lt;0,"CHECK: price below local base","Ready")))))))))</f>
        <v>Pending review</v>
      </c>
      <c r="N106" s="18">
        <v>15.12</v>
      </c>
      <c r="O106" s="19">
        <v>0.4</v>
      </c>
      <c r="P106" s="14">
        <v>0.512</v>
      </c>
      <c r="Q106" s="20" t="str">
        <f>IF(AND(ISNUMBER(L106),ISNUMBER(Y106),Y106&gt;0,X106&lt;1),ROUND(L106/(Y106*(1-X106))-1,4),"")</f>
        <v/>
      </c>
      <c r="R106" s="12">
        <v>118.72</v>
      </c>
      <c r="S106" s="13">
        <f>IF(AND(ISNUMBER(E106),E106&gt;0,ISNUMBER(F106)),R106*(F106/E106-1)*(1-'Start Here'!$B$16),0)</f>
        <v>9.215718518518502</v>
      </c>
      <c r="T106" s="17">
        <f>IF(AND(M106="Ready",OR(I106="Approve proposed",AND(I106="Use my price",AND(ISNUMBER(J106),J106&gt;0))),ISNUMBER(L106),E106&gt;0),R106*(L106/E106-1)*(1-'Start Here'!$B$16),0)</f>
        <v>0</v>
      </c>
      <c r="U106" t="str" s="6">
        <v/>
      </c>
      <c r="V106" t="str" s="21">
        <v>Yes</v>
      </c>
      <c r="W106" t="str" s="21">
        <v>No</v>
      </c>
      <c r="X106" s="22">
        <v>0</v>
      </c>
      <c r="Y106" s="18">
        <v>10.8</v>
      </c>
      <c r="AB106" t="str" s="6">
        <v>2026-10-01 10:41:27 UTC</v>
      </c>
      <c r="AC106" t="str" s="6">
        <v>Local Line cache</v>
      </c>
      <c r="AD106" s="23">
        <v>806118</v>
      </c>
      <c r="AE106" s="23">
        <v>527183</v>
      </c>
      <c r="AF106" t="str" s="23">
        <v>806118:527183:herdShare</v>
      </c>
      <c r="AG106" t="str" s="23">
        <v>No</v>
      </c>
      <c r="AH106" t="str" s="23">
        <v>Yes</v>
      </c>
      <c r="AI106" s="18">
        <v>85.6</v>
      </c>
    </row>
    <row r="107" ht="32" customHeight="1">
      <c r="A107" t="str" s="7">
        <v>Camas Country Mill</v>
      </c>
      <c r="B107" t="str" s="7">
        <v>Organic Corn Flour</v>
      </c>
      <c r="C107" t="str" s="7">
        <v>2.5 lbs</v>
      </c>
      <c r="D107" t="str" s="7">
        <v>CSA Members</v>
      </c>
      <c r="E107" s="12">
        <v>15.12</v>
      </c>
      <c r="F107" s="13">
        <v>16.33</v>
      </c>
      <c r="G107" s="13">
        <f>IF(AND(ISNUMBER(E107),ISNUMBER(F107)),F107-E107,"")</f>
        <v>1.21</v>
      </c>
      <c r="H107" s="14">
        <f>IF(AND(ISNUMBER(E107),E107&gt;0,ISNUMBER(F107)),F107/E107-1,"")</f>
        <v>0.08002645502645489</v>
      </c>
      <c r="I107" t="str" s="15">
        <v>Unreviewed</v>
      </c>
      <c r="J107" s="16"/>
      <c r="K107" t="str" s="15">
        <v/>
      </c>
      <c r="L107" s="17" t="str">
        <f>IF(AC107="Local catalog","",IF(AG107="Yes",IF(ISNUMBER(E107),E107,""),IF(I107="Keep current",IF(ISNUMBER(E107),E107,""),IF(AH107&lt;&gt;"Yes","",IF(I107="Approve proposed",F107,IF(AND(I107="Use my price",AND(ISNUMBER(J107),J107&gt;0)),J107,""))))))</f>
        <v/>
      </c>
      <c r="M107" t="str" s="7">
        <f>IF(AND(AG107="Yes",OR(I107="Approve proposed",I107="Use my price")),"CHECK: protected price kept current",IF(OR(I107="Unreviewed",I107=""),"Pending review",IF(I107="Hold","On hold",IF(I107="Keep current",IF(ISNUMBER(E107),"Kept current","CHECK: no confirmed current price"),IF(AH107&lt;&gt;"Yes","CHECK: source needs review",IF(AND(I107="Use my price",NOT(AND(ISNUMBER(J107),J107&gt;0))),"CHECK: enter a price above zero",IF(NOT(OR(I107="Approve proposed",I107="Use my price")),"CHECK: choose a listed decision",IF(OR(NOT(ISNUMBER(L107)),L107&lt;=0,NOT(ISNUMBER(Y107)),Y107&lt;=0,X107&gt;=1),"CHECK: price or base unavailable",IF(L107/(Y107*(1-X107))-1&lt;0,"CHECK: price below local base","Ready")))))))))</f>
        <v>Pending review</v>
      </c>
      <c r="N107" s="18">
        <v>15.12</v>
      </c>
      <c r="O107" s="19">
        <v>0.4</v>
      </c>
      <c r="P107" s="14">
        <v>0.512</v>
      </c>
      <c r="Q107" s="20" t="str">
        <f>IF(AND(ISNUMBER(L107),ISNUMBER(Y107),Y107&gt;0,X107&lt;1),ROUND(L107/(Y107*(1-X107))-1,4),"")</f>
        <v/>
      </c>
      <c r="R107" s="12">
        <v>14.84</v>
      </c>
      <c r="S107" s="13">
        <f>IF(AND(ISNUMBER(E107),E107&gt;0,ISNUMBER(F107)),R107*(F107/E107-1)*(1-'Start Here'!$B$16),0)</f>
        <v>1.1519648148148127</v>
      </c>
      <c r="T107" s="17">
        <f>IF(AND(M107="Ready",OR(I107="Approve proposed",AND(I107="Use my price",AND(ISNUMBER(J107),J107&gt;0))),ISNUMBER(L107),E107&gt;0),R107*(L107/E107-1)*(1-'Start Here'!$B$16),0)</f>
        <v>0</v>
      </c>
      <c r="U107" t="str" s="6">
        <v/>
      </c>
      <c r="V107" t="str" s="21">
        <v>Yes</v>
      </c>
      <c r="W107" t="str" s="21">
        <v>No</v>
      </c>
      <c r="X107" s="22">
        <v>0</v>
      </c>
      <c r="Y107" s="18">
        <v>10.8</v>
      </c>
      <c r="AB107" t="str" s="6">
        <v>2026-10-01 10:41:27 UTC</v>
      </c>
      <c r="AC107" t="str" s="6">
        <v>Local Line cache</v>
      </c>
      <c r="AD107" s="23">
        <v>806118</v>
      </c>
      <c r="AE107" s="23">
        <v>527183</v>
      </c>
      <c r="AF107" t="str" s="23">
        <v>806118:527183:member</v>
      </c>
      <c r="AG107" t="str" s="23">
        <v>No</v>
      </c>
      <c r="AH107" t="str" s="23">
        <v>Yes</v>
      </c>
      <c r="AI107" s="18">
        <v>10.6</v>
      </c>
    </row>
    <row r="108" ht="32" customHeight="1">
      <c r="A108" t="str" s="7">
        <v>Camas Country Mill</v>
      </c>
      <c r="B108" t="str" s="7">
        <v>Organic Corn Flour</v>
      </c>
      <c r="C108" t="str" s="7">
        <v>2.5 lbs</v>
      </c>
      <c r="D108" t="str" s="7">
        <v>Guest Basket</v>
      </c>
      <c r="E108" s="12">
        <v>15.12</v>
      </c>
      <c r="F108" s="13">
        <v>16.33</v>
      </c>
      <c r="G108" s="13">
        <f>IF(AND(ISNUMBER(E108),ISNUMBER(F108)),F108-E108,"")</f>
        <v>1.21</v>
      </c>
      <c r="H108" s="14">
        <f>IF(AND(ISNUMBER(E108),E108&gt;0,ISNUMBER(F108)),F108/E108-1,"")</f>
        <v>0.08002645502645489</v>
      </c>
      <c r="I108" t="str" s="15">
        <v>Unreviewed</v>
      </c>
      <c r="J108" s="16"/>
      <c r="K108" t="str" s="15">
        <v/>
      </c>
      <c r="L108" s="17" t="str">
        <f>IF(AC108="Local catalog","",IF(AG108="Yes",IF(ISNUMBER(E108),E108,""),IF(I108="Keep current",IF(ISNUMBER(E108),E108,""),IF(AH108&lt;&gt;"Yes","",IF(I108="Approve proposed",F108,IF(AND(I108="Use my price",AND(ISNUMBER(J108),J108&gt;0)),J108,""))))))</f>
        <v/>
      </c>
      <c r="M108" t="str" s="7">
        <f>IF(AND(AG108="Yes",OR(I108="Approve proposed",I108="Use my price")),"CHECK: protected price kept current",IF(OR(I108="Unreviewed",I108=""),"Pending review",IF(I108="Hold","On hold",IF(I108="Keep current",IF(ISNUMBER(E108),"Kept current","CHECK: no confirmed current price"),IF(AH108&lt;&gt;"Yes","CHECK: source needs review",IF(AND(I108="Use my price",NOT(AND(ISNUMBER(J108),J108&gt;0))),"CHECK: enter a price above zero",IF(NOT(OR(I108="Approve proposed",I108="Use my price")),"CHECK: choose a listed decision",IF(OR(NOT(ISNUMBER(L108)),L108&lt;=0,NOT(ISNUMBER(Y108)),Y108&lt;=0,X108&gt;=1),"CHECK: price or base unavailable",IF(L108/(Y108*(1-X108))-1&lt;0,"CHECK: price below local base","Ready")))))))))</f>
        <v>Pending review</v>
      </c>
      <c r="N108" s="18">
        <v>15.12</v>
      </c>
      <c r="O108" s="19">
        <v>0.4</v>
      </c>
      <c r="P108" s="14">
        <v>0.512</v>
      </c>
      <c r="Q108" s="20" t="str">
        <f>IF(AND(ISNUMBER(L108),ISNUMBER(Y108),Y108&gt;0,X108&lt;1),ROUND(L108/(Y108*(1-X108))-1,4),"")</f>
        <v/>
      </c>
      <c r="R108" s="12">
        <v>0</v>
      </c>
      <c r="S108" s="13">
        <f>IF(AND(ISNUMBER(E108),E108&gt;0,ISNUMBER(F108)),R108*(F108/E108-1)*(1-'Start Here'!$B$16),0)</f>
        <v>0</v>
      </c>
      <c r="T108" s="17">
        <f>IF(AND(M108="Ready",OR(I108="Approve proposed",AND(I108="Use my price",AND(ISNUMBER(J108),J108&gt;0))),ISNUMBER(L108),E108&gt;0),R108*(L108/E108-1)*(1-'Start Here'!$B$16),0)</f>
        <v>0</v>
      </c>
      <c r="U108" t="str" s="6">
        <v/>
      </c>
      <c r="V108" t="str" s="21">
        <v>Yes</v>
      </c>
      <c r="W108" t="str" s="21">
        <v>No</v>
      </c>
      <c r="X108" s="22">
        <v>0</v>
      </c>
      <c r="Y108" s="18">
        <v>10.8</v>
      </c>
      <c r="AB108" t="str" s="6">
        <v>2026-10-01 10:41:27 UTC</v>
      </c>
      <c r="AC108" t="str" s="6">
        <v>Local Line cache</v>
      </c>
      <c r="AD108" s="23">
        <v>806118</v>
      </c>
      <c r="AE108" s="23">
        <v>527183</v>
      </c>
      <c r="AF108" t="str" s="23">
        <v>806118:527183:guest</v>
      </c>
      <c r="AG108" t="str" s="23">
        <v>No</v>
      </c>
      <c r="AH108" t="str" s="23">
        <v>Yes</v>
      </c>
      <c r="AI108" s="18">
        <v>0</v>
      </c>
    </row>
    <row r="109" ht="32" customHeight="1">
      <c r="A109" t="str" s="7">
        <v>Camas Country Mill</v>
      </c>
      <c r="B109" t="str" s="7">
        <v>Organic Corn Flour</v>
      </c>
      <c r="C109" t="str" s="7">
        <v>2.5 lbs</v>
      </c>
      <c r="D109" t="str" s="7">
        <v>SNAP</v>
      </c>
      <c r="E109" s="12">
        <v>15.12</v>
      </c>
      <c r="F109" s="13">
        <v>15.12</v>
      </c>
      <c r="G109" s="13">
        <f>IF(AND(ISNUMBER(E109),ISNUMBER(F109)),F109-E109,"")</f>
        <v>0</v>
      </c>
      <c r="H109" s="14">
        <f>IF(AND(ISNUMBER(E109),E109&gt;0,ISNUMBER(F109)),F109/E109-1,"")</f>
        <v>0</v>
      </c>
      <c r="I109" t="str" s="15">
        <v>Keep current</v>
      </c>
      <c r="J109" s="16"/>
      <c r="K109" t="str" s="15">
        <v/>
      </c>
      <c r="L109" s="17">
        <f>IF(AC109="Local catalog","",IF(AG109="Yes",IF(ISNUMBER(E109),E109,""),IF(I109="Keep current",IF(ISNUMBER(E109),E109,""),IF(AH109&lt;&gt;"Yes","",IF(I109="Approve proposed",F109,IF(AND(I109="Use my price",AND(ISNUMBER(J109),J109&gt;0)),J109,""))))))</f>
        <v>15.12</v>
      </c>
      <c r="M109" t="str" s="7">
        <f>IF(AND(AG109="Yes",OR(I109="Approve proposed",I109="Use my price")),"CHECK: protected price kept current",IF(OR(I109="Unreviewed",I109=""),"Pending review",IF(I109="Hold","On hold",IF(I109="Keep current",IF(ISNUMBER(E109),"Kept current","CHECK: no confirmed current price"),IF(AH109&lt;&gt;"Yes","CHECK: source needs review",IF(AND(I109="Use my price",NOT(AND(ISNUMBER(J109),J109&gt;0))),"CHECK: enter a price above zero",IF(NOT(OR(I109="Approve proposed",I109="Use my price")),"CHECK: choose a listed decision",IF(OR(NOT(ISNUMBER(L109)),L109&lt;=0,NOT(ISNUMBER(Y109)),Y109&lt;=0,X109&gt;=1),"CHECK: price or base unavailable",IF(L109/(Y109*(1-X109))-1&lt;0,"CHECK: price below local base","Ready")))))))))</f>
        <v>Kept current</v>
      </c>
      <c r="N109" s="18">
        <v>15.12</v>
      </c>
      <c r="O109" s="19">
        <v>0.4</v>
      </c>
      <c r="P109" s="14">
        <v>0.4</v>
      </c>
      <c r="Q109" s="20">
        <f>IF(AND(ISNUMBER(L109),ISNUMBER(Y109),Y109&gt;0,X109&lt;1),ROUND(L109/(Y109*(1-X109))-1,4),"")</f>
        <v>0.4</v>
      </c>
      <c r="R109" s="12">
        <v>0</v>
      </c>
      <c r="S109" s="13">
        <f>IF(AND(ISNUMBER(E109),E109&gt;0,ISNUMBER(F109)),R109*(F109/E109-1)*(1-'Start Here'!$B$16),0)</f>
        <v>0</v>
      </c>
      <c r="T109" s="17">
        <f>IF(AND(M109="Ready",OR(I109="Approve proposed",AND(I109="Use my price",AND(ISNUMBER(J109),J109&gt;0))),ISNUMBER(L109),E109&gt;0),R109*(L109/E109-1)*(1-'Start Here'!$B$16),0)</f>
        <v>0</v>
      </c>
      <c r="U109" t="str" s="6">
        <v>SNAP: preserve existing selling price</v>
      </c>
      <c r="V109" t="str" s="21">
        <v>Yes</v>
      </c>
      <c r="W109" t="str" s="21">
        <v>No</v>
      </c>
      <c r="X109" s="22">
        <v>0</v>
      </c>
      <c r="Y109" s="18">
        <v>10.8</v>
      </c>
      <c r="AB109" t="str" s="6">
        <v>2026-10-01 10:41:27 UTC</v>
      </c>
      <c r="AC109" t="str" s="6">
        <v>Local Line cache</v>
      </c>
      <c r="AD109" s="23">
        <v>806118</v>
      </c>
      <c r="AE109" s="23">
        <v>527183</v>
      </c>
      <c r="AF109" t="str" s="23">
        <v>806118:527183:snap</v>
      </c>
      <c r="AG109" t="str" s="23">
        <v>Yes</v>
      </c>
      <c r="AH109" t="str" s="23">
        <v>Yes</v>
      </c>
      <c r="AI109" s="18">
        <v>0</v>
      </c>
    </row>
    <row r="110" ht="32" customHeight="1">
      <c r="A110" t="str" s="7">
        <v>Camas Country Mill</v>
      </c>
      <c r="B110" t="str" s="7">
        <v>Organic Oat Flakes</v>
      </c>
      <c r="C110" t="str" s="7">
        <v>4 lbs</v>
      </c>
      <c r="D110" t="str" s="7">
        <v>Herd Share Members</v>
      </c>
      <c r="E110" s="12">
        <v>21.84</v>
      </c>
      <c r="F110" s="13">
        <v>23.59</v>
      </c>
      <c r="G110" s="13">
        <f>IF(AND(ISNUMBER(E110),ISNUMBER(F110)),F110-E110,"")</f>
        <v>1.75</v>
      </c>
      <c r="H110" s="14">
        <f>IF(AND(ISNUMBER(E110),E110&gt;0,ISNUMBER(F110)),F110/E110-1,"")</f>
        <v>0.08012820512820507</v>
      </c>
      <c r="I110" t="str" s="15">
        <v>Unreviewed</v>
      </c>
      <c r="J110" s="16"/>
      <c r="K110" t="str" s="15">
        <v/>
      </c>
      <c r="L110" s="17" t="str">
        <f>IF(AC110="Local catalog","",IF(AG110="Yes",IF(ISNUMBER(E110),E110,""),IF(I110="Keep current",IF(ISNUMBER(E110),E110,""),IF(AH110&lt;&gt;"Yes","",IF(I110="Approve proposed",F110,IF(AND(I110="Use my price",AND(ISNUMBER(J110),J110&gt;0)),J110,""))))))</f>
        <v/>
      </c>
      <c r="M110" t="str" s="7">
        <f>IF(AND(AG110="Yes",OR(I110="Approve proposed",I110="Use my price")),"CHECK: protected price kept current",IF(OR(I110="Unreviewed",I110=""),"Pending review",IF(I110="Hold","On hold",IF(I110="Keep current",IF(ISNUMBER(E110),"Kept current","CHECK: no confirmed current price"),IF(AH110&lt;&gt;"Yes","CHECK: source needs review",IF(AND(I110="Use my price",NOT(AND(ISNUMBER(J110),J110&gt;0))),"CHECK: enter a price above zero",IF(NOT(OR(I110="Approve proposed",I110="Use my price")),"CHECK: choose a listed decision",IF(OR(NOT(ISNUMBER(L110)),L110&lt;=0,NOT(ISNUMBER(Y110)),Y110&lt;=0,X110&gt;=1),"CHECK: price or base unavailable",IF(L110/(Y110*(1-X110))-1&lt;0,"CHECK: price below local base","Ready")))))))))</f>
        <v>Pending review</v>
      </c>
      <c r="N110" s="18">
        <v>21.84</v>
      </c>
      <c r="O110" s="19">
        <v>0.4</v>
      </c>
      <c r="P110" s="14">
        <v>0.5122</v>
      </c>
      <c r="Q110" s="20" t="str">
        <f>IF(AND(ISNUMBER(L110),ISNUMBER(Y110),Y110&gt;0,X110&lt;1),ROUND(L110/(Y110*(1-X110))-1,4),"")</f>
        <v/>
      </c>
      <c r="R110" s="12">
        <v>936.67</v>
      </c>
      <c r="S110" s="13">
        <f>IF(AND(ISNUMBER(E110),E110&gt;0,ISNUMBER(F110)),R110*(F110/E110-1)*(1-'Start Here'!$B$16),0)</f>
        <v>72.80207532051277</v>
      </c>
      <c r="T110" s="17">
        <f>IF(AND(M110="Ready",OR(I110="Approve proposed",AND(I110="Use my price",AND(ISNUMBER(J110),J110&gt;0))),ISNUMBER(L110),E110&gt;0),R110*(L110/E110-1)*(1-'Start Here'!$B$16),0)</f>
        <v>0</v>
      </c>
      <c r="U110" t="str" s="6">
        <v/>
      </c>
      <c r="V110" t="str" s="21">
        <v>Yes</v>
      </c>
      <c r="W110" t="str" s="21">
        <v>No</v>
      </c>
      <c r="X110" s="22">
        <v>0</v>
      </c>
      <c r="Y110" s="18">
        <v>15.6</v>
      </c>
      <c r="AB110" t="str" s="6">
        <v>2026-10-01 10:41:27 UTC</v>
      </c>
      <c r="AC110" t="str" s="6">
        <v>Local Line cache</v>
      </c>
      <c r="AD110" s="23">
        <v>806115</v>
      </c>
      <c r="AE110" s="23">
        <v>527180</v>
      </c>
      <c r="AF110" t="str" s="23">
        <v>806115:527180:herdShare</v>
      </c>
      <c r="AG110" t="str" s="23">
        <v>No</v>
      </c>
      <c r="AH110" t="str" s="23">
        <v>Yes</v>
      </c>
      <c r="AI110" s="18">
        <v>670.8000000000001</v>
      </c>
    </row>
    <row r="111" ht="32" customHeight="1">
      <c r="A111" t="str" s="7">
        <v>Camas Country Mill</v>
      </c>
      <c r="B111" t="str" s="7">
        <v>Organic Oat Flakes</v>
      </c>
      <c r="C111" t="str" s="7">
        <v>4 lbs</v>
      </c>
      <c r="D111" t="str" s="7">
        <v>CSA Members</v>
      </c>
      <c r="E111" s="12">
        <v>21.84</v>
      </c>
      <c r="F111" s="13">
        <v>23.59</v>
      </c>
      <c r="G111" s="13">
        <f>IF(AND(ISNUMBER(E111),ISNUMBER(F111)),F111-E111,"")</f>
        <v>1.75</v>
      </c>
      <c r="H111" s="14">
        <f>IF(AND(ISNUMBER(E111),E111&gt;0,ISNUMBER(F111)),F111/E111-1,"")</f>
        <v>0.08012820512820507</v>
      </c>
      <c r="I111" t="str" s="15">
        <v>Unreviewed</v>
      </c>
      <c r="J111" s="16"/>
      <c r="K111" t="str" s="15">
        <v/>
      </c>
      <c r="L111" s="17" t="str">
        <f>IF(AC111="Local catalog","",IF(AG111="Yes",IF(ISNUMBER(E111),E111,""),IF(I111="Keep current",IF(ISNUMBER(E111),E111,""),IF(AH111&lt;&gt;"Yes","",IF(I111="Approve proposed",F111,IF(AND(I111="Use my price",AND(ISNUMBER(J111),J111&gt;0)),J111,""))))))</f>
        <v/>
      </c>
      <c r="M111" t="str" s="7">
        <f>IF(AND(AG111="Yes",OR(I111="Approve proposed",I111="Use my price")),"CHECK: protected price kept current",IF(OR(I111="Unreviewed",I111=""),"Pending review",IF(I111="Hold","On hold",IF(I111="Keep current",IF(ISNUMBER(E111),"Kept current","CHECK: no confirmed current price"),IF(AH111&lt;&gt;"Yes","CHECK: source needs review",IF(AND(I111="Use my price",NOT(AND(ISNUMBER(J111),J111&gt;0))),"CHECK: enter a price above zero",IF(NOT(OR(I111="Approve proposed",I111="Use my price")),"CHECK: choose a listed decision",IF(OR(NOT(ISNUMBER(L111)),L111&lt;=0,NOT(ISNUMBER(Y111)),Y111&lt;=0,X111&gt;=1),"CHECK: price or base unavailable",IF(L111/(Y111*(1-X111))-1&lt;0,"CHECK: price below local base","Ready")))))))))</f>
        <v>Pending review</v>
      </c>
      <c r="N111" s="18">
        <v>21.84</v>
      </c>
      <c r="O111" s="19">
        <v>0.4</v>
      </c>
      <c r="P111" s="14">
        <v>0.5122</v>
      </c>
      <c r="Q111" s="20" t="str">
        <f>IF(AND(ISNUMBER(L111),ISNUMBER(Y111),Y111&gt;0,X111&lt;1),ROUND(L111/(Y111*(1-X111))-1,4),"")</f>
        <v/>
      </c>
      <c r="R111" s="12">
        <v>85.89</v>
      </c>
      <c r="S111" s="13">
        <f>IF(AND(ISNUMBER(E111),E111&gt;0,ISNUMBER(F111)),R111*(F111/E111-1)*(1-'Start Here'!$B$16),0)</f>
        <v>6.675745192307687</v>
      </c>
      <c r="T111" s="17">
        <f>IF(AND(M111="Ready",OR(I111="Approve proposed",AND(I111="Use my price",AND(ISNUMBER(J111),J111&gt;0))),ISNUMBER(L111),E111&gt;0),R111*(L111/E111-1)*(1-'Start Here'!$B$16),0)</f>
        <v>0</v>
      </c>
      <c r="U111" t="str" s="6">
        <v/>
      </c>
      <c r="V111" t="str" s="21">
        <v>Yes</v>
      </c>
      <c r="W111" t="str" s="21">
        <v>No</v>
      </c>
      <c r="X111" s="22">
        <v>0</v>
      </c>
      <c r="Y111" s="18">
        <v>15.6</v>
      </c>
      <c r="AB111" t="str" s="6">
        <v>2026-10-01 10:41:27 UTC</v>
      </c>
      <c r="AC111" t="str" s="6">
        <v>Local Line cache</v>
      </c>
      <c r="AD111" s="23">
        <v>806115</v>
      </c>
      <c r="AE111" s="23">
        <v>527180</v>
      </c>
      <c r="AF111" t="str" s="23">
        <v>806115:527180:member</v>
      </c>
      <c r="AG111" t="str" s="23">
        <v>No</v>
      </c>
      <c r="AH111" t="str" s="23">
        <v>Yes</v>
      </c>
      <c r="AI111" s="18">
        <v>62.4</v>
      </c>
    </row>
    <row r="112" ht="32" customHeight="1">
      <c r="A112" t="str" s="7">
        <v>Camas Country Mill</v>
      </c>
      <c r="B112" t="str" s="7">
        <v>Organic Oat Flakes</v>
      </c>
      <c r="C112" t="str" s="7">
        <v>4 lbs</v>
      </c>
      <c r="D112" t="str" s="7">
        <v>Guest Basket</v>
      </c>
      <c r="E112" s="12">
        <v>21.84</v>
      </c>
      <c r="F112" s="13">
        <v>23.59</v>
      </c>
      <c r="G112" s="13">
        <f>IF(AND(ISNUMBER(E112),ISNUMBER(F112)),F112-E112,"")</f>
        <v>1.75</v>
      </c>
      <c r="H112" s="14">
        <f>IF(AND(ISNUMBER(E112),E112&gt;0,ISNUMBER(F112)),F112/E112-1,"")</f>
        <v>0.08012820512820507</v>
      </c>
      <c r="I112" t="str" s="15">
        <v>Unreviewed</v>
      </c>
      <c r="J112" s="16"/>
      <c r="K112" t="str" s="15">
        <v/>
      </c>
      <c r="L112" s="17" t="str">
        <f>IF(AC112="Local catalog","",IF(AG112="Yes",IF(ISNUMBER(E112),E112,""),IF(I112="Keep current",IF(ISNUMBER(E112),E112,""),IF(AH112&lt;&gt;"Yes","",IF(I112="Approve proposed",F112,IF(AND(I112="Use my price",AND(ISNUMBER(J112),J112&gt;0)),J112,""))))))</f>
        <v/>
      </c>
      <c r="M112" t="str" s="7">
        <f>IF(AND(AG112="Yes",OR(I112="Approve proposed",I112="Use my price")),"CHECK: protected price kept current",IF(OR(I112="Unreviewed",I112=""),"Pending review",IF(I112="Hold","On hold",IF(I112="Keep current",IF(ISNUMBER(E112),"Kept current","CHECK: no confirmed current price"),IF(AH112&lt;&gt;"Yes","CHECK: source needs review",IF(AND(I112="Use my price",NOT(AND(ISNUMBER(J112),J112&gt;0))),"CHECK: enter a price above zero",IF(NOT(OR(I112="Approve proposed",I112="Use my price")),"CHECK: choose a listed decision",IF(OR(NOT(ISNUMBER(L112)),L112&lt;=0,NOT(ISNUMBER(Y112)),Y112&lt;=0,X112&gt;=1),"CHECK: price or base unavailable",IF(L112/(Y112*(1-X112))-1&lt;0,"CHECK: price below local base","Ready")))))))))</f>
        <v>Pending review</v>
      </c>
      <c r="N112" s="18">
        <v>21.84</v>
      </c>
      <c r="O112" s="19">
        <v>0.4</v>
      </c>
      <c r="P112" s="14">
        <v>0.5122</v>
      </c>
      <c r="Q112" s="20" t="str">
        <f>IF(AND(ISNUMBER(L112),ISNUMBER(Y112),Y112&gt;0,X112&lt;1),ROUND(L112/(Y112*(1-X112))-1,4),"")</f>
        <v/>
      </c>
      <c r="R112" s="12">
        <v>0</v>
      </c>
      <c r="S112" s="13">
        <f>IF(AND(ISNUMBER(E112),E112&gt;0,ISNUMBER(F112)),R112*(F112/E112-1)*(1-'Start Here'!$B$16),0)</f>
        <v>0</v>
      </c>
      <c r="T112" s="17">
        <f>IF(AND(M112="Ready",OR(I112="Approve proposed",AND(I112="Use my price",AND(ISNUMBER(J112),J112&gt;0))),ISNUMBER(L112),E112&gt;0),R112*(L112/E112-1)*(1-'Start Here'!$B$16),0)</f>
        <v>0</v>
      </c>
      <c r="U112" t="str" s="6">
        <v/>
      </c>
      <c r="V112" t="str" s="21">
        <v>Yes</v>
      </c>
      <c r="W112" t="str" s="21">
        <v>No</v>
      </c>
      <c r="X112" s="22">
        <v>0</v>
      </c>
      <c r="Y112" s="18">
        <v>15.6</v>
      </c>
      <c r="AB112" t="str" s="6">
        <v>2026-10-01 10:41:27 UTC</v>
      </c>
      <c r="AC112" t="str" s="6">
        <v>Local Line cache</v>
      </c>
      <c r="AD112" s="23">
        <v>806115</v>
      </c>
      <c r="AE112" s="23">
        <v>527180</v>
      </c>
      <c r="AF112" t="str" s="23">
        <v>806115:527180:guest</v>
      </c>
      <c r="AG112" t="str" s="23">
        <v>No</v>
      </c>
      <c r="AH112" t="str" s="23">
        <v>Yes</v>
      </c>
      <c r="AI112" s="18">
        <v>0</v>
      </c>
    </row>
    <row r="113" ht="32" customHeight="1">
      <c r="A113" t="str" s="7">
        <v>Camas Country Mill</v>
      </c>
      <c r="B113" t="str" s="7">
        <v>Organic Oat Flakes</v>
      </c>
      <c r="C113" t="str" s="7">
        <v>4 lbs</v>
      </c>
      <c r="D113" t="str" s="7">
        <v>SNAP</v>
      </c>
      <c r="E113" s="12">
        <v>21.84</v>
      </c>
      <c r="F113" s="13">
        <v>21.84</v>
      </c>
      <c r="G113" s="13">
        <f>IF(AND(ISNUMBER(E113),ISNUMBER(F113)),F113-E113,"")</f>
        <v>0</v>
      </c>
      <c r="H113" s="14">
        <f>IF(AND(ISNUMBER(E113),E113&gt;0,ISNUMBER(F113)),F113/E113-1,"")</f>
        <v>0</v>
      </c>
      <c r="I113" t="str" s="15">
        <v>Keep current</v>
      </c>
      <c r="J113" s="16"/>
      <c r="K113" t="str" s="15">
        <v/>
      </c>
      <c r="L113" s="17">
        <f>IF(AC113="Local catalog","",IF(AG113="Yes",IF(ISNUMBER(E113),E113,""),IF(I113="Keep current",IF(ISNUMBER(E113),E113,""),IF(AH113&lt;&gt;"Yes","",IF(I113="Approve proposed",F113,IF(AND(I113="Use my price",AND(ISNUMBER(J113),J113&gt;0)),J113,""))))))</f>
        <v>21.84</v>
      </c>
      <c r="M113" t="str" s="7">
        <f>IF(AND(AG113="Yes",OR(I113="Approve proposed",I113="Use my price")),"CHECK: protected price kept current",IF(OR(I113="Unreviewed",I113=""),"Pending review",IF(I113="Hold","On hold",IF(I113="Keep current",IF(ISNUMBER(E113),"Kept current","CHECK: no confirmed current price"),IF(AH113&lt;&gt;"Yes","CHECK: source needs review",IF(AND(I113="Use my price",NOT(AND(ISNUMBER(J113),J113&gt;0))),"CHECK: enter a price above zero",IF(NOT(OR(I113="Approve proposed",I113="Use my price")),"CHECK: choose a listed decision",IF(OR(NOT(ISNUMBER(L113)),L113&lt;=0,NOT(ISNUMBER(Y113)),Y113&lt;=0,X113&gt;=1),"CHECK: price or base unavailable",IF(L113/(Y113*(1-X113))-1&lt;0,"CHECK: price below local base","Ready")))))))))</f>
        <v>Kept current</v>
      </c>
      <c r="N113" s="18">
        <v>21.84</v>
      </c>
      <c r="O113" s="19">
        <v>0.4</v>
      </c>
      <c r="P113" s="14">
        <v>0.4</v>
      </c>
      <c r="Q113" s="20">
        <f>IF(AND(ISNUMBER(L113),ISNUMBER(Y113),Y113&gt;0,X113&lt;1),ROUND(L113/(Y113*(1-X113))-1,4),"")</f>
        <v>0.4</v>
      </c>
      <c r="R113" s="12">
        <v>0</v>
      </c>
      <c r="S113" s="13">
        <f>IF(AND(ISNUMBER(E113),E113&gt;0,ISNUMBER(F113)),R113*(F113/E113-1)*(1-'Start Here'!$B$16),0)</f>
        <v>0</v>
      </c>
      <c r="T113" s="17">
        <f>IF(AND(M113="Ready",OR(I113="Approve proposed",AND(I113="Use my price",AND(ISNUMBER(J113),J113&gt;0))),ISNUMBER(L113),E113&gt;0),R113*(L113/E113-1)*(1-'Start Here'!$B$16),0)</f>
        <v>0</v>
      </c>
      <c r="U113" t="str" s="6">
        <v>SNAP: preserve existing selling price</v>
      </c>
      <c r="V113" t="str" s="21">
        <v>Yes</v>
      </c>
      <c r="W113" t="str" s="21">
        <v>No</v>
      </c>
      <c r="X113" s="22">
        <v>0</v>
      </c>
      <c r="Y113" s="18">
        <v>15.6</v>
      </c>
      <c r="AB113" t="str" s="6">
        <v>2026-10-01 10:41:27 UTC</v>
      </c>
      <c r="AC113" t="str" s="6">
        <v>Local Line cache</v>
      </c>
      <c r="AD113" s="23">
        <v>806115</v>
      </c>
      <c r="AE113" s="23">
        <v>527180</v>
      </c>
      <c r="AF113" t="str" s="23">
        <v>806115:527180:snap</v>
      </c>
      <c r="AG113" t="str" s="23">
        <v>Yes</v>
      </c>
      <c r="AH113" t="str" s="23">
        <v>Yes</v>
      </c>
      <c r="AI113" s="18">
        <v>0</v>
      </c>
    </row>
    <row r="114" ht="32" customHeight="1">
      <c r="A114" t="str" s="7">
        <v>Camas Country Mill</v>
      </c>
      <c r="B114" t="str" s="7">
        <v>Organic Sonora Soft White Wheat Flour</v>
      </c>
      <c r="C114" t="str" s="7">
        <v>4 lbs</v>
      </c>
      <c r="D114" t="str" s="7">
        <v>Herd Share Members</v>
      </c>
      <c r="E114" s="12">
        <v>18.62</v>
      </c>
      <c r="F114" s="13">
        <v>20.11</v>
      </c>
      <c r="G114" s="13">
        <f>IF(AND(ISNUMBER(E114),ISNUMBER(F114)),F114-E114,"")</f>
        <v>1.49</v>
      </c>
      <c r="H114" s="14">
        <f>IF(AND(ISNUMBER(E114),E114&gt;0,ISNUMBER(F114)),F114/E114-1,"")</f>
        <v>0.08002148227712125</v>
      </c>
      <c r="I114" t="str" s="15">
        <v>Unreviewed</v>
      </c>
      <c r="J114" s="16"/>
      <c r="K114" t="str" s="15">
        <v/>
      </c>
      <c r="L114" s="17" t="str">
        <f>IF(AC114="Local catalog","",IF(AG114="Yes",IF(ISNUMBER(E114),E114,""),IF(I114="Keep current",IF(ISNUMBER(E114),E114,""),IF(AH114&lt;&gt;"Yes","",IF(I114="Approve proposed",F114,IF(AND(I114="Use my price",AND(ISNUMBER(J114),J114&gt;0)),J114,""))))))</f>
        <v/>
      </c>
      <c r="M114" t="str" s="7">
        <f>IF(AND(AG114="Yes",OR(I114="Approve proposed",I114="Use my price")),"CHECK: protected price kept current",IF(OR(I114="Unreviewed",I114=""),"Pending review",IF(I114="Hold","On hold",IF(I114="Keep current",IF(ISNUMBER(E114),"Kept current","CHECK: no confirmed current price"),IF(AH114&lt;&gt;"Yes","CHECK: source needs review",IF(AND(I114="Use my price",NOT(AND(ISNUMBER(J114),J114&gt;0))),"CHECK: enter a price above zero",IF(NOT(OR(I114="Approve proposed",I114="Use my price")),"CHECK: choose a listed decision",IF(OR(NOT(ISNUMBER(L114)),L114&lt;=0,NOT(ISNUMBER(Y114)),Y114&lt;=0,X114&gt;=1),"CHECK: price or base unavailable",IF(L114/(Y114*(1-X114))-1&lt;0,"CHECK: price below local base","Ready")))))))))</f>
        <v>Pending review</v>
      </c>
      <c r="N114" s="18">
        <v>18.62</v>
      </c>
      <c r="O114" s="19">
        <v>0.4</v>
      </c>
      <c r="P114" s="14">
        <v>0.512</v>
      </c>
      <c r="Q114" s="20" t="str">
        <f>IF(AND(ISNUMBER(L114),ISNUMBER(Y114),Y114&gt;0,X114&lt;1),ROUND(L114/(Y114*(1-X114))-1,4),"")</f>
        <v/>
      </c>
      <c r="R114" s="12">
        <v>651.7</v>
      </c>
      <c r="S114" s="13">
        <f>IF(AND(ISNUMBER(E114),E114&gt;0,ISNUMBER(F114)),R114*(F114/E114-1)*(1-'Start Here'!$B$16),0)</f>
        <v>50.58549999999992</v>
      </c>
      <c r="T114" s="17">
        <f>IF(AND(M114="Ready",OR(I114="Approve proposed",AND(I114="Use my price",AND(ISNUMBER(J114),J114&gt;0))),ISNUMBER(L114),E114&gt;0),R114*(L114/E114-1)*(1-'Start Here'!$B$16),0)</f>
        <v>0</v>
      </c>
      <c r="U114" t="str" s="6">
        <v/>
      </c>
      <c r="V114" t="str" s="21">
        <v>Yes</v>
      </c>
      <c r="W114" t="str" s="21">
        <v>No</v>
      </c>
      <c r="X114" s="22">
        <v>0</v>
      </c>
      <c r="Y114" s="18">
        <v>13.3</v>
      </c>
      <c r="AB114" t="str" s="6">
        <v>2026-10-01 10:41:27 UTC</v>
      </c>
      <c r="AC114" t="str" s="6">
        <v>Local Line cache</v>
      </c>
      <c r="AD114" s="23">
        <v>806122</v>
      </c>
      <c r="AE114" s="23">
        <v>527187</v>
      </c>
      <c r="AF114" t="str" s="23">
        <v>806122:527187:herdShare</v>
      </c>
      <c r="AG114" t="str" s="23">
        <v>No</v>
      </c>
      <c r="AH114" t="str" s="23">
        <v>Yes</v>
      </c>
      <c r="AI114" s="18">
        <v>465.49999999999994</v>
      </c>
    </row>
    <row r="115" ht="32" customHeight="1">
      <c r="A115" t="str" s="7">
        <v>Camas Country Mill</v>
      </c>
      <c r="B115" t="str" s="7">
        <v>Organic Sonora Soft White Wheat Flour</v>
      </c>
      <c r="C115" t="str" s="7">
        <v>4 lbs</v>
      </c>
      <c r="D115" t="str" s="7">
        <v>CSA Members</v>
      </c>
      <c r="E115" s="12">
        <v>18.62</v>
      </c>
      <c r="F115" s="13">
        <v>20.11</v>
      </c>
      <c r="G115" s="13">
        <f>IF(AND(ISNUMBER(E115),ISNUMBER(F115)),F115-E115,"")</f>
        <v>1.49</v>
      </c>
      <c r="H115" s="14">
        <f>IF(AND(ISNUMBER(E115),E115&gt;0,ISNUMBER(F115)),F115/E115-1,"")</f>
        <v>0.08002148227712125</v>
      </c>
      <c r="I115" t="str" s="15">
        <v>Unreviewed</v>
      </c>
      <c r="J115" s="16"/>
      <c r="K115" t="str" s="15">
        <v/>
      </c>
      <c r="L115" s="17" t="str">
        <f>IF(AC115="Local catalog","",IF(AG115="Yes",IF(ISNUMBER(E115),E115,""),IF(I115="Keep current",IF(ISNUMBER(E115),E115,""),IF(AH115&lt;&gt;"Yes","",IF(I115="Approve proposed",F115,IF(AND(I115="Use my price",AND(ISNUMBER(J115),J115&gt;0)),J115,""))))))</f>
        <v/>
      </c>
      <c r="M115" t="str" s="7">
        <f>IF(AND(AG115="Yes",OR(I115="Approve proposed",I115="Use my price")),"CHECK: protected price kept current",IF(OR(I115="Unreviewed",I115=""),"Pending review",IF(I115="Hold","On hold",IF(I115="Keep current",IF(ISNUMBER(E115),"Kept current","CHECK: no confirmed current price"),IF(AH115&lt;&gt;"Yes","CHECK: source needs review",IF(AND(I115="Use my price",NOT(AND(ISNUMBER(J115),J115&gt;0))),"CHECK: enter a price above zero",IF(NOT(OR(I115="Approve proposed",I115="Use my price")),"CHECK: choose a listed decision",IF(OR(NOT(ISNUMBER(L115)),L115&lt;=0,NOT(ISNUMBER(Y115)),Y115&lt;=0,X115&gt;=1),"CHECK: price or base unavailable",IF(L115/(Y115*(1-X115))-1&lt;0,"CHECK: price below local base","Ready")))))))))</f>
        <v>Pending review</v>
      </c>
      <c r="N115" s="18">
        <v>18.62</v>
      </c>
      <c r="O115" s="19">
        <v>0.4</v>
      </c>
      <c r="P115" s="14">
        <v>0.512</v>
      </c>
      <c r="Q115" s="20" t="str">
        <f>IF(AND(ISNUMBER(L115),ISNUMBER(Y115),Y115&gt;0,X115&lt;1),ROUND(L115/(Y115*(1-X115))-1,4),"")</f>
        <v/>
      </c>
      <c r="R115" s="12">
        <v>55.86</v>
      </c>
      <c r="S115" s="13">
        <f>IF(AND(ISNUMBER(E115),E115&gt;0,ISNUMBER(F115)),R115*(F115/E115-1)*(1-'Start Here'!$B$16),0)</f>
        <v>4.3358999999999925</v>
      </c>
      <c r="T115" s="17">
        <f>IF(AND(M115="Ready",OR(I115="Approve proposed",AND(I115="Use my price",AND(ISNUMBER(J115),J115&gt;0))),ISNUMBER(L115),E115&gt;0),R115*(L115/E115-1)*(1-'Start Here'!$B$16),0)</f>
        <v>0</v>
      </c>
      <c r="U115" t="str" s="6">
        <v/>
      </c>
      <c r="V115" t="str" s="21">
        <v>Yes</v>
      </c>
      <c r="W115" t="str" s="21">
        <v>No</v>
      </c>
      <c r="X115" s="22">
        <v>0</v>
      </c>
      <c r="Y115" s="18">
        <v>13.3</v>
      </c>
      <c r="AB115" t="str" s="6">
        <v>2026-10-01 10:41:27 UTC</v>
      </c>
      <c r="AC115" t="str" s="6">
        <v>Local Line cache</v>
      </c>
      <c r="AD115" s="23">
        <v>806122</v>
      </c>
      <c r="AE115" s="23">
        <v>527187</v>
      </c>
      <c r="AF115" t="str" s="23">
        <v>806122:527187:member</v>
      </c>
      <c r="AG115" t="str" s="23">
        <v>No</v>
      </c>
      <c r="AH115" t="str" s="23">
        <v>Yes</v>
      </c>
      <c r="AI115" s="18">
        <v>39.900000000000006</v>
      </c>
    </row>
    <row r="116" ht="32" customHeight="1">
      <c r="A116" t="str" s="7">
        <v>Camas Country Mill</v>
      </c>
      <c r="B116" t="str" s="7">
        <v>Organic Sonora Soft White Wheat Flour</v>
      </c>
      <c r="C116" t="str" s="7">
        <v>4 lbs</v>
      </c>
      <c r="D116" t="str" s="7">
        <v>Guest Basket</v>
      </c>
      <c r="E116" s="12">
        <v>18.62</v>
      </c>
      <c r="F116" s="13">
        <v>20.11</v>
      </c>
      <c r="G116" s="13">
        <f>IF(AND(ISNUMBER(E116),ISNUMBER(F116)),F116-E116,"")</f>
        <v>1.49</v>
      </c>
      <c r="H116" s="14">
        <f>IF(AND(ISNUMBER(E116),E116&gt;0,ISNUMBER(F116)),F116/E116-1,"")</f>
        <v>0.08002148227712125</v>
      </c>
      <c r="I116" t="str" s="15">
        <v>Unreviewed</v>
      </c>
      <c r="J116" s="16"/>
      <c r="K116" t="str" s="15">
        <v/>
      </c>
      <c r="L116" s="17" t="str">
        <f>IF(AC116="Local catalog","",IF(AG116="Yes",IF(ISNUMBER(E116),E116,""),IF(I116="Keep current",IF(ISNUMBER(E116),E116,""),IF(AH116&lt;&gt;"Yes","",IF(I116="Approve proposed",F116,IF(AND(I116="Use my price",AND(ISNUMBER(J116),J116&gt;0)),J116,""))))))</f>
        <v/>
      </c>
      <c r="M116" t="str" s="7">
        <f>IF(AND(AG116="Yes",OR(I116="Approve proposed",I116="Use my price")),"CHECK: protected price kept current",IF(OR(I116="Unreviewed",I116=""),"Pending review",IF(I116="Hold","On hold",IF(I116="Keep current",IF(ISNUMBER(E116),"Kept current","CHECK: no confirmed current price"),IF(AH116&lt;&gt;"Yes","CHECK: source needs review",IF(AND(I116="Use my price",NOT(AND(ISNUMBER(J116),J116&gt;0))),"CHECK: enter a price above zero",IF(NOT(OR(I116="Approve proposed",I116="Use my price")),"CHECK: choose a listed decision",IF(OR(NOT(ISNUMBER(L116)),L116&lt;=0,NOT(ISNUMBER(Y116)),Y116&lt;=0,X116&gt;=1),"CHECK: price or base unavailable",IF(L116/(Y116*(1-X116))-1&lt;0,"CHECK: price below local base","Ready")))))))))</f>
        <v>Pending review</v>
      </c>
      <c r="N116" s="18">
        <v>18.62</v>
      </c>
      <c r="O116" s="19">
        <v>0.4</v>
      </c>
      <c r="P116" s="14">
        <v>0.512</v>
      </c>
      <c r="Q116" s="20" t="str">
        <f>IF(AND(ISNUMBER(L116),ISNUMBER(Y116),Y116&gt;0,X116&lt;1),ROUND(L116/(Y116*(1-X116))-1,4),"")</f>
        <v/>
      </c>
      <c r="R116" s="12">
        <v>0</v>
      </c>
      <c r="S116" s="13">
        <f>IF(AND(ISNUMBER(E116),E116&gt;0,ISNUMBER(F116)),R116*(F116/E116-1)*(1-'Start Here'!$B$16),0)</f>
        <v>0</v>
      </c>
      <c r="T116" s="17">
        <f>IF(AND(M116="Ready",OR(I116="Approve proposed",AND(I116="Use my price",AND(ISNUMBER(J116),J116&gt;0))),ISNUMBER(L116),E116&gt;0),R116*(L116/E116-1)*(1-'Start Here'!$B$16),0)</f>
        <v>0</v>
      </c>
      <c r="U116" t="str" s="6">
        <v/>
      </c>
      <c r="V116" t="str" s="21">
        <v>Yes</v>
      </c>
      <c r="W116" t="str" s="21">
        <v>No</v>
      </c>
      <c r="X116" s="22">
        <v>0</v>
      </c>
      <c r="Y116" s="18">
        <v>13.3</v>
      </c>
      <c r="AB116" t="str" s="6">
        <v>2026-10-01 10:41:27 UTC</v>
      </c>
      <c r="AC116" t="str" s="6">
        <v>Local Line cache</v>
      </c>
      <c r="AD116" s="23">
        <v>806122</v>
      </c>
      <c r="AE116" s="23">
        <v>527187</v>
      </c>
      <c r="AF116" t="str" s="23">
        <v>806122:527187:guest</v>
      </c>
      <c r="AG116" t="str" s="23">
        <v>No</v>
      </c>
      <c r="AH116" t="str" s="23">
        <v>Yes</v>
      </c>
      <c r="AI116" s="18">
        <v>0</v>
      </c>
    </row>
    <row r="117" ht="32" customHeight="1">
      <c r="A117" t="str" s="7">
        <v>Camas Country Mill</v>
      </c>
      <c r="B117" t="str" s="7">
        <v>Organic Sonora Soft White Wheat Flour</v>
      </c>
      <c r="C117" t="str" s="7">
        <v>4 lbs</v>
      </c>
      <c r="D117" t="str" s="7">
        <v>SNAP</v>
      </c>
      <c r="E117" s="12">
        <v>18.62</v>
      </c>
      <c r="F117" s="13">
        <v>18.62</v>
      </c>
      <c r="G117" s="13">
        <f>IF(AND(ISNUMBER(E117),ISNUMBER(F117)),F117-E117,"")</f>
        <v>0</v>
      </c>
      <c r="H117" s="14">
        <f>IF(AND(ISNUMBER(E117),E117&gt;0,ISNUMBER(F117)),F117/E117-1,"")</f>
        <v>0</v>
      </c>
      <c r="I117" t="str" s="15">
        <v>Keep current</v>
      </c>
      <c r="J117" s="16"/>
      <c r="K117" t="str" s="15">
        <v/>
      </c>
      <c r="L117" s="17">
        <f>IF(AC117="Local catalog","",IF(AG117="Yes",IF(ISNUMBER(E117),E117,""),IF(I117="Keep current",IF(ISNUMBER(E117),E117,""),IF(AH117&lt;&gt;"Yes","",IF(I117="Approve proposed",F117,IF(AND(I117="Use my price",AND(ISNUMBER(J117),J117&gt;0)),J117,""))))))</f>
        <v>18.62</v>
      </c>
      <c r="M117" t="str" s="7">
        <f>IF(AND(AG117="Yes",OR(I117="Approve proposed",I117="Use my price")),"CHECK: protected price kept current",IF(OR(I117="Unreviewed",I117=""),"Pending review",IF(I117="Hold","On hold",IF(I117="Keep current",IF(ISNUMBER(E117),"Kept current","CHECK: no confirmed current price"),IF(AH117&lt;&gt;"Yes","CHECK: source needs review",IF(AND(I117="Use my price",NOT(AND(ISNUMBER(J117),J117&gt;0))),"CHECK: enter a price above zero",IF(NOT(OR(I117="Approve proposed",I117="Use my price")),"CHECK: choose a listed decision",IF(OR(NOT(ISNUMBER(L117)),L117&lt;=0,NOT(ISNUMBER(Y117)),Y117&lt;=0,X117&gt;=1),"CHECK: price or base unavailable",IF(L117/(Y117*(1-X117))-1&lt;0,"CHECK: price below local base","Ready")))))))))</f>
        <v>Kept current</v>
      </c>
      <c r="N117" s="18">
        <v>18.62</v>
      </c>
      <c r="O117" s="19">
        <v>0.4</v>
      </c>
      <c r="P117" s="14">
        <v>0.4</v>
      </c>
      <c r="Q117" s="20">
        <f>IF(AND(ISNUMBER(L117),ISNUMBER(Y117),Y117&gt;0,X117&lt;1),ROUND(L117/(Y117*(1-X117))-1,4),"")</f>
        <v>0.4</v>
      </c>
      <c r="R117" s="12">
        <v>0</v>
      </c>
      <c r="S117" s="13">
        <f>IF(AND(ISNUMBER(E117),E117&gt;0,ISNUMBER(F117)),R117*(F117/E117-1)*(1-'Start Here'!$B$16),0)</f>
        <v>0</v>
      </c>
      <c r="T117" s="17">
        <f>IF(AND(M117="Ready",OR(I117="Approve proposed",AND(I117="Use my price",AND(ISNUMBER(J117),J117&gt;0))),ISNUMBER(L117),E117&gt;0),R117*(L117/E117-1)*(1-'Start Here'!$B$16),0)</f>
        <v>0</v>
      </c>
      <c r="U117" t="str" s="6">
        <v>SNAP: preserve existing selling price</v>
      </c>
      <c r="V117" t="str" s="21">
        <v>Yes</v>
      </c>
      <c r="W117" t="str" s="21">
        <v>No</v>
      </c>
      <c r="X117" s="22">
        <v>0</v>
      </c>
      <c r="Y117" s="18">
        <v>13.3</v>
      </c>
      <c r="AB117" t="str" s="6">
        <v>2026-10-01 10:41:27 UTC</v>
      </c>
      <c r="AC117" t="str" s="6">
        <v>Local Line cache</v>
      </c>
      <c r="AD117" s="23">
        <v>806122</v>
      </c>
      <c r="AE117" s="23">
        <v>527187</v>
      </c>
      <c r="AF117" t="str" s="23">
        <v>806122:527187:snap</v>
      </c>
      <c r="AG117" t="str" s="23">
        <v>Yes</v>
      </c>
      <c r="AH117" t="str" s="23">
        <v>Yes</v>
      </c>
      <c r="AI117" s="18">
        <v>0</v>
      </c>
    </row>
    <row r="118" ht="32" customHeight="1">
      <c r="A118" t="str" s="7">
        <v>Camas Country Mill</v>
      </c>
      <c r="B118" t="str" s="7">
        <v>Organic Spelt Flour</v>
      </c>
      <c r="C118" t="str" s="7">
        <v>2 lb. Bag</v>
      </c>
      <c r="D118" t="str" s="7">
        <v>Herd Share Members</v>
      </c>
      <c r="E118" s="12">
        <v>12.11</v>
      </c>
      <c r="F118" s="13">
        <v>13.08</v>
      </c>
      <c r="G118" s="13">
        <f>IF(AND(ISNUMBER(E118),ISNUMBER(F118)),F118-E118,"")</f>
        <v>0.97</v>
      </c>
      <c r="H118" s="14">
        <f>IF(AND(ISNUMBER(E118),E118&gt;0,ISNUMBER(F118)),F118/E118-1,"")</f>
        <v>0.08009909165978546</v>
      </c>
      <c r="I118" t="str" s="15">
        <v>Unreviewed</v>
      </c>
      <c r="J118" s="16"/>
      <c r="K118" t="str" s="15">
        <v/>
      </c>
      <c r="L118" s="17" t="str">
        <f>IF(AC118="Local catalog","",IF(AG118="Yes",IF(ISNUMBER(E118),E118,""),IF(I118="Keep current",IF(ISNUMBER(E118),E118,""),IF(AH118&lt;&gt;"Yes","",IF(I118="Approve proposed",F118,IF(AND(I118="Use my price",AND(ISNUMBER(J118),J118&gt;0)),J118,""))))))</f>
        <v/>
      </c>
      <c r="M118" t="str" s="7">
        <f>IF(AND(AG118="Yes",OR(I118="Approve proposed",I118="Use my price")),"CHECK: protected price kept current",IF(OR(I118="Unreviewed",I118=""),"Pending review",IF(I118="Hold","On hold",IF(I118="Keep current",IF(ISNUMBER(E118),"Kept current","CHECK: no confirmed current price"),IF(AH118&lt;&gt;"Yes","CHECK: source needs review",IF(AND(I118="Use my price",NOT(AND(ISNUMBER(J118),J118&gt;0))),"CHECK: enter a price above zero",IF(NOT(OR(I118="Approve proposed",I118="Use my price")),"CHECK: choose a listed decision",IF(OR(NOT(ISNUMBER(L118)),L118&lt;=0,NOT(ISNUMBER(Y118)),Y118&lt;=0,X118&gt;=1),"CHECK: price or base unavailable",IF(L118/(Y118*(1-X118))-1&lt;0,"CHECK: price below local base","Ready")))))))))</f>
        <v>Pending review</v>
      </c>
      <c r="N118" s="18">
        <v>12.11</v>
      </c>
      <c r="O118" s="19">
        <v>0.4</v>
      </c>
      <c r="P118" s="14">
        <v>0.5121</v>
      </c>
      <c r="Q118" s="20" t="str">
        <f>IF(AND(ISNUMBER(L118),ISNUMBER(Y118),Y118&gt;0,X118&lt;1),ROUND(L118/(Y118*(1-X118))-1,4),"")</f>
        <v/>
      </c>
      <c r="R118" s="12">
        <v>96.53</v>
      </c>
      <c r="S118" s="13">
        <f>IF(AND(ISNUMBER(E118),E118&gt;0,ISNUMBER(F118)),R118*(F118/E118-1)*(1-'Start Here'!$B$16),0)</f>
        <v>7.500006358381518</v>
      </c>
      <c r="T118" s="17">
        <f>IF(AND(M118="Ready",OR(I118="Approve proposed",AND(I118="Use my price",AND(ISNUMBER(J118),J118&gt;0))),ISNUMBER(L118),E118&gt;0),R118*(L118/E118-1)*(1-'Start Here'!$B$16),0)</f>
        <v>0</v>
      </c>
      <c r="U118" t="str" s="6">
        <v>Currently hidden; do not activate automatically</v>
      </c>
      <c r="V118" t="str" s="21">
        <v>No</v>
      </c>
      <c r="W118" t="str" s="21">
        <v>No</v>
      </c>
      <c r="X118" s="22">
        <v>0</v>
      </c>
      <c r="Y118" s="18">
        <v>8.65</v>
      </c>
      <c r="AB118" t="str" s="6">
        <v>2026-10-01 10:41:27 UTC</v>
      </c>
      <c r="AC118" t="str" s="6">
        <v>Local Line cache</v>
      </c>
      <c r="AD118" s="23">
        <v>806125</v>
      </c>
      <c r="AE118" s="23">
        <v>642173</v>
      </c>
      <c r="AF118" t="str" s="23">
        <v>806125:642173:herdShare</v>
      </c>
      <c r="AG118" t="str" s="23">
        <v>No</v>
      </c>
      <c r="AH118" t="str" s="23">
        <v>Yes</v>
      </c>
      <c r="AI118" s="18">
        <v>69.2</v>
      </c>
    </row>
    <row r="119" ht="32" customHeight="1">
      <c r="A119" t="str" s="7">
        <v>Camas Country Mill</v>
      </c>
      <c r="B119" t="str" s="7">
        <v>Organic Spelt Flour</v>
      </c>
      <c r="C119" t="str" s="7">
        <v>2 lb. Bag</v>
      </c>
      <c r="D119" t="str" s="7">
        <v>CSA Members</v>
      </c>
      <c r="E119" s="12">
        <v>12.11</v>
      </c>
      <c r="F119" s="13">
        <v>13.08</v>
      </c>
      <c r="G119" s="13">
        <f>IF(AND(ISNUMBER(E119),ISNUMBER(F119)),F119-E119,"")</f>
        <v>0.97</v>
      </c>
      <c r="H119" s="14">
        <f>IF(AND(ISNUMBER(E119),E119&gt;0,ISNUMBER(F119)),F119/E119-1,"")</f>
        <v>0.08009909165978546</v>
      </c>
      <c r="I119" t="str" s="15">
        <v>Unreviewed</v>
      </c>
      <c r="J119" s="16"/>
      <c r="K119" t="str" s="15">
        <v/>
      </c>
      <c r="L119" s="17" t="str">
        <f>IF(AC119="Local catalog","",IF(AG119="Yes",IF(ISNUMBER(E119),E119,""),IF(I119="Keep current",IF(ISNUMBER(E119),E119,""),IF(AH119&lt;&gt;"Yes","",IF(I119="Approve proposed",F119,IF(AND(I119="Use my price",AND(ISNUMBER(J119),J119&gt;0)),J119,""))))))</f>
        <v/>
      </c>
      <c r="M119" t="str" s="7">
        <f>IF(AND(AG119="Yes",OR(I119="Approve proposed",I119="Use my price")),"CHECK: protected price kept current",IF(OR(I119="Unreviewed",I119=""),"Pending review",IF(I119="Hold","On hold",IF(I119="Keep current",IF(ISNUMBER(E119),"Kept current","CHECK: no confirmed current price"),IF(AH119&lt;&gt;"Yes","CHECK: source needs review",IF(AND(I119="Use my price",NOT(AND(ISNUMBER(J119),J119&gt;0))),"CHECK: enter a price above zero",IF(NOT(OR(I119="Approve proposed",I119="Use my price")),"CHECK: choose a listed decision",IF(OR(NOT(ISNUMBER(L119)),L119&lt;=0,NOT(ISNUMBER(Y119)),Y119&lt;=0,X119&gt;=1),"CHECK: price or base unavailable",IF(L119/(Y119*(1-X119))-1&lt;0,"CHECK: price below local base","Ready")))))))))</f>
        <v>Pending review</v>
      </c>
      <c r="N119" s="18">
        <v>12.11</v>
      </c>
      <c r="O119" s="19">
        <v>0.4</v>
      </c>
      <c r="P119" s="14">
        <v>0.5121</v>
      </c>
      <c r="Q119" s="20" t="str">
        <f>IF(AND(ISNUMBER(L119),ISNUMBER(Y119),Y119&gt;0,X119&lt;1),ROUND(L119/(Y119*(1-X119))-1,4),"")</f>
        <v/>
      </c>
      <c r="R119" s="12">
        <v>12.11</v>
      </c>
      <c r="S119" s="13">
        <f>IF(AND(ISNUMBER(E119),E119&gt;0,ISNUMBER(F119)),R119*(F119/E119-1)*(1-'Start Here'!$B$16),0)</f>
        <v>0.9409000000000017</v>
      </c>
      <c r="T119" s="17">
        <f>IF(AND(M119="Ready",OR(I119="Approve proposed",AND(I119="Use my price",AND(ISNUMBER(J119),J119&gt;0))),ISNUMBER(L119),E119&gt;0),R119*(L119/E119-1)*(1-'Start Here'!$B$16),0)</f>
        <v>0</v>
      </c>
      <c r="U119" t="str" s="6">
        <v>Currently hidden; do not activate automatically</v>
      </c>
      <c r="V119" t="str" s="21">
        <v>No</v>
      </c>
      <c r="W119" t="str" s="21">
        <v>No</v>
      </c>
      <c r="X119" s="22">
        <v>0</v>
      </c>
      <c r="Y119" s="18">
        <v>8.65</v>
      </c>
      <c r="AB119" t="str" s="6">
        <v>2026-10-01 10:41:27 UTC</v>
      </c>
      <c r="AC119" t="str" s="6">
        <v>Local Line cache</v>
      </c>
      <c r="AD119" s="23">
        <v>806125</v>
      </c>
      <c r="AE119" s="23">
        <v>642173</v>
      </c>
      <c r="AF119" t="str" s="23">
        <v>806125:642173:member</v>
      </c>
      <c r="AG119" t="str" s="23">
        <v>No</v>
      </c>
      <c r="AH119" t="str" s="23">
        <v>Yes</v>
      </c>
      <c r="AI119" s="18">
        <v>8.65</v>
      </c>
    </row>
    <row r="120" ht="32" customHeight="1">
      <c r="A120" t="str" s="7">
        <v>Camas Country Mill</v>
      </c>
      <c r="B120" t="str" s="7">
        <v>Organic Spelt Flour</v>
      </c>
      <c r="C120" t="str" s="7">
        <v>2 lb. Bag</v>
      </c>
      <c r="D120" t="str" s="7">
        <v>Guest Basket</v>
      </c>
      <c r="E120" s="12">
        <v>12.11</v>
      </c>
      <c r="F120" s="13">
        <v>13.08</v>
      </c>
      <c r="G120" s="13">
        <f>IF(AND(ISNUMBER(E120),ISNUMBER(F120)),F120-E120,"")</f>
        <v>0.97</v>
      </c>
      <c r="H120" s="14">
        <f>IF(AND(ISNUMBER(E120),E120&gt;0,ISNUMBER(F120)),F120/E120-1,"")</f>
        <v>0.08009909165978546</v>
      </c>
      <c r="I120" t="str" s="15">
        <v>Unreviewed</v>
      </c>
      <c r="J120" s="16"/>
      <c r="K120" t="str" s="15">
        <v/>
      </c>
      <c r="L120" s="17" t="str">
        <f>IF(AC120="Local catalog","",IF(AG120="Yes",IF(ISNUMBER(E120),E120,""),IF(I120="Keep current",IF(ISNUMBER(E120),E120,""),IF(AH120&lt;&gt;"Yes","",IF(I120="Approve proposed",F120,IF(AND(I120="Use my price",AND(ISNUMBER(J120),J120&gt;0)),J120,""))))))</f>
        <v/>
      </c>
      <c r="M120" t="str" s="7">
        <f>IF(AND(AG120="Yes",OR(I120="Approve proposed",I120="Use my price")),"CHECK: protected price kept current",IF(OR(I120="Unreviewed",I120=""),"Pending review",IF(I120="Hold","On hold",IF(I120="Keep current",IF(ISNUMBER(E120),"Kept current","CHECK: no confirmed current price"),IF(AH120&lt;&gt;"Yes","CHECK: source needs review",IF(AND(I120="Use my price",NOT(AND(ISNUMBER(J120),J120&gt;0))),"CHECK: enter a price above zero",IF(NOT(OR(I120="Approve proposed",I120="Use my price")),"CHECK: choose a listed decision",IF(OR(NOT(ISNUMBER(L120)),L120&lt;=0,NOT(ISNUMBER(Y120)),Y120&lt;=0,X120&gt;=1),"CHECK: price or base unavailable",IF(L120/(Y120*(1-X120))-1&lt;0,"CHECK: price below local base","Ready")))))))))</f>
        <v>Pending review</v>
      </c>
      <c r="N120" s="18">
        <v>12.11</v>
      </c>
      <c r="O120" s="19">
        <v>0.4</v>
      </c>
      <c r="P120" s="14">
        <v>0.5121</v>
      </c>
      <c r="Q120" s="20" t="str">
        <f>IF(AND(ISNUMBER(L120),ISNUMBER(Y120),Y120&gt;0,X120&lt;1),ROUND(L120/(Y120*(1-X120))-1,4),"")</f>
        <v/>
      </c>
      <c r="R120" s="12">
        <v>12.11</v>
      </c>
      <c r="S120" s="13">
        <f>IF(AND(ISNUMBER(E120),E120&gt;0,ISNUMBER(F120)),R120*(F120/E120-1)*(1-'Start Here'!$B$16),0)</f>
        <v>0.9409000000000017</v>
      </c>
      <c r="T120" s="17">
        <f>IF(AND(M120="Ready",OR(I120="Approve proposed",AND(I120="Use my price",AND(ISNUMBER(J120),J120&gt;0))),ISNUMBER(L120),E120&gt;0),R120*(L120/E120-1)*(1-'Start Here'!$B$16),0)</f>
        <v>0</v>
      </c>
      <c r="U120" t="str" s="6">
        <v>Currently hidden; do not activate automatically</v>
      </c>
      <c r="V120" t="str" s="21">
        <v>No</v>
      </c>
      <c r="W120" t="str" s="21">
        <v>No</v>
      </c>
      <c r="X120" s="22">
        <v>0</v>
      </c>
      <c r="Y120" s="18">
        <v>8.65</v>
      </c>
      <c r="AB120" t="str" s="6">
        <v>2026-10-01 10:41:27 UTC</v>
      </c>
      <c r="AC120" t="str" s="6">
        <v>Local Line cache</v>
      </c>
      <c r="AD120" s="23">
        <v>806125</v>
      </c>
      <c r="AE120" s="23">
        <v>642173</v>
      </c>
      <c r="AF120" t="str" s="23">
        <v>806125:642173:guest</v>
      </c>
      <c r="AG120" t="str" s="23">
        <v>No</v>
      </c>
      <c r="AH120" t="str" s="23">
        <v>Yes</v>
      </c>
      <c r="AI120" s="18">
        <v>8.65</v>
      </c>
    </row>
    <row r="121" ht="32" customHeight="1">
      <c r="A121" t="str" s="7">
        <v>Camas Country Mill</v>
      </c>
      <c r="B121" t="str" s="7">
        <v>Organic Spelt Flour</v>
      </c>
      <c r="C121" t="str" s="7">
        <v>2 lb. Bag</v>
      </c>
      <c r="D121" t="str" s="7">
        <v>SNAP</v>
      </c>
      <c r="E121" s="12">
        <v>12.11</v>
      </c>
      <c r="F121" s="13">
        <v>12.11</v>
      </c>
      <c r="G121" s="13">
        <f>IF(AND(ISNUMBER(E121),ISNUMBER(F121)),F121-E121,"")</f>
        <v>0</v>
      </c>
      <c r="H121" s="14">
        <f>IF(AND(ISNUMBER(E121),E121&gt;0,ISNUMBER(F121)),F121/E121-1,"")</f>
        <v>0</v>
      </c>
      <c r="I121" t="str" s="15">
        <v>Keep current</v>
      </c>
      <c r="J121" s="16"/>
      <c r="K121" t="str" s="15">
        <v/>
      </c>
      <c r="L121" s="17">
        <f>IF(AC121="Local catalog","",IF(AG121="Yes",IF(ISNUMBER(E121),E121,""),IF(I121="Keep current",IF(ISNUMBER(E121),E121,""),IF(AH121&lt;&gt;"Yes","",IF(I121="Approve proposed",F121,IF(AND(I121="Use my price",AND(ISNUMBER(J121),J121&gt;0)),J121,""))))))</f>
        <v>12.11</v>
      </c>
      <c r="M121" t="str" s="7">
        <f>IF(AND(AG121="Yes",OR(I121="Approve proposed",I121="Use my price")),"CHECK: protected price kept current",IF(OR(I121="Unreviewed",I121=""),"Pending review",IF(I121="Hold","On hold",IF(I121="Keep current",IF(ISNUMBER(E121),"Kept current","CHECK: no confirmed current price"),IF(AH121&lt;&gt;"Yes","CHECK: source needs review",IF(AND(I121="Use my price",NOT(AND(ISNUMBER(J121),J121&gt;0))),"CHECK: enter a price above zero",IF(NOT(OR(I121="Approve proposed",I121="Use my price")),"CHECK: choose a listed decision",IF(OR(NOT(ISNUMBER(L121)),L121&lt;=0,NOT(ISNUMBER(Y121)),Y121&lt;=0,X121&gt;=1),"CHECK: price or base unavailable",IF(L121/(Y121*(1-X121))-1&lt;0,"CHECK: price below local base","Ready")))))))))</f>
        <v>Kept current</v>
      </c>
      <c r="N121" s="18">
        <v>12.11</v>
      </c>
      <c r="O121" s="19">
        <v>0.4</v>
      </c>
      <c r="P121" s="14">
        <v>0.4</v>
      </c>
      <c r="Q121" s="20">
        <f>IF(AND(ISNUMBER(L121),ISNUMBER(Y121),Y121&gt;0,X121&lt;1),ROUND(L121/(Y121*(1-X121))-1,4),"")</f>
        <v>0.4</v>
      </c>
      <c r="R121" s="12">
        <v>0</v>
      </c>
      <c r="S121" s="13">
        <f>IF(AND(ISNUMBER(E121),E121&gt;0,ISNUMBER(F121)),R121*(F121/E121-1)*(1-'Start Here'!$B$16),0)</f>
        <v>0</v>
      </c>
      <c r="T121" s="17">
        <f>IF(AND(M121="Ready",OR(I121="Approve proposed",AND(I121="Use my price",AND(ISNUMBER(J121),J121&gt;0))),ISNUMBER(L121),E121&gt;0),R121*(L121/E121-1)*(1-'Start Here'!$B$16),0)</f>
        <v>0</v>
      </c>
      <c r="U121" t="str" s="6">
        <v>SNAP: preserve existing selling price; Currently hidden; do not activate automatically</v>
      </c>
      <c r="V121" t="str" s="21">
        <v>No</v>
      </c>
      <c r="W121" t="str" s="21">
        <v>No</v>
      </c>
      <c r="X121" s="22">
        <v>0</v>
      </c>
      <c r="Y121" s="18">
        <v>8.65</v>
      </c>
      <c r="AB121" t="str" s="6">
        <v>2026-10-01 10:41:27 UTC</v>
      </c>
      <c r="AC121" t="str" s="6">
        <v>Local Line cache</v>
      </c>
      <c r="AD121" s="23">
        <v>806125</v>
      </c>
      <c r="AE121" s="23">
        <v>642173</v>
      </c>
      <c r="AF121" t="str" s="23">
        <v>806125:642173:snap</v>
      </c>
      <c r="AG121" t="str" s="23">
        <v>Yes</v>
      </c>
      <c r="AH121" t="str" s="23">
        <v>Yes</v>
      </c>
      <c r="AI121" s="18">
        <v>0</v>
      </c>
    </row>
    <row r="122" ht="32" customHeight="1">
      <c r="A122" t="str" s="7">
        <v>Camas Country Mill</v>
      </c>
      <c r="B122" t="str" s="7">
        <v>Pardina Brown Lentils</v>
      </c>
      <c r="C122" t="str" s="7">
        <v>3 lbs</v>
      </c>
      <c r="D122" t="str" s="7">
        <v>Herd Share Members</v>
      </c>
      <c r="E122" s="12">
        <v>15.12</v>
      </c>
      <c r="F122" s="13">
        <v>16.33</v>
      </c>
      <c r="G122" s="13">
        <f>IF(AND(ISNUMBER(E122),ISNUMBER(F122)),F122-E122,"")</f>
        <v>1.21</v>
      </c>
      <c r="H122" s="14">
        <f>IF(AND(ISNUMBER(E122),E122&gt;0,ISNUMBER(F122)),F122/E122-1,"")</f>
        <v>0.08002645502645489</v>
      </c>
      <c r="I122" t="str" s="15">
        <v>Unreviewed</v>
      </c>
      <c r="J122" s="16"/>
      <c r="K122" t="str" s="15">
        <v/>
      </c>
      <c r="L122" s="17" t="str">
        <f>IF(AC122="Local catalog","",IF(AG122="Yes",IF(ISNUMBER(E122),E122,""),IF(I122="Keep current",IF(ISNUMBER(E122),E122,""),IF(AH122&lt;&gt;"Yes","",IF(I122="Approve proposed",F122,IF(AND(I122="Use my price",AND(ISNUMBER(J122),J122&gt;0)),J122,""))))))</f>
        <v/>
      </c>
      <c r="M122" t="str" s="7">
        <f>IF(AND(AG122="Yes",OR(I122="Approve proposed",I122="Use my price")),"CHECK: protected price kept current",IF(OR(I122="Unreviewed",I122=""),"Pending review",IF(I122="Hold","On hold",IF(I122="Keep current",IF(ISNUMBER(E122),"Kept current","CHECK: no confirmed current price"),IF(AH122&lt;&gt;"Yes","CHECK: source needs review",IF(AND(I122="Use my price",NOT(AND(ISNUMBER(J122),J122&gt;0))),"CHECK: enter a price above zero",IF(NOT(OR(I122="Approve proposed",I122="Use my price")),"CHECK: choose a listed decision",IF(OR(NOT(ISNUMBER(L122)),L122&lt;=0,NOT(ISNUMBER(Y122)),Y122&lt;=0,X122&gt;=1),"CHECK: price or base unavailable",IF(L122/(Y122*(1-X122))-1&lt;0,"CHECK: price below local base","Ready")))))))))</f>
        <v>Pending review</v>
      </c>
      <c r="N122" s="18">
        <v>15.12</v>
      </c>
      <c r="O122" s="19">
        <v>0.4</v>
      </c>
      <c r="P122" s="14">
        <v>0.512</v>
      </c>
      <c r="Q122" s="20" t="str">
        <f>IF(AND(ISNUMBER(L122),ISNUMBER(Y122),Y122&gt;0,X122&lt;1),ROUND(L122/(Y122*(1-X122))-1,4),"")</f>
        <v/>
      </c>
      <c r="R122" s="12">
        <v>633.9200000000001</v>
      </c>
      <c r="S122" s="13">
        <f>IF(AND(ISNUMBER(E122),E122&gt;0,ISNUMBER(F122)),R122*(F122/E122-1)*(1-'Start Here'!$B$16),0)</f>
        <v>49.20845925925918</v>
      </c>
      <c r="T122" s="17">
        <f>IF(AND(M122="Ready",OR(I122="Approve proposed",AND(I122="Use my price",AND(ISNUMBER(J122),J122&gt;0))),ISNUMBER(L122),E122&gt;0),R122*(L122/E122-1)*(1-'Start Here'!$B$16),0)</f>
        <v>0</v>
      </c>
      <c r="U122" t="str" s="6">
        <v/>
      </c>
      <c r="V122" t="str" s="21">
        <v>Yes</v>
      </c>
      <c r="W122" t="str" s="21">
        <v>No</v>
      </c>
      <c r="X122" s="22">
        <v>0</v>
      </c>
      <c r="Y122" s="18">
        <v>10.8</v>
      </c>
      <c r="AB122" t="str" s="6">
        <v>2026-10-01 10:41:27 UTC</v>
      </c>
      <c r="AC122" t="str" s="6">
        <v>Local Line cache</v>
      </c>
      <c r="AD122" s="23">
        <v>806129</v>
      </c>
      <c r="AE122" s="23">
        <v>527194</v>
      </c>
      <c r="AF122" t="str" s="23">
        <v>806129:527194:herdShare</v>
      </c>
      <c r="AG122" t="str" s="23">
        <v>No</v>
      </c>
      <c r="AH122" t="str" s="23">
        <v>Yes</v>
      </c>
      <c r="AI122" s="18">
        <v>453.6</v>
      </c>
    </row>
    <row r="123" ht="32" customHeight="1">
      <c r="A123" t="str" s="7">
        <v>Camas Country Mill</v>
      </c>
      <c r="B123" t="str" s="7">
        <v>Pardina Brown Lentils</v>
      </c>
      <c r="C123" t="str" s="7">
        <v>3 lbs</v>
      </c>
      <c r="D123" t="str" s="7">
        <v>CSA Members</v>
      </c>
      <c r="E123" s="12">
        <v>15.12</v>
      </c>
      <c r="F123" s="13">
        <v>16.33</v>
      </c>
      <c r="G123" s="13">
        <f>IF(AND(ISNUMBER(E123),ISNUMBER(F123)),F123-E123,"")</f>
        <v>1.21</v>
      </c>
      <c r="H123" s="14">
        <f>IF(AND(ISNUMBER(E123),E123&gt;0,ISNUMBER(F123)),F123/E123-1,"")</f>
        <v>0.08002645502645489</v>
      </c>
      <c r="I123" t="str" s="15">
        <v>Unreviewed</v>
      </c>
      <c r="J123" s="16"/>
      <c r="K123" t="str" s="15">
        <v/>
      </c>
      <c r="L123" s="17" t="str">
        <f>IF(AC123="Local catalog","",IF(AG123="Yes",IF(ISNUMBER(E123),E123,""),IF(I123="Keep current",IF(ISNUMBER(E123),E123,""),IF(AH123&lt;&gt;"Yes","",IF(I123="Approve proposed",F123,IF(AND(I123="Use my price",AND(ISNUMBER(J123),J123&gt;0)),J123,""))))))</f>
        <v/>
      </c>
      <c r="M123" t="str" s="7">
        <f>IF(AND(AG123="Yes",OR(I123="Approve proposed",I123="Use my price")),"CHECK: protected price kept current",IF(OR(I123="Unreviewed",I123=""),"Pending review",IF(I123="Hold","On hold",IF(I123="Keep current",IF(ISNUMBER(E123),"Kept current","CHECK: no confirmed current price"),IF(AH123&lt;&gt;"Yes","CHECK: source needs review",IF(AND(I123="Use my price",NOT(AND(ISNUMBER(J123),J123&gt;0))),"CHECK: enter a price above zero",IF(NOT(OR(I123="Approve proposed",I123="Use my price")),"CHECK: choose a listed decision",IF(OR(NOT(ISNUMBER(L123)),L123&lt;=0,NOT(ISNUMBER(Y123)),Y123&lt;=0,X123&gt;=1),"CHECK: price or base unavailable",IF(L123/(Y123*(1-X123))-1&lt;0,"CHECK: price below local base","Ready")))))))))</f>
        <v>Pending review</v>
      </c>
      <c r="N123" s="18">
        <v>15.12</v>
      </c>
      <c r="O123" s="19">
        <v>0.4</v>
      </c>
      <c r="P123" s="14">
        <v>0.512</v>
      </c>
      <c r="Q123" s="20" t="str">
        <f>IF(AND(ISNUMBER(L123),ISNUMBER(Y123),Y123&gt;0,X123&lt;1),ROUND(L123/(Y123*(1-X123))-1,4),"")</f>
        <v/>
      </c>
      <c r="R123" s="12">
        <v>0</v>
      </c>
      <c r="S123" s="13">
        <f>IF(AND(ISNUMBER(E123),E123&gt;0,ISNUMBER(F123)),R123*(F123/E123-1)*(1-'Start Here'!$B$16),0)</f>
        <v>0</v>
      </c>
      <c r="T123" s="17">
        <f>IF(AND(M123="Ready",OR(I123="Approve proposed",AND(I123="Use my price",AND(ISNUMBER(J123),J123&gt;0))),ISNUMBER(L123),E123&gt;0),R123*(L123/E123-1)*(1-'Start Here'!$B$16),0)</f>
        <v>0</v>
      </c>
      <c r="U123" t="str" s="6">
        <v/>
      </c>
      <c r="V123" t="str" s="21">
        <v>Yes</v>
      </c>
      <c r="W123" t="str" s="21">
        <v>No</v>
      </c>
      <c r="X123" s="22">
        <v>0</v>
      </c>
      <c r="Y123" s="18">
        <v>10.8</v>
      </c>
      <c r="AB123" t="str" s="6">
        <v>2026-10-01 10:41:27 UTC</v>
      </c>
      <c r="AC123" t="str" s="6">
        <v>Local Line cache</v>
      </c>
      <c r="AD123" s="23">
        <v>806129</v>
      </c>
      <c r="AE123" s="23">
        <v>527194</v>
      </c>
      <c r="AF123" t="str" s="23">
        <v>806129:527194:member</v>
      </c>
      <c r="AG123" t="str" s="23">
        <v>No</v>
      </c>
      <c r="AH123" t="str" s="23">
        <v>Yes</v>
      </c>
      <c r="AI123" s="18">
        <v>0</v>
      </c>
    </row>
    <row r="124" ht="32" customHeight="1">
      <c r="A124" t="str" s="7">
        <v>Camas Country Mill</v>
      </c>
      <c r="B124" t="str" s="7">
        <v>Pardina Brown Lentils</v>
      </c>
      <c r="C124" t="str" s="7">
        <v>3 lbs</v>
      </c>
      <c r="D124" t="str" s="7">
        <v>Guest Basket</v>
      </c>
      <c r="E124" s="12">
        <v>15.12</v>
      </c>
      <c r="F124" s="13">
        <v>16.33</v>
      </c>
      <c r="G124" s="13">
        <f>IF(AND(ISNUMBER(E124),ISNUMBER(F124)),F124-E124,"")</f>
        <v>1.21</v>
      </c>
      <c r="H124" s="14">
        <f>IF(AND(ISNUMBER(E124),E124&gt;0,ISNUMBER(F124)),F124/E124-1,"")</f>
        <v>0.08002645502645489</v>
      </c>
      <c r="I124" t="str" s="15">
        <v>Unreviewed</v>
      </c>
      <c r="J124" s="16"/>
      <c r="K124" t="str" s="15">
        <v/>
      </c>
      <c r="L124" s="17" t="str">
        <f>IF(AC124="Local catalog","",IF(AG124="Yes",IF(ISNUMBER(E124),E124,""),IF(I124="Keep current",IF(ISNUMBER(E124),E124,""),IF(AH124&lt;&gt;"Yes","",IF(I124="Approve proposed",F124,IF(AND(I124="Use my price",AND(ISNUMBER(J124),J124&gt;0)),J124,""))))))</f>
        <v/>
      </c>
      <c r="M124" t="str" s="7">
        <f>IF(AND(AG124="Yes",OR(I124="Approve proposed",I124="Use my price")),"CHECK: protected price kept current",IF(OR(I124="Unreviewed",I124=""),"Pending review",IF(I124="Hold","On hold",IF(I124="Keep current",IF(ISNUMBER(E124),"Kept current","CHECK: no confirmed current price"),IF(AH124&lt;&gt;"Yes","CHECK: source needs review",IF(AND(I124="Use my price",NOT(AND(ISNUMBER(J124),J124&gt;0))),"CHECK: enter a price above zero",IF(NOT(OR(I124="Approve proposed",I124="Use my price")),"CHECK: choose a listed decision",IF(OR(NOT(ISNUMBER(L124)),L124&lt;=0,NOT(ISNUMBER(Y124)),Y124&lt;=0,X124&gt;=1),"CHECK: price or base unavailable",IF(L124/(Y124*(1-X124))-1&lt;0,"CHECK: price below local base","Ready")))))))))</f>
        <v>Pending review</v>
      </c>
      <c r="N124" s="18">
        <v>15.12</v>
      </c>
      <c r="O124" s="19">
        <v>0.4</v>
      </c>
      <c r="P124" s="14">
        <v>0.512</v>
      </c>
      <c r="Q124" s="20" t="str">
        <f>IF(AND(ISNUMBER(L124),ISNUMBER(Y124),Y124&gt;0,X124&lt;1),ROUND(L124/(Y124*(1-X124))-1,4),"")</f>
        <v/>
      </c>
      <c r="R124" s="12">
        <v>16.74</v>
      </c>
      <c r="S124" s="13">
        <f>IF(AND(ISNUMBER(E124),E124&gt;0,ISNUMBER(F124)),R124*(F124/E124-1)*(1-'Start Here'!$B$16),0)</f>
        <v>1.299453571428569</v>
      </c>
      <c r="T124" s="17">
        <f>IF(AND(M124="Ready",OR(I124="Approve proposed",AND(I124="Use my price",AND(ISNUMBER(J124),J124&gt;0))),ISNUMBER(L124),E124&gt;0),R124*(L124/E124-1)*(1-'Start Here'!$B$16),0)</f>
        <v>0</v>
      </c>
      <c r="U124" t="str" s="6">
        <v/>
      </c>
      <c r="V124" t="str" s="21">
        <v>Yes</v>
      </c>
      <c r="W124" t="str" s="21">
        <v>No</v>
      </c>
      <c r="X124" s="22">
        <v>0</v>
      </c>
      <c r="Y124" s="18">
        <v>10.8</v>
      </c>
      <c r="AB124" t="str" s="6">
        <v>2026-10-01 10:41:27 UTC</v>
      </c>
      <c r="AC124" t="str" s="6">
        <v>Local Line cache</v>
      </c>
      <c r="AD124" s="23">
        <v>806129</v>
      </c>
      <c r="AE124" s="23">
        <v>527194</v>
      </c>
      <c r="AF124" t="str" s="23">
        <v>806129:527194:guest</v>
      </c>
      <c r="AG124" t="str" s="23">
        <v>No</v>
      </c>
      <c r="AH124" t="str" s="23">
        <v>Yes</v>
      </c>
      <c r="AI124" s="18">
        <v>10.8</v>
      </c>
    </row>
    <row r="125" ht="32" customHeight="1">
      <c r="A125" t="str" s="7">
        <v>Camas Country Mill</v>
      </c>
      <c r="B125" t="str" s="7">
        <v>Pardina Brown Lentils</v>
      </c>
      <c r="C125" t="str" s="7">
        <v>3 lbs</v>
      </c>
      <c r="D125" t="str" s="7">
        <v>SNAP</v>
      </c>
      <c r="E125" s="12">
        <v>15.12</v>
      </c>
      <c r="F125" s="13">
        <v>15.12</v>
      </c>
      <c r="G125" s="13">
        <f>IF(AND(ISNUMBER(E125),ISNUMBER(F125)),F125-E125,"")</f>
        <v>0</v>
      </c>
      <c r="H125" s="14">
        <f>IF(AND(ISNUMBER(E125),E125&gt;0,ISNUMBER(F125)),F125/E125-1,"")</f>
        <v>0</v>
      </c>
      <c r="I125" t="str" s="15">
        <v>Keep current</v>
      </c>
      <c r="J125" s="16"/>
      <c r="K125" t="str" s="15">
        <v/>
      </c>
      <c r="L125" s="17">
        <f>IF(AC125="Local catalog","",IF(AG125="Yes",IF(ISNUMBER(E125),E125,""),IF(I125="Keep current",IF(ISNUMBER(E125),E125,""),IF(AH125&lt;&gt;"Yes","",IF(I125="Approve proposed",F125,IF(AND(I125="Use my price",AND(ISNUMBER(J125),J125&gt;0)),J125,""))))))</f>
        <v>15.12</v>
      </c>
      <c r="M125" t="str" s="7">
        <f>IF(AND(AG125="Yes",OR(I125="Approve proposed",I125="Use my price")),"CHECK: protected price kept current",IF(OR(I125="Unreviewed",I125=""),"Pending review",IF(I125="Hold","On hold",IF(I125="Keep current",IF(ISNUMBER(E125),"Kept current","CHECK: no confirmed current price"),IF(AH125&lt;&gt;"Yes","CHECK: source needs review",IF(AND(I125="Use my price",NOT(AND(ISNUMBER(J125),J125&gt;0))),"CHECK: enter a price above zero",IF(NOT(OR(I125="Approve proposed",I125="Use my price")),"CHECK: choose a listed decision",IF(OR(NOT(ISNUMBER(L125)),L125&lt;=0,NOT(ISNUMBER(Y125)),Y125&lt;=0,X125&gt;=1),"CHECK: price or base unavailable",IF(L125/(Y125*(1-X125))-1&lt;0,"CHECK: price below local base","Ready")))))))))</f>
        <v>Kept current</v>
      </c>
      <c r="N125" s="18">
        <v>15.12</v>
      </c>
      <c r="O125" s="19">
        <v>0.4</v>
      </c>
      <c r="P125" s="14">
        <v>0.4</v>
      </c>
      <c r="Q125" s="20">
        <f>IF(AND(ISNUMBER(L125),ISNUMBER(Y125),Y125&gt;0,X125&lt;1),ROUND(L125/(Y125*(1-X125))-1,4),"")</f>
        <v>0.4</v>
      </c>
      <c r="R125" s="12">
        <v>0</v>
      </c>
      <c r="S125" s="13">
        <f>IF(AND(ISNUMBER(E125),E125&gt;0,ISNUMBER(F125)),R125*(F125/E125-1)*(1-'Start Here'!$B$16),0)</f>
        <v>0</v>
      </c>
      <c r="T125" s="17">
        <f>IF(AND(M125="Ready",OR(I125="Approve proposed",AND(I125="Use my price",AND(ISNUMBER(J125),J125&gt;0))),ISNUMBER(L125),E125&gt;0),R125*(L125/E125-1)*(1-'Start Here'!$B$16),0)</f>
        <v>0</v>
      </c>
      <c r="U125" t="str" s="6">
        <v>SNAP: preserve existing selling price</v>
      </c>
      <c r="V125" t="str" s="21">
        <v>Yes</v>
      </c>
      <c r="W125" t="str" s="21">
        <v>No</v>
      </c>
      <c r="X125" s="22">
        <v>0</v>
      </c>
      <c r="Y125" s="18">
        <v>10.8</v>
      </c>
      <c r="AB125" t="str" s="6">
        <v>2026-10-01 10:41:27 UTC</v>
      </c>
      <c r="AC125" t="str" s="6">
        <v>Local Line cache</v>
      </c>
      <c r="AD125" s="23">
        <v>806129</v>
      </c>
      <c r="AE125" s="23">
        <v>527194</v>
      </c>
      <c r="AF125" t="str" s="23">
        <v>806129:527194:snap</v>
      </c>
      <c r="AG125" t="str" s="23">
        <v>Yes</v>
      </c>
      <c r="AH125" t="str" s="23">
        <v>Yes</v>
      </c>
      <c r="AI125" s="18">
        <v>0</v>
      </c>
    </row>
    <row r="126" ht="32" customHeight="1">
      <c r="A126" t="str" s="7">
        <v>Camas Country Mill</v>
      </c>
      <c r="B126" t="str" s="7">
        <v>Sues Soup Mix</v>
      </c>
      <c r="C126" t="str" s="7">
        <v>3 lbs</v>
      </c>
      <c r="D126" t="str" s="7">
        <v>Herd Share Members</v>
      </c>
      <c r="E126" s="12">
        <v>24.78</v>
      </c>
      <c r="F126" s="13">
        <v>26.76</v>
      </c>
      <c r="G126" s="13">
        <f>IF(AND(ISNUMBER(E126),ISNUMBER(F126)),F126-E126,"")</f>
        <v>1.98</v>
      </c>
      <c r="H126" s="14">
        <f>IF(AND(ISNUMBER(E126),E126&gt;0,ISNUMBER(F126)),F126/E126-1,"")</f>
        <v>0.07990314769975781</v>
      </c>
      <c r="I126" t="str" s="15">
        <v>Unreviewed</v>
      </c>
      <c r="J126" s="16"/>
      <c r="K126" t="str" s="15">
        <v/>
      </c>
      <c r="L126" s="17" t="str">
        <f>IF(AC126="Local catalog","",IF(AG126="Yes",IF(ISNUMBER(E126),E126,""),IF(I126="Keep current",IF(ISNUMBER(E126),E126,""),IF(AH126&lt;&gt;"Yes","",IF(I126="Approve proposed",F126,IF(AND(I126="Use my price",AND(ISNUMBER(J126),J126&gt;0)),J126,""))))))</f>
        <v/>
      </c>
      <c r="M126" t="str" s="7">
        <f>IF(AND(AG126="Yes",OR(I126="Approve proposed",I126="Use my price")),"CHECK: protected price kept current",IF(OR(I126="Unreviewed",I126=""),"Pending review",IF(I126="Hold","On hold",IF(I126="Keep current",IF(ISNUMBER(E126),"Kept current","CHECK: no confirmed current price"),IF(AH126&lt;&gt;"Yes","CHECK: source needs review",IF(AND(I126="Use my price",NOT(AND(ISNUMBER(J126),J126&gt;0))),"CHECK: enter a price above zero",IF(NOT(OR(I126="Approve proposed",I126="Use my price")),"CHECK: choose a listed decision",IF(OR(NOT(ISNUMBER(L126)),L126&lt;=0,NOT(ISNUMBER(Y126)),Y126&lt;=0,X126&gt;=1),"CHECK: price or base unavailable",IF(L126/(Y126*(1-X126))-1&lt;0,"CHECK: price below local base","Ready")))))))))</f>
        <v>Pending review</v>
      </c>
      <c r="N126" s="18">
        <v>24.78</v>
      </c>
      <c r="O126" s="19">
        <v>0.4</v>
      </c>
      <c r="P126" s="14">
        <v>0.5119</v>
      </c>
      <c r="Q126" s="20" t="str">
        <f>IF(AND(ISNUMBER(L126),ISNUMBER(Y126),Y126&gt;0,X126&lt;1),ROUND(L126/(Y126*(1-X126))-1,4),"")</f>
        <v/>
      </c>
      <c r="R126" s="12">
        <v>462.84000000000003</v>
      </c>
      <c r="S126" s="13">
        <f>IF(AND(ISNUMBER(E126),E126&gt;0,ISNUMBER(F126)),R126*(F126/E126-1)*(1-'Start Here'!$B$16),0)</f>
        <v>35.87290169491523</v>
      </c>
      <c r="T126" s="17">
        <f>IF(AND(M126="Ready",OR(I126="Approve proposed",AND(I126="Use my price",AND(ISNUMBER(J126),J126&gt;0))),ISNUMBER(L126),E126&gt;0),R126*(L126/E126-1)*(1-'Start Here'!$B$16),0)</f>
        <v>0</v>
      </c>
      <c r="U126" t="str" s="6">
        <v/>
      </c>
      <c r="V126" t="str" s="21">
        <v>Yes</v>
      </c>
      <c r="W126" t="str" s="21">
        <v>No</v>
      </c>
      <c r="X126" s="22">
        <v>0</v>
      </c>
      <c r="Y126" s="18">
        <v>17.7</v>
      </c>
      <c r="AB126" t="str" s="6">
        <v>2026-10-01 10:41:27 UTC</v>
      </c>
      <c r="AC126" t="str" s="6">
        <v>Local Line cache</v>
      </c>
      <c r="AD126" s="23">
        <v>806135</v>
      </c>
      <c r="AE126" s="23">
        <v>527200</v>
      </c>
      <c r="AF126" t="str" s="23">
        <v>806135:527200:herdShare</v>
      </c>
      <c r="AG126" t="str" s="23">
        <v>No</v>
      </c>
      <c r="AH126" t="str" s="23">
        <v>Yes</v>
      </c>
      <c r="AI126" s="18">
        <v>331.2</v>
      </c>
    </row>
    <row r="127" ht="32" customHeight="1">
      <c r="A127" t="str" s="7">
        <v>Camas Country Mill</v>
      </c>
      <c r="B127" t="str" s="7">
        <v>Sues Soup Mix</v>
      </c>
      <c r="C127" t="str" s="7">
        <v>3 lbs</v>
      </c>
      <c r="D127" t="str" s="7">
        <v>CSA Members</v>
      </c>
      <c r="E127" s="12">
        <v>24.78</v>
      </c>
      <c r="F127" s="13">
        <v>26.76</v>
      </c>
      <c r="G127" s="13">
        <f>IF(AND(ISNUMBER(E127),ISNUMBER(F127)),F127-E127,"")</f>
        <v>1.98</v>
      </c>
      <c r="H127" s="14">
        <f>IF(AND(ISNUMBER(E127),E127&gt;0,ISNUMBER(F127)),F127/E127-1,"")</f>
        <v>0.07990314769975781</v>
      </c>
      <c r="I127" t="str" s="15">
        <v>Unreviewed</v>
      </c>
      <c r="J127" s="16"/>
      <c r="K127" t="str" s="15">
        <v/>
      </c>
      <c r="L127" s="17" t="str">
        <f>IF(AC127="Local catalog","",IF(AG127="Yes",IF(ISNUMBER(E127),E127,""),IF(I127="Keep current",IF(ISNUMBER(E127),E127,""),IF(AH127&lt;&gt;"Yes","",IF(I127="Approve proposed",F127,IF(AND(I127="Use my price",AND(ISNUMBER(J127),J127&gt;0)),J127,""))))))</f>
        <v/>
      </c>
      <c r="M127" t="str" s="7">
        <f>IF(AND(AG127="Yes",OR(I127="Approve proposed",I127="Use my price")),"CHECK: protected price kept current",IF(OR(I127="Unreviewed",I127=""),"Pending review",IF(I127="Hold","On hold",IF(I127="Keep current",IF(ISNUMBER(E127),"Kept current","CHECK: no confirmed current price"),IF(AH127&lt;&gt;"Yes","CHECK: source needs review",IF(AND(I127="Use my price",NOT(AND(ISNUMBER(J127),J127&gt;0))),"CHECK: enter a price above zero",IF(NOT(OR(I127="Approve proposed",I127="Use my price")),"CHECK: choose a listed decision",IF(OR(NOT(ISNUMBER(L127)),L127&lt;=0,NOT(ISNUMBER(Y127)),Y127&lt;=0,X127&gt;=1),"CHECK: price or base unavailable",IF(L127/(Y127*(1-X127))-1&lt;0,"CHECK: price below local base","Ready")))))))))</f>
        <v>Pending review</v>
      </c>
      <c r="N127" s="18">
        <v>24.78</v>
      </c>
      <c r="O127" s="19">
        <v>0.4</v>
      </c>
      <c r="P127" s="14">
        <v>0.5119</v>
      </c>
      <c r="Q127" s="20" t="str">
        <f>IF(AND(ISNUMBER(L127),ISNUMBER(Y127),Y127&gt;0,X127&lt;1),ROUND(L127/(Y127*(1-X127))-1,4),"")</f>
        <v/>
      </c>
      <c r="R127" s="12">
        <v>24.36</v>
      </c>
      <c r="S127" s="13">
        <f>IF(AND(ISNUMBER(E127),E127&gt;0,ISNUMBER(F127)),R127*(F127/E127-1)*(1-'Start Here'!$B$16),0)</f>
        <v>1.8880474576271173</v>
      </c>
      <c r="T127" s="17">
        <f>IF(AND(M127="Ready",OR(I127="Approve proposed",AND(I127="Use my price",AND(ISNUMBER(J127),J127&gt;0))),ISNUMBER(L127),E127&gt;0),R127*(L127/E127-1)*(1-'Start Here'!$B$16),0)</f>
        <v>0</v>
      </c>
      <c r="U127" t="str" s="6">
        <v/>
      </c>
      <c r="V127" t="str" s="21">
        <v>Yes</v>
      </c>
      <c r="W127" t="str" s="21">
        <v>No</v>
      </c>
      <c r="X127" s="22">
        <v>0</v>
      </c>
      <c r="Y127" s="18">
        <v>17.7</v>
      </c>
      <c r="AB127" t="str" s="6">
        <v>2026-10-01 10:41:27 UTC</v>
      </c>
      <c r="AC127" t="str" s="6">
        <v>Local Line cache</v>
      </c>
      <c r="AD127" s="23">
        <v>806135</v>
      </c>
      <c r="AE127" s="23">
        <v>527200</v>
      </c>
      <c r="AF127" t="str" s="23">
        <v>806135:527200:member</v>
      </c>
      <c r="AG127" t="str" s="23">
        <v>No</v>
      </c>
      <c r="AH127" t="str" s="23">
        <v>Yes</v>
      </c>
      <c r="AI127" s="18">
        <v>17.4</v>
      </c>
    </row>
    <row r="128" ht="32" customHeight="1">
      <c r="A128" t="str" s="7">
        <v>Camas Country Mill</v>
      </c>
      <c r="B128" t="str" s="7">
        <v>Sues Soup Mix</v>
      </c>
      <c r="C128" t="str" s="7">
        <v>3 lbs</v>
      </c>
      <c r="D128" t="str" s="7">
        <v>Guest Basket</v>
      </c>
      <c r="E128" s="12">
        <v>24.78</v>
      </c>
      <c r="F128" s="13">
        <v>26.76</v>
      </c>
      <c r="G128" s="13">
        <f>IF(AND(ISNUMBER(E128),ISNUMBER(F128)),F128-E128,"")</f>
        <v>1.98</v>
      </c>
      <c r="H128" s="14">
        <f>IF(AND(ISNUMBER(E128),E128&gt;0,ISNUMBER(F128)),F128/E128-1,"")</f>
        <v>0.07990314769975781</v>
      </c>
      <c r="I128" t="str" s="15">
        <v>Unreviewed</v>
      </c>
      <c r="J128" s="16"/>
      <c r="K128" t="str" s="15">
        <v/>
      </c>
      <c r="L128" s="17" t="str">
        <f>IF(AC128="Local catalog","",IF(AG128="Yes",IF(ISNUMBER(E128),E128,""),IF(I128="Keep current",IF(ISNUMBER(E128),E128,""),IF(AH128&lt;&gt;"Yes","",IF(I128="Approve proposed",F128,IF(AND(I128="Use my price",AND(ISNUMBER(J128),J128&gt;0)),J128,""))))))</f>
        <v/>
      </c>
      <c r="M128" t="str" s="7">
        <f>IF(AND(AG128="Yes",OR(I128="Approve proposed",I128="Use my price")),"CHECK: protected price kept current",IF(OR(I128="Unreviewed",I128=""),"Pending review",IF(I128="Hold","On hold",IF(I128="Keep current",IF(ISNUMBER(E128),"Kept current","CHECK: no confirmed current price"),IF(AH128&lt;&gt;"Yes","CHECK: source needs review",IF(AND(I128="Use my price",NOT(AND(ISNUMBER(J128),J128&gt;0))),"CHECK: enter a price above zero",IF(NOT(OR(I128="Approve proposed",I128="Use my price")),"CHECK: choose a listed decision",IF(OR(NOT(ISNUMBER(L128)),L128&lt;=0,NOT(ISNUMBER(Y128)),Y128&lt;=0,X128&gt;=1),"CHECK: price or base unavailable",IF(L128/(Y128*(1-X128))-1&lt;0,"CHECK: price below local base","Ready")))))))))</f>
        <v>Pending review</v>
      </c>
      <c r="N128" s="18">
        <v>24.78</v>
      </c>
      <c r="O128" s="19">
        <v>0.4</v>
      </c>
      <c r="P128" s="14">
        <v>0.5119</v>
      </c>
      <c r="Q128" s="20" t="str">
        <f>IF(AND(ISNUMBER(L128),ISNUMBER(Y128),Y128&gt;0,X128&lt;1),ROUND(L128/(Y128*(1-X128))-1,4),"")</f>
        <v/>
      </c>
      <c r="R128" s="12">
        <v>0</v>
      </c>
      <c r="S128" s="13">
        <f>IF(AND(ISNUMBER(E128),E128&gt;0,ISNUMBER(F128)),R128*(F128/E128-1)*(1-'Start Here'!$B$16),0)</f>
        <v>0</v>
      </c>
      <c r="T128" s="17">
        <f>IF(AND(M128="Ready",OR(I128="Approve proposed",AND(I128="Use my price",AND(ISNUMBER(J128),J128&gt;0))),ISNUMBER(L128),E128&gt;0),R128*(L128/E128-1)*(1-'Start Here'!$B$16),0)</f>
        <v>0</v>
      </c>
      <c r="U128" t="str" s="6">
        <v/>
      </c>
      <c r="V128" t="str" s="21">
        <v>Yes</v>
      </c>
      <c r="W128" t="str" s="21">
        <v>No</v>
      </c>
      <c r="X128" s="22">
        <v>0</v>
      </c>
      <c r="Y128" s="18">
        <v>17.7</v>
      </c>
      <c r="AB128" t="str" s="6">
        <v>2026-10-01 10:41:27 UTC</v>
      </c>
      <c r="AC128" t="str" s="6">
        <v>Local Line cache</v>
      </c>
      <c r="AD128" s="23">
        <v>806135</v>
      </c>
      <c r="AE128" s="23">
        <v>527200</v>
      </c>
      <c r="AF128" t="str" s="23">
        <v>806135:527200:guest</v>
      </c>
      <c r="AG128" t="str" s="23">
        <v>No</v>
      </c>
      <c r="AH128" t="str" s="23">
        <v>Yes</v>
      </c>
      <c r="AI128" s="18">
        <v>0</v>
      </c>
    </row>
    <row r="129" ht="32" customHeight="1">
      <c r="A129" t="str" s="7">
        <v>Camas Country Mill</v>
      </c>
      <c r="B129" t="str" s="7">
        <v>Sues Soup Mix</v>
      </c>
      <c r="C129" t="str" s="7">
        <v>3 lbs</v>
      </c>
      <c r="D129" t="str" s="7">
        <v>SNAP</v>
      </c>
      <c r="E129" s="12">
        <v>24.78</v>
      </c>
      <c r="F129" s="13">
        <v>24.78</v>
      </c>
      <c r="G129" s="13">
        <f>IF(AND(ISNUMBER(E129),ISNUMBER(F129)),F129-E129,"")</f>
        <v>0</v>
      </c>
      <c r="H129" s="14">
        <f>IF(AND(ISNUMBER(E129),E129&gt;0,ISNUMBER(F129)),F129/E129-1,"")</f>
        <v>0</v>
      </c>
      <c r="I129" t="str" s="15">
        <v>Keep current</v>
      </c>
      <c r="J129" s="16"/>
      <c r="K129" t="str" s="15">
        <v/>
      </c>
      <c r="L129" s="17">
        <f>IF(AC129="Local catalog","",IF(AG129="Yes",IF(ISNUMBER(E129),E129,""),IF(I129="Keep current",IF(ISNUMBER(E129),E129,""),IF(AH129&lt;&gt;"Yes","",IF(I129="Approve proposed",F129,IF(AND(I129="Use my price",AND(ISNUMBER(J129),J129&gt;0)),J129,""))))))</f>
        <v>24.78</v>
      </c>
      <c r="M129" t="str" s="7">
        <f>IF(AND(AG129="Yes",OR(I129="Approve proposed",I129="Use my price")),"CHECK: protected price kept current",IF(OR(I129="Unreviewed",I129=""),"Pending review",IF(I129="Hold","On hold",IF(I129="Keep current",IF(ISNUMBER(E129),"Kept current","CHECK: no confirmed current price"),IF(AH129&lt;&gt;"Yes","CHECK: source needs review",IF(AND(I129="Use my price",NOT(AND(ISNUMBER(J129),J129&gt;0))),"CHECK: enter a price above zero",IF(NOT(OR(I129="Approve proposed",I129="Use my price")),"CHECK: choose a listed decision",IF(OR(NOT(ISNUMBER(L129)),L129&lt;=0,NOT(ISNUMBER(Y129)),Y129&lt;=0,X129&gt;=1),"CHECK: price or base unavailable",IF(L129/(Y129*(1-X129))-1&lt;0,"CHECK: price below local base","Ready")))))))))</f>
        <v>Kept current</v>
      </c>
      <c r="N129" s="18">
        <v>24.78</v>
      </c>
      <c r="O129" s="19">
        <v>0.4</v>
      </c>
      <c r="P129" s="14">
        <v>0.4</v>
      </c>
      <c r="Q129" s="20">
        <f>IF(AND(ISNUMBER(L129),ISNUMBER(Y129),Y129&gt;0,X129&lt;1),ROUND(L129/(Y129*(1-X129))-1,4),"")</f>
        <v>0.4</v>
      </c>
      <c r="R129" s="12">
        <v>0</v>
      </c>
      <c r="S129" s="13">
        <f>IF(AND(ISNUMBER(E129),E129&gt;0,ISNUMBER(F129)),R129*(F129/E129-1)*(1-'Start Here'!$B$16),0)</f>
        <v>0</v>
      </c>
      <c r="T129" s="17">
        <f>IF(AND(M129="Ready",OR(I129="Approve proposed",AND(I129="Use my price",AND(ISNUMBER(J129),J129&gt;0))),ISNUMBER(L129),E129&gt;0),R129*(L129/E129-1)*(1-'Start Here'!$B$16),0)</f>
        <v>0</v>
      </c>
      <c r="U129" t="str" s="6">
        <v>SNAP: preserve existing selling price</v>
      </c>
      <c r="V129" t="str" s="21">
        <v>Yes</v>
      </c>
      <c r="W129" t="str" s="21">
        <v>No</v>
      </c>
      <c r="X129" s="22">
        <v>0</v>
      </c>
      <c r="Y129" s="18">
        <v>17.7</v>
      </c>
      <c r="AB129" t="str" s="6">
        <v>2026-10-01 10:41:27 UTC</v>
      </c>
      <c r="AC129" t="str" s="6">
        <v>Local Line cache</v>
      </c>
      <c r="AD129" s="23">
        <v>806135</v>
      </c>
      <c r="AE129" s="23">
        <v>527200</v>
      </c>
      <c r="AF129" t="str" s="23">
        <v>806135:527200:snap</v>
      </c>
      <c r="AG129" t="str" s="23">
        <v>Yes</v>
      </c>
      <c r="AH129" t="str" s="23">
        <v>Yes</v>
      </c>
      <c r="AI129" s="18">
        <v>0</v>
      </c>
    </row>
    <row r="130" ht="32" customHeight="1">
      <c r="A130" t="str" s="7">
        <v>Camas Country Mill</v>
      </c>
      <c r="B130" t="str" s="7">
        <v>Three Sisters Porridge</v>
      </c>
      <c r="C130" t="str" s="7">
        <v>4 lbs</v>
      </c>
      <c r="D130" t="str" s="7">
        <v>Herd Share Members</v>
      </c>
      <c r="E130" s="12">
        <v>18.55</v>
      </c>
      <c r="F130" s="13">
        <v>20.03</v>
      </c>
      <c r="G130" s="13">
        <f>IF(AND(ISNUMBER(E130),ISNUMBER(F130)),F130-E130,"")</f>
        <v>1.48</v>
      </c>
      <c r="H130" s="14">
        <f>IF(AND(ISNUMBER(E130),E130&gt;0,ISNUMBER(F130)),F130/E130-1,"")</f>
        <v>0.07978436657681942</v>
      </c>
      <c r="I130" t="str" s="15">
        <v>Unreviewed</v>
      </c>
      <c r="J130" s="16"/>
      <c r="K130" t="str" s="15">
        <v/>
      </c>
      <c r="L130" s="17" t="str">
        <f>IF(AC130="Local catalog","",IF(AG130="Yes",IF(ISNUMBER(E130),E130,""),IF(I130="Keep current",IF(ISNUMBER(E130),E130,""),IF(AH130&lt;&gt;"Yes","",IF(I130="Approve proposed",F130,IF(AND(I130="Use my price",AND(ISNUMBER(J130),J130&gt;0)),J130,""))))))</f>
        <v/>
      </c>
      <c r="M130" t="str" s="7">
        <f>IF(AND(AG130="Yes",OR(I130="Approve proposed",I130="Use my price")),"CHECK: protected price kept current",IF(OR(I130="Unreviewed",I130=""),"Pending review",IF(I130="Hold","On hold",IF(I130="Keep current",IF(ISNUMBER(E130),"Kept current","CHECK: no confirmed current price"),IF(AH130&lt;&gt;"Yes","CHECK: source needs review",IF(AND(I130="Use my price",NOT(AND(ISNUMBER(J130),J130&gt;0))),"CHECK: enter a price above zero",IF(NOT(OR(I130="Approve proposed",I130="Use my price")),"CHECK: choose a listed decision",IF(OR(NOT(ISNUMBER(L130)),L130&lt;=0,NOT(ISNUMBER(Y130)),Y130&lt;=0,X130&gt;=1),"CHECK: price or base unavailable",IF(L130/(Y130*(1-X130))-1&lt;0,"CHECK: price below local base","Ready")))))))))</f>
        <v>Pending review</v>
      </c>
      <c r="N130" s="18">
        <v>18.55</v>
      </c>
      <c r="O130" s="19">
        <v>0.4</v>
      </c>
      <c r="P130" s="14">
        <v>0.5117</v>
      </c>
      <c r="Q130" s="20" t="str">
        <f>IF(AND(ISNUMBER(L130),ISNUMBER(Y130),Y130&gt;0,X130&lt;1),ROUND(L130/(Y130*(1-X130))-1,4),"")</f>
        <v/>
      </c>
      <c r="R130" s="12">
        <v>389.55</v>
      </c>
      <c r="S130" s="13">
        <f>IF(AND(ISNUMBER(E130),E130&gt;0,ISNUMBER(F130)),R130*(F130/E130-1)*(1-'Start Here'!$B$16),0)</f>
        <v>30.147600000000004</v>
      </c>
      <c r="T130" s="17">
        <f>IF(AND(M130="Ready",OR(I130="Approve proposed",AND(I130="Use my price",AND(ISNUMBER(J130),J130&gt;0))),ISNUMBER(L130),E130&gt;0),R130*(L130/E130-1)*(1-'Start Here'!$B$16),0)</f>
        <v>0</v>
      </c>
      <c r="U130" t="str" s="6">
        <v>Currently hidden; do not activate automatically</v>
      </c>
      <c r="V130" t="str" s="21">
        <v>No</v>
      </c>
      <c r="W130" t="str" s="21">
        <v>No</v>
      </c>
      <c r="X130" s="22">
        <v>0</v>
      </c>
      <c r="Y130" s="18">
        <v>13.25</v>
      </c>
      <c r="AB130" t="str" s="6">
        <v>2026-10-01 10:41:27 UTC</v>
      </c>
      <c r="AC130" t="str" s="6">
        <v>Local Line cache</v>
      </c>
      <c r="AD130" s="23">
        <v>806137</v>
      </c>
      <c r="AE130" s="23">
        <v>527202</v>
      </c>
      <c r="AF130" t="str" s="23">
        <v>806137:527202:herdShare</v>
      </c>
      <c r="AG130" t="str" s="23">
        <v>No</v>
      </c>
      <c r="AH130" t="str" s="23">
        <v>Yes</v>
      </c>
      <c r="AI130" s="18">
        <v>278.25</v>
      </c>
    </row>
    <row r="131" ht="32" customHeight="1">
      <c r="A131" t="str" s="7">
        <v>Camas Country Mill</v>
      </c>
      <c r="B131" t="str" s="7">
        <v>Three Sisters Porridge</v>
      </c>
      <c r="C131" t="str" s="7">
        <v>4 lbs</v>
      </c>
      <c r="D131" t="str" s="7">
        <v>CSA Members</v>
      </c>
      <c r="E131" s="12">
        <v>18.55</v>
      </c>
      <c r="F131" s="13">
        <v>20.03</v>
      </c>
      <c r="G131" s="13">
        <f>IF(AND(ISNUMBER(E131),ISNUMBER(F131)),F131-E131,"")</f>
        <v>1.48</v>
      </c>
      <c r="H131" s="14">
        <f>IF(AND(ISNUMBER(E131),E131&gt;0,ISNUMBER(F131)),F131/E131-1,"")</f>
        <v>0.07978436657681942</v>
      </c>
      <c r="I131" t="str" s="15">
        <v>Unreviewed</v>
      </c>
      <c r="J131" s="16"/>
      <c r="K131" t="str" s="15">
        <v/>
      </c>
      <c r="L131" s="17" t="str">
        <f>IF(AC131="Local catalog","",IF(AG131="Yes",IF(ISNUMBER(E131),E131,""),IF(I131="Keep current",IF(ISNUMBER(E131),E131,""),IF(AH131&lt;&gt;"Yes","",IF(I131="Approve proposed",F131,IF(AND(I131="Use my price",AND(ISNUMBER(J131),J131&gt;0)),J131,""))))))</f>
        <v/>
      </c>
      <c r="M131" t="str" s="7">
        <f>IF(AND(AG131="Yes",OR(I131="Approve proposed",I131="Use my price")),"CHECK: protected price kept current",IF(OR(I131="Unreviewed",I131=""),"Pending review",IF(I131="Hold","On hold",IF(I131="Keep current",IF(ISNUMBER(E131),"Kept current","CHECK: no confirmed current price"),IF(AH131&lt;&gt;"Yes","CHECK: source needs review",IF(AND(I131="Use my price",NOT(AND(ISNUMBER(J131),J131&gt;0))),"CHECK: enter a price above zero",IF(NOT(OR(I131="Approve proposed",I131="Use my price")),"CHECK: choose a listed decision",IF(OR(NOT(ISNUMBER(L131)),L131&lt;=0,NOT(ISNUMBER(Y131)),Y131&lt;=0,X131&gt;=1),"CHECK: price or base unavailable",IF(L131/(Y131*(1-X131))-1&lt;0,"CHECK: price below local base","Ready")))))))))</f>
        <v>Pending review</v>
      </c>
      <c r="N131" s="18">
        <v>18.55</v>
      </c>
      <c r="O131" s="19">
        <v>0.4</v>
      </c>
      <c r="P131" s="14">
        <v>0.5117</v>
      </c>
      <c r="Q131" s="20" t="str">
        <f>IF(AND(ISNUMBER(L131),ISNUMBER(Y131),Y131&gt;0,X131&lt;1),ROUND(L131/(Y131*(1-X131))-1,4),"")</f>
        <v/>
      </c>
      <c r="R131" s="12">
        <v>55.650000000000006</v>
      </c>
      <c r="S131" s="13">
        <f>IF(AND(ISNUMBER(E131),E131&gt;0,ISNUMBER(F131)),R131*(F131/E131-1)*(1-'Start Here'!$B$16),0)</f>
        <v>4.306800000000001</v>
      </c>
      <c r="T131" s="17">
        <f>IF(AND(M131="Ready",OR(I131="Approve proposed",AND(I131="Use my price",AND(ISNUMBER(J131),J131&gt;0))),ISNUMBER(L131),E131&gt;0),R131*(L131/E131-1)*(1-'Start Here'!$B$16),0)</f>
        <v>0</v>
      </c>
      <c r="U131" t="str" s="6">
        <v>Currently hidden; do not activate automatically</v>
      </c>
      <c r="V131" t="str" s="21">
        <v>No</v>
      </c>
      <c r="W131" t="str" s="21">
        <v>No</v>
      </c>
      <c r="X131" s="22">
        <v>0</v>
      </c>
      <c r="Y131" s="18">
        <v>13.25</v>
      </c>
      <c r="AB131" t="str" s="6">
        <v>2026-10-01 10:41:27 UTC</v>
      </c>
      <c r="AC131" t="str" s="6">
        <v>Local Line cache</v>
      </c>
      <c r="AD131" s="23">
        <v>806137</v>
      </c>
      <c r="AE131" s="23">
        <v>527202</v>
      </c>
      <c r="AF131" t="str" s="23">
        <v>806137:527202:member</v>
      </c>
      <c r="AG131" t="str" s="23">
        <v>No</v>
      </c>
      <c r="AH131" t="str" s="23">
        <v>Yes</v>
      </c>
      <c r="AI131" s="18">
        <v>39.75</v>
      </c>
    </row>
    <row r="132" ht="32" customHeight="1">
      <c r="A132" t="str" s="7">
        <v>Camas Country Mill</v>
      </c>
      <c r="B132" t="str" s="7">
        <v>Three Sisters Porridge</v>
      </c>
      <c r="C132" t="str" s="7">
        <v>4 lbs</v>
      </c>
      <c r="D132" t="str" s="7">
        <v>Guest Basket</v>
      </c>
      <c r="E132" s="12">
        <v>18.55</v>
      </c>
      <c r="F132" s="13">
        <v>20.03</v>
      </c>
      <c r="G132" s="13">
        <f>IF(AND(ISNUMBER(E132),ISNUMBER(F132)),F132-E132,"")</f>
        <v>1.48</v>
      </c>
      <c r="H132" s="14">
        <f>IF(AND(ISNUMBER(E132),E132&gt;0,ISNUMBER(F132)),F132/E132-1,"")</f>
        <v>0.07978436657681942</v>
      </c>
      <c r="I132" t="str" s="15">
        <v>Unreviewed</v>
      </c>
      <c r="J132" s="16"/>
      <c r="K132" t="str" s="15">
        <v/>
      </c>
      <c r="L132" s="17" t="str">
        <f>IF(AC132="Local catalog","",IF(AG132="Yes",IF(ISNUMBER(E132),E132,""),IF(I132="Keep current",IF(ISNUMBER(E132),E132,""),IF(AH132&lt;&gt;"Yes","",IF(I132="Approve proposed",F132,IF(AND(I132="Use my price",AND(ISNUMBER(J132),J132&gt;0)),J132,""))))))</f>
        <v/>
      </c>
      <c r="M132" t="str" s="7">
        <f>IF(AND(AG132="Yes",OR(I132="Approve proposed",I132="Use my price")),"CHECK: protected price kept current",IF(OR(I132="Unreviewed",I132=""),"Pending review",IF(I132="Hold","On hold",IF(I132="Keep current",IF(ISNUMBER(E132),"Kept current","CHECK: no confirmed current price"),IF(AH132&lt;&gt;"Yes","CHECK: source needs review",IF(AND(I132="Use my price",NOT(AND(ISNUMBER(J132),J132&gt;0))),"CHECK: enter a price above zero",IF(NOT(OR(I132="Approve proposed",I132="Use my price")),"CHECK: choose a listed decision",IF(OR(NOT(ISNUMBER(L132)),L132&lt;=0,NOT(ISNUMBER(Y132)),Y132&lt;=0,X132&gt;=1),"CHECK: price or base unavailable",IF(L132/(Y132*(1-X132))-1&lt;0,"CHECK: price below local base","Ready")))))))))</f>
        <v>Pending review</v>
      </c>
      <c r="N132" s="18">
        <v>18.55</v>
      </c>
      <c r="O132" s="19">
        <v>0.4</v>
      </c>
      <c r="P132" s="14">
        <v>0.5117</v>
      </c>
      <c r="Q132" s="20" t="str">
        <f>IF(AND(ISNUMBER(L132),ISNUMBER(Y132),Y132&gt;0,X132&lt;1),ROUND(L132/(Y132*(1-X132))-1,4),"")</f>
        <v/>
      </c>
      <c r="R132" s="12">
        <v>18.55</v>
      </c>
      <c r="S132" s="13">
        <f>IF(AND(ISNUMBER(E132),E132&gt;0,ISNUMBER(F132)),R132*(F132/E132-1)*(1-'Start Here'!$B$16),0)</f>
        <v>1.4356000000000004</v>
      </c>
      <c r="T132" s="17">
        <f>IF(AND(M132="Ready",OR(I132="Approve proposed",AND(I132="Use my price",AND(ISNUMBER(J132),J132&gt;0))),ISNUMBER(L132),E132&gt;0),R132*(L132/E132-1)*(1-'Start Here'!$B$16),0)</f>
        <v>0</v>
      </c>
      <c r="U132" t="str" s="6">
        <v>Currently hidden; do not activate automatically</v>
      </c>
      <c r="V132" t="str" s="21">
        <v>No</v>
      </c>
      <c r="W132" t="str" s="21">
        <v>No</v>
      </c>
      <c r="X132" s="22">
        <v>0</v>
      </c>
      <c r="Y132" s="18">
        <v>13.25</v>
      </c>
      <c r="AB132" t="str" s="6">
        <v>2026-10-01 10:41:27 UTC</v>
      </c>
      <c r="AC132" t="str" s="6">
        <v>Local Line cache</v>
      </c>
      <c r="AD132" s="23">
        <v>806137</v>
      </c>
      <c r="AE132" s="23">
        <v>527202</v>
      </c>
      <c r="AF132" t="str" s="23">
        <v>806137:527202:guest</v>
      </c>
      <c r="AG132" t="str" s="23">
        <v>No</v>
      </c>
      <c r="AH132" t="str" s="23">
        <v>Yes</v>
      </c>
      <c r="AI132" s="18">
        <v>13.25</v>
      </c>
    </row>
    <row r="133" ht="32" customHeight="1">
      <c r="A133" t="str" s="7">
        <v>Camas Country Mill</v>
      </c>
      <c r="B133" t="str" s="7">
        <v>Three Sisters Porridge</v>
      </c>
      <c r="C133" t="str" s="7">
        <v>4 lbs</v>
      </c>
      <c r="D133" t="str" s="7">
        <v>SNAP</v>
      </c>
      <c r="E133" s="12">
        <v>18.55</v>
      </c>
      <c r="F133" s="13">
        <v>18.55</v>
      </c>
      <c r="G133" s="13">
        <f>IF(AND(ISNUMBER(E133),ISNUMBER(F133)),F133-E133,"")</f>
        <v>0</v>
      </c>
      <c r="H133" s="14">
        <f>IF(AND(ISNUMBER(E133),E133&gt;0,ISNUMBER(F133)),F133/E133-1,"")</f>
        <v>0</v>
      </c>
      <c r="I133" t="str" s="15">
        <v>Keep current</v>
      </c>
      <c r="J133" s="16"/>
      <c r="K133" t="str" s="15">
        <v/>
      </c>
      <c r="L133" s="17">
        <f>IF(AC133="Local catalog","",IF(AG133="Yes",IF(ISNUMBER(E133),E133,""),IF(I133="Keep current",IF(ISNUMBER(E133),E133,""),IF(AH133&lt;&gt;"Yes","",IF(I133="Approve proposed",F133,IF(AND(I133="Use my price",AND(ISNUMBER(J133),J133&gt;0)),J133,""))))))</f>
        <v>18.55</v>
      </c>
      <c r="M133" t="str" s="7">
        <f>IF(AND(AG133="Yes",OR(I133="Approve proposed",I133="Use my price")),"CHECK: protected price kept current",IF(OR(I133="Unreviewed",I133=""),"Pending review",IF(I133="Hold","On hold",IF(I133="Keep current",IF(ISNUMBER(E133),"Kept current","CHECK: no confirmed current price"),IF(AH133&lt;&gt;"Yes","CHECK: source needs review",IF(AND(I133="Use my price",NOT(AND(ISNUMBER(J133),J133&gt;0))),"CHECK: enter a price above zero",IF(NOT(OR(I133="Approve proposed",I133="Use my price")),"CHECK: choose a listed decision",IF(OR(NOT(ISNUMBER(L133)),L133&lt;=0,NOT(ISNUMBER(Y133)),Y133&lt;=0,X133&gt;=1),"CHECK: price or base unavailable",IF(L133/(Y133*(1-X133))-1&lt;0,"CHECK: price below local base","Ready")))))))))</f>
        <v>Kept current</v>
      </c>
      <c r="N133" s="18">
        <v>18.55</v>
      </c>
      <c r="O133" s="19">
        <v>0.4</v>
      </c>
      <c r="P133" s="14">
        <v>0.4</v>
      </c>
      <c r="Q133" s="20">
        <f>IF(AND(ISNUMBER(L133),ISNUMBER(Y133),Y133&gt;0,X133&lt;1),ROUND(L133/(Y133*(1-X133))-1,4),"")</f>
        <v>0.4</v>
      </c>
      <c r="R133" s="12">
        <v>0</v>
      </c>
      <c r="S133" s="13">
        <f>IF(AND(ISNUMBER(E133),E133&gt;0,ISNUMBER(F133)),R133*(F133/E133-1)*(1-'Start Here'!$B$16),0)</f>
        <v>0</v>
      </c>
      <c r="T133" s="17">
        <f>IF(AND(M133="Ready",OR(I133="Approve proposed",AND(I133="Use my price",AND(ISNUMBER(J133),J133&gt;0))),ISNUMBER(L133),E133&gt;0),R133*(L133/E133-1)*(1-'Start Here'!$B$16),0)</f>
        <v>0</v>
      </c>
      <c r="U133" t="str" s="6">
        <v>SNAP: preserve existing selling price; Currently hidden; do not activate automatically</v>
      </c>
      <c r="V133" t="str" s="21">
        <v>No</v>
      </c>
      <c r="W133" t="str" s="21">
        <v>No</v>
      </c>
      <c r="X133" s="22">
        <v>0</v>
      </c>
      <c r="Y133" s="18">
        <v>13.25</v>
      </c>
      <c r="AB133" t="str" s="6">
        <v>2026-10-01 10:41:27 UTC</v>
      </c>
      <c r="AC133" t="str" s="6">
        <v>Local Line cache</v>
      </c>
      <c r="AD133" s="23">
        <v>806137</v>
      </c>
      <c r="AE133" s="23">
        <v>527202</v>
      </c>
      <c r="AF133" t="str" s="23">
        <v>806137:527202:snap</v>
      </c>
      <c r="AG133" t="str" s="23">
        <v>Yes</v>
      </c>
      <c r="AH133" t="str" s="23">
        <v>Yes</v>
      </c>
      <c r="AI133" s="18">
        <v>0</v>
      </c>
    </row>
    <row r="134" ht="32" customHeight="1">
      <c r="A134" t="str" s="7">
        <v>Camas Swale Farm</v>
      </c>
      <c r="B134" t="str" s="7">
        <v>Austrian Cresent Fingerling Potatoes</v>
      </c>
      <c r="C134" t="str" s="7">
        <v>lb</v>
      </c>
      <c r="D134" t="str" s="7">
        <v>Herd Share Members</v>
      </c>
      <c r="E134" s="12">
        <v>3.15</v>
      </c>
      <c r="F134" s="13">
        <v>3.4</v>
      </c>
      <c r="G134" s="13">
        <f>IF(AND(ISNUMBER(E134),ISNUMBER(F134)),F134-E134,"")</f>
        <v>0.25</v>
      </c>
      <c r="H134" s="14">
        <f>IF(AND(ISNUMBER(E134),E134&gt;0,ISNUMBER(F134)),F134/E134-1,"")</f>
        <v>0.0793650793650793</v>
      </c>
      <c r="I134" t="str" s="15">
        <v>Unreviewed</v>
      </c>
      <c r="J134" s="16"/>
      <c r="K134" t="str" s="15">
        <v/>
      </c>
      <c r="L134" s="17" t="str">
        <f>IF(AC134="Local catalog","",IF(AG134="Yes",IF(ISNUMBER(E134),E134,""),IF(I134="Keep current",IF(ISNUMBER(E134),E134,""),IF(AH134&lt;&gt;"Yes","",IF(I134="Approve proposed",F134,IF(AND(I134="Use my price",AND(ISNUMBER(J134),J134&gt;0)),J134,""))))))</f>
        <v/>
      </c>
      <c r="M134" t="str" s="7">
        <f>IF(AND(AG134="Yes",OR(I134="Approve proposed",I134="Use my price")),"CHECK: protected price kept current",IF(OR(I134="Unreviewed",I134=""),"Pending review",IF(I134="Hold","On hold",IF(I134="Keep current",IF(ISNUMBER(E134),"Kept current","CHECK: no confirmed current price"),IF(AH134&lt;&gt;"Yes","CHECK: source needs review",IF(AND(I134="Use my price",NOT(AND(ISNUMBER(J134),J134&gt;0))),"CHECK: enter a price above zero",IF(NOT(OR(I134="Approve proposed",I134="Use my price")),"CHECK: choose a listed decision",IF(OR(NOT(ISNUMBER(L134)),L134&lt;=0,NOT(ISNUMBER(Y134)),Y134&lt;=0,X134&gt;=1),"CHECK: price or base unavailable",IF(L134/(Y134*(1-X134))-1&lt;0,"CHECK: price below local base","Ready")))))))))</f>
        <v>Pending review</v>
      </c>
      <c r="N134" s="18">
        <v>3.15</v>
      </c>
      <c r="O134" s="19">
        <v>0.4</v>
      </c>
      <c r="P134" s="14">
        <v>0.5111</v>
      </c>
      <c r="Q134" s="20" t="str">
        <f>IF(AND(ISNUMBER(L134),ISNUMBER(Y134),Y134&gt;0,X134&lt;1),ROUND(L134/(Y134*(1-X134))-1,4),"")</f>
        <v/>
      </c>
      <c r="R134" s="12">
        <v>393.75</v>
      </c>
      <c r="S134" s="13">
        <f>IF(AND(ISNUMBER(E134),E134&gt;0,ISNUMBER(F134)),R134*(F134/E134-1)*(1-'Start Here'!$B$16),0)</f>
        <v>30.312499999999975</v>
      </c>
      <c r="T134" s="17">
        <f>IF(AND(M134="Ready",OR(I134="Approve proposed",AND(I134="Use my price",AND(ISNUMBER(J134),J134&gt;0))),ISNUMBER(L134),E134&gt;0),R134*(L134/E134-1)*(1-'Start Here'!$B$16),0)</f>
        <v>0</v>
      </c>
      <c r="U134" t="str" s="6">
        <v>Currently hidden; do not activate automatically</v>
      </c>
      <c r="V134" t="str" s="21">
        <v>No</v>
      </c>
      <c r="W134" t="str" s="21">
        <v>No</v>
      </c>
      <c r="X134" s="22">
        <v>0</v>
      </c>
      <c r="Y134" s="18">
        <v>2.25</v>
      </c>
      <c r="AB134" t="str" s="6">
        <v>2026-10-01 10:41:27 UTC</v>
      </c>
      <c r="AC134" t="str" s="6">
        <v>Local Line cache</v>
      </c>
      <c r="AD134" s="23">
        <v>995528</v>
      </c>
      <c r="AE134" s="23">
        <v>769868</v>
      </c>
      <c r="AF134" t="str" s="23">
        <v>995528:769868:herdShare</v>
      </c>
      <c r="AG134" t="str" s="23">
        <v>No</v>
      </c>
      <c r="AH134" t="str" s="23">
        <v>Yes</v>
      </c>
      <c r="AI134" s="18">
        <v>281.25</v>
      </c>
    </row>
    <row r="135" ht="32" customHeight="1">
      <c r="A135" t="str" s="7">
        <v>Camas Swale Farm</v>
      </c>
      <c r="B135" t="str" s="7">
        <v>Austrian Cresent Fingerling Potatoes</v>
      </c>
      <c r="C135" t="str" s="7">
        <v>lb</v>
      </c>
      <c r="D135" t="str" s="7">
        <v>CSA Members</v>
      </c>
      <c r="E135" s="12">
        <v>3.15</v>
      </c>
      <c r="F135" s="13">
        <v>3.4</v>
      </c>
      <c r="G135" s="13">
        <f>IF(AND(ISNUMBER(E135),ISNUMBER(F135)),F135-E135,"")</f>
        <v>0.25</v>
      </c>
      <c r="H135" s="14">
        <f>IF(AND(ISNUMBER(E135),E135&gt;0,ISNUMBER(F135)),F135/E135-1,"")</f>
        <v>0.0793650793650793</v>
      </c>
      <c r="I135" t="str" s="15">
        <v>Unreviewed</v>
      </c>
      <c r="J135" s="16"/>
      <c r="K135" t="str" s="15">
        <v/>
      </c>
      <c r="L135" s="17" t="str">
        <f>IF(AC135="Local catalog","",IF(AG135="Yes",IF(ISNUMBER(E135),E135,""),IF(I135="Keep current",IF(ISNUMBER(E135),E135,""),IF(AH135&lt;&gt;"Yes","",IF(I135="Approve proposed",F135,IF(AND(I135="Use my price",AND(ISNUMBER(J135),J135&gt;0)),J135,""))))))</f>
        <v/>
      </c>
      <c r="M135" t="str" s="7">
        <f>IF(AND(AG135="Yes",OR(I135="Approve proposed",I135="Use my price")),"CHECK: protected price kept current",IF(OR(I135="Unreviewed",I135=""),"Pending review",IF(I135="Hold","On hold",IF(I135="Keep current",IF(ISNUMBER(E135),"Kept current","CHECK: no confirmed current price"),IF(AH135&lt;&gt;"Yes","CHECK: source needs review",IF(AND(I135="Use my price",NOT(AND(ISNUMBER(J135),J135&gt;0))),"CHECK: enter a price above zero",IF(NOT(OR(I135="Approve proposed",I135="Use my price")),"CHECK: choose a listed decision",IF(OR(NOT(ISNUMBER(L135)),L135&lt;=0,NOT(ISNUMBER(Y135)),Y135&lt;=0,X135&gt;=1),"CHECK: price or base unavailable",IF(L135/(Y135*(1-X135))-1&lt;0,"CHECK: price below local base","Ready")))))))))</f>
        <v>Pending review</v>
      </c>
      <c r="N135" s="18">
        <v>3.15</v>
      </c>
      <c r="O135" s="19">
        <v>0.4</v>
      </c>
      <c r="P135" s="14">
        <v>0.5111</v>
      </c>
      <c r="Q135" s="20" t="str">
        <f>IF(AND(ISNUMBER(L135),ISNUMBER(Y135),Y135&gt;0,X135&lt;1),ROUND(L135/(Y135*(1-X135))-1,4),"")</f>
        <v/>
      </c>
      <c r="R135" s="12">
        <v>0</v>
      </c>
      <c r="S135" s="13">
        <f>IF(AND(ISNUMBER(E135),E135&gt;0,ISNUMBER(F135)),R135*(F135/E135-1)*(1-'Start Here'!$B$16),0)</f>
        <v>0</v>
      </c>
      <c r="T135" s="17">
        <f>IF(AND(M135="Ready",OR(I135="Approve proposed",AND(I135="Use my price",AND(ISNUMBER(J135),J135&gt;0))),ISNUMBER(L135),E135&gt;0),R135*(L135/E135-1)*(1-'Start Here'!$B$16),0)</f>
        <v>0</v>
      </c>
      <c r="U135" t="str" s="6">
        <v>Currently hidden; do not activate automatically</v>
      </c>
      <c r="V135" t="str" s="21">
        <v>No</v>
      </c>
      <c r="W135" t="str" s="21">
        <v>No</v>
      </c>
      <c r="X135" s="22">
        <v>0</v>
      </c>
      <c r="Y135" s="18">
        <v>2.25</v>
      </c>
      <c r="AB135" t="str" s="6">
        <v>2026-10-01 10:41:27 UTC</v>
      </c>
      <c r="AC135" t="str" s="6">
        <v>Local Line cache</v>
      </c>
      <c r="AD135" s="23">
        <v>995528</v>
      </c>
      <c r="AE135" s="23">
        <v>769868</v>
      </c>
      <c r="AF135" t="str" s="23">
        <v>995528:769868:member</v>
      </c>
      <c r="AG135" t="str" s="23">
        <v>No</v>
      </c>
      <c r="AH135" t="str" s="23">
        <v>Yes</v>
      </c>
      <c r="AI135" s="18">
        <v>0</v>
      </c>
    </row>
    <row r="136" ht="32" customHeight="1">
      <c r="A136" t="str" s="7">
        <v>Camas Swale Farm</v>
      </c>
      <c r="B136" t="str" s="7">
        <v>Austrian Cresent Fingerling Potatoes</v>
      </c>
      <c r="C136" t="str" s="7">
        <v>lb</v>
      </c>
      <c r="D136" t="str" s="7">
        <v>Guest Basket</v>
      </c>
      <c r="E136" s="12">
        <v>3.15</v>
      </c>
      <c r="F136" s="13">
        <v>3.4</v>
      </c>
      <c r="G136" s="13">
        <f>IF(AND(ISNUMBER(E136),ISNUMBER(F136)),F136-E136,"")</f>
        <v>0.25</v>
      </c>
      <c r="H136" s="14">
        <f>IF(AND(ISNUMBER(E136),E136&gt;0,ISNUMBER(F136)),F136/E136-1,"")</f>
        <v>0.0793650793650793</v>
      </c>
      <c r="I136" t="str" s="15">
        <v>Unreviewed</v>
      </c>
      <c r="J136" s="16"/>
      <c r="K136" t="str" s="15">
        <v/>
      </c>
      <c r="L136" s="17" t="str">
        <f>IF(AC136="Local catalog","",IF(AG136="Yes",IF(ISNUMBER(E136),E136,""),IF(I136="Keep current",IF(ISNUMBER(E136),E136,""),IF(AH136&lt;&gt;"Yes","",IF(I136="Approve proposed",F136,IF(AND(I136="Use my price",AND(ISNUMBER(J136),J136&gt;0)),J136,""))))))</f>
        <v/>
      </c>
      <c r="M136" t="str" s="7">
        <f>IF(AND(AG136="Yes",OR(I136="Approve proposed",I136="Use my price")),"CHECK: protected price kept current",IF(OR(I136="Unreviewed",I136=""),"Pending review",IF(I136="Hold","On hold",IF(I136="Keep current",IF(ISNUMBER(E136),"Kept current","CHECK: no confirmed current price"),IF(AH136&lt;&gt;"Yes","CHECK: source needs review",IF(AND(I136="Use my price",NOT(AND(ISNUMBER(J136),J136&gt;0))),"CHECK: enter a price above zero",IF(NOT(OR(I136="Approve proposed",I136="Use my price")),"CHECK: choose a listed decision",IF(OR(NOT(ISNUMBER(L136)),L136&lt;=0,NOT(ISNUMBER(Y136)),Y136&lt;=0,X136&gt;=1),"CHECK: price or base unavailable",IF(L136/(Y136*(1-X136))-1&lt;0,"CHECK: price below local base","Ready")))))))))</f>
        <v>Pending review</v>
      </c>
      <c r="N136" s="18">
        <v>3.15</v>
      </c>
      <c r="O136" s="19">
        <v>0.4</v>
      </c>
      <c r="P136" s="14">
        <v>0.5111</v>
      </c>
      <c r="Q136" s="20" t="str">
        <f>IF(AND(ISNUMBER(L136),ISNUMBER(Y136),Y136&gt;0,X136&lt;1),ROUND(L136/(Y136*(1-X136))-1,4),"")</f>
        <v/>
      </c>
      <c r="R136" s="12">
        <v>31.5</v>
      </c>
      <c r="S136" s="13">
        <f>IF(AND(ISNUMBER(E136),E136&gt;0,ISNUMBER(F136)),R136*(F136/E136-1)*(1-'Start Here'!$B$16),0)</f>
        <v>2.424999999999998</v>
      </c>
      <c r="T136" s="17">
        <f>IF(AND(M136="Ready",OR(I136="Approve proposed",AND(I136="Use my price",AND(ISNUMBER(J136),J136&gt;0))),ISNUMBER(L136),E136&gt;0),R136*(L136/E136-1)*(1-'Start Here'!$B$16),0)</f>
        <v>0</v>
      </c>
      <c r="U136" t="str" s="6">
        <v>Currently hidden; do not activate automatically</v>
      </c>
      <c r="V136" t="str" s="21">
        <v>No</v>
      </c>
      <c r="W136" t="str" s="21">
        <v>No</v>
      </c>
      <c r="X136" s="22">
        <v>0</v>
      </c>
      <c r="Y136" s="18">
        <v>2.25</v>
      </c>
      <c r="AB136" t="str" s="6">
        <v>2026-10-01 10:41:27 UTC</v>
      </c>
      <c r="AC136" t="str" s="6">
        <v>Local Line cache</v>
      </c>
      <c r="AD136" s="23">
        <v>995528</v>
      </c>
      <c r="AE136" s="23">
        <v>769868</v>
      </c>
      <c r="AF136" t="str" s="23">
        <v>995528:769868:guest</v>
      </c>
      <c r="AG136" t="str" s="23">
        <v>No</v>
      </c>
      <c r="AH136" t="str" s="23">
        <v>Yes</v>
      </c>
      <c r="AI136" s="18">
        <v>22.5</v>
      </c>
    </row>
    <row r="137" ht="32" customHeight="1">
      <c r="A137" t="str" s="7">
        <v>Camas Swale Farm</v>
      </c>
      <c r="B137" t="str" s="7">
        <v>Austrian Cresent Fingerling Potatoes</v>
      </c>
      <c r="C137" t="str" s="7">
        <v>lb</v>
      </c>
      <c r="D137" t="str" s="7">
        <v>SNAP</v>
      </c>
      <c r="E137" s="12">
        <v>3.15</v>
      </c>
      <c r="F137" s="13">
        <v>3.15</v>
      </c>
      <c r="G137" s="13">
        <f>IF(AND(ISNUMBER(E137),ISNUMBER(F137)),F137-E137,"")</f>
        <v>0</v>
      </c>
      <c r="H137" s="14">
        <f>IF(AND(ISNUMBER(E137),E137&gt;0,ISNUMBER(F137)),F137/E137-1,"")</f>
        <v>0</v>
      </c>
      <c r="I137" t="str" s="15">
        <v>Keep current</v>
      </c>
      <c r="J137" s="16"/>
      <c r="K137" t="str" s="15">
        <v/>
      </c>
      <c r="L137" s="17">
        <f>IF(AC137="Local catalog","",IF(AG137="Yes",IF(ISNUMBER(E137),E137,""),IF(I137="Keep current",IF(ISNUMBER(E137),E137,""),IF(AH137&lt;&gt;"Yes","",IF(I137="Approve proposed",F137,IF(AND(I137="Use my price",AND(ISNUMBER(J137),J137&gt;0)),J137,""))))))</f>
        <v>3.15</v>
      </c>
      <c r="M137" t="str" s="7">
        <f>IF(AND(AG137="Yes",OR(I137="Approve proposed",I137="Use my price")),"CHECK: protected price kept current",IF(OR(I137="Unreviewed",I137=""),"Pending review",IF(I137="Hold","On hold",IF(I137="Keep current",IF(ISNUMBER(E137),"Kept current","CHECK: no confirmed current price"),IF(AH137&lt;&gt;"Yes","CHECK: source needs review",IF(AND(I137="Use my price",NOT(AND(ISNUMBER(J137),J137&gt;0))),"CHECK: enter a price above zero",IF(NOT(OR(I137="Approve proposed",I137="Use my price")),"CHECK: choose a listed decision",IF(OR(NOT(ISNUMBER(L137)),L137&lt;=0,NOT(ISNUMBER(Y137)),Y137&lt;=0,X137&gt;=1),"CHECK: price or base unavailable",IF(L137/(Y137*(1-X137))-1&lt;0,"CHECK: price below local base","Ready")))))))))</f>
        <v>Kept current</v>
      </c>
      <c r="N137" s="18">
        <v>3.15</v>
      </c>
      <c r="O137" s="19">
        <v>0.4</v>
      </c>
      <c r="P137" s="14">
        <v>0.4</v>
      </c>
      <c r="Q137" s="20">
        <f>IF(AND(ISNUMBER(L137),ISNUMBER(Y137),Y137&gt;0,X137&lt;1),ROUND(L137/(Y137*(1-X137))-1,4),"")</f>
        <v>0.4</v>
      </c>
      <c r="R137" s="12">
        <v>0</v>
      </c>
      <c r="S137" s="13">
        <f>IF(AND(ISNUMBER(E137),E137&gt;0,ISNUMBER(F137)),R137*(F137/E137-1)*(1-'Start Here'!$B$16),0)</f>
        <v>0</v>
      </c>
      <c r="T137" s="17">
        <f>IF(AND(M137="Ready",OR(I137="Approve proposed",AND(I137="Use my price",AND(ISNUMBER(J137),J137&gt;0))),ISNUMBER(L137),E137&gt;0),R137*(L137/E137-1)*(1-'Start Here'!$B$16),0)</f>
        <v>0</v>
      </c>
      <c r="U137" t="str" s="6">
        <v>SNAP: preserve existing selling price; Currently hidden; do not activate automatically</v>
      </c>
      <c r="V137" t="str" s="21">
        <v>No</v>
      </c>
      <c r="W137" t="str" s="21">
        <v>No</v>
      </c>
      <c r="X137" s="22">
        <v>0</v>
      </c>
      <c r="Y137" s="18">
        <v>2.25</v>
      </c>
      <c r="AB137" t="str" s="6">
        <v>2026-10-01 10:41:27 UTC</v>
      </c>
      <c r="AC137" t="str" s="6">
        <v>Local Line cache</v>
      </c>
      <c r="AD137" s="23">
        <v>995528</v>
      </c>
      <c r="AE137" s="23">
        <v>769868</v>
      </c>
      <c r="AF137" t="str" s="23">
        <v>995528:769868:snap</v>
      </c>
      <c r="AG137" t="str" s="23">
        <v>Yes</v>
      </c>
      <c r="AH137" t="str" s="23">
        <v>Yes</v>
      </c>
      <c r="AI137" s="18">
        <v>0</v>
      </c>
    </row>
    <row r="138" ht="32" customHeight="1">
      <c r="A138" t="str" s="7">
        <v>Camas Swale Farm</v>
      </c>
      <c r="B138" t="str" s="7">
        <v>Baby Sweet Onion</v>
      </c>
      <c r="C138" t="str" s="7">
        <v>bunch</v>
      </c>
      <c r="D138" t="str" s="7">
        <v>Herd Share Members</v>
      </c>
      <c r="E138" s="12">
        <v>3.5</v>
      </c>
      <c r="F138" s="13">
        <v>3.78</v>
      </c>
      <c r="G138" s="13">
        <f>IF(AND(ISNUMBER(E138),ISNUMBER(F138)),F138-E138,"")</f>
        <v>0.28</v>
      </c>
      <c r="H138" s="14">
        <f>IF(AND(ISNUMBER(E138),E138&gt;0,ISNUMBER(F138)),F138/E138-1,"")</f>
        <v>0.07999999999999985</v>
      </c>
      <c r="I138" t="str" s="15">
        <v>Unreviewed</v>
      </c>
      <c r="J138" s="16"/>
      <c r="K138" t="str" s="15">
        <v/>
      </c>
      <c r="L138" s="17" t="str">
        <f>IF(AC138="Local catalog","",IF(AG138="Yes",IF(ISNUMBER(E138),E138,""),IF(I138="Keep current",IF(ISNUMBER(E138),E138,""),IF(AH138&lt;&gt;"Yes","",IF(I138="Approve proposed",F138,IF(AND(I138="Use my price",AND(ISNUMBER(J138),J138&gt;0)),J138,""))))))</f>
        <v/>
      </c>
      <c r="M138" t="str" s="7">
        <f>IF(AND(AG138="Yes",OR(I138="Approve proposed",I138="Use my price")),"CHECK: protected price kept current",IF(OR(I138="Unreviewed",I138=""),"Pending review",IF(I138="Hold","On hold",IF(I138="Keep current",IF(ISNUMBER(E138),"Kept current","CHECK: no confirmed current price"),IF(AH138&lt;&gt;"Yes","CHECK: source needs review",IF(AND(I138="Use my price",NOT(AND(ISNUMBER(J138),J138&gt;0))),"CHECK: enter a price above zero",IF(NOT(OR(I138="Approve proposed",I138="Use my price")),"CHECK: choose a listed decision",IF(OR(NOT(ISNUMBER(L138)),L138&lt;=0,NOT(ISNUMBER(Y138)),Y138&lt;=0,X138&gt;=1),"CHECK: price or base unavailable",IF(L138/(Y138*(1-X138))-1&lt;0,"CHECK: price below local base","Ready")))))))))</f>
        <v>Pending review</v>
      </c>
      <c r="N138" s="18">
        <v>3.5</v>
      </c>
      <c r="O138" s="19">
        <v>0.4</v>
      </c>
      <c r="P138" s="14">
        <v>0.512</v>
      </c>
      <c r="Q138" s="20" t="str">
        <f>IF(AND(ISNUMBER(L138),ISNUMBER(Y138),Y138&gt;0,X138&lt;1),ROUND(L138/(Y138*(1-X138))-1,4),"")</f>
        <v/>
      </c>
      <c r="R138" s="12">
        <v>63</v>
      </c>
      <c r="S138" s="13">
        <f>IF(AND(ISNUMBER(E138),E138&gt;0,ISNUMBER(F138)),R138*(F138/E138-1)*(1-'Start Here'!$B$16),0)</f>
        <v>4.88879999999999</v>
      </c>
      <c r="T138" s="17">
        <f>IF(AND(M138="Ready",OR(I138="Approve proposed",AND(I138="Use my price",AND(ISNUMBER(J138),J138&gt;0))),ISNUMBER(L138),E138&gt;0),R138*(L138/E138-1)*(1-'Start Here'!$B$16),0)</f>
        <v>0</v>
      </c>
      <c r="U138" t="str" s="6">
        <v>Currently hidden; do not activate automatically</v>
      </c>
      <c r="V138" t="str" s="21">
        <v>No</v>
      </c>
      <c r="W138" t="str" s="21">
        <v>No</v>
      </c>
      <c r="X138" s="22">
        <v>0</v>
      </c>
      <c r="Y138" s="18">
        <v>2.5</v>
      </c>
      <c r="AB138" t="str" s="6">
        <v>2026-10-01 10:41:27 UTC</v>
      </c>
      <c r="AC138" t="str" s="6">
        <v>Local Line cache</v>
      </c>
      <c r="AD138" s="23">
        <v>1133120</v>
      </c>
      <c r="AE138" s="23">
        <v>968059</v>
      </c>
      <c r="AF138" t="str" s="23">
        <v>1133120:968059:herdShare</v>
      </c>
      <c r="AG138" t="str" s="23">
        <v>No</v>
      </c>
      <c r="AH138" t="str" s="23">
        <v>Yes</v>
      </c>
      <c r="AI138" s="18">
        <v>45</v>
      </c>
    </row>
    <row r="139" ht="32" customHeight="1">
      <c r="A139" t="str" s="7">
        <v>Camas Swale Farm</v>
      </c>
      <c r="B139" t="str" s="7">
        <v>Baby Sweet Onion</v>
      </c>
      <c r="C139" t="str" s="7">
        <v>bunch</v>
      </c>
      <c r="D139" t="str" s="7">
        <v>CSA Members</v>
      </c>
      <c r="G139" s="13" t="str">
        <f>IF(AND(ISNUMBER(E139),ISNUMBER(F139)),F139-E139,"")</f>
        <v/>
      </c>
      <c r="H139" s="14" t="str">
        <f>IF(AND(ISNUMBER(E139),E139&gt;0,ISNUMBER(F139)),F139/E139-1,"")</f>
        <v/>
      </c>
      <c r="I139" t="str" s="15">
        <v>Hold</v>
      </c>
      <c r="J139" s="24"/>
      <c r="K139" t="str" s="15">
        <v/>
      </c>
      <c r="L139" s="17" t="str">
        <f>IF(AC139="Local catalog","",IF(AG139="Yes",IF(ISNUMBER(E139),E139,""),IF(I139="Keep current",IF(ISNUMBER(E139),E139,""),IF(AH139&lt;&gt;"Yes","",IF(I139="Approve proposed",F139,IF(AND(I139="Use my price",AND(ISNUMBER(J139),J139&gt;0)),J139,""))))))</f>
        <v/>
      </c>
      <c r="M139" t="str" s="7">
        <f>IF(AND(AG139="Yes",OR(I139="Approve proposed",I139="Use my price")),"CHECK: protected price kept current",IF(OR(I139="Unreviewed",I139=""),"Pending review",IF(I139="Hold","On hold",IF(I139="Keep current",IF(ISNUMBER(E139),"Kept current","CHECK: no confirmed current price"),IF(AH139&lt;&gt;"Yes","CHECK: source needs review",IF(AND(I139="Use my price",NOT(AND(ISNUMBER(J139),J139&gt;0))),"CHECK: enter a price above zero",IF(NOT(OR(I139="Approve proposed",I139="Use my price")),"CHECK: choose a listed decision",IF(OR(NOT(ISNUMBER(L139)),L139&lt;=0,NOT(ISNUMBER(Y139)),Y139&lt;=0,X139&gt;=1),"CHECK: price or base unavailable",IF(L139/(Y139*(1-X139))-1&lt;0,"CHECK: price below local base","Ready")))))))))</f>
        <v>On hold</v>
      </c>
      <c r="N139" s="18">
        <v>3.5</v>
      </c>
      <c r="O139" s="19">
        <v>0.4</v>
      </c>
      <c r="Q139" s="20" t="str">
        <f>IF(AND(ISNUMBER(L139),ISNUMBER(Y139),Y139&gt;0,X139&lt;1),ROUND(L139/(Y139*(1-X139))-1,4),"")</f>
        <v/>
      </c>
      <c r="R139" s="12">
        <v>0</v>
      </c>
      <c r="S139" s="13">
        <f>IF(AND(ISNUMBER(E139),E139&gt;0,ISNUMBER(F139)),R139*(F139/E139-1)*(1-'Start Here'!$B$16),0)</f>
        <v>0</v>
      </c>
      <c r="T139" s="17">
        <f>IF(AND(M139="Ready",OR(I139="Approve proposed",AND(I139="Use my price",AND(ISNUMBER(J139),J139&gt;0))),ISNUMBER(L139),E139&gt;0),R139*(L139/E139-1)*(1-'Start Here'!$B$16),0)</f>
        <v>0</v>
      </c>
      <c r="U139" t="str" s="6">
        <v>No confirmed Local Line price/list; local calculation is reference only; Currently hidden; do not activate automatically</v>
      </c>
      <c r="V139" t="str" s="21">
        <v>No</v>
      </c>
      <c r="W139" t="str" s="21">
        <v>No</v>
      </c>
      <c r="X139" s="22">
        <v>0</v>
      </c>
      <c r="Y139" s="18">
        <v>2.5</v>
      </c>
      <c r="AB139" t="str" s="6">
        <v/>
      </c>
      <c r="AC139" t="str" s="6">
        <v>Local calculation only</v>
      </c>
      <c r="AD139" s="23">
        <v>1133120</v>
      </c>
      <c r="AE139" s="23">
        <v>968059</v>
      </c>
      <c r="AF139" t="str" s="23">
        <v>1133120:968059:member</v>
      </c>
      <c r="AG139" t="str" s="23">
        <v>No</v>
      </c>
      <c r="AH139" t="str" s="23">
        <v>No</v>
      </c>
      <c r="AI139" s="18">
        <v>0</v>
      </c>
    </row>
    <row r="140" ht="32" customHeight="1">
      <c r="A140" t="str" s="7">
        <v>Camas Swale Farm</v>
      </c>
      <c r="B140" t="str" s="7">
        <v>Baby Sweet Onion</v>
      </c>
      <c r="C140" t="str" s="7">
        <v>bunch</v>
      </c>
      <c r="D140" t="str" s="7">
        <v>Guest Basket</v>
      </c>
      <c r="E140" s="12">
        <v>3.5</v>
      </c>
      <c r="F140" s="13">
        <v>3.78</v>
      </c>
      <c r="G140" s="13">
        <f>IF(AND(ISNUMBER(E140),ISNUMBER(F140)),F140-E140,"")</f>
        <v>0.28</v>
      </c>
      <c r="H140" s="14">
        <f>IF(AND(ISNUMBER(E140),E140&gt;0,ISNUMBER(F140)),F140/E140-1,"")</f>
        <v>0.07999999999999985</v>
      </c>
      <c r="I140" t="str" s="15">
        <v>Unreviewed</v>
      </c>
      <c r="J140" s="16"/>
      <c r="K140" t="str" s="15">
        <v/>
      </c>
      <c r="L140" s="17" t="str">
        <f>IF(AC140="Local catalog","",IF(AG140="Yes",IF(ISNUMBER(E140),E140,""),IF(I140="Keep current",IF(ISNUMBER(E140),E140,""),IF(AH140&lt;&gt;"Yes","",IF(I140="Approve proposed",F140,IF(AND(I140="Use my price",AND(ISNUMBER(J140),J140&gt;0)),J140,""))))))</f>
        <v/>
      </c>
      <c r="M140" t="str" s="7">
        <f>IF(AND(AG140="Yes",OR(I140="Approve proposed",I140="Use my price")),"CHECK: protected price kept current",IF(OR(I140="Unreviewed",I140=""),"Pending review",IF(I140="Hold","On hold",IF(I140="Keep current",IF(ISNUMBER(E140),"Kept current","CHECK: no confirmed current price"),IF(AH140&lt;&gt;"Yes","CHECK: source needs review",IF(AND(I140="Use my price",NOT(AND(ISNUMBER(J140),J140&gt;0))),"CHECK: enter a price above zero",IF(NOT(OR(I140="Approve proposed",I140="Use my price")),"CHECK: choose a listed decision",IF(OR(NOT(ISNUMBER(L140)),L140&lt;=0,NOT(ISNUMBER(Y140)),Y140&lt;=0,X140&gt;=1),"CHECK: price or base unavailable",IF(L140/(Y140*(1-X140))-1&lt;0,"CHECK: price below local base","Ready")))))))))</f>
        <v>Pending review</v>
      </c>
      <c r="N140" s="18">
        <v>3.5</v>
      </c>
      <c r="O140" s="19">
        <v>0.4</v>
      </c>
      <c r="P140" s="14">
        <v>0.512</v>
      </c>
      <c r="Q140" s="20" t="str">
        <f>IF(AND(ISNUMBER(L140),ISNUMBER(Y140),Y140&gt;0,X140&lt;1),ROUND(L140/(Y140*(1-X140))-1,4),"")</f>
        <v/>
      </c>
      <c r="R140" s="12">
        <v>10.5</v>
      </c>
      <c r="S140" s="13">
        <f>IF(AND(ISNUMBER(E140),E140&gt;0,ISNUMBER(F140)),R140*(F140/E140-1)*(1-'Start Here'!$B$16),0)</f>
        <v>0.8147999999999984</v>
      </c>
      <c r="T140" s="17">
        <f>IF(AND(M140="Ready",OR(I140="Approve proposed",AND(I140="Use my price",AND(ISNUMBER(J140),J140&gt;0))),ISNUMBER(L140),E140&gt;0),R140*(L140/E140-1)*(1-'Start Here'!$B$16),0)</f>
        <v>0</v>
      </c>
      <c r="U140" t="str" s="6">
        <v>Currently hidden; do not activate automatically</v>
      </c>
      <c r="V140" t="str" s="21">
        <v>No</v>
      </c>
      <c r="W140" t="str" s="21">
        <v>No</v>
      </c>
      <c r="X140" s="22">
        <v>0</v>
      </c>
      <c r="Y140" s="18">
        <v>2.5</v>
      </c>
      <c r="AB140" t="str" s="6">
        <v>2026-10-01 10:41:27 UTC</v>
      </c>
      <c r="AC140" t="str" s="6">
        <v>Local Line cache</v>
      </c>
      <c r="AD140" s="23">
        <v>1133120</v>
      </c>
      <c r="AE140" s="23">
        <v>968059</v>
      </c>
      <c r="AF140" t="str" s="23">
        <v>1133120:968059:guest</v>
      </c>
      <c r="AG140" t="str" s="23">
        <v>No</v>
      </c>
      <c r="AH140" t="str" s="23">
        <v>Yes</v>
      </c>
      <c r="AI140" s="18">
        <v>7.5</v>
      </c>
    </row>
    <row r="141" ht="32" customHeight="1">
      <c r="A141" t="str" s="7">
        <v>Camas Swale Farm</v>
      </c>
      <c r="B141" t="str" s="7">
        <v>Baby Sweet Onion</v>
      </c>
      <c r="C141" t="str" s="7">
        <v>bunch</v>
      </c>
      <c r="D141" t="str" s="7">
        <v>SNAP</v>
      </c>
      <c r="E141" s="12">
        <v>3.5</v>
      </c>
      <c r="F141" s="13">
        <v>3.5</v>
      </c>
      <c r="G141" s="13">
        <f>IF(AND(ISNUMBER(E141),ISNUMBER(F141)),F141-E141,"")</f>
        <v>0</v>
      </c>
      <c r="H141" s="14">
        <f>IF(AND(ISNUMBER(E141),E141&gt;0,ISNUMBER(F141)),F141/E141-1,"")</f>
        <v>0</v>
      </c>
      <c r="I141" t="str" s="15">
        <v>Keep current</v>
      </c>
      <c r="J141" s="16"/>
      <c r="K141" t="str" s="15">
        <v/>
      </c>
      <c r="L141" s="17">
        <f>IF(AC141="Local catalog","",IF(AG141="Yes",IF(ISNUMBER(E141),E141,""),IF(I141="Keep current",IF(ISNUMBER(E141),E141,""),IF(AH141&lt;&gt;"Yes","",IF(I141="Approve proposed",F141,IF(AND(I141="Use my price",AND(ISNUMBER(J141),J141&gt;0)),J141,""))))))</f>
        <v>3.5</v>
      </c>
      <c r="M141" t="str" s="7">
        <f>IF(AND(AG141="Yes",OR(I141="Approve proposed",I141="Use my price")),"CHECK: protected price kept current",IF(OR(I141="Unreviewed",I141=""),"Pending review",IF(I141="Hold","On hold",IF(I141="Keep current",IF(ISNUMBER(E141),"Kept current","CHECK: no confirmed current price"),IF(AH141&lt;&gt;"Yes","CHECK: source needs review",IF(AND(I141="Use my price",NOT(AND(ISNUMBER(J141),J141&gt;0))),"CHECK: enter a price above zero",IF(NOT(OR(I141="Approve proposed",I141="Use my price")),"CHECK: choose a listed decision",IF(OR(NOT(ISNUMBER(L141)),L141&lt;=0,NOT(ISNUMBER(Y141)),Y141&lt;=0,X141&gt;=1),"CHECK: price or base unavailable",IF(L141/(Y141*(1-X141))-1&lt;0,"CHECK: price below local base","Ready")))))))))</f>
        <v>Kept current</v>
      </c>
      <c r="N141" s="18">
        <v>3.5</v>
      </c>
      <c r="O141" s="19">
        <v>0.4</v>
      </c>
      <c r="P141" s="14">
        <v>0.4</v>
      </c>
      <c r="Q141" s="20">
        <f>IF(AND(ISNUMBER(L141),ISNUMBER(Y141),Y141&gt;0,X141&lt;1),ROUND(L141/(Y141*(1-X141))-1,4),"")</f>
        <v>0.4</v>
      </c>
      <c r="R141" s="12">
        <v>0</v>
      </c>
      <c r="S141" s="13">
        <f>IF(AND(ISNUMBER(E141),E141&gt;0,ISNUMBER(F141)),R141*(F141/E141-1)*(1-'Start Here'!$B$16),0)</f>
        <v>0</v>
      </c>
      <c r="T141" s="17">
        <f>IF(AND(M141="Ready",OR(I141="Approve proposed",AND(I141="Use my price",AND(ISNUMBER(J141),J141&gt;0))),ISNUMBER(L141),E141&gt;0),R141*(L141/E141-1)*(1-'Start Here'!$B$16),0)</f>
        <v>0</v>
      </c>
      <c r="U141" t="str" s="6">
        <v>SNAP: preserve existing selling price; Currently hidden; do not activate automatically</v>
      </c>
      <c r="V141" t="str" s="21">
        <v>No</v>
      </c>
      <c r="W141" t="str" s="21">
        <v>No</v>
      </c>
      <c r="X141" s="22">
        <v>0</v>
      </c>
      <c r="Y141" s="18">
        <v>2.5</v>
      </c>
      <c r="AB141" t="str" s="6">
        <v>2026-10-01 10:41:27 UTC</v>
      </c>
      <c r="AC141" t="str" s="6">
        <v>Local Line cache</v>
      </c>
      <c r="AD141" s="23">
        <v>1133120</v>
      </c>
      <c r="AE141" s="23">
        <v>968059</v>
      </c>
      <c r="AF141" t="str" s="23">
        <v>1133120:968059:snap</v>
      </c>
      <c r="AG141" t="str" s="23">
        <v>Yes</v>
      </c>
      <c r="AH141" t="str" s="23">
        <v>Yes</v>
      </c>
      <c r="AI141" s="18">
        <v>0</v>
      </c>
    </row>
    <row r="142" ht="32" customHeight="1">
      <c r="A142" t="str" s="7">
        <v>Camas Swale Farm</v>
      </c>
      <c r="B142" t="str" s="7">
        <v>Bi-Color Corn</v>
      </c>
      <c r="C142" t="str" s="7">
        <v>each</v>
      </c>
      <c r="D142" t="str" s="7">
        <v>Herd Share Members</v>
      </c>
      <c r="E142" s="12">
        <v>1.54</v>
      </c>
      <c r="F142" s="13">
        <v>1.66</v>
      </c>
      <c r="G142" s="13">
        <f>IF(AND(ISNUMBER(E142),ISNUMBER(F142)),F142-E142,"")</f>
        <v>0.12</v>
      </c>
      <c r="H142" s="14">
        <f>IF(AND(ISNUMBER(E142),E142&gt;0,ISNUMBER(F142)),F142/E142-1,"")</f>
        <v>0.07792207792207795</v>
      </c>
      <c r="I142" t="str" s="15">
        <v>Unreviewed</v>
      </c>
      <c r="J142" s="16"/>
      <c r="K142" t="str" s="15">
        <v/>
      </c>
      <c r="L142" s="17" t="str">
        <f>IF(AC142="Local catalog","",IF(AG142="Yes",IF(ISNUMBER(E142),E142,""),IF(I142="Keep current",IF(ISNUMBER(E142),E142,""),IF(AH142&lt;&gt;"Yes","",IF(I142="Approve proposed",F142,IF(AND(I142="Use my price",AND(ISNUMBER(J142),J142&gt;0)),J142,""))))))</f>
        <v/>
      </c>
      <c r="M142" t="str" s="7">
        <f>IF(AND(AG142="Yes",OR(I142="Approve proposed",I142="Use my price")),"CHECK: protected price kept current",IF(OR(I142="Unreviewed",I142=""),"Pending review",IF(I142="Hold","On hold",IF(I142="Keep current",IF(ISNUMBER(E142),"Kept current","CHECK: no confirmed current price"),IF(AH142&lt;&gt;"Yes","CHECK: source needs review",IF(AND(I142="Use my price",NOT(AND(ISNUMBER(J142),J142&gt;0))),"CHECK: enter a price above zero",IF(NOT(OR(I142="Approve proposed",I142="Use my price")),"CHECK: choose a listed decision",IF(OR(NOT(ISNUMBER(L142)),L142&lt;=0,NOT(ISNUMBER(Y142)),Y142&lt;=0,X142&gt;=1),"CHECK: price or base unavailable",IF(L142/(Y142*(1-X142))-1&lt;0,"CHECK: price below local base","Ready")))))))))</f>
        <v>Pending review</v>
      </c>
      <c r="N142" s="18">
        <v>1.54</v>
      </c>
      <c r="O142" s="19">
        <v>0.4</v>
      </c>
      <c r="P142" s="14">
        <v>0.5091</v>
      </c>
      <c r="Q142" s="20" t="str">
        <f>IF(AND(ISNUMBER(L142),ISNUMBER(Y142),Y142&gt;0,X142&lt;1),ROUND(L142/(Y142*(1-X142))-1,4),"")</f>
        <v/>
      </c>
      <c r="R142" s="12">
        <v>1597.68</v>
      </c>
      <c r="S142" s="13">
        <f>IF(AND(ISNUMBER(E142),E142&gt;0,ISNUMBER(F142)),R142*(F142/E142-1)*(1-'Start Here'!$B$16),0)</f>
        <v>120.75970909090914</v>
      </c>
      <c r="T142" s="17">
        <f>IF(AND(M142="Ready",OR(I142="Approve proposed",AND(I142="Use my price",AND(ISNUMBER(J142),J142&gt;0))),ISNUMBER(L142),E142&gt;0),R142*(L142/E142-1)*(1-'Start Here'!$B$16),0)</f>
        <v>0</v>
      </c>
      <c r="U142" t="str" s="6">
        <v/>
      </c>
      <c r="V142" t="str" s="21">
        <v>Yes</v>
      </c>
      <c r="W142" t="str" s="21">
        <v>No</v>
      </c>
      <c r="X142" s="22">
        <v>0</v>
      </c>
      <c r="Y142" s="18">
        <v>1.1</v>
      </c>
      <c r="AB142" t="str" s="6">
        <v>2026-10-01 10:41:27 UTC</v>
      </c>
      <c r="AC142" t="str" s="6">
        <v>Local Line cache</v>
      </c>
      <c r="AD142" s="23">
        <v>805950</v>
      </c>
      <c r="AE142" s="23">
        <v>527010</v>
      </c>
      <c r="AF142" t="str" s="23">
        <v>805950:527010:herdShare</v>
      </c>
      <c r="AG142" t="str" s="23">
        <v>No</v>
      </c>
      <c r="AH142" t="str" s="23">
        <v>Yes</v>
      </c>
      <c r="AI142" s="18">
        <v>1061</v>
      </c>
    </row>
    <row r="143" ht="32" customHeight="1">
      <c r="A143" t="str" s="7">
        <v>Camas Swale Farm</v>
      </c>
      <c r="B143" t="str" s="7">
        <v>Bi-Color Corn</v>
      </c>
      <c r="C143" t="str" s="7">
        <v>each</v>
      </c>
      <c r="D143" t="str" s="7">
        <v>CSA Members</v>
      </c>
      <c r="G143" s="13" t="str">
        <f>IF(AND(ISNUMBER(E143),ISNUMBER(F143)),F143-E143,"")</f>
        <v/>
      </c>
      <c r="H143" s="14" t="str">
        <f>IF(AND(ISNUMBER(E143),E143&gt;0,ISNUMBER(F143)),F143/E143-1,"")</f>
        <v/>
      </c>
      <c r="I143" t="str" s="15">
        <v>Hold</v>
      </c>
      <c r="J143" s="24"/>
      <c r="K143" t="str" s="15">
        <v/>
      </c>
      <c r="L143" s="17" t="str">
        <f>IF(AC143="Local catalog","",IF(AG143="Yes",IF(ISNUMBER(E143),E143,""),IF(I143="Keep current",IF(ISNUMBER(E143),E143,""),IF(AH143&lt;&gt;"Yes","",IF(I143="Approve proposed",F143,IF(AND(I143="Use my price",AND(ISNUMBER(J143),J143&gt;0)),J143,""))))))</f>
        <v/>
      </c>
      <c r="M143" t="str" s="7">
        <f>IF(AND(AG143="Yes",OR(I143="Approve proposed",I143="Use my price")),"CHECK: protected price kept current",IF(OR(I143="Unreviewed",I143=""),"Pending review",IF(I143="Hold","On hold",IF(I143="Keep current",IF(ISNUMBER(E143),"Kept current","CHECK: no confirmed current price"),IF(AH143&lt;&gt;"Yes","CHECK: source needs review",IF(AND(I143="Use my price",NOT(AND(ISNUMBER(J143),J143&gt;0))),"CHECK: enter a price above zero",IF(NOT(OR(I143="Approve proposed",I143="Use my price")),"CHECK: choose a listed decision",IF(OR(NOT(ISNUMBER(L143)),L143&lt;=0,NOT(ISNUMBER(Y143)),Y143&lt;=0,X143&gt;=1),"CHECK: price or base unavailable",IF(L143/(Y143*(1-X143))-1&lt;0,"CHECK: price below local base","Ready")))))))))</f>
        <v>On hold</v>
      </c>
      <c r="N143" s="18">
        <v>1.54</v>
      </c>
      <c r="O143" s="19">
        <v>0.4</v>
      </c>
      <c r="Q143" s="20" t="str">
        <f>IF(AND(ISNUMBER(L143),ISNUMBER(Y143),Y143&gt;0,X143&lt;1),ROUND(L143/(Y143*(1-X143))-1,4),"")</f>
        <v/>
      </c>
      <c r="R143" s="12">
        <v>0</v>
      </c>
      <c r="S143" s="13">
        <f>IF(AND(ISNUMBER(E143),E143&gt;0,ISNUMBER(F143)),R143*(F143/E143-1)*(1-'Start Here'!$B$16),0)</f>
        <v>0</v>
      </c>
      <c r="T143" s="17">
        <f>IF(AND(M143="Ready",OR(I143="Approve proposed",AND(I143="Use my price",AND(ISNUMBER(J143),J143&gt;0))),ISNUMBER(L143),E143&gt;0),R143*(L143/E143-1)*(1-'Start Here'!$B$16),0)</f>
        <v>0</v>
      </c>
      <c r="U143" t="str" s="6">
        <v>No confirmed Local Line price/list; local calculation is reference only</v>
      </c>
      <c r="V143" t="str" s="21">
        <v>Yes</v>
      </c>
      <c r="W143" t="str" s="21">
        <v>No</v>
      </c>
      <c r="X143" s="22">
        <v>0</v>
      </c>
      <c r="Y143" s="18">
        <v>1.1</v>
      </c>
      <c r="AB143" t="str" s="6">
        <v/>
      </c>
      <c r="AC143" t="str" s="6">
        <v>Local calculation only</v>
      </c>
      <c r="AD143" s="23">
        <v>805950</v>
      </c>
      <c r="AE143" s="23">
        <v>527010</v>
      </c>
      <c r="AF143" t="str" s="23">
        <v>805950:527010:member</v>
      </c>
      <c r="AG143" t="str" s="23">
        <v>No</v>
      </c>
      <c r="AH143" t="str" s="23">
        <v>No</v>
      </c>
      <c r="AI143" s="18">
        <v>0</v>
      </c>
    </row>
    <row r="144" ht="32" customHeight="1">
      <c r="A144" t="str" s="7">
        <v>Camas Swale Farm</v>
      </c>
      <c r="B144" t="str" s="7">
        <v>Bi-Color Corn</v>
      </c>
      <c r="C144" t="str" s="7">
        <v>each</v>
      </c>
      <c r="D144" t="str" s="7">
        <v>Guest Basket</v>
      </c>
      <c r="E144" s="12">
        <v>1.54</v>
      </c>
      <c r="F144" s="13">
        <v>1.66</v>
      </c>
      <c r="G144" s="13">
        <f>IF(AND(ISNUMBER(E144),ISNUMBER(F144)),F144-E144,"")</f>
        <v>0.12</v>
      </c>
      <c r="H144" s="14">
        <f>IF(AND(ISNUMBER(E144),E144&gt;0,ISNUMBER(F144)),F144/E144-1,"")</f>
        <v>0.07792207792207795</v>
      </c>
      <c r="I144" t="str" s="15">
        <v>Unreviewed</v>
      </c>
      <c r="J144" s="16"/>
      <c r="K144" t="str" s="15">
        <v/>
      </c>
      <c r="L144" s="17" t="str">
        <f>IF(AC144="Local catalog","",IF(AG144="Yes",IF(ISNUMBER(E144),E144,""),IF(I144="Keep current",IF(ISNUMBER(E144),E144,""),IF(AH144&lt;&gt;"Yes","",IF(I144="Approve proposed",F144,IF(AND(I144="Use my price",AND(ISNUMBER(J144),J144&gt;0)),J144,""))))))</f>
        <v/>
      </c>
      <c r="M144" t="str" s="7">
        <f>IF(AND(AG144="Yes",OR(I144="Approve proposed",I144="Use my price")),"CHECK: protected price kept current",IF(OR(I144="Unreviewed",I144=""),"Pending review",IF(I144="Hold","On hold",IF(I144="Keep current",IF(ISNUMBER(E144),"Kept current","CHECK: no confirmed current price"),IF(AH144&lt;&gt;"Yes","CHECK: source needs review",IF(AND(I144="Use my price",NOT(AND(ISNUMBER(J144),J144&gt;0))),"CHECK: enter a price above zero",IF(NOT(OR(I144="Approve proposed",I144="Use my price")),"CHECK: choose a listed decision",IF(OR(NOT(ISNUMBER(L144)),L144&lt;=0,NOT(ISNUMBER(Y144)),Y144&lt;=0,X144&gt;=1),"CHECK: price or base unavailable",IF(L144/(Y144*(1-X144))-1&lt;0,"CHECK: price below local base","Ready")))))))))</f>
        <v>Pending review</v>
      </c>
      <c r="N144" s="18">
        <v>1.54</v>
      </c>
      <c r="O144" s="19">
        <v>0.4</v>
      </c>
      <c r="P144" s="14">
        <v>0.5091</v>
      </c>
      <c r="Q144" s="20" t="str">
        <f>IF(AND(ISNUMBER(L144),ISNUMBER(Y144),Y144&gt;0,X144&lt;1),ROUND(L144/(Y144*(1-X144))-1,4),"")</f>
        <v/>
      </c>
      <c r="R144" s="12">
        <v>142.8</v>
      </c>
      <c r="S144" s="13">
        <f>IF(AND(ISNUMBER(E144),E144&gt;0,ISNUMBER(F144)),R144*(F144/E144-1)*(1-'Start Here'!$B$16),0)</f>
        <v>10.79345454545455</v>
      </c>
      <c r="T144" s="17">
        <f>IF(AND(M144="Ready",OR(I144="Approve proposed",AND(I144="Use my price",AND(ISNUMBER(J144),J144&gt;0))),ISNUMBER(L144),E144&gt;0),R144*(L144/E144-1)*(1-'Start Here'!$B$16),0)</f>
        <v>0</v>
      </c>
      <c r="U144" t="str" s="6">
        <v/>
      </c>
      <c r="V144" t="str" s="21">
        <v>Yes</v>
      </c>
      <c r="W144" t="str" s="21">
        <v>No</v>
      </c>
      <c r="X144" s="22">
        <v>0</v>
      </c>
      <c r="Y144" s="18">
        <v>1.1</v>
      </c>
      <c r="AB144" t="str" s="6">
        <v>2026-10-01 10:41:27 UTC</v>
      </c>
      <c r="AC144" t="str" s="6">
        <v>Local Line cache</v>
      </c>
      <c r="AD144" s="23">
        <v>805950</v>
      </c>
      <c r="AE144" s="23">
        <v>527010</v>
      </c>
      <c r="AF144" t="str" s="23">
        <v>805950:527010:guest</v>
      </c>
      <c r="AG144" t="str" s="23">
        <v>No</v>
      </c>
      <c r="AH144" t="str" s="23">
        <v>Yes</v>
      </c>
      <c r="AI144" s="18">
        <v>94.6</v>
      </c>
    </row>
    <row r="145" ht="32" customHeight="1">
      <c r="A145" t="str" s="7">
        <v>Camas Swale Farm</v>
      </c>
      <c r="B145" t="str" s="7">
        <v>Bi-Color Corn</v>
      </c>
      <c r="C145" t="str" s="7">
        <v>each</v>
      </c>
      <c r="D145" t="str" s="7">
        <v>SNAP</v>
      </c>
      <c r="E145" s="12">
        <v>1.54</v>
      </c>
      <c r="F145" s="13">
        <v>1.54</v>
      </c>
      <c r="G145" s="13">
        <f>IF(AND(ISNUMBER(E145),ISNUMBER(F145)),F145-E145,"")</f>
        <v>0</v>
      </c>
      <c r="H145" s="14">
        <f>IF(AND(ISNUMBER(E145),E145&gt;0,ISNUMBER(F145)),F145/E145-1,"")</f>
        <v>0</v>
      </c>
      <c r="I145" t="str" s="15">
        <v>Keep current</v>
      </c>
      <c r="J145" s="16"/>
      <c r="K145" t="str" s="15">
        <v/>
      </c>
      <c r="L145" s="17">
        <f>IF(AC145="Local catalog","",IF(AG145="Yes",IF(ISNUMBER(E145),E145,""),IF(I145="Keep current",IF(ISNUMBER(E145),E145,""),IF(AH145&lt;&gt;"Yes","",IF(I145="Approve proposed",F145,IF(AND(I145="Use my price",AND(ISNUMBER(J145),J145&gt;0)),J145,""))))))</f>
        <v>1.54</v>
      </c>
      <c r="M145" t="str" s="7">
        <f>IF(AND(AG145="Yes",OR(I145="Approve proposed",I145="Use my price")),"CHECK: protected price kept current",IF(OR(I145="Unreviewed",I145=""),"Pending review",IF(I145="Hold","On hold",IF(I145="Keep current",IF(ISNUMBER(E145),"Kept current","CHECK: no confirmed current price"),IF(AH145&lt;&gt;"Yes","CHECK: source needs review",IF(AND(I145="Use my price",NOT(AND(ISNUMBER(J145),J145&gt;0))),"CHECK: enter a price above zero",IF(NOT(OR(I145="Approve proposed",I145="Use my price")),"CHECK: choose a listed decision",IF(OR(NOT(ISNUMBER(L145)),L145&lt;=0,NOT(ISNUMBER(Y145)),Y145&lt;=0,X145&gt;=1),"CHECK: price or base unavailable",IF(L145/(Y145*(1-X145))-1&lt;0,"CHECK: price below local base","Ready")))))))))</f>
        <v>Kept current</v>
      </c>
      <c r="N145" s="18">
        <v>1.54</v>
      </c>
      <c r="O145" s="19">
        <v>0.4</v>
      </c>
      <c r="P145" s="14">
        <v>0.4</v>
      </c>
      <c r="Q145" s="20">
        <f>IF(AND(ISNUMBER(L145),ISNUMBER(Y145),Y145&gt;0,X145&lt;1),ROUND(L145/(Y145*(1-X145))-1,4),"")</f>
        <v>0.4</v>
      </c>
      <c r="R145" s="12">
        <v>0</v>
      </c>
      <c r="S145" s="13">
        <f>IF(AND(ISNUMBER(E145),E145&gt;0,ISNUMBER(F145)),R145*(F145/E145-1)*(1-'Start Here'!$B$16),0)</f>
        <v>0</v>
      </c>
      <c r="T145" s="17">
        <f>IF(AND(M145="Ready",OR(I145="Approve proposed",AND(I145="Use my price",AND(ISNUMBER(J145),J145&gt;0))),ISNUMBER(L145),E145&gt;0),R145*(L145/E145-1)*(1-'Start Here'!$B$16),0)</f>
        <v>0</v>
      </c>
      <c r="U145" t="str" s="6">
        <v>SNAP: preserve existing selling price</v>
      </c>
      <c r="V145" t="str" s="21">
        <v>Yes</v>
      </c>
      <c r="W145" t="str" s="21">
        <v>No</v>
      </c>
      <c r="X145" s="22">
        <v>0</v>
      </c>
      <c r="Y145" s="18">
        <v>1.1</v>
      </c>
      <c r="AB145" t="str" s="6">
        <v>2026-10-01 10:41:27 UTC</v>
      </c>
      <c r="AC145" t="str" s="6">
        <v>Local Line cache</v>
      </c>
      <c r="AD145" s="23">
        <v>805950</v>
      </c>
      <c r="AE145" s="23">
        <v>527010</v>
      </c>
      <c r="AF145" t="str" s="23">
        <v>805950:527010:snap</v>
      </c>
      <c r="AG145" t="str" s="23">
        <v>Yes</v>
      </c>
      <c r="AH145" t="str" s="23">
        <v>Yes</v>
      </c>
      <c r="AI145" s="18">
        <v>0</v>
      </c>
    </row>
    <row r="146" ht="32" customHeight="1">
      <c r="A146" t="str" s="7">
        <v>Camas Swale Farm</v>
      </c>
      <c r="B146" t="str" s="7">
        <v>Bok choi raab-</v>
      </c>
      <c r="C146" t="str" s="7">
        <v>bu</v>
      </c>
      <c r="D146" t="str" s="7">
        <v>Herd Share Members</v>
      </c>
      <c r="E146" s="12">
        <v>2.8</v>
      </c>
      <c r="F146" s="13">
        <v>3.02</v>
      </c>
      <c r="G146" s="13">
        <f>IF(AND(ISNUMBER(E146),ISNUMBER(F146)),F146-E146,"")</f>
        <v>0.22</v>
      </c>
      <c r="H146" s="14">
        <f>IF(AND(ISNUMBER(E146),E146&gt;0,ISNUMBER(F146)),F146/E146-1,"")</f>
        <v>0.07857142857142874</v>
      </c>
      <c r="I146" t="str" s="15">
        <v>Unreviewed</v>
      </c>
      <c r="J146" s="16"/>
      <c r="K146" t="str" s="15">
        <v/>
      </c>
      <c r="L146" s="17" t="str">
        <f>IF(AC146="Local catalog","",IF(AG146="Yes",IF(ISNUMBER(E146),E146,""),IF(I146="Keep current",IF(ISNUMBER(E146),E146,""),IF(AH146&lt;&gt;"Yes","",IF(I146="Approve proposed",F146,IF(AND(I146="Use my price",AND(ISNUMBER(J146),J146&gt;0)),J146,""))))))</f>
        <v/>
      </c>
      <c r="M146" t="str" s="7">
        <f>IF(AND(AG146="Yes",OR(I146="Approve proposed",I146="Use my price")),"CHECK: protected price kept current",IF(OR(I146="Unreviewed",I146=""),"Pending review",IF(I146="Hold","On hold",IF(I146="Keep current",IF(ISNUMBER(E146),"Kept current","CHECK: no confirmed current price"),IF(AH146&lt;&gt;"Yes","CHECK: source needs review",IF(AND(I146="Use my price",NOT(AND(ISNUMBER(J146),J146&gt;0))),"CHECK: enter a price above zero",IF(NOT(OR(I146="Approve proposed",I146="Use my price")),"CHECK: choose a listed decision",IF(OR(NOT(ISNUMBER(L146)),L146&lt;=0,NOT(ISNUMBER(Y146)),Y146&lt;=0,X146&gt;=1),"CHECK: price or base unavailable",IF(L146/(Y146*(1-X146))-1&lt;0,"CHECK: price below local base","Ready")))))))))</f>
        <v>Pending review</v>
      </c>
      <c r="N146" s="18">
        <v>2.8</v>
      </c>
      <c r="O146" s="19">
        <v>0.4</v>
      </c>
      <c r="P146" s="14">
        <v>0.51</v>
      </c>
      <c r="Q146" s="20" t="str">
        <f>IF(AND(ISNUMBER(L146),ISNUMBER(Y146),Y146&gt;0,X146&lt;1),ROUND(L146/(Y146*(1-X146))-1,4),"")</f>
        <v/>
      </c>
      <c r="R146" s="12">
        <v>64.4</v>
      </c>
      <c r="S146" s="13">
        <f>IF(AND(ISNUMBER(E146),E146&gt;0,ISNUMBER(F146)),R146*(F146/E146-1)*(1-'Start Here'!$B$16),0)</f>
        <v>4.9082000000000106</v>
      </c>
      <c r="T146" s="17">
        <f>IF(AND(M146="Ready",OR(I146="Approve proposed",AND(I146="Use my price",AND(ISNUMBER(J146),J146&gt;0))),ISNUMBER(L146),E146&gt;0),R146*(L146/E146-1)*(1-'Start Here'!$B$16),0)</f>
        <v>0</v>
      </c>
      <c r="U146" t="str" s="6">
        <v>Currently hidden; do not activate automatically</v>
      </c>
      <c r="V146" t="str" s="21">
        <v>No</v>
      </c>
      <c r="W146" t="str" s="21">
        <v>No</v>
      </c>
      <c r="X146" s="22">
        <v>0</v>
      </c>
      <c r="Y146" s="18">
        <v>2</v>
      </c>
      <c r="AB146" t="str" s="6">
        <v>2026-10-01 10:41:27 UTC</v>
      </c>
      <c r="AC146" t="str" s="6">
        <v>Local Line cache</v>
      </c>
      <c r="AD146" s="23">
        <v>1121876</v>
      </c>
      <c r="AE146" s="23">
        <v>950198</v>
      </c>
      <c r="AF146" t="str" s="23">
        <v>1121876:950198:herdShare</v>
      </c>
      <c r="AG146" t="str" s="23">
        <v>No</v>
      </c>
      <c r="AH146" t="str" s="23">
        <v>Yes</v>
      </c>
      <c r="AI146" s="18">
        <v>46</v>
      </c>
    </row>
    <row r="147" ht="32" customHeight="1">
      <c r="A147" t="str" s="7">
        <v>Camas Swale Farm</v>
      </c>
      <c r="B147" t="str" s="7">
        <v>Bok choi raab-</v>
      </c>
      <c r="C147" t="str" s="7">
        <v>bu</v>
      </c>
      <c r="D147" t="str" s="7">
        <v>CSA Members</v>
      </c>
      <c r="G147" s="13" t="str">
        <f>IF(AND(ISNUMBER(E147),ISNUMBER(F147)),F147-E147,"")</f>
        <v/>
      </c>
      <c r="H147" s="14" t="str">
        <f>IF(AND(ISNUMBER(E147),E147&gt;0,ISNUMBER(F147)),F147/E147-1,"")</f>
        <v/>
      </c>
      <c r="I147" t="str" s="15">
        <v>Hold</v>
      </c>
      <c r="J147" s="24"/>
      <c r="K147" t="str" s="15">
        <v/>
      </c>
      <c r="L147" s="17" t="str">
        <f>IF(AC147="Local catalog","",IF(AG147="Yes",IF(ISNUMBER(E147),E147,""),IF(I147="Keep current",IF(ISNUMBER(E147),E147,""),IF(AH147&lt;&gt;"Yes","",IF(I147="Approve proposed",F147,IF(AND(I147="Use my price",AND(ISNUMBER(J147),J147&gt;0)),J147,""))))))</f>
        <v/>
      </c>
      <c r="M147" t="str" s="7">
        <f>IF(AND(AG147="Yes",OR(I147="Approve proposed",I147="Use my price")),"CHECK: protected price kept current",IF(OR(I147="Unreviewed",I147=""),"Pending review",IF(I147="Hold","On hold",IF(I147="Keep current",IF(ISNUMBER(E147),"Kept current","CHECK: no confirmed current price"),IF(AH147&lt;&gt;"Yes","CHECK: source needs review",IF(AND(I147="Use my price",NOT(AND(ISNUMBER(J147),J147&gt;0))),"CHECK: enter a price above zero",IF(NOT(OR(I147="Approve proposed",I147="Use my price")),"CHECK: choose a listed decision",IF(OR(NOT(ISNUMBER(L147)),L147&lt;=0,NOT(ISNUMBER(Y147)),Y147&lt;=0,X147&gt;=1),"CHECK: price or base unavailable",IF(L147/(Y147*(1-X147))-1&lt;0,"CHECK: price below local base","Ready")))))))))</f>
        <v>On hold</v>
      </c>
      <c r="N147" s="18">
        <v>2.8</v>
      </c>
      <c r="O147" s="19">
        <v>0.4</v>
      </c>
      <c r="Q147" s="20" t="str">
        <f>IF(AND(ISNUMBER(L147),ISNUMBER(Y147),Y147&gt;0,X147&lt;1),ROUND(L147/(Y147*(1-X147))-1,4),"")</f>
        <v/>
      </c>
      <c r="R147" s="12">
        <v>0</v>
      </c>
      <c r="S147" s="13">
        <f>IF(AND(ISNUMBER(E147),E147&gt;0,ISNUMBER(F147)),R147*(F147/E147-1)*(1-'Start Here'!$B$16),0)</f>
        <v>0</v>
      </c>
      <c r="T147" s="17">
        <f>IF(AND(M147="Ready",OR(I147="Approve proposed",AND(I147="Use my price",AND(ISNUMBER(J147),J147&gt;0))),ISNUMBER(L147),E147&gt;0),R147*(L147/E147-1)*(1-'Start Here'!$B$16),0)</f>
        <v>0</v>
      </c>
      <c r="U147" t="str" s="6">
        <v>No confirmed Local Line price/list; local calculation is reference only; Currently hidden; do not activate automatically</v>
      </c>
      <c r="V147" t="str" s="21">
        <v>No</v>
      </c>
      <c r="W147" t="str" s="21">
        <v>No</v>
      </c>
      <c r="X147" s="22">
        <v>0</v>
      </c>
      <c r="Y147" s="18">
        <v>2</v>
      </c>
      <c r="AB147" t="str" s="6">
        <v/>
      </c>
      <c r="AC147" t="str" s="6">
        <v>Local calculation only</v>
      </c>
      <c r="AD147" s="23">
        <v>1121876</v>
      </c>
      <c r="AE147" s="23">
        <v>950198</v>
      </c>
      <c r="AF147" t="str" s="23">
        <v>1121876:950198:member</v>
      </c>
      <c r="AG147" t="str" s="23">
        <v>No</v>
      </c>
      <c r="AH147" t="str" s="23">
        <v>No</v>
      </c>
      <c r="AI147" s="18">
        <v>0</v>
      </c>
    </row>
    <row r="148" ht="32" customHeight="1">
      <c r="A148" t="str" s="7">
        <v>Camas Swale Farm</v>
      </c>
      <c r="B148" t="str" s="7">
        <v>Bok choi raab-</v>
      </c>
      <c r="C148" t="str" s="7">
        <v>bu</v>
      </c>
      <c r="D148" t="str" s="7">
        <v>Guest Basket</v>
      </c>
      <c r="E148" s="12">
        <v>2.8</v>
      </c>
      <c r="F148" s="13">
        <v>3.02</v>
      </c>
      <c r="G148" s="13">
        <f>IF(AND(ISNUMBER(E148),ISNUMBER(F148)),F148-E148,"")</f>
        <v>0.22</v>
      </c>
      <c r="H148" s="14">
        <f>IF(AND(ISNUMBER(E148),E148&gt;0,ISNUMBER(F148)),F148/E148-1,"")</f>
        <v>0.07857142857142874</v>
      </c>
      <c r="I148" t="str" s="15">
        <v>Unreviewed</v>
      </c>
      <c r="J148" s="16"/>
      <c r="K148" t="str" s="15">
        <v/>
      </c>
      <c r="L148" s="17" t="str">
        <f>IF(AC148="Local catalog","",IF(AG148="Yes",IF(ISNUMBER(E148),E148,""),IF(I148="Keep current",IF(ISNUMBER(E148),E148,""),IF(AH148&lt;&gt;"Yes","",IF(I148="Approve proposed",F148,IF(AND(I148="Use my price",AND(ISNUMBER(J148),J148&gt;0)),J148,""))))))</f>
        <v/>
      </c>
      <c r="M148" t="str" s="7">
        <f>IF(AND(AG148="Yes",OR(I148="Approve proposed",I148="Use my price")),"CHECK: protected price kept current",IF(OR(I148="Unreviewed",I148=""),"Pending review",IF(I148="Hold","On hold",IF(I148="Keep current",IF(ISNUMBER(E148),"Kept current","CHECK: no confirmed current price"),IF(AH148&lt;&gt;"Yes","CHECK: source needs review",IF(AND(I148="Use my price",NOT(AND(ISNUMBER(J148),J148&gt;0))),"CHECK: enter a price above zero",IF(NOT(OR(I148="Approve proposed",I148="Use my price")),"CHECK: choose a listed decision",IF(OR(NOT(ISNUMBER(L148)),L148&lt;=0,NOT(ISNUMBER(Y148)),Y148&lt;=0,X148&gt;=1),"CHECK: price or base unavailable",IF(L148/(Y148*(1-X148))-1&lt;0,"CHECK: price below local base","Ready")))))))))</f>
        <v>Pending review</v>
      </c>
      <c r="N148" s="18">
        <v>2.8</v>
      </c>
      <c r="O148" s="19">
        <v>0.4</v>
      </c>
      <c r="P148" s="14">
        <v>0.51</v>
      </c>
      <c r="Q148" s="20" t="str">
        <f>IF(AND(ISNUMBER(L148),ISNUMBER(Y148),Y148&gt;0,X148&lt;1),ROUND(L148/(Y148*(1-X148))-1,4),"")</f>
        <v/>
      </c>
      <c r="R148" s="12">
        <v>2.8</v>
      </c>
      <c r="S148" s="13">
        <f>IF(AND(ISNUMBER(E148),E148&gt;0,ISNUMBER(F148)),R148*(F148/E148-1)*(1-'Start Here'!$B$16),0)</f>
        <v>0.21340000000000042</v>
      </c>
      <c r="T148" s="17">
        <f>IF(AND(M148="Ready",OR(I148="Approve proposed",AND(I148="Use my price",AND(ISNUMBER(J148),J148&gt;0))),ISNUMBER(L148),E148&gt;0),R148*(L148/E148-1)*(1-'Start Here'!$B$16),0)</f>
        <v>0</v>
      </c>
      <c r="U148" t="str" s="6">
        <v>Currently hidden; do not activate automatically</v>
      </c>
      <c r="V148" t="str" s="21">
        <v>No</v>
      </c>
      <c r="W148" t="str" s="21">
        <v>No</v>
      </c>
      <c r="X148" s="22">
        <v>0</v>
      </c>
      <c r="Y148" s="18">
        <v>2</v>
      </c>
      <c r="AB148" t="str" s="6">
        <v>2026-10-01 10:41:27 UTC</v>
      </c>
      <c r="AC148" t="str" s="6">
        <v>Local Line cache</v>
      </c>
      <c r="AD148" s="23">
        <v>1121876</v>
      </c>
      <c r="AE148" s="23">
        <v>950198</v>
      </c>
      <c r="AF148" t="str" s="23">
        <v>1121876:950198:guest</v>
      </c>
      <c r="AG148" t="str" s="23">
        <v>No</v>
      </c>
      <c r="AH148" t="str" s="23">
        <v>Yes</v>
      </c>
      <c r="AI148" s="18">
        <v>2</v>
      </c>
    </row>
    <row r="149" ht="32" customHeight="1">
      <c r="A149" t="str" s="7">
        <v>Camas Swale Farm</v>
      </c>
      <c r="B149" t="str" s="7">
        <v>Bok choi raab-</v>
      </c>
      <c r="C149" t="str" s="7">
        <v>bu</v>
      </c>
      <c r="D149" t="str" s="7">
        <v>SNAP</v>
      </c>
      <c r="E149" s="12">
        <v>2.8</v>
      </c>
      <c r="F149" s="13">
        <v>2.8</v>
      </c>
      <c r="G149" s="13">
        <f>IF(AND(ISNUMBER(E149),ISNUMBER(F149)),F149-E149,"")</f>
        <v>0</v>
      </c>
      <c r="H149" s="14">
        <f>IF(AND(ISNUMBER(E149),E149&gt;0,ISNUMBER(F149)),F149/E149-1,"")</f>
        <v>0</v>
      </c>
      <c r="I149" t="str" s="15">
        <v>Keep current</v>
      </c>
      <c r="J149" s="16"/>
      <c r="K149" t="str" s="15">
        <v/>
      </c>
      <c r="L149" s="17">
        <f>IF(AC149="Local catalog","",IF(AG149="Yes",IF(ISNUMBER(E149),E149,""),IF(I149="Keep current",IF(ISNUMBER(E149),E149,""),IF(AH149&lt;&gt;"Yes","",IF(I149="Approve proposed",F149,IF(AND(I149="Use my price",AND(ISNUMBER(J149),J149&gt;0)),J149,""))))))</f>
        <v>2.8</v>
      </c>
      <c r="M149" t="str" s="7">
        <f>IF(AND(AG149="Yes",OR(I149="Approve proposed",I149="Use my price")),"CHECK: protected price kept current",IF(OR(I149="Unreviewed",I149=""),"Pending review",IF(I149="Hold","On hold",IF(I149="Keep current",IF(ISNUMBER(E149),"Kept current","CHECK: no confirmed current price"),IF(AH149&lt;&gt;"Yes","CHECK: source needs review",IF(AND(I149="Use my price",NOT(AND(ISNUMBER(J149),J149&gt;0))),"CHECK: enter a price above zero",IF(NOT(OR(I149="Approve proposed",I149="Use my price")),"CHECK: choose a listed decision",IF(OR(NOT(ISNUMBER(L149)),L149&lt;=0,NOT(ISNUMBER(Y149)),Y149&lt;=0,X149&gt;=1),"CHECK: price or base unavailable",IF(L149/(Y149*(1-X149))-1&lt;0,"CHECK: price below local base","Ready")))))))))</f>
        <v>Kept current</v>
      </c>
      <c r="N149" s="18">
        <v>2.8</v>
      </c>
      <c r="O149" s="19">
        <v>0.4</v>
      </c>
      <c r="P149" s="14">
        <v>0.4</v>
      </c>
      <c r="Q149" s="20">
        <f>IF(AND(ISNUMBER(L149),ISNUMBER(Y149),Y149&gt;0,X149&lt;1),ROUND(L149/(Y149*(1-X149))-1,4),"")</f>
        <v>0.4</v>
      </c>
      <c r="R149" s="12">
        <v>0</v>
      </c>
      <c r="S149" s="13">
        <f>IF(AND(ISNUMBER(E149),E149&gt;0,ISNUMBER(F149)),R149*(F149/E149-1)*(1-'Start Here'!$B$16),0)</f>
        <v>0</v>
      </c>
      <c r="T149" s="17">
        <f>IF(AND(M149="Ready",OR(I149="Approve proposed",AND(I149="Use my price",AND(ISNUMBER(J149),J149&gt;0))),ISNUMBER(L149),E149&gt;0),R149*(L149/E149-1)*(1-'Start Here'!$B$16),0)</f>
        <v>0</v>
      </c>
      <c r="U149" t="str" s="6">
        <v>SNAP: preserve existing selling price; Currently hidden; do not activate automatically</v>
      </c>
      <c r="V149" t="str" s="21">
        <v>No</v>
      </c>
      <c r="W149" t="str" s="21">
        <v>No</v>
      </c>
      <c r="X149" s="22">
        <v>0</v>
      </c>
      <c r="Y149" s="18">
        <v>2</v>
      </c>
      <c r="AB149" t="str" s="6">
        <v>2026-10-01 10:41:27 UTC</v>
      </c>
      <c r="AC149" t="str" s="6">
        <v>Local Line cache</v>
      </c>
      <c r="AD149" s="23">
        <v>1121876</v>
      </c>
      <c r="AE149" s="23">
        <v>950198</v>
      </c>
      <c r="AF149" t="str" s="23">
        <v>1121876:950198:snap</v>
      </c>
      <c r="AG149" t="str" s="23">
        <v>Yes</v>
      </c>
      <c r="AH149" t="str" s="23">
        <v>Yes</v>
      </c>
      <c r="AI149" s="18">
        <v>0</v>
      </c>
    </row>
    <row r="150" ht="32" customHeight="1">
      <c r="A150" t="str" s="7">
        <v>Camas Swale Farm</v>
      </c>
      <c r="B150" t="str" s="7">
        <v>Broccoli</v>
      </c>
      <c r="C150" t="str" s="7">
        <v>1 lb</v>
      </c>
      <c r="D150" t="str" s="7">
        <v>Herd Share Members</v>
      </c>
      <c r="E150" s="12">
        <v>3.5</v>
      </c>
      <c r="F150" s="13">
        <v>3.78</v>
      </c>
      <c r="G150" s="13">
        <f>IF(AND(ISNUMBER(E150),ISNUMBER(F150)),F150-E150,"")</f>
        <v>0.28</v>
      </c>
      <c r="H150" s="14">
        <f>IF(AND(ISNUMBER(E150),E150&gt;0,ISNUMBER(F150)),F150/E150-1,"")</f>
        <v>0.07999999999999985</v>
      </c>
      <c r="I150" t="str" s="15">
        <v>Unreviewed</v>
      </c>
      <c r="J150" s="16"/>
      <c r="K150" t="str" s="15">
        <v/>
      </c>
      <c r="L150" s="17" t="str">
        <f>IF(AC150="Local catalog","",IF(AG150="Yes",IF(ISNUMBER(E150),E150,""),IF(I150="Keep current",IF(ISNUMBER(E150),E150,""),IF(AH150&lt;&gt;"Yes","",IF(I150="Approve proposed",F150,IF(AND(I150="Use my price",AND(ISNUMBER(J150),J150&gt;0)),J150,""))))))</f>
        <v/>
      </c>
      <c r="M150" t="str" s="7">
        <f>IF(AND(AG150="Yes",OR(I150="Approve proposed",I150="Use my price")),"CHECK: protected price kept current",IF(OR(I150="Unreviewed",I150=""),"Pending review",IF(I150="Hold","On hold",IF(I150="Keep current",IF(ISNUMBER(E150),"Kept current","CHECK: no confirmed current price"),IF(AH150&lt;&gt;"Yes","CHECK: source needs review",IF(AND(I150="Use my price",NOT(AND(ISNUMBER(J150),J150&gt;0))),"CHECK: enter a price above zero",IF(NOT(OR(I150="Approve proposed",I150="Use my price")),"CHECK: choose a listed decision",IF(OR(NOT(ISNUMBER(L150)),L150&lt;=0,NOT(ISNUMBER(Y150)),Y150&lt;=0,X150&gt;=1),"CHECK: price or base unavailable",IF(L150/(Y150*(1-X150))-1&lt;0,"CHECK: price below local base","Ready")))))))))</f>
        <v>Pending review</v>
      </c>
      <c r="N150" s="18">
        <v>3.5</v>
      </c>
      <c r="O150" s="19">
        <v>0.4</v>
      </c>
      <c r="P150" s="14">
        <v>0.512</v>
      </c>
      <c r="Q150" s="20" t="str">
        <f>IF(AND(ISNUMBER(L150),ISNUMBER(Y150),Y150&gt;0,X150&lt;1),ROUND(L150/(Y150*(1-X150))-1,4),"")</f>
        <v/>
      </c>
      <c r="R150" s="12">
        <v>17.5</v>
      </c>
      <c r="S150" s="13">
        <f>IF(AND(ISNUMBER(E150),E150&gt;0,ISNUMBER(F150)),R150*(F150/E150-1)*(1-'Start Here'!$B$16),0)</f>
        <v>1.3579999999999972</v>
      </c>
      <c r="T150" s="17">
        <f>IF(AND(M150="Ready",OR(I150="Approve proposed",AND(I150="Use my price",AND(ISNUMBER(J150),J150&gt;0))),ISNUMBER(L150),E150&gt;0),R150*(L150/E150-1)*(1-'Start Here'!$B$16),0)</f>
        <v>0</v>
      </c>
      <c r="U150" t="str" s="6">
        <v>Currently hidden; do not activate automatically</v>
      </c>
      <c r="V150" t="str" s="21">
        <v>No</v>
      </c>
      <c r="W150" t="str" s="21">
        <v>No</v>
      </c>
      <c r="X150" s="22">
        <v>0</v>
      </c>
      <c r="Y150" s="18">
        <v>2.5</v>
      </c>
      <c r="AB150" t="str" s="6">
        <v>2026-10-01 10:41:27 UTC</v>
      </c>
      <c r="AC150" t="str" s="6">
        <v>Local Line cache</v>
      </c>
      <c r="AD150" s="23">
        <v>890656</v>
      </c>
      <c r="AE150" s="23">
        <v>630145</v>
      </c>
      <c r="AF150" t="str" s="23">
        <v>890656:630145:herdShare</v>
      </c>
      <c r="AG150" t="str" s="23">
        <v>No</v>
      </c>
      <c r="AH150" t="str" s="23">
        <v>Yes</v>
      </c>
      <c r="AI150" s="18">
        <v>12.5</v>
      </c>
    </row>
    <row r="151" ht="32" customHeight="1">
      <c r="A151" t="str" s="7">
        <v>Camas Swale Farm</v>
      </c>
      <c r="B151" t="str" s="7">
        <v>Broccoli</v>
      </c>
      <c r="C151" t="str" s="7">
        <v>1 lb</v>
      </c>
      <c r="D151" t="str" s="7">
        <v>CSA Members</v>
      </c>
      <c r="E151" s="12">
        <v>3.5</v>
      </c>
      <c r="F151" s="13">
        <v>3.78</v>
      </c>
      <c r="G151" s="13">
        <f>IF(AND(ISNUMBER(E151),ISNUMBER(F151)),F151-E151,"")</f>
        <v>0.28</v>
      </c>
      <c r="H151" s="14">
        <f>IF(AND(ISNUMBER(E151),E151&gt;0,ISNUMBER(F151)),F151/E151-1,"")</f>
        <v>0.07999999999999985</v>
      </c>
      <c r="I151" t="str" s="15">
        <v>Unreviewed</v>
      </c>
      <c r="J151" s="16"/>
      <c r="K151" t="str" s="15">
        <v/>
      </c>
      <c r="L151" s="17" t="str">
        <f>IF(AC151="Local catalog","",IF(AG151="Yes",IF(ISNUMBER(E151),E151,""),IF(I151="Keep current",IF(ISNUMBER(E151),E151,""),IF(AH151&lt;&gt;"Yes","",IF(I151="Approve proposed",F151,IF(AND(I151="Use my price",AND(ISNUMBER(J151),J151&gt;0)),J151,""))))))</f>
        <v/>
      </c>
      <c r="M151" t="str" s="7">
        <f>IF(AND(AG151="Yes",OR(I151="Approve proposed",I151="Use my price")),"CHECK: protected price kept current",IF(OR(I151="Unreviewed",I151=""),"Pending review",IF(I151="Hold","On hold",IF(I151="Keep current",IF(ISNUMBER(E151),"Kept current","CHECK: no confirmed current price"),IF(AH151&lt;&gt;"Yes","CHECK: source needs review",IF(AND(I151="Use my price",NOT(AND(ISNUMBER(J151),J151&gt;0))),"CHECK: enter a price above zero",IF(NOT(OR(I151="Approve proposed",I151="Use my price")),"CHECK: choose a listed decision",IF(OR(NOT(ISNUMBER(L151)),L151&lt;=0,NOT(ISNUMBER(Y151)),Y151&lt;=0,X151&gt;=1),"CHECK: price or base unavailable",IF(L151/(Y151*(1-X151))-1&lt;0,"CHECK: price below local base","Ready")))))))))</f>
        <v>Pending review</v>
      </c>
      <c r="N151" s="18">
        <v>3.5</v>
      </c>
      <c r="O151" s="19">
        <v>0.4</v>
      </c>
      <c r="P151" s="14">
        <v>0.512</v>
      </c>
      <c r="Q151" s="20" t="str">
        <f>IF(AND(ISNUMBER(L151),ISNUMBER(Y151),Y151&gt;0,X151&lt;1),ROUND(L151/(Y151*(1-X151))-1,4),"")</f>
        <v/>
      </c>
      <c r="R151" s="12">
        <v>0</v>
      </c>
      <c r="S151" s="13">
        <f>IF(AND(ISNUMBER(E151),E151&gt;0,ISNUMBER(F151)),R151*(F151/E151-1)*(1-'Start Here'!$B$16),0)</f>
        <v>0</v>
      </c>
      <c r="T151" s="17">
        <f>IF(AND(M151="Ready",OR(I151="Approve proposed",AND(I151="Use my price",AND(ISNUMBER(J151),J151&gt;0))),ISNUMBER(L151),E151&gt;0),R151*(L151/E151-1)*(1-'Start Here'!$B$16),0)</f>
        <v>0</v>
      </c>
      <c r="U151" t="str" s="6">
        <v>Currently hidden; do not activate automatically</v>
      </c>
      <c r="V151" t="str" s="21">
        <v>No</v>
      </c>
      <c r="W151" t="str" s="21">
        <v>No</v>
      </c>
      <c r="X151" s="22">
        <v>0</v>
      </c>
      <c r="Y151" s="18">
        <v>2.5</v>
      </c>
      <c r="AB151" t="str" s="6">
        <v>2026-10-01 10:41:27 UTC</v>
      </c>
      <c r="AC151" t="str" s="6">
        <v>Local Line cache</v>
      </c>
      <c r="AD151" s="23">
        <v>890656</v>
      </c>
      <c r="AE151" s="23">
        <v>630145</v>
      </c>
      <c r="AF151" t="str" s="23">
        <v>890656:630145:member</v>
      </c>
      <c r="AG151" t="str" s="23">
        <v>No</v>
      </c>
      <c r="AH151" t="str" s="23">
        <v>Yes</v>
      </c>
      <c r="AI151" s="18">
        <v>0</v>
      </c>
    </row>
    <row r="152" ht="32" customHeight="1">
      <c r="A152" t="str" s="7">
        <v>Camas Swale Farm</v>
      </c>
      <c r="B152" t="str" s="7">
        <v>Broccoli</v>
      </c>
      <c r="C152" t="str" s="7">
        <v>1 lb</v>
      </c>
      <c r="D152" t="str" s="7">
        <v>Guest Basket</v>
      </c>
      <c r="E152" s="12">
        <v>3.5</v>
      </c>
      <c r="F152" s="13">
        <v>3.78</v>
      </c>
      <c r="G152" s="13">
        <f>IF(AND(ISNUMBER(E152),ISNUMBER(F152)),F152-E152,"")</f>
        <v>0.28</v>
      </c>
      <c r="H152" s="14">
        <f>IF(AND(ISNUMBER(E152),E152&gt;0,ISNUMBER(F152)),F152/E152-1,"")</f>
        <v>0.07999999999999985</v>
      </c>
      <c r="I152" t="str" s="15">
        <v>Unreviewed</v>
      </c>
      <c r="J152" s="16"/>
      <c r="K152" t="str" s="15">
        <v/>
      </c>
      <c r="L152" s="17" t="str">
        <f>IF(AC152="Local catalog","",IF(AG152="Yes",IF(ISNUMBER(E152),E152,""),IF(I152="Keep current",IF(ISNUMBER(E152),E152,""),IF(AH152&lt;&gt;"Yes","",IF(I152="Approve proposed",F152,IF(AND(I152="Use my price",AND(ISNUMBER(J152),J152&gt;0)),J152,""))))))</f>
        <v/>
      </c>
      <c r="M152" t="str" s="7">
        <f>IF(AND(AG152="Yes",OR(I152="Approve proposed",I152="Use my price")),"CHECK: protected price kept current",IF(OR(I152="Unreviewed",I152=""),"Pending review",IF(I152="Hold","On hold",IF(I152="Keep current",IF(ISNUMBER(E152),"Kept current","CHECK: no confirmed current price"),IF(AH152&lt;&gt;"Yes","CHECK: source needs review",IF(AND(I152="Use my price",NOT(AND(ISNUMBER(J152),J152&gt;0))),"CHECK: enter a price above zero",IF(NOT(OR(I152="Approve proposed",I152="Use my price")),"CHECK: choose a listed decision",IF(OR(NOT(ISNUMBER(L152)),L152&lt;=0,NOT(ISNUMBER(Y152)),Y152&lt;=0,X152&gt;=1),"CHECK: price or base unavailable",IF(L152/(Y152*(1-X152))-1&lt;0,"CHECK: price below local base","Ready")))))))))</f>
        <v>Pending review</v>
      </c>
      <c r="N152" s="18">
        <v>3.5</v>
      </c>
      <c r="O152" s="19">
        <v>0.4</v>
      </c>
      <c r="P152" s="14">
        <v>0.512</v>
      </c>
      <c r="Q152" s="20" t="str">
        <f>IF(AND(ISNUMBER(L152),ISNUMBER(Y152),Y152&gt;0,X152&lt;1),ROUND(L152/(Y152*(1-X152))-1,4),"")</f>
        <v/>
      </c>
      <c r="R152" s="12">
        <v>0</v>
      </c>
      <c r="S152" s="13">
        <f>IF(AND(ISNUMBER(E152),E152&gt;0,ISNUMBER(F152)),R152*(F152/E152-1)*(1-'Start Here'!$B$16),0)</f>
        <v>0</v>
      </c>
      <c r="T152" s="17">
        <f>IF(AND(M152="Ready",OR(I152="Approve proposed",AND(I152="Use my price",AND(ISNUMBER(J152),J152&gt;0))),ISNUMBER(L152),E152&gt;0),R152*(L152/E152-1)*(1-'Start Here'!$B$16),0)</f>
        <v>0</v>
      </c>
      <c r="U152" t="str" s="6">
        <v>Currently hidden; do not activate automatically</v>
      </c>
      <c r="V152" t="str" s="21">
        <v>No</v>
      </c>
      <c r="W152" t="str" s="21">
        <v>No</v>
      </c>
      <c r="X152" s="22">
        <v>0</v>
      </c>
      <c r="Y152" s="18">
        <v>2.5</v>
      </c>
      <c r="AB152" t="str" s="6">
        <v>2026-10-01 10:41:27 UTC</v>
      </c>
      <c r="AC152" t="str" s="6">
        <v>Local Line cache</v>
      </c>
      <c r="AD152" s="23">
        <v>890656</v>
      </c>
      <c r="AE152" s="23">
        <v>630145</v>
      </c>
      <c r="AF152" t="str" s="23">
        <v>890656:630145:guest</v>
      </c>
      <c r="AG152" t="str" s="23">
        <v>No</v>
      </c>
      <c r="AH152" t="str" s="23">
        <v>Yes</v>
      </c>
      <c r="AI152" s="18">
        <v>0</v>
      </c>
    </row>
    <row r="153" ht="32" customHeight="1">
      <c r="A153" t="str" s="7">
        <v>Camas Swale Farm</v>
      </c>
      <c r="B153" t="str" s="7">
        <v>Broccoli</v>
      </c>
      <c r="C153" t="str" s="7">
        <v>1 lb</v>
      </c>
      <c r="D153" t="str" s="7">
        <v>SNAP</v>
      </c>
      <c r="E153" s="12">
        <v>3.5</v>
      </c>
      <c r="F153" s="13">
        <v>3.5</v>
      </c>
      <c r="G153" s="13">
        <f>IF(AND(ISNUMBER(E153),ISNUMBER(F153)),F153-E153,"")</f>
        <v>0</v>
      </c>
      <c r="H153" s="14">
        <f>IF(AND(ISNUMBER(E153),E153&gt;0,ISNUMBER(F153)),F153/E153-1,"")</f>
        <v>0</v>
      </c>
      <c r="I153" t="str" s="15">
        <v>Keep current</v>
      </c>
      <c r="J153" s="16"/>
      <c r="K153" t="str" s="15">
        <v/>
      </c>
      <c r="L153" s="17">
        <f>IF(AC153="Local catalog","",IF(AG153="Yes",IF(ISNUMBER(E153),E153,""),IF(I153="Keep current",IF(ISNUMBER(E153),E153,""),IF(AH153&lt;&gt;"Yes","",IF(I153="Approve proposed",F153,IF(AND(I153="Use my price",AND(ISNUMBER(J153),J153&gt;0)),J153,""))))))</f>
        <v>3.5</v>
      </c>
      <c r="M153" t="str" s="7">
        <f>IF(AND(AG153="Yes",OR(I153="Approve proposed",I153="Use my price")),"CHECK: protected price kept current",IF(OR(I153="Unreviewed",I153=""),"Pending review",IF(I153="Hold","On hold",IF(I153="Keep current",IF(ISNUMBER(E153),"Kept current","CHECK: no confirmed current price"),IF(AH153&lt;&gt;"Yes","CHECK: source needs review",IF(AND(I153="Use my price",NOT(AND(ISNUMBER(J153),J153&gt;0))),"CHECK: enter a price above zero",IF(NOT(OR(I153="Approve proposed",I153="Use my price")),"CHECK: choose a listed decision",IF(OR(NOT(ISNUMBER(L153)),L153&lt;=0,NOT(ISNUMBER(Y153)),Y153&lt;=0,X153&gt;=1),"CHECK: price or base unavailable",IF(L153/(Y153*(1-X153))-1&lt;0,"CHECK: price below local base","Ready")))))))))</f>
        <v>Kept current</v>
      </c>
      <c r="N153" s="18">
        <v>3.5</v>
      </c>
      <c r="O153" s="19">
        <v>0.4</v>
      </c>
      <c r="P153" s="14">
        <v>0.4</v>
      </c>
      <c r="Q153" s="20">
        <f>IF(AND(ISNUMBER(L153),ISNUMBER(Y153),Y153&gt;0,X153&lt;1),ROUND(L153/(Y153*(1-X153))-1,4),"")</f>
        <v>0.4</v>
      </c>
      <c r="R153" s="12">
        <v>0</v>
      </c>
      <c r="S153" s="13">
        <f>IF(AND(ISNUMBER(E153),E153&gt;0,ISNUMBER(F153)),R153*(F153/E153-1)*(1-'Start Here'!$B$16),0)</f>
        <v>0</v>
      </c>
      <c r="T153" s="17">
        <f>IF(AND(M153="Ready",OR(I153="Approve proposed",AND(I153="Use my price",AND(ISNUMBER(J153),J153&gt;0))),ISNUMBER(L153),E153&gt;0),R153*(L153/E153-1)*(1-'Start Here'!$B$16),0)</f>
        <v>0</v>
      </c>
      <c r="U153" t="str" s="6">
        <v>SNAP: preserve existing selling price; Currently hidden; do not activate automatically</v>
      </c>
      <c r="V153" t="str" s="21">
        <v>No</v>
      </c>
      <c r="W153" t="str" s="21">
        <v>No</v>
      </c>
      <c r="X153" s="22">
        <v>0</v>
      </c>
      <c r="Y153" s="18">
        <v>2.5</v>
      </c>
      <c r="AB153" t="str" s="6">
        <v>2026-10-01 10:41:27 UTC</v>
      </c>
      <c r="AC153" t="str" s="6">
        <v>Local Line cache</v>
      </c>
      <c r="AD153" s="23">
        <v>890656</v>
      </c>
      <c r="AE153" s="23">
        <v>630145</v>
      </c>
      <c r="AF153" t="str" s="23">
        <v>890656:630145:snap</v>
      </c>
      <c r="AG153" t="str" s="23">
        <v>Yes</v>
      </c>
      <c r="AH153" t="str" s="23">
        <v>Yes</v>
      </c>
      <c r="AI153" s="18">
        <v>0</v>
      </c>
    </row>
    <row r="154" ht="32" customHeight="1">
      <c r="A154" t="str" s="7">
        <v>Camas Swale Farm</v>
      </c>
      <c r="B154" t="str" s="7">
        <v>Broccoli</v>
      </c>
      <c r="C154" t="str" s="7">
        <v>ea</v>
      </c>
      <c r="D154" t="str" s="7">
        <v>Herd Share Members</v>
      </c>
      <c r="E154" s="12">
        <v>7</v>
      </c>
      <c r="F154" s="13">
        <v>7.56</v>
      </c>
      <c r="G154" s="13">
        <f>IF(AND(ISNUMBER(E154),ISNUMBER(F154)),F154-E154,"")</f>
        <v>0.56</v>
      </c>
      <c r="H154" s="14">
        <f>IF(AND(ISNUMBER(E154),E154&gt;0,ISNUMBER(F154)),F154/E154-1,"")</f>
        <v>0.07999999999999985</v>
      </c>
      <c r="I154" t="str" s="15">
        <v>Unreviewed</v>
      </c>
      <c r="J154" s="16"/>
      <c r="K154" t="str" s="15">
        <v/>
      </c>
      <c r="L154" s="17" t="str">
        <f>IF(AC154="Local catalog","",IF(AG154="Yes",IF(ISNUMBER(E154),E154,""),IF(I154="Keep current",IF(ISNUMBER(E154),E154,""),IF(AH154&lt;&gt;"Yes","",IF(I154="Approve proposed",F154,IF(AND(I154="Use my price",AND(ISNUMBER(J154),J154&gt;0)),J154,""))))))</f>
        <v/>
      </c>
      <c r="M154" t="str" s="7">
        <f>IF(AND(AG154="Yes",OR(I154="Approve proposed",I154="Use my price")),"CHECK: protected price kept current",IF(OR(I154="Unreviewed",I154=""),"Pending review",IF(I154="Hold","On hold",IF(I154="Keep current",IF(ISNUMBER(E154),"Kept current","CHECK: no confirmed current price"),IF(AH154&lt;&gt;"Yes","CHECK: source needs review",IF(AND(I154="Use my price",NOT(AND(ISNUMBER(J154),J154&gt;0))),"CHECK: enter a price above zero",IF(NOT(OR(I154="Approve proposed",I154="Use my price")),"CHECK: choose a listed decision",IF(OR(NOT(ISNUMBER(L154)),L154&lt;=0,NOT(ISNUMBER(Y154)),Y154&lt;=0,X154&gt;=1),"CHECK: price or base unavailable",IF(L154/(Y154*(1-X154))-1&lt;0,"CHECK: price below local base","Ready")))))))))</f>
        <v>Pending review</v>
      </c>
      <c r="N154" s="18">
        <v>7</v>
      </c>
      <c r="O154" s="19">
        <v>0.4</v>
      </c>
      <c r="P154" s="14">
        <v>0.512</v>
      </c>
      <c r="Q154" s="20" t="str">
        <f>IF(AND(ISNUMBER(L154),ISNUMBER(Y154),Y154&gt;0,X154&lt;1),ROUND(L154/(Y154*(1-X154))-1,4),"")</f>
        <v/>
      </c>
      <c r="R154" s="12">
        <v>1493.1599999999999</v>
      </c>
      <c r="S154" s="13">
        <f>IF(AND(ISNUMBER(E154),E154&gt;0,ISNUMBER(F154)),R154*(F154/E154-1)*(1-'Start Here'!$B$16),0)</f>
        <v>115.86921599999977</v>
      </c>
      <c r="T154" s="17">
        <f>IF(AND(M154="Ready",OR(I154="Approve proposed",AND(I154="Use my price",AND(ISNUMBER(J154),J154&gt;0))),ISNUMBER(L154),E154&gt;0),R154*(L154/E154-1)*(1-'Start Here'!$B$16),0)</f>
        <v>0</v>
      </c>
      <c r="U154" t="str" s="6">
        <v>Currently hidden; do not activate automatically</v>
      </c>
      <c r="V154" t="str" s="21">
        <v>No</v>
      </c>
      <c r="W154" t="str" s="21">
        <v>No</v>
      </c>
      <c r="X154" s="22">
        <v>0</v>
      </c>
      <c r="Y154" s="18">
        <v>5</v>
      </c>
      <c r="AB154" t="str" s="6">
        <v>2026-10-01 10:41:27 UTC</v>
      </c>
      <c r="AC154" t="str" s="6">
        <v>Local Line cache</v>
      </c>
      <c r="AD154" s="23">
        <v>899385</v>
      </c>
      <c r="AE154" s="23">
        <v>641280</v>
      </c>
      <c r="AF154" t="str" s="23">
        <v>899385:641280:herdShare</v>
      </c>
      <c r="AG154" t="str" s="23">
        <v>No</v>
      </c>
      <c r="AH154" t="str" s="23">
        <v>Yes</v>
      </c>
      <c r="AI154" s="18">
        <v>1425</v>
      </c>
    </row>
    <row r="155" ht="32" customHeight="1">
      <c r="A155" t="str" s="7">
        <v>Camas Swale Farm</v>
      </c>
      <c r="B155" t="str" s="7">
        <v>Broccoli</v>
      </c>
      <c r="C155" t="str" s="7">
        <v>ea</v>
      </c>
      <c r="D155" t="str" s="7">
        <v>CSA Members</v>
      </c>
      <c r="E155" s="12">
        <v>7</v>
      </c>
      <c r="F155" s="13">
        <v>7.56</v>
      </c>
      <c r="G155" s="13">
        <f>IF(AND(ISNUMBER(E155),ISNUMBER(F155)),F155-E155,"")</f>
        <v>0.56</v>
      </c>
      <c r="H155" s="14">
        <f>IF(AND(ISNUMBER(E155),E155&gt;0,ISNUMBER(F155)),F155/E155-1,"")</f>
        <v>0.07999999999999985</v>
      </c>
      <c r="I155" t="str" s="15">
        <v>Unreviewed</v>
      </c>
      <c r="J155" s="16"/>
      <c r="K155" t="str" s="15">
        <v/>
      </c>
      <c r="L155" s="17" t="str">
        <f>IF(AC155="Local catalog","",IF(AG155="Yes",IF(ISNUMBER(E155),E155,""),IF(I155="Keep current",IF(ISNUMBER(E155),E155,""),IF(AH155&lt;&gt;"Yes","",IF(I155="Approve proposed",F155,IF(AND(I155="Use my price",AND(ISNUMBER(J155),J155&gt;0)),J155,""))))))</f>
        <v/>
      </c>
      <c r="M155" t="str" s="7">
        <f>IF(AND(AG155="Yes",OR(I155="Approve proposed",I155="Use my price")),"CHECK: protected price kept current",IF(OR(I155="Unreviewed",I155=""),"Pending review",IF(I155="Hold","On hold",IF(I155="Keep current",IF(ISNUMBER(E155),"Kept current","CHECK: no confirmed current price"),IF(AH155&lt;&gt;"Yes","CHECK: source needs review",IF(AND(I155="Use my price",NOT(AND(ISNUMBER(J155),J155&gt;0))),"CHECK: enter a price above zero",IF(NOT(OR(I155="Approve proposed",I155="Use my price")),"CHECK: choose a listed decision",IF(OR(NOT(ISNUMBER(L155)),L155&lt;=0,NOT(ISNUMBER(Y155)),Y155&lt;=0,X155&gt;=1),"CHECK: price or base unavailable",IF(L155/(Y155*(1-X155))-1&lt;0,"CHECK: price below local base","Ready")))))))))</f>
        <v>Pending review</v>
      </c>
      <c r="N155" s="18">
        <v>7</v>
      </c>
      <c r="O155" s="19">
        <v>0.4</v>
      </c>
      <c r="P155" s="14">
        <v>0.512</v>
      </c>
      <c r="Q155" s="20" t="str">
        <f>IF(AND(ISNUMBER(L155),ISNUMBER(Y155),Y155&gt;0,X155&lt;1),ROUND(L155/(Y155*(1-X155))-1,4),"")</f>
        <v/>
      </c>
      <c r="R155" s="12">
        <v>79.36</v>
      </c>
      <c r="S155" s="13">
        <f>IF(AND(ISNUMBER(E155),E155&gt;0,ISNUMBER(F155)),R155*(F155/E155-1)*(1-'Start Here'!$B$16),0)</f>
        <v>6.158335999999989</v>
      </c>
      <c r="T155" s="17">
        <f>IF(AND(M155="Ready",OR(I155="Approve proposed",AND(I155="Use my price",AND(ISNUMBER(J155),J155&gt;0))),ISNUMBER(L155),E155&gt;0),R155*(L155/E155-1)*(1-'Start Here'!$B$16),0)</f>
        <v>0</v>
      </c>
      <c r="U155" t="str" s="6">
        <v>Currently hidden; do not activate automatically</v>
      </c>
      <c r="V155" t="str" s="21">
        <v>No</v>
      </c>
      <c r="W155" t="str" s="21">
        <v>No</v>
      </c>
      <c r="X155" s="22">
        <v>0</v>
      </c>
      <c r="Y155" s="18">
        <v>5</v>
      </c>
      <c r="AB155" t="str" s="6">
        <v>2026-10-01 10:41:27 UTC</v>
      </c>
      <c r="AC155" t="str" s="6">
        <v>Local Line cache</v>
      </c>
      <c r="AD155" s="23">
        <v>899385</v>
      </c>
      <c r="AE155" s="23">
        <v>641280</v>
      </c>
      <c r="AF155" t="str" s="23">
        <v>899385:641280:member</v>
      </c>
      <c r="AG155" t="str" s="23">
        <v>No</v>
      </c>
      <c r="AH155" t="str" s="23">
        <v>Yes</v>
      </c>
      <c r="AI155" s="18">
        <v>80</v>
      </c>
    </row>
    <row r="156" ht="32" customHeight="1">
      <c r="A156" t="str" s="7">
        <v>Camas Swale Farm</v>
      </c>
      <c r="B156" t="str" s="7">
        <v>Broccoli</v>
      </c>
      <c r="C156" t="str" s="7">
        <v>ea</v>
      </c>
      <c r="D156" t="str" s="7">
        <v>Guest Basket</v>
      </c>
      <c r="E156" s="12">
        <v>7</v>
      </c>
      <c r="F156" s="13">
        <v>7.56</v>
      </c>
      <c r="G156" s="13">
        <f>IF(AND(ISNUMBER(E156),ISNUMBER(F156)),F156-E156,"")</f>
        <v>0.56</v>
      </c>
      <c r="H156" s="14">
        <f>IF(AND(ISNUMBER(E156),E156&gt;0,ISNUMBER(F156)),F156/E156-1,"")</f>
        <v>0.07999999999999985</v>
      </c>
      <c r="I156" t="str" s="15">
        <v>Unreviewed</v>
      </c>
      <c r="J156" s="16"/>
      <c r="K156" t="str" s="15">
        <v/>
      </c>
      <c r="L156" s="17" t="str">
        <f>IF(AC156="Local catalog","",IF(AG156="Yes",IF(ISNUMBER(E156),E156,""),IF(I156="Keep current",IF(ISNUMBER(E156),E156,""),IF(AH156&lt;&gt;"Yes","",IF(I156="Approve proposed",F156,IF(AND(I156="Use my price",AND(ISNUMBER(J156),J156&gt;0)),J156,""))))))</f>
        <v/>
      </c>
      <c r="M156" t="str" s="7">
        <f>IF(AND(AG156="Yes",OR(I156="Approve proposed",I156="Use my price")),"CHECK: protected price kept current",IF(OR(I156="Unreviewed",I156=""),"Pending review",IF(I156="Hold","On hold",IF(I156="Keep current",IF(ISNUMBER(E156),"Kept current","CHECK: no confirmed current price"),IF(AH156&lt;&gt;"Yes","CHECK: source needs review",IF(AND(I156="Use my price",NOT(AND(ISNUMBER(J156),J156&gt;0))),"CHECK: enter a price above zero",IF(NOT(OR(I156="Approve proposed",I156="Use my price")),"CHECK: choose a listed decision",IF(OR(NOT(ISNUMBER(L156)),L156&lt;=0,NOT(ISNUMBER(Y156)),Y156&lt;=0,X156&gt;=1),"CHECK: price or base unavailable",IF(L156/(Y156*(1-X156))-1&lt;0,"CHECK: price below local base","Ready")))))))))</f>
        <v>Pending review</v>
      </c>
      <c r="N156" s="18">
        <v>7</v>
      </c>
      <c r="O156" s="19">
        <v>0.4</v>
      </c>
      <c r="P156" s="14">
        <v>0.512</v>
      </c>
      <c r="Q156" s="20" t="str">
        <f>IF(AND(ISNUMBER(L156),ISNUMBER(Y156),Y156&gt;0,X156&lt;1),ROUND(L156/(Y156*(1-X156))-1,4),"")</f>
        <v/>
      </c>
      <c r="R156" s="12">
        <v>50.92</v>
      </c>
      <c r="S156" s="13">
        <f>IF(AND(ISNUMBER(E156),E156&gt;0,ISNUMBER(F156)),R156*(F156/E156-1)*(1-'Start Here'!$B$16),0)</f>
        <v>3.9513919999999927</v>
      </c>
      <c r="T156" s="17">
        <f>IF(AND(M156="Ready",OR(I156="Approve proposed",AND(I156="Use my price",AND(ISNUMBER(J156),J156&gt;0))),ISNUMBER(L156),E156&gt;0),R156*(L156/E156-1)*(1-'Start Here'!$B$16),0)</f>
        <v>0</v>
      </c>
      <c r="U156" t="str" s="6">
        <v>Currently hidden; do not activate automatically</v>
      </c>
      <c r="V156" t="str" s="21">
        <v>No</v>
      </c>
      <c r="W156" t="str" s="21">
        <v>No</v>
      </c>
      <c r="X156" s="22">
        <v>0</v>
      </c>
      <c r="Y156" s="18">
        <v>5</v>
      </c>
      <c r="AB156" t="str" s="6">
        <v>2026-10-01 10:41:27 UTC</v>
      </c>
      <c r="AC156" t="str" s="6">
        <v>Local Line cache</v>
      </c>
      <c r="AD156" s="23">
        <v>899385</v>
      </c>
      <c r="AE156" s="23">
        <v>641280</v>
      </c>
      <c r="AF156" t="str" s="23">
        <v>899385:641280:guest</v>
      </c>
      <c r="AG156" t="str" s="23">
        <v>No</v>
      </c>
      <c r="AH156" t="str" s="23">
        <v>Yes</v>
      </c>
      <c r="AI156" s="18">
        <v>45</v>
      </c>
    </row>
    <row r="157" ht="32" customHeight="1">
      <c r="A157" t="str" s="7">
        <v>Camas Swale Farm</v>
      </c>
      <c r="B157" t="str" s="7">
        <v>Broccoli</v>
      </c>
      <c r="C157" t="str" s="7">
        <v>ea</v>
      </c>
      <c r="D157" t="str" s="7">
        <v>SNAP</v>
      </c>
      <c r="E157" s="12">
        <v>7</v>
      </c>
      <c r="F157" s="13">
        <v>7</v>
      </c>
      <c r="G157" s="13">
        <f>IF(AND(ISNUMBER(E157),ISNUMBER(F157)),F157-E157,"")</f>
        <v>0</v>
      </c>
      <c r="H157" s="14">
        <f>IF(AND(ISNUMBER(E157),E157&gt;0,ISNUMBER(F157)),F157/E157-1,"")</f>
        <v>0</v>
      </c>
      <c r="I157" t="str" s="15">
        <v>Keep current</v>
      </c>
      <c r="J157" s="16"/>
      <c r="K157" t="str" s="15">
        <v/>
      </c>
      <c r="L157" s="17">
        <f>IF(AC157="Local catalog","",IF(AG157="Yes",IF(ISNUMBER(E157),E157,""),IF(I157="Keep current",IF(ISNUMBER(E157),E157,""),IF(AH157&lt;&gt;"Yes","",IF(I157="Approve proposed",F157,IF(AND(I157="Use my price",AND(ISNUMBER(J157),J157&gt;0)),J157,""))))))</f>
        <v>7</v>
      </c>
      <c r="M157" t="str" s="7">
        <f>IF(AND(AG157="Yes",OR(I157="Approve proposed",I157="Use my price")),"CHECK: protected price kept current",IF(OR(I157="Unreviewed",I157=""),"Pending review",IF(I157="Hold","On hold",IF(I157="Keep current",IF(ISNUMBER(E157),"Kept current","CHECK: no confirmed current price"),IF(AH157&lt;&gt;"Yes","CHECK: source needs review",IF(AND(I157="Use my price",NOT(AND(ISNUMBER(J157),J157&gt;0))),"CHECK: enter a price above zero",IF(NOT(OR(I157="Approve proposed",I157="Use my price")),"CHECK: choose a listed decision",IF(OR(NOT(ISNUMBER(L157)),L157&lt;=0,NOT(ISNUMBER(Y157)),Y157&lt;=0,X157&gt;=1),"CHECK: price or base unavailable",IF(L157/(Y157*(1-X157))-1&lt;0,"CHECK: price below local base","Ready")))))))))</f>
        <v>Kept current</v>
      </c>
      <c r="N157" s="18">
        <v>7</v>
      </c>
      <c r="O157" s="19">
        <v>0.4</v>
      </c>
      <c r="P157" s="14">
        <v>0.4</v>
      </c>
      <c r="Q157" s="20">
        <f>IF(AND(ISNUMBER(L157),ISNUMBER(Y157),Y157&gt;0,X157&lt;1),ROUND(L157/(Y157*(1-X157))-1,4),"")</f>
        <v>0.4</v>
      </c>
      <c r="R157" s="12">
        <v>0</v>
      </c>
      <c r="S157" s="13">
        <f>IF(AND(ISNUMBER(E157),E157&gt;0,ISNUMBER(F157)),R157*(F157/E157-1)*(1-'Start Here'!$B$16),0)</f>
        <v>0</v>
      </c>
      <c r="T157" s="17">
        <f>IF(AND(M157="Ready",OR(I157="Approve proposed",AND(I157="Use my price",AND(ISNUMBER(J157),J157&gt;0))),ISNUMBER(L157),E157&gt;0),R157*(L157/E157-1)*(1-'Start Here'!$B$16),0)</f>
        <v>0</v>
      </c>
      <c r="U157" t="str" s="6">
        <v>SNAP: preserve existing selling price; Currently hidden; do not activate automatically</v>
      </c>
      <c r="V157" t="str" s="21">
        <v>No</v>
      </c>
      <c r="W157" t="str" s="21">
        <v>No</v>
      </c>
      <c r="X157" s="22">
        <v>0</v>
      </c>
      <c r="Y157" s="18">
        <v>5</v>
      </c>
      <c r="AB157" t="str" s="6">
        <v>2026-10-01 10:41:27 UTC</v>
      </c>
      <c r="AC157" t="str" s="6">
        <v>Local Line cache</v>
      </c>
      <c r="AD157" s="23">
        <v>899385</v>
      </c>
      <c r="AE157" s="23">
        <v>641280</v>
      </c>
      <c r="AF157" t="str" s="23">
        <v>899385:641280:snap</v>
      </c>
      <c r="AG157" t="str" s="23">
        <v>Yes</v>
      </c>
      <c r="AH157" t="str" s="23">
        <v>Yes</v>
      </c>
      <c r="AI157" s="18">
        <v>0</v>
      </c>
    </row>
    <row r="158" ht="32" customHeight="1">
      <c r="A158" t="str" s="7">
        <v>Camas Swale Farm</v>
      </c>
      <c r="B158" t="str" s="7">
        <v>Brussel Sprouts on the stalk</v>
      </c>
      <c r="C158" t="str" s="7">
        <v>ea</v>
      </c>
      <c r="D158" t="str" s="7">
        <v>Herd Share Members</v>
      </c>
      <c r="E158" s="12">
        <v>6.3</v>
      </c>
      <c r="F158" s="13">
        <v>6.8</v>
      </c>
      <c r="G158" s="13">
        <f>IF(AND(ISNUMBER(E158),ISNUMBER(F158)),F158-E158,"")</f>
        <v>0.5</v>
      </c>
      <c r="H158" s="14">
        <f>IF(AND(ISNUMBER(E158),E158&gt;0,ISNUMBER(F158)),F158/E158-1,"")</f>
        <v>0.0793650793650793</v>
      </c>
      <c r="I158" t="str" s="15">
        <v>Unreviewed</v>
      </c>
      <c r="J158" s="16"/>
      <c r="K158" t="str" s="15">
        <v/>
      </c>
      <c r="L158" s="17" t="str">
        <f>IF(AC158="Local catalog","",IF(AG158="Yes",IF(ISNUMBER(E158),E158,""),IF(I158="Keep current",IF(ISNUMBER(E158),E158,""),IF(AH158&lt;&gt;"Yes","",IF(I158="Approve proposed",F158,IF(AND(I158="Use my price",AND(ISNUMBER(J158),J158&gt;0)),J158,""))))))</f>
        <v/>
      </c>
      <c r="M158" t="str" s="7">
        <f>IF(AND(AG158="Yes",OR(I158="Approve proposed",I158="Use my price")),"CHECK: protected price kept current",IF(OR(I158="Unreviewed",I158=""),"Pending review",IF(I158="Hold","On hold",IF(I158="Keep current",IF(ISNUMBER(E158),"Kept current","CHECK: no confirmed current price"),IF(AH158&lt;&gt;"Yes","CHECK: source needs review",IF(AND(I158="Use my price",NOT(AND(ISNUMBER(J158),J158&gt;0))),"CHECK: enter a price above zero",IF(NOT(OR(I158="Approve proposed",I158="Use my price")),"CHECK: choose a listed decision",IF(OR(NOT(ISNUMBER(L158)),L158&lt;=0,NOT(ISNUMBER(Y158)),Y158&lt;=0,X158&gt;=1),"CHECK: price or base unavailable",IF(L158/(Y158*(1-X158))-1&lt;0,"CHECK: price below local base","Ready")))))))))</f>
        <v>Pending review</v>
      </c>
      <c r="N158" s="18">
        <v>6.3</v>
      </c>
      <c r="O158" s="19">
        <v>0.4</v>
      </c>
      <c r="P158" s="14">
        <v>0.5111</v>
      </c>
      <c r="Q158" s="20" t="str">
        <f>IF(AND(ISNUMBER(L158),ISNUMBER(Y158),Y158&gt;0,X158&lt;1),ROUND(L158/(Y158*(1-X158))-1,4),"")</f>
        <v/>
      </c>
      <c r="R158" s="12">
        <v>0</v>
      </c>
      <c r="S158" s="13">
        <f>IF(AND(ISNUMBER(E158),E158&gt;0,ISNUMBER(F158)),R158*(F158/E158-1)*(1-'Start Here'!$B$16),0)</f>
        <v>0</v>
      </c>
      <c r="T158" s="17">
        <f>IF(AND(M158="Ready",OR(I158="Approve proposed",AND(I158="Use my price",AND(ISNUMBER(J158),J158&gt;0))),ISNUMBER(L158),E158&gt;0),R158*(L158/E158-1)*(1-'Start Here'!$B$16),0)</f>
        <v>0</v>
      </c>
      <c r="U158" t="str" s="6">
        <v>Currently hidden; do not activate automatically</v>
      </c>
      <c r="V158" t="str" s="21">
        <v>No</v>
      </c>
      <c r="W158" t="str" s="21">
        <v>No</v>
      </c>
      <c r="X158" s="22">
        <v>0</v>
      </c>
      <c r="Y158" s="18">
        <v>4.5</v>
      </c>
      <c r="AB158" t="str" s="6">
        <v>2026-10-01 10:41:27 UTC</v>
      </c>
      <c r="AC158" t="str" s="6">
        <v>Local Line cache</v>
      </c>
      <c r="AD158" s="23">
        <v>921358</v>
      </c>
      <c r="AE158" s="23">
        <v>667810</v>
      </c>
      <c r="AF158" t="str" s="23">
        <v>921358:667810:herdShare</v>
      </c>
      <c r="AG158" t="str" s="23">
        <v>No</v>
      </c>
      <c r="AH158" t="str" s="23">
        <v>Yes</v>
      </c>
      <c r="AI158" s="18">
        <v>0</v>
      </c>
    </row>
    <row r="159" ht="32" customHeight="1">
      <c r="A159" t="str" s="7">
        <v>Camas Swale Farm</v>
      </c>
      <c r="B159" t="str" s="7">
        <v>Brussel Sprouts on the stalk</v>
      </c>
      <c r="C159" t="str" s="7">
        <v>ea</v>
      </c>
      <c r="D159" t="str" s="7">
        <v>CSA Members</v>
      </c>
      <c r="E159" s="12">
        <v>6.3</v>
      </c>
      <c r="F159" s="13">
        <v>6.8</v>
      </c>
      <c r="G159" s="13">
        <f>IF(AND(ISNUMBER(E159),ISNUMBER(F159)),F159-E159,"")</f>
        <v>0.5</v>
      </c>
      <c r="H159" s="14">
        <f>IF(AND(ISNUMBER(E159),E159&gt;0,ISNUMBER(F159)),F159/E159-1,"")</f>
        <v>0.0793650793650793</v>
      </c>
      <c r="I159" t="str" s="15">
        <v>Unreviewed</v>
      </c>
      <c r="J159" s="16"/>
      <c r="K159" t="str" s="15">
        <v/>
      </c>
      <c r="L159" s="17" t="str">
        <f>IF(AC159="Local catalog","",IF(AG159="Yes",IF(ISNUMBER(E159),E159,""),IF(I159="Keep current",IF(ISNUMBER(E159),E159,""),IF(AH159&lt;&gt;"Yes","",IF(I159="Approve proposed",F159,IF(AND(I159="Use my price",AND(ISNUMBER(J159),J159&gt;0)),J159,""))))))</f>
        <v/>
      </c>
      <c r="M159" t="str" s="7">
        <f>IF(AND(AG159="Yes",OR(I159="Approve proposed",I159="Use my price")),"CHECK: protected price kept current",IF(OR(I159="Unreviewed",I159=""),"Pending review",IF(I159="Hold","On hold",IF(I159="Keep current",IF(ISNUMBER(E159),"Kept current","CHECK: no confirmed current price"),IF(AH159&lt;&gt;"Yes","CHECK: source needs review",IF(AND(I159="Use my price",NOT(AND(ISNUMBER(J159),J159&gt;0))),"CHECK: enter a price above zero",IF(NOT(OR(I159="Approve proposed",I159="Use my price")),"CHECK: choose a listed decision",IF(OR(NOT(ISNUMBER(L159)),L159&lt;=0,NOT(ISNUMBER(Y159)),Y159&lt;=0,X159&gt;=1),"CHECK: price or base unavailable",IF(L159/(Y159*(1-X159))-1&lt;0,"CHECK: price below local base","Ready")))))))))</f>
        <v>Pending review</v>
      </c>
      <c r="N159" s="18">
        <v>6.3</v>
      </c>
      <c r="O159" s="19">
        <v>0.4</v>
      </c>
      <c r="P159" s="14">
        <v>0.5111</v>
      </c>
      <c r="Q159" s="20" t="str">
        <f>IF(AND(ISNUMBER(L159),ISNUMBER(Y159),Y159&gt;0,X159&lt;1),ROUND(L159/(Y159*(1-X159))-1,4),"")</f>
        <v/>
      </c>
      <c r="R159" s="12">
        <v>0</v>
      </c>
      <c r="S159" s="13">
        <f>IF(AND(ISNUMBER(E159),E159&gt;0,ISNUMBER(F159)),R159*(F159/E159-1)*(1-'Start Here'!$B$16),0)</f>
        <v>0</v>
      </c>
      <c r="T159" s="17">
        <f>IF(AND(M159="Ready",OR(I159="Approve proposed",AND(I159="Use my price",AND(ISNUMBER(J159),J159&gt;0))),ISNUMBER(L159),E159&gt;0),R159*(L159/E159-1)*(1-'Start Here'!$B$16),0)</f>
        <v>0</v>
      </c>
      <c r="U159" t="str" s="6">
        <v>Currently hidden; do not activate automatically</v>
      </c>
      <c r="V159" t="str" s="21">
        <v>No</v>
      </c>
      <c r="W159" t="str" s="21">
        <v>No</v>
      </c>
      <c r="X159" s="22">
        <v>0</v>
      </c>
      <c r="Y159" s="18">
        <v>4.5</v>
      </c>
      <c r="AB159" t="str" s="6">
        <v>2026-10-01 10:41:27 UTC</v>
      </c>
      <c r="AC159" t="str" s="6">
        <v>Local Line cache</v>
      </c>
      <c r="AD159" s="23">
        <v>921358</v>
      </c>
      <c r="AE159" s="23">
        <v>667810</v>
      </c>
      <c r="AF159" t="str" s="23">
        <v>921358:667810:member</v>
      </c>
      <c r="AG159" t="str" s="23">
        <v>No</v>
      </c>
      <c r="AH159" t="str" s="23">
        <v>Yes</v>
      </c>
      <c r="AI159" s="18">
        <v>0</v>
      </c>
    </row>
    <row r="160" ht="32" customHeight="1">
      <c r="A160" t="str" s="7">
        <v>Camas Swale Farm</v>
      </c>
      <c r="B160" t="str" s="7">
        <v>Brussel Sprouts on the stalk</v>
      </c>
      <c r="C160" t="str" s="7">
        <v>ea</v>
      </c>
      <c r="D160" t="str" s="7">
        <v>Guest Basket</v>
      </c>
      <c r="E160" s="12">
        <v>6.3</v>
      </c>
      <c r="F160" s="13">
        <v>6.8</v>
      </c>
      <c r="G160" s="13">
        <f>IF(AND(ISNUMBER(E160),ISNUMBER(F160)),F160-E160,"")</f>
        <v>0.5</v>
      </c>
      <c r="H160" s="14">
        <f>IF(AND(ISNUMBER(E160),E160&gt;0,ISNUMBER(F160)),F160/E160-1,"")</f>
        <v>0.0793650793650793</v>
      </c>
      <c r="I160" t="str" s="15">
        <v>Unreviewed</v>
      </c>
      <c r="J160" s="16"/>
      <c r="K160" t="str" s="15">
        <v/>
      </c>
      <c r="L160" s="17" t="str">
        <f>IF(AC160="Local catalog","",IF(AG160="Yes",IF(ISNUMBER(E160),E160,""),IF(I160="Keep current",IF(ISNUMBER(E160),E160,""),IF(AH160&lt;&gt;"Yes","",IF(I160="Approve proposed",F160,IF(AND(I160="Use my price",AND(ISNUMBER(J160),J160&gt;0)),J160,""))))))</f>
        <v/>
      </c>
      <c r="M160" t="str" s="7">
        <f>IF(AND(AG160="Yes",OR(I160="Approve proposed",I160="Use my price")),"CHECK: protected price kept current",IF(OR(I160="Unreviewed",I160=""),"Pending review",IF(I160="Hold","On hold",IF(I160="Keep current",IF(ISNUMBER(E160),"Kept current","CHECK: no confirmed current price"),IF(AH160&lt;&gt;"Yes","CHECK: source needs review",IF(AND(I160="Use my price",NOT(AND(ISNUMBER(J160),J160&gt;0))),"CHECK: enter a price above zero",IF(NOT(OR(I160="Approve proposed",I160="Use my price")),"CHECK: choose a listed decision",IF(OR(NOT(ISNUMBER(L160)),L160&lt;=0,NOT(ISNUMBER(Y160)),Y160&lt;=0,X160&gt;=1),"CHECK: price or base unavailable",IF(L160/(Y160*(1-X160))-1&lt;0,"CHECK: price below local base","Ready")))))))))</f>
        <v>Pending review</v>
      </c>
      <c r="N160" s="18">
        <v>6.3</v>
      </c>
      <c r="O160" s="19">
        <v>0.4</v>
      </c>
      <c r="P160" s="14">
        <v>0.5111</v>
      </c>
      <c r="Q160" s="20" t="str">
        <f>IF(AND(ISNUMBER(L160),ISNUMBER(Y160),Y160&gt;0,X160&lt;1),ROUND(L160/(Y160*(1-X160))-1,4),"")</f>
        <v/>
      </c>
      <c r="R160" s="12">
        <v>0</v>
      </c>
      <c r="S160" s="13">
        <f>IF(AND(ISNUMBER(E160),E160&gt;0,ISNUMBER(F160)),R160*(F160/E160-1)*(1-'Start Here'!$B$16),0)</f>
        <v>0</v>
      </c>
      <c r="T160" s="17">
        <f>IF(AND(M160="Ready",OR(I160="Approve proposed",AND(I160="Use my price",AND(ISNUMBER(J160),J160&gt;0))),ISNUMBER(L160),E160&gt;0),R160*(L160/E160-1)*(1-'Start Here'!$B$16),0)</f>
        <v>0</v>
      </c>
      <c r="U160" t="str" s="6">
        <v>Currently hidden; do not activate automatically</v>
      </c>
      <c r="V160" t="str" s="21">
        <v>No</v>
      </c>
      <c r="W160" t="str" s="21">
        <v>No</v>
      </c>
      <c r="X160" s="22">
        <v>0</v>
      </c>
      <c r="Y160" s="18">
        <v>4.5</v>
      </c>
      <c r="AB160" t="str" s="6">
        <v>2026-10-01 10:41:27 UTC</v>
      </c>
      <c r="AC160" t="str" s="6">
        <v>Local Line cache</v>
      </c>
      <c r="AD160" s="23">
        <v>921358</v>
      </c>
      <c r="AE160" s="23">
        <v>667810</v>
      </c>
      <c r="AF160" t="str" s="23">
        <v>921358:667810:guest</v>
      </c>
      <c r="AG160" t="str" s="23">
        <v>No</v>
      </c>
      <c r="AH160" t="str" s="23">
        <v>Yes</v>
      </c>
      <c r="AI160" s="18">
        <v>0</v>
      </c>
    </row>
    <row r="161" ht="32" customHeight="1">
      <c r="A161" t="str" s="7">
        <v>Camas Swale Farm</v>
      </c>
      <c r="B161" t="str" s="7">
        <v>Brussel Sprouts on the stalk</v>
      </c>
      <c r="C161" t="str" s="7">
        <v>ea</v>
      </c>
      <c r="D161" t="str" s="7">
        <v>SNAP</v>
      </c>
      <c r="E161" s="12">
        <v>6.3</v>
      </c>
      <c r="F161" s="13">
        <v>6.3</v>
      </c>
      <c r="G161" s="13">
        <f>IF(AND(ISNUMBER(E161),ISNUMBER(F161)),F161-E161,"")</f>
        <v>0</v>
      </c>
      <c r="H161" s="14">
        <f>IF(AND(ISNUMBER(E161),E161&gt;0,ISNUMBER(F161)),F161/E161-1,"")</f>
        <v>0</v>
      </c>
      <c r="I161" t="str" s="15">
        <v>Keep current</v>
      </c>
      <c r="J161" s="16"/>
      <c r="K161" t="str" s="15">
        <v/>
      </c>
      <c r="L161" s="17">
        <f>IF(AC161="Local catalog","",IF(AG161="Yes",IF(ISNUMBER(E161),E161,""),IF(I161="Keep current",IF(ISNUMBER(E161),E161,""),IF(AH161&lt;&gt;"Yes","",IF(I161="Approve proposed",F161,IF(AND(I161="Use my price",AND(ISNUMBER(J161),J161&gt;0)),J161,""))))))</f>
        <v>6.3</v>
      </c>
      <c r="M161" t="str" s="7">
        <f>IF(AND(AG161="Yes",OR(I161="Approve proposed",I161="Use my price")),"CHECK: protected price kept current",IF(OR(I161="Unreviewed",I161=""),"Pending review",IF(I161="Hold","On hold",IF(I161="Keep current",IF(ISNUMBER(E161),"Kept current","CHECK: no confirmed current price"),IF(AH161&lt;&gt;"Yes","CHECK: source needs review",IF(AND(I161="Use my price",NOT(AND(ISNUMBER(J161),J161&gt;0))),"CHECK: enter a price above zero",IF(NOT(OR(I161="Approve proposed",I161="Use my price")),"CHECK: choose a listed decision",IF(OR(NOT(ISNUMBER(L161)),L161&lt;=0,NOT(ISNUMBER(Y161)),Y161&lt;=0,X161&gt;=1),"CHECK: price or base unavailable",IF(L161/(Y161*(1-X161))-1&lt;0,"CHECK: price below local base","Ready")))))))))</f>
        <v>Kept current</v>
      </c>
      <c r="N161" s="18">
        <v>6.3</v>
      </c>
      <c r="O161" s="19">
        <v>0.4</v>
      </c>
      <c r="P161" s="14">
        <v>0.4</v>
      </c>
      <c r="Q161" s="20">
        <f>IF(AND(ISNUMBER(L161),ISNUMBER(Y161),Y161&gt;0,X161&lt;1),ROUND(L161/(Y161*(1-X161))-1,4),"")</f>
        <v>0.4</v>
      </c>
      <c r="R161" s="12">
        <v>0</v>
      </c>
      <c r="S161" s="13">
        <f>IF(AND(ISNUMBER(E161),E161&gt;0,ISNUMBER(F161)),R161*(F161/E161-1)*(1-'Start Here'!$B$16),0)</f>
        <v>0</v>
      </c>
      <c r="T161" s="17">
        <f>IF(AND(M161="Ready",OR(I161="Approve proposed",AND(I161="Use my price",AND(ISNUMBER(J161),J161&gt;0))),ISNUMBER(L161),E161&gt;0),R161*(L161/E161-1)*(1-'Start Here'!$B$16),0)</f>
        <v>0</v>
      </c>
      <c r="U161" t="str" s="6">
        <v>SNAP: preserve existing selling price; Currently hidden; do not activate automatically</v>
      </c>
      <c r="V161" t="str" s="21">
        <v>No</v>
      </c>
      <c r="W161" t="str" s="21">
        <v>No</v>
      </c>
      <c r="X161" s="22">
        <v>0</v>
      </c>
      <c r="Y161" s="18">
        <v>4.5</v>
      </c>
      <c r="AB161" t="str" s="6">
        <v>2026-10-01 10:41:27 UTC</v>
      </c>
      <c r="AC161" t="str" s="6">
        <v>Local Line cache</v>
      </c>
      <c r="AD161" s="23">
        <v>921358</v>
      </c>
      <c r="AE161" s="23">
        <v>667810</v>
      </c>
      <c r="AF161" t="str" s="23">
        <v>921358:667810:snap</v>
      </c>
      <c r="AG161" t="str" s="23">
        <v>Yes</v>
      </c>
      <c r="AH161" t="str" s="23">
        <v>Yes</v>
      </c>
      <c r="AI161" s="18">
        <v>0</v>
      </c>
    </row>
    <row r="162" ht="32" customHeight="1">
      <c r="A162" t="str" s="7">
        <v>Camas Swale Farm</v>
      </c>
      <c r="B162" t="str" s="7">
        <v>Cauliflower</v>
      </c>
      <c r="C162" t="str" s="7">
        <v>1 lb</v>
      </c>
      <c r="D162" t="str" s="7">
        <v>Herd Share Members</v>
      </c>
      <c r="E162" s="12">
        <v>3.5</v>
      </c>
      <c r="F162" s="13">
        <v>3.78</v>
      </c>
      <c r="G162" s="13">
        <f>IF(AND(ISNUMBER(E162),ISNUMBER(F162)),F162-E162,"")</f>
        <v>0.28</v>
      </c>
      <c r="H162" s="14">
        <f>IF(AND(ISNUMBER(E162),E162&gt;0,ISNUMBER(F162)),F162/E162-1,"")</f>
        <v>0.07999999999999985</v>
      </c>
      <c r="I162" t="str" s="15">
        <v>Unreviewed</v>
      </c>
      <c r="J162" s="16"/>
      <c r="K162" t="str" s="15">
        <v/>
      </c>
      <c r="L162" s="17" t="str">
        <f>IF(AC162="Local catalog","",IF(AG162="Yes",IF(ISNUMBER(E162),E162,""),IF(I162="Keep current",IF(ISNUMBER(E162),E162,""),IF(AH162&lt;&gt;"Yes","",IF(I162="Approve proposed",F162,IF(AND(I162="Use my price",AND(ISNUMBER(J162),J162&gt;0)),J162,""))))))</f>
        <v/>
      </c>
      <c r="M162" t="str" s="7">
        <f>IF(AND(AG162="Yes",OR(I162="Approve proposed",I162="Use my price")),"CHECK: protected price kept current",IF(OR(I162="Unreviewed",I162=""),"Pending review",IF(I162="Hold","On hold",IF(I162="Keep current",IF(ISNUMBER(E162),"Kept current","CHECK: no confirmed current price"),IF(AH162&lt;&gt;"Yes","CHECK: source needs review",IF(AND(I162="Use my price",NOT(AND(ISNUMBER(J162),J162&gt;0))),"CHECK: enter a price above zero",IF(NOT(OR(I162="Approve proposed",I162="Use my price")),"CHECK: choose a listed decision",IF(OR(NOT(ISNUMBER(L162)),L162&lt;=0,NOT(ISNUMBER(Y162)),Y162&lt;=0,X162&gt;=1),"CHECK: price or base unavailable",IF(L162/(Y162*(1-X162))-1&lt;0,"CHECK: price below local base","Ready")))))))))</f>
        <v>Pending review</v>
      </c>
      <c r="N162" s="18">
        <v>3.5</v>
      </c>
      <c r="O162" s="19">
        <v>0.4</v>
      </c>
      <c r="P162" s="14">
        <v>0.512</v>
      </c>
      <c r="Q162" s="20" t="str">
        <f>IF(AND(ISNUMBER(L162),ISNUMBER(Y162),Y162&gt;0,X162&lt;1),ROUND(L162/(Y162*(1-X162))-1,4),"")</f>
        <v/>
      </c>
      <c r="R162" s="12">
        <v>14</v>
      </c>
      <c r="S162" s="13">
        <f>IF(AND(ISNUMBER(E162),E162&gt;0,ISNUMBER(F162)),R162*(F162/E162-1)*(1-'Start Here'!$B$16),0)</f>
        <v>1.0863999999999978</v>
      </c>
      <c r="T162" s="17">
        <f>IF(AND(M162="Ready",OR(I162="Approve proposed",AND(I162="Use my price",AND(ISNUMBER(J162),J162&gt;0))),ISNUMBER(L162),E162&gt;0),R162*(L162/E162-1)*(1-'Start Here'!$B$16),0)</f>
        <v>0</v>
      </c>
      <c r="U162" t="str" s="6">
        <v>Currently hidden; do not activate automatically</v>
      </c>
      <c r="V162" t="str" s="21">
        <v>No</v>
      </c>
      <c r="W162" t="str" s="21">
        <v>No</v>
      </c>
      <c r="X162" s="22">
        <v>0</v>
      </c>
      <c r="Y162" s="18">
        <v>2.5</v>
      </c>
      <c r="AB162" t="str" s="6">
        <v>2026-10-01 10:41:27 UTC</v>
      </c>
      <c r="AC162" t="str" s="6">
        <v>Local Line cache</v>
      </c>
      <c r="AD162" s="23">
        <v>915293</v>
      </c>
      <c r="AE162" s="23">
        <v>661228</v>
      </c>
      <c r="AF162" t="str" s="23">
        <v>915293:661228:herdShare</v>
      </c>
      <c r="AG162" t="str" s="23">
        <v>No</v>
      </c>
      <c r="AH162" t="str" s="23">
        <v>Yes</v>
      </c>
      <c r="AI162" s="18">
        <v>10</v>
      </c>
    </row>
    <row r="163" ht="32" customHeight="1">
      <c r="A163" t="str" s="7">
        <v>Camas Swale Farm</v>
      </c>
      <c r="B163" t="str" s="7">
        <v>Cauliflower</v>
      </c>
      <c r="C163" t="str" s="7">
        <v>1 lb</v>
      </c>
      <c r="D163" t="str" s="7">
        <v>CSA Members</v>
      </c>
      <c r="E163" s="12">
        <v>3.5</v>
      </c>
      <c r="F163" s="13">
        <v>3.78</v>
      </c>
      <c r="G163" s="13">
        <f>IF(AND(ISNUMBER(E163),ISNUMBER(F163)),F163-E163,"")</f>
        <v>0.28</v>
      </c>
      <c r="H163" s="14">
        <f>IF(AND(ISNUMBER(E163),E163&gt;0,ISNUMBER(F163)),F163/E163-1,"")</f>
        <v>0.07999999999999985</v>
      </c>
      <c r="I163" t="str" s="15">
        <v>Unreviewed</v>
      </c>
      <c r="J163" s="16"/>
      <c r="K163" t="str" s="15">
        <v/>
      </c>
      <c r="L163" s="17" t="str">
        <f>IF(AC163="Local catalog","",IF(AG163="Yes",IF(ISNUMBER(E163),E163,""),IF(I163="Keep current",IF(ISNUMBER(E163),E163,""),IF(AH163&lt;&gt;"Yes","",IF(I163="Approve proposed",F163,IF(AND(I163="Use my price",AND(ISNUMBER(J163),J163&gt;0)),J163,""))))))</f>
        <v/>
      </c>
      <c r="M163" t="str" s="7">
        <f>IF(AND(AG163="Yes",OR(I163="Approve proposed",I163="Use my price")),"CHECK: protected price kept current",IF(OR(I163="Unreviewed",I163=""),"Pending review",IF(I163="Hold","On hold",IF(I163="Keep current",IF(ISNUMBER(E163),"Kept current","CHECK: no confirmed current price"),IF(AH163&lt;&gt;"Yes","CHECK: source needs review",IF(AND(I163="Use my price",NOT(AND(ISNUMBER(J163),J163&gt;0))),"CHECK: enter a price above zero",IF(NOT(OR(I163="Approve proposed",I163="Use my price")),"CHECK: choose a listed decision",IF(OR(NOT(ISNUMBER(L163)),L163&lt;=0,NOT(ISNUMBER(Y163)),Y163&lt;=0,X163&gt;=1),"CHECK: price or base unavailable",IF(L163/(Y163*(1-X163))-1&lt;0,"CHECK: price below local base","Ready")))))))))</f>
        <v>Pending review</v>
      </c>
      <c r="N163" s="18">
        <v>3.5</v>
      </c>
      <c r="O163" s="19">
        <v>0.4</v>
      </c>
      <c r="P163" s="14">
        <v>0.512</v>
      </c>
      <c r="Q163" s="20" t="str">
        <f>IF(AND(ISNUMBER(L163),ISNUMBER(Y163),Y163&gt;0,X163&lt;1),ROUND(L163/(Y163*(1-X163))-1,4),"")</f>
        <v/>
      </c>
      <c r="R163" s="12">
        <v>0</v>
      </c>
      <c r="S163" s="13">
        <f>IF(AND(ISNUMBER(E163),E163&gt;0,ISNUMBER(F163)),R163*(F163/E163-1)*(1-'Start Here'!$B$16),0)</f>
        <v>0</v>
      </c>
      <c r="T163" s="17">
        <f>IF(AND(M163="Ready",OR(I163="Approve proposed",AND(I163="Use my price",AND(ISNUMBER(J163),J163&gt;0))),ISNUMBER(L163),E163&gt;0),R163*(L163/E163-1)*(1-'Start Here'!$B$16),0)</f>
        <v>0</v>
      </c>
      <c r="U163" t="str" s="6">
        <v>Currently hidden; do not activate automatically</v>
      </c>
      <c r="V163" t="str" s="21">
        <v>No</v>
      </c>
      <c r="W163" t="str" s="21">
        <v>No</v>
      </c>
      <c r="X163" s="22">
        <v>0</v>
      </c>
      <c r="Y163" s="18">
        <v>2.5</v>
      </c>
      <c r="AB163" t="str" s="6">
        <v>2026-10-01 10:41:27 UTC</v>
      </c>
      <c r="AC163" t="str" s="6">
        <v>Local Line cache</v>
      </c>
      <c r="AD163" s="23">
        <v>915293</v>
      </c>
      <c r="AE163" s="23">
        <v>661228</v>
      </c>
      <c r="AF163" t="str" s="23">
        <v>915293:661228:member</v>
      </c>
      <c r="AG163" t="str" s="23">
        <v>No</v>
      </c>
      <c r="AH163" t="str" s="23">
        <v>Yes</v>
      </c>
      <c r="AI163" s="18">
        <v>0</v>
      </c>
    </row>
    <row r="164" ht="32" customHeight="1">
      <c r="A164" t="str" s="7">
        <v>Camas Swale Farm</v>
      </c>
      <c r="B164" t="str" s="7">
        <v>Cauliflower</v>
      </c>
      <c r="C164" t="str" s="7">
        <v>1 lb</v>
      </c>
      <c r="D164" t="str" s="7">
        <v>Guest Basket</v>
      </c>
      <c r="E164" s="12">
        <v>3.5</v>
      </c>
      <c r="F164" s="13">
        <v>3.78</v>
      </c>
      <c r="G164" s="13">
        <f>IF(AND(ISNUMBER(E164),ISNUMBER(F164)),F164-E164,"")</f>
        <v>0.28</v>
      </c>
      <c r="H164" s="14">
        <f>IF(AND(ISNUMBER(E164),E164&gt;0,ISNUMBER(F164)),F164/E164-1,"")</f>
        <v>0.07999999999999985</v>
      </c>
      <c r="I164" t="str" s="15">
        <v>Unreviewed</v>
      </c>
      <c r="J164" s="16"/>
      <c r="K164" t="str" s="15">
        <v/>
      </c>
      <c r="L164" s="17" t="str">
        <f>IF(AC164="Local catalog","",IF(AG164="Yes",IF(ISNUMBER(E164),E164,""),IF(I164="Keep current",IF(ISNUMBER(E164),E164,""),IF(AH164&lt;&gt;"Yes","",IF(I164="Approve proposed",F164,IF(AND(I164="Use my price",AND(ISNUMBER(J164),J164&gt;0)),J164,""))))))</f>
        <v/>
      </c>
      <c r="M164" t="str" s="7">
        <f>IF(AND(AG164="Yes",OR(I164="Approve proposed",I164="Use my price")),"CHECK: protected price kept current",IF(OR(I164="Unreviewed",I164=""),"Pending review",IF(I164="Hold","On hold",IF(I164="Keep current",IF(ISNUMBER(E164),"Kept current","CHECK: no confirmed current price"),IF(AH164&lt;&gt;"Yes","CHECK: source needs review",IF(AND(I164="Use my price",NOT(AND(ISNUMBER(J164),J164&gt;0))),"CHECK: enter a price above zero",IF(NOT(OR(I164="Approve proposed",I164="Use my price")),"CHECK: choose a listed decision",IF(OR(NOT(ISNUMBER(L164)),L164&lt;=0,NOT(ISNUMBER(Y164)),Y164&lt;=0,X164&gt;=1),"CHECK: price or base unavailable",IF(L164/(Y164*(1-X164))-1&lt;0,"CHECK: price below local base","Ready")))))))))</f>
        <v>Pending review</v>
      </c>
      <c r="N164" s="18">
        <v>3.5</v>
      </c>
      <c r="O164" s="19">
        <v>0.4</v>
      </c>
      <c r="P164" s="14">
        <v>0.512</v>
      </c>
      <c r="Q164" s="20" t="str">
        <f>IF(AND(ISNUMBER(L164),ISNUMBER(Y164),Y164&gt;0,X164&lt;1),ROUND(L164/(Y164*(1-X164))-1,4),"")</f>
        <v/>
      </c>
      <c r="R164" s="12">
        <v>0</v>
      </c>
      <c r="S164" s="13">
        <f>IF(AND(ISNUMBER(E164),E164&gt;0,ISNUMBER(F164)),R164*(F164/E164-1)*(1-'Start Here'!$B$16),0)</f>
        <v>0</v>
      </c>
      <c r="T164" s="17">
        <f>IF(AND(M164="Ready",OR(I164="Approve proposed",AND(I164="Use my price",AND(ISNUMBER(J164),J164&gt;0))),ISNUMBER(L164),E164&gt;0),R164*(L164/E164-1)*(1-'Start Here'!$B$16),0)</f>
        <v>0</v>
      </c>
      <c r="U164" t="str" s="6">
        <v>Currently hidden; do not activate automatically</v>
      </c>
      <c r="V164" t="str" s="21">
        <v>No</v>
      </c>
      <c r="W164" t="str" s="21">
        <v>No</v>
      </c>
      <c r="X164" s="22">
        <v>0</v>
      </c>
      <c r="Y164" s="18">
        <v>2.5</v>
      </c>
      <c r="AB164" t="str" s="6">
        <v>2026-10-01 10:41:27 UTC</v>
      </c>
      <c r="AC164" t="str" s="6">
        <v>Local Line cache</v>
      </c>
      <c r="AD164" s="23">
        <v>915293</v>
      </c>
      <c r="AE164" s="23">
        <v>661228</v>
      </c>
      <c r="AF164" t="str" s="23">
        <v>915293:661228:guest</v>
      </c>
      <c r="AG164" t="str" s="23">
        <v>No</v>
      </c>
      <c r="AH164" t="str" s="23">
        <v>Yes</v>
      </c>
      <c r="AI164" s="18">
        <v>0</v>
      </c>
    </row>
    <row r="165" ht="32" customHeight="1">
      <c r="A165" t="str" s="7">
        <v>Camas Swale Farm</v>
      </c>
      <c r="B165" t="str" s="7">
        <v>Cauliflower</v>
      </c>
      <c r="C165" t="str" s="7">
        <v>1 lb</v>
      </c>
      <c r="D165" t="str" s="7">
        <v>SNAP</v>
      </c>
      <c r="E165" s="12">
        <v>3.5</v>
      </c>
      <c r="F165" s="13">
        <v>3.5</v>
      </c>
      <c r="G165" s="13">
        <f>IF(AND(ISNUMBER(E165),ISNUMBER(F165)),F165-E165,"")</f>
        <v>0</v>
      </c>
      <c r="H165" s="14">
        <f>IF(AND(ISNUMBER(E165),E165&gt;0,ISNUMBER(F165)),F165/E165-1,"")</f>
        <v>0</v>
      </c>
      <c r="I165" t="str" s="15">
        <v>Keep current</v>
      </c>
      <c r="J165" s="16"/>
      <c r="K165" t="str" s="15">
        <v/>
      </c>
      <c r="L165" s="17">
        <f>IF(AC165="Local catalog","",IF(AG165="Yes",IF(ISNUMBER(E165),E165,""),IF(I165="Keep current",IF(ISNUMBER(E165),E165,""),IF(AH165&lt;&gt;"Yes","",IF(I165="Approve proposed",F165,IF(AND(I165="Use my price",AND(ISNUMBER(J165),J165&gt;0)),J165,""))))))</f>
        <v>3.5</v>
      </c>
      <c r="M165" t="str" s="7">
        <f>IF(AND(AG165="Yes",OR(I165="Approve proposed",I165="Use my price")),"CHECK: protected price kept current",IF(OR(I165="Unreviewed",I165=""),"Pending review",IF(I165="Hold","On hold",IF(I165="Keep current",IF(ISNUMBER(E165),"Kept current","CHECK: no confirmed current price"),IF(AH165&lt;&gt;"Yes","CHECK: source needs review",IF(AND(I165="Use my price",NOT(AND(ISNUMBER(J165),J165&gt;0))),"CHECK: enter a price above zero",IF(NOT(OR(I165="Approve proposed",I165="Use my price")),"CHECK: choose a listed decision",IF(OR(NOT(ISNUMBER(L165)),L165&lt;=0,NOT(ISNUMBER(Y165)),Y165&lt;=0,X165&gt;=1),"CHECK: price or base unavailable",IF(L165/(Y165*(1-X165))-1&lt;0,"CHECK: price below local base","Ready")))))))))</f>
        <v>Kept current</v>
      </c>
      <c r="N165" s="18">
        <v>3.5</v>
      </c>
      <c r="O165" s="19">
        <v>0.4</v>
      </c>
      <c r="P165" s="14">
        <v>0.4</v>
      </c>
      <c r="Q165" s="20">
        <f>IF(AND(ISNUMBER(L165),ISNUMBER(Y165),Y165&gt;0,X165&lt;1),ROUND(L165/(Y165*(1-X165))-1,4),"")</f>
        <v>0.4</v>
      </c>
      <c r="R165" s="12">
        <v>0</v>
      </c>
      <c r="S165" s="13">
        <f>IF(AND(ISNUMBER(E165),E165&gt;0,ISNUMBER(F165)),R165*(F165/E165-1)*(1-'Start Here'!$B$16),0)</f>
        <v>0</v>
      </c>
      <c r="T165" s="17">
        <f>IF(AND(M165="Ready",OR(I165="Approve proposed",AND(I165="Use my price",AND(ISNUMBER(J165),J165&gt;0))),ISNUMBER(L165),E165&gt;0),R165*(L165/E165-1)*(1-'Start Here'!$B$16),0)</f>
        <v>0</v>
      </c>
      <c r="U165" t="str" s="6">
        <v>SNAP: preserve existing selling price; Currently hidden; do not activate automatically</v>
      </c>
      <c r="V165" t="str" s="21">
        <v>No</v>
      </c>
      <c r="W165" t="str" s="21">
        <v>No</v>
      </c>
      <c r="X165" s="22">
        <v>0</v>
      </c>
      <c r="Y165" s="18">
        <v>2.5</v>
      </c>
      <c r="AB165" t="str" s="6">
        <v>2026-10-01 10:41:27 UTC</v>
      </c>
      <c r="AC165" t="str" s="6">
        <v>Local Line cache</v>
      </c>
      <c r="AD165" s="23">
        <v>915293</v>
      </c>
      <c r="AE165" s="23">
        <v>661228</v>
      </c>
      <c r="AF165" t="str" s="23">
        <v>915293:661228:snap</v>
      </c>
      <c r="AG165" t="str" s="23">
        <v>Yes</v>
      </c>
      <c r="AH165" t="str" s="23">
        <v>Yes</v>
      </c>
      <c r="AI165" s="18">
        <v>0</v>
      </c>
    </row>
    <row r="166" ht="32" customHeight="1">
      <c r="A166" t="str" s="7">
        <v>Camas Swale Farm</v>
      </c>
      <c r="B166" t="str" s="7">
        <v>Cauliflower</v>
      </c>
      <c r="C166" t="str" s="7">
        <v>ea</v>
      </c>
      <c r="D166" t="str" s="7">
        <v>Herd Share Members</v>
      </c>
      <c r="E166" s="12">
        <v>7</v>
      </c>
      <c r="F166" s="13">
        <v>7.56</v>
      </c>
      <c r="G166" s="13">
        <f>IF(AND(ISNUMBER(E166),ISNUMBER(F166)),F166-E166,"")</f>
        <v>0.56</v>
      </c>
      <c r="H166" s="14">
        <f>IF(AND(ISNUMBER(E166),E166&gt;0,ISNUMBER(F166)),F166/E166-1,"")</f>
        <v>0.07999999999999985</v>
      </c>
      <c r="I166" t="str" s="15">
        <v>Unreviewed</v>
      </c>
      <c r="J166" s="16"/>
      <c r="K166" t="str" s="15">
        <v/>
      </c>
      <c r="L166" s="17" t="str">
        <f>IF(AC166="Local catalog","",IF(AG166="Yes",IF(ISNUMBER(E166),E166,""),IF(I166="Keep current",IF(ISNUMBER(E166),E166,""),IF(AH166&lt;&gt;"Yes","",IF(I166="Approve proposed",F166,IF(AND(I166="Use my price",AND(ISNUMBER(J166),J166&gt;0)),J166,""))))))</f>
        <v/>
      </c>
      <c r="M166" t="str" s="7">
        <f>IF(AND(AG166="Yes",OR(I166="Approve proposed",I166="Use my price")),"CHECK: protected price kept current",IF(OR(I166="Unreviewed",I166=""),"Pending review",IF(I166="Hold","On hold",IF(I166="Keep current",IF(ISNUMBER(E166),"Kept current","CHECK: no confirmed current price"),IF(AH166&lt;&gt;"Yes","CHECK: source needs review",IF(AND(I166="Use my price",NOT(AND(ISNUMBER(J166),J166&gt;0))),"CHECK: enter a price above zero",IF(NOT(OR(I166="Approve proposed",I166="Use my price")),"CHECK: choose a listed decision",IF(OR(NOT(ISNUMBER(L166)),L166&lt;=0,NOT(ISNUMBER(Y166)),Y166&lt;=0,X166&gt;=1),"CHECK: price or base unavailable",IF(L166/(Y166*(1-X166))-1&lt;0,"CHECK: price below local base","Ready")))))))))</f>
        <v>Pending review</v>
      </c>
      <c r="N166" s="18">
        <v>7</v>
      </c>
      <c r="O166" s="19">
        <v>0.4</v>
      </c>
      <c r="P166" s="14">
        <v>0.512</v>
      </c>
      <c r="Q166" s="20" t="str">
        <f>IF(AND(ISNUMBER(L166),ISNUMBER(Y166),Y166&gt;0,X166&lt;1),ROUND(L166/(Y166*(1-X166))-1,4),"")</f>
        <v/>
      </c>
      <c r="R166" s="12">
        <v>189</v>
      </c>
      <c r="S166" s="13">
        <f>IF(AND(ISNUMBER(E166),E166&gt;0,ISNUMBER(F166)),R166*(F166/E166-1)*(1-'Start Here'!$B$16),0)</f>
        <v>14.666399999999971</v>
      </c>
      <c r="T166" s="17">
        <f>IF(AND(M166="Ready",OR(I166="Approve proposed",AND(I166="Use my price",AND(ISNUMBER(J166),J166&gt;0))),ISNUMBER(L166),E166&gt;0),R166*(L166/E166-1)*(1-'Start Here'!$B$16),0)</f>
        <v>0</v>
      </c>
      <c r="U166" t="str" s="6">
        <v>Currently hidden; do not activate automatically</v>
      </c>
      <c r="V166" t="str" s="21">
        <v>No</v>
      </c>
      <c r="W166" t="str" s="21">
        <v>No</v>
      </c>
      <c r="X166" s="22">
        <v>0</v>
      </c>
      <c r="Y166" s="18">
        <v>5</v>
      </c>
      <c r="AB166" t="str" s="6">
        <v>2026-10-01 10:41:27 UTC</v>
      </c>
      <c r="AC166" t="str" s="6">
        <v>Local Line cache</v>
      </c>
      <c r="AD166" s="23">
        <v>987329</v>
      </c>
      <c r="AE166" s="23">
        <v>758110</v>
      </c>
      <c r="AF166" t="str" s="23">
        <v>987329:758110:herdShare</v>
      </c>
      <c r="AG166" t="str" s="23">
        <v>No</v>
      </c>
      <c r="AH166" t="str" s="23">
        <v>Yes</v>
      </c>
      <c r="AI166" s="18">
        <v>135</v>
      </c>
    </row>
    <row r="167" ht="32" customHeight="1">
      <c r="A167" t="str" s="7">
        <v>Camas Swale Farm</v>
      </c>
      <c r="B167" t="str" s="7">
        <v>Cauliflower</v>
      </c>
      <c r="C167" t="str" s="7">
        <v>ea</v>
      </c>
      <c r="D167" t="str" s="7">
        <v>CSA Members</v>
      </c>
      <c r="E167" s="12">
        <v>7</v>
      </c>
      <c r="F167" s="13">
        <v>7.56</v>
      </c>
      <c r="G167" s="13">
        <f>IF(AND(ISNUMBER(E167),ISNUMBER(F167)),F167-E167,"")</f>
        <v>0.56</v>
      </c>
      <c r="H167" s="14">
        <f>IF(AND(ISNUMBER(E167),E167&gt;0,ISNUMBER(F167)),F167/E167-1,"")</f>
        <v>0.07999999999999985</v>
      </c>
      <c r="I167" t="str" s="15">
        <v>Unreviewed</v>
      </c>
      <c r="J167" s="16"/>
      <c r="K167" t="str" s="15">
        <v/>
      </c>
      <c r="L167" s="17" t="str">
        <f>IF(AC167="Local catalog","",IF(AG167="Yes",IF(ISNUMBER(E167),E167,""),IF(I167="Keep current",IF(ISNUMBER(E167),E167,""),IF(AH167&lt;&gt;"Yes","",IF(I167="Approve proposed",F167,IF(AND(I167="Use my price",AND(ISNUMBER(J167),J167&gt;0)),J167,""))))))</f>
        <v/>
      </c>
      <c r="M167" t="str" s="7">
        <f>IF(AND(AG167="Yes",OR(I167="Approve proposed",I167="Use my price")),"CHECK: protected price kept current",IF(OR(I167="Unreviewed",I167=""),"Pending review",IF(I167="Hold","On hold",IF(I167="Keep current",IF(ISNUMBER(E167),"Kept current","CHECK: no confirmed current price"),IF(AH167&lt;&gt;"Yes","CHECK: source needs review",IF(AND(I167="Use my price",NOT(AND(ISNUMBER(J167),J167&gt;0))),"CHECK: enter a price above zero",IF(NOT(OR(I167="Approve proposed",I167="Use my price")),"CHECK: choose a listed decision",IF(OR(NOT(ISNUMBER(L167)),L167&lt;=0,NOT(ISNUMBER(Y167)),Y167&lt;=0,X167&gt;=1),"CHECK: price or base unavailable",IF(L167/(Y167*(1-X167))-1&lt;0,"CHECK: price below local base","Ready")))))))))</f>
        <v>Pending review</v>
      </c>
      <c r="N167" s="18">
        <v>7</v>
      </c>
      <c r="O167" s="19">
        <v>0.4</v>
      </c>
      <c r="P167" s="14">
        <v>0.512</v>
      </c>
      <c r="Q167" s="20" t="str">
        <f>IF(AND(ISNUMBER(L167),ISNUMBER(Y167),Y167&gt;0,X167&lt;1),ROUND(L167/(Y167*(1-X167))-1,4),"")</f>
        <v/>
      </c>
      <c r="R167" s="12">
        <v>0</v>
      </c>
      <c r="S167" s="13">
        <f>IF(AND(ISNUMBER(E167),E167&gt;0,ISNUMBER(F167)),R167*(F167/E167-1)*(1-'Start Here'!$B$16),0)</f>
        <v>0</v>
      </c>
      <c r="T167" s="17">
        <f>IF(AND(M167="Ready",OR(I167="Approve proposed",AND(I167="Use my price",AND(ISNUMBER(J167),J167&gt;0))),ISNUMBER(L167),E167&gt;0),R167*(L167/E167-1)*(1-'Start Here'!$B$16),0)</f>
        <v>0</v>
      </c>
      <c r="U167" t="str" s="6">
        <v>Currently hidden; do not activate automatically</v>
      </c>
      <c r="V167" t="str" s="21">
        <v>No</v>
      </c>
      <c r="W167" t="str" s="21">
        <v>No</v>
      </c>
      <c r="X167" s="22">
        <v>0</v>
      </c>
      <c r="Y167" s="18">
        <v>5</v>
      </c>
      <c r="AB167" t="str" s="6">
        <v>2026-10-01 10:41:27 UTC</v>
      </c>
      <c r="AC167" t="str" s="6">
        <v>Local Line cache</v>
      </c>
      <c r="AD167" s="23">
        <v>987329</v>
      </c>
      <c r="AE167" s="23">
        <v>758110</v>
      </c>
      <c r="AF167" t="str" s="23">
        <v>987329:758110:member</v>
      </c>
      <c r="AG167" t="str" s="23">
        <v>No</v>
      </c>
      <c r="AH167" t="str" s="23">
        <v>Yes</v>
      </c>
      <c r="AI167" s="18">
        <v>0</v>
      </c>
    </row>
    <row r="168" ht="32" customHeight="1">
      <c r="A168" t="str" s="7">
        <v>Camas Swale Farm</v>
      </c>
      <c r="B168" t="str" s="7">
        <v>Cauliflower</v>
      </c>
      <c r="C168" t="str" s="7">
        <v>ea</v>
      </c>
      <c r="D168" t="str" s="7">
        <v>Guest Basket</v>
      </c>
      <c r="E168" s="12">
        <v>7</v>
      </c>
      <c r="F168" s="13">
        <v>7.56</v>
      </c>
      <c r="G168" s="13">
        <f>IF(AND(ISNUMBER(E168),ISNUMBER(F168)),F168-E168,"")</f>
        <v>0.56</v>
      </c>
      <c r="H168" s="14">
        <f>IF(AND(ISNUMBER(E168),E168&gt;0,ISNUMBER(F168)),F168/E168-1,"")</f>
        <v>0.07999999999999985</v>
      </c>
      <c r="I168" t="str" s="15">
        <v>Unreviewed</v>
      </c>
      <c r="J168" s="16"/>
      <c r="K168" t="str" s="15">
        <v/>
      </c>
      <c r="L168" s="17" t="str">
        <f>IF(AC168="Local catalog","",IF(AG168="Yes",IF(ISNUMBER(E168),E168,""),IF(I168="Keep current",IF(ISNUMBER(E168),E168,""),IF(AH168&lt;&gt;"Yes","",IF(I168="Approve proposed",F168,IF(AND(I168="Use my price",AND(ISNUMBER(J168),J168&gt;0)),J168,""))))))</f>
        <v/>
      </c>
      <c r="M168" t="str" s="7">
        <f>IF(AND(AG168="Yes",OR(I168="Approve proposed",I168="Use my price")),"CHECK: protected price kept current",IF(OR(I168="Unreviewed",I168=""),"Pending review",IF(I168="Hold","On hold",IF(I168="Keep current",IF(ISNUMBER(E168),"Kept current","CHECK: no confirmed current price"),IF(AH168&lt;&gt;"Yes","CHECK: source needs review",IF(AND(I168="Use my price",NOT(AND(ISNUMBER(J168),J168&gt;0))),"CHECK: enter a price above zero",IF(NOT(OR(I168="Approve proposed",I168="Use my price")),"CHECK: choose a listed decision",IF(OR(NOT(ISNUMBER(L168)),L168&lt;=0,NOT(ISNUMBER(Y168)),Y168&lt;=0,X168&gt;=1),"CHECK: price or base unavailable",IF(L168/(Y168*(1-X168))-1&lt;0,"CHECK: price below local base","Ready")))))))))</f>
        <v>Pending review</v>
      </c>
      <c r="N168" s="18">
        <v>7</v>
      </c>
      <c r="O168" s="19">
        <v>0.4</v>
      </c>
      <c r="P168" s="14">
        <v>0.512</v>
      </c>
      <c r="Q168" s="20" t="str">
        <f>IF(AND(ISNUMBER(L168),ISNUMBER(Y168),Y168&gt;0,X168&lt;1),ROUND(L168/(Y168*(1-X168))-1,4),"")</f>
        <v/>
      </c>
      <c r="R168" s="12">
        <v>7</v>
      </c>
      <c r="S168" s="13">
        <f>IF(AND(ISNUMBER(E168),E168&gt;0,ISNUMBER(F168)),R168*(F168/E168-1)*(1-'Start Here'!$B$16),0)</f>
        <v>0.5431999999999989</v>
      </c>
      <c r="T168" s="17">
        <f>IF(AND(M168="Ready",OR(I168="Approve proposed",AND(I168="Use my price",AND(ISNUMBER(J168),J168&gt;0))),ISNUMBER(L168),E168&gt;0),R168*(L168/E168-1)*(1-'Start Here'!$B$16),0)</f>
        <v>0</v>
      </c>
      <c r="U168" t="str" s="6">
        <v>Currently hidden; do not activate automatically</v>
      </c>
      <c r="V168" t="str" s="21">
        <v>No</v>
      </c>
      <c r="W168" t="str" s="21">
        <v>No</v>
      </c>
      <c r="X168" s="22">
        <v>0</v>
      </c>
      <c r="Y168" s="18">
        <v>5</v>
      </c>
      <c r="AB168" t="str" s="6">
        <v>2026-10-01 10:41:27 UTC</v>
      </c>
      <c r="AC168" t="str" s="6">
        <v>Local Line cache</v>
      </c>
      <c r="AD168" s="23">
        <v>987329</v>
      </c>
      <c r="AE168" s="23">
        <v>758110</v>
      </c>
      <c r="AF168" t="str" s="23">
        <v>987329:758110:guest</v>
      </c>
      <c r="AG168" t="str" s="23">
        <v>No</v>
      </c>
      <c r="AH168" t="str" s="23">
        <v>Yes</v>
      </c>
      <c r="AI168" s="18">
        <v>5</v>
      </c>
    </row>
    <row r="169" ht="32" customHeight="1">
      <c r="A169" t="str" s="7">
        <v>Camas Swale Farm</v>
      </c>
      <c r="B169" t="str" s="7">
        <v>Cauliflower</v>
      </c>
      <c r="C169" t="str" s="7">
        <v>ea</v>
      </c>
      <c r="D169" t="str" s="7">
        <v>SNAP</v>
      </c>
      <c r="E169" s="12">
        <v>7</v>
      </c>
      <c r="F169" s="13">
        <v>7</v>
      </c>
      <c r="G169" s="13">
        <f>IF(AND(ISNUMBER(E169),ISNUMBER(F169)),F169-E169,"")</f>
        <v>0</v>
      </c>
      <c r="H169" s="14">
        <f>IF(AND(ISNUMBER(E169),E169&gt;0,ISNUMBER(F169)),F169/E169-1,"")</f>
        <v>0</v>
      </c>
      <c r="I169" t="str" s="15">
        <v>Keep current</v>
      </c>
      <c r="J169" s="16"/>
      <c r="K169" t="str" s="15">
        <v/>
      </c>
      <c r="L169" s="17">
        <f>IF(AC169="Local catalog","",IF(AG169="Yes",IF(ISNUMBER(E169),E169,""),IF(I169="Keep current",IF(ISNUMBER(E169),E169,""),IF(AH169&lt;&gt;"Yes","",IF(I169="Approve proposed",F169,IF(AND(I169="Use my price",AND(ISNUMBER(J169),J169&gt;0)),J169,""))))))</f>
        <v>7</v>
      </c>
      <c r="M169" t="str" s="7">
        <f>IF(AND(AG169="Yes",OR(I169="Approve proposed",I169="Use my price")),"CHECK: protected price kept current",IF(OR(I169="Unreviewed",I169=""),"Pending review",IF(I169="Hold","On hold",IF(I169="Keep current",IF(ISNUMBER(E169),"Kept current","CHECK: no confirmed current price"),IF(AH169&lt;&gt;"Yes","CHECK: source needs review",IF(AND(I169="Use my price",NOT(AND(ISNUMBER(J169),J169&gt;0))),"CHECK: enter a price above zero",IF(NOT(OR(I169="Approve proposed",I169="Use my price")),"CHECK: choose a listed decision",IF(OR(NOT(ISNUMBER(L169)),L169&lt;=0,NOT(ISNUMBER(Y169)),Y169&lt;=0,X169&gt;=1),"CHECK: price or base unavailable",IF(L169/(Y169*(1-X169))-1&lt;0,"CHECK: price below local base","Ready")))))))))</f>
        <v>Kept current</v>
      </c>
      <c r="N169" s="18">
        <v>7</v>
      </c>
      <c r="O169" s="19">
        <v>0.4</v>
      </c>
      <c r="P169" s="14">
        <v>0.4</v>
      </c>
      <c r="Q169" s="20">
        <f>IF(AND(ISNUMBER(L169),ISNUMBER(Y169),Y169&gt;0,X169&lt;1),ROUND(L169/(Y169*(1-X169))-1,4),"")</f>
        <v>0.4</v>
      </c>
      <c r="R169" s="12">
        <v>0</v>
      </c>
      <c r="S169" s="13">
        <f>IF(AND(ISNUMBER(E169),E169&gt;0,ISNUMBER(F169)),R169*(F169/E169-1)*(1-'Start Here'!$B$16),0)</f>
        <v>0</v>
      </c>
      <c r="T169" s="17">
        <f>IF(AND(M169="Ready",OR(I169="Approve proposed",AND(I169="Use my price",AND(ISNUMBER(J169),J169&gt;0))),ISNUMBER(L169),E169&gt;0),R169*(L169/E169-1)*(1-'Start Here'!$B$16),0)</f>
        <v>0</v>
      </c>
      <c r="U169" t="str" s="6">
        <v>SNAP: preserve existing selling price; Currently hidden; do not activate automatically</v>
      </c>
      <c r="V169" t="str" s="21">
        <v>No</v>
      </c>
      <c r="W169" t="str" s="21">
        <v>No</v>
      </c>
      <c r="X169" s="22">
        <v>0</v>
      </c>
      <c r="Y169" s="18">
        <v>5</v>
      </c>
      <c r="AB169" t="str" s="6">
        <v>2026-10-01 10:41:27 UTC</v>
      </c>
      <c r="AC169" t="str" s="6">
        <v>Local Line cache</v>
      </c>
      <c r="AD169" s="23">
        <v>987329</v>
      </c>
      <c r="AE169" s="23">
        <v>758110</v>
      </c>
      <c r="AF169" t="str" s="23">
        <v>987329:758110:snap</v>
      </c>
      <c r="AG169" t="str" s="23">
        <v>Yes</v>
      </c>
      <c r="AH169" t="str" s="23">
        <v>Yes</v>
      </c>
      <c r="AI169" s="18">
        <v>0</v>
      </c>
    </row>
    <row r="170" ht="32" customHeight="1">
      <c r="A170" t="str" s="7">
        <v>Camas Swale Farm</v>
      </c>
      <c r="B170" t="str" s="7">
        <v>Celery</v>
      </c>
      <c r="C170" t="str" s="7">
        <v>each</v>
      </c>
      <c r="D170" t="str" s="7">
        <v>Herd Share Members</v>
      </c>
      <c r="E170" s="12">
        <v>3.5</v>
      </c>
      <c r="F170" s="13">
        <v>3.78</v>
      </c>
      <c r="G170" s="13">
        <f>IF(AND(ISNUMBER(E170),ISNUMBER(F170)),F170-E170,"")</f>
        <v>0.28</v>
      </c>
      <c r="H170" s="14">
        <f>IF(AND(ISNUMBER(E170),E170&gt;0,ISNUMBER(F170)),F170/E170-1,"")</f>
        <v>0.07999999999999985</v>
      </c>
      <c r="I170" t="str" s="15">
        <v>Unreviewed</v>
      </c>
      <c r="J170" s="16"/>
      <c r="K170" t="str" s="15">
        <v/>
      </c>
      <c r="L170" s="17" t="str">
        <f>IF(AC170="Local catalog","",IF(AG170="Yes",IF(ISNUMBER(E170),E170,""),IF(I170="Keep current",IF(ISNUMBER(E170),E170,""),IF(AH170&lt;&gt;"Yes","",IF(I170="Approve proposed",F170,IF(AND(I170="Use my price",AND(ISNUMBER(J170),J170&gt;0)),J170,""))))))</f>
        <v/>
      </c>
      <c r="M170" t="str" s="7">
        <f>IF(AND(AG170="Yes",OR(I170="Approve proposed",I170="Use my price")),"CHECK: protected price kept current",IF(OR(I170="Unreviewed",I170=""),"Pending review",IF(I170="Hold","On hold",IF(I170="Keep current",IF(ISNUMBER(E170),"Kept current","CHECK: no confirmed current price"),IF(AH170&lt;&gt;"Yes","CHECK: source needs review",IF(AND(I170="Use my price",NOT(AND(ISNUMBER(J170),J170&gt;0))),"CHECK: enter a price above zero",IF(NOT(OR(I170="Approve proposed",I170="Use my price")),"CHECK: choose a listed decision",IF(OR(NOT(ISNUMBER(L170)),L170&lt;=0,NOT(ISNUMBER(Y170)),Y170&lt;=0,X170&gt;=1),"CHECK: price or base unavailable",IF(L170/(Y170*(1-X170))-1&lt;0,"CHECK: price below local base","Ready")))))))))</f>
        <v>Pending review</v>
      </c>
      <c r="N170" s="18">
        <v>3.5</v>
      </c>
      <c r="O170" s="19">
        <v>0.4</v>
      </c>
      <c r="P170" s="14">
        <v>0.512</v>
      </c>
      <c r="Q170" s="20" t="str">
        <f>IF(AND(ISNUMBER(L170),ISNUMBER(Y170),Y170&gt;0,X170&lt;1),ROUND(L170/(Y170*(1-X170))-1,4),"")</f>
        <v/>
      </c>
      <c r="R170" s="12">
        <v>592.2</v>
      </c>
      <c r="S170" s="13">
        <f>IF(AND(ISNUMBER(E170),E170&gt;0,ISNUMBER(F170)),R170*(F170/E170-1)*(1-'Start Here'!$B$16),0)</f>
        <v>45.95471999999992</v>
      </c>
      <c r="T170" s="17">
        <f>IF(AND(M170="Ready",OR(I170="Approve proposed",AND(I170="Use my price",AND(ISNUMBER(J170),J170&gt;0))),ISNUMBER(L170),E170&gt;0),R170*(L170/E170-1)*(1-'Start Here'!$B$16),0)</f>
        <v>0</v>
      </c>
      <c r="U170" t="str" s="6">
        <v>Currently hidden; do not activate automatically</v>
      </c>
      <c r="V170" t="str" s="21">
        <v>No</v>
      </c>
      <c r="W170" t="str" s="21">
        <v>No</v>
      </c>
      <c r="X170" s="22">
        <v>0</v>
      </c>
      <c r="Y170" s="18">
        <v>2.5</v>
      </c>
      <c r="AB170" t="str" s="6">
        <v>2026-10-01 10:41:27 UTC</v>
      </c>
      <c r="AC170" t="str" s="6">
        <v>Local Line cache</v>
      </c>
      <c r="AD170" s="23">
        <v>805872</v>
      </c>
      <c r="AE170" s="23">
        <v>526930</v>
      </c>
      <c r="AF170" t="str" s="23">
        <v>805872:526930:herdShare</v>
      </c>
      <c r="AG170" t="str" s="23">
        <v>No</v>
      </c>
      <c r="AH170" t="str" s="23">
        <v>Yes</v>
      </c>
      <c r="AI170" s="18">
        <v>485.5</v>
      </c>
    </row>
    <row r="171" ht="32" customHeight="1">
      <c r="A171" t="str" s="7">
        <v>Camas Swale Farm</v>
      </c>
      <c r="B171" t="str" s="7">
        <v>Celery</v>
      </c>
      <c r="C171" t="str" s="7">
        <v>each</v>
      </c>
      <c r="D171" t="str" s="7">
        <v>CSA Members</v>
      </c>
      <c r="G171" s="13" t="str">
        <f>IF(AND(ISNUMBER(E171),ISNUMBER(F171)),F171-E171,"")</f>
        <v/>
      </c>
      <c r="H171" s="14" t="str">
        <f>IF(AND(ISNUMBER(E171),E171&gt;0,ISNUMBER(F171)),F171/E171-1,"")</f>
        <v/>
      </c>
      <c r="I171" t="str" s="15">
        <v>Hold</v>
      </c>
      <c r="J171" s="24"/>
      <c r="K171" t="str" s="15">
        <v/>
      </c>
      <c r="L171" s="17" t="str">
        <f>IF(AC171="Local catalog","",IF(AG171="Yes",IF(ISNUMBER(E171),E171,""),IF(I171="Keep current",IF(ISNUMBER(E171),E171,""),IF(AH171&lt;&gt;"Yes","",IF(I171="Approve proposed",F171,IF(AND(I171="Use my price",AND(ISNUMBER(J171),J171&gt;0)),J171,""))))))</f>
        <v/>
      </c>
      <c r="M171" t="str" s="7">
        <f>IF(AND(AG171="Yes",OR(I171="Approve proposed",I171="Use my price")),"CHECK: protected price kept current",IF(OR(I171="Unreviewed",I171=""),"Pending review",IF(I171="Hold","On hold",IF(I171="Keep current",IF(ISNUMBER(E171),"Kept current","CHECK: no confirmed current price"),IF(AH171&lt;&gt;"Yes","CHECK: source needs review",IF(AND(I171="Use my price",NOT(AND(ISNUMBER(J171),J171&gt;0))),"CHECK: enter a price above zero",IF(NOT(OR(I171="Approve proposed",I171="Use my price")),"CHECK: choose a listed decision",IF(OR(NOT(ISNUMBER(L171)),L171&lt;=0,NOT(ISNUMBER(Y171)),Y171&lt;=0,X171&gt;=1),"CHECK: price or base unavailable",IF(L171/(Y171*(1-X171))-1&lt;0,"CHECK: price below local base","Ready")))))))))</f>
        <v>On hold</v>
      </c>
      <c r="N171" s="18">
        <v>3.5</v>
      </c>
      <c r="O171" s="19">
        <v>0.4</v>
      </c>
      <c r="Q171" s="20" t="str">
        <f>IF(AND(ISNUMBER(L171),ISNUMBER(Y171),Y171&gt;0,X171&lt;1),ROUND(L171/(Y171*(1-X171))-1,4),"")</f>
        <v/>
      </c>
      <c r="R171" s="12">
        <v>0</v>
      </c>
      <c r="S171" s="13">
        <f>IF(AND(ISNUMBER(E171),E171&gt;0,ISNUMBER(F171)),R171*(F171/E171-1)*(1-'Start Here'!$B$16),0)</f>
        <v>0</v>
      </c>
      <c r="T171" s="17">
        <f>IF(AND(M171="Ready",OR(I171="Approve proposed",AND(I171="Use my price",AND(ISNUMBER(J171),J171&gt;0))),ISNUMBER(L171),E171&gt;0),R171*(L171/E171-1)*(1-'Start Here'!$B$16),0)</f>
        <v>0</v>
      </c>
      <c r="U171" t="str" s="6">
        <v>No confirmed Local Line price/list; local calculation is reference only; Currently hidden; do not activate automatically</v>
      </c>
      <c r="V171" t="str" s="21">
        <v>No</v>
      </c>
      <c r="W171" t="str" s="21">
        <v>No</v>
      </c>
      <c r="X171" s="22">
        <v>0</v>
      </c>
      <c r="Y171" s="18">
        <v>2.5</v>
      </c>
      <c r="AB171" t="str" s="6">
        <v/>
      </c>
      <c r="AC171" t="str" s="6">
        <v>Local calculation only</v>
      </c>
      <c r="AD171" s="23">
        <v>805872</v>
      </c>
      <c r="AE171" s="23">
        <v>526930</v>
      </c>
      <c r="AF171" t="str" s="23">
        <v>805872:526930:member</v>
      </c>
      <c r="AG171" t="str" s="23">
        <v>No</v>
      </c>
      <c r="AH171" t="str" s="23">
        <v>No</v>
      </c>
      <c r="AI171" s="18">
        <v>0</v>
      </c>
    </row>
    <row r="172" ht="32" customHeight="1">
      <c r="A172" t="str" s="7">
        <v>Camas Swale Farm</v>
      </c>
      <c r="B172" t="str" s="7">
        <v>Celery</v>
      </c>
      <c r="C172" t="str" s="7">
        <v>each</v>
      </c>
      <c r="D172" t="str" s="7">
        <v>Guest Basket</v>
      </c>
      <c r="E172" s="12">
        <v>3.5</v>
      </c>
      <c r="F172" s="13">
        <v>3.78</v>
      </c>
      <c r="G172" s="13">
        <f>IF(AND(ISNUMBER(E172),ISNUMBER(F172)),F172-E172,"")</f>
        <v>0.28</v>
      </c>
      <c r="H172" s="14">
        <f>IF(AND(ISNUMBER(E172),E172&gt;0,ISNUMBER(F172)),F172/E172-1,"")</f>
        <v>0.07999999999999985</v>
      </c>
      <c r="I172" t="str" s="15">
        <v>Unreviewed</v>
      </c>
      <c r="J172" s="16"/>
      <c r="K172" t="str" s="15">
        <v/>
      </c>
      <c r="L172" s="17" t="str">
        <f>IF(AC172="Local catalog","",IF(AG172="Yes",IF(ISNUMBER(E172),E172,""),IF(I172="Keep current",IF(ISNUMBER(E172),E172,""),IF(AH172&lt;&gt;"Yes","",IF(I172="Approve proposed",F172,IF(AND(I172="Use my price",AND(ISNUMBER(J172),J172&gt;0)),J172,""))))))</f>
        <v/>
      </c>
      <c r="M172" t="str" s="7">
        <f>IF(AND(AG172="Yes",OR(I172="Approve proposed",I172="Use my price")),"CHECK: protected price kept current",IF(OR(I172="Unreviewed",I172=""),"Pending review",IF(I172="Hold","On hold",IF(I172="Keep current",IF(ISNUMBER(E172),"Kept current","CHECK: no confirmed current price"),IF(AH172&lt;&gt;"Yes","CHECK: source needs review",IF(AND(I172="Use my price",NOT(AND(ISNUMBER(J172),J172&gt;0))),"CHECK: enter a price above zero",IF(NOT(OR(I172="Approve proposed",I172="Use my price")),"CHECK: choose a listed decision",IF(OR(NOT(ISNUMBER(L172)),L172&lt;=0,NOT(ISNUMBER(Y172)),Y172&lt;=0,X172&gt;=1),"CHECK: price or base unavailable",IF(L172/(Y172*(1-X172))-1&lt;0,"CHECK: price below local base","Ready")))))))))</f>
        <v>Pending review</v>
      </c>
      <c r="N172" s="18">
        <v>3.5</v>
      </c>
      <c r="O172" s="19">
        <v>0.4</v>
      </c>
      <c r="P172" s="14">
        <v>0.512</v>
      </c>
      <c r="Q172" s="20" t="str">
        <f>IF(AND(ISNUMBER(L172),ISNUMBER(Y172),Y172&gt;0,X172&lt;1),ROUND(L172/(Y172*(1-X172))-1,4),"")</f>
        <v/>
      </c>
      <c r="R172" s="12">
        <v>42.7</v>
      </c>
      <c r="S172" s="13">
        <f>IF(AND(ISNUMBER(E172),E172&gt;0,ISNUMBER(F172)),R172*(F172/E172-1)*(1-'Start Here'!$B$16),0)</f>
        <v>3.313519999999994</v>
      </c>
      <c r="T172" s="17">
        <f>IF(AND(M172="Ready",OR(I172="Approve proposed",AND(I172="Use my price",AND(ISNUMBER(J172),J172&gt;0))),ISNUMBER(L172),E172&gt;0),R172*(L172/E172-1)*(1-'Start Here'!$B$16),0)</f>
        <v>0</v>
      </c>
      <c r="U172" t="str" s="6">
        <v>Currently hidden; do not activate automatically</v>
      </c>
      <c r="V172" t="str" s="21">
        <v>No</v>
      </c>
      <c r="W172" t="str" s="21">
        <v>No</v>
      </c>
      <c r="X172" s="22">
        <v>0</v>
      </c>
      <c r="Y172" s="18">
        <v>2.5</v>
      </c>
      <c r="AB172" t="str" s="6">
        <v>2026-10-01 10:41:27 UTC</v>
      </c>
      <c r="AC172" t="str" s="6">
        <v>Local Line cache</v>
      </c>
      <c r="AD172" s="23">
        <v>805872</v>
      </c>
      <c r="AE172" s="23">
        <v>526930</v>
      </c>
      <c r="AF172" t="str" s="23">
        <v>805872:526930:guest</v>
      </c>
      <c r="AG172" t="str" s="23">
        <v>No</v>
      </c>
      <c r="AH172" t="str" s="23">
        <v>Yes</v>
      </c>
      <c r="AI172" s="18">
        <v>36</v>
      </c>
    </row>
    <row r="173" ht="32" customHeight="1">
      <c r="A173" t="str" s="7">
        <v>Camas Swale Farm</v>
      </c>
      <c r="B173" t="str" s="7">
        <v>Celery</v>
      </c>
      <c r="C173" t="str" s="7">
        <v>each</v>
      </c>
      <c r="D173" t="str" s="7">
        <v>SNAP</v>
      </c>
      <c r="E173" s="12">
        <v>3.5</v>
      </c>
      <c r="F173" s="13">
        <v>3.5</v>
      </c>
      <c r="G173" s="13">
        <f>IF(AND(ISNUMBER(E173),ISNUMBER(F173)),F173-E173,"")</f>
        <v>0</v>
      </c>
      <c r="H173" s="14">
        <f>IF(AND(ISNUMBER(E173),E173&gt;0,ISNUMBER(F173)),F173/E173-1,"")</f>
        <v>0</v>
      </c>
      <c r="I173" t="str" s="15">
        <v>Keep current</v>
      </c>
      <c r="J173" s="16"/>
      <c r="K173" t="str" s="15">
        <v/>
      </c>
      <c r="L173" s="17">
        <f>IF(AC173="Local catalog","",IF(AG173="Yes",IF(ISNUMBER(E173),E173,""),IF(I173="Keep current",IF(ISNUMBER(E173),E173,""),IF(AH173&lt;&gt;"Yes","",IF(I173="Approve proposed",F173,IF(AND(I173="Use my price",AND(ISNUMBER(J173),J173&gt;0)),J173,""))))))</f>
        <v>3.5</v>
      </c>
      <c r="M173" t="str" s="7">
        <f>IF(AND(AG173="Yes",OR(I173="Approve proposed",I173="Use my price")),"CHECK: protected price kept current",IF(OR(I173="Unreviewed",I173=""),"Pending review",IF(I173="Hold","On hold",IF(I173="Keep current",IF(ISNUMBER(E173),"Kept current","CHECK: no confirmed current price"),IF(AH173&lt;&gt;"Yes","CHECK: source needs review",IF(AND(I173="Use my price",NOT(AND(ISNUMBER(J173),J173&gt;0))),"CHECK: enter a price above zero",IF(NOT(OR(I173="Approve proposed",I173="Use my price")),"CHECK: choose a listed decision",IF(OR(NOT(ISNUMBER(L173)),L173&lt;=0,NOT(ISNUMBER(Y173)),Y173&lt;=0,X173&gt;=1),"CHECK: price or base unavailable",IF(L173/(Y173*(1-X173))-1&lt;0,"CHECK: price below local base","Ready")))))))))</f>
        <v>Kept current</v>
      </c>
      <c r="N173" s="18">
        <v>3.5</v>
      </c>
      <c r="O173" s="19">
        <v>0.4</v>
      </c>
      <c r="P173" s="14">
        <v>0.4</v>
      </c>
      <c r="Q173" s="20">
        <f>IF(AND(ISNUMBER(L173),ISNUMBER(Y173),Y173&gt;0,X173&lt;1),ROUND(L173/(Y173*(1-X173))-1,4),"")</f>
        <v>0.4</v>
      </c>
      <c r="R173" s="12">
        <v>0</v>
      </c>
      <c r="S173" s="13">
        <f>IF(AND(ISNUMBER(E173),E173&gt;0,ISNUMBER(F173)),R173*(F173/E173-1)*(1-'Start Here'!$B$16),0)</f>
        <v>0</v>
      </c>
      <c r="T173" s="17">
        <f>IF(AND(M173="Ready",OR(I173="Approve proposed",AND(I173="Use my price",AND(ISNUMBER(J173),J173&gt;0))),ISNUMBER(L173),E173&gt;0),R173*(L173/E173-1)*(1-'Start Here'!$B$16),0)</f>
        <v>0</v>
      </c>
      <c r="U173" t="str" s="6">
        <v>SNAP: preserve existing selling price; Currently hidden; do not activate automatically</v>
      </c>
      <c r="V173" t="str" s="21">
        <v>No</v>
      </c>
      <c r="W173" t="str" s="21">
        <v>No</v>
      </c>
      <c r="X173" s="22">
        <v>0</v>
      </c>
      <c r="Y173" s="18">
        <v>2.5</v>
      </c>
      <c r="AB173" t="str" s="6">
        <v>2026-10-01 10:41:27 UTC</v>
      </c>
      <c r="AC173" t="str" s="6">
        <v>Local Line cache</v>
      </c>
      <c r="AD173" s="23">
        <v>805872</v>
      </c>
      <c r="AE173" s="23">
        <v>526930</v>
      </c>
      <c r="AF173" t="str" s="23">
        <v>805872:526930:snap</v>
      </c>
      <c r="AG173" t="str" s="23">
        <v>Yes</v>
      </c>
      <c r="AH173" t="str" s="23">
        <v>Yes</v>
      </c>
      <c r="AI173" s="18">
        <v>0</v>
      </c>
    </row>
    <row r="174" ht="32" customHeight="1">
      <c r="A174" t="str" s="7">
        <v>Camas Swale Farm</v>
      </c>
      <c r="B174" t="str" s="7">
        <v>Cherry Belle Radish</v>
      </c>
      <c r="C174" t="str" s="7">
        <v>bu</v>
      </c>
      <c r="D174" t="str" s="7">
        <v>Herd Share Members</v>
      </c>
      <c r="E174" s="12">
        <v>2.8</v>
      </c>
      <c r="F174" s="13">
        <v>3.02</v>
      </c>
      <c r="G174" s="13">
        <f>IF(AND(ISNUMBER(E174),ISNUMBER(F174)),F174-E174,"")</f>
        <v>0.22</v>
      </c>
      <c r="H174" s="14">
        <f>IF(AND(ISNUMBER(E174),E174&gt;0,ISNUMBER(F174)),F174/E174-1,"")</f>
        <v>0.07857142857142874</v>
      </c>
      <c r="I174" t="str" s="15">
        <v>Unreviewed</v>
      </c>
      <c r="J174" s="16"/>
      <c r="K174" t="str" s="15">
        <v/>
      </c>
      <c r="L174" s="17" t="str">
        <f>IF(AC174="Local catalog","",IF(AG174="Yes",IF(ISNUMBER(E174),E174,""),IF(I174="Keep current",IF(ISNUMBER(E174),E174,""),IF(AH174&lt;&gt;"Yes","",IF(I174="Approve proposed",F174,IF(AND(I174="Use my price",AND(ISNUMBER(J174),J174&gt;0)),J174,""))))))</f>
        <v/>
      </c>
      <c r="M174" t="str" s="7">
        <f>IF(AND(AG174="Yes",OR(I174="Approve proposed",I174="Use my price")),"CHECK: protected price kept current",IF(OR(I174="Unreviewed",I174=""),"Pending review",IF(I174="Hold","On hold",IF(I174="Keep current",IF(ISNUMBER(E174),"Kept current","CHECK: no confirmed current price"),IF(AH174&lt;&gt;"Yes","CHECK: source needs review",IF(AND(I174="Use my price",NOT(AND(ISNUMBER(J174),J174&gt;0))),"CHECK: enter a price above zero",IF(NOT(OR(I174="Approve proposed",I174="Use my price")),"CHECK: choose a listed decision",IF(OR(NOT(ISNUMBER(L174)),L174&lt;=0,NOT(ISNUMBER(Y174)),Y174&lt;=0,X174&gt;=1),"CHECK: price or base unavailable",IF(L174/(Y174*(1-X174))-1&lt;0,"CHECK: price below local base","Ready")))))))))</f>
        <v>Pending review</v>
      </c>
      <c r="N174" s="18">
        <v>2.8</v>
      </c>
      <c r="O174" s="19">
        <v>0.4</v>
      </c>
      <c r="P174" s="14">
        <v>0.51</v>
      </c>
      <c r="Q174" s="20" t="str">
        <f>IF(AND(ISNUMBER(L174),ISNUMBER(Y174),Y174&gt;0,X174&lt;1),ROUND(L174/(Y174*(1-X174))-1,4),"")</f>
        <v/>
      </c>
      <c r="R174" s="12">
        <v>0</v>
      </c>
      <c r="S174" s="13">
        <f>IF(AND(ISNUMBER(E174),E174&gt;0,ISNUMBER(F174)),R174*(F174/E174-1)*(1-'Start Here'!$B$16),0)</f>
        <v>0</v>
      </c>
      <c r="T174" s="17">
        <f>IF(AND(M174="Ready",OR(I174="Approve proposed",AND(I174="Use my price",AND(ISNUMBER(J174),J174&gt;0))),ISNUMBER(L174),E174&gt;0),R174*(L174/E174-1)*(1-'Start Here'!$B$16),0)</f>
        <v>0</v>
      </c>
      <c r="U174" t="str" s="6">
        <v>Currently hidden; do not activate automatically</v>
      </c>
      <c r="V174" t="str" s="21">
        <v>No</v>
      </c>
      <c r="W174" t="str" s="21">
        <v>No</v>
      </c>
      <c r="X174" s="22">
        <v>0</v>
      </c>
      <c r="Y174" s="18">
        <v>2</v>
      </c>
      <c r="AB174" t="str" s="6">
        <v>2026-10-01 10:41:27 UTC</v>
      </c>
      <c r="AC174" t="str" s="6">
        <v>Local Line cache</v>
      </c>
      <c r="AD174" s="23">
        <v>964215</v>
      </c>
      <c r="AE174" s="23">
        <v>725650</v>
      </c>
      <c r="AF174" t="str" s="23">
        <v>964215:725650:herdShare</v>
      </c>
      <c r="AG174" t="str" s="23">
        <v>No</v>
      </c>
      <c r="AH174" t="str" s="23">
        <v>Yes</v>
      </c>
      <c r="AI174" s="18">
        <v>0</v>
      </c>
    </row>
    <row r="175" ht="32" customHeight="1">
      <c r="A175" t="str" s="7">
        <v>Camas Swale Farm</v>
      </c>
      <c r="B175" t="str" s="7">
        <v>Cherry Belle Radish</v>
      </c>
      <c r="C175" t="str" s="7">
        <v>bu</v>
      </c>
      <c r="D175" t="str" s="7">
        <v>CSA Members</v>
      </c>
      <c r="E175" s="12">
        <v>2.8</v>
      </c>
      <c r="F175" s="13">
        <v>3.02</v>
      </c>
      <c r="G175" s="13">
        <f>IF(AND(ISNUMBER(E175),ISNUMBER(F175)),F175-E175,"")</f>
        <v>0.22</v>
      </c>
      <c r="H175" s="14">
        <f>IF(AND(ISNUMBER(E175),E175&gt;0,ISNUMBER(F175)),F175/E175-1,"")</f>
        <v>0.07857142857142874</v>
      </c>
      <c r="I175" t="str" s="15">
        <v>Unreviewed</v>
      </c>
      <c r="J175" s="16"/>
      <c r="K175" t="str" s="15">
        <v/>
      </c>
      <c r="L175" s="17" t="str">
        <f>IF(AC175="Local catalog","",IF(AG175="Yes",IF(ISNUMBER(E175),E175,""),IF(I175="Keep current",IF(ISNUMBER(E175),E175,""),IF(AH175&lt;&gt;"Yes","",IF(I175="Approve proposed",F175,IF(AND(I175="Use my price",AND(ISNUMBER(J175),J175&gt;0)),J175,""))))))</f>
        <v/>
      </c>
      <c r="M175" t="str" s="7">
        <f>IF(AND(AG175="Yes",OR(I175="Approve proposed",I175="Use my price")),"CHECK: protected price kept current",IF(OR(I175="Unreviewed",I175=""),"Pending review",IF(I175="Hold","On hold",IF(I175="Keep current",IF(ISNUMBER(E175),"Kept current","CHECK: no confirmed current price"),IF(AH175&lt;&gt;"Yes","CHECK: source needs review",IF(AND(I175="Use my price",NOT(AND(ISNUMBER(J175),J175&gt;0))),"CHECK: enter a price above zero",IF(NOT(OR(I175="Approve proposed",I175="Use my price")),"CHECK: choose a listed decision",IF(OR(NOT(ISNUMBER(L175)),L175&lt;=0,NOT(ISNUMBER(Y175)),Y175&lt;=0,X175&gt;=1),"CHECK: price or base unavailable",IF(L175/(Y175*(1-X175))-1&lt;0,"CHECK: price below local base","Ready")))))))))</f>
        <v>Pending review</v>
      </c>
      <c r="N175" s="18">
        <v>2.8</v>
      </c>
      <c r="O175" s="19">
        <v>0.4</v>
      </c>
      <c r="P175" s="14">
        <v>0.51</v>
      </c>
      <c r="Q175" s="20" t="str">
        <f>IF(AND(ISNUMBER(L175),ISNUMBER(Y175),Y175&gt;0,X175&lt;1),ROUND(L175/(Y175*(1-X175))-1,4),"")</f>
        <v/>
      </c>
      <c r="R175" s="12">
        <v>0</v>
      </c>
      <c r="S175" s="13">
        <f>IF(AND(ISNUMBER(E175),E175&gt;0,ISNUMBER(F175)),R175*(F175/E175-1)*(1-'Start Here'!$B$16),0)</f>
        <v>0</v>
      </c>
      <c r="T175" s="17">
        <f>IF(AND(M175="Ready",OR(I175="Approve proposed",AND(I175="Use my price",AND(ISNUMBER(J175),J175&gt;0))),ISNUMBER(L175),E175&gt;0),R175*(L175/E175-1)*(1-'Start Here'!$B$16),0)</f>
        <v>0</v>
      </c>
      <c r="U175" t="str" s="6">
        <v>Currently hidden; do not activate automatically</v>
      </c>
      <c r="V175" t="str" s="21">
        <v>No</v>
      </c>
      <c r="W175" t="str" s="21">
        <v>No</v>
      </c>
      <c r="X175" s="22">
        <v>0</v>
      </c>
      <c r="Y175" s="18">
        <v>2</v>
      </c>
      <c r="AB175" t="str" s="6">
        <v>2026-10-01 10:41:27 UTC</v>
      </c>
      <c r="AC175" t="str" s="6">
        <v>Local Line cache</v>
      </c>
      <c r="AD175" s="23">
        <v>964215</v>
      </c>
      <c r="AE175" s="23">
        <v>725650</v>
      </c>
      <c r="AF175" t="str" s="23">
        <v>964215:725650:member</v>
      </c>
      <c r="AG175" t="str" s="23">
        <v>No</v>
      </c>
      <c r="AH175" t="str" s="23">
        <v>Yes</v>
      </c>
      <c r="AI175" s="18">
        <v>0</v>
      </c>
    </row>
    <row r="176" ht="32" customHeight="1">
      <c r="A176" t="str" s="7">
        <v>Camas Swale Farm</v>
      </c>
      <c r="B176" t="str" s="7">
        <v>Cherry Belle Radish</v>
      </c>
      <c r="C176" t="str" s="7">
        <v>bu</v>
      </c>
      <c r="D176" t="str" s="7">
        <v>Guest Basket</v>
      </c>
      <c r="E176" s="12">
        <v>2.8</v>
      </c>
      <c r="F176" s="13">
        <v>3.02</v>
      </c>
      <c r="G176" s="13">
        <f>IF(AND(ISNUMBER(E176),ISNUMBER(F176)),F176-E176,"")</f>
        <v>0.22</v>
      </c>
      <c r="H176" s="14">
        <f>IF(AND(ISNUMBER(E176),E176&gt;0,ISNUMBER(F176)),F176/E176-1,"")</f>
        <v>0.07857142857142874</v>
      </c>
      <c r="I176" t="str" s="15">
        <v>Unreviewed</v>
      </c>
      <c r="J176" s="16"/>
      <c r="K176" t="str" s="15">
        <v/>
      </c>
      <c r="L176" s="17" t="str">
        <f>IF(AC176="Local catalog","",IF(AG176="Yes",IF(ISNUMBER(E176),E176,""),IF(I176="Keep current",IF(ISNUMBER(E176),E176,""),IF(AH176&lt;&gt;"Yes","",IF(I176="Approve proposed",F176,IF(AND(I176="Use my price",AND(ISNUMBER(J176),J176&gt;0)),J176,""))))))</f>
        <v/>
      </c>
      <c r="M176" t="str" s="7">
        <f>IF(AND(AG176="Yes",OR(I176="Approve proposed",I176="Use my price")),"CHECK: protected price kept current",IF(OR(I176="Unreviewed",I176=""),"Pending review",IF(I176="Hold","On hold",IF(I176="Keep current",IF(ISNUMBER(E176),"Kept current","CHECK: no confirmed current price"),IF(AH176&lt;&gt;"Yes","CHECK: source needs review",IF(AND(I176="Use my price",NOT(AND(ISNUMBER(J176),J176&gt;0))),"CHECK: enter a price above zero",IF(NOT(OR(I176="Approve proposed",I176="Use my price")),"CHECK: choose a listed decision",IF(OR(NOT(ISNUMBER(L176)),L176&lt;=0,NOT(ISNUMBER(Y176)),Y176&lt;=0,X176&gt;=1),"CHECK: price or base unavailable",IF(L176/(Y176*(1-X176))-1&lt;0,"CHECK: price below local base","Ready")))))))))</f>
        <v>Pending review</v>
      </c>
      <c r="N176" s="18">
        <v>2.8</v>
      </c>
      <c r="O176" s="19">
        <v>0.4</v>
      </c>
      <c r="P176" s="14">
        <v>0.51</v>
      </c>
      <c r="Q176" s="20" t="str">
        <f>IF(AND(ISNUMBER(L176),ISNUMBER(Y176),Y176&gt;0,X176&lt;1),ROUND(L176/(Y176*(1-X176))-1,4),"")</f>
        <v/>
      </c>
      <c r="R176" s="12">
        <v>0</v>
      </c>
      <c r="S176" s="13">
        <f>IF(AND(ISNUMBER(E176),E176&gt;0,ISNUMBER(F176)),R176*(F176/E176-1)*(1-'Start Here'!$B$16),0)</f>
        <v>0</v>
      </c>
      <c r="T176" s="17">
        <f>IF(AND(M176="Ready",OR(I176="Approve proposed",AND(I176="Use my price",AND(ISNUMBER(J176),J176&gt;0))),ISNUMBER(L176),E176&gt;0),R176*(L176/E176-1)*(1-'Start Here'!$B$16),0)</f>
        <v>0</v>
      </c>
      <c r="U176" t="str" s="6">
        <v>Currently hidden; do not activate automatically</v>
      </c>
      <c r="V176" t="str" s="21">
        <v>No</v>
      </c>
      <c r="W176" t="str" s="21">
        <v>No</v>
      </c>
      <c r="X176" s="22">
        <v>0</v>
      </c>
      <c r="Y176" s="18">
        <v>2</v>
      </c>
      <c r="AB176" t="str" s="6">
        <v>2026-10-01 10:41:27 UTC</v>
      </c>
      <c r="AC176" t="str" s="6">
        <v>Local Line cache</v>
      </c>
      <c r="AD176" s="23">
        <v>964215</v>
      </c>
      <c r="AE176" s="23">
        <v>725650</v>
      </c>
      <c r="AF176" t="str" s="23">
        <v>964215:725650:guest</v>
      </c>
      <c r="AG176" t="str" s="23">
        <v>No</v>
      </c>
      <c r="AH176" t="str" s="23">
        <v>Yes</v>
      </c>
      <c r="AI176" s="18">
        <v>0</v>
      </c>
    </row>
    <row r="177" ht="32" customHeight="1">
      <c r="A177" t="str" s="7">
        <v>Camas Swale Farm</v>
      </c>
      <c r="B177" t="str" s="7">
        <v>Cherry Belle Radish</v>
      </c>
      <c r="C177" t="str" s="7">
        <v>bu</v>
      </c>
      <c r="D177" t="str" s="7">
        <v>SNAP</v>
      </c>
      <c r="E177" s="12">
        <v>2.8</v>
      </c>
      <c r="F177" s="13">
        <v>2.8</v>
      </c>
      <c r="G177" s="13">
        <f>IF(AND(ISNUMBER(E177),ISNUMBER(F177)),F177-E177,"")</f>
        <v>0</v>
      </c>
      <c r="H177" s="14">
        <f>IF(AND(ISNUMBER(E177),E177&gt;0,ISNUMBER(F177)),F177/E177-1,"")</f>
        <v>0</v>
      </c>
      <c r="I177" t="str" s="15">
        <v>Keep current</v>
      </c>
      <c r="J177" s="16"/>
      <c r="K177" t="str" s="15">
        <v/>
      </c>
      <c r="L177" s="17">
        <f>IF(AC177="Local catalog","",IF(AG177="Yes",IF(ISNUMBER(E177),E177,""),IF(I177="Keep current",IF(ISNUMBER(E177),E177,""),IF(AH177&lt;&gt;"Yes","",IF(I177="Approve proposed",F177,IF(AND(I177="Use my price",AND(ISNUMBER(J177),J177&gt;0)),J177,""))))))</f>
        <v>2.8</v>
      </c>
      <c r="M177" t="str" s="7">
        <f>IF(AND(AG177="Yes",OR(I177="Approve proposed",I177="Use my price")),"CHECK: protected price kept current",IF(OR(I177="Unreviewed",I177=""),"Pending review",IF(I177="Hold","On hold",IF(I177="Keep current",IF(ISNUMBER(E177),"Kept current","CHECK: no confirmed current price"),IF(AH177&lt;&gt;"Yes","CHECK: source needs review",IF(AND(I177="Use my price",NOT(AND(ISNUMBER(J177),J177&gt;0))),"CHECK: enter a price above zero",IF(NOT(OR(I177="Approve proposed",I177="Use my price")),"CHECK: choose a listed decision",IF(OR(NOT(ISNUMBER(L177)),L177&lt;=0,NOT(ISNUMBER(Y177)),Y177&lt;=0,X177&gt;=1),"CHECK: price or base unavailable",IF(L177/(Y177*(1-X177))-1&lt;0,"CHECK: price below local base","Ready")))))))))</f>
        <v>Kept current</v>
      </c>
      <c r="N177" s="18">
        <v>2.8</v>
      </c>
      <c r="O177" s="19">
        <v>0.4</v>
      </c>
      <c r="P177" s="14">
        <v>0.4</v>
      </c>
      <c r="Q177" s="20">
        <f>IF(AND(ISNUMBER(L177),ISNUMBER(Y177),Y177&gt;0,X177&lt;1),ROUND(L177/(Y177*(1-X177))-1,4),"")</f>
        <v>0.4</v>
      </c>
      <c r="R177" s="12">
        <v>0</v>
      </c>
      <c r="S177" s="13">
        <f>IF(AND(ISNUMBER(E177),E177&gt;0,ISNUMBER(F177)),R177*(F177/E177-1)*(1-'Start Here'!$B$16),0)</f>
        <v>0</v>
      </c>
      <c r="T177" s="17">
        <f>IF(AND(M177="Ready",OR(I177="Approve proposed",AND(I177="Use my price",AND(ISNUMBER(J177),J177&gt;0))),ISNUMBER(L177),E177&gt;0),R177*(L177/E177-1)*(1-'Start Here'!$B$16),0)</f>
        <v>0</v>
      </c>
      <c r="U177" t="str" s="6">
        <v>SNAP: preserve existing selling price; Currently hidden; do not activate automatically</v>
      </c>
      <c r="V177" t="str" s="21">
        <v>No</v>
      </c>
      <c r="W177" t="str" s="21">
        <v>No</v>
      </c>
      <c r="X177" s="22">
        <v>0</v>
      </c>
      <c r="Y177" s="18">
        <v>2</v>
      </c>
      <c r="AB177" t="str" s="6">
        <v>2026-10-01 10:41:27 UTC</v>
      </c>
      <c r="AC177" t="str" s="6">
        <v>Local Line cache</v>
      </c>
      <c r="AD177" s="23">
        <v>964215</v>
      </c>
      <c r="AE177" s="23">
        <v>725650</v>
      </c>
      <c r="AF177" t="str" s="23">
        <v>964215:725650:snap</v>
      </c>
      <c r="AG177" t="str" s="23">
        <v>Yes</v>
      </c>
      <c r="AH177" t="str" s="23">
        <v>Yes</v>
      </c>
      <c r="AI177" s="18">
        <v>0</v>
      </c>
    </row>
    <row r="178" ht="32" customHeight="1">
      <c r="A178" t="str" s="7">
        <v>Camas Swale Farm</v>
      </c>
      <c r="B178" t="str" s="7">
        <v>Chioggia Beets</v>
      </c>
      <c r="C178" t="str" s="7">
        <v>1 Bunch</v>
      </c>
      <c r="D178" t="str" s="7">
        <v>Herd Share Members</v>
      </c>
      <c r="E178" s="12">
        <v>3.29</v>
      </c>
      <c r="F178" s="13">
        <v>3.55</v>
      </c>
      <c r="G178" s="13">
        <f>IF(AND(ISNUMBER(E178),ISNUMBER(F178)),F178-E178,"")</f>
        <v>0.26</v>
      </c>
      <c r="H178" s="14">
        <f>IF(AND(ISNUMBER(E178),E178&gt;0,ISNUMBER(F178)),F178/E178-1,"")</f>
        <v>0.07902735562310026</v>
      </c>
      <c r="I178" t="str" s="15">
        <v>Unreviewed</v>
      </c>
      <c r="J178" s="16"/>
      <c r="K178" t="str" s="15">
        <v/>
      </c>
      <c r="L178" s="17" t="str">
        <f>IF(AC178="Local catalog","",IF(AG178="Yes",IF(ISNUMBER(E178),E178,""),IF(I178="Keep current",IF(ISNUMBER(E178),E178,""),IF(AH178&lt;&gt;"Yes","",IF(I178="Approve proposed",F178,IF(AND(I178="Use my price",AND(ISNUMBER(J178),J178&gt;0)),J178,""))))))</f>
        <v/>
      </c>
      <c r="M178" t="str" s="7">
        <f>IF(AND(AG178="Yes",OR(I178="Approve proposed",I178="Use my price")),"CHECK: protected price kept current",IF(OR(I178="Unreviewed",I178=""),"Pending review",IF(I178="Hold","On hold",IF(I178="Keep current",IF(ISNUMBER(E178),"Kept current","CHECK: no confirmed current price"),IF(AH178&lt;&gt;"Yes","CHECK: source needs review",IF(AND(I178="Use my price",NOT(AND(ISNUMBER(J178),J178&gt;0))),"CHECK: enter a price above zero",IF(NOT(OR(I178="Approve proposed",I178="Use my price")),"CHECK: choose a listed decision",IF(OR(NOT(ISNUMBER(L178)),L178&lt;=0,NOT(ISNUMBER(Y178)),Y178&lt;=0,X178&gt;=1),"CHECK: price or base unavailable",IF(L178/(Y178*(1-X178))-1&lt;0,"CHECK: price below local base","Ready")))))))))</f>
        <v>Pending review</v>
      </c>
      <c r="N178" s="18">
        <v>3.29</v>
      </c>
      <c r="O178" s="19">
        <v>0.4</v>
      </c>
      <c r="P178" s="14">
        <v>0.5106</v>
      </c>
      <c r="Q178" s="20" t="str">
        <f>IF(AND(ISNUMBER(L178),ISNUMBER(Y178),Y178&gt;0,X178&lt;1),ROUND(L178/(Y178*(1-X178))-1,4),"")</f>
        <v/>
      </c>
      <c r="R178" s="12">
        <v>266.63000000000005</v>
      </c>
      <c r="S178" s="13">
        <f>IF(AND(ISNUMBER(E178),E178&gt;0,ISNUMBER(F178)),R178*(F178/E178-1)*(1-'Start Here'!$B$16),0)</f>
        <v>20.43893191489361</v>
      </c>
      <c r="T178" s="17">
        <f>IF(AND(M178="Ready",OR(I178="Approve proposed",AND(I178="Use my price",AND(ISNUMBER(J178),J178&gt;0))),ISNUMBER(L178),E178&gt;0),R178*(L178/E178-1)*(1-'Start Here'!$B$16),0)</f>
        <v>0</v>
      </c>
      <c r="U178" t="str" s="6">
        <v/>
      </c>
      <c r="V178" t="str" s="21">
        <v>Yes</v>
      </c>
      <c r="W178" t="str" s="21">
        <v>No</v>
      </c>
      <c r="X178" s="22">
        <v>0</v>
      </c>
      <c r="Y178" s="18">
        <v>2.35</v>
      </c>
      <c r="AB178" t="str" s="6">
        <v>2026-10-01 10:41:27 UTC</v>
      </c>
      <c r="AC178" t="str" s="6">
        <v>Local Line cache</v>
      </c>
      <c r="AD178" s="23">
        <v>988809</v>
      </c>
      <c r="AE178" s="23">
        <v>760367</v>
      </c>
      <c r="AF178" t="str" s="23">
        <v>988809:760367:herdShare</v>
      </c>
      <c r="AG178" t="str" s="23">
        <v>No</v>
      </c>
      <c r="AH178" t="str" s="23">
        <v>Yes</v>
      </c>
      <c r="AI178" s="18">
        <v>189.25</v>
      </c>
    </row>
    <row r="179" ht="32" customHeight="1">
      <c r="A179" t="str" s="7">
        <v>Camas Swale Farm</v>
      </c>
      <c r="B179" t="str" s="7">
        <v>Chioggia Beets</v>
      </c>
      <c r="C179" t="str" s="7">
        <v>1 Bunch</v>
      </c>
      <c r="D179" t="str" s="7">
        <v>CSA Members</v>
      </c>
      <c r="E179" s="12">
        <v>3.29</v>
      </c>
      <c r="F179" s="13">
        <v>3.55</v>
      </c>
      <c r="G179" s="13">
        <f>IF(AND(ISNUMBER(E179),ISNUMBER(F179)),F179-E179,"")</f>
        <v>0.26</v>
      </c>
      <c r="H179" s="14">
        <f>IF(AND(ISNUMBER(E179),E179&gt;0,ISNUMBER(F179)),F179/E179-1,"")</f>
        <v>0.07902735562310026</v>
      </c>
      <c r="I179" t="str" s="15">
        <v>Unreviewed</v>
      </c>
      <c r="J179" s="16"/>
      <c r="K179" t="str" s="15">
        <v/>
      </c>
      <c r="L179" s="17" t="str">
        <f>IF(AC179="Local catalog","",IF(AG179="Yes",IF(ISNUMBER(E179),E179,""),IF(I179="Keep current",IF(ISNUMBER(E179),E179,""),IF(AH179&lt;&gt;"Yes","",IF(I179="Approve proposed",F179,IF(AND(I179="Use my price",AND(ISNUMBER(J179),J179&gt;0)),J179,""))))))</f>
        <v/>
      </c>
      <c r="M179" t="str" s="7">
        <f>IF(AND(AG179="Yes",OR(I179="Approve proposed",I179="Use my price")),"CHECK: protected price kept current",IF(OR(I179="Unreviewed",I179=""),"Pending review",IF(I179="Hold","On hold",IF(I179="Keep current",IF(ISNUMBER(E179),"Kept current","CHECK: no confirmed current price"),IF(AH179&lt;&gt;"Yes","CHECK: source needs review",IF(AND(I179="Use my price",NOT(AND(ISNUMBER(J179),J179&gt;0))),"CHECK: enter a price above zero",IF(NOT(OR(I179="Approve proposed",I179="Use my price")),"CHECK: choose a listed decision",IF(OR(NOT(ISNUMBER(L179)),L179&lt;=0,NOT(ISNUMBER(Y179)),Y179&lt;=0,X179&gt;=1),"CHECK: price or base unavailable",IF(L179/(Y179*(1-X179))-1&lt;0,"CHECK: price below local base","Ready")))))))))</f>
        <v>Pending review</v>
      </c>
      <c r="N179" s="18">
        <v>3.29</v>
      </c>
      <c r="O179" s="19">
        <v>0.4</v>
      </c>
      <c r="P179" s="14">
        <v>0.5106</v>
      </c>
      <c r="Q179" s="20" t="str">
        <f>IF(AND(ISNUMBER(L179),ISNUMBER(Y179),Y179&gt;0,X179&lt;1),ROUND(L179/(Y179*(1-X179))-1,4),"")</f>
        <v/>
      </c>
      <c r="R179" s="12">
        <v>0</v>
      </c>
      <c r="S179" s="13">
        <f>IF(AND(ISNUMBER(E179),E179&gt;0,ISNUMBER(F179)),R179*(F179/E179-1)*(1-'Start Here'!$B$16),0)</f>
        <v>0</v>
      </c>
      <c r="T179" s="17">
        <f>IF(AND(M179="Ready",OR(I179="Approve proposed",AND(I179="Use my price",AND(ISNUMBER(J179),J179&gt;0))),ISNUMBER(L179),E179&gt;0),R179*(L179/E179-1)*(1-'Start Here'!$B$16),0)</f>
        <v>0</v>
      </c>
      <c r="U179" t="str" s="6">
        <v/>
      </c>
      <c r="V179" t="str" s="21">
        <v>Yes</v>
      </c>
      <c r="W179" t="str" s="21">
        <v>No</v>
      </c>
      <c r="X179" s="22">
        <v>0</v>
      </c>
      <c r="Y179" s="18">
        <v>2.35</v>
      </c>
      <c r="AB179" t="str" s="6">
        <v>2026-10-01 10:41:27 UTC</v>
      </c>
      <c r="AC179" t="str" s="6">
        <v>Local Line cache</v>
      </c>
      <c r="AD179" s="23">
        <v>988809</v>
      </c>
      <c r="AE179" s="23">
        <v>760367</v>
      </c>
      <c r="AF179" t="str" s="23">
        <v>988809:760367:member</v>
      </c>
      <c r="AG179" t="str" s="23">
        <v>No</v>
      </c>
      <c r="AH179" t="str" s="23">
        <v>Yes</v>
      </c>
      <c r="AI179" s="18">
        <v>0</v>
      </c>
    </row>
    <row r="180" ht="32" customHeight="1">
      <c r="A180" t="str" s="7">
        <v>Camas Swale Farm</v>
      </c>
      <c r="B180" t="str" s="7">
        <v>Chioggia Beets</v>
      </c>
      <c r="C180" t="str" s="7">
        <v>1 Bunch</v>
      </c>
      <c r="D180" t="str" s="7">
        <v>Guest Basket</v>
      </c>
      <c r="E180" s="12">
        <v>3.29</v>
      </c>
      <c r="F180" s="13">
        <v>3.55</v>
      </c>
      <c r="G180" s="13">
        <f>IF(AND(ISNUMBER(E180),ISNUMBER(F180)),F180-E180,"")</f>
        <v>0.26</v>
      </c>
      <c r="H180" s="14">
        <f>IF(AND(ISNUMBER(E180),E180&gt;0,ISNUMBER(F180)),F180/E180-1,"")</f>
        <v>0.07902735562310026</v>
      </c>
      <c r="I180" t="str" s="15">
        <v>Unreviewed</v>
      </c>
      <c r="J180" s="16"/>
      <c r="K180" t="str" s="15">
        <v/>
      </c>
      <c r="L180" s="17" t="str">
        <f>IF(AC180="Local catalog","",IF(AG180="Yes",IF(ISNUMBER(E180),E180,""),IF(I180="Keep current",IF(ISNUMBER(E180),E180,""),IF(AH180&lt;&gt;"Yes","",IF(I180="Approve proposed",F180,IF(AND(I180="Use my price",AND(ISNUMBER(J180),J180&gt;0)),J180,""))))))</f>
        <v/>
      </c>
      <c r="M180" t="str" s="7">
        <f>IF(AND(AG180="Yes",OR(I180="Approve proposed",I180="Use my price")),"CHECK: protected price kept current",IF(OR(I180="Unreviewed",I180=""),"Pending review",IF(I180="Hold","On hold",IF(I180="Keep current",IF(ISNUMBER(E180),"Kept current","CHECK: no confirmed current price"),IF(AH180&lt;&gt;"Yes","CHECK: source needs review",IF(AND(I180="Use my price",NOT(AND(ISNUMBER(J180),J180&gt;0))),"CHECK: enter a price above zero",IF(NOT(OR(I180="Approve proposed",I180="Use my price")),"CHECK: choose a listed decision",IF(OR(NOT(ISNUMBER(L180)),L180&lt;=0,NOT(ISNUMBER(Y180)),Y180&lt;=0,X180&gt;=1),"CHECK: price or base unavailable",IF(L180/(Y180*(1-X180))-1&lt;0,"CHECK: price below local base","Ready")))))))))</f>
        <v>Pending review</v>
      </c>
      <c r="N180" s="18">
        <v>3.29</v>
      </c>
      <c r="O180" s="19">
        <v>0.4</v>
      </c>
      <c r="P180" s="14">
        <v>0.5106</v>
      </c>
      <c r="Q180" s="20" t="str">
        <f>IF(AND(ISNUMBER(L180),ISNUMBER(Y180),Y180&gt;0,X180&lt;1),ROUND(L180/(Y180*(1-X180))-1,4),"")</f>
        <v/>
      </c>
      <c r="R180" s="12">
        <v>14.84</v>
      </c>
      <c r="S180" s="13">
        <f>IF(AND(ISNUMBER(E180),E180&gt;0,ISNUMBER(F180)),R180*(F180/E180-1)*(1-'Start Here'!$B$16),0)</f>
        <v>1.1375829787234035</v>
      </c>
      <c r="T180" s="17">
        <f>IF(AND(M180="Ready",OR(I180="Approve proposed",AND(I180="Use my price",AND(ISNUMBER(J180),J180&gt;0))),ISNUMBER(L180),E180&gt;0),R180*(L180/E180-1)*(1-'Start Here'!$B$16),0)</f>
        <v>0</v>
      </c>
      <c r="U180" t="str" s="6">
        <v/>
      </c>
      <c r="V180" t="str" s="21">
        <v>Yes</v>
      </c>
      <c r="W180" t="str" s="21">
        <v>No</v>
      </c>
      <c r="X180" s="22">
        <v>0</v>
      </c>
      <c r="Y180" s="18">
        <v>2.35</v>
      </c>
      <c r="AB180" t="str" s="6">
        <v>2026-10-01 10:41:27 UTC</v>
      </c>
      <c r="AC180" t="str" s="6">
        <v>Local Line cache</v>
      </c>
      <c r="AD180" s="23">
        <v>988809</v>
      </c>
      <c r="AE180" s="23">
        <v>760367</v>
      </c>
      <c r="AF180" t="str" s="23">
        <v>988809:760367:guest</v>
      </c>
      <c r="AG180" t="str" s="23">
        <v>No</v>
      </c>
      <c r="AH180" t="str" s="23">
        <v>Yes</v>
      </c>
      <c r="AI180" s="18">
        <v>10.6</v>
      </c>
    </row>
    <row r="181" ht="32" customHeight="1">
      <c r="A181" t="str" s="7">
        <v>Camas Swale Farm</v>
      </c>
      <c r="B181" t="str" s="7">
        <v>Chioggia Beets</v>
      </c>
      <c r="C181" t="str" s="7">
        <v>1 Bunch</v>
      </c>
      <c r="D181" t="str" s="7">
        <v>SNAP</v>
      </c>
      <c r="E181" s="12">
        <v>3.29</v>
      </c>
      <c r="F181" s="13">
        <v>3.29</v>
      </c>
      <c r="G181" s="13">
        <f>IF(AND(ISNUMBER(E181),ISNUMBER(F181)),F181-E181,"")</f>
        <v>0</v>
      </c>
      <c r="H181" s="14">
        <f>IF(AND(ISNUMBER(E181),E181&gt;0,ISNUMBER(F181)),F181/E181-1,"")</f>
        <v>0</v>
      </c>
      <c r="I181" t="str" s="15">
        <v>Keep current</v>
      </c>
      <c r="J181" s="16"/>
      <c r="K181" t="str" s="15">
        <v/>
      </c>
      <c r="L181" s="17">
        <f>IF(AC181="Local catalog","",IF(AG181="Yes",IF(ISNUMBER(E181),E181,""),IF(I181="Keep current",IF(ISNUMBER(E181),E181,""),IF(AH181&lt;&gt;"Yes","",IF(I181="Approve proposed",F181,IF(AND(I181="Use my price",AND(ISNUMBER(J181),J181&gt;0)),J181,""))))))</f>
        <v>3.29</v>
      </c>
      <c r="M181" t="str" s="7">
        <f>IF(AND(AG181="Yes",OR(I181="Approve proposed",I181="Use my price")),"CHECK: protected price kept current",IF(OR(I181="Unreviewed",I181=""),"Pending review",IF(I181="Hold","On hold",IF(I181="Keep current",IF(ISNUMBER(E181),"Kept current","CHECK: no confirmed current price"),IF(AH181&lt;&gt;"Yes","CHECK: source needs review",IF(AND(I181="Use my price",NOT(AND(ISNUMBER(J181),J181&gt;0))),"CHECK: enter a price above zero",IF(NOT(OR(I181="Approve proposed",I181="Use my price")),"CHECK: choose a listed decision",IF(OR(NOT(ISNUMBER(L181)),L181&lt;=0,NOT(ISNUMBER(Y181)),Y181&lt;=0,X181&gt;=1),"CHECK: price or base unavailable",IF(L181/(Y181*(1-X181))-1&lt;0,"CHECK: price below local base","Ready")))))))))</f>
        <v>Kept current</v>
      </c>
      <c r="N181" s="18">
        <v>3.29</v>
      </c>
      <c r="O181" s="19">
        <v>0.4</v>
      </c>
      <c r="P181" s="14">
        <v>0.4</v>
      </c>
      <c r="Q181" s="20">
        <f>IF(AND(ISNUMBER(L181),ISNUMBER(Y181),Y181&gt;0,X181&lt;1),ROUND(L181/(Y181*(1-X181))-1,4),"")</f>
        <v>0.4</v>
      </c>
      <c r="R181" s="12">
        <v>0</v>
      </c>
      <c r="S181" s="13">
        <f>IF(AND(ISNUMBER(E181),E181&gt;0,ISNUMBER(F181)),R181*(F181/E181-1)*(1-'Start Here'!$B$16),0)</f>
        <v>0</v>
      </c>
      <c r="T181" s="17">
        <f>IF(AND(M181="Ready",OR(I181="Approve proposed",AND(I181="Use my price",AND(ISNUMBER(J181),J181&gt;0))),ISNUMBER(L181),E181&gt;0),R181*(L181/E181-1)*(1-'Start Here'!$B$16),0)</f>
        <v>0</v>
      </c>
      <c r="U181" t="str" s="6">
        <v>SNAP: preserve existing selling price</v>
      </c>
      <c r="V181" t="str" s="21">
        <v>Yes</v>
      </c>
      <c r="W181" t="str" s="21">
        <v>No</v>
      </c>
      <c r="X181" s="22">
        <v>0</v>
      </c>
      <c r="Y181" s="18">
        <v>2.35</v>
      </c>
      <c r="AB181" t="str" s="6">
        <v>2026-10-01 10:41:27 UTC</v>
      </c>
      <c r="AC181" t="str" s="6">
        <v>Local Line cache</v>
      </c>
      <c r="AD181" s="23">
        <v>988809</v>
      </c>
      <c r="AE181" s="23">
        <v>760367</v>
      </c>
      <c r="AF181" t="str" s="23">
        <v>988809:760367:snap</v>
      </c>
      <c r="AG181" t="str" s="23">
        <v>Yes</v>
      </c>
      <c r="AH181" t="str" s="23">
        <v>Yes</v>
      </c>
      <c r="AI181" s="18">
        <v>0</v>
      </c>
    </row>
    <row r="182" ht="32" customHeight="1">
      <c r="A182" t="str" s="7">
        <v>Camas Swale Farm</v>
      </c>
      <c r="B182" t="str" s="7">
        <v>Cilantro</v>
      </c>
      <c r="C182" t="str" s="7">
        <v>bu</v>
      </c>
      <c r="D182" t="str" s="7">
        <v>Herd Share Members</v>
      </c>
      <c r="E182" s="12">
        <v>2.8</v>
      </c>
      <c r="F182" s="13">
        <v>3.02</v>
      </c>
      <c r="G182" s="13">
        <f>IF(AND(ISNUMBER(E182),ISNUMBER(F182)),F182-E182,"")</f>
        <v>0.22</v>
      </c>
      <c r="H182" s="14">
        <f>IF(AND(ISNUMBER(E182),E182&gt;0,ISNUMBER(F182)),F182/E182-1,"")</f>
        <v>0.07857142857142874</v>
      </c>
      <c r="I182" t="str" s="15">
        <v>Unreviewed</v>
      </c>
      <c r="J182" s="16"/>
      <c r="K182" t="str" s="15">
        <v/>
      </c>
      <c r="L182" s="17" t="str">
        <f>IF(AC182="Local catalog","",IF(AG182="Yes",IF(ISNUMBER(E182),E182,""),IF(I182="Keep current",IF(ISNUMBER(E182),E182,""),IF(AH182&lt;&gt;"Yes","",IF(I182="Approve proposed",F182,IF(AND(I182="Use my price",AND(ISNUMBER(J182),J182&gt;0)),J182,""))))))</f>
        <v/>
      </c>
      <c r="M182" t="str" s="7">
        <f>IF(AND(AG182="Yes",OR(I182="Approve proposed",I182="Use my price")),"CHECK: protected price kept current",IF(OR(I182="Unreviewed",I182=""),"Pending review",IF(I182="Hold","On hold",IF(I182="Keep current",IF(ISNUMBER(E182),"Kept current","CHECK: no confirmed current price"),IF(AH182&lt;&gt;"Yes","CHECK: source needs review",IF(AND(I182="Use my price",NOT(AND(ISNUMBER(J182),J182&gt;0))),"CHECK: enter a price above zero",IF(NOT(OR(I182="Approve proposed",I182="Use my price")),"CHECK: choose a listed decision",IF(OR(NOT(ISNUMBER(L182)),L182&lt;=0,NOT(ISNUMBER(Y182)),Y182&lt;=0,X182&gt;=1),"CHECK: price or base unavailable",IF(L182/(Y182*(1-X182))-1&lt;0,"CHECK: price below local base","Ready")))))))))</f>
        <v>Pending review</v>
      </c>
      <c r="N182" s="18">
        <v>2.8</v>
      </c>
      <c r="O182" s="19">
        <v>0.4</v>
      </c>
      <c r="P182" s="14">
        <v>0.51</v>
      </c>
      <c r="Q182" s="20" t="str">
        <f>IF(AND(ISNUMBER(L182),ISNUMBER(Y182),Y182&gt;0,X182&lt;1),ROUND(L182/(Y182*(1-X182))-1,4),"")</f>
        <v/>
      </c>
      <c r="R182" s="12">
        <v>594.3</v>
      </c>
      <c r="S182" s="13">
        <f>IF(AND(ISNUMBER(E182),E182&gt;0,ISNUMBER(F182)),R182*(F182/E182-1)*(1-'Start Here'!$B$16),0)</f>
        <v>45.29415000000009</v>
      </c>
      <c r="T182" s="17">
        <f>IF(AND(M182="Ready",OR(I182="Approve proposed",AND(I182="Use my price",AND(ISNUMBER(J182),J182&gt;0))),ISNUMBER(L182),E182&gt;0),R182*(L182/E182-1)*(1-'Start Here'!$B$16),0)</f>
        <v>0</v>
      </c>
      <c r="U182" t="str" s="6">
        <v>Currently hidden; do not activate automatically</v>
      </c>
      <c r="V182" t="str" s="21">
        <v>No</v>
      </c>
      <c r="W182" t="str" s="21">
        <v>No</v>
      </c>
      <c r="X182" s="22">
        <v>0</v>
      </c>
      <c r="Y182" s="18">
        <v>2</v>
      </c>
      <c r="AB182" t="str" s="6">
        <v>2026-10-01 10:41:27 UTC</v>
      </c>
      <c r="AC182" t="str" s="6">
        <v>Local Line cache</v>
      </c>
      <c r="AD182" s="23">
        <v>1108431</v>
      </c>
      <c r="AE182" s="23">
        <v>927192</v>
      </c>
      <c r="AF182" t="str" s="23">
        <v>1108431:927192:herdShare</v>
      </c>
      <c r="AG182" t="str" s="23">
        <v>No</v>
      </c>
      <c r="AH182" t="str" s="23">
        <v>Yes</v>
      </c>
      <c r="AI182" s="18">
        <v>392</v>
      </c>
    </row>
    <row r="183" ht="32" customHeight="1">
      <c r="A183" t="str" s="7">
        <v>Camas Swale Farm</v>
      </c>
      <c r="B183" t="str" s="7">
        <v>Cilantro</v>
      </c>
      <c r="C183" t="str" s="7">
        <v>bu</v>
      </c>
      <c r="D183" t="str" s="7">
        <v>CSA Members</v>
      </c>
      <c r="E183" s="12">
        <v>2.8</v>
      </c>
      <c r="F183" s="13">
        <v>3.02</v>
      </c>
      <c r="G183" s="13">
        <f>IF(AND(ISNUMBER(E183),ISNUMBER(F183)),F183-E183,"")</f>
        <v>0.22</v>
      </c>
      <c r="H183" s="14">
        <f>IF(AND(ISNUMBER(E183),E183&gt;0,ISNUMBER(F183)),F183/E183-1,"")</f>
        <v>0.07857142857142874</v>
      </c>
      <c r="I183" t="str" s="15">
        <v>Unreviewed</v>
      </c>
      <c r="J183" s="16"/>
      <c r="K183" t="str" s="15">
        <v/>
      </c>
      <c r="L183" s="17" t="str">
        <f>IF(AC183="Local catalog","",IF(AG183="Yes",IF(ISNUMBER(E183),E183,""),IF(I183="Keep current",IF(ISNUMBER(E183),E183,""),IF(AH183&lt;&gt;"Yes","",IF(I183="Approve proposed",F183,IF(AND(I183="Use my price",AND(ISNUMBER(J183),J183&gt;0)),J183,""))))))</f>
        <v/>
      </c>
      <c r="M183" t="str" s="7">
        <f>IF(AND(AG183="Yes",OR(I183="Approve proposed",I183="Use my price")),"CHECK: protected price kept current",IF(OR(I183="Unreviewed",I183=""),"Pending review",IF(I183="Hold","On hold",IF(I183="Keep current",IF(ISNUMBER(E183),"Kept current","CHECK: no confirmed current price"),IF(AH183&lt;&gt;"Yes","CHECK: source needs review",IF(AND(I183="Use my price",NOT(AND(ISNUMBER(J183),J183&gt;0))),"CHECK: enter a price above zero",IF(NOT(OR(I183="Approve proposed",I183="Use my price")),"CHECK: choose a listed decision",IF(OR(NOT(ISNUMBER(L183)),L183&lt;=0,NOT(ISNUMBER(Y183)),Y183&lt;=0,X183&gt;=1),"CHECK: price or base unavailable",IF(L183/(Y183*(1-X183))-1&lt;0,"CHECK: price below local base","Ready")))))))))</f>
        <v>Pending review</v>
      </c>
      <c r="N183" s="18">
        <v>2.8</v>
      </c>
      <c r="O183" s="19">
        <v>0.4</v>
      </c>
      <c r="P183" s="14">
        <v>0.51</v>
      </c>
      <c r="Q183" s="20" t="str">
        <f>IF(AND(ISNUMBER(L183),ISNUMBER(Y183),Y183&gt;0,X183&lt;1),ROUND(L183/(Y183*(1-X183))-1,4),"")</f>
        <v/>
      </c>
      <c r="R183" s="12">
        <v>0</v>
      </c>
      <c r="S183" s="13">
        <f>IF(AND(ISNUMBER(E183),E183&gt;0,ISNUMBER(F183)),R183*(F183/E183-1)*(1-'Start Here'!$B$16),0)</f>
        <v>0</v>
      </c>
      <c r="T183" s="17">
        <f>IF(AND(M183="Ready",OR(I183="Approve proposed",AND(I183="Use my price",AND(ISNUMBER(J183),J183&gt;0))),ISNUMBER(L183),E183&gt;0),R183*(L183/E183-1)*(1-'Start Here'!$B$16),0)</f>
        <v>0</v>
      </c>
      <c r="U183" t="str" s="6">
        <v>Currently hidden; do not activate automatically</v>
      </c>
      <c r="V183" t="str" s="21">
        <v>No</v>
      </c>
      <c r="W183" t="str" s="21">
        <v>No</v>
      </c>
      <c r="X183" s="22">
        <v>0</v>
      </c>
      <c r="Y183" s="18">
        <v>2</v>
      </c>
      <c r="AB183" t="str" s="6">
        <v>2026-10-01 10:41:27 UTC</v>
      </c>
      <c r="AC183" t="str" s="6">
        <v>Local Line cache</v>
      </c>
      <c r="AD183" s="23">
        <v>1108431</v>
      </c>
      <c r="AE183" s="23">
        <v>927192</v>
      </c>
      <c r="AF183" t="str" s="23">
        <v>1108431:927192:member</v>
      </c>
      <c r="AG183" t="str" s="23">
        <v>No</v>
      </c>
      <c r="AH183" t="str" s="23">
        <v>Yes</v>
      </c>
      <c r="AI183" s="18">
        <v>0</v>
      </c>
    </row>
    <row r="184" ht="32" customHeight="1">
      <c r="A184" t="str" s="7">
        <v>Camas Swale Farm</v>
      </c>
      <c r="B184" t="str" s="7">
        <v>Cilantro</v>
      </c>
      <c r="C184" t="str" s="7">
        <v>bu</v>
      </c>
      <c r="D184" t="str" s="7">
        <v>Guest Basket</v>
      </c>
      <c r="E184" s="12">
        <v>2.8</v>
      </c>
      <c r="F184" s="13">
        <v>3.02</v>
      </c>
      <c r="G184" s="13">
        <f>IF(AND(ISNUMBER(E184),ISNUMBER(F184)),F184-E184,"")</f>
        <v>0.22</v>
      </c>
      <c r="H184" s="14">
        <f>IF(AND(ISNUMBER(E184),E184&gt;0,ISNUMBER(F184)),F184/E184-1,"")</f>
        <v>0.07857142857142874</v>
      </c>
      <c r="I184" t="str" s="15">
        <v>Unreviewed</v>
      </c>
      <c r="J184" s="16"/>
      <c r="K184" t="str" s="15">
        <v/>
      </c>
      <c r="L184" s="17" t="str">
        <f>IF(AC184="Local catalog","",IF(AG184="Yes",IF(ISNUMBER(E184),E184,""),IF(I184="Keep current",IF(ISNUMBER(E184),E184,""),IF(AH184&lt;&gt;"Yes","",IF(I184="Approve proposed",F184,IF(AND(I184="Use my price",AND(ISNUMBER(J184),J184&gt;0)),J184,""))))))</f>
        <v/>
      </c>
      <c r="M184" t="str" s="7">
        <f>IF(AND(AG184="Yes",OR(I184="Approve proposed",I184="Use my price")),"CHECK: protected price kept current",IF(OR(I184="Unreviewed",I184=""),"Pending review",IF(I184="Hold","On hold",IF(I184="Keep current",IF(ISNUMBER(E184),"Kept current","CHECK: no confirmed current price"),IF(AH184&lt;&gt;"Yes","CHECK: source needs review",IF(AND(I184="Use my price",NOT(AND(ISNUMBER(J184),J184&gt;0))),"CHECK: enter a price above zero",IF(NOT(OR(I184="Approve proposed",I184="Use my price")),"CHECK: choose a listed decision",IF(OR(NOT(ISNUMBER(L184)),L184&lt;=0,NOT(ISNUMBER(Y184)),Y184&lt;=0,X184&gt;=1),"CHECK: price or base unavailable",IF(L184/(Y184*(1-X184))-1&lt;0,"CHECK: price below local base","Ready")))))))))</f>
        <v>Pending review</v>
      </c>
      <c r="N184" s="18">
        <v>2.8</v>
      </c>
      <c r="O184" s="19">
        <v>0.4</v>
      </c>
      <c r="P184" s="14">
        <v>0.51</v>
      </c>
      <c r="Q184" s="20" t="str">
        <f>IF(AND(ISNUMBER(L184),ISNUMBER(Y184),Y184&gt;0,X184&lt;1),ROUND(L184/(Y184*(1-X184))-1,4),"")</f>
        <v/>
      </c>
      <c r="R184" s="12">
        <v>39.55</v>
      </c>
      <c r="S184" s="13">
        <f>IF(AND(ISNUMBER(E184),E184&gt;0,ISNUMBER(F184)),R184*(F184/E184-1)*(1-'Start Here'!$B$16),0)</f>
        <v>3.014275000000006</v>
      </c>
      <c r="T184" s="17">
        <f>IF(AND(M184="Ready",OR(I184="Approve proposed",AND(I184="Use my price",AND(ISNUMBER(J184),J184&gt;0))),ISNUMBER(L184),E184&gt;0),R184*(L184/E184-1)*(1-'Start Here'!$B$16),0)</f>
        <v>0</v>
      </c>
      <c r="U184" t="str" s="6">
        <v>Currently hidden; do not activate automatically</v>
      </c>
      <c r="V184" t="str" s="21">
        <v>No</v>
      </c>
      <c r="W184" t="str" s="21">
        <v>No</v>
      </c>
      <c r="X184" s="22">
        <v>0</v>
      </c>
      <c r="Y184" s="18">
        <v>2</v>
      </c>
      <c r="AB184" t="str" s="6">
        <v>2026-10-01 10:41:27 UTC</v>
      </c>
      <c r="AC184" t="str" s="6">
        <v>Local Line cache</v>
      </c>
      <c r="AD184" s="23">
        <v>1108431</v>
      </c>
      <c r="AE184" s="23">
        <v>927192</v>
      </c>
      <c r="AF184" t="str" s="23">
        <v>1108431:927192:guest</v>
      </c>
      <c r="AG184" t="str" s="23">
        <v>No</v>
      </c>
      <c r="AH184" t="str" s="23">
        <v>Yes</v>
      </c>
      <c r="AI184" s="18">
        <v>26</v>
      </c>
    </row>
    <row r="185" ht="32" customHeight="1">
      <c r="A185" t="str" s="7">
        <v>Camas Swale Farm</v>
      </c>
      <c r="B185" t="str" s="7">
        <v>Cilantro</v>
      </c>
      <c r="C185" t="str" s="7">
        <v>bu</v>
      </c>
      <c r="D185" t="str" s="7">
        <v>SNAP</v>
      </c>
      <c r="E185" s="12">
        <v>2.8</v>
      </c>
      <c r="F185" s="13">
        <v>2.8</v>
      </c>
      <c r="G185" s="13">
        <f>IF(AND(ISNUMBER(E185),ISNUMBER(F185)),F185-E185,"")</f>
        <v>0</v>
      </c>
      <c r="H185" s="14">
        <f>IF(AND(ISNUMBER(E185),E185&gt;0,ISNUMBER(F185)),F185/E185-1,"")</f>
        <v>0</v>
      </c>
      <c r="I185" t="str" s="15">
        <v>Keep current</v>
      </c>
      <c r="J185" s="16"/>
      <c r="K185" t="str" s="15">
        <v/>
      </c>
      <c r="L185" s="17">
        <f>IF(AC185="Local catalog","",IF(AG185="Yes",IF(ISNUMBER(E185),E185,""),IF(I185="Keep current",IF(ISNUMBER(E185),E185,""),IF(AH185&lt;&gt;"Yes","",IF(I185="Approve proposed",F185,IF(AND(I185="Use my price",AND(ISNUMBER(J185),J185&gt;0)),J185,""))))))</f>
        <v>2.8</v>
      </c>
      <c r="M185" t="str" s="7">
        <f>IF(AND(AG185="Yes",OR(I185="Approve proposed",I185="Use my price")),"CHECK: protected price kept current",IF(OR(I185="Unreviewed",I185=""),"Pending review",IF(I185="Hold","On hold",IF(I185="Keep current",IF(ISNUMBER(E185),"Kept current","CHECK: no confirmed current price"),IF(AH185&lt;&gt;"Yes","CHECK: source needs review",IF(AND(I185="Use my price",NOT(AND(ISNUMBER(J185),J185&gt;0))),"CHECK: enter a price above zero",IF(NOT(OR(I185="Approve proposed",I185="Use my price")),"CHECK: choose a listed decision",IF(OR(NOT(ISNUMBER(L185)),L185&lt;=0,NOT(ISNUMBER(Y185)),Y185&lt;=0,X185&gt;=1),"CHECK: price or base unavailable",IF(L185/(Y185*(1-X185))-1&lt;0,"CHECK: price below local base","Ready")))))))))</f>
        <v>Kept current</v>
      </c>
      <c r="N185" s="18">
        <v>2.8</v>
      </c>
      <c r="O185" s="19">
        <v>0.4</v>
      </c>
      <c r="P185" s="14">
        <v>0.4</v>
      </c>
      <c r="Q185" s="20">
        <f>IF(AND(ISNUMBER(L185),ISNUMBER(Y185),Y185&gt;0,X185&lt;1),ROUND(L185/(Y185*(1-X185))-1,4),"")</f>
        <v>0.4</v>
      </c>
      <c r="R185" s="12">
        <v>0</v>
      </c>
      <c r="S185" s="13">
        <f>IF(AND(ISNUMBER(E185),E185&gt;0,ISNUMBER(F185)),R185*(F185/E185-1)*(1-'Start Here'!$B$16),0)</f>
        <v>0</v>
      </c>
      <c r="T185" s="17">
        <f>IF(AND(M185="Ready",OR(I185="Approve proposed",AND(I185="Use my price",AND(ISNUMBER(J185),J185&gt;0))),ISNUMBER(L185),E185&gt;0),R185*(L185/E185-1)*(1-'Start Here'!$B$16),0)</f>
        <v>0</v>
      </c>
      <c r="U185" t="str" s="6">
        <v>SNAP: preserve existing selling price; Currently hidden; do not activate automatically</v>
      </c>
      <c r="V185" t="str" s="21">
        <v>No</v>
      </c>
      <c r="W185" t="str" s="21">
        <v>No</v>
      </c>
      <c r="X185" s="22">
        <v>0</v>
      </c>
      <c r="Y185" s="18">
        <v>2</v>
      </c>
      <c r="AB185" t="str" s="6">
        <v>2026-10-01 10:41:27 UTC</v>
      </c>
      <c r="AC185" t="str" s="6">
        <v>Local Line cache</v>
      </c>
      <c r="AD185" s="23">
        <v>1108431</v>
      </c>
      <c r="AE185" s="23">
        <v>927192</v>
      </c>
      <c r="AF185" t="str" s="23">
        <v>1108431:927192:snap</v>
      </c>
      <c r="AG185" t="str" s="23">
        <v>Yes</v>
      </c>
      <c r="AH185" t="str" s="23">
        <v>Yes</v>
      </c>
      <c r="AI185" s="18">
        <v>0</v>
      </c>
    </row>
    <row r="186" ht="32" customHeight="1">
      <c r="A186" t="str" s="7">
        <v>Camas Swale Farm</v>
      </c>
      <c r="B186" t="str" s="7">
        <v>Collard Greens</v>
      </c>
      <c r="C186" t="str" s="7">
        <v>each</v>
      </c>
      <c r="D186" t="str" s="7">
        <v>Herd Share Members</v>
      </c>
      <c r="E186" s="12">
        <v>3.15</v>
      </c>
      <c r="F186" s="13">
        <v>3.4</v>
      </c>
      <c r="G186" s="13">
        <f>IF(AND(ISNUMBER(E186),ISNUMBER(F186)),F186-E186,"")</f>
        <v>0.25</v>
      </c>
      <c r="H186" s="14">
        <f>IF(AND(ISNUMBER(E186),E186&gt;0,ISNUMBER(F186)),F186/E186-1,"")</f>
        <v>0.0793650793650793</v>
      </c>
      <c r="I186" t="str" s="15">
        <v>Unreviewed</v>
      </c>
      <c r="J186" s="16"/>
      <c r="K186" t="str" s="15">
        <v/>
      </c>
      <c r="L186" s="17" t="str">
        <f>IF(AC186="Local catalog","",IF(AG186="Yes",IF(ISNUMBER(E186),E186,""),IF(I186="Keep current",IF(ISNUMBER(E186),E186,""),IF(AH186&lt;&gt;"Yes","",IF(I186="Approve proposed",F186,IF(AND(I186="Use my price",AND(ISNUMBER(J186),J186&gt;0)),J186,""))))))</f>
        <v/>
      </c>
      <c r="M186" t="str" s="7">
        <f>IF(AND(AG186="Yes",OR(I186="Approve proposed",I186="Use my price")),"CHECK: protected price kept current",IF(OR(I186="Unreviewed",I186=""),"Pending review",IF(I186="Hold","On hold",IF(I186="Keep current",IF(ISNUMBER(E186),"Kept current","CHECK: no confirmed current price"),IF(AH186&lt;&gt;"Yes","CHECK: source needs review",IF(AND(I186="Use my price",NOT(AND(ISNUMBER(J186),J186&gt;0))),"CHECK: enter a price above zero",IF(NOT(OR(I186="Approve proposed",I186="Use my price")),"CHECK: choose a listed decision",IF(OR(NOT(ISNUMBER(L186)),L186&lt;=0,NOT(ISNUMBER(Y186)),Y186&lt;=0,X186&gt;=1),"CHECK: price or base unavailable",IF(L186/(Y186*(1-X186))-1&lt;0,"CHECK: price below local base","Ready")))))))))</f>
        <v>Pending review</v>
      </c>
      <c r="N186" s="18">
        <v>3.15</v>
      </c>
      <c r="O186" s="19">
        <v>0.4</v>
      </c>
      <c r="P186" s="14">
        <v>0.5111</v>
      </c>
      <c r="Q186" s="20" t="str">
        <f>IF(AND(ISNUMBER(L186),ISNUMBER(Y186),Y186&gt;0,X186&lt;1),ROUND(L186/(Y186*(1-X186))-1,4),"")</f>
        <v/>
      </c>
      <c r="R186" s="12">
        <v>275.45</v>
      </c>
      <c r="S186" s="13">
        <f>IF(AND(ISNUMBER(E186),E186&gt;0,ISNUMBER(F186)),R186*(F186/E186-1)*(1-'Start Here'!$B$16),0)</f>
        <v>21.20527777777776</v>
      </c>
      <c r="T186" s="17">
        <f>IF(AND(M186="Ready",OR(I186="Approve proposed",AND(I186="Use my price",AND(ISNUMBER(J186),J186&gt;0))),ISNUMBER(L186),E186&gt;0),R186*(L186/E186-1)*(1-'Start Here'!$B$16),0)</f>
        <v>0</v>
      </c>
      <c r="U186" t="str" s="6">
        <v/>
      </c>
      <c r="V186" t="str" s="21">
        <v>Yes</v>
      </c>
      <c r="W186" t="str" s="21">
        <v>No</v>
      </c>
      <c r="X186" s="22">
        <v>0</v>
      </c>
      <c r="Y186" s="18">
        <v>2.25</v>
      </c>
      <c r="AB186" t="str" s="6">
        <v>2026-10-01 10:41:27 UTC</v>
      </c>
      <c r="AC186" t="str" s="6">
        <v>Local Line cache</v>
      </c>
      <c r="AD186" s="23">
        <v>919246</v>
      </c>
      <c r="AE186" s="23">
        <v>665174</v>
      </c>
      <c r="AF186" t="str" s="23">
        <v>919246:665174:herdShare</v>
      </c>
      <c r="AG186" t="str" s="23">
        <v>No</v>
      </c>
      <c r="AH186" t="str" s="23">
        <v>Yes</v>
      </c>
      <c r="AI186" s="18">
        <v>199</v>
      </c>
    </row>
    <row r="187" ht="32" customHeight="1">
      <c r="A187" t="str" s="7">
        <v>Camas Swale Farm</v>
      </c>
      <c r="B187" t="str" s="7">
        <v>Collard Greens</v>
      </c>
      <c r="C187" t="str" s="7">
        <v>each</v>
      </c>
      <c r="D187" t="str" s="7">
        <v>CSA Members</v>
      </c>
      <c r="E187" s="12">
        <v>3.15</v>
      </c>
      <c r="F187" s="13">
        <v>3.4</v>
      </c>
      <c r="G187" s="13">
        <f>IF(AND(ISNUMBER(E187),ISNUMBER(F187)),F187-E187,"")</f>
        <v>0.25</v>
      </c>
      <c r="H187" s="14">
        <f>IF(AND(ISNUMBER(E187),E187&gt;0,ISNUMBER(F187)),F187/E187-1,"")</f>
        <v>0.0793650793650793</v>
      </c>
      <c r="I187" t="str" s="15">
        <v>Unreviewed</v>
      </c>
      <c r="J187" s="16"/>
      <c r="K187" t="str" s="15">
        <v/>
      </c>
      <c r="L187" s="17" t="str">
        <f>IF(AC187="Local catalog","",IF(AG187="Yes",IF(ISNUMBER(E187),E187,""),IF(I187="Keep current",IF(ISNUMBER(E187),E187,""),IF(AH187&lt;&gt;"Yes","",IF(I187="Approve proposed",F187,IF(AND(I187="Use my price",AND(ISNUMBER(J187),J187&gt;0)),J187,""))))))</f>
        <v/>
      </c>
      <c r="M187" t="str" s="7">
        <f>IF(AND(AG187="Yes",OR(I187="Approve proposed",I187="Use my price")),"CHECK: protected price kept current",IF(OR(I187="Unreviewed",I187=""),"Pending review",IF(I187="Hold","On hold",IF(I187="Keep current",IF(ISNUMBER(E187),"Kept current","CHECK: no confirmed current price"),IF(AH187&lt;&gt;"Yes","CHECK: source needs review",IF(AND(I187="Use my price",NOT(AND(ISNUMBER(J187),J187&gt;0))),"CHECK: enter a price above zero",IF(NOT(OR(I187="Approve proposed",I187="Use my price")),"CHECK: choose a listed decision",IF(OR(NOT(ISNUMBER(L187)),L187&lt;=0,NOT(ISNUMBER(Y187)),Y187&lt;=0,X187&gt;=1),"CHECK: price or base unavailable",IF(L187/(Y187*(1-X187))-1&lt;0,"CHECK: price below local base","Ready")))))))))</f>
        <v>Pending review</v>
      </c>
      <c r="N187" s="18">
        <v>3.15</v>
      </c>
      <c r="O187" s="19">
        <v>0.4</v>
      </c>
      <c r="P187" s="14">
        <v>0.5111</v>
      </c>
      <c r="Q187" s="20" t="str">
        <f>IF(AND(ISNUMBER(L187),ISNUMBER(Y187),Y187&gt;0,X187&lt;1),ROUND(L187/(Y187*(1-X187))-1,4),"")</f>
        <v/>
      </c>
      <c r="R187" s="12">
        <v>0</v>
      </c>
      <c r="S187" s="13">
        <f>IF(AND(ISNUMBER(E187),E187&gt;0,ISNUMBER(F187)),R187*(F187/E187-1)*(1-'Start Here'!$B$16),0)</f>
        <v>0</v>
      </c>
      <c r="T187" s="17">
        <f>IF(AND(M187="Ready",OR(I187="Approve proposed",AND(I187="Use my price",AND(ISNUMBER(J187),J187&gt;0))),ISNUMBER(L187),E187&gt;0),R187*(L187/E187-1)*(1-'Start Here'!$B$16),0)</f>
        <v>0</v>
      </c>
      <c r="U187" t="str" s="6">
        <v/>
      </c>
      <c r="V187" t="str" s="21">
        <v>Yes</v>
      </c>
      <c r="W187" t="str" s="21">
        <v>No</v>
      </c>
      <c r="X187" s="22">
        <v>0</v>
      </c>
      <c r="Y187" s="18">
        <v>2.25</v>
      </c>
      <c r="AB187" t="str" s="6">
        <v>2026-10-01 10:41:27 UTC</v>
      </c>
      <c r="AC187" t="str" s="6">
        <v>Local Line cache</v>
      </c>
      <c r="AD187" s="23">
        <v>919246</v>
      </c>
      <c r="AE187" s="23">
        <v>665174</v>
      </c>
      <c r="AF187" t="str" s="23">
        <v>919246:665174:member</v>
      </c>
      <c r="AG187" t="str" s="23">
        <v>No</v>
      </c>
      <c r="AH187" t="str" s="23">
        <v>Yes</v>
      </c>
      <c r="AI187" s="18">
        <v>0</v>
      </c>
    </row>
    <row r="188" ht="32" customHeight="1">
      <c r="A188" t="str" s="7">
        <v>Camas Swale Farm</v>
      </c>
      <c r="B188" t="str" s="7">
        <v>Collard Greens</v>
      </c>
      <c r="C188" t="str" s="7">
        <v>each</v>
      </c>
      <c r="D188" t="str" s="7">
        <v>Guest Basket</v>
      </c>
      <c r="E188" s="12">
        <v>3.15</v>
      </c>
      <c r="F188" s="13">
        <v>3.4</v>
      </c>
      <c r="G188" s="13">
        <f>IF(AND(ISNUMBER(E188),ISNUMBER(F188)),F188-E188,"")</f>
        <v>0.25</v>
      </c>
      <c r="H188" s="14">
        <f>IF(AND(ISNUMBER(E188),E188&gt;0,ISNUMBER(F188)),F188/E188-1,"")</f>
        <v>0.0793650793650793</v>
      </c>
      <c r="I188" t="str" s="15">
        <v>Unreviewed</v>
      </c>
      <c r="J188" s="16"/>
      <c r="K188" t="str" s="15">
        <v/>
      </c>
      <c r="L188" s="17" t="str">
        <f>IF(AC188="Local catalog","",IF(AG188="Yes",IF(ISNUMBER(E188),E188,""),IF(I188="Keep current",IF(ISNUMBER(E188),E188,""),IF(AH188&lt;&gt;"Yes","",IF(I188="Approve proposed",F188,IF(AND(I188="Use my price",AND(ISNUMBER(J188),J188&gt;0)),J188,""))))))</f>
        <v/>
      </c>
      <c r="M188" t="str" s="7">
        <f>IF(AND(AG188="Yes",OR(I188="Approve proposed",I188="Use my price")),"CHECK: protected price kept current",IF(OR(I188="Unreviewed",I188=""),"Pending review",IF(I188="Hold","On hold",IF(I188="Keep current",IF(ISNUMBER(E188),"Kept current","CHECK: no confirmed current price"),IF(AH188&lt;&gt;"Yes","CHECK: source needs review",IF(AND(I188="Use my price",NOT(AND(ISNUMBER(J188),J188&gt;0))),"CHECK: enter a price above zero",IF(NOT(OR(I188="Approve proposed",I188="Use my price")),"CHECK: choose a listed decision",IF(OR(NOT(ISNUMBER(L188)),L188&lt;=0,NOT(ISNUMBER(Y188)),Y188&lt;=0,X188&gt;=1),"CHECK: price or base unavailable",IF(L188/(Y188*(1-X188))-1&lt;0,"CHECK: price below local base","Ready")))))))))</f>
        <v>Pending review</v>
      </c>
      <c r="N188" s="18">
        <v>3.15</v>
      </c>
      <c r="O188" s="19">
        <v>0.4</v>
      </c>
      <c r="P188" s="14">
        <v>0.5111</v>
      </c>
      <c r="Q188" s="20" t="str">
        <f>IF(AND(ISNUMBER(L188),ISNUMBER(Y188),Y188&gt;0,X188&lt;1),ROUND(L188/(Y188*(1-X188))-1,4),"")</f>
        <v/>
      </c>
      <c r="R188" s="12">
        <v>9.45</v>
      </c>
      <c r="S188" s="13">
        <f>IF(AND(ISNUMBER(E188),E188&gt;0,ISNUMBER(F188)),R188*(F188/E188-1)*(1-'Start Here'!$B$16),0)</f>
        <v>0.7274999999999994</v>
      </c>
      <c r="T188" s="17">
        <f>IF(AND(M188="Ready",OR(I188="Approve proposed",AND(I188="Use my price",AND(ISNUMBER(J188),J188&gt;0))),ISNUMBER(L188),E188&gt;0),R188*(L188/E188-1)*(1-'Start Here'!$B$16),0)</f>
        <v>0</v>
      </c>
      <c r="U188" t="str" s="6">
        <v/>
      </c>
      <c r="V188" t="str" s="21">
        <v>Yes</v>
      </c>
      <c r="W188" t="str" s="21">
        <v>No</v>
      </c>
      <c r="X188" s="22">
        <v>0</v>
      </c>
      <c r="Y188" s="18">
        <v>2.25</v>
      </c>
      <c r="AB188" t="str" s="6">
        <v>2026-10-01 10:41:27 UTC</v>
      </c>
      <c r="AC188" t="str" s="6">
        <v>Local Line cache</v>
      </c>
      <c r="AD188" s="23">
        <v>919246</v>
      </c>
      <c r="AE188" s="23">
        <v>665174</v>
      </c>
      <c r="AF188" t="str" s="23">
        <v>919246:665174:guest</v>
      </c>
      <c r="AG188" t="str" s="23">
        <v>No</v>
      </c>
      <c r="AH188" t="str" s="23">
        <v>Yes</v>
      </c>
      <c r="AI188" s="18">
        <v>6.75</v>
      </c>
    </row>
    <row r="189" ht="32" customHeight="1">
      <c r="A189" t="str" s="7">
        <v>Camas Swale Farm</v>
      </c>
      <c r="B189" t="str" s="7">
        <v>Collard Greens</v>
      </c>
      <c r="C189" t="str" s="7">
        <v>each</v>
      </c>
      <c r="D189" t="str" s="7">
        <v>SNAP</v>
      </c>
      <c r="E189" s="12">
        <v>3.15</v>
      </c>
      <c r="F189" s="13">
        <v>3.15</v>
      </c>
      <c r="G189" s="13">
        <f>IF(AND(ISNUMBER(E189),ISNUMBER(F189)),F189-E189,"")</f>
        <v>0</v>
      </c>
      <c r="H189" s="14">
        <f>IF(AND(ISNUMBER(E189),E189&gt;0,ISNUMBER(F189)),F189/E189-1,"")</f>
        <v>0</v>
      </c>
      <c r="I189" t="str" s="15">
        <v>Keep current</v>
      </c>
      <c r="J189" s="16"/>
      <c r="K189" t="str" s="15">
        <v/>
      </c>
      <c r="L189" s="17">
        <f>IF(AC189="Local catalog","",IF(AG189="Yes",IF(ISNUMBER(E189),E189,""),IF(I189="Keep current",IF(ISNUMBER(E189),E189,""),IF(AH189&lt;&gt;"Yes","",IF(I189="Approve proposed",F189,IF(AND(I189="Use my price",AND(ISNUMBER(J189),J189&gt;0)),J189,""))))))</f>
        <v>3.15</v>
      </c>
      <c r="M189" t="str" s="7">
        <f>IF(AND(AG189="Yes",OR(I189="Approve proposed",I189="Use my price")),"CHECK: protected price kept current",IF(OR(I189="Unreviewed",I189=""),"Pending review",IF(I189="Hold","On hold",IF(I189="Keep current",IF(ISNUMBER(E189),"Kept current","CHECK: no confirmed current price"),IF(AH189&lt;&gt;"Yes","CHECK: source needs review",IF(AND(I189="Use my price",NOT(AND(ISNUMBER(J189),J189&gt;0))),"CHECK: enter a price above zero",IF(NOT(OR(I189="Approve proposed",I189="Use my price")),"CHECK: choose a listed decision",IF(OR(NOT(ISNUMBER(L189)),L189&lt;=0,NOT(ISNUMBER(Y189)),Y189&lt;=0,X189&gt;=1),"CHECK: price or base unavailable",IF(L189/(Y189*(1-X189))-1&lt;0,"CHECK: price below local base","Ready")))))))))</f>
        <v>Kept current</v>
      </c>
      <c r="N189" s="18">
        <v>3.15</v>
      </c>
      <c r="O189" s="19">
        <v>0.4</v>
      </c>
      <c r="P189" s="14">
        <v>0.4</v>
      </c>
      <c r="Q189" s="20">
        <f>IF(AND(ISNUMBER(L189),ISNUMBER(Y189),Y189&gt;0,X189&lt;1),ROUND(L189/(Y189*(1-X189))-1,4),"")</f>
        <v>0.4</v>
      </c>
      <c r="R189" s="12">
        <v>0</v>
      </c>
      <c r="S189" s="13">
        <f>IF(AND(ISNUMBER(E189),E189&gt;0,ISNUMBER(F189)),R189*(F189/E189-1)*(1-'Start Here'!$B$16),0)</f>
        <v>0</v>
      </c>
      <c r="T189" s="17">
        <f>IF(AND(M189="Ready",OR(I189="Approve proposed",AND(I189="Use my price",AND(ISNUMBER(J189),J189&gt;0))),ISNUMBER(L189),E189&gt;0),R189*(L189/E189-1)*(1-'Start Here'!$B$16),0)</f>
        <v>0</v>
      </c>
      <c r="U189" t="str" s="6">
        <v>SNAP: preserve existing selling price</v>
      </c>
      <c r="V189" t="str" s="21">
        <v>Yes</v>
      </c>
      <c r="W189" t="str" s="21">
        <v>No</v>
      </c>
      <c r="X189" s="22">
        <v>0</v>
      </c>
      <c r="Y189" s="18">
        <v>2.25</v>
      </c>
      <c r="AB189" t="str" s="6">
        <v>2026-10-01 10:41:27 UTC</v>
      </c>
      <c r="AC189" t="str" s="6">
        <v>Local Line cache</v>
      </c>
      <c r="AD189" s="23">
        <v>919246</v>
      </c>
      <c r="AE189" s="23">
        <v>665174</v>
      </c>
      <c r="AF189" t="str" s="23">
        <v>919246:665174:snap</v>
      </c>
      <c r="AG189" t="str" s="23">
        <v>Yes</v>
      </c>
      <c r="AH189" t="str" s="23">
        <v>Yes</v>
      </c>
      <c r="AI189" s="18">
        <v>0</v>
      </c>
    </row>
    <row r="190" ht="32" customHeight="1">
      <c r="A190" t="str" s="7">
        <v>Camas Swale Farm</v>
      </c>
      <c r="B190" t="str" s="7">
        <v>Cone Cabbage</v>
      </c>
      <c r="C190" t="str" s="7">
        <v>ea</v>
      </c>
      <c r="D190" t="str" s="7">
        <v>Herd Share Members</v>
      </c>
      <c r="E190" s="12">
        <v>3.5</v>
      </c>
      <c r="F190" s="13">
        <v>3.78</v>
      </c>
      <c r="G190" s="13">
        <f>IF(AND(ISNUMBER(E190),ISNUMBER(F190)),F190-E190,"")</f>
        <v>0.28</v>
      </c>
      <c r="H190" s="14">
        <f>IF(AND(ISNUMBER(E190),E190&gt;0,ISNUMBER(F190)),F190/E190-1,"")</f>
        <v>0.07999999999999985</v>
      </c>
      <c r="I190" t="str" s="15">
        <v>Unreviewed</v>
      </c>
      <c r="J190" s="16"/>
      <c r="K190" t="str" s="15">
        <v/>
      </c>
      <c r="L190" s="17" t="str">
        <f>IF(AC190="Local catalog","",IF(AG190="Yes",IF(ISNUMBER(E190),E190,""),IF(I190="Keep current",IF(ISNUMBER(E190),E190,""),IF(AH190&lt;&gt;"Yes","",IF(I190="Approve proposed",F190,IF(AND(I190="Use my price",AND(ISNUMBER(J190),J190&gt;0)),J190,""))))))</f>
        <v/>
      </c>
      <c r="M190" t="str" s="7">
        <f>IF(AND(AG190="Yes",OR(I190="Approve proposed",I190="Use my price")),"CHECK: protected price kept current",IF(OR(I190="Unreviewed",I190=""),"Pending review",IF(I190="Hold","On hold",IF(I190="Keep current",IF(ISNUMBER(E190),"Kept current","CHECK: no confirmed current price"),IF(AH190&lt;&gt;"Yes","CHECK: source needs review",IF(AND(I190="Use my price",NOT(AND(ISNUMBER(J190),J190&gt;0))),"CHECK: enter a price above zero",IF(NOT(OR(I190="Approve proposed",I190="Use my price")),"CHECK: choose a listed decision",IF(OR(NOT(ISNUMBER(L190)),L190&lt;=0,NOT(ISNUMBER(Y190)),Y190&lt;=0,X190&gt;=1),"CHECK: price or base unavailable",IF(L190/(Y190*(1-X190))-1&lt;0,"CHECK: price below local base","Ready")))))))))</f>
        <v>Pending review</v>
      </c>
      <c r="N190" s="18">
        <v>3.5</v>
      </c>
      <c r="O190" s="19">
        <v>0.4</v>
      </c>
      <c r="P190" s="14">
        <v>0.512</v>
      </c>
      <c r="Q190" s="20" t="str">
        <f>IF(AND(ISNUMBER(L190),ISNUMBER(Y190),Y190&gt;0,X190&lt;1),ROUND(L190/(Y190*(1-X190))-1,4),"")</f>
        <v/>
      </c>
      <c r="R190" s="12">
        <v>129.5</v>
      </c>
      <c r="S190" s="13">
        <f>IF(AND(ISNUMBER(E190),E190&gt;0,ISNUMBER(F190)),R190*(F190/E190-1)*(1-'Start Here'!$B$16),0)</f>
        <v>10.04919999999998</v>
      </c>
      <c r="T190" s="17">
        <f>IF(AND(M190="Ready",OR(I190="Approve proposed",AND(I190="Use my price",AND(ISNUMBER(J190),J190&gt;0))),ISNUMBER(L190),E190&gt;0),R190*(L190/E190-1)*(1-'Start Here'!$B$16),0)</f>
        <v>0</v>
      </c>
      <c r="U190" t="str" s="6">
        <v>Currently hidden; do not activate automatically</v>
      </c>
      <c r="V190" t="str" s="21">
        <v>No</v>
      </c>
      <c r="W190" t="str" s="21">
        <v>No</v>
      </c>
      <c r="X190" s="22">
        <v>0</v>
      </c>
      <c r="Y190" s="18">
        <v>2.5</v>
      </c>
      <c r="AB190" t="str" s="6">
        <v>2026-10-01 10:41:27 UTC</v>
      </c>
      <c r="AC190" t="str" s="6">
        <v>Local Line cache</v>
      </c>
      <c r="AD190" s="23">
        <v>1131919</v>
      </c>
      <c r="AE190" s="23">
        <v>966334</v>
      </c>
      <c r="AF190" t="str" s="23">
        <v>1131919:966334:herdShare</v>
      </c>
      <c r="AG190" t="str" s="23">
        <v>No</v>
      </c>
      <c r="AH190" t="str" s="23">
        <v>Yes</v>
      </c>
      <c r="AI190" s="18">
        <v>92.5</v>
      </c>
    </row>
    <row r="191" ht="32" customHeight="1">
      <c r="A191" t="str" s="7">
        <v>Camas Swale Farm</v>
      </c>
      <c r="B191" t="str" s="7">
        <v>Cone Cabbage</v>
      </c>
      <c r="C191" t="str" s="7">
        <v>ea</v>
      </c>
      <c r="D191" t="str" s="7">
        <v>CSA Members</v>
      </c>
      <c r="G191" s="13" t="str">
        <f>IF(AND(ISNUMBER(E191),ISNUMBER(F191)),F191-E191,"")</f>
        <v/>
      </c>
      <c r="H191" s="14" t="str">
        <f>IF(AND(ISNUMBER(E191),E191&gt;0,ISNUMBER(F191)),F191/E191-1,"")</f>
        <v/>
      </c>
      <c r="I191" t="str" s="15">
        <v>Hold</v>
      </c>
      <c r="J191" s="24"/>
      <c r="K191" t="str" s="15">
        <v/>
      </c>
      <c r="L191" s="17" t="str">
        <f>IF(AC191="Local catalog","",IF(AG191="Yes",IF(ISNUMBER(E191),E191,""),IF(I191="Keep current",IF(ISNUMBER(E191),E191,""),IF(AH191&lt;&gt;"Yes","",IF(I191="Approve proposed",F191,IF(AND(I191="Use my price",AND(ISNUMBER(J191),J191&gt;0)),J191,""))))))</f>
        <v/>
      </c>
      <c r="M191" t="str" s="7">
        <f>IF(AND(AG191="Yes",OR(I191="Approve proposed",I191="Use my price")),"CHECK: protected price kept current",IF(OR(I191="Unreviewed",I191=""),"Pending review",IF(I191="Hold","On hold",IF(I191="Keep current",IF(ISNUMBER(E191),"Kept current","CHECK: no confirmed current price"),IF(AH191&lt;&gt;"Yes","CHECK: source needs review",IF(AND(I191="Use my price",NOT(AND(ISNUMBER(J191),J191&gt;0))),"CHECK: enter a price above zero",IF(NOT(OR(I191="Approve proposed",I191="Use my price")),"CHECK: choose a listed decision",IF(OR(NOT(ISNUMBER(L191)),L191&lt;=0,NOT(ISNUMBER(Y191)),Y191&lt;=0,X191&gt;=1),"CHECK: price or base unavailable",IF(L191/(Y191*(1-X191))-1&lt;0,"CHECK: price below local base","Ready")))))))))</f>
        <v>On hold</v>
      </c>
      <c r="N191" s="18">
        <v>3.5</v>
      </c>
      <c r="O191" s="19">
        <v>0.4</v>
      </c>
      <c r="Q191" s="20" t="str">
        <f>IF(AND(ISNUMBER(L191),ISNUMBER(Y191),Y191&gt;0,X191&lt;1),ROUND(L191/(Y191*(1-X191))-1,4),"")</f>
        <v/>
      </c>
      <c r="R191" s="12">
        <v>0</v>
      </c>
      <c r="S191" s="13">
        <f>IF(AND(ISNUMBER(E191),E191&gt;0,ISNUMBER(F191)),R191*(F191/E191-1)*(1-'Start Here'!$B$16),0)</f>
        <v>0</v>
      </c>
      <c r="T191" s="17">
        <f>IF(AND(M191="Ready",OR(I191="Approve proposed",AND(I191="Use my price",AND(ISNUMBER(J191),J191&gt;0))),ISNUMBER(L191),E191&gt;0),R191*(L191/E191-1)*(1-'Start Here'!$B$16),0)</f>
        <v>0</v>
      </c>
      <c r="U191" t="str" s="6">
        <v>No confirmed Local Line price/list; local calculation is reference only; Currently hidden; do not activate automatically</v>
      </c>
      <c r="V191" t="str" s="21">
        <v>No</v>
      </c>
      <c r="W191" t="str" s="21">
        <v>No</v>
      </c>
      <c r="X191" s="22">
        <v>0</v>
      </c>
      <c r="Y191" s="18">
        <v>2.5</v>
      </c>
      <c r="AB191" t="str" s="6">
        <v/>
      </c>
      <c r="AC191" t="str" s="6">
        <v>Local calculation only</v>
      </c>
      <c r="AD191" s="23">
        <v>1131919</v>
      </c>
      <c r="AE191" s="23">
        <v>966334</v>
      </c>
      <c r="AF191" t="str" s="23">
        <v>1131919:966334:member</v>
      </c>
      <c r="AG191" t="str" s="23">
        <v>No</v>
      </c>
      <c r="AH191" t="str" s="23">
        <v>No</v>
      </c>
      <c r="AI191" s="18">
        <v>0</v>
      </c>
    </row>
    <row r="192" ht="32" customHeight="1">
      <c r="A192" t="str" s="7">
        <v>Camas Swale Farm</v>
      </c>
      <c r="B192" t="str" s="7">
        <v>Cone Cabbage</v>
      </c>
      <c r="C192" t="str" s="7">
        <v>ea</v>
      </c>
      <c r="D192" t="str" s="7">
        <v>Guest Basket</v>
      </c>
      <c r="E192" s="12">
        <v>3.5</v>
      </c>
      <c r="F192" s="13">
        <v>3.78</v>
      </c>
      <c r="G192" s="13">
        <f>IF(AND(ISNUMBER(E192),ISNUMBER(F192)),F192-E192,"")</f>
        <v>0.28</v>
      </c>
      <c r="H192" s="14">
        <f>IF(AND(ISNUMBER(E192),E192&gt;0,ISNUMBER(F192)),F192/E192-1,"")</f>
        <v>0.07999999999999985</v>
      </c>
      <c r="I192" t="str" s="15">
        <v>Unreviewed</v>
      </c>
      <c r="J192" s="16"/>
      <c r="K192" t="str" s="15">
        <v/>
      </c>
      <c r="L192" s="17" t="str">
        <f>IF(AC192="Local catalog","",IF(AG192="Yes",IF(ISNUMBER(E192),E192,""),IF(I192="Keep current",IF(ISNUMBER(E192),E192,""),IF(AH192&lt;&gt;"Yes","",IF(I192="Approve proposed",F192,IF(AND(I192="Use my price",AND(ISNUMBER(J192),J192&gt;0)),J192,""))))))</f>
        <v/>
      </c>
      <c r="M192" t="str" s="7">
        <f>IF(AND(AG192="Yes",OR(I192="Approve proposed",I192="Use my price")),"CHECK: protected price kept current",IF(OR(I192="Unreviewed",I192=""),"Pending review",IF(I192="Hold","On hold",IF(I192="Keep current",IF(ISNUMBER(E192),"Kept current","CHECK: no confirmed current price"),IF(AH192&lt;&gt;"Yes","CHECK: source needs review",IF(AND(I192="Use my price",NOT(AND(ISNUMBER(J192),J192&gt;0))),"CHECK: enter a price above zero",IF(NOT(OR(I192="Approve proposed",I192="Use my price")),"CHECK: choose a listed decision",IF(OR(NOT(ISNUMBER(L192)),L192&lt;=0,NOT(ISNUMBER(Y192)),Y192&lt;=0,X192&gt;=1),"CHECK: price or base unavailable",IF(L192/(Y192*(1-X192))-1&lt;0,"CHECK: price below local base","Ready")))))))))</f>
        <v>Pending review</v>
      </c>
      <c r="N192" s="18">
        <v>3.5</v>
      </c>
      <c r="O192" s="19">
        <v>0.4</v>
      </c>
      <c r="P192" s="14">
        <v>0.512</v>
      </c>
      <c r="Q192" s="20" t="str">
        <f>IF(AND(ISNUMBER(L192),ISNUMBER(Y192),Y192&gt;0,X192&lt;1),ROUND(L192/(Y192*(1-X192))-1,4),"")</f>
        <v/>
      </c>
      <c r="R192" s="12">
        <v>7</v>
      </c>
      <c r="S192" s="13">
        <f>IF(AND(ISNUMBER(E192),E192&gt;0,ISNUMBER(F192)),R192*(F192/E192-1)*(1-'Start Here'!$B$16),0)</f>
        <v>0.5431999999999989</v>
      </c>
      <c r="T192" s="17">
        <f>IF(AND(M192="Ready",OR(I192="Approve proposed",AND(I192="Use my price",AND(ISNUMBER(J192),J192&gt;0))),ISNUMBER(L192),E192&gt;0),R192*(L192/E192-1)*(1-'Start Here'!$B$16),0)</f>
        <v>0</v>
      </c>
      <c r="U192" t="str" s="6">
        <v>Currently hidden; do not activate automatically</v>
      </c>
      <c r="V192" t="str" s="21">
        <v>No</v>
      </c>
      <c r="W192" t="str" s="21">
        <v>No</v>
      </c>
      <c r="X192" s="22">
        <v>0</v>
      </c>
      <c r="Y192" s="18">
        <v>2.5</v>
      </c>
      <c r="AB192" t="str" s="6">
        <v>2026-10-01 10:41:27 UTC</v>
      </c>
      <c r="AC192" t="str" s="6">
        <v>Local Line cache</v>
      </c>
      <c r="AD192" s="23">
        <v>1131919</v>
      </c>
      <c r="AE192" s="23">
        <v>966334</v>
      </c>
      <c r="AF192" t="str" s="23">
        <v>1131919:966334:guest</v>
      </c>
      <c r="AG192" t="str" s="23">
        <v>No</v>
      </c>
      <c r="AH192" t="str" s="23">
        <v>Yes</v>
      </c>
      <c r="AI192" s="18">
        <v>5</v>
      </c>
    </row>
    <row r="193" ht="32" customHeight="1">
      <c r="A193" t="str" s="7">
        <v>Camas Swale Farm</v>
      </c>
      <c r="B193" t="str" s="7">
        <v>Cone Cabbage</v>
      </c>
      <c r="C193" t="str" s="7">
        <v>ea</v>
      </c>
      <c r="D193" t="str" s="7">
        <v>SNAP</v>
      </c>
      <c r="E193" s="12">
        <v>3.5</v>
      </c>
      <c r="F193" s="13">
        <v>3.5</v>
      </c>
      <c r="G193" s="13">
        <f>IF(AND(ISNUMBER(E193),ISNUMBER(F193)),F193-E193,"")</f>
        <v>0</v>
      </c>
      <c r="H193" s="14">
        <f>IF(AND(ISNUMBER(E193),E193&gt;0,ISNUMBER(F193)),F193/E193-1,"")</f>
        <v>0</v>
      </c>
      <c r="I193" t="str" s="15">
        <v>Keep current</v>
      </c>
      <c r="J193" s="16"/>
      <c r="K193" t="str" s="15">
        <v/>
      </c>
      <c r="L193" s="17">
        <f>IF(AC193="Local catalog","",IF(AG193="Yes",IF(ISNUMBER(E193),E193,""),IF(I193="Keep current",IF(ISNUMBER(E193),E193,""),IF(AH193&lt;&gt;"Yes","",IF(I193="Approve proposed",F193,IF(AND(I193="Use my price",AND(ISNUMBER(J193),J193&gt;0)),J193,""))))))</f>
        <v>3.5</v>
      </c>
      <c r="M193" t="str" s="7">
        <f>IF(AND(AG193="Yes",OR(I193="Approve proposed",I193="Use my price")),"CHECK: protected price kept current",IF(OR(I193="Unreviewed",I193=""),"Pending review",IF(I193="Hold","On hold",IF(I193="Keep current",IF(ISNUMBER(E193),"Kept current","CHECK: no confirmed current price"),IF(AH193&lt;&gt;"Yes","CHECK: source needs review",IF(AND(I193="Use my price",NOT(AND(ISNUMBER(J193),J193&gt;0))),"CHECK: enter a price above zero",IF(NOT(OR(I193="Approve proposed",I193="Use my price")),"CHECK: choose a listed decision",IF(OR(NOT(ISNUMBER(L193)),L193&lt;=0,NOT(ISNUMBER(Y193)),Y193&lt;=0,X193&gt;=1),"CHECK: price or base unavailable",IF(L193/(Y193*(1-X193))-1&lt;0,"CHECK: price below local base","Ready")))))))))</f>
        <v>Kept current</v>
      </c>
      <c r="N193" s="18">
        <v>3.5</v>
      </c>
      <c r="O193" s="19">
        <v>0.4</v>
      </c>
      <c r="P193" s="14">
        <v>0.4</v>
      </c>
      <c r="Q193" s="20">
        <f>IF(AND(ISNUMBER(L193),ISNUMBER(Y193),Y193&gt;0,X193&lt;1),ROUND(L193/(Y193*(1-X193))-1,4),"")</f>
        <v>0.4</v>
      </c>
      <c r="R193" s="12">
        <v>0</v>
      </c>
      <c r="S193" s="13">
        <f>IF(AND(ISNUMBER(E193),E193&gt;0,ISNUMBER(F193)),R193*(F193/E193-1)*(1-'Start Here'!$B$16),0)</f>
        <v>0</v>
      </c>
      <c r="T193" s="17">
        <f>IF(AND(M193="Ready",OR(I193="Approve proposed",AND(I193="Use my price",AND(ISNUMBER(J193),J193&gt;0))),ISNUMBER(L193),E193&gt;0),R193*(L193/E193-1)*(1-'Start Here'!$B$16),0)</f>
        <v>0</v>
      </c>
      <c r="U193" t="str" s="6">
        <v>SNAP: preserve existing selling price; Currently hidden; do not activate automatically</v>
      </c>
      <c r="V193" t="str" s="21">
        <v>No</v>
      </c>
      <c r="W193" t="str" s="21">
        <v>No</v>
      </c>
      <c r="X193" s="22">
        <v>0</v>
      </c>
      <c r="Y193" s="18">
        <v>2.5</v>
      </c>
      <c r="AB193" t="str" s="6">
        <v>2026-10-01 10:41:27 UTC</v>
      </c>
      <c r="AC193" t="str" s="6">
        <v>Local Line cache</v>
      </c>
      <c r="AD193" s="23">
        <v>1131919</v>
      </c>
      <c r="AE193" s="23">
        <v>966334</v>
      </c>
      <c r="AF193" t="str" s="23">
        <v>1131919:966334:snap</v>
      </c>
      <c r="AG193" t="str" s="23">
        <v>Yes</v>
      </c>
      <c r="AH193" t="str" s="23">
        <v>Yes</v>
      </c>
      <c r="AI193" s="18">
        <v>0</v>
      </c>
    </row>
    <row r="194" ht="32" customHeight="1">
      <c r="A194" t="str" s="7">
        <v>Camas Swale Farm</v>
      </c>
      <c r="B194" t="str" s="7">
        <v>Dill</v>
      </c>
      <c r="C194" t="str" s="7">
        <v>each</v>
      </c>
      <c r="D194" t="str" s="7">
        <v>Herd Share Members</v>
      </c>
      <c r="E194" s="12">
        <v>2.8</v>
      </c>
      <c r="F194" s="13">
        <v>3.02</v>
      </c>
      <c r="G194" s="13">
        <f>IF(AND(ISNUMBER(E194),ISNUMBER(F194)),F194-E194,"")</f>
        <v>0.22</v>
      </c>
      <c r="H194" s="14">
        <f>IF(AND(ISNUMBER(E194),E194&gt;0,ISNUMBER(F194)),F194/E194-1,"")</f>
        <v>0.07857142857142874</v>
      </c>
      <c r="I194" t="str" s="15">
        <v>Unreviewed</v>
      </c>
      <c r="J194" s="16"/>
      <c r="K194" t="str" s="15">
        <v/>
      </c>
      <c r="L194" s="17" t="str">
        <f>IF(AC194="Local catalog","",IF(AG194="Yes",IF(ISNUMBER(E194),E194,""),IF(I194="Keep current",IF(ISNUMBER(E194),E194,""),IF(AH194&lt;&gt;"Yes","",IF(I194="Approve proposed",F194,IF(AND(I194="Use my price",AND(ISNUMBER(J194),J194&gt;0)),J194,""))))))</f>
        <v/>
      </c>
      <c r="M194" t="str" s="7">
        <f>IF(AND(AG194="Yes",OR(I194="Approve proposed",I194="Use my price")),"CHECK: protected price kept current",IF(OR(I194="Unreviewed",I194=""),"Pending review",IF(I194="Hold","On hold",IF(I194="Keep current",IF(ISNUMBER(E194),"Kept current","CHECK: no confirmed current price"),IF(AH194&lt;&gt;"Yes","CHECK: source needs review",IF(AND(I194="Use my price",NOT(AND(ISNUMBER(J194),J194&gt;0))),"CHECK: enter a price above zero",IF(NOT(OR(I194="Approve proposed",I194="Use my price")),"CHECK: choose a listed decision",IF(OR(NOT(ISNUMBER(L194)),L194&lt;=0,NOT(ISNUMBER(Y194)),Y194&lt;=0,X194&gt;=1),"CHECK: price or base unavailable",IF(L194/(Y194*(1-X194))-1&lt;0,"CHECK: price below local base","Ready")))))))))</f>
        <v>Pending review</v>
      </c>
      <c r="N194" s="18">
        <v>2.8</v>
      </c>
      <c r="O194" s="19">
        <v>0.4</v>
      </c>
      <c r="P194" s="14">
        <v>0.51</v>
      </c>
      <c r="Q194" s="20" t="str">
        <f>IF(AND(ISNUMBER(L194),ISNUMBER(Y194),Y194&gt;0,X194&lt;1),ROUND(L194/(Y194*(1-X194))-1,4),"")</f>
        <v/>
      </c>
      <c r="R194" s="12">
        <v>457.8</v>
      </c>
      <c r="S194" s="13">
        <f>IF(AND(ISNUMBER(E194),E194&gt;0,ISNUMBER(F194)),R194*(F194/E194-1)*(1-'Start Here'!$B$16),0)</f>
        <v>34.89090000000007</v>
      </c>
      <c r="T194" s="17">
        <f>IF(AND(M194="Ready",OR(I194="Approve proposed",AND(I194="Use my price",AND(ISNUMBER(J194),J194&gt;0))),ISNUMBER(L194),E194&gt;0),R194*(L194/E194-1)*(1-'Start Here'!$B$16),0)</f>
        <v>0</v>
      </c>
      <c r="U194" t="str" s="6">
        <v>Currently hidden; do not activate automatically</v>
      </c>
      <c r="V194" t="str" s="21">
        <v>No</v>
      </c>
      <c r="W194" t="str" s="21">
        <v>No</v>
      </c>
      <c r="X194" s="22">
        <v>0</v>
      </c>
      <c r="Y194" s="18">
        <v>2</v>
      </c>
      <c r="AB194" t="str" s="6">
        <v>2026-10-01 10:41:27 UTC</v>
      </c>
      <c r="AC194" t="str" s="6">
        <v>Local Line cache</v>
      </c>
      <c r="AD194" s="23">
        <v>805889</v>
      </c>
      <c r="AE194" s="23">
        <v>526947</v>
      </c>
      <c r="AF194" t="str" s="23">
        <v>805889:526947:herdShare</v>
      </c>
      <c r="AG194" t="str" s="23">
        <v>No</v>
      </c>
      <c r="AH194" t="str" s="23">
        <v>Yes</v>
      </c>
      <c r="AI194" s="18">
        <v>324</v>
      </c>
    </row>
    <row r="195" ht="32" customHeight="1">
      <c r="A195" t="str" s="7">
        <v>Camas Swale Farm</v>
      </c>
      <c r="B195" t="str" s="7">
        <v>Dill</v>
      </c>
      <c r="C195" t="str" s="7">
        <v>each</v>
      </c>
      <c r="D195" t="str" s="7">
        <v>CSA Members</v>
      </c>
      <c r="E195" s="12">
        <v>2.8</v>
      </c>
      <c r="F195" s="13">
        <v>3.02</v>
      </c>
      <c r="G195" s="13">
        <f>IF(AND(ISNUMBER(E195),ISNUMBER(F195)),F195-E195,"")</f>
        <v>0.22</v>
      </c>
      <c r="H195" s="14">
        <f>IF(AND(ISNUMBER(E195),E195&gt;0,ISNUMBER(F195)),F195/E195-1,"")</f>
        <v>0.07857142857142874</v>
      </c>
      <c r="I195" t="str" s="15">
        <v>Unreviewed</v>
      </c>
      <c r="J195" s="16"/>
      <c r="K195" t="str" s="15">
        <v/>
      </c>
      <c r="L195" s="17" t="str">
        <f>IF(AC195="Local catalog","",IF(AG195="Yes",IF(ISNUMBER(E195),E195,""),IF(I195="Keep current",IF(ISNUMBER(E195),E195,""),IF(AH195&lt;&gt;"Yes","",IF(I195="Approve proposed",F195,IF(AND(I195="Use my price",AND(ISNUMBER(J195),J195&gt;0)),J195,""))))))</f>
        <v/>
      </c>
      <c r="M195" t="str" s="7">
        <f>IF(AND(AG195="Yes",OR(I195="Approve proposed",I195="Use my price")),"CHECK: protected price kept current",IF(OR(I195="Unreviewed",I195=""),"Pending review",IF(I195="Hold","On hold",IF(I195="Keep current",IF(ISNUMBER(E195),"Kept current","CHECK: no confirmed current price"),IF(AH195&lt;&gt;"Yes","CHECK: source needs review",IF(AND(I195="Use my price",NOT(AND(ISNUMBER(J195),J195&gt;0))),"CHECK: enter a price above zero",IF(NOT(OR(I195="Approve proposed",I195="Use my price")),"CHECK: choose a listed decision",IF(OR(NOT(ISNUMBER(L195)),L195&lt;=0,NOT(ISNUMBER(Y195)),Y195&lt;=0,X195&gt;=1),"CHECK: price or base unavailable",IF(L195/(Y195*(1-X195))-1&lt;0,"CHECK: price below local base","Ready")))))))))</f>
        <v>Pending review</v>
      </c>
      <c r="N195" s="18">
        <v>2.8</v>
      </c>
      <c r="O195" s="19">
        <v>0.4</v>
      </c>
      <c r="P195" s="14">
        <v>0.51</v>
      </c>
      <c r="Q195" s="20" t="str">
        <f>IF(AND(ISNUMBER(L195),ISNUMBER(Y195),Y195&gt;0,X195&lt;1),ROUND(L195/(Y195*(1-X195))-1,4),"")</f>
        <v/>
      </c>
      <c r="R195" s="12">
        <v>0</v>
      </c>
      <c r="S195" s="13">
        <f>IF(AND(ISNUMBER(E195),E195&gt;0,ISNUMBER(F195)),R195*(F195/E195-1)*(1-'Start Here'!$B$16),0)</f>
        <v>0</v>
      </c>
      <c r="T195" s="17">
        <f>IF(AND(M195="Ready",OR(I195="Approve proposed",AND(I195="Use my price",AND(ISNUMBER(J195),J195&gt;0))),ISNUMBER(L195),E195&gt;0),R195*(L195/E195-1)*(1-'Start Here'!$B$16),0)</f>
        <v>0</v>
      </c>
      <c r="U195" t="str" s="6">
        <v>Currently hidden; do not activate automatically</v>
      </c>
      <c r="V195" t="str" s="21">
        <v>No</v>
      </c>
      <c r="W195" t="str" s="21">
        <v>No</v>
      </c>
      <c r="X195" s="22">
        <v>0</v>
      </c>
      <c r="Y195" s="18">
        <v>2</v>
      </c>
      <c r="AB195" t="str" s="6">
        <v>2026-10-01 10:41:27 UTC</v>
      </c>
      <c r="AC195" t="str" s="6">
        <v>Local Line cache</v>
      </c>
      <c r="AD195" s="23">
        <v>805889</v>
      </c>
      <c r="AE195" s="23">
        <v>526947</v>
      </c>
      <c r="AF195" t="str" s="23">
        <v>805889:526947:member</v>
      </c>
      <c r="AG195" t="str" s="23">
        <v>No</v>
      </c>
      <c r="AH195" t="str" s="23">
        <v>Yes</v>
      </c>
      <c r="AI195" s="18">
        <v>0</v>
      </c>
    </row>
    <row r="196" ht="32" customHeight="1">
      <c r="A196" t="str" s="7">
        <v>Camas Swale Farm</v>
      </c>
      <c r="B196" t="str" s="7">
        <v>Dill</v>
      </c>
      <c r="C196" t="str" s="7">
        <v>each</v>
      </c>
      <c r="D196" t="str" s="7">
        <v>Guest Basket</v>
      </c>
      <c r="E196" s="12">
        <v>2.8</v>
      </c>
      <c r="F196" s="13">
        <v>3.02</v>
      </c>
      <c r="G196" s="13">
        <f>IF(AND(ISNUMBER(E196),ISNUMBER(F196)),F196-E196,"")</f>
        <v>0.22</v>
      </c>
      <c r="H196" s="14">
        <f>IF(AND(ISNUMBER(E196),E196&gt;0,ISNUMBER(F196)),F196/E196-1,"")</f>
        <v>0.07857142857142874</v>
      </c>
      <c r="I196" t="str" s="15">
        <v>Unreviewed</v>
      </c>
      <c r="J196" s="16"/>
      <c r="K196" t="str" s="15">
        <v/>
      </c>
      <c r="L196" s="17" t="str">
        <f>IF(AC196="Local catalog","",IF(AG196="Yes",IF(ISNUMBER(E196),E196,""),IF(I196="Keep current",IF(ISNUMBER(E196),E196,""),IF(AH196&lt;&gt;"Yes","",IF(I196="Approve proposed",F196,IF(AND(I196="Use my price",AND(ISNUMBER(J196),J196&gt;0)),J196,""))))))</f>
        <v/>
      </c>
      <c r="M196" t="str" s="7">
        <f>IF(AND(AG196="Yes",OR(I196="Approve proposed",I196="Use my price")),"CHECK: protected price kept current",IF(OR(I196="Unreviewed",I196=""),"Pending review",IF(I196="Hold","On hold",IF(I196="Keep current",IF(ISNUMBER(E196),"Kept current","CHECK: no confirmed current price"),IF(AH196&lt;&gt;"Yes","CHECK: source needs review",IF(AND(I196="Use my price",NOT(AND(ISNUMBER(J196),J196&gt;0))),"CHECK: enter a price above zero",IF(NOT(OR(I196="Approve proposed",I196="Use my price")),"CHECK: choose a listed decision",IF(OR(NOT(ISNUMBER(L196)),L196&lt;=0,NOT(ISNUMBER(Y196)),Y196&lt;=0,X196&gt;=1),"CHECK: price or base unavailable",IF(L196/(Y196*(1-X196))-1&lt;0,"CHECK: price below local base","Ready")))))))))</f>
        <v>Pending review</v>
      </c>
      <c r="N196" s="18">
        <v>2.8</v>
      </c>
      <c r="O196" s="19">
        <v>0.4</v>
      </c>
      <c r="P196" s="14">
        <v>0.51</v>
      </c>
      <c r="Q196" s="20" t="str">
        <f>IF(AND(ISNUMBER(L196),ISNUMBER(Y196),Y196&gt;0,X196&lt;1),ROUND(L196/(Y196*(1-X196))-1,4),"")</f>
        <v/>
      </c>
      <c r="R196" s="12">
        <v>33.6</v>
      </c>
      <c r="S196" s="13">
        <f>IF(AND(ISNUMBER(E196),E196&gt;0,ISNUMBER(F196)),R196*(F196/E196-1)*(1-'Start Here'!$B$16),0)</f>
        <v>2.5608000000000053</v>
      </c>
      <c r="T196" s="17">
        <f>IF(AND(M196="Ready",OR(I196="Approve proposed",AND(I196="Use my price",AND(ISNUMBER(J196),J196&gt;0))),ISNUMBER(L196),E196&gt;0),R196*(L196/E196-1)*(1-'Start Here'!$B$16),0)</f>
        <v>0</v>
      </c>
      <c r="U196" t="str" s="6">
        <v>Currently hidden; do not activate automatically</v>
      </c>
      <c r="V196" t="str" s="21">
        <v>No</v>
      </c>
      <c r="W196" t="str" s="21">
        <v>No</v>
      </c>
      <c r="X196" s="22">
        <v>0</v>
      </c>
      <c r="Y196" s="18">
        <v>2</v>
      </c>
      <c r="AB196" t="str" s="6">
        <v>2026-10-01 10:41:27 UTC</v>
      </c>
      <c r="AC196" t="str" s="6">
        <v>Local Line cache</v>
      </c>
      <c r="AD196" s="23">
        <v>805889</v>
      </c>
      <c r="AE196" s="23">
        <v>526947</v>
      </c>
      <c r="AF196" t="str" s="23">
        <v>805889:526947:guest</v>
      </c>
      <c r="AG196" t="str" s="23">
        <v>No</v>
      </c>
      <c r="AH196" t="str" s="23">
        <v>Yes</v>
      </c>
      <c r="AI196" s="18">
        <v>24</v>
      </c>
    </row>
    <row r="197" ht="32" customHeight="1">
      <c r="A197" t="str" s="7">
        <v>Camas Swale Farm</v>
      </c>
      <c r="B197" t="str" s="7">
        <v>Dill</v>
      </c>
      <c r="C197" t="str" s="7">
        <v>each</v>
      </c>
      <c r="D197" t="str" s="7">
        <v>SNAP</v>
      </c>
      <c r="E197" s="12">
        <v>2.8</v>
      </c>
      <c r="F197" s="13">
        <v>2.8</v>
      </c>
      <c r="G197" s="13">
        <f>IF(AND(ISNUMBER(E197),ISNUMBER(F197)),F197-E197,"")</f>
        <v>0</v>
      </c>
      <c r="H197" s="14">
        <f>IF(AND(ISNUMBER(E197),E197&gt;0,ISNUMBER(F197)),F197/E197-1,"")</f>
        <v>0</v>
      </c>
      <c r="I197" t="str" s="15">
        <v>Keep current</v>
      </c>
      <c r="J197" s="16"/>
      <c r="K197" t="str" s="15">
        <v/>
      </c>
      <c r="L197" s="17">
        <f>IF(AC197="Local catalog","",IF(AG197="Yes",IF(ISNUMBER(E197),E197,""),IF(I197="Keep current",IF(ISNUMBER(E197),E197,""),IF(AH197&lt;&gt;"Yes","",IF(I197="Approve proposed",F197,IF(AND(I197="Use my price",AND(ISNUMBER(J197),J197&gt;0)),J197,""))))))</f>
        <v>2.8</v>
      </c>
      <c r="M197" t="str" s="7">
        <f>IF(AND(AG197="Yes",OR(I197="Approve proposed",I197="Use my price")),"CHECK: protected price kept current",IF(OR(I197="Unreviewed",I197=""),"Pending review",IF(I197="Hold","On hold",IF(I197="Keep current",IF(ISNUMBER(E197),"Kept current","CHECK: no confirmed current price"),IF(AH197&lt;&gt;"Yes","CHECK: source needs review",IF(AND(I197="Use my price",NOT(AND(ISNUMBER(J197),J197&gt;0))),"CHECK: enter a price above zero",IF(NOT(OR(I197="Approve proposed",I197="Use my price")),"CHECK: choose a listed decision",IF(OR(NOT(ISNUMBER(L197)),L197&lt;=0,NOT(ISNUMBER(Y197)),Y197&lt;=0,X197&gt;=1),"CHECK: price or base unavailable",IF(L197/(Y197*(1-X197))-1&lt;0,"CHECK: price below local base","Ready")))))))))</f>
        <v>Kept current</v>
      </c>
      <c r="N197" s="18">
        <v>2.8</v>
      </c>
      <c r="O197" s="19">
        <v>0.4</v>
      </c>
      <c r="P197" s="14">
        <v>0.4</v>
      </c>
      <c r="Q197" s="20">
        <f>IF(AND(ISNUMBER(L197),ISNUMBER(Y197),Y197&gt;0,X197&lt;1),ROUND(L197/(Y197*(1-X197))-1,4),"")</f>
        <v>0.4</v>
      </c>
      <c r="R197" s="12">
        <v>0</v>
      </c>
      <c r="S197" s="13">
        <f>IF(AND(ISNUMBER(E197),E197&gt;0,ISNUMBER(F197)),R197*(F197/E197-1)*(1-'Start Here'!$B$16),0)</f>
        <v>0</v>
      </c>
      <c r="T197" s="17">
        <f>IF(AND(M197="Ready",OR(I197="Approve proposed",AND(I197="Use my price",AND(ISNUMBER(J197),J197&gt;0))),ISNUMBER(L197),E197&gt;0),R197*(L197/E197-1)*(1-'Start Here'!$B$16),0)</f>
        <v>0</v>
      </c>
      <c r="U197" t="str" s="6">
        <v>SNAP: preserve existing selling price; Currently hidden; do not activate automatically</v>
      </c>
      <c r="V197" t="str" s="21">
        <v>No</v>
      </c>
      <c r="W197" t="str" s="21">
        <v>No</v>
      </c>
      <c r="X197" s="22">
        <v>0</v>
      </c>
      <c r="Y197" s="18">
        <v>2</v>
      </c>
      <c r="AB197" t="str" s="6">
        <v>2026-10-01 10:41:27 UTC</v>
      </c>
      <c r="AC197" t="str" s="6">
        <v>Local Line cache</v>
      </c>
      <c r="AD197" s="23">
        <v>805889</v>
      </c>
      <c r="AE197" s="23">
        <v>526947</v>
      </c>
      <c r="AF197" t="str" s="23">
        <v>805889:526947:snap</v>
      </c>
      <c r="AG197" t="str" s="23">
        <v>Yes</v>
      </c>
      <c r="AH197" t="str" s="23">
        <v>Yes</v>
      </c>
      <c r="AI197" s="18">
        <v>0</v>
      </c>
    </row>
    <row r="198" ht="32" customHeight="1">
      <c r="A198" t="str" s="7">
        <v>Camas Swale Farm</v>
      </c>
      <c r="B198" t="str" s="7">
        <v>Dried and cured Inchellium Garlic</v>
      </c>
      <c r="C198" t="str" s="7">
        <v>lb</v>
      </c>
      <c r="D198" t="str" s="7">
        <v>Herd Share Members</v>
      </c>
      <c r="E198" s="12">
        <v>11.2</v>
      </c>
      <c r="F198" s="13">
        <v>12.1</v>
      </c>
      <c r="G198" s="13">
        <f>IF(AND(ISNUMBER(E198),ISNUMBER(F198)),F198-E198,"")</f>
        <v>0.9</v>
      </c>
      <c r="H198" s="14">
        <f>IF(AND(ISNUMBER(E198),E198&gt;0,ISNUMBER(F198)),F198/E198-1,"")</f>
        <v>0.0803571428571428</v>
      </c>
      <c r="I198" t="str" s="15">
        <v>Unreviewed</v>
      </c>
      <c r="J198" s="16"/>
      <c r="K198" t="str" s="15">
        <v/>
      </c>
      <c r="L198" s="17" t="str">
        <f>IF(AC198="Local catalog","",IF(AG198="Yes",IF(ISNUMBER(E198),E198,""),IF(I198="Keep current",IF(ISNUMBER(E198),E198,""),IF(AH198&lt;&gt;"Yes","",IF(I198="Approve proposed",F198,IF(AND(I198="Use my price",AND(ISNUMBER(J198),J198&gt;0)),J198,""))))))</f>
        <v/>
      </c>
      <c r="M198" t="str" s="7">
        <f>IF(AND(AG198="Yes",OR(I198="Approve proposed",I198="Use my price")),"CHECK: protected price kept current",IF(OR(I198="Unreviewed",I198=""),"Pending review",IF(I198="Hold","On hold",IF(I198="Keep current",IF(ISNUMBER(E198),"Kept current","CHECK: no confirmed current price"),IF(AH198&lt;&gt;"Yes","CHECK: source needs review",IF(AND(I198="Use my price",NOT(AND(ISNUMBER(J198),J198&gt;0))),"CHECK: enter a price above zero",IF(NOT(OR(I198="Approve proposed",I198="Use my price")),"CHECK: choose a listed decision",IF(OR(NOT(ISNUMBER(L198)),L198&lt;=0,NOT(ISNUMBER(Y198)),Y198&lt;=0,X198&gt;=1),"CHECK: price or base unavailable",IF(L198/(Y198*(1-X198))-1&lt;0,"CHECK: price below local base","Ready")))))))))</f>
        <v>Pending review</v>
      </c>
      <c r="N198" s="18">
        <v>11.2</v>
      </c>
      <c r="O198" s="19">
        <v>0.4</v>
      </c>
      <c r="P198" s="14">
        <v>0.5125</v>
      </c>
      <c r="Q198" s="20" t="str">
        <f>IF(AND(ISNUMBER(L198),ISNUMBER(Y198),Y198&gt;0,X198&lt;1),ROUND(L198/(Y198*(1-X198))-1,4),"")</f>
        <v/>
      </c>
      <c r="R198" s="12">
        <v>504</v>
      </c>
      <c r="S198" s="13">
        <f>IF(AND(ISNUMBER(E198),E198&gt;0,ISNUMBER(F198)),R198*(F198/E198-1)*(1-'Start Here'!$B$16),0)</f>
        <v>39.28499999999997</v>
      </c>
      <c r="T198" s="17">
        <f>IF(AND(M198="Ready",OR(I198="Approve proposed",AND(I198="Use my price",AND(ISNUMBER(J198),J198&gt;0))),ISNUMBER(L198),E198&gt;0),R198*(L198/E198-1)*(1-'Start Here'!$B$16),0)</f>
        <v>0</v>
      </c>
      <c r="U198" t="str" s="6">
        <v>Currently hidden; do not activate automatically</v>
      </c>
      <c r="V198" t="str" s="21">
        <v>No</v>
      </c>
      <c r="W198" t="str" s="21">
        <v>No</v>
      </c>
      <c r="X198" s="22">
        <v>0</v>
      </c>
      <c r="Y198" s="18">
        <v>8</v>
      </c>
      <c r="AB198" t="str" s="6">
        <v>2026-10-01 10:41:27 UTC</v>
      </c>
      <c r="AC198" t="str" s="6">
        <v>Local Line cache</v>
      </c>
      <c r="AD198" s="23">
        <v>995521</v>
      </c>
      <c r="AE198" s="23">
        <v>769835</v>
      </c>
      <c r="AF198" t="str" s="23">
        <v>995521:769835:herdShare</v>
      </c>
      <c r="AG198" t="str" s="23">
        <v>No</v>
      </c>
      <c r="AH198" t="str" s="23">
        <v>Yes</v>
      </c>
      <c r="AI198" s="18">
        <v>360</v>
      </c>
    </row>
    <row r="199" ht="32" customHeight="1">
      <c r="A199" t="str" s="7">
        <v>Camas Swale Farm</v>
      </c>
      <c r="B199" t="str" s="7">
        <v>Dried and cured Inchellium Garlic</v>
      </c>
      <c r="C199" t="str" s="7">
        <v>lb</v>
      </c>
      <c r="D199" t="str" s="7">
        <v>CSA Members</v>
      </c>
      <c r="E199" s="12">
        <v>11.2</v>
      </c>
      <c r="F199" s="13">
        <v>12.1</v>
      </c>
      <c r="G199" s="13">
        <f>IF(AND(ISNUMBER(E199),ISNUMBER(F199)),F199-E199,"")</f>
        <v>0.9</v>
      </c>
      <c r="H199" s="14">
        <f>IF(AND(ISNUMBER(E199),E199&gt;0,ISNUMBER(F199)),F199/E199-1,"")</f>
        <v>0.0803571428571428</v>
      </c>
      <c r="I199" t="str" s="15">
        <v>Unreviewed</v>
      </c>
      <c r="J199" s="16"/>
      <c r="K199" t="str" s="15">
        <v/>
      </c>
      <c r="L199" s="17" t="str">
        <f>IF(AC199="Local catalog","",IF(AG199="Yes",IF(ISNUMBER(E199),E199,""),IF(I199="Keep current",IF(ISNUMBER(E199),E199,""),IF(AH199&lt;&gt;"Yes","",IF(I199="Approve proposed",F199,IF(AND(I199="Use my price",AND(ISNUMBER(J199),J199&gt;0)),J199,""))))))</f>
        <v/>
      </c>
      <c r="M199" t="str" s="7">
        <f>IF(AND(AG199="Yes",OR(I199="Approve proposed",I199="Use my price")),"CHECK: protected price kept current",IF(OR(I199="Unreviewed",I199=""),"Pending review",IF(I199="Hold","On hold",IF(I199="Keep current",IF(ISNUMBER(E199),"Kept current","CHECK: no confirmed current price"),IF(AH199&lt;&gt;"Yes","CHECK: source needs review",IF(AND(I199="Use my price",NOT(AND(ISNUMBER(J199),J199&gt;0))),"CHECK: enter a price above zero",IF(NOT(OR(I199="Approve proposed",I199="Use my price")),"CHECK: choose a listed decision",IF(OR(NOT(ISNUMBER(L199)),L199&lt;=0,NOT(ISNUMBER(Y199)),Y199&lt;=0,X199&gt;=1),"CHECK: price or base unavailable",IF(L199/(Y199*(1-X199))-1&lt;0,"CHECK: price below local base","Ready")))))))))</f>
        <v>Pending review</v>
      </c>
      <c r="N199" s="18">
        <v>11.2</v>
      </c>
      <c r="O199" s="19">
        <v>0.4</v>
      </c>
      <c r="P199" s="14">
        <v>0.5125</v>
      </c>
      <c r="Q199" s="20" t="str">
        <f>IF(AND(ISNUMBER(L199),ISNUMBER(Y199),Y199&gt;0,X199&lt;1),ROUND(L199/(Y199*(1-X199))-1,4),"")</f>
        <v/>
      </c>
      <c r="R199" s="12">
        <v>0</v>
      </c>
      <c r="S199" s="13">
        <f>IF(AND(ISNUMBER(E199),E199&gt;0,ISNUMBER(F199)),R199*(F199/E199-1)*(1-'Start Here'!$B$16),0)</f>
        <v>0</v>
      </c>
      <c r="T199" s="17">
        <f>IF(AND(M199="Ready",OR(I199="Approve proposed",AND(I199="Use my price",AND(ISNUMBER(J199),J199&gt;0))),ISNUMBER(L199),E199&gt;0),R199*(L199/E199-1)*(1-'Start Here'!$B$16),0)</f>
        <v>0</v>
      </c>
      <c r="U199" t="str" s="6">
        <v>Currently hidden; do not activate automatically</v>
      </c>
      <c r="V199" t="str" s="21">
        <v>No</v>
      </c>
      <c r="W199" t="str" s="21">
        <v>No</v>
      </c>
      <c r="X199" s="22">
        <v>0</v>
      </c>
      <c r="Y199" s="18">
        <v>8</v>
      </c>
      <c r="AB199" t="str" s="6">
        <v>2026-10-01 10:41:27 UTC</v>
      </c>
      <c r="AC199" t="str" s="6">
        <v>Local Line cache</v>
      </c>
      <c r="AD199" s="23">
        <v>995521</v>
      </c>
      <c r="AE199" s="23">
        <v>769835</v>
      </c>
      <c r="AF199" t="str" s="23">
        <v>995521:769835:member</v>
      </c>
      <c r="AG199" t="str" s="23">
        <v>No</v>
      </c>
      <c r="AH199" t="str" s="23">
        <v>Yes</v>
      </c>
      <c r="AI199" s="18">
        <v>0</v>
      </c>
    </row>
    <row r="200" ht="32" customHeight="1">
      <c r="A200" t="str" s="7">
        <v>Camas Swale Farm</v>
      </c>
      <c r="B200" t="str" s="7">
        <v>Dried and cured Inchellium Garlic</v>
      </c>
      <c r="C200" t="str" s="7">
        <v>lb</v>
      </c>
      <c r="D200" t="str" s="7">
        <v>Guest Basket</v>
      </c>
      <c r="E200" s="12">
        <v>11.2</v>
      </c>
      <c r="F200" s="13">
        <v>12.1</v>
      </c>
      <c r="G200" s="13">
        <f>IF(AND(ISNUMBER(E200),ISNUMBER(F200)),F200-E200,"")</f>
        <v>0.9</v>
      </c>
      <c r="H200" s="14">
        <f>IF(AND(ISNUMBER(E200),E200&gt;0,ISNUMBER(F200)),F200/E200-1,"")</f>
        <v>0.0803571428571428</v>
      </c>
      <c r="I200" t="str" s="15">
        <v>Unreviewed</v>
      </c>
      <c r="J200" s="16"/>
      <c r="K200" t="str" s="15">
        <v/>
      </c>
      <c r="L200" s="17" t="str">
        <f>IF(AC200="Local catalog","",IF(AG200="Yes",IF(ISNUMBER(E200),E200,""),IF(I200="Keep current",IF(ISNUMBER(E200),E200,""),IF(AH200&lt;&gt;"Yes","",IF(I200="Approve proposed",F200,IF(AND(I200="Use my price",AND(ISNUMBER(J200),J200&gt;0)),J200,""))))))</f>
        <v/>
      </c>
      <c r="M200" t="str" s="7">
        <f>IF(AND(AG200="Yes",OR(I200="Approve proposed",I200="Use my price")),"CHECK: protected price kept current",IF(OR(I200="Unreviewed",I200=""),"Pending review",IF(I200="Hold","On hold",IF(I200="Keep current",IF(ISNUMBER(E200),"Kept current","CHECK: no confirmed current price"),IF(AH200&lt;&gt;"Yes","CHECK: source needs review",IF(AND(I200="Use my price",NOT(AND(ISNUMBER(J200),J200&gt;0))),"CHECK: enter a price above zero",IF(NOT(OR(I200="Approve proposed",I200="Use my price")),"CHECK: choose a listed decision",IF(OR(NOT(ISNUMBER(L200)),L200&lt;=0,NOT(ISNUMBER(Y200)),Y200&lt;=0,X200&gt;=1),"CHECK: price or base unavailable",IF(L200/(Y200*(1-X200))-1&lt;0,"CHECK: price below local base","Ready")))))))))</f>
        <v>Pending review</v>
      </c>
      <c r="N200" s="18">
        <v>11.2</v>
      </c>
      <c r="O200" s="19">
        <v>0.4</v>
      </c>
      <c r="P200" s="14">
        <v>0.5125</v>
      </c>
      <c r="Q200" s="20" t="str">
        <f>IF(AND(ISNUMBER(L200),ISNUMBER(Y200),Y200&gt;0,X200&lt;1),ROUND(L200/(Y200*(1-X200))-1,4),"")</f>
        <v/>
      </c>
      <c r="R200" s="12">
        <v>33.6</v>
      </c>
      <c r="S200" s="13">
        <f>IF(AND(ISNUMBER(E200),E200&gt;0,ISNUMBER(F200)),R200*(F200/E200-1)*(1-'Start Here'!$B$16),0)</f>
        <v>2.618999999999998</v>
      </c>
      <c r="T200" s="17">
        <f>IF(AND(M200="Ready",OR(I200="Approve proposed",AND(I200="Use my price",AND(ISNUMBER(J200),J200&gt;0))),ISNUMBER(L200),E200&gt;0),R200*(L200/E200-1)*(1-'Start Here'!$B$16),0)</f>
        <v>0</v>
      </c>
      <c r="U200" t="str" s="6">
        <v>Currently hidden; do not activate automatically</v>
      </c>
      <c r="V200" t="str" s="21">
        <v>No</v>
      </c>
      <c r="W200" t="str" s="21">
        <v>No</v>
      </c>
      <c r="X200" s="22">
        <v>0</v>
      </c>
      <c r="Y200" s="18">
        <v>8</v>
      </c>
      <c r="AB200" t="str" s="6">
        <v>2026-10-01 10:41:27 UTC</v>
      </c>
      <c r="AC200" t="str" s="6">
        <v>Local Line cache</v>
      </c>
      <c r="AD200" s="23">
        <v>995521</v>
      </c>
      <c r="AE200" s="23">
        <v>769835</v>
      </c>
      <c r="AF200" t="str" s="23">
        <v>995521:769835:guest</v>
      </c>
      <c r="AG200" t="str" s="23">
        <v>No</v>
      </c>
      <c r="AH200" t="str" s="23">
        <v>Yes</v>
      </c>
      <c r="AI200" s="18">
        <v>24</v>
      </c>
    </row>
    <row r="201" ht="32" customHeight="1">
      <c r="A201" t="str" s="7">
        <v>Camas Swale Farm</v>
      </c>
      <c r="B201" t="str" s="7">
        <v>Dried and cured Inchellium Garlic</v>
      </c>
      <c r="C201" t="str" s="7">
        <v>lb</v>
      </c>
      <c r="D201" t="str" s="7">
        <v>SNAP</v>
      </c>
      <c r="E201" s="12">
        <v>11.2</v>
      </c>
      <c r="F201" s="13">
        <v>11.2</v>
      </c>
      <c r="G201" s="13">
        <f>IF(AND(ISNUMBER(E201),ISNUMBER(F201)),F201-E201,"")</f>
        <v>0</v>
      </c>
      <c r="H201" s="14">
        <f>IF(AND(ISNUMBER(E201),E201&gt;0,ISNUMBER(F201)),F201/E201-1,"")</f>
        <v>0</v>
      </c>
      <c r="I201" t="str" s="15">
        <v>Keep current</v>
      </c>
      <c r="J201" s="16"/>
      <c r="K201" t="str" s="15">
        <v/>
      </c>
      <c r="L201" s="17">
        <f>IF(AC201="Local catalog","",IF(AG201="Yes",IF(ISNUMBER(E201),E201,""),IF(I201="Keep current",IF(ISNUMBER(E201),E201,""),IF(AH201&lt;&gt;"Yes","",IF(I201="Approve proposed",F201,IF(AND(I201="Use my price",AND(ISNUMBER(J201),J201&gt;0)),J201,""))))))</f>
        <v>11.2</v>
      </c>
      <c r="M201" t="str" s="7">
        <f>IF(AND(AG201="Yes",OR(I201="Approve proposed",I201="Use my price")),"CHECK: protected price kept current",IF(OR(I201="Unreviewed",I201=""),"Pending review",IF(I201="Hold","On hold",IF(I201="Keep current",IF(ISNUMBER(E201),"Kept current","CHECK: no confirmed current price"),IF(AH201&lt;&gt;"Yes","CHECK: source needs review",IF(AND(I201="Use my price",NOT(AND(ISNUMBER(J201),J201&gt;0))),"CHECK: enter a price above zero",IF(NOT(OR(I201="Approve proposed",I201="Use my price")),"CHECK: choose a listed decision",IF(OR(NOT(ISNUMBER(L201)),L201&lt;=0,NOT(ISNUMBER(Y201)),Y201&lt;=0,X201&gt;=1),"CHECK: price or base unavailable",IF(L201/(Y201*(1-X201))-1&lt;0,"CHECK: price below local base","Ready")))))))))</f>
        <v>Kept current</v>
      </c>
      <c r="N201" s="18">
        <v>11.2</v>
      </c>
      <c r="O201" s="19">
        <v>0.4</v>
      </c>
      <c r="P201" s="14">
        <v>0.4</v>
      </c>
      <c r="Q201" s="20">
        <f>IF(AND(ISNUMBER(L201),ISNUMBER(Y201),Y201&gt;0,X201&lt;1),ROUND(L201/(Y201*(1-X201))-1,4),"")</f>
        <v>0.4</v>
      </c>
      <c r="R201" s="12">
        <v>0</v>
      </c>
      <c r="S201" s="13">
        <f>IF(AND(ISNUMBER(E201),E201&gt;0,ISNUMBER(F201)),R201*(F201/E201-1)*(1-'Start Here'!$B$16),0)</f>
        <v>0</v>
      </c>
      <c r="T201" s="17">
        <f>IF(AND(M201="Ready",OR(I201="Approve proposed",AND(I201="Use my price",AND(ISNUMBER(J201),J201&gt;0))),ISNUMBER(L201),E201&gt;0),R201*(L201/E201-1)*(1-'Start Here'!$B$16),0)</f>
        <v>0</v>
      </c>
      <c r="U201" t="str" s="6">
        <v>SNAP: preserve existing selling price; Currently hidden; do not activate automatically</v>
      </c>
      <c r="V201" t="str" s="21">
        <v>No</v>
      </c>
      <c r="W201" t="str" s="21">
        <v>No</v>
      </c>
      <c r="X201" s="22">
        <v>0</v>
      </c>
      <c r="Y201" s="18">
        <v>8</v>
      </c>
      <c r="AB201" t="str" s="6">
        <v>2026-10-01 10:41:27 UTC</v>
      </c>
      <c r="AC201" t="str" s="6">
        <v>Local Line cache</v>
      </c>
      <c r="AD201" s="23">
        <v>995521</v>
      </c>
      <c r="AE201" s="23">
        <v>769835</v>
      </c>
      <c r="AF201" t="str" s="23">
        <v>995521:769835:snap</v>
      </c>
      <c r="AG201" t="str" s="23">
        <v>Yes</v>
      </c>
      <c r="AH201" t="str" s="23">
        <v>Yes</v>
      </c>
      <c r="AI201" s="18">
        <v>0</v>
      </c>
    </row>
    <row r="202" ht="32" customHeight="1">
      <c r="A202" t="str" s="7">
        <v>Camas Swale Farm</v>
      </c>
      <c r="B202" t="str" s="7">
        <v>Fresh Red Onion</v>
      </c>
      <c r="C202" t="str" s="7">
        <v>pound</v>
      </c>
      <c r="D202" t="str" s="7">
        <v>Herd Share Members</v>
      </c>
      <c r="E202" s="12">
        <v>2.24</v>
      </c>
      <c r="F202" s="13">
        <v>2.42</v>
      </c>
      <c r="G202" s="13">
        <f>IF(AND(ISNUMBER(E202),ISNUMBER(F202)),F202-E202,"")</f>
        <v>0.18</v>
      </c>
      <c r="H202" s="14">
        <f>IF(AND(ISNUMBER(E202),E202&gt;0,ISNUMBER(F202)),F202/E202-1,"")</f>
        <v>0.0803571428571428</v>
      </c>
      <c r="I202" t="str" s="15">
        <v>Unreviewed</v>
      </c>
      <c r="J202" s="16"/>
      <c r="K202" t="str" s="15">
        <v/>
      </c>
      <c r="L202" s="17" t="str">
        <f>IF(AC202="Local catalog","",IF(AG202="Yes",IF(ISNUMBER(E202),E202,""),IF(I202="Keep current",IF(ISNUMBER(E202),E202,""),IF(AH202&lt;&gt;"Yes","",IF(I202="Approve proposed",F202,IF(AND(I202="Use my price",AND(ISNUMBER(J202),J202&gt;0)),J202,""))))))</f>
        <v/>
      </c>
      <c r="M202" t="str" s="7">
        <f>IF(AND(AG202="Yes",OR(I202="Approve proposed",I202="Use my price")),"CHECK: protected price kept current",IF(OR(I202="Unreviewed",I202=""),"Pending review",IF(I202="Hold","On hold",IF(I202="Keep current",IF(ISNUMBER(E202),"Kept current","CHECK: no confirmed current price"),IF(AH202&lt;&gt;"Yes","CHECK: source needs review",IF(AND(I202="Use my price",NOT(AND(ISNUMBER(J202),J202&gt;0))),"CHECK: enter a price above zero",IF(NOT(OR(I202="Approve proposed",I202="Use my price")),"CHECK: choose a listed decision",IF(OR(NOT(ISNUMBER(L202)),L202&lt;=0,NOT(ISNUMBER(Y202)),Y202&lt;=0,X202&gt;=1),"CHECK: price or base unavailable",IF(L202/(Y202*(1-X202))-1&lt;0,"CHECK: price below local base","Ready")))))))))</f>
        <v>Pending review</v>
      </c>
      <c r="N202" s="18">
        <v>2.24</v>
      </c>
      <c r="O202" s="19">
        <v>0.4</v>
      </c>
      <c r="P202" s="14">
        <v>0.5125</v>
      </c>
      <c r="Q202" s="20" t="str">
        <f>IF(AND(ISNUMBER(L202),ISNUMBER(Y202),Y202&gt;0,X202&lt;1),ROUND(L202/(Y202*(1-X202))-1,4),"")</f>
        <v/>
      </c>
      <c r="R202" s="12">
        <v>199.36</v>
      </c>
      <c r="S202" s="13">
        <f>IF(AND(ISNUMBER(E202),E202&gt;0,ISNUMBER(F202)),R202*(F202/E202-1)*(1-'Start Here'!$B$16),0)</f>
        <v>15.539399999999988</v>
      </c>
      <c r="T202" s="17">
        <f>IF(AND(M202="Ready",OR(I202="Approve proposed",AND(I202="Use my price",AND(ISNUMBER(J202),J202&gt;0))),ISNUMBER(L202),E202&gt;0),R202*(L202/E202-1)*(1-'Start Here'!$B$16),0)</f>
        <v>0</v>
      </c>
      <c r="U202" t="str" s="6">
        <v>Currently hidden; do not activate automatically</v>
      </c>
      <c r="V202" t="str" s="21">
        <v>No</v>
      </c>
      <c r="W202" t="str" s="21">
        <v>No</v>
      </c>
      <c r="X202" s="22">
        <v>0</v>
      </c>
      <c r="Y202" s="18">
        <v>1.6</v>
      </c>
      <c r="AB202" t="str" s="6">
        <v>2026-10-01 10:41:27 UTC</v>
      </c>
      <c r="AC202" t="str" s="6">
        <v>Local Line cache</v>
      </c>
      <c r="AD202" s="23">
        <v>812618</v>
      </c>
      <c r="AE202" s="23">
        <v>534486</v>
      </c>
      <c r="AF202" t="str" s="23">
        <v>812618:534486:herdShare</v>
      </c>
      <c r="AG202" t="str" s="23">
        <v>No</v>
      </c>
      <c r="AH202" t="str" s="23">
        <v>Yes</v>
      </c>
      <c r="AI202" s="18">
        <v>142.4</v>
      </c>
    </row>
    <row r="203" ht="32" customHeight="1">
      <c r="A203" t="str" s="7">
        <v>Camas Swale Farm</v>
      </c>
      <c r="B203" t="str" s="7">
        <v>Fresh Red Onion</v>
      </c>
      <c r="C203" t="str" s="7">
        <v>pound</v>
      </c>
      <c r="D203" t="str" s="7">
        <v>CSA Members</v>
      </c>
      <c r="E203" s="12">
        <v>2.24</v>
      </c>
      <c r="F203" s="13">
        <v>2.42</v>
      </c>
      <c r="G203" s="13">
        <f>IF(AND(ISNUMBER(E203),ISNUMBER(F203)),F203-E203,"")</f>
        <v>0.18</v>
      </c>
      <c r="H203" s="14">
        <f>IF(AND(ISNUMBER(E203),E203&gt;0,ISNUMBER(F203)),F203/E203-1,"")</f>
        <v>0.0803571428571428</v>
      </c>
      <c r="I203" t="str" s="15">
        <v>Unreviewed</v>
      </c>
      <c r="J203" s="16"/>
      <c r="K203" t="str" s="15">
        <v/>
      </c>
      <c r="L203" s="17" t="str">
        <f>IF(AC203="Local catalog","",IF(AG203="Yes",IF(ISNUMBER(E203),E203,""),IF(I203="Keep current",IF(ISNUMBER(E203),E203,""),IF(AH203&lt;&gt;"Yes","",IF(I203="Approve proposed",F203,IF(AND(I203="Use my price",AND(ISNUMBER(J203),J203&gt;0)),J203,""))))))</f>
        <v/>
      </c>
      <c r="M203" t="str" s="7">
        <f>IF(AND(AG203="Yes",OR(I203="Approve proposed",I203="Use my price")),"CHECK: protected price kept current",IF(OR(I203="Unreviewed",I203=""),"Pending review",IF(I203="Hold","On hold",IF(I203="Keep current",IF(ISNUMBER(E203),"Kept current","CHECK: no confirmed current price"),IF(AH203&lt;&gt;"Yes","CHECK: source needs review",IF(AND(I203="Use my price",NOT(AND(ISNUMBER(J203),J203&gt;0))),"CHECK: enter a price above zero",IF(NOT(OR(I203="Approve proposed",I203="Use my price")),"CHECK: choose a listed decision",IF(OR(NOT(ISNUMBER(L203)),L203&lt;=0,NOT(ISNUMBER(Y203)),Y203&lt;=0,X203&gt;=1),"CHECK: price or base unavailable",IF(L203/(Y203*(1-X203))-1&lt;0,"CHECK: price below local base","Ready")))))))))</f>
        <v>Pending review</v>
      </c>
      <c r="N203" s="18">
        <v>2.24</v>
      </c>
      <c r="O203" s="19">
        <v>0.4</v>
      </c>
      <c r="P203" s="14">
        <v>0.5125</v>
      </c>
      <c r="Q203" s="20" t="str">
        <f>IF(AND(ISNUMBER(L203),ISNUMBER(Y203),Y203&gt;0,X203&lt;1),ROUND(L203/(Y203*(1-X203))-1,4),"")</f>
        <v/>
      </c>
      <c r="R203" s="12">
        <v>0</v>
      </c>
      <c r="S203" s="13">
        <f>IF(AND(ISNUMBER(E203),E203&gt;0,ISNUMBER(F203)),R203*(F203/E203-1)*(1-'Start Here'!$B$16),0)</f>
        <v>0</v>
      </c>
      <c r="T203" s="17">
        <f>IF(AND(M203="Ready",OR(I203="Approve proposed",AND(I203="Use my price",AND(ISNUMBER(J203),J203&gt;0))),ISNUMBER(L203),E203&gt;0),R203*(L203/E203-1)*(1-'Start Here'!$B$16),0)</f>
        <v>0</v>
      </c>
      <c r="U203" t="str" s="6">
        <v>Currently hidden; do not activate automatically</v>
      </c>
      <c r="V203" t="str" s="21">
        <v>No</v>
      </c>
      <c r="W203" t="str" s="21">
        <v>No</v>
      </c>
      <c r="X203" s="22">
        <v>0</v>
      </c>
      <c r="Y203" s="18">
        <v>1.6</v>
      </c>
      <c r="AB203" t="str" s="6">
        <v>2026-10-01 10:41:27 UTC</v>
      </c>
      <c r="AC203" t="str" s="6">
        <v>Local Line cache</v>
      </c>
      <c r="AD203" s="23">
        <v>812618</v>
      </c>
      <c r="AE203" s="23">
        <v>534486</v>
      </c>
      <c r="AF203" t="str" s="23">
        <v>812618:534486:member</v>
      </c>
      <c r="AG203" t="str" s="23">
        <v>No</v>
      </c>
      <c r="AH203" t="str" s="23">
        <v>Yes</v>
      </c>
      <c r="AI203" s="18">
        <v>0</v>
      </c>
    </row>
    <row r="204" ht="32" customHeight="1">
      <c r="A204" t="str" s="7">
        <v>Camas Swale Farm</v>
      </c>
      <c r="B204" t="str" s="7">
        <v>Fresh Red Onion</v>
      </c>
      <c r="C204" t="str" s="7">
        <v>pound</v>
      </c>
      <c r="D204" t="str" s="7">
        <v>Guest Basket</v>
      </c>
      <c r="E204" s="12">
        <v>2.24</v>
      </c>
      <c r="F204" s="13">
        <v>2.42</v>
      </c>
      <c r="G204" s="13">
        <f>IF(AND(ISNUMBER(E204),ISNUMBER(F204)),F204-E204,"")</f>
        <v>0.18</v>
      </c>
      <c r="H204" s="14">
        <f>IF(AND(ISNUMBER(E204),E204&gt;0,ISNUMBER(F204)),F204/E204-1,"")</f>
        <v>0.0803571428571428</v>
      </c>
      <c r="I204" t="str" s="15">
        <v>Unreviewed</v>
      </c>
      <c r="J204" s="16"/>
      <c r="K204" t="str" s="15">
        <v/>
      </c>
      <c r="L204" s="17" t="str">
        <f>IF(AC204="Local catalog","",IF(AG204="Yes",IF(ISNUMBER(E204),E204,""),IF(I204="Keep current",IF(ISNUMBER(E204),E204,""),IF(AH204&lt;&gt;"Yes","",IF(I204="Approve proposed",F204,IF(AND(I204="Use my price",AND(ISNUMBER(J204),J204&gt;0)),J204,""))))))</f>
        <v/>
      </c>
      <c r="M204" t="str" s="7">
        <f>IF(AND(AG204="Yes",OR(I204="Approve proposed",I204="Use my price")),"CHECK: protected price kept current",IF(OR(I204="Unreviewed",I204=""),"Pending review",IF(I204="Hold","On hold",IF(I204="Keep current",IF(ISNUMBER(E204),"Kept current","CHECK: no confirmed current price"),IF(AH204&lt;&gt;"Yes","CHECK: source needs review",IF(AND(I204="Use my price",NOT(AND(ISNUMBER(J204),J204&gt;0))),"CHECK: enter a price above zero",IF(NOT(OR(I204="Approve proposed",I204="Use my price")),"CHECK: choose a listed decision",IF(OR(NOT(ISNUMBER(L204)),L204&lt;=0,NOT(ISNUMBER(Y204)),Y204&lt;=0,X204&gt;=1),"CHECK: price or base unavailable",IF(L204/(Y204*(1-X204))-1&lt;0,"CHECK: price below local base","Ready")))))))))</f>
        <v>Pending review</v>
      </c>
      <c r="N204" s="18">
        <v>2.24</v>
      </c>
      <c r="O204" s="19">
        <v>0.4</v>
      </c>
      <c r="P204" s="14">
        <v>0.5125</v>
      </c>
      <c r="Q204" s="20" t="str">
        <f>IF(AND(ISNUMBER(L204),ISNUMBER(Y204),Y204&gt;0,X204&lt;1),ROUND(L204/(Y204*(1-X204))-1,4),"")</f>
        <v/>
      </c>
      <c r="R204" s="12">
        <v>17.92</v>
      </c>
      <c r="S204" s="13">
        <f>IF(AND(ISNUMBER(E204),E204&gt;0,ISNUMBER(F204)),R204*(F204/E204-1)*(1-'Start Here'!$B$16),0)</f>
        <v>1.3967999999999992</v>
      </c>
      <c r="T204" s="17">
        <f>IF(AND(M204="Ready",OR(I204="Approve proposed",AND(I204="Use my price",AND(ISNUMBER(J204),J204&gt;0))),ISNUMBER(L204),E204&gt;0),R204*(L204/E204-1)*(1-'Start Here'!$B$16),0)</f>
        <v>0</v>
      </c>
      <c r="U204" t="str" s="6">
        <v>Currently hidden; do not activate automatically</v>
      </c>
      <c r="V204" t="str" s="21">
        <v>No</v>
      </c>
      <c r="W204" t="str" s="21">
        <v>No</v>
      </c>
      <c r="X204" s="22">
        <v>0</v>
      </c>
      <c r="Y204" s="18">
        <v>1.6</v>
      </c>
      <c r="AB204" t="str" s="6">
        <v>2026-10-01 10:41:27 UTC</v>
      </c>
      <c r="AC204" t="str" s="6">
        <v>Local Line cache</v>
      </c>
      <c r="AD204" s="23">
        <v>812618</v>
      </c>
      <c r="AE204" s="23">
        <v>534486</v>
      </c>
      <c r="AF204" t="str" s="23">
        <v>812618:534486:guest</v>
      </c>
      <c r="AG204" t="str" s="23">
        <v>No</v>
      </c>
      <c r="AH204" t="str" s="23">
        <v>Yes</v>
      </c>
      <c r="AI204" s="18">
        <v>12.8</v>
      </c>
    </row>
    <row r="205" ht="32" customHeight="1">
      <c r="A205" t="str" s="7">
        <v>Camas Swale Farm</v>
      </c>
      <c r="B205" t="str" s="7">
        <v>Fresh Red Onion</v>
      </c>
      <c r="C205" t="str" s="7">
        <v>pound</v>
      </c>
      <c r="D205" t="str" s="7">
        <v>SNAP</v>
      </c>
      <c r="E205" s="12">
        <v>2.24</v>
      </c>
      <c r="F205" s="13">
        <v>2.24</v>
      </c>
      <c r="G205" s="13">
        <f>IF(AND(ISNUMBER(E205),ISNUMBER(F205)),F205-E205,"")</f>
        <v>0</v>
      </c>
      <c r="H205" s="14">
        <f>IF(AND(ISNUMBER(E205),E205&gt;0,ISNUMBER(F205)),F205/E205-1,"")</f>
        <v>0</v>
      </c>
      <c r="I205" t="str" s="15">
        <v>Keep current</v>
      </c>
      <c r="J205" s="16"/>
      <c r="K205" t="str" s="15">
        <v/>
      </c>
      <c r="L205" s="17">
        <f>IF(AC205="Local catalog","",IF(AG205="Yes",IF(ISNUMBER(E205),E205,""),IF(I205="Keep current",IF(ISNUMBER(E205),E205,""),IF(AH205&lt;&gt;"Yes","",IF(I205="Approve proposed",F205,IF(AND(I205="Use my price",AND(ISNUMBER(J205),J205&gt;0)),J205,""))))))</f>
        <v>2.24</v>
      </c>
      <c r="M205" t="str" s="7">
        <f>IF(AND(AG205="Yes",OR(I205="Approve proposed",I205="Use my price")),"CHECK: protected price kept current",IF(OR(I205="Unreviewed",I205=""),"Pending review",IF(I205="Hold","On hold",IF(I205="Keep current",IF(ISNUMBER(E205),"Kept current","CHECK: no confirmed current price"),IF(AH205&lt;&gt;"Yes","CHECK: source needs review",IF(AND(I205="Use my price",NOT(AND(ISNUMBER(J205),J205&gt;0))),"CHECK: enter a price above zero",IF(NOT(OR(I205="Approve proposed",I205="Use my price")),"CHECK: choose a listed decision",IF(OR(NOT(ISNUMBER(L205)),L205&lt;=0,NOT(ISNUMBER(Y205)),Y205&lt;=0,X205&gt;=1),"CHECK: price or base unavailable",IF(L205/(Y205*(1-X205))-1&lt;0,"CHECK: price below local base","Ready")))))))))</f>
        <v>Kept current</v>
      </c>
      <c r="N205" s="18">
        <v>2.24</v>
      </c>
      <c r="O205" s="19">
        <v>0.4</v>
      </c>
      <c r="P205" s="14">
        <v>0.4</v>
      </c>
      <c r="Q205" s="20">
        <f>IF(AND(ISNUMBER(L205),ISNUMBER(Y205),Y205&gt;0,X205&lt;1),ROUND(L205/(Y205*(1-X205))-1,4),"")</f>
        <v>0.4</v>
      </c>
      <c r="R205" s="12">
        <v>0</v>
      </c>
      <c r="S205" s="13">
        <f>IF(AND(ISNUMBER(E205),E205&gt;0,ISNUMBER(F205)),R205*(F205/E205-1)*(1-'Start Here'!$B$16),0)</f>
        <v>0</v>
      </c>
      <c r="T205" s="17">
        <f>IF(AND(M205="Ready",OR(I205="Approve proposed",AND(I205="Use my price",AND(ISNUMBER(J205),J205&gt;0))),ISNUMBER(L205),E205&gt;0),R205*(L205/E205-1)*(1-'Start Here'!$B$16),0)</f>
        <v>0</v>
      </c>
      <c r="U205" t="str" s="6">
        <v>SNAP: preserve existing selling price; Currently hidden; do not activate automatically</v>
      </c>
      <c r="V205" t="str" s="21">
        <v>No</v>
      </c>
      <c r="W205" t="str" s="21">
        <v>No</v>
      </c>
      <c r="X205" s="22">
        <v>0</v>
      </c>
      <c r="Y205" s="18">
        <v>1.6</v>
      </c>
      <c r="AB205" t="str" s="6">
        <v>2026-10-01 10:41:27 UTC</v>
      </c>
      <c r="AC205" t="str" s="6">
        <v>Local Line cache</v>
      </c>
      <c r="AD205" s="23">
        <v>812618</v>
      </c>
      <c r="AE205" s="23">
        <v>534486</v>
      </c>
      <c r="AF205" t="str" s="23">
        <v>812618:534486:snap</v>
      </c>
      <c r="AG205" t="str" s="23">
        <v>Yes</v>
      </c>
      <c r="AH205" t="str" s="23">
        <v>Yes</v>
      </c>
      <c r="AI205" s="18">
        <v>0</v>
      </c>
    </row>
    <row r="206" ht="32" customHeight="1">
      <c r="A206" t="str" s="7">
        <v>Camas Swale Farm</v>
      </c>
      <c r="B206" t="str" s="7">
        <v>Fresh Sweet Onion</v>
      </c>
      <c r="C206" t="str" s="7">
        <v>pound</v>
      </c>
      <c r="D206" t="str" s="7">
        <v>Herd Share Members</v>
      </c>
      <c r="E206" s="12">
        <v>2.03</v>
      </c>
      <c r="F206" s="13">
        <v>2.19</v>
      </c>
      <c r="G206" s="13">
        <f>IF(AND(ISNUMBER(E206),ISNUMBER(F206)),F206-E206,"")</f>
        <v>0.16</v>
      </c>
      <c r="H206" s="14">
        <f>IF(AND(ISNUMBER(E206),E206&gt;0,ISNUMBER(F206)),F206/E206-1,"")</f>
        <v>0.07881773399014791</v>
      </c>
      <c r="I206" t="str" s="15">
        <v>Unreviewed</v>
      </c>
      <c r="J206" s="16"/>
      <c r="K206" t="str" s="15">
        <v/>
      </c>
      <c r="L206" s="17" t="str">
        <f>IF(AC206="Local catalog","",IF(AG206="Yes",IF(ISNUMBER(E206),E206,""),IF(I206="Keep current",IF(ISNUMBER(E206),E206,""),IF(AH206&lt;&gt;"Yes","",IF(I206="Approve proposed",F206,IF(AND(I206="Use my price",AND(ISNUMBER(J206),J206&gt;0)),J206,""))))))</f>
        <v/>
      </c>
      <c r="M206" t="str" s="7">
        <f>IF(AND(AG206="Yes",OR(I206="Approve proposed",I206="Use my price")),"CHECK: protected price kept current",IF(OR(I206="Unreviewed",I206=""),"Pending review",IF(I206="Hold","On hold",IF(I206="Keep current",IF(ISNUMBER(E206),"Kept current","CHECK: no confirmed current price"),IF(AH206&lt;&gt;"Yes","CHECK: source needs review",IF(AND(I206="Use my price",NOT(AND(ISNUMBER(J206),J206&gt;0))),"CHECK: enter a price above zero",IF(NOT(OR(I206="Approve proposed",I206="Use my price")),"CHECK: choose a listed decision",IF(OR(NOT(ISNUMBER(L206)),L206&lt;=0,NOT(ISNUMBER(Y206)),Y206&lt;=0,X206&gt;=1),"CHECK: price or base unavailable",IF(L206/(Y206*(1-X206))-1&lt;0,"CHECK: price below local base","Ready")))))))))</f>
        <v>Pending review</v>
      </c>
      <c r="N206" s="18">
        <v>2.03</v>
      </c>
      <c r="O206" s="19">
        <v>0.4</v>
      </c>
      <c r="P206" s="14">
        <v>0.5103</v>
      </c>
      <c r="Q206" s="20" t="str">
        <f>IF(AND(ISNUMBER(L206),ISNUMBER(Y206),Y206&gt;0,X206&lt;1),ROUND(L206/(Y206*(1-X206))-1,4),"")</f>
        <v/>
      </c>
      <c r="R206" s="12">
        <v>0</v>
      </c>
      <c r="S206" s="13">
        <f>IF(AND(ISNUMBER(E206),E206&gt;0,ISNUMBER(F206)),R206*(F206/E206-1)*(1-'Start Here'!$B$16),0)</f>
        <v>0</v>
      </c>
      <c r="T206" s="17">
        <f>IF(AND(M206="Ready",OR(I206="Approve proposed",AND(I206="Use my price",AND(ISNUMBER(J206),J206&gt;0))),ISNUMBER(L206),E206&gt;0),R206*(L206/E206-1)*(1-'Start Here'!$B$16),0)</f>
        <v>0</v>
      </c>
      <c r="U206" t="str" s="6">
        <v>Currently hidden; do not activate automatically</v>
      </c>
      <c r="V206" t="str" s="21">
        <v>No</v>
      </c>
      <c r="W206" t="str" s="21">
        <v>No</v>
      </c>
      <c r="X206" s="22">
        <v>0</v>
      </c>
      <c r="Y206" s="18">
        <v>1.45</v>
      </c>
      <c r="AB206" t="str" s="6">
        <v>2026-10-01 10:41:27 UTC</v>
      </c>
      <c r="AC206" t="str" s="6">
        <v>Local Line cache</v>
      </c>
      <c r="AD206" s="23">
        <v>897017</v>
      </c>
      <c r="AE206" s="23">
        <v>638087</v>
      </c>
      <c r="AF206" t="str" s="23">
        <v>897017:638087:herdShare</v>
      </c>
      <c r="AG206" t="str" s="23">
        <v>No</v>
      </c>
      <c r="AH206" t="str" s="23">
        <v>Yes</v>
      </c>
      <c r="AI206" s="18">
        <v>0</v>
      </c>
    </row>
    <row r="207" ht="32" customHeight="1">
      <c r="A207" t="str" s="7">
        <v>Camas Swale Farm</v>
      </c>
      <c r="B207" t="str" s="7">
        <v>Fresh Sweet Onion</v>
      </c>
      <c r="C207" t="str" s="7">
        <v>pound</v>
      </c>
      <c r="D207" t="str" s="7">
        <v>CSA Members</v>
      </c>
      <c r="E207" s="12">
        <v>2.03</v>
      </c>
      <c r="F207" s="13">
        <v>2.19</v>
      </c>
      <c r="G207" s="13">
        <f>IF(AND(ISNUMBER(E207),ISNUMBER(F207)),F207-E207,"")</f>
        <v>0.16</v>
      </c>
      <c r="H207" s="14">
        <f>IF(AND(ISNUMBER(E207),E207&gt;0,ISNUMBER(F207)),F207/E207-1,"")</f>
        <v>0.07881773399014791</v>
      </c>
      <c r="I207" t="str" s="15">
        <v>Unreviewed</v>
      </c>
      <c r="J207" s="16"/>
      <c r="K207" t="str" s="15">
        <v/>
      </c>
      <c r="L207" s="17" t="str">
        <f>IF(AC207="Local catalog","",IF(AG207="Yes",IF(ISNUMBER(E207),E207,""),IF(I207="Keep current",IF(ISNUMBER(E207),E207,""),IF(AH207&lt;&gt;"Yes","",IF(I207="Approve proposed",F207,IF(AND(I207="Use my price",AND(ISNUMBER(J207),J207&gt;0)),J207,""))))))</f>
        <v/>
      </c>
      <c r="M207" t="str" s="7">
        <f>IF(AND(AG207="Yes",OR(I207="Approve proposed",I207="Use my price")),"CHECK: protected price kept current",IF(OR(I207="Unreviewed",I207=""),"Pending review",IF(I207="Hold","On hold",IF(I207="Keep current",IF(ISNUMBER(E207),"Kept current","CHECK: no confirmed current price"),IF(AH207&lt;&gt;"Yes","CHECK: source needs review",IF(AND(I207="Use my price",NOT(AND(ISNUMBER(J207),J207&gt;0))),"CHECK: enter a price above zero",IF(NOT(OR(I207="Approve proposed",I207="Use my price")),"CHECK: choose a listed decision",IF(OR(NOT(ISNUMBER(L207)),L207&lt;=0,NOT(ISNUMBER(Y207)),Y207&lt;=0,X207&gt;=1),"CHECK: price or base unavailable",IF(L207/(Y207*(1-X207))-1&lt;0,"CHECK: price below local base","Ready")))))))))</f>
        <v>Pending review</v>
      </c>
      <c r="N207" s="18">
        <v>2.03</v>
      </c>
      <c r="O207" s="19">
        <v>0.4</v>
      </c>
      <c r="P207" s="14">
        <v>0.5103</v>
      </c>
      <c r="Q207" s="20" t="str">
        <f>IF(AND(ISNUMBER(L207),ISNUMBER(Y207),Y207&gt;0,X207&lt;1),ROUND(L207/(Y207*(1-X207))-1,4),"")</f>
        <v/>
      </c>
      <c r="R207" s="12">
        <v>0</v>
      </c>
      <c r="S207" s="13">
        <f>IF(AND(ISNUMBER(E207),E207&gt;0,ISNUMBER(F207)),R207*(F207/E207-1)*(1-'Start Here'!$B$16),0)</f>
        <v>0</v>
      </c>
      <c r="T207" s="17">
        <f>IF(AND(M207="Ready",OR(I207="Approve proposed",AND(I207="Use my price",AND(ISNUMBER(J207),J207&gt;0))),ISNUMBER(L207),E207&gt;0),R207*(L207/E207-1)*(1-'Start Here'!$B$16),0)</f>
        <v>0</v>
      </c>
      <c r="U207" t="str" s="6">
        <v>Currently hidden; do not activate automatically</v>
      </c>
      <c r="V207" t="str" s="21">
        <v>No</v>
      </c>
      <c r="W207" t="str" s="21">
        <v>No</v>
      </c>
      <c r="X207" s="22">
        <v>0</v>
      </c>
      <c r="Y207" s="18">
        <v>1.45</v>
      </c>
      <c r="AB207" t="str" s="6">
        <v>2026-10-01 10:41:27 UTC</v>
      </c>
      <c r="AC207" t="str" s="6">
        <v>Local Line cache</v>
      </c>
      <c r="AD207" s="23">
        <v>897017</v>
      </c>
      <c r="AE207" s="23">
        <v>638087</v>
      </c>
      <c r="AF207" t="str" s="23">
        <v>897017:638087:member</v>
      </c>
      <c r="AG207" t="str" s="23">
        <v>No</v>
      </c>
      <c r="AH207" t="str" s="23">
        <v>Yes</v>
      </c>
      <c r="AI207" s="18">
        <v>0</v>
      </c>
    </row>
    <row r="208" ht="32" customHeight="1">
      <c r="A208" t="str" s="7">
        <v>Camas Swale Farm</v>
      </c>
      <c r="B208" t="str" s="7">
        <v>Fresh Sweet Onion</v>
      </c>
      <c r="C208" t="str" s="7">
        <v>pound</v>
      </c>
      <c r="D208" t="str" s="7">
        <v>Guest Basket</v>
      </c>
      <c r="E208" s="12">
        <v>2.03</v>
      </c>
      <c r="F208" s="13">
        <v>2.19</v>
      </c>
      <c r="G208" s="13">
        <f>IF(AND(ISNUMBER(E208),ISNUMBER(F208)),F208-E208,"")</f>
        <v>0.16</v>
      </c>
      <c r="H208" s="14">
        <f>IF(AND(ISNUMBER(E208),E208&gt;0,ISNUMBER(F208)),F208/E208-1,"")</f>
        <v>0.07881773399014791</v>
      </c>
      <c r="I208" t="str" s="15">
        <v>Unreviewed</v>
      </c>
      <c r="J208" s="16"/>
      <c r="K208" t="str" s="15">
        <v/>
      </c>
      <c r="L208" s="17" t="str">
        <f>IF(AC208="Local catalog","",IF(AG208="Yes",IF(ISNUMBER(E208),E208,""),IF(I208="Keep current",IF(ISNUMBER(E208),E208,""),IF(AH208&lt;&gt;"Yes","",IF(I208="Approve proposed",F208,IF(AND(I208="Use my price",AND(ISNUMBER(J208),J208&gt;0)),J208,""))))))</f>
        <v/>
      </c>
      <c r="M208" t="str" s="7">
        <f>IF(AND(AG208="Yes",OR(I208="Approve proposed",I208="Use my price")),"CHECK: protected price kept current",IF(OR(I208="Unreviewed",I208=""),"Pending review",IF(I208="Hold","On hold",IF(I208="Keep current",IF(ISNUMBER(E208),"Kept current","CHECK: no confirmed current price"),IF(AH208&lt;&gt;"Yes","CHECK: source needs review",IF(AND(I208="Use my price",NOT(AND(ISNUMBER(J208),J208&gt;0))),"CHECK: enter a price above zero",IF(NOT(OR(I208="Approve proposed",I208="Use my price")),"CHECK: choose a listed decision",IF(OR(NOT(ISNUMBER(L208)),L208&lt;=0,NOT(ISNUMBER(Y208)),Y208&lt;=0,X208&gt;=1),"CHECK: price or base unavailable",IF(L208/(Y208*(1-X208))-1&lt;0,"CHECK: price below local base","Ready")))))))))</f>
        <v>Pending review</v>
      </c>
      <c r="N208" s="18">
        <v>2.03</v>
      </c>
      <c r="O208" s="19">
        <v>0.4</v>
      </c>
      <c r="P208" s="14">
        <v>0.5103</v>
      </c>
      <c r="Q208" s="20" t="str">
        <f>IF(AND(ISNUMBER(L208),ISNUMBER(Y208),Y208&gt;0,X208&lt;1),ROUND(L208/(Y208*(1-X208))-1,4),"")</f>
        <v/>
      </c>
      <c r="R208" s="12">
        <v>0</v>
      </c>
      <c r="S208" s="13">
        <f>IF(AND(ISNUMBER(E208),E208&gt;0,ISNUMBER(F208)),R208*(F208/E208-1)*(1-'Start Here'!$B$16),0)</f>
        <v>0</v>
      </c>
      <c r="T208" s="17">
        <f>IF(AND(M208="Ready",OR(I208="Approve proposed",AND(I208="Use my price",AND(ISNUMBER(J208),J208&gt;0))),ISNUMBER(L208),E208&gt;0),R208*(L208/E208-1)*(1-'Start Here'!$B$16),0)</f>
        <v>0</v>
      </c>
      <c r="U208" t="str" s="6">
        <v>Currently hidden; do not activate automatically</v>
      </c>
      <c r="V208" t="str" s="21">
        <v>No</v>
      </c>
      <c r="W208" t="str" s="21">
        <v>No</v>
      </c>
      <c r="X208" s="22">
        <v>0</v>
      </c>
      <c r="Y208" s="18">
        <v>1.45</v>
      </c>
      <c r="AB208" t="str" s="6">
        <v>2026-10-01 10:41:27 UTC</v>
      </c>
      <c r="AC208" t="str" s="6">
        <v>Local Line cache</v>
      </c>
      <c r="AD208" s="23">
        <v>897017</v>
      </c>
      <c r="AE208" s="23">
        <v>638087</v>
      </c>
      <c r="AF208" t="str" s="23">
        <v>897017:638087:guest</v>
      </c>
      <c r="AG208" t="str" s="23">
        <v>No</v>
      </c>
      <c r="AH208" t="str" s="23">
        <v>Yes</v>
      </c>
      <c r="AI208" s="18">
        <v>0</v>
      </c>
    </row>
    <row r="209" ht="32" customHeight="1">
      <c r="A209" t="str" s="7">
        <v>Camas Swale Farm</v>
      </c>
      <c r="B209" t="str" s="7">
        <v>Fresh Sweet Onion</v>
      </c>
      <c r="C209" t="str" s="7">
        <v>pound</v>
      </c>
      <c r="D209" t="str" s="7">
        <v>SNAP</v>
      </c>
      <c r="E209" s="12">
        <v>2.03</v>
      </c>
      <c r="F209" s="13">
        <v>2.03</v>
      </c>
      <c r="G209" s="13">
        <f>IF(AND(ISNUMBER(E209),ISNUMBER(F209)),F209-E209,"")</f>
        <v>0</v>
      </c>
      <c r="H209" s="14">
        <f>IF(AND(ISNUMBER(E209),E209&gt;0,ISNUMBER(F209)),F209/E209-1,"")</f>
        <v>0</v>
      </c>
      <c r="I209" t="str" s="15">
        <v>Keep current</v>
      </c>
      <c r="J209" s="16"/>
      <c r="K209" t="str" s="15">
        <v/>
      </c>
      <c r="L209" s="17">
        <f>IF(AC209="Local catalog","",IF(AG209="Yes",IF(ISNUMBER(E209),E209,""),IF(I209="Keep current",IF(ISNUMBER(E209),E209,""),IF(AH209&lt;&gt;"Yes","",IF(I209="Approve proposed",F209,IF(AND(I209="Use my price",AND(ISNUMBER(J209),J209&gt;0)),J209,""))))))</f>
        <v>2.03</v>
      </c>
      <c r="M209" t="str" s="7">
        <f>IF(AND(AG209="Yes",OR(I209="Approve proposed",I209="Use my price")),"CHECK: protected price kept current",IF(OR(I209="Unreviewed",I209=""),"Pending review",IF(I209="Hold","On hold",IF(I209="Keep current",IF(ISNUMBER(E209),"Kept current","CHECK: no confirmed current price"),IF(AH209&lt;&gt;"Yes","CHECK: source needs review",IF(AND(I209="Use my price",NOT(AND(ISNUMBER(J209),J209&gt;0))),"CHECK: enter a price above zero",IF(NOT(OR(I209="Approve proposed",I209="Use my price")),"CHECK: choose a listed decision",IF(OR(NOT(ISNUMBER(L209)),L209&lt;=0,NOT(ISNUMBER(Y209)),Y209&lt;=0,X209&gt;=1),"CHECK: price or base unavailable",IF(L209/(Y209*(1-X209))-1&lt;0,"CHECK: price below local base","Ready")))))))))</f>
        <v>Kept current</v>
      </c>
      <c r="N209" s="18">
        <v>2.03</v>
      </c>
      <c r="O209" s="19">
        <v>0.4</v>
      </c>
      <c r="P209" s="14">
        <v>0.4</v>
      </c>
      <c r="Q209" s="20">
        <f>IF(AND(ISNUMBER(L209),ISNUMBER(Y209),Y209&gt;0,X209&lt;1),ROUND(L209/(Y209*(1-X209))-1,4),"")</f>
        <v>0.4</v>
      </c>
      <c r="R209" s="12">
        <v>0</v>
      </c>
      <c r="S209" s="13">
        <f>IF(AND(ISNUMBER(E209),E209&gt;0,ISNUMBER(F209)),R209*(F209/E209-1)*(1-'Start Here'!$B$16),0)</f>
        <v>0</v>
      </c>
      <c r="T209" s="17">
        <f>IF(AND(M209="Ready",OR(I209="Approve proposed",AND(I209="Use my price",AND(ISNUMBER(J209),J209&gt;0))),ISNUMBER(L209),E209&gt;0),R209*(L209/E209-1)*(1-'Start Here'!$B$16),0)</f>
        <v>0</v>
      </c>
      <c r="U209" t="str" s="6">
        <v>SNAP: preserve existing selling price; Currently hidden; do not activate automatically</v>
      </c>
      <c r="V209" t="str" s="21">
        <v>No</v>
      </c>
      <c r="W209" t="str" s="21">
        <v>No</v>
      </c>
      <c r="X209" s="22">
        <v>0</v>
      </c>
      <c r="Y209" s="18">
        <v>1.45</v>
      </c>
      <c r="AB209" t="str" s="6">
        <v>2026-10-01 10:41:27 UTC</v>
      </c>
      <c r="AC209" t="str" s="6">
        <v>Local Line cache</v>
      </c>
      <c r="AD209" s="23">
        <v>897017</v>
      </c>
      <c r="AE209" s="23">
        <v>638087</v>
      </c>
      <c r="AF209" t="str" s="23">
        <v>897017:638087:snap</v>
      </c>
      <c r="AG209" t="str" s="23">
        <v>Yes</v>
      </c>
      <c r="AH209" t="str" s="23">
        <v>Yes</v>
      </c>
      <c r="AI209" s="18">
        <v>0</v>
      </c>
    </row>
    <row r="210" ht="32" customHeight="1">
      <c r="A210" t="str" s="7">
        <v>Camas Swale Farm</v>
      </c>
      <c r="B210" t="str" s="7">
        <v>Fresno Peppers</v>
      </c>
      <c r="C210" t="str" s="7">
        <v>1 lb</v>
      </c>
      <c r="D210" t="str" s="7">
        <v>Herd Share Members</v>
      </c>
      <c r="E210" s="12">
        <v>7.75</v>
      </c>
      <c r="F210" s="13">
        <v>8.37</v>
      </c>
      <c r="G210" s="13">
        <f>IF(AND(ISNUMBER(E210),ISNUMBER(F210)),F210-E210,"")</f>
        <v>0.62</v>
      </c>
      <c r="H210" s="14">
        <f>IF(AND(ISNUMBER(E210),E210&gt;0,ISNUMBER(F210)),F210/E210-1,"")</f>
        <v>0.07999999999999985</v>
      </c>
      <c r="I210" t="str" s="15">
        <v>Unreviewed</v>
      </c>
      <c r="J210" s="16"/>
      <c r="K210" t="str" s="15">
        <v/>
      </c>
      <c r="L210" s="17" t="str">
        <f>IF(AC210="Local catalog","",IF(AG210="Yes",IF(ISNUMBER(E210),E210,""),IF(I210="Keep current",IF(ISNUMBER(E210),E210,""),IF(AH210&lt;&gt;"Yes","",IF(I210="Approve proposed",F210,IF(AND(I210="Use my price",AND(ISNUMBER(J210),J210&gt;0)),J210,""))))))</f>
        <v/>
      </c>
      <c r="M210" t="str" s="7">
        <f>IF(AND(AG210="Yes",OR(I210="Approve proposed",I210="Use my price")),"CHECK: protected price kept current",IF(OR(I210="Unreviewed",I210=""),"Pending review",IF(I210="Hold","On hold",IF(I210="Keep current",IF(ISNUMBER(E210),"Kept current","CHECK: no confirmed current price"),IF(AH210&lt;&gt;"Yes","CHECK: source needs review",IF(AND(I210="Use my price",NOT(AND(ISNUMBER(J210),J210&gt;0))),"CHECK: enter a price above zero",IF(NOT(OR(I210="Approve proposed",I210="Use my price")),"CHECK: choose a listed decision",IF(OR(NOT(ISNUMBER(L210)),L210&lt;=0,NOT(ISNUMBER(Y210)),Y210&lt;=0,X210&gt;=1),"CHECK: price or base unavailable",IF(L210/(Y210*(1-X210))-1&lt;0,"CHECK: price below local base","Ready")))))))))</f>
        <v>Pending review</v>
      </c>
      <c r="N210" s="18">
        <v>7</v>
      </c>
      <c r="O210" s="19">
        <v>0.4</v>
      </c>
      <c r="P210" s="14">
        <v>0.674</v>
      </c>
      <c r="Q210" s="20" t="str">
        <f>IF(AND(ISNUMBER(L210),ISNUMBER(Y210),Y210&gt;0,X210&lt;1),ROUND(L210/(Y210*(1-X210))-1,4),"")</f>
        <v/>
      </c>
      <c r="R210" s="12">
        <v>116.25</v>
      </c>
      <c r="S210" s="13">
        <f>IF(AND(ISNUMBER(E210),E210&gt;0,ISNUMBER(F210)),R210*(F210/E210-1)*(1-'Start Here'!$B$16),0)</f>
        <v>9.020999999999983</v>
      </c>
      <c r="T210" s="17">
        <f>IF(AND(M210="Ready",OR(I210="Approve proposed",AND(I210="Use my price",AND(ISNUMBER(J210),J210&gt;0))),ISNUMBER(L210),E210&gt;0),R210*(L210/E210-1)*(1-'Start Here'!$B$16),0)</f>
        <v>0</v>
      </c>
      <c r="U210" t="str" s="6">
        <v>Local and Local Line prices differ</v>
      </c>
      <c r="V210" t="str" s="21">
        <v>Yes</v>
      </c>
      <c r="W210" t="str" s="21">
        <v>No</v>
      </c>
      <c r="X210" s="22">
        <v>0</v>
      </c>
      <c r="Y210" s="18">
        <v>5</v>
      </c>
      <c r="AB210" t="str" s="6">
        <v>2026-10-01 10:41:27 UTC</v>
      </c>
      <c r="AC210" t="str" s="6">
        <v>Local Line cache</v>
      </c>
      <c r="AD210" s="23">
        <v>805907</v>
      </c>
      <c r="AE210" s="23">
        <v>526965</v>
      </c>
      <c r="AF210" t="str" s="23">
        <v>805907:526965:herdShare</v>
      </c>
      <c r="AG210" t="str" s="23">
        <v>No</v>
      </c>
      <c r="AH210" t="str" s="23">
        <v>Yes</v>
      </c>
      <c r="AI210" s="18">
        <v>75</v>
      </c>
    </row>
    <row r="211" ht="32" customHeight="1">
      <c r="A211" t="str" s="7">
        <v>Camas Swale Farm</v>
      </c>
      <c r="B211" t="str" s="7">
        <v>Fresno Peppers</v>
      </c>
      <c r="C211" t="str" s="7">
        <v>1 lb</v>
      </c>
      <c r="D211" t="str" s="7">
        <v>CSA Members</v>
      </c>
      <c r="E211" s="12">
        <v>7</v>
      </c>
      <c r="F211" s="13">
        <v>7.56</v>
      </c>
      <c r="G211" s="13">
        <f>IF(AND(ISNUMBER(E211),ISNUMBER(F211)),F211-E211,"")</f>
        <v>0.56</v>
      </c>
      <c r="H211" s="14">
        <f>IF(AND(ISNUMBER(E211),E211&gt;0,ISNUMBER(F211)),F211/E211-1,"")</f>
        <v>0.07999999999999985</v>
      </c>
      <c r="I211" t="str" s="15">
        <v>Unreviewed</v>
      </c>
      <c r="J211" s="16"/>
      <c r="K211" t="str" s="15">
        <v/>
      </c>
      <c r="L211" s="17" t="str">
        <f>IF(AC211="Local catalog","",IF(AG211="Yes",IF(ISNUMBER(E211),E211,""),IF(I211="Keep current",IF(ISNUMBER(E211),E211,""),IF(AH211&lt;&gt;"Yes","",IF(I211="Approve proposed",F211,IF(AND(I211="Use my price",AND(ISNUMBER(J211),J211&gt;0)),J211,""))))))</f>
        <v/>
      </c>
      <c r="M211" t="str" s="7">
        <f>IF(AND(AG211="Yes",OR(I211="Approve proposed",I211="Use my price")),"CHECK: protected price kept current",IF(OR(I211="Unreviewed",I211=""),"Pending review",IF(I211="Hold","On hold",IF(I211="Keep current",IF(ISNUMBER(E211),"Kept current","CHECK: no confirmed current price"),IF(AH211&lt;&gt;"Yes","CHECK: source needs review",IF(AND(I211="Use my price",NOT(AND(ISNUMBER(J211),J211&gt;0))),"CHECK: enter a price above zero",IF(NOT(OR(I211="Approve proposed",I211="Use my price")),"CHECK: choose a listed decision",IF(OR(NOT(ISNUMBER(L211)),L211&lt;=0,NOT(ISNUMBER(Y211)),Y211&lt;=0,X211&gt;=1),"CHECK: price or base unavailable",IF(L211/(Y211*(1-X211))-1&lt;0,"CHECK: price below local base","Ready")))))))))</f>
        <v>Pending review</v>
      </c>
      <c r="N211" s="18">
        <v>7</v>
      </c>
      <c r="O211" s="19">
        <v>0.4</v>
      </c>
      <c r="P211" s="14">
        <v>0.512</v>
      </c>
      <c r="Q211" s="20" t="str">
        <f>IF(AND(ISNUMBER(L211),ISNUMBER(Y211),Y211&gt;0,X211&lt;1),ROUND(L211/(Y211*(1-X211))-1,4),"")</f>
        <v/>
      </c>
      <c r="R211" s="12">
        <v>0</v>
      </c>
      <c r="S211" s="13">
        <f>IF(AND(ISNUMBER(E211),E211&gt;0,ISNUMBER(F211)),R211*(F211/E211-1)*(1-'Start Here'!$B$16),0)</f>
        <v>0</v>
      </c>
      <c r="T211" s="17">
        <f>IF(AND(M211="Ready",OR(I211="Approve proposed",AND(I211="Use my price",AND(ISNUMBER(J211),J211&gt;0))),ISNUMBER(L211),E211&gt;0),R211*(L211/E211-1)*(1-'Start Here'!$B$16),0)</f>
        <v>0</v>
      </c>
      <c r="U211" t="str" s="6">
        <v/>
      </c>
      <c r="V211" t="str" s="21">
        <v>Yes</v>
      </c>
      <c r="W211" t="str" s="21">
        <v>No</v>
      </c>
      <c r="X211" s="22">
        <v>0</v>
      </c>
      <c r="Y211" s="18">
        <v>5</v>
      </c>
      <c r="AB211" t="str" s="6">
        <v>2026-10-01 10:41:27 UTC</v>
      </c>
      <c r="AC211" t="str" s="6">
        <v>Local Line cache</v>
      </c>
      <c r="AD211" s="23">
        <v>805907</v>
      </c>
      <c r="AE211" s="23">
        <v>526965</v>
      </c>
      <c r="AF211" t="str" s="23">
        <v>805907:526965:member</v>
      </c>
      <c r="AG211" t="str" s="23">
        <v>No</v>
      </c>
      <c r="AH211" t="str" s="23">
        <v>Yes</v>
      </c>
      <c r="AI211" s="18">
        <v>0</v>
      </c>
    </row>
    <row r="212" ht="32" customHeight="1">
      <c r="A212" t="str" s="7">
        <v>Camas Swale Farm</v>
      </c>
      <c r="B212" t="str" s="7">
        <v>Fresno Peppers</v>
      </c>
      <c r="C212" t="str" s="7">
        <v>1 lb</v>
      </c>
      <c r="D212" t="str" s="7">
        <v>Guest Basket</v>
      </c>
      <c r="G212" s="13" t="str">
        <f>IF(AND(ISNUMBER(E212),ISNUMBER(F212)),F212-E212,"")</f>
        <v/>
      </c>
      <c r="H212" s="14" t="str">
        <f>IF(AND(ISNUMBER(E212),E212&gt;0,ISNUMBER(F212)),F212/E212-1,"")</f>
        <v/>
      </c>
      <c r="I212" t="str" s="15">
        <v>Hold</v>
      </c>
      <c r="J212" s="24"/>
      <c r="K212" t="str" s="15">
        <v/>
      </c>
      <c r="L212" s="17" t="str">
        <f>IF(AC212="Local catalog","",IF(AG212="Yes",IF(ISNUMBER(E212),E212,""),IF(I212="Keep current",IF(ISNUMBER(E212),E212,""),IF(AH212&lt;&gt;"Yes","",IF(I212="Approve proposed",F212,IF(AND(I212="Use my price",AND(ISNUMBER(J212),J212&gt;0)),J212,""))))))</f>
        <v/>
      </c>
      <c r="M212" t="str" s="7">
        <f>IF(AND(AG212="Yes",OR(I212="Approve proposed",I212="Use my price")),"CHECK: protected price kept current",IF(OR(I212="Unreviewed",I212=""),"Pending review",IF(I212="Hold","On hold",IF(I212="Keep current",IF(ISNUMBER(E212),"Kept current","CHECK: no confirmed current price"),IF(AH212&lt;&gt;"Yes","CHECK: source needs review",IF(AND(I212="Use my price",NOT(AND(ISNUMBER(J212),J212&gt;0))),"CHECK: enter a price above zero",IF(NOT(OR(I212="Approve proposed",I212="Use my price")),"CHECK: choose a listed decision",IF(OR(NOT(ISNUMBER(L212)),L212&lt;=0,NOT(ISNUMBER(Y212)),Y212&lt;=0,X212&gt;=1),"CHECK: price or base unavailable",IF(L212/(Y212*(1-X212))-1&lt;0,"CHECK: price below local base","Ready")))))))))</f>
        <v>On hold</v>
      </c>
      <c r="N212" s="18">
        <v>7</v>
      </c>
      <c r="O212" s="19">
        <v>0.4</v>
      </c>
      <c r="Q212" s="20" t="str">
        <f>IF(AND(ISNUMBER(L212),ISNUMBER(Y212),Y212&gt;0,X212&lt;1),ROUND(L212/(Y212*(1-X212))-1,4),"")</f>
        <v/>
      </c>
      <c r="R212" s="12">
        <v>0</v>
      </c>
      <c r="S212" s="13">
        <f>IF(AND(ISNUMBER(E212),E212&gt;0,ISNUMBER(F212)),R212*(F212/E212-1)*(1-'Start Here'!$B$16),0)</f>
        <v>0</v>
      </c>
      <c r="T212" s="17">
        <f>IF(AND(M212="Ready",OR(I212="Approve proposed",AND(I212="Use my price",AND(ISNUMBER(J212),J212&gt;0))),ISNUMBER(L212),E212&gt;0),R212*(L212/E212-1)*(1-'Start Here'!$B$16),0)</f>
        <v>0</v>
      </c>
      <c r="U212" t="str" s="6">
        <v>No confirmed Local Line price/list; local calculation is reference only</v>
      </c>
      <c r="V212" t="str" s="21">
        <v>Yes</v>
      </c>
      <c r="W212" t="str" s="21">
        <v>No</v>
      </c>
      <c r="X212" s="22">
        <v>0</v>
      </c>
      <c r="Y212" s="18">
        <v>5</v>
      </c>
      <c r="AB212" t="str" s="6">
        <v/>
      </c>
      <c r="AC212" t="str" s="6">
        <v>Local calculation only</v>
      </c>
      <c r="AD212" s="23">
        <v>805907</v>
      </c>
      <c r="AE212" s="23">
        <v>526965</v>
      </c>
      <c r="AF212" t="str" s="23">
        <v>805907:526965:guest</v>
      </c>
      <c r="AG212" t="str" s="23">
        <v>No</v>
      </c>
      <c r="AH212" t="str" s="23">
        <v>No</v>
      </c>
      <c r="AI212" s="18">
        <v>0</v>
      </c>
    </row>
    <row r="213" ht="32" customHeight="1">
      <c r="A213" t="str" s="7">
        <v>Camas Swale Farm</v>
      </c>
      <c r="B213" t="str" s="7">
        <v>Fresno Peppers</v>
      </c>
      <c r="C213" t="str" s="7">
        <v>1 lb</v>
      </c>
      <c r="D213" t="str" s="7">
        <v>SNAP</v>
      </c>
      <c r="E213" s="12">
        <v>7</v>
      </c>
      <c r="F213" s="13">
        <v>7</v>
      </c>
      <c r="G213" s="13">
        <f>IF(AND(ISNUMBER(E213),ISNUMBER(F213)),F213-E213,"")</f>
        <v>0</v>
      </c>
      <c r="H213" s="14">
        <f>IF(AND(ISNUMBER(E213),E213&gt;0,ISNUMBER(F213)),F213/E213-1,"")</f>
        <v>0</v>
      </c>
      <c r="I213" t="str" s="15">
        <v>Keep current</v>
      </c>
      <c r="J213" s="16"/>
      <c r="K213" t="str" s="15">
        <v/>
      </c>
      <c r="L213" s="17">
        <f>IF(AC213="Local catalog","",IF(AG213="Yes",IF(ISNUMBER(E213),E213,""),IF(I213="Keep current",IF(ISNUMBER(E213),E213,""),IF(AH213&lt;&gt;"Yes","",IF(I213="Approve proposed",F213,IF(AND(I213="Use my price",AND(ISNUMBER(J213),J213&gt;0)),J213,""))))))</f>
        <v>7</v>
      </c>
      <c r="M213" t="str" s="7">
        <f>IF(AND(AG213="Yes",OR(I213="Approve proposed",I213="Use my price")),"CHECK: protected price kept current",IF(OR(I213="Unreviewed",I213=""),"Pending review",IF(I213="Hold","On hold",IF(I213="Keep current",IF(ISNUMBER(E213),"Kept current","CHECK: no confirmed current price"),IF(AH213&lt;&gt;"Yes","CHECK: source needs review",IF(AND(I213="Use my price",NOT(AND(ISNUMBER(J213),J213&gt;0))),"CHECK: enter a price above zero",IF(NOT(OR(I213="Approve proposed",I213="Use my price")),"CHECK: choose a listed decision",IF(OR(NOT(ISNUMBER(L213)),L213&lt;=0,NOT(ISNUMBER(Y213)),Y213&lt;=0,X213&gt;=1),"CHECK: price or base unavailable",IF(L213/(Y213*(1-X213))-1&lt;0,"CHECK: price below local base","Ready")))))))))</f>
        <v>Kept current</v>
      </c>
      <c r="N213" s="18">
        <v>7</v>
      </c>
      <c r="O213" s="19">
        <v>0.4</v>
      </c>
      <c r="P213" s="14">
        <v>0.4</v>
      </c>
      <c r="Q213" s="20">
        <f>IF(AND(ISNUMBER(L213),ISNUMBER(Y213),Y213&gt;0,X213&lt;1),ROUND(L213/(Y213*(1-X213))-1,4),"")</f>
        <v>0.4</v>
      </c>
      <c r="R213" s="12">
        <v>0</v>
      </c>
      <c r="S213" s="13">
        <f>IF(AND(ISNUMBER(E213),E213&gt;0,ISNUMBER(F213)),R213*(F213/E213-1)*(1-'Start Here'!$B$16),0)</f>
        <v>0</v>
      </c>
      <c r="T213" s="17">
        <f>IF(AND(M213="Ready",OR(I213="Approve proposed",AND(I213="Use my price",AND(ISNUMBER(J213),J213&gt;0))),ISNUMBER(L213),E213&gt;0),R213*(L213/E213-1)*(1-'Start Here'!$B$16),0)</f>
        <v>0</v>
      </c>
      <c r="U213" t="str" s="6">
        <v>SNAP: preserve existing selling price</v>
      </c>
      <c r="V213" t="str" s="21">
        <v>Yes</v>
      </c>
      <c r="W213" t="str" s="21">
        <v>No</v>
      </c>
      <c r="X213" s="22">
        <v>0</v>
      </c>
      <c r="Y213" s="18">
        <v>5</v>
      </c>
      <c r="AB213" t="str" s="6">
        <v>2026-10-01 10:41:27 UTC</v>
      </c>
      <c r="AC213" t="str" s="6">
        <v>Local Line cache</v>
      </c>
      <c r="AD213" s="23">
        <v>805907</v>
      </c>
      <c r="AE213" s="23">
        <v>526965</v>
      </c>
      <c r="AF213" t="str" s="23">
        <v>805907:526965:snap</v>
      </c>
      <c r="AG213" t="str" s="23">
        <v>Yes</v>
      </c>
      <c r="AH213" t="str" s="23">
        <v>Yes</v>
      </c>
      <c r="AI213" s="18">
        <v>0</v>
      </c>
    </row>
    <row r="214" ht="32" customHeight="1">
      <c r="A214" t="str" s="7">
        <v>Camas Swale Farm</v>
      </c>
      <c r="B214" t="str" s="7">
        <v>Garlic Scapes</v>
      </c>
      <c r="C214" t="str" s="7">
        <v>bunch</v>
      </c>
      <c r="D214" t="str" s="7">
        <v>Herd Share Members</v>
      </c>
      <c r="E214" s="12">
        <v>3.5</v>
      </c>
      <c r="F214" s="13">
        <v>3.78</v>
      </c>
      <c r="G214" s="13">
        <f>IF(AND(ISNUMBER(E214),ISNUMBER(F214)),F214-E214,"")</f>
        <v>0.28</v>
      </c>
      <c r="H214" s="14">
        <f>IF(AND(ISNUMBER(E214),E214&gt;0,ISNUMBER(F214)),F214/E214-1,"")</f>
        <v>0.07999999999999985</v>
      </c>
      <c r="I214" t="str" s="15">
        <v>Unreviewed</v>
      </c>
      <c r="J214" s="16"/>
      <c r="K214" t="str" s="15">
        <v/>
      </c>
      <c r="L214" s="17" t="str">
        <f>IF(AC214="Local catalog","",IF(AG214="Yes",IF(ISNUMBER(E214),E214,""),IF(I214="Keep current",IF(ISNUMBER(E214),E214,""),IF(AH214&lt;&gt;"Yes","",IF(I214="Approve proposed",F214,IF(AND(I214="Use my price",AND(ISNUMBER(J214),J214&gt;0)),J214,""))))))</f>
        <v/>
      </c>
      <c r="M214" t="str" s="7">
        <f>IF(AND(AG214="Yes",OR(I214="Approve proposed",I214="Use my price")),"CHECK: protected price kept current",IF(OR(I214="Unreviewed",I214=""),"Pending review",IF(I214="Hold","On hold",IF(I214="Keep current",IF(ISNUMBER(E214),"Kept current","CHECK: no confirmed current price"),IF(AH214&lt;&gt;"Yes","CHECK: source needs review",IF(AND(I214="Use my price",NOT(AND(ISNUMBER(J214),J214&gt;0))),"CHECK: enter a price above zero",IF(NOT(OR(I214="Approve proposed",I214="Use my price")),"CHECK: choose a listed decision",IF(OR(NOT(ISNUMBER(L214)),L214&lt;=0,NOT(ISNUMBER(Y214)),Y214&lt;=0,X214&gt;=1),"CHECK: price or base unavailable",IF(L214/(Y214*(1-X214))-1&lt;0,"CHECK: price below local base","Ready")))))))))</f>
        <v>Pending review</v>
      </c>
      <c r="N214" s="18">
        <v>3.5</v>
      </c>
      <c r="O214" s="19">
        <v>0.4</v>
      </c>
      <c r="P214" s="14">
        <v>0.512</v>
      </c>
      <c r="Q214" s="20" t="str">
        <f>IF(AND(ISNUMBER(L214),ISNUMBER(Y214),Y214&gt;0,X214&lt;1),ROUND(L214/(Y214*(1-X214))-1,4),"")</f>
        <v/>
      </c>
      <c r="R214" s="12">
        <v>0</v>
      </c>
      <c r="S214" s="13">
        <f>IF(AND(ISNUMBER(E214),E214&gt;0,ISNUMBER(F214)),R214*(F214/E214-1)*(1-'Start Here'!$B$16),0)</f>
        <v>0</v>
      </c>
      <c r="T214" s="17">
        <f>IF(AND(M214="Ready",OR(I214="Approve proposed",AND(I214="Use my price",AND(ISNUMBER(J214),J214&gt;0))),ISNUMBER(L214),E214&gt;0),R214*(L214/E214-1)*(1-'Start Here'!$B$16),0)</f>
        <v>0</v>
      </c>
      <c r="U214" t="str" s="6">
        <v>Currently hidden; do not activate automatically</v>
      </c>
      <c r="V214" t="str" s="21">
        <v>No</v>
      </c>
      <c r="W214" t="str" s="21">
        <v>No</v>
      </c>
      <c r="X214" s="22">
        <v>0</v>
      </c>
      <c r="Y214" s="18">
        <v>2.5</v>
      </c>
      <c r="AB214" t="str" s="6">
        <v>2026-10-01 10:41:27 UTC</v>
      </c>
      <c r="AC214" t="str" s="6">
        <v>Local Line cache</v>
      </c>
      <c r="AD214" s="23">
        <v>805909</v>
      </c>
      <c r="AE214" s="23">
        <v>526967</v>
      </c>
      <c r="AF214" t="str" s="23">
        <v>805909:526967:herdShare</v>
      </c>
      <c r="AG214" t="str" s="23">
        <v>No</v>
      </c>
      <c r="AH214" t="str" s="23">
        <v>Yes</v>
      </c>
      <c r="AI214" s="18">
        <v>0</v>
      </c>
    </row>
    <row r="215" ht="32" customHeight="1">
      <c r="A215" t="str" s="7">
        <v>Camas Swale Farm</v>
      </c>
      <c r="B215" t="str" s="7">
        <v>Garlic Scapes</v>
      </c>
      <c r="C215" t="str" s="7">
        <v>bunch</v>
      </c>
      <c r="D215" t="str" s="7">
        <v>CSA Members</v>
      </c>
      <c r="E215" s="12">
        <v>3.5</v>
      </c>
      <c r="F215" s="13">
        <v>3.78</v>
      </c>
      <c r="G215" s="13">
        <f>IF(AND(ISNUMBER(E215),ISNUMBER(F215)),F215-E215,"")</f>
        <v>0.28</v>
      </c>
      <c r="H215" s="14">
        <f>IF(AND(ISNUMBER(E215),E215&gt;0,ISNUMBER(F215)),F215/E215-1,"")</f>
        <v>0.07999999999999985</v>
      </c>
      <c r="I215" t="str" s="15">
        <v>Unreviewed</v>
      </c>
      <c r="J215" s="16"/>
      <c r="K215" t="str" s="15">
        <v/>
      </c>
      <c r="L215" s="17" t="str">
        <f>IF(AC215="Local catalog","",IF(AG215="Yes",IF(ISNUMBER(E215),E215,""),IF(I215="Keep current",IF(ISNUMBER(E215),E215,""),IF(AH215&lt;&gt;"Yes","",IF(I215="Approve proposed",F215,IF(AND(I215="Use my price",AND(ISNUMBER(J215),J215&gt;0)),J215,""))))))</f>
        <v/>
      </c>
      <c r="M215" t="str" s="7">
        <f>IF(AND(AG215="Yes",OR(I215="Approve proposed",I215="Use my price")),"CHECK: protected price kept current",IF(OR(I215="Unreviewed",I215=""),"Pending review",IF(I215="Hold","On hold",IF(I215="Keep current",IF(ISNUMBER(E215),"Kept current","CHECK: no confirmed current price"),IF(AH215&lt;&gt;"Yes","CHECK: source needs review",IF(AND(I215="Use my price",NOT(AND(ISNUMBER(J215),J215&gt;0))),"CHECK: enter a price above zero",IF(NOT(OR(I215="Approve proposed",I215="Use my price")),"CHECK: choose a listed decision",IF(OR(NOT(ISNUMBER(L215)),L215&lt;=0,NOT(ISNUMBER(Y215)),Y215&lt;=0,X215&gt;=1),"CHECK: price or base unavailable",IF(L215/(Y215*(1-X215))-1&lt;0,"CHECK: price below local base","Ready")))))))))</f>
        <v>Pending review</v>
      </c>
      <c r="N215" s="18">
        <v>3.5</v>
      </c>
      <c r="O215" s="19">
        <v>0.4</v>
      </c>
      <c r="P215" s="14">
        <v>0.512</v>
      </c>
      <c r="Q215" s="20" t="str">
        <f>IF(AND(ISNUMBER(L215),ISNUMBER(Y215),Y215&gt;0,X215&lt;1),ROUND(L215/(Y215*(1-X215))-1,4),"")</f>
        <v/>
      </c>
      <c r="R215" s="12">
        <v>0</v>
      </c>
      <c r="S215" s="13">
        <f>IF(AND(ISNUMBER(E215),E215&gt;0,ISNUMBER(F215)),R215*(F215/E215-1)*(1-'Start Here'!$B$16),0)</f>
        <v>0</v>
      </c>
      <c r="T215" s="17">
        <f>IF(AND(M215="Ready",OR(I215="Approve proposed",AND(I215="Use my price",AND(ISNUMBER(J215),J215&gt;0))),ISNUMBER(L215),E215&gt;0),R215*(L215/E215-1)*(1-'Start Here'!$B$16),0)</f>
        <v>0</v>
      </c>
      <c r="U215" t="str" s="6">
        <v>Currently hidden; do not activate automatically</v>
      </c>
      <c r="V215" t="str" s="21">
        <v>No</v>
      </c>
      <c r="W215" t="str" s="21">
        <v>No</v>
      </c>
      <c r="X215" s="22">
        <v>0</v>
      </c>
      <c r="Y215" s="18">
        <v>2.5</v>
      </c>
      <c r="AB215" t="str" s="6">
        <v>2026-10-01 10:41:27 UTC</v>
      </c>
      <c r="AC215" t="str" s="6">
        <v>Local Line cache</v>
      </c>
      <c r="AD215" s="23">
        <v>805909</v>
      </c>
      <c r="AE215" s="23">
        <v>526967</v>
      </c>
      <c r="AF215" t="str" s="23">
        <v>805909:526967:member</v>
      </c>
      <c r="AG215" t="str" s="23">
        <v>No</v>
      </c>
      <c r="AH215" t="str" s="23">
        <v>Yes</v>
      </c>
      <c r="AI215" s="18">
        <v>0</v>
      </c>
    </row>
    <row r="216" ht="32" customHeight="1">
      <c r="A216" t="str" s="7">
        <v>Camas Swale Farm</v>
      </c>
      <c r="B216" t="str" s="7">
        <v>Garlic Scapes</v>
      </c>
      <c r="C216" t="str" s="7">
        <v>bunch</v>
      </c>
      <c r="D216" t="str" s="7">
        <v>Guest Basket</v>
      </c>
      <c r="E216" s="12">
        <v>3.5</v>
      </c>
      <c r="F216" s="13">
        <v>3.78</v>
      </c>
      <c r="G216" s="13">
        <f>IF(AND(ISNUMBER(E216),ISNUMBER(F216)),F216-E216,"")</f>
        <v>0.28</v>
      </c>
      <c r="H216" s="14">
        <f>IF(AND(ISNUMBER(E216),E216&gt;0,ISNUMBER(F216)),F216/E216-1,"")</f>
        <v>0.07999999999999985</v>
      </c>
      <c r="I216" t="str" s="15">
        <v>Unreviewed</v>
      </c>
      <c r="J216" s="16"/>
      <c r="K216" t="str" s="15">
        <v/>
      </c>
      <c r="L216" s="17" t="str">
        <f>IF(AC216="Local catalog","",IF(AG216="Yes",IF(ISNUMBER(E216),E216,""),IF(I216="Keep current",IF(ISNUMBER(E216),E216,""),IF(AH216&lt;&gt;"Yes","",IF(I216="Approve proposed",F216,IF(AND(I216="Use my price",AND(ISNUMBER(J216),J216&gt;0)),J216,""))))))</f>
        <v/>
      </c>
      <c r="M216" t="str" s="7">
        <f>IF(AND(AG216="Yes",OR(I216="Approve proposed",I216="Use my price")),"CHECK: protected price kept current",IF(OR(I216="Unreviewed",I216=""),"Pending review",IF(I216="Hold","On hold",IF(I216="Keep current",IF(ISNUMBER(E216),"Kept current","CHECK: no confirmed current price"),IF(AH216&lt;&gt;"Yes","CHECK: source needs review",IF(AND(I216="Use my price",NOT(AND(ISNUMBER(J216),J216&gt;0))),"CHECK: enter a price above zero",IF(NOT(OR(I216="Approve proposed",I216="Use my price")),"CHECK: choose a listed decision",IF(OR(NOT(ISNUMBER(L216)),L216&lt;=0,NOT(ISNUMBER(Y216)),Y216&lt;=0,X216&gt;=1),"CHECK: price or base unavailable",IF(L216/(Y216*(1-X216))-1&lt;0,"CHECK: price below local base","Ready")))))))))</f>
        <v>Pending review</v>
      </c>
      <c r="N216" s="18">
        <v>3.5</v>
      </c>
      <c r="O216" s="19">
        <v>0.4</v>
      </c>
      <c r="P216" s="14">
        <v>0.512</v>
      </c>
      <c r="Q216" s="20" t="str">
        <f>IF(AND(ISNUMBER(L216),ISNUMBER(Y216),Y216&gt;0,X216&lt;1),ROUND(L216/(Y216*(1-X216))-1,4),"")</f>
        <v/>
      </c>
      <c r="R216" s="12">
        <v>0</v>
      </c>
      <c r="S216" s="13">
        <f>IF(AND(ISNUMBER(E216),E216&gt;0,ISNUMBER(F216)),R216*(F216/E216-1)*(1-'Start Here'!$B$16),0)</f>
        <v>0</v>
      </c>
      <c r="T216" s="17">
        <f>IF(AND(M216="Ready",OR(I216="Approve proposed",AND(I216="Use my price",AND(ISNUMBER(J216),J216&gt;0))),ISNUMBER(L216),E216&gt;0),R216*(L216/E216-1)*(1-'Start Here'!$B$16),0)</f>
        <v>0</v>
      </c>
      <c r="U216" t="str" s="6">
        <v>Currently hidden; do not activate automatically</v>
      </c>
      <c r="V216" t="str" s="21">
        <v>No</v>
      </c>
      <c r="W216" t="str" s="21">
        <v>No</v>
      </c>
      <c r="X216" s="22">
        <v>0</v>
      </c>
      <c r="Y216" s="18">
        <v>2.5</v>
      </c>
      <c r="AB216" t="str" s="6">
        <v>2026-10-01 10:41:27 UTC</v>
      </c>
      <c r="AC216" t="str" s="6">
        <v>Local Line cache</v>
      </c>
      <c r="AD216" s="23">
        <v>805909</v>
      </c>
      <c r="AE216" s="23">
        <v>526967</v>
      </c>
      <c r="AF216" t="str" s="23">
        <v>805909:526967:guest</v>
      </c>
      <c r="AG216" t="str" s="23">
        <v>No</v>
      </c>
      <c r="AH216" t="str" s="23">
        <v>Yes</v>
      </c>
      <c r="AI216" s="18">
        <v>0</v>
      </c>
    </row>
    <row r="217" ht="32" customHeight="1">
      <c r="A217" t="str" s="7">
        <v>Camas Swale Farm</v>
      </c>
      <c r="B217" t="str" s="7">
        <v>Garlic Scapes</v>
      </c>
      <c r="C217" t="str" s="7">
        <v>bunch</v>
      </c>
      <c r="D217" t="str" s="7">
        <v>SNAP</v>
      </c>
      <c r="E217" s="12">
        <v>3.5</v>
      </c>
      <c r="F217" s="13">
        <v>3.5</v>
      </c>
      <c r="G217" s="13">
        <f>IF(AND(ISNUMBER(E217),ISNUMBER(F217)),F217-E217,"")</f>
        <v>0</v>
      </c>
      <c r="H217" s="14">
        <f>IF(AND(ISNUMBER(E217),E217&gt;0,ISNUMBER(F217)),F217/E217-1,"")</f>
        <v>0</v>
      </c>
      <c r="I217" t="str" s="15">
        <v>Keep current</v>
      </c>
      <c r="J217" s="16"/>
      <c r="K217" t="str" s="15">
        <v/>
      </c>
      <c r="L217" s="17">
        <f>IF(AC217="Local catalog","",IF(AG217="Yes",IF(ISNUMBER(E217),E217,""),IF(I217="Keep current",IF(ISNUMBER(E217),E217,""),IF(AH217&lt;&gt;"Yes","",IF(I217="Approve proposed",F217,IF(AND(I217="Use my price",AND(ISNUMBER(J217),J217&gt;0)),J217,""))))))</f>
        <v>3.5</v>
      </c>
      <c r="M217" t="str" s="7">
        <f>IF(AND(AG217="Yes",OR(I217="Approve proposed",I217="Use my price")),"CHECK: protected price kept current",IF(OR(I217="Unreviewed",I217=""),"Pending review",IF(I217="Hold","On hold",IF(I217="Keep current",IF(ISNUMBER(E217),"Kept current","CHECK: no confirmed current price"),IF(AH217&lt;&gt;"Yes","CHECK: source needs review",IF(AND(I217="Use my price",NOT(AND(ISNUMBER(J217),J217&gt;0))),"CHECK: enter a price above zero",IF(NOT(OR(I217="Approve proposed",I217="Use my price")),"CHECK: choose a listed decision",IF(OR(NOT(ISNUMBER(L217)),L217&lt;=0,NOT(ISNUMBER(Y217)),Y217&lt;=0,X217&gt;=1),"CHECK: price or base unavailable",IF(L217/(Y217*(1-X217))-1&lt;0,"CHECK: price below local base","Ready")))))))))</f>
        <v>Kept current</v>
      </c>
      <c r="N217" s="18">
        <v>3.5</v>
      </c>
      <c r="O217" s="19">
        <v>0.4</v>
      </c>
      <c r="P217" s="14">
        <v>0.4</v>
      </c>
      <c r="Q217" s="20">
        <f>IF(AND(ISNUMBER(L217),ISNUMBER(Y217),Y217&gt;0,X217&lt;1),ROUND(L217/(Y217*(1-X217))-1,4),"")</f>
        <v>0.4</v>
      </c>
      <c r="R217" s="12">
        <v>0</v>
      </c>
      <c r="S217" s="13">
        <f>IF(AND(ISNUMBER(E217),E217&gt;0,ISNUMBER(F217)),R217*(F217/E217-1)*(1-'Start Here'!$B$16),0)</f>
        <v>0</v>
      </c>
      <c r="T217" s="17">
        <f>IF(AND(M217="Ready",OR(I217="Approve proposed",AND(I217="Use my price",AND(ISNUMBER(J217),J217&gt;0))),ISNUMBER(L217),E217&gt;0),R217*(L217/E217-1)*(1-'Start Here'!$B$16),0)</f>
        <v>0</v>
      </c>
      <c r="U217" t="str" s="6">
        <v>SNAP: preserve existing selling price; Currently hidden; do not activate automatically</v>
      </c>
      <c r="V217" t="str" s="21">
        <v>No</v>
      </c>
      <c r="W217" t="str" s="21">
        <v>No</v>
      </c>
      <c r="X217" s="22">
        <v>0</v>
      </c>
      <c r="Y217" s="18">
        <v>2.5</v>
      </c>
      <c r="AB217" t="str" s="6">
        <v>2026-10-01 10:41:27 UTC</v>
      </c>
      <c r="AC217" t="str" s="6">
        <v>Local Line cache</v>
      </c>
      <c r="AD217" s="23">
        <v>805909</v>
      </c>
      <c r="AE217" s="23">
        <v>526967</v>
      </c>
      <c r="AF217" t="str" s="23">
        <v>805909:526967:snap</v>
      </c>
      <c r="AG217" t="str" s="23">
        <v>Yes</v>
      </c>
      <c r="AH217" t="str" s="23">
        <v>Yes</v>
      </c>
      <c r="AI217" s="18">
        <v>0</v>
      </c>
    </row>
    <row r="218" ht="32" customHeight="1">
      <c r="A218" t="str" s="7">
        <v>Camas Swale Farm</v>
      </c>
      <c r="B218" t="str" s="7">
        <v>Green Bell Pepper</v>
      </c>
      <c r="C218" t="str" s="7">
        <v>1 lb</v>
      </c>
      <c r="D218" t="str" s="7">
        <v>Herd Share Members</v>
      </c>
      <c r="E218" s="12">
        <v>3.5</v>
      </c>
      <c r="F218" s="13">
        <v>3.78</v>
      </c>
      <c r="G218" s="13">
        <f>IF(AND(ISNUMBER(E218),ISNUMBER(F218)),F218-E218,"")</f>
        <v>0.28</v>
      </c>
      <c r="H218" s="14">
        <f>IF(AND(ISNUMBER(E218),E218&gt;0,ISNUMBER(F218)),F218/E218-1,"")</f>
        <v>0.07999999999999985</v>
      </c>
      <c r="I218" t="str" s="15">
        <v>Unreviewed</v>
      </c>
      <c r="J218" s="16"/>
      <c r="K218" t="str" s="15">
        <v/>
      </c>
      <c r="L218" s="17" t="str">
        <f>IF(AC218="Local catalog","",IF(AG218="Yes",IF(ISNUMBER(E218),E218,""),IF(I218="Keep current",IF(ISNUMBER(E218),E218,""),IF(AH218&lt;&gt;"Yes","",IF(I218="Approve proposed",F218,IF(AND(I218="Use my price",AND(ISNUMBER(J218),J218&gt;0)),J218,""))))))</f>
        <v/>
      </c>
      <c r="M218" t="str" s="7">
        <f>IF(AND(AG218="Yes",OR(I218="Approve proposed",I218="Use my price")),"CHECK: protected price kept current",IF(OR(I218="Unreviewed",I218=""),"Pending review",IF(I218="Hold","On hold",IF(I218="Keep current",IF(ISNUMBER(E218),"Kept current","CHECK: no confirmed current price"),IF(AH218&lt;&gt;"Yes","CHECK: source needs review",IF(AND(I218="Use my price",NOT(AND(ISNUMBER(J218),J218&gt;0))),"CHECK: enter a price above zero",IF(NOT(OR(I218="Approve proposed",I218="Use my price")),"CHECK: choose a listed decision",IF(OR(NOT(ISNUMBER(L218)),L218&lt;=0,NOT(ISNUMBER(Y218)),Y218&lt;=0,X218&gt;=1),"CHECK: price or base unavailable",IF(L218/(Y218*(1-X218))-1&lt;0,"CHECK: price below local base","Ready")))))))))</f>
        <v>Pending review</v>
      </c>
      <c r="N218" s="18">
        <v>3.5</v>
      </c>
      <c r="O218" s="19">
        <v>0.4</v>
      </c>
      <c r="P218" s="14">
        <v>0.512</v>
      </c>
      <c r="Q218" s="20" t="str">
        <f>IF(AND(ISNUMBER(L218),ISNUMBER(Y218),Y218&gt;0,X218&lt;1),ROUND(L218/(Y218*(1-X218))-1,4),"")</f>
        <v/>
      </c>
      <c r="R218" s="12">
        <v>490.7</v>
      </c>
      <c r="S218" s="13">
        <f>IF(AND(ISNUMBER(E218),E218&gt;0,ISNUMBER(F218)),R218*(F218/E218-1)*(1-'Start Here'!$B$16),0)</f>
        <v>38.07831999999993</v>
      </c>
      <c r="T218" s="17">
        <f>IF(AND(M218="Ready",OR(I218="Approve proposed",AND(I218="Use my price",AND(ISNUMBER(J218),J218&gt;0))),ISNUMBER(L218),E218&gt;0),R218*(L218/E218-1)*(1-'Start Here'!$B$16),0)</f>
        <v>0</v>
      </c>
      <c r="U218" t="str" s="6">
        <v/>
      </c>
      <c r="V218" t="str" s="21">
        <v>Yes</v>
      </c>
      <c r="W218" t="str" s="21">
        <v>No</v>
      </c>
      <c r="X218" s="22">
        <v>0</v>
      </c>
      <c r="Y218" s="18">
        <v>2.5</v>
      </c>
      <c r="AB218" t="str" s="6">
        <v>2026-10-01 10:41:27 UTC</v>
      </c>
      <c r="AC218" t="str" s="6">
        <v>Local Line cache</v>
      </c>
      <c r="AD218" s="23">
        <v>805913</v>
      </c>
      <c r="AE218" s="23">
        <v>526971</v>
      </c>
      <c r="AF218" t="str" s="23">
        <v>805913:526971:herdShare</v>
      </c>
      <c r="AG218" t="str" s="23">
        <v>No</v>
      </c>
      <c r="AH218" t="str" s="23">
        <v>Yes</v>
      </c>
      <c r="AI218" s="18">
        <v>300</v>
      </c>
    </row>
    <row r="219" ht="32" customHeight="1">
      <c r="A219" t="str" s="7">
        <v>Camas Swale Farm</v>
      </c>
      <c r="B219" t="str" s="7">
        <v>Green Bell Pepper</v>
      </c>
      <c r="C219" t="str" s="7">
        <v>1 lb</v>
      </c>
      <c r="D219" t="str" s="7">
        <v>CSA Members</v>
      </c>
      <c r="E219" s="12">
        <v>3.5</v>
      </c>
      <c r="F219" s="13">
        <v>3.78</v>
      </c>
      <c r="G219" s="13">
        <f>IF(AND(ISNUMBER(E219),ISNUMBER(F219)),F219-E219,"")</f>
        <v>0.28</v>
      </c>
      <c r="H219" s="14">
        <f>IF(AND(ISNUMBER(E219),E219&gt;0,ISNUMBER(F219)),F219/E219-1,"")</f>
        <v>0.07999999999999985</v>
      </c>
      <c r="I219" t="str" s="15">
        <v>Unreviewed</v>
      </c>
      <c r="J219" s="16"/>
      <c r="K219" t="str" s="15">
        <v/>
      </c>
      <c r="L219" s="17" t="str">
        <f>IF(AC219="Local catalog","",IF(AG219="Yes",IF(ISNUMBER(E219),E219,""),IF(I219="Keep current",IF(ISNUMBER(E219),E219,""),IF(AH219&lt;&gt;"Yes","",IF(I219="Approve proposed",F219,IF(AND(I219="Use my price",AND(ISNUMBER(J219),J219&gt;0)),J219,""))))))</f>
        <v/>
      </c>
      <c r="M219" t="str" s="7">
        <f>IF(AND(AG219="Yes",OR(I219="Approve proposed",I219="Use my price")),"CHECK: protected price kept current",IF(OR(I219="Unreviewed",I219=""),"Pending review",IF(I219="Hold","On hold",IF(I219="Keep current",IF(ISNUMBER(E219),"Kept current","CHECK: no confirmed current price"),IF(AH219&lt;&gt;"Yes","CHECK: source needs review",IF(AND(I219="Use my price",NOT(AND(ISNUMBER(J219),J219&gt;0))),"CHECK: enter a price above zero",IF(NOT(OR(I219="Approve proposed",I219="Use my price")),"CHECK: choose a listed decision",IF(OR(NOT(ISNUMBER(L219)),L219&lt;=0,NOT(ISNUMBER(Y219)),Y219&lt;=0,X219&gt;=1),"CHECK: price or base unavailable",IF(L219/(Y219*(1-X219))-1&lt;0,"CHECK: price below local base","Ready")))))))))</f>
        <v>Pending review</v>
      </c>
      <c r="N219" s="18">
        <v>3.5</v>
      </c>
      <c r="O219" s="19">
        <v>0.4</v>
      </c>
      <c r="P219" s="14">
        <v>0.512</v>
      </c>
      <c r="Q219" s="20" t="str">
        <f>IF(AND(ISNUMBER(L219),ISNUMBER(Y219),Y219&gt;0,X219&lt;1),ROUND(L219/(Y219*(1-X219))-1,4),"")</f>
        <v/>
      </c>
      <c r="R219" s="12">
        <v>0</v>
      </c>
      <c r="S219" s="13">
        <f>IF(AND(ISNUMBER(E219),E219&gt;0,ISNUMBER(F219)),R219*(F219/E219-1)*(1-'Start Here'!$B$16),0)</f>
        <v>0</v>
      </c>
      <c r="T219" s="17">
        <f>IF(AND(M219="Ready",OR(I219="Approve proposed",AND(I219="Use my price",AND(ISNUMBER(J219),J219&gt;0))),ISNUMBER(L219),E219&gt;0),R219*(L219/E219-1)*(1-'Start Here'!$B$16),0)</f>
        <v>0</v>
      </c>
      <c r="U219" t="str" s="6">
        <v/>
      </c>
      <c r="V219" t="str" s="21">
        <v>Yes</v>
      </c>
      <c r="W219" t="str" s="21">
        <v>No</v>
      </c>
      <c r="X219" s="22">
        <v>0</v>
      </c>
      <c r="Y219" s="18">
        <v>2.5</v>
      </c>
      <c r="AB219" t="str" s="6">
        <v>2026-10-01 10:41:27 UTC</v>
      </c>
      <c r="AC219" t="str" s="6">
        <v>Local Line cache</v>
      </c>
      <c r="AD219" s="23">
        <v>805913</v>
      </c>
      <c r="AE219" s="23">
        <v>526971</v>
      </c>
      <c r="AF219" t="str" s="23">
        <v>805913:526971:member</v>
      </c>
      <c r="AG219" t="str" s="23">
        <v>No</v>
      </c>
      <c r="AH219" t="str" s="23">
        <v>Yes</v>
      </c>
      <c r="AI219" s="18">
        <v>0</v>
      </c>
    </row>
    <row r="220" ht="32" customHeight="1">
      <c r="A220" t="str" s="7">
        <v>Camas Swale Farm</v>
      </c>
      <c r="B220" t="str" s="7">
        <v>Green Bell Pepper</v>
      </c>
      <c r="C220" t="str" s="7">
        <v>1 lb</v>
      </c>
      <c r="D220" t="str" s="7">
        <v>Guest Basket</v>
      </c>
      <c r="E220" s="12">
        <v>3.5</v>
      </c>
      <c r="F220" s="13">
        <v>3.78</v>
      </c>
      <c r="G220" s="13">
        <f>IF(AND(ISNUMBER(E220),ISNUMBER(F220)),F220-E220,"")</f>
        <v>0.28</v>
      </c>
      <c r="H220" s="14">
        <f>IF(AND(ISNUMBER(E220),E220&gt;0,ISNUMBER(F220)),F220/E220-1,"")</f>
        <v>0.07999999999999985</v>
      </c>
      <c r="I220" t="str" s="15">
        <v>Unreviewed</v>
      </c>
      <c r="J220" s="16"/>
      <c r="K220" t="str" s="15">
        <v/>
      </c>
      <c r="L220" s="17" t="str">
        <f>IF(AC220="Local catalog","",IF(AG220="Yes",IF(ISNUMBER(E220),E220,""),IF(I220="Keep current",IF(ISNUMBER(E220),E220,""),IF(AH220&lt;&gt;"Yes","",IF(I220="Approve proposed",F220,IF(AND(I220="Use my price",AND(ISNUMBER(J220),J220&gt;0)),J220,""))))))</f>
        <v/>
      </c>
      <c r="M220" t="str" s="7">
        <f>IF(AND(AG220="Yes",OR(I220="Approve proposed",I220="Use my price")),"CHECK: protected price kept current",IF(OR(I220="Unreviewed",I220=""),"Pending review",IF(I220="Hold","On hold",IF(I220="Keep current",IF(ISNUMBER(E220),"Kept current","CHECK: no confirmed current price"),IF(AH220&lt;&gt;"Yes","CHECK: source needs review",IF(AND(I220="Use my price",NOT(AND(ISNUMBER(J220),J220&gt;0))),"CHECK: enter a price above zero",IF(NOT(OR(I220="Approve proposed",I220="Use my price")),"CHECK: choose a listed decision",IF(OR(NOT(ISNUMBER(L220)),L220&lt;=0,NOT(ISNUMBER(Y220)),Y220&lt;=0,X220&gt;=1),"CHECK: price or base unavailable",IF(L220/(Y220*(1-X220))-1&lt;0,"CHECK: price below local base","Ready")))))))))</f>
        <v>Pending review</v>
      </c>
      <c r="N220" s="18">
        <v>3.5</v>
      </c>
      <c r="O220" s="19">
        <v>0.4</v>
      </c>
      <c r="P220" s="14">
        <v>0.512</v>
      </c>
      <c r="Q220" s="20" t="str">
        <f>IF(AND(ISNUMBER(L220),ISNUMBER(Y220),Y220&gt;0,X220&lt;1),ROUND(L220/(Y220*(1-X220))-1,4),"")</f>
        <v/>
      </c>
      <c r="R220" s="12">
        <v>25.2</v>
      </c>
      <c r="S220" s="13">
        <f>IF(AND(ISNUMBER(E220),E220&gt;0,ISNUMBER(F220)),R220*(F220/E220-1)*(1-'Start Here'!$B$16),0)</f>
        <v>1.9555199999999962</v>
      </c>
      <c r="T220" s="17">
        <f>IF(AND(M220="Ready",OR(I220="Approve proposed",AND(I220="Use my price",AND(ISNUMBER(J220),J220&gt;0))),ISNUMBER(L220),E220&gt;0),R220*(L220/E220-1)*(1-'Start Here'!$B$16),0)</f>
        <v>0</v>
      </c>
      <c r="U220" t="str" s="6">
        <v/>
      </c>
      <c r="V220" t="str" s="21">
        <v>Yes</v>
      </c>
      <c r="W220" t="str" s="21">
        <v>No</v>
      </c>
      <c r="X220" s="22">
        <v>0</v>
      </c>
      <c r="Y220" s="18">
        <v>2.5</v>
      </c>
      <c r="AB220" t="str" s="6">
        <v>2026-10-01 10:41:27 UTC</v>
      </c>
      <c r="AC220" t="str" s="6">
        <v>Local Line cache</v>
      </c>
      <c r="AD220" s="23">
        <v>805913</v>
      </c>
      <c r="AE220" s="23">
        <v>526971</v>
      </c>
      <c r="AF220" t="str" s="23">
        <v>805913:526971:guest</v>
      </c>
      <c r="AG220" t="str" s="23">
        <v>No</v>
      </c>
      <c r="AH220" t="str" s="23">
        <v>Yes</v>
      </c>
      <c r="AI220" s="18">
        <v>15</v>
      </c>
    </row>
    <row r="221" ht="32" customHeight="1">
      <c r="A221" t="str" s="7">
        <v>Camas Swale Farm</v>
      </c>
      <c r="B221" t="str" s="7">
        <v>Green Bell Pepper</v>
      </c>
      <c r="C221" t="str" s="7">
        <v>1 lb</v>
      </c>
      <c r="D221" t="str" s="7">
        <v>SNAP</v>
      </c>
      <c r="E221" s="12">
        <v>3.5</v>
      </c>
      <c r="F221" s="13">
        <v>3.5</v>
      </c>
      <c r="G221" s="13">
        <f>IF(AND(ISNUMBER(E221),ISNUMBER(F221)),F221-E221,"")</f>
        <v>0</v>
      </c>
      <c r="H221" s="14">
        <f>IF(AND(ISNUMBER(E221),E221&gt;0,ISNUMBER(F221)),F221/E221-1,"")</f>
        <v>0</v>
      </c>
      <c r="I221" t="str" s="15">
        <v>Keep current</v>
      </c>
      <c r="J221" s="16"/>
      <c r="K221" t="str" s="15">
        <v/>
      </c>
      <c r="L221" s="17">
        <f>IF(AC221="Local catalog","",IF(AG221="Yes",IF(ISNUMBER(E221),E221,""),IF(I221="Keep current",IF(ISNUMBER(E221),E221,""),IF(AH221&lt;&gt;"Yes","",IF(I221="Approve proposed",F221,IF(AND(I221="Use my price",AND(ISNUMBER(J221),J221&gt;0)),J221,""))))))</f>
        <v>3.5</v>
      </c>
      <c r="M221" t="str" s="7">
        <f>IF(AND(AG221="Yes",OR(I221="Approve proposed",I221="Use my price")),"CHECK: protected price kept current",IF(OR(I221="Unreviewed",I221=""),"Pending review",IF(I221="Hold","On hold",IF(I221="Keep current",IF(ISNUMBER(E221),"Kept current","CHECK: no confirmed current price"),IF(AH221&lt;&gt;"Yes","CHECK: source needs review",IF(AND(I221="Use my price",NOT(AND(ISNUMBER(J221),J221&gt;0))),"CHECK: enter a price above zero",IF(NOT(OR(I221="Approve proposed",I221="Use my price")),"CHECK: choose a listed decision",IF(OR(NOT(ISNUMBER(L221)),L221&lt;=0,NOT(ISNUMBER(Y221)),Y221&lt;=0,X221&gt;=1),"CHECK: price or base unavailable",IF(L221/(Y221*(1-X221))-1&lt;0,"CHECK: price below local base","Ready")))))))))</f>
        <v>Kept current</v>
      </c>
      <c r="N221" s="18">
        <v>3.5</v>
      </c>
      <c r="O221" s="19">
        <v>0.4</v>
      </c>
      <c r="P221" s="14">
        <v>0.4</v>
      </c>
      <c r="Q221" s="20">
        <f>IF(AND(ISNUMBER(L221),ISNUMBER(Y221),Y221&gt;0,X221&lt;1),ROUND(L221/(Y221*(1-X221))-1,4),"")</f>
        <v>0.4</v>
      </c>
      <c r="R221" s="12">
        <v>0</v>
      </c>
      <c r="S221" s="13">
        <f>IF(AND(ISNUMBER(E221),E221&gt;0,ISNUMBER(F221)),R221*(F221/E221-1)*(1-'Start Here'!$B$16),0)</f>
        <v>0</v>
      </c>
      <c r="T221" s="17">
        <f>IF(AND(M221="Ready",OR(I221="Approve proposed",AND(I221="Use my price",AND(ISNUMBER(J221),J221&gt;0))),ISNUMBER(L221),E221&gt;0),R221*(L221/E221-1)*(1-'Start Here'!$B$16),0)</f>
        <v>0</v>
      </c>
      <c r="U221" t="str" s="6">
        <v>SNAP: preserve existing selling price</v>
      </c>
      <c r="V221" t="str" s="21">
        <v>Yes</v>
      </c>
      <c r="W221" t="str" s="21">
        <v>No</v>
      </c>
      <c r="X221" s="22">
        <v>0</v>
      </c>
      <c r="Y221" s="18">
        <v>2.5</v>
      </c>
      <c r="AB221" t="str" s="6">
        <v>2026-10-01 10:41:27 UTC</v>
      </c>
      <c r="AC221" t="str" s="6">
        <v>Local Line cache</v>
      </c>
      <c r="AD221" s="23">
        <v>805913</v>
      </c>
      <c r="AE221" s="23">
        <v>526971</v>
      </c>
      <c r="AF221" t="str" s="23">
        <v>805913:526971:snap</v>
      </c>
      <c r="AG221" t="str" s="23">
        <v>Yes</v>
      </c>
      <c r="AH221" t="str" s="23">
        <v>Yes</v>
      </c>
      <c r="AI221" s="18">
        <v>0</v>
      </c>
    </row>
    <row r="222" ht="32" customHeight="1">
      <c r="A222" t="str" s="7">
        <v>Camas Swale Farm</v>
      </c>
      <c r="B222" t="str" s="7">
        <v>Green garlic</v>
      </c>
      <c r="C222" t="str" s="7">
        <v>bu</v>
      </c>
      <c r="D222" t="str" s="7">
        <v>Herd Share Members</v>
      </c>
      <c r="E222" s="12">
        <v>3.29</v>
      </c>
      <c r="F222" s="13">
        <v>3.55</v>
      </c>
      <c r="G222" s="13">
        <f>IF(AND(ISNUMBER(E222),ISNUMBER(F222)),F222-E222,"")</f>
        <v>0.26</v>
      </c>
      <c r="H222" s="14">
        <f>IF(AND(ISNUMBER(E222),E222&gt;0,ISNUMBER(F222)),F222/E222-1,"")</f>
        <v>0.07902735562310026</v>
      </c>
      <c r="I222" t="str" s="15">
        <v>Unreviewed</v>
      </c>
      <c r="J222" s="16"/>
      <c r="K222" t="str" s="15">
        <v/>
      </c>
      <c r="L222" s="17" t="str">
        <f>IF(AC222="Local catalog","",IF(AG222="Yes",IF(ISNUMBER(E222),E222,""),IF(I222="Keep current",IF(ISNUMBER(E222),E222,""),IF(AH222&lt;&gt;"Yes","",IF(I222="Approve proposed",F222,IF(AND(I222="Use my price",AND(ISNUMBER(J222),J222&gt;0)),J222,""))))))</f>
        <v/>
      </c>
      <c r="M222" t="str" s="7">
        <f>IF(AND(AG222="Yes",OR(I222="Approve proposed",I222="Use my price")),"CHECK: protected price kept current",IF(OR(I222="Unreviewed",I222=""),"Pending review",IF(I222="Hold","On hold",IF(I222="Keep current",IF(ISNUMBER(E222),"Kept current","CHECK: no confirmed current price"),IF(AH222&lt;&gt;"Yes","CHECK: source needs review",IF(AND(I222="Use my price",NOT(AND(ISNUMBER(J222),J222&gt;0))),"CHECK: enter a price above zero",IF(NOT(OR(I222="Approve proposed",I222="Use my price")),"CHECK: choose a listed decision",IF(OR(NOT(ISNUMBER(L222)),L222&lt;=0,NOT(ISNUMBER(Y222)),Y222&lt;=0,X222&gt;=1),"CHECK: price or base unavailable",IF(L222/(Y222*(1-X222))-1&lt;0,"CHECK: price below local base","Ready")))))))))</f>
        <v>Pending review</v>
      </c>
      <c r="N222" s="18">
        <v>3.29</v>
      </c>
      <c r="O222" s="19">
        <v>0.4</v>
      </c>
      <c r="P222" s="14">
        <v>0.5106</v>
      </c>
      <c r="Q222" s="20" t="str">
        <f>IF(AND(ISNUMBER(L222),ISNUMBER(Y222),Y222&gt;0,X222&lt;1),ROUND(L222/(Y222*(1-X222))-1,4),"")</f>
        <v/>
      </c>
      <c r="R222" s="12">
        <v>0</v>
      </c>
      <c r="S222" s="13">
        <f>IF(AND(ISNUMBER(E222),E222&gt;0,ISNUMBER(F222)),R222*(F222/E222-1)*(1-'Start Here'!$B$16),0)</f>
        <v>0</v>
      </c>
      <c r="T222" s="17">
        <f>IF(AND(M222="Ready",OR(I222="Approve proposed",AND(I222="Use my price",AND(ISNUMBER(J222),J222&gt;0))),ISNUMBER(L222),E222&gt;0),R222*(L222/E222-1)*(1-'Start Here'!$B$16),0)</f>
        <v>0</v>
      </c>
      <c r="U222" t="str" s="6">
        <v>Currently hidden; do not activate automatically</v>
      </c>
      <c r="V222" t="str" s="21">
        <v>No</v>
      </c>
      <c r="W222" t="str" s="21">
        <v>No</v>
      </c>
      <c r="X222" s="22">
        <v>0</v>
      </c>
      <c r="Y222" s="18">
        <v>2.35</v>
      </c>
      <c r="AB222" t="str" s="6">
        <v>2026-10-01 10:41:27 UTC</v>
      </c>
      <c r="AC222" t="str" s="6">
        <v>Local Line cache</v>
      </c>
      <c r="AD222" s="23">
        <v>882263</v>
      </c>
      <c r="AE222" s="23">
        <v>618950</v>
      </c>
      <c r="AF222" t="str" s="23">
        <v>882263:618950:herdShare</v>
      </c>
      <c r="AG222" t="str" s="23">
        <v>No</v>
      </c>
      <c r="AH222" t="str" s="23">
        <v>Yes</v>
      </c>
      <c r="AI222" s="18">
        <v>0</v>
      </c>
    </row>
    <row r="223" ht="32" customHeight="1">
      <c r="A223" t="str" s="7">
        <v>Camas Swale Farm</v>
      </c>
      <c r="B223" t="str" s="7">
        <v>Green garlic</v>
      </c>
      <c r="C223" t="str" s="7">
        <v>bu</v>
      </c>
      <c r="D223" t="str" s="7">
        <v>CSA Members</v>
      </c>
      <c r="E223" s="12">
        <v>3.29</v>
      </c>
      <c r="F223" s="13">
        <v>3.55</v>
      </c>
      <c r="G223" s="13">
        <f>IF(AND(ISNUMBER(E223),ISNUMBER(F223)),F223-E223,"")</f>
        <v>0.26</v>
      </c>
      <c r="H223" s="14">
        <f>IF(AND(ISNUMBER(E223),E223&gt;0,ISNUMBER(F223)),F223/E223-1,"")</f>
        <v>0.07902735562310026</v>
      </c>
      <c r="I223" t="str" s="15">
        <v>Unreviewed</v>
      </c>
      <c r="J223" s="16"/>
      <c r="K223" t="str" s="15">
        <v/>
      </c>
      <c r="L223" s="17" t="str">
        <f>IF(AC223="Local catalog","",IF(AG223="Yes",IF(ISNUMBER(E223),E223,""),IF(I223="Keep current",IF(ISNUMBER(E223),E223,""),IF(AH223&lt;&gt;"Yes","",IF(I223="Approve proposed",F223,IF(AND(I223="Use my price",AND(ISNUMBER(J223),J223&gt;0)),J223,""))))))</f>
        <v/>
      </c>
      <c r="M223" t="str" s="7">
        <f>IF(AND(AG223="Yes",OR(I223="Approve proposed",I223="Use my price")),"CHECK: protected price kept current",IF(OR(I223="Unreviewed",I223=""),"Pending review",IF(I223="Hold","On hold",IF(I223="Keep current",IF(ISNUMBER(E223),"Kept current","CHECK: no confirmed current price"),IF(AH223&lt;&gt;"Yes","CHECK: source needs review",IF(AND(I223="Use my price",NOT(AND(ISNUMBER(J223),J223&gt;0))),"CHECK: enter a price above zero",IF(NOT(OR(I223="Approve proposed",I223="Use my price")),"CHECK: choose a listed decision",IF(OR(NOT(ISNUMBER(L223)),L223&lt;=0,NOT(ISNUMBER(Y223)),Y223&lt;=0,X223&gt;=1),"CHECK: price or base unavailable",IF(L223/(Y223*(1-X223))-1&lt;0,"CHECK: price below local base","Ready")))))))))</f>
        <v>Pending review</v>
      </c>
      <c r="N223" s="18">
        <v>3.29</v>
      </c>
      <c r="O223" s="19">
        <v>0.4</v>
      </c>
      <c r="P223" s="14">
        <v>0.5106</v>
      </c>
      <c r="Q223" s="20" t="str">
        <f>IF(AND(ISNUMBER(L223),ISNUMBER(Y223),Y223&gt;0,X223&lt;1),ROUND(L223/(Y223*(1-X223))-1,4),"")</f>
        <v/>
      </c>
      <c r="R223" s="12">
        <v>0</v>
      </c>
      <c r="S223" s="13">
        <f>IF(AND(ISNUMBER(E223),E223&gt;0,ISNUMBER(F223)),R223*(F223/E223-1)*(1-'Start Here'!$B$16),0)</f>
        <v>0</v>
      </c>
      <c r="T223" s="17">
        <f>IF(AND(M223="Ready",OR(I223="Approve proposed",AND(I223="Use my price",AND(ISNUMBER(J223),J223&gt;0))),ISNUMBER(L223),E223&gt;0),R223*(L223/E223-1)*(1-'Start Here'!$B$16),0)</f>
        <v>0</v>
      </c>
      <c r="U223" t="str" s="6">
        <v>Currently hidden; do not activate automatically</v>
      </c>
      <c r="V223" t="str" s="21">
        <v>No</v>
      </c>
      <c r="W223" t="str" s="21">
        <v>No</v>
      </c>
      <c r="X223" s="22">
        <v>0</v>
      </c>
      <c r="Y223" s="18">
        <v>2.35</v>
      </c>
      <c r="AB223" t="str" s="6">
        <v>2026-10-01 10:41:27 UTC</v>
      </c>
      <c r="AC223" t="str" s="6">
        <v>Local Line cache</v>
      </c>
      <c r="AD223" s="23">
        <v>882263</v>
      </c>
      <c r="AE223" s="23">
        <v>618950</v>
      </c>
      <c r="AF223" t="str" s="23">
        <v>882263:618950:member</v>
      </c>
      <c r="AG223" t="str" s="23">
        <v>No</v>
      </c>
      <c r="AH223" t="str" s="23">
        <v>Yes</v>
      </c>
      <c r="AI223" s="18">
        <v>0</v>
      </c>
    </row>
    <row r="224" ht="32" customHeight="1">
      <c r="A224" t="str" s="7">
        <v>Camas Swale Farm</v>
      </c>
      <c r="B224" t="str" s="7">
        <v>Green garlic</v>
      </c>
      <c r="C224" t="str" s="7">
        <v>bu</v>
      </c>
      <c r="D224" t="str" s="7">
        <v>Guest Basket</v>
      </c>
      <c r="E224" s="12">
        <v>3.29</v>
      </c>
      <c r="F224" s="13">
        <v>3.55</v>
      </c>
      <c r="G224" s="13">
        <f>IF(AND(ISNUMBER(E224),ISNUMBER(F224)),F224-E224,"")</f>
        <v>0.26</v>
      </c>
      <c r="H224" s="14">
        <f>IF(AND(ISNUMBER(E224),E224&gt;0,ISNUMBER(F224)),F224/E224-1,"")</f>
        <v>0.07902735562310026</v>
      </c>
      <c r="I224" t="str" s="15">
        <v>Unreviewed</v>
      </c>
      <c r="J224" s="16"/>
      <c r="K224" t="str" s="15">
        <v/>
      </c>
      <c r="L224" s="17" t="str">
        <f>IF(AC224="Local catalog","",IF(AG224="Yes",IF(ISNUMBER(E224),E224,""),IF(I224="Keep current",IF(ISNUMBER(E224),E224,""),IF(AH224&lt;&gt;"Yes","",IF(I224="Approve proposed",F224,IF(AND(I224="Use my price",AND(ISNUMBER(J224),J224&gt;0)),J224,""))))))</f>
        <v/>
      </c>
      <c r="M224" t="str" s="7">
        <f>IF(AND(AG224="Yes",OR(I224="Approve proposed",I224="Use my price")),"CHECK: protected price kept current",IF(OR(I224="Unreviewed",I224=""),"Pending review",IF(I224="Hold","On hold",IF(I224="Keep current",IF(ISNUMBER(E224),"Kept current","CHECK: no confirmed current price"),IF(AH224&lt;&gt;"Yes","CHECK: source needs review",IF(AND(I224="Use my price",NOT(AND(ISNUMBER(J224),J224&gt;0))),"CHECK: enter a price above zero",IF(NOT(OR(I224="Approve proposed",I224="Use my price")),"CHECK: choose a listed decision",IF(OR(NOT(ISNUMBER(L224)),L224&lt;=0,NOT(ISNUMBER(Y224)),Y224&lt;=0,X224&gt;=1),"CHECK: price or base unavailable",IF(L224/(Y224*(1-X224))-1&lt;0,"CHECK: price below local base","Ready")))))))))</f>
        <v>Pending review</v>
      </c>
      <c r="N224" s="18">
        <v>3.29</v>
      </c>
      <c r="O224" s="19">
        <v>0.4</v>
      </c>
      <c r="P224" s="14">
        <v>0.5106</v>
      </c>
      <c r="Q224" s="20" t="str">
        <f>IF(AND(ISNUMBER(L224),ISNUMBER(Y224),Y224&gt;0,X224&lt;1),ROUND(L224/(Y224*(1-X224))-1,4),"")</f>
        <v/>
      </c>
      <c r="R224" s="12">
        <v>0</v>
      </c>
      <c r="S224" s="13">
        <f>IF(AND(ISNUMBER(E224),E224&gt;0,ISNUMBER(F224)),R224*(F224/E224-1)*(1-'Start Here'!$B$16),0)</f>
        <v>0</v>
      </c>
      <c r="T224" s="17">
        <f>IF(AND(M224="Ready",OR(I224="Approve proposed",AND(I224="Use my price",AND(ISNUMBER(J224),J224&gt;0))),ISNUMBER(L224),E224&gt;0),R224*(L224/E224-1)*(1-'Start Here'!$B$16),0)</f>
        <v>0</v>
      </c>
      <c r="U224" t="str" s="6">
        <v>Currently hidden; do not activate automatically</v>
      </c>
      <c r="V224" t="str" s="21">
        <v>No</v>
      </c>
      <c r="W224" t="str" s="21">
        <v>No</v>
      </c>
      <c r="X224" s="22">
        <v>0</v>
      </c>
      <c r="Y224" s="18">
        <v>2.35</v>
      </c>
      <c r="AB224" t="str" s="6">
        <v>2026-10-01 10:41:27 UTC</v>
      </c>
      <c r="AC224" t="str" s="6">
        <v>Local Line cache</v>
      </c>
      <c r="AD224" s="23">
        <v>882263</v>
      </c>
      <c r="AE224" s="23">
        <v>618950</v>
      </c>
      <c r="AF224" t="str" s="23">
        <v>882263:618950:guest</v>
      </c>
      <c r="AG224" t="str" s="23">
        <v>No</v>
      </c>
      <c r="AH224" t="str" s="23">
        <v>Yes</v>
      </c>
      <c r="AI224" s="18">
        <v>0</v>
      </c>
    </row>
    <row r="225" ht="32" customHeight="1">
      <c r="A225" t="str" s="7">
        <v>Camas Swale Farm</v>
      </c>
      <c r="B225" t="str" s="7">
        <v>Green garlic</v>
      </c>
      <c r="C225" t="str" s="7">
        <v>bu</v>
      </c>
      <c r="D225" t="str" s="7">
        <v>SNAP</v>
      </c>
      <c r="E225" s="12">
        <v>3.29</v>
      </c>
      <c r="F225" s="13">
        <v>3.29</v>
      </c>
      <c r="G225" s="13">
        <f>IF(AND(ISNUMBER(E225),ISNUMBER(F225)),F225-E225,"")</f>
        <v>0</v>
      </c>
      <c r="H225" s="14">
        <f>IF(AND(ISNUMBER(E225),E225&gt;0,ISNUMBER(F225)),F225/E225-1,"")</f>
        <v>0</v>
      </c>
      <c r="I225" t="str" s="15">
        <v>Keep current</v>
      </c>
      <c r="J225" s="16"/>
      <c r="K225" t="str" s="15">
        <v/>
      </c>
      <c r="L225" s="17">
        <f>IF(AC225="Local catalog","",IF(AG225="Yes",IF(ISNUMBER(E225),E225,""),IF(I225="Keep current",IF(ISNUMBER(E225),E225,""),IF(AH225&lt;&gt;"Yes","",IF(I225="Approve proposed",F225,IF(AND(I225="Use my price",AND(ISNUMBER(J225),J225&gt;0)),J225,""))))))</f>
        <v>3.29</v>
      </c>
      <c r="M225" t="str" s="7">
        <f>IF(AND(AG225="Yes",OR(I225="Approve proposed",I225="Use my price")),"CHECK: protected price kept current",IF(OR(I225="Unreviewed",I225=""),"Pending review",IF(I225="Hold","On hold",IF(I225="Keep current",IF(ISNUMBER(E225),"Kept current","CHECK: no confirmed current price"),IF(AH225&lt;&gt;"Yes","CHECK: source needs review",IF(AND(I225="Use my price",NOT(AND(ISNUMBER(J225),J225&gt;0))),"CHECK: enter a price above zero",IF(NOT(OR(I225="Approve proposed",I225="Use my price")),"CHECK: choose a listed decision",IF(OR(NOT(ISNUMBER(L225)),L225&lt;=0,NOT(ISNUMBER(Y225)),Y225&lt;=0,X225&gt;=1),"CHECK: price or base unavailable",IF(L225/(Y225*(1-X225))-1&lt;0,"CHECK: price below local base","Ready")))))))))</f>
        <v>Kept current</v>
      </c>
      <c r="N225" s="18">
        <v>3.29</v>
      </c>
      <c r="O225" s="19">
        <v>0.4</v>
      </c>
      <c r="P225" s="14">
        <v>0.4</v>
      </c>
      <c r="Q225" s="20">
        <f>IF(AND(ISNUMBER(L225),ISNUMBER(Y225),Y225&gt;0,X225&lt;1),ROUND(L225/(Y225*(1-X225))-1,4),"")</f>
        <v>0.4</v>
      </c>
      <c r="R225" s="12">
        <v>0</v>
      </c>
      <c r="S225" s="13">
        <f>IF(AND(ISNUMBER(E225),E225&gt;0,ISNUMBER(F225)),R225*(F225/E225-1)*(1-'Start Here'!$B$16),0)</f>
        <v>0</v>
      </c>
      <c r="T225" s="17">
        <f>IF(AND(M225="Ready",OR(I225="Approve proposed",AND(I225="Use my price",AND(ISNUMBER(J225),J225&gt;0))),ISNUMBER(L225),E225&gt;0),R225*(L225/E225-1)*(1-'Start Here'!$B$16),0)</f>
        <v>0</v>
      </c>
      <c r="U225" t="str" s="6">
        <v>SNAP: preserve existing selling price; Currently hidden; do not activate automatically</v>
      </c>
      <c r="V225" t="str" s="21">
        <v>No</v>
      </c>
      <c r="W225" t="str" s="21">
        <v>No</v>
      </c>
      <c r="X225" s="22">
        <v>0</v>
      </c>
      <c r="Y225" s="18">
        <v>2.35</v>
      </c>
      <c r="AB225" t="str" s="6">
        <v>2026-10-01 10:41:27 UTC</v>
      </c>
      <c r="AC225" t="str" s="6">
        <v>Local Line cache</v>
      </c>
      <c r="AD225" s="23">
        <v>882263</v>
      </c>
      <c r="AE225" s="23">
        <v>618950</v>
      </c>
      <c r="AF225" t="str" s="23">
        <v>882263:618950:snap</v>
      </c>
      <c r="AG225" t="str" s="23">
        <v>Yes</v>
      </c>
      <c r="AH225" t="str" s="23">
        <v>Yes</v>
      </c>
      <c r="AI225" s="18">
        <v>0</v>
      </c>
    </row>
    <row r="226" ht="32" customHeight="1">
      <c r="A226" t="str" s="7">
        <v>Camas Swale Farm</v>
      </c>
      <c r="B226" t="str" s="7">
        <v>Green Kabocha</v>
      </c>
      <c r="C226" t="str" s="7">
        <v>ea</v>
      </c>
      <c r="D226" t="str" s="7">
        <v>Herd Share Members</v>
      </c>
      <c r="E226" s="12">
        <v>5.6</v>
      </c>
      <c r="F226" s="13">
        <v>6.05</v>
      </c>
      <c r="G226" s="13">
        <f>IF(AND(ISNUMBER(E226),ISNUMBER(F226)),F226-E226,"")</f>
        <v>0.45</v>
      </c>
      <c r="H226" s="14">
        <f>IF(AND(ISNUMBER(E226),E226&gt;0,ISNUMBER(F226)),F226/E226-1,"")</f>
        <v>0.0803571428571428</v>
      </c>
      <c r="I226" t="str" s="15">
        <v>Unreviewed</v>
      </c>
      <c r="J226" s="16"/>
      <c r="K226" t="str" s="15">
        <v/>
      </c>
      <c r="L226" s="17" t="str">
        <f>IF(AC226="Local catalog","",IF(AG226="Yes",IF(ISNUMBER(E226),E226,""),IF(I226="Keep current",IF(ISNUMBER(E226),E226,""),IF(AH226&lt;&gt;"Yes","",IF(I226="Approve proposed",F226,IF(AND(I226="Use my price",AND(ISNUMBER(J226),J226&gt;0)),J226,""))))))</f>
        <v/>
      </c>
      <c r="M226" t="str" s="7">
        <f>IF(AND(AG226="Yes",OR(I226="Approve proposed",I226="Use my price")),"CHECK: protected price kept current",IF(OR(I226="Unreviewed",I226=""),"Pending review",IF(I226="Hold","On hold",IF(I226="Keep current",IF(ISNUMBER(E226),"Kept current","CHECK: no confirmed current price"),IF(AH226&lt;&gt;"Yes","CHECK: source needs review",IF(AND(I226="Use my price",NOT(AND(ISNUMBER(J226),J226&gt;0))),"CHECK: enter a price above zero",IF(NOT(OR(I226="Approve proposed",I226="Use my price")),"CHECK: choose a listed decision",IF(OR(NOT(ISNUMBER(L226)),L226&lt;=0,NOT(ISNUMBER(Y226)),Y226&lt;=0,X226&gt;=1),"CHECK: price or base unavailable",IF(L226/(Y226*(1-X226))-1&lt;0,"CHECK: price below local base","Ready")))))))))</f>
        <v>Pending review</v>
      </c>
      <c r="N226" s="18">
        <v>5.6</v>
      </c>
      <c r="O226" s="19">
        <v>0.4</v>
      </c>
      <c r="P226" s="14">
        <v>0.5125</v>
      </c>
      <c r="Q226" s="20" t="str">
        <f>IF(AND(ISNUMBER(L226),ISNUMBER(Y226),Y226&gt;0,X226&lt;1),ROUND(L226/(Y226*(1-X226))-1,4),"")</f>
        <v/>
      </c>
      <c r="R226" s="12">
        <v>0</v>
      </c>
      <c r="S226" s="13">
        <f>IF(AND(ISNUMBER(E226),E226&gt;0,ISNUMBER(F226)),R226*(F226/E226-1)*(1-'Start Here'!$B$16),0)</f>
        <v>0</v>
      </c>
      <c r="T226" s="17">
        <f>IF(AND(M226="Ready",OR(I226="Approve proposed",AND(I226="Use my price",AND(ISNUMBER(J226),J226&gt;0))),ISNUMBER(L226),E226&gt;0),R226*(L226/E226-1)*(1-'Start Here'!$B$16),0)</f>
        <v>0</v>
      </c>
      <c r="U226" t="str" s="6">
        <v>Currently hidden; do not activate automatically</v>
      </c>
      <c r="V226" t="str" s="21">
        <v>No</v>
      </c>
      <c r="W226" t="str" s="21">
        <v>No</v>
      </c>
      <c r="X226" s="22">
        <v>0</v>
      </c>
      <c r="Y226" s="18">
        <v>4</v>
      </c>
      <c r="AB226" t="str" s="6">
        <v>2026-10-01 10:41:27 UTC</v>
      </c>
      <c r="AC226" t="str" s="6">
        <v>Local Line cache</v>
      </c>
      <c r="AD226" s="23">
        <v>913601</v>
      </c>
      <c r="AE226" s="23">
        <v>659131</v>
      </c>
      <c r="AF226" t="str" s="23">
        <v>913601:659131:herdShare</v>
      </c>
      <c r="AG226" t="str" s="23">
        <v>No</v>
      </c>
      <c r="AH226" t="str" s="23">
        <v>Yes</v>
      </c>
      <c r="AI226" s="18">
        <v>0</v>
      </c>
    </row>
    <row r="227" ht="32" customHeight="1">
      <c r="A227" t="str" s="7">
        <v>Camas Swale Farm</v>
      </c>
      <c r="B227" t="str" s="7">
        <v>Green Kabocha</v>
      </c>
      <c r="C227" t="str" s="7">
        <v>ea</v>
      </c>
      <c r="D227" t="str" s="7">
        <v>CSA Members</v>
      </c>
      <c r="E227" s="12">
        <v>5.6</v>
      </c>
      <c r="F227" s="13">
        <v>6.05</v>
      </c>
      <c r="G227" s="13">
        <f>IF(AND(ISNUMBER(E227),ISNUMBER(F227)),F227-E227,"")</f>
        <v>0.45</v>
      </c>
      <c r="H227" s="14">
        <f>IF(AND(ISNUMBER(E227),E227&gt;0,ISNUMBER(F227)),F227/E227-1,"")</f>
        <v>0.0803571428571428</v>
      </c>
      <c r="I227" t="str" s="15">
        <v>Unreviewed</v>
      </c>
      <c r="J227" s="16"/>
      <c r="K227" t="str" s="15">
        <v/>
      </c>
      <c r="L227" s="17" t="str">
        <f>IF(AC227="Local catalog","",IF(AG227="Yes",IF(ISNUMBER(E227),E227,""),IF(I227="Keep current",IF(ISNUMBER(E227),E227,""),IF(AH227&lt;&gt;"Yes","",IF(I227="Approve proposed",F227,IF(AND(I227="Use my price",AND(ISNUMBER(J227),J227&gt;0)),J227,""))))))</f>
        <v/>
      </c>
      <c r="M227" t="str" s="7">
        <f>IF(AND(AG227="Yes",OR(I227="Approve proposed",I227="Use my price")),"CHECK: protected price kept current",IF(OR(I227="Unreviewed",I227=""),"Pending review",IF(I227="Hold","On hold",IF(I227="Keep current",IF(ISNUMBER(E227),"Kept current","CHECK: no confirmed current price"),IF(AH227&lt;&gt;"Yes","CHECK: source needs review",IF(AND(I227="Use my price",NOT(AND(ISNUMBER(J227),J227&gt;0))),"CHECK: enter a price above zero",IF(NOT(OR(I227="Approve proposed",I227="Use my price")),"CHECK: choose a listed decision",IF(OR(NOT(ISNUMBER(L227)),L227&lt;=0,NOT(ISNUMBER(Y227)),Y227&lt;=0,X227&gt;=1),"CHECK: price or base unavailable",IF(L227/(Y227*(1-X227))-1&lt;0,"CHECK: price below local base","Ready")))))))))</f>
        <v>Pending review</v>
      </c>
      <c r="N227" s="18">
        <v>5.6</v>
      </c>
      <c r="O227" s="19">
        <v>0.4</v>
      </c>
      <c r="P227" s="14">
        <v>0.5125</v>
      </c>
      <c r="Q227" s="20" t="str">
        <f>IF(AND(ISNUMBER(L227),ISNUMBER(Y227),Y227&gt;0,X227&lt;1),ROUND(L227/(Y227*(1-X227))-1,4),"")</f>
        <v/>
      </c>
      <c r="R227" s="12">
        <v>0</v>
      </c>
      <c r="S227" s="13">
        <f>IF(AND(ISNUMBER(E227),E227&gt;0,ISNUMBER(F227)),R227*(F227/E227-1)*(1-'Start Here'!$B$16),0)</f>
        <v>0</v>
      </c>
      <c r="T227" s="17">
        <f>IF(AND(M227="Ready",OR(I227="Approve proposed",AND(I227="Use my price",AND(ISNUMBER(J227),J227&gt;0))),ISNUMBER(L227),E227&gt;0),R227*(L227/E227-1)*(1-'Start Here'!$B$16),0)</f>
        <v>0</v>
      </c>
      <c r="U227" t="str" s="6">
        <v>Currently hidden; do not activate automatically</v>
      </c>
      <c r="V227" t="str" s="21">
        <v>No</v>
      </c>
      <c r="W227" t="str" s="21">
        <v>No</v>
      </c>
      <c r="X227" s="22">
        <v>0</v>
      </c>
      <c r="Y227" s="18">
        <v>4</v>
      </c>
      <c r="AB227" t="str" s="6">
        <v>2026-10-01 10:41:27 UTC</v>
      </c>
      <c r="AC227" t="str" s="6">
        <v>Local Line cache</v>
      </c>
      <c r="AD227" s="23">
        <v>913601</v>
      </c>
      <c r="AE227" s="23">
        <v>659131</v>
      </c>
      <c r="AF227" t="str" s="23">
        <v>913601:659131:member</v>
      </c>
      <c r="AG227" t="str" s="23">
        <v>No</v>
      </c>
      <c r="AH227" t="str" s="23">
        <v>Yes</v>
      </c>
      <c r="AI227" s="18">
        <v>0</v>
      </c>
    </row>
    <row r="228" ht="32" customHeight="1">
      <c r="A228" t="str" s="7">
        <v>Camas Swale Farm</v>
      </c>
      <c r="B228" t="str" s="7">
        <v>Green Kabocha</v>
      </c>
      <c r="C228" t="str" s="7">
        <v>ea</v>
      </c>
      <c r="D228" t="str" s="7">
        <v>Guest Basket</v>
      </c>
      <c r="E228" s="12">
        <v>5.6</v>
      </c>
      <c r="F228" s="13">
        <v>6.05</v>
      </c>
      <c r="G228" s="13">
        <f>IF(AND(ISNUMBER(E228),ISNUMBER(F228)),F228-E228,"")</f>
        <v>0.45</v>
      </c>
      <c r="H228" s="14">
        <f>IF(AND(ISNUMBER(E228),E228&gt;0,ISNUMBER(F228)),F228/E228-1,"")</f>
        <v>0.0803571428571428</v>
      </c>
      <c r="I228" t="str" s="15">
        <v>Unreviewed</v>
      </c>
      <c r="J228" s="16"/>
      <c r="K228" t="str" s="15">
        <v/>
      </c>
      <c r="L228" s="17" t="str">
        <f>IF(AC228="Local catalog","",IF(AG228="Yes",IF(ISNUMBER(E228),E228,""),IF(I228="Keep current",IF(ISNUMBER(E228),E228,""),IF(AH228&lt;&gt;"Yes","",IF(I228="Approve proposed",F228,IF(AND(I228="Use my price",AND(ISNUMBER(J228),J228&gt;0)),J228,""))))))</f>
        <v/>
      </c>
      <c r="M228" t="str" s="7">
        <f>IF(AND(AG228="Yes",OR(I228="Approve proposed",I228="Use my price")),"CHECK: protected price kept current",IF(OR(I228="Unreviewed",I228=""),"Pending review",IF(I228="Hold","On hold",IF(I228="Keep current",IF(ISNUMBER(E228),"Kept current","CHECK: no confirmed current price"),IF(AH228&lt;&gt;"Yes","CHECK: source needs review",IF(AND(I228="Use my price",NOT(AND(ISNUMBER(J228),J228&gt;0))),"CHECK: enter a price above zero",IF(NOT(OR(I228="Approve proposed",I228="Use my price")),"CHECK: choose a listed decision",IF(OR(NOT(ISNUMBER(L228)),L228&lt;=0,NOT(ISNUMBER(Y228)),Y228&lt;=0,X228&gt;=1),"CHECK: price or base unavailable",IF(L228/(Y228*(1-X228))-1&lt;0,"CHECK: price below local base","Ready")))))))))</f>
        <v>Pending review</v>
      </c>
      <c r="N228" s="18">
        <v>5.6</v>
      </c>
      <c r="O228" s="19">
        <v>0.4</v>
      </c>
      <c r="P228" s="14">
        <v>0.5125</v>
      </c>
      <c r="Q228" s="20" t="str">
        <f>IF(AND(ISNUMBER(L228),ISNUMBER(Y228),Y228&gt;0,X228&lt;1),ROUND(L228/(Y228*(1-X228))-1,4),"")</f>
        <v/>
      </c>
      <c r="R228" s="12">
        <v>0</v>
      </c>
      <c r="S228" s="13">
        <f>IF(AND(ISNUMBER(E228),E228&gt;0,ISNUMBER(F228)),R228*(F228/E228-1)*(1-'Start Here'!$B$16),0)</f>
        <v>0</v>
      </c>
      <c r="T228" s="17">
        <f>IF(AND(M228="Ready",OR(I228="Approve proposed",AND(I228="Use my price",AND(ISNUMBER(J228),J228&gt;0))),ISNUMBER(L228),E228&gt;0),R228*(L228/E228-1)*(1-'Start Here'!$B$16),0)</f>
        <v>0</v>
      </c>
      <c r="U228" t="str" s="6">
        <v>Currently hidden; do not activate automatically</v>
      </c>
      <c r="V228" t="str" s="21">
        <v>No</v>
      </c>
      <c r="W228" t="str" s="21">
        <v>No</v>
      </c>
      <c r="X228" s="22">
        <v>0</v>
      </c>
      <c r="Y228" s="18">
        <v>4</v>
      </c>
      <c r="AB228" t="str" s="6">
        <v>2026-10-01 10:41:27 UTC</v>
      </c>
      <c r="AC228" t="str" s="6">
        <v>Local Line cache</v>
      </c>
      <c r="AD228" s="23">
        <v>913601</v>
      </c>
      <c r="AE228" s="23">
        <v>659131</v>
      </c>
      <c r="AF228" t="str" s="23">
        <v>913601:659131:guest</v>
      </c>
      <c r="AG228" t="str" s="23">
        <v>No</v>
      </c>
      <c r="AH228" t="str" s="23">
        <v>Yes</v>
      </c>
      <c r="AI228" s="18">
        <v>0</v>
      </c>
    </row>
    <row r="229" ht="32" customHeight="1">
      <c r="A229" t="str" s="7">
        <v>Camas Swale Farm</v>
      </c>
      <c r="B229" t="str" s="7">
        <v>Green Kabocha</v>
      </c>
      <c r="C229" t="str" s="7">
        <v>ea</v>
      </c>
      <c r="D229" t="str" s="7">
        <v>SNAP</v>
      </c>
      <c r="E229" s="12">
        <v>5.6</v>
      </c>
      <c r="F229" s="13">
        <v>5.6</v>
      </c>
      <c r="G229" s="13">
        <f>IF(AND(ISNUMBER(E229),ISNUMBER(F229)),F229-E229,"")</f>
        <v>0</v>
      </c>
      <c r="H229" s="14">
        <f>IF(AND(ISNUMBER(E229),E229&gt;0,ISNUMBER(F229)),F229/E229-1,"")</f>
        <v>0</v>
      </c>
      <c r="I229" t="str" s="15">
        <v>Keep current</v>
      </c>
      <c r="J229" s="16"/>
      <c r="K229" t="str" s="15">
        <v/>
      </c>
      <c r="L229" s="17">
        <f>IF(AC229="Local catalog","",IF(AG229="Yes",IF(ISNUMBER(E229),E229,""),IF(I229="Keep current",IF(ISNUMBER(E229),E229,""),IF(AH229&lt;&gt;"Yes","",IF(I229="Approve proposed",F229,IF(AND(I229="Use my price",AND(ISNUMBER(J229),J229&gt;0)),J229,""))))))</f>
        <v>5.6</v>
      </c>
      <c r="M229" t="str" s="7">
        <f>IF(AND(AG229="Yes",OR(I229="Approve proposed",I229="Use my price")),"CHECK: protected price kept current",IF(OR(I229="Unreviewed",I229=""),"Pending review",IF(I229="Hold","On hold",IF(I229="Keep current",IF(ISNUMBER(E229),"Kept current","CHECK: no confirmed current price"),IF(AH229&lt;&gt;"Yes","CHECK: source needs review",IF(AND(I229="Use my price",NOT(AND(ISNUMBER(J229),J229&gt;0))),"CHECK: enter a price above zero",IF(NOT(OR(I229="Approve proposed",I229="Use my price")),"CHECK: choose a listed decision",IF(OR(NOT(ISNUMBER(L229)),L229&lt;=0,NOT(ISNUMBER(Y229)),Y229&lt;=0,X229&gt;=1),"CHECK: price or base unavailable",IF(L229/(Y229*(1-X229))-1&lt;0,"CHECK: price below local base","Ready")))))))))</f>
        <v>Kept current</v>
      </c>
      <c r="N229" s="18">
        <v>5.6</v>
      </c>
      <c r="O229" s="19">
        <v>0.4</v>
      </c>
      <c r="P229" s="14">
        <v>0.4</v>
      </c>
      <c r="Q229" s="20">
        <f>IF(AND(ISNUMBER(L229),ISNUMBER(Y229),Y229&gt;0,X229&lt;1),ROUND(L229/(Y229*(1-X229))-1,4),"")</f>
        <v>0.4</v>
      </c>
      <c r="R229" s="12">
        <v>0</v>
      </c>
      <c r="S229" s="13">
        <f>IF(AND(ISNUMBER(E229),E229&gt;0,ISNUMBER(F229)),R229*(F229/E229-1)*(1-'Start Here'!$B$16),0)</f>
        <v>0</v>
      </c>
      <c r="T229" s="17">
        <f>IF(AND(M229="Ready",OR(I229="Approve proposed",AND(I229="Use my price",AND(ISNUMBER(J229),J229&gt;0))),ISNUMBER(L229),E229&gt;0),R229*(L229/E229-1)*(1-'Start Here'!$B$16),0)</f>
        <v>0</v>
      </c>
      <c r="U229" t="str" s="6">
        <v>SNAP: preserve existing selling price; Currently hidden; do not activate automatically</v>
      </c>
      <c r="V229" t="str" s="21">
        <v>No</v>
      </c>
      <c r="W229" t="str" s="21">
        <v>No</v>
      </c>
      <c r="X229" s="22">
        <v>0</v>
      </c>
      <c r="Y229" s="18">
        <v>4</v>
      </c>
      <c r="AB229" t="str" s="6">
        <v>2026-10-01 10:41:27 UTC</v>
      </c>
      <c r="AC229" t="str" s="6">
        <v>Local Line cache</v>
      </c>
      <c r="AD229" s="23">
        <v>913601</v>
      </c>
      <c r="AE229" s="23">
        <v>659131</v>
      </c>
      <c r="AF229" t="str" s="23">
        <v>913601:659131:snap</v>
      </c>
      <c r="AG229" t="str" s="23">
        <v>Yes</v>
      </c>
      <c r="AH229" t="str" s="23">
        <v>Yes</v>
      </c>
      <c r="AI229" s="18">
        <v>0</v>
      </c>
    </row>
    <row r="230" ht="32" customHeight="1">
      <c r="A230" t="str" s="7">
        <v>Camas Swale Farm</v>
      </c>
      <c r="B230" t="str" s="7">
        <v>Green Scallions</v>
      </c>
      <c r="C230" t="str" s="7">
        <v>each</v>
      </c>
      <c r="D230" t="str" s="7">
        <v>Herd Share Members</v>
      </c>
      <c r="E230" s="12">
        <v>2.8</v>
      </c>
      <c r="F230" s="13">
        <v>3.02</v>
      </c>
      <c r="G230" s="13">
        <f>IF(AND(ISNUMBER(E230),ISNUMBER(F230)),F230-E230,"")</f>
        <v>0.22</v>
      </c>
      <c r="H230" s="14">
        <f>IF(AND(ISNUMBER(E230),E230&gt;0,ISNUMBER(F230)),F230/E230-1,"")</f>
        <v>0.07857142857142874</v>
      </c>
      <c r="I230" t="str" s="15">
        <v>Unreviewed</v>
      </c>
      <c r="J230" s="16"/>
      <c r="K230" t="str" s="15">
        <v/>
      </c>
      <c r="L230" s="17" t="str">
        <f>IF(AC230="Local catalog","",IF(AG230="Yes",IF(ISNUMBER(E230),E230,""),IF(I230="Keep current",IF(ISNUMBER(E230),E230,""),IF(AH230&lt;&gt;"Yes","",IF(I230="Approve proposed",F230,IF(AND(I230="Use my price",AND(ISNUMBER(J230),J230&gt;0)),J230,""))))))</f>
        <v/>
      </c>
      <c r="M230" t="str" s="7">
        <f>IF(AND(AG230="Yes",OR(I230="Approve proposed",I230="Use my price")),"CHECK: protected price kept current",IF(OR(I230="Unreviewed",I230=""),"Pending review",IF(I230="Hold","On hold",IF(I230="Keep current",IF(ISNUMBER(E230),"Kept current","CHECK: no confirmed current price"),IF(AH230&lt;&gt;"Yes","CHECK: source needs review",IF(AND(I230="Use my price",NOT(AND(ISNUMBER(J230),J230&gt;0))),"CHECK: enter a price above zero",IF(NOT(OR(I230="Approve proposed",I230="Use my price")),"CHECK: choose a listed decision",IF(OR(NOT(ISNUMBER(L230)),L230&lt;=0,NOT(ISNUMBER(Y230)),Y230&lt;=0,X230&gt;=1),"CHECK: price or base unavailable",IF(L230/(Y230*(1-X230))-1&lt;0,"CHECK: price below local base","Ready")))))))))</f>
        <v>Pending review</v>
      </c>
      <c r="N230" s="18">
        <v>2.8</v>
      </c>
      <c r="O230" s="19">
        <v>0.4</v>
      </c>
      <c r="P230" s="14">
        <v>0.51</v>
      </c>
      <c r="Q230" s="20" t="str">
        <f>IF(AND(ISNUMBER(L230),ISNUMBER(Y230),Y230&gt;0,X230&lt;1),ROUND(L230/(Y230*(1-X230))-1,4),"")</f>
        <v/>
      </c>
      <c r="R230" s="12">
        <v>635.6</v>
      </c>
      <c r="S230" s="13">
        <f>IF(AND(ISNUMBER(E230),E230&gt;0,ISNUMBER(F230)),R230*(F230/E230-1)*(1-'Start Here'!$B$16),0)</f>
        <v>48.4418000000001</v>
      </c>
      <c r="T230" s="17">
        <f>IF(AND(M230="Ready",OR(I230="Approve proposed",AND(I230="Use my price",AND(ISNUMBER(J230),J230&gt;0))),ISNUMBER(L230),E230&gt;0),R230*(L230/E230-1)*(1-'Start Here'!$B$16),0)</f>
        <v>0</v>
      </c>
      <c r="U230" t="str" s="6">
        <v>Currently hidden; do not activate automatically</v>
      </c>
      <c r="V230" t="str" s="21">
        <v>No</v>
      </c>
      <c r="W230" t="str" s="21">
        <v>No</v>
      </c>
      <c r="X230" s="22">
        <v>0</v>
      </c>
      <c r="Y230" s="18">
        <v>2</v>
      </c>
      <c r="AB230" t="str" s="6">
        <v>2026-10-01 10:41:27 UTC</v>
      </c>
      <c r="AC230" t="str" s="6">
        <v>Local Line cache</v>
      </c>
      <c r="AD230" s="23">
        <v>805925</v>
      </c>
      <c r="AE230" s="23">
        <v>526985</v>
      </c>
      <c r="AF230" t="str" s="23">
        <v>805925:526985:herdShare</v>
      </c>
      <c r="AG230" t="str" s="23">
        <v>No</v>
      </c>
      <c r="AH230" t="str" s="23">
        <v>Yes</v>
      </c>
      <c r="AI230" s="18">
        <v>454</v>
      </c>
    </row>
    <row r="231" ht="32" customHeight="1">
      <c r="A231" t="str" s="7">
        <v>Camas Swale Farm</v>
      </c>
      <c r="B231" t="str" s="7">
        <v>Green Scallions</v>
      </c>
      <c r="C231" t="str" s="7">
        <v>each</v>
      </c>
      <c r="D231" t="str" s="7">
        <v>CSA Members</v>
      </c>
      <c r="E231" s="12">
        <v>2.8</v>
      </c>
      <c r="F231" s="13">
        <v>3.02</v>
      </c>
      <c r="G231" s="13">
        <f>IF(AND(ISNUMBER(E231),ISNUMBER(F231)),F231-E231,"")</f>
        <v>0.22</v>
      </c>
      <c r="H231" s="14">
        <f>IF(AND(ISNUMBER(E231),E231&gt;0,ISNUMBER(F231)),F231/E231-1,"")</f>
        <v>0.07857142857142874</v>
      </c>
      <c r="I231" t="str" s="15">
        <v>Unreviewed</v>
      </c>
      <c r="J231" s="16"/>
      <c r="K231" t="str" s="15">
        <v/>
      </c>
      <c r="L231" s="17" t="str">
        <f>IF(AC231="Local catalog","",IF(AG231="Yes",IF(ISNUMBER(E231),E231,""),IF(I231="Keep current",IF(ISNUMBER(E231),E231,""),IF(AH231&lt;&gt;"Yes","",IF(I231="Approve proposed",F231,IF(AND(I231="Use my price",AND(ISNUMBER(J231),J231&gt;0)),J231,""))))))</f>
        <v/>
      </c>
      <c r="M231" t="str" s="7">
        <f>IF(AND(AG231="Yes",OR(I231="Approve proposed",I231="Use my price")),"CHECK: protected price kept current",IF(OR(I231="Unreviewed",I231=""),"Pending review",IF(I231="Hold","On hold",IF(I231="Keep current",IF(ISNUMBER(E231),"Kept current","CHECK: no confirmed current price"),IF(AH231&lt;&gt;"Yes","CHECK: source needs review",IF(AND(I231="Use my price",NOT(AND(ISNUMBER(J231),J231&gt;0))),"CHECK: enter a price above zero",IF(NOT(OR(I231="Approve proposed",I231="Use my price")),"CHECK: choose a listed decision",IF(OR(NOT(ISNUMBER(L231)),L231&lt;=0,NOT(ISNUMBER(Y231)),Y231&lt;=0,X231&gt;=1),"CHECK: price or base unavailable",IF(L231/(Y231*(1-X231))-1&lt;0,"CHECK: price below local base","Ready")))))))))</f>
        <v>Pending review</v>
      </c>
      <c r="N231" s="18">
        <v>2.8</v>
      </c>
      <c r="O231" s="19">
        <v>0.4</v>
      </c>
      <c r="P231" s="14">
        <v>0.51</v>
      </c>
      <c r="Q231" s="20" t="str">
        <f>IF(AND(ISNUMBER(L231),ISNUMBER(Y231),Y231&gt;0,X231&lt;1),ROUND(L231/(Y231*(1-X231))-1,4),"")</f>
        <v/>
      </c>
      <c r="R231" s="12">
        <v>0</v>
      </c>
      <c r="S231" s="13">
        <f>IF(AND(ISNUMBER(E231),E231&gt;0,ISNUMBER(F231)),R231*(F231/E231-1)*(1-'Start Here'!$B$16),0)</f>
        <v>0</v>
      </c>
      <c r="T231" s="17">
        <f>IF(AND(M231="Ready",OR(I231="Approve proposed",AND(I231="Use my price",AND(ISNUMBER(J231),J231&gt;0))),ISNUMBER(L231),E231&gt;0),R231*(L231/E231-1)*(1-'Start Here'!$B$16),0)</f>
        <v>0</v>
      </c>
      <c r="U231" t="str" s="6">
        <v>Currently hidden; do not activate automatically</v>
      </c>
      <c r="V231" t="str" s="21">
        <v>No</v>
      </c>
      <c r="W231" t="str" s="21">
        <v>No</v>
      </c>
      <c r="X231" s="22">
        <v>0</v>
      </c>
      <c r="Y231" s="18">
        <v>2</v>
      </c>
      <c r="AB231" t="str" s="6">
        <v>2026-10-01 10:41:27 UTC</v>
      </c>
      <c r="AC231" t="str" s="6">
        <v>Local Line cache</v>
      </c>
      <c r="AD231" s="23">
        <v>805925</v>
      </c>
      <c r="AE231" s="23">
        <v>526985</v>
      </c>
      <c r="AF231" t="str" s="23">
        <v>805925:526985:member</v>
      </c>
      <c r="AG231" t="str" s="23">
        <v>No</v>
      </c>
      <c r="AH231" t="str" s="23">
        <v>Yes</v>
      </c>
      <c r="AI231" s="18">
        <v>0</v>
      </c>
    </row>
    <row r="232" ht="32" customHeight="1">
      <c r="A232" t="str" s="7">
        <v>Camas Swale Farm</v>
      </c>
      <c r="B232" t="str" s="7">
        <v>Green Scallions</v>
      </c>
      <c r="C232" t="str" s="7">
        <v>each</v>
      </c>
      <c r="D232" t="str" s="7">
        <v>Guest Basket</v>
      </c>
      <c r="E232" s="12">
        <v>2.8</v>
      </c>
      <c r="F232" s="13">
        <v>3.02</v>
      </c>
      <c r="G232" s="13">
        <f>IF(AND(ISNUMBER(E232),ISNUMBER(F232)),F232-E232,"")</f>
        <v>0.22</v>
      </c>
      <c r="H232" s="14">
        <f>IF(AND(ISNUMBER(E232),E232&gt;0,ISNUMBER(F232)),F232/E232-1,"")</f>
        <v>0.07857142857142874</v>
      </c>
      <c r="I232" t="str" s="15">
        <v>Unreviewed</v>
      </c>
      <c r="J232" s="16"/>
      <c r="K232" t="str" s="15">
        <v/>
      </c>
      <c r="L232" s="17" t="str">
        <f>IF(AC232="Local catalog","",IF(AG232="Yes",IF(ISNUMBER(E232),E232,""),IF(I232="Keep current",IF(ISNUMBER(E232),E232,""),IF(AH232&lt;&gt;"Yes","",IF(I232="Approve proposed",F232,IF(AND(I232="Use my price",AND(ISNUMBER(J232),J232&gt;0)),J232,""))))))</f>
        <v/>
      </c>
      <c r="M232" t="str" s="7">
        <f>IF(AND(AG232="Yes",OR(I232="Approve proposed",I232="Use my price")),"CHECK: protected price kept current",IF(OR(I232="Unreviewed",I232=""),"Pending review",IF(I232="Hold","On hold",IF(I232="Keep current",IF(ISNUMBER(E232),"Kept current","CHECK: no confirmed current price"),IF(AH232&lt;&gt;"Yes","CHECK: source needs review",IF(AND(I232="Use my price",NOT(AND(ISNUMBER(J232),J232&gt;0))),"CHECK: enter a price above zero",IF(NOT(OR(I232="Approve proposed",I232="Use my price")),"CHECK: choose a listed decision",IF(OR(NOT(ISNUMBER(L232)),L232&lt;=0,NOT(ISNUMBER(Y232)),Y232&lt;=0,X232&gt;=1),"CHECK: price or base unavailable",IF(L232/(Y232*(1-X232))-1&lt;0,"CHECK: price below local base","Ready")))))))))</f>
        <v>Pending review</v>
      </c>
      <c r="N232" s="18">
        <v>2.8</v>
      </c>
      <c r="O232" s="19">
        <v>0.4</v>
      </c>
      <c r="P232" s="14">
        <v>0.51</v>
      </c>
      <c r="Q232" s="20" t="str">
        <f>IF(AND(ISNUMBER(L232),ISNUMBER(Y232),Y232&gt;0,X232&lt;1),ROUND(L232/(Y232*(1-X232))-1,4),"")</f>
        <v/>
      </c>
      <c r="R232" s="12">
        <v>19.599999999999998</v>
      </c>
      <c r="S232" s="13">
        <f>IF(AND(ISNUMBER(E232),E232&gt;0,ISNUMBER(F232)),R232*(F232/E232-1)*(1-'Start Here'!$B$16),0)</f>
        <v>1.493800000000003</v>
      </c>
      <c r="T232" s="17">
        <f>IF(AND(M232="Ready",OR(I232="Approve proposed",AND(I232="Use my price",AND(ISNUMBER(J232),J232&gt;0))),ISNUMBER(L232),E232&gt;0),R232*(L232/E232-1)*(1-'Start Here'!$B$16),0)</f>
        <v>0</v>
      </c>
      <c r="U232" t="str" s="6">
        <v>Currently hidden; do not activate automatically</v>
      </c>
      <c r="V232" t="str" s="21">
        <v>No</v>
      </c>
      <c r="W232" t="str" s="21">
        <v>No</v>
      </c>
      <c r="X232" s="22">
        <v>0</v>
      </c>
      <c r="Y232" s="18">
        <v>2</v>
      </c>
      <c r="AB232" t="str" s="6">
        <v>2026-10-01 10:41:27 UTC</v>
      </c>
      <c r="AC232" t="str" s="6">
        <v>Local Line cache</v>
      </c>
      <c r="AD232" s="23">
        <v>805925</v>
      </c>
      <c r="AE232" s="23">
        <v>526985</v>
      </c>
      <c r="AF232" t="str" s="23">
        <v>805925:526985:guest</v>
      </c>
      <c r="AG232" t="str" s="23">
        <v>No</v>
      </c>
      <c r="AH232" t="str" s="23">
        <v>Yes</v>
      </c>
      <c r="AI232" s="18">
        <v>14</v>
      </c>
    </row>
    <row r="233" ht="32" customHeight="1">
      <c r="A233" t="str" s="7">
        <v>Camas Swale Farm</v>
      </c>
      <c r="B233" t="str" s="7">
        <v>Green Scallions</v>
      </c>
      <c r="C233" t="str" s="7">
        <v>each</v>
      </c>
      <c r="D233" t="str" s="7">
        <v>SNAP</v>
      </c>
      <c r="E233" s="12">
        <v>2.8</v>
      </c>
      <c r="F233" s="13">
        <v>2.8</v>
      </c>
      <c r="G233" s="13">
        <f>IF(AND(ISNUMBER(E233),ISNUMBER(F233)),F233-E233,"")</f>
        <v>0</v>
      </c>
      <c r="H233" s="14">
        <f>IF(AND(ISNUMBER(E233),E233&gt;0,ISNUMBER(F233)),F233/E233-1,"")</f>
        <v>0</v>
      </c>
      <c r="I233" t="str" s="15">
        <v>Keep current</v>
      </c>
      <c r="J233" s="16"/>
      <c r="K233" t="str" s="15">
        <v/>
      </c>
      <c r="L233" s="17">
        <f>IF(AC233="Local catalog","",IF(AG233="Yes",IF(ISNUMBER(E233),E233,""),IF(I233="Keep current",IF(ISNUMBER(E233),E233,""),IF(AH233&lt;&gt;"Yes","",IF(I233="Approve proposed",F233,IF(AND(I233="Use my price",AND(ISNUMBER(J233),J233&gt;0)),J233,""))))))</f>
        <v>2.8</v>
      </c>
      <c r="M233" t="str" s="7">
        <f>IF(AND(AG233="Yes",OR(I233="Approve proposed",I233="Use my price")),"CHECK: protected price kept current",IF(OR(I233="Unreviewed",I233=""),"Pending review",IF(I233="Hold","On hold",IF(I233="Keep current",IF(ISNUMBER(E233),"Kept current","CHECK: no confirmed current price"),IF(AH233&lt;&gt;"Yes","CHECK: source needs review",IF(AND(I233="Use my price",NOT(AND(ISNUMBER(J233),J233&gt;0))),"CHECK: enter a price above zero",IF(NOT(OR(I233="Approve proposed",I233="Use my price")),"CHECK: choose a listed decision",IF(OR(NOT(ISNUMBER(L233)),L233&lt;=0,NOT(ISNUMBER(Y233)),Y233&lt;=0,X233&gt;=1),"CHECK: price or base unavailable",IF(L233/(Y233*(1-X233))-1&lt;0,"CHECK: price below local base","Ready")))))))))</f>
        <v>Kept current</v>
      </c>
      <c r="N233" s="18">
        <v>2.8</v>
      </c>
      <c r="O233" s="19">
        <v>0.4</v>
      </c>
      <c r="P233" s="14">
        <v>0.4</v>
      </c>
      <c r="Q233" s="20">
        <f>IF(AND(ISNUMBER(L233),ISNUMBER(Y233),Y233&gt;0,X233&lt;1),ROUND(L233/(Y233*(1-X233))-1,4),"")</f>
        <v>0.4</v>
      </c>
      <c r="R233" s="12">
        <v>0</v>
      </c>
      <c r="S233" s="13">
        <f>IF(AND(ISNUMBER(E233),E233&gt;0,ISNUMBER(F233)),R233*(F233/E233-1)*(1-'Start Here'!$B$16),0)</f>
        <v>0</v>
      </c>
      <c r="T233" s="17">
        <f>IF(AND(M233="Ready",OR(I233="Approve proposed",AND(I233="Use my price",AND(ISNUMBER(J233),J233&gt;0))),ISNUMBER(L233),E233&gt;0),R233*(L233/E233-1)*(1-'Start Here'!$B$16),0)</f>
        <v>0</v>
      </c>
      <c r="U233" t="str" s="6">
        <v>SNAP: preserve existing selling price; Currently hidden; do not activate automatically</v>
      </c>
      <c r="V233" t="str" s="21">
        <v>No</v>
      </c>
      <c r="W233" t="str" s="21">
        <v>No</v>
      </c>
      <c r="X233" s="22">
        <v>0</v>
      </c>
      <c r="Y233" s="18">
        <v>2</v>
      </c>
      <c r="AB233" t="str" s="6">
        <v>2026-10-01 10:41:27 UTC</v>
      </c>
      <c r="AC233" t="str" s="6">
        <v>Local Line cache</v>
      </c>
      <c r="AD233" s="23">
        <v>805925</v>
      </c>
      <c r="AE233" s="23">
        <v>526985</v>
      </c>
      <c r="AF233" t="str" s="23">
        <v>805925:526985:snap</v>
      </c>
      <c r="AG233" t="str" s="23">
        <v>Yes</v>
      </c>
      <c r="AH233" t="str" s="23">
        <v>Yes</v>
      </c>
      <c r="AI233" s="18">
        <v>0</v>
      </c>
    </row>
    <row r="234" ht="32" customHeight="1">
      <c r="A234" t="str" s="7">
        <v>Camas Swale Farm</v>
      </c>
      <c r="B234" t="str" s="7">
        <v>Green Zucchini</v>
      </c>
      <c r="C234" t="str" s="7">
        <v>1 lb</v>
      </c>
      <c r="D234" t="str" s="7">
        <v>Herd Share Members</v>
      </c>
      <c r="E234" s="12">
        <v>2.8</v>
      </c>
      <c r="F234" s="13">
        <v>3.02</v>
      </c>
      <c r="G234" s="13">
        <f>IF(AND(ISNUMBER(E234),ISNUMBER(F234)),F234-E234,"")</f>
        <v>0.22</v>
      </c>
      <c r="H234" s="14">
        <f>IF(AND(ISNUMBER(E234),E234&gt;0,ISNUMBER(F234)),F234/E234-1,"")</f>
        <v>0.07857142857142874</v>
      </c>
      <c r="I234" t="str" s="15">
        <v>Unreviewed</v>
      </c>
      <c r="J234" s="16"/>
      <c r="K234" t="str" s="15">
        <v/>
      </c>
      <c r="L234" s="17" t="str">
        <f>IF(AC234="Local catalog","",IF(AG234="Yes",IF(ISNUMBER(E234),E234,""),IF(I234="Keep current",IF(ISNUMBER(E234),E234,""),IF(AH234&lt;&gt;"Yes","",IF(I234="Approve proposed",F234,IF(AND(I234="Use my price",AND(ISNUMBER(J234),J234&gt;0)),J234,""))))))</f>
        <v/>
      </c>
      <c r="M234" t="str" s="7">
        <f>IF(AND(AG234="Yes",OR(I234="Approve proposed",I234="Use my price")),"CHECK: protected price kept current",IF(OR(I234="Unreviewed",I234=""),"Pending review",IF(I234="Hold","On hold",IF(I234="Keep current",IF(ISNUMBER(E234),"Kept current","CHECK: no confirmed current price"),IF(AH234&lt;&gt;"Yes","CHECK: source needs review",IF(AND(I234="Use my price",NOT(AND(ISNUMBER(J234),J234&gt;0))),"CHECK: enter a price above zero",IF(NOT(OR(I234="Approve proposed",I234="Use my price")),"CHECK: choose a listed decision",IF(OR(NOT(ISNUMBER(L234)),L234&lt;=0,NOT(ISNUMBER(Y234)),Y234&lt;=0,X234&gt;=1),"CHECK: price or base unavailable",IF(L234/(Y234*(1-X234))-1&lt;0,"CHECK: price below local base","Ready")))))))))</f>
        <v>Pending review</v>
      </c>
      <c r="N234" s="18">
        <v>2.8</v>
      </c>
      <c r="O234" s="19">
        <v>0.4</v>
      </c>
      <c r="P234" s="14">
        <v>0.51</v>
      </c>
      <c r="Q234" s="20" t="str">
        <f>IF(AND(ISNUMBER(L234),ISNUMBER(Y234),Y234&gt;0,X234&lt;1),ROUND(L234/(Y234*(1-X234))-1,4),"")</f>
        <v/>
      </c>
      <c r="R234" s="12">
        <v>1113.7</v>
      </c>
      <c r="S234" s="13">
        <f>IF(AND(ISNUMBER(E234),E234&gt;0,ISNUMBER(F234)),R234*(F234/E234-1)*(1-'Start Here'!$B$16),0)</f>
        <v>84.87985000000018</v>
      </c>
      <c r="T234" s="17">
        <f>IF(AND(M234="Ready",OR(I234="Approve proposed",AND(I234="Use my price",AND(ISNUMBER(J234),J234&gt;0))),ISNUMBER(L234),E234&gt;0),R234*(L234/E234-1)*(1-'Start Here'!$B$16),0)</f>
        <v>0</v>
      </c>
      <c r="U234" t="str" s="6">
        <v>Currently hidden; do not activate automatically</v>
      </c>
      <c r="V234" t="str" s="21">
        <v>No</v>
      </c>
      <c r="W234" t="str" s="21">
        <v>No</v>
      </c>
      <c r="X234" s="22">
        <v>0</v>
      </c>
      <c r="Y234" s="18">
        <v>2</v>
      </c>
      <c r="AB234" t="str" s="6">
        <v>2026-10-01 10:41:27 UTC</v>
      </c>
      <c r="AC234" t="str" s="6">
        <v>Local Line cache</v>
      </c>
      <c r="AD234" s="23">
        <v>805979</v>
      </c>
      <c r="AE234" s="23">
        <v>527039</v>
      </c>
      <c r="AF234" t="str" s="23">
        <v>805979:527039:herdShare</v>
      </c>
      <c r="AG234" t="str" s="23">
        <v>No</v>
      </c>
      <c r="AH234" t="str" s="23">
        <v>Yes</v>
      </c>
      <c r="AI234" s="18">
        <v>648</v>
      </c>
    </row>
    <row r="235" ht="32" customHeight="1">
      <c r="A235" t="str" s="7">
        <v>Camas Swale Farm</v>
      </c>
      <c r="B235" t="str" s="7">
        <v>Green Zucchini</v>
      </c>
      <c r="C235" t="str" s="7">
        <v>1 lb</v>
      </c>
      <c r="D235" t="str" s="7">
        <v>CSA Members</v>
      </c>
      <c r="E235" s="12">
        <v>2.8</v>
      </c>
      <c r="F235" s="13">
        <v>3.02</v>
      </c>
      <c r="G235" s="13">
        <f>IF(AND(ISNUMBER(E235),ISNUMBER(F235)),F235-E235,"")</f>
        <v>0.22</v>
      </c>
      <c r="H235" s="14">
        <f>IF(AND(ISNUMBER(E235),E235&gt;0,ISNUMBER(F235)),F235/E235-1,"")</f>
        <v>0.07857142857142874</v>
      </c>
      <c r="I235" t="str" s="15">
        <v>Unreviewed</v>
      </c>
      <c r="J235" s="16"/>
      <c r="K235" t="str" s="15">
        <v/>
      </c>
      <c r="L235" s="17" t="str">
        <f>IF(AC235="Local catalog","",IF(AG235="Yes",IF(ISNUMBER(E235),E235,""),IF(I235="Keep current",IF(ISNUMBER(E235),E235,""),IF(AH235&lt;&gt;"Yes","",IF(I235="Approve proposed",F235,IF(AND(I235="Use my price",AND(ISNUMBER(J235),J235&gt;0)),J235,""))))))</f>
        <v/>
      </c>
      <c r="M235" t="str" s="7">
        <f>IF(AND(AG235="Yes",OR(I235="Approve proposed",I235="Use my price")),"CHECK: protected price kept current",IF(OR(I235="Unreviewed",I235=""),"Pending review",IF(I235="Hold","On hold",IF(I235="Keep current",IF(ISNUMBER(E235),"Kept current","CHECK: no confirmed current price"),IF(AH235&lt;&gt;"Yes","CHECK: source needs review",IF(AND(I235="Use my price",NOT(AND(ISNUMBER(J235),J235&gt;0))),"CHECK: enter a price above zero",IF(NOT(OR(I235="Approve proposed",I235="Use my price")),"CHECK: choose a listed decision",IF(OR(NOT(ISNUMBER(L235)),L235&lt;=0,NOT(ISNUMBER(Y235)),Y235&lt;=0,X235&gt;=1),"CHECK: price or base unavailable",IF(L235/(Y235*(1-X235))-1&lt;0,"CHECK: price below local base","Ready")))))))))</f>
        <v>Pending review</v>
      </c>
      <c r="N235" s="18">
        <v>2.8</v>
      </c>
      <c r="O235" s="19">
        <v>0.4</v>
      </c>
      <c r="P235" s="14">
        <v>0.51</v>
      </c>
      <c r="Q235" s="20" t="str">
        <f>IF(AND(ISNUMBER(L235),ISNUMBER(Y235),Y235&gt;0,X235&lt;1),ROUND(L235/(Y235*(1-X235))-1,4),"")</f>
        <v/>
      </c>
      <c r="R235" s="12">
        <v>0</v>
      </c>
      <c r="S235" s="13">
        <f>IF(AND(ISNUMBER(E235),E235&gt;0,ISNUMBER(F235)),R235*(F235/E235-1)*(1-'Start Here'!$B$16),0)</f>
        <v>0</v>
      </c>
      <c r="T235" s="17">
        <f>IF(AND(M235="Ready",OR(I235="Approve proposed",AND(I235="Use my price",AND(ISNUMBER(J235),J235&gt;0))),ISNUMBER(L235),E235&gt;0),R235*(L235/E235-1)*(1-'Start Here'!$B$16),0)</f>
        <v>0</v>
      </c>
      <c r="U235" t="str" s="6">
        <v>Currently hidden; do not activate automatically</v>
      </c>
      <c r="V235" t="str" s="21">
        <v>No</v>
      </c>
      <c r="W235" t="str" s="21">
        <v>No</v>
      </c>
      <c r="X235" s="22">
        <v>0</v>
      </c>
      <c r="Y235" s="18">
        <v>2</v>
      </c>
      <c r="AB235" t="str" s="6">
        <v>2026-10-01 10:41:27 UTC</v>
      </c>
      <c r="AC235" t="str" s="6">
        <v>Local Line cache</v>
      </c>
      <c r="AD235" s="23">
        <v>805979</v>
      </c>
      <c r="AE235" s="23">
        <v>527039</v>
      </c>
      <c r="AF235" t="str" s="23">
        <v>805979:527039:member</v>
      </c>
      <c r="AG235" t="str" s="23">
        <v>No</v>
      </c>
      <c r="AH235" t="str" s="23">
        <v>Yes</v>
      </c>
      <c r="AI235" s="18">
        <v>0</v>
      </c>
    </row>
    <row r="236" ht="32" customHeight="1">
      <c r="A236" t="str" s="7">
        <v>Camas Swale Farm</v>
      </c>
      <c r="B236" t="str" s="7">
        <v>Green Zucchini</v>
      </c>
      <c r="C236" t="str" s="7">
        <v>1 lb</v>
      </c>
      <c r="D236" t="str" s="7">
        <v>Guest Basket</v>
      </c>
      <c r="E236" s="12">
        <v>2.8</v>
      </c>
      <c r="F236" s="13">
        <v>3.02</v>
      </c>
      <c r="G236" s="13">
        <f>IF(AND(ISNUMBER(E236),ISNUMBER(F236)),F236-E236,"")</f>
        <v>0.22</v>
      </c>
      <c r="H236" s="14">
        <f>IF(AND(ISNUMBER(E236),E236&gt;0,ISNUMBER(F236)),F236/E236-1,"")</f>
        <v>0.07857142857142874</v>
      </c>
      <c r="I236" t="str" s="15">
        <v>Unreviewed</v>
      </c>
      <c r="J236" s="16"/>
      <c r="K236" t="str" s="15">
        <v/>
      </c>
      <c r="L236" s="17" t="str">
        <f>IF(AC236="Local catalog","",IF(AG236="Yes",IF(ISNUMBER(E236),E236,""),IF(I236="Keep current",IF(ISNUMBER(E236),E236,""),IF(AH236&lt;&gt;"Yes","",IF(I236="Approve proposed",F236,IF(AND(I236="Use my price",AND(ISNUMBER(J236),J236&gt;0)),J236,""))))))</f>
        <v/>
      </c>
      <c r="M236" t="str" s="7">
        <f>IF(AND(AG236="Yes",OR(I236="Approve proposed",I236="Use my price")),"CHECK: protected price kept current",IF(OR(I236="Unreviewed",I236=""),"Pending review",IF(I236="Hold","On hold",IF(I236="Keep current",IF(ISNUMBER(E236),"Kept current","CHECK: no confirmed current price"),IF(AH236&lt;&gt;"Yes","CHECK: source needs review",IF(AND(I236="Use my price",NOT(AND(ISNUMBER(J236),J236&gt;0))),"CHECK: enter a price above zero",IF(NOT(OR(I236="Approve proposed",I236="Use my price")),"CHECK: choose a listed decision",IF(OR(NOT(ISNUMBER(L236)),L236&lt;=0,NOT(ISNUMBER(Y236)),Y236&lt;=0,X236&gt;=1),"CHECK: price or base unavailable",IF(L236/(Y236*(1-X236))-1&lt;0,"CHECK: price below local base","Ready")))))))))</f>
        <v>Pending review</v>
      </c>
      <c r="N236" s="18">
        <v>2.8</v>
      </c>
      <c r="O236" s="19">
        <v>0.4</v>
      </c>
      <c r="P236" s="14">
        <v>0.51</v>
      </c>
      <c r="Q236" s="20" t="str">
        <f>IF(AND(ISNUMBER(L236),ISNUMBER(Y236),Y236&gt;0,X236&lt;1),ROUND(L236/(Y236*(1-X236))-1,4),"")</f>
        <v/>
      </c>
      <c r="R236" s="12">
        <v>24.5</v>
      </c>
      <c r="S236" s="13">
        <f>IF(AND(ISNUMBER(E236),E236&gt;0,ISNUMBER(F236)),R236*(F236/E236-1)*(1-'Start Here'!$B$16),0)</f>
        <v>1.8672500000000039</v>
      </c>
      <c r="T236" s="17">
        <f>IF(AND(M236="Ready",OR(I236="Approve proposed",AND(I236="Use my price",AND(ISNUMBER(J236),J236&gt;0))),ISNUMBER(L236),E236&gt;0),R236*(L236/E236-1)*(1-'Start Here'!$B$16),0)</f>
        <v>0</v>
      </c>
      <c r="U236" t="str" s="6">
        <v>Currently hidden; do not activate automatically</v>
      </c>
      <c r="V236" t="str" s="21">
        <v>No</v>
      </c>
      <c r="W236" t="str" s="21">
        <v>No</v>
      </c>
      <c r="X236" s="22">
        <v>0</v>
      </c>
      <c r="Y236" s="18">
        <v>2</v>
      </c>
      <c r="AB236" t="str" s="6">
        <v>2026-10-01 10:41:27 UTC</v>
      </c>
      <c r="AC236" t="str" s="6">
        <v>Local Line cache</v>
      </c>
      <c r="AD236" s="23">
        <v>805979</v>
      </c>
      <c r="AE236" s="23">
        <v>527039</v>
      </c>
      <c r="AF236" t="str" s="23">
        <v>805979:527039:guest</v>
      </c>
      <c r="AG236" t="str" s="23">
        <v>No</v>
      </c>
      <c r="AH236" t="str" s="23">
        <v>Yes</v>
      </c>
      <c r="AI236" s="18">
        <v>14</v>
      </c>
    </row>
    <row r="237" ht="32" customHeight="1">
      <c r="A237" t="str" s="7">
        <v>Camas Swale Farm</v>
      </c>
      <c r="B237" t="str" s="7">
        <v>Green Zucchini</v>
      </c>
      <c r="C237" t="str" s="7">
        <v>1 lb</v>
      </c>
      <c r="D237" t="str" s="7">
        <v>SNAP</v>
      </c>
      <c r="E237" s="12">
        <v>2.8</v>
      </c>
      <c r="F237" s="13">
        <v>2.8</v>
      </c>
      <c r="G237" s="13">
        <f>IF(AND(ISNUMBER(E237),ISNUMBER(F237)),F237-E237,"")</f>
        <v>0</v>
      </c>
      <c r="H237" s="14">
        <f>IF(AND(ISNUMBER(E237),E237&gt;0,ISNUMBER(F237)),F237/E237-1,"")</f>
        <v>0</v>
      </c>
      <c r="I237" t="str" s="15">
        <v>Keep current</v>
      </c>
      <c r="J237" s="16"/>
      <c r="K237" t="str" s="15">
        <v/>
      </c>
      <c r="L237" s="17">
        <f>IF(AC237="Local catalog","",IF(AG237="Yes",IF(ISNUMBER(E237),E237,""),IF(I237="Keep current",IF(ISNUMBER(E237),E237,""),IF(AH237&lt;&gt;"Yes","",IF(I237="Approve proposed",F237,IF(AND(I237="Use my price",AND(ISNUMBER(J237),J237&gt;0)),J237,""))))))</f>
        <v>2.8</v>
      </c>
      <c r="M237" t="str" s="7">
        <f>IF(AND(AG237="Yes",OR(I237="Approve proposed",I237="Use my price")),"CHECK: protected price kept current",IF(OR(I237="Unreviewed",I237=""),"Pending review",IF(I237="Hold","On hold",IF(I237="Keep current",IF(ISNUMBER(E237),"Kept current","CHECK: no confirmed current price"),IF(AH237&lt;&gt;"Yes","CHECK: source needs review",IF(AND(I237="Use my price",NOT(AND(ISNUMBER(J237),J237&gt;0))),"CHECK: enter a price above zero",IF(NOT(OR(I237="Approve proposed",I237="Use my price")),"CHECK: choose a listed decision",IF(OR(NOT(ISNUMBER(L237)),L237&lt;=0,NOT(ISNUMBER(Y237)),Y237&lt;=0,X237&gt;=1),"CHECK: price or base unavailable",IF(L237/(Y237*(1-X237))-1&lt;0,"CHECK: price below local base","Ready")))))))))</f>
        <v>Kept current</v>
      </c>
      <c r="N237" s="18">
        <v>2.8</v>
      </c>
      <c r="O237" s="19">
        <v>0.4</v>
      </c>
      <c r="P237" s="14">
        <v>0.4</v>
      </c>
      <c r="Q237" s="20">
        <f>IF(AND(ISNUMBER(L237),ISNUMBER(Y237),Y237&gt;0,X237&lt;1),ROUND(L237/(Y237*(1-X237))-1,4),"")</f>
        <v>0.4</v>
      </c>
      <c r="R237" s="12">
        <v>0</v>
      </c>
      <c r="S237" s="13">
        <f>IF(AND(ISNUMBER(E237),E237&gt;0,ISNUMBER(F237)),R237*(F237/E237-1)*(1-'Start Here'!$B$16),0)</f>
        <v>0</v>
      </c>
      <c r="T237" s="17">
        <f>IF(AND(M237="Ready",OR(I237="Approve proposed",AND(I237="Use my price",AND(ISNUMBER(J237),J237&gt;0))),ISNUMBER(L237),E237&gt;0),R237*(L237/E237-1)*(1-'Start Here'!$B$16),0)</f>
        <v>0</v>
      </c>
      <c r="U237" t="str" s="6">
        <v>SNAP: preserve existing selling price; Currently hidden; do not activate automatically</v>
      </c>
      <c r="V237" t="str" s="21">
        <v>No</v>
      </c>
      <c r="W237" t="str" s="21">
        <v>No</v>
      </c>
      <c r="X237" s="22">
        <v>0</v>
      </c>
      <c r="Y237" s="18">
        <v>2</v>
      </c>
      <c r="AB237" t="str" s="6">
        <v>2026-10-01 10:41:27 UTC</v>
      </c>
      <c r="AC237" t="str" s="6">
        <v>Local Line cache</v>
      </c>
      <c r="AD237" s="23">
        <v>805979</v>
      </c>
      <c r="AE237" s="23">
        <v>527039</v>
      </c>
      <c r="AF237" t="str" s="23">
        <v>805979:527039:snap</v>
      </c>
      <c r="AG237" t="str" s="23">
        <v>Yes</v>
      </c>
      <c r="AH237" t="str" s="23">
        <v>Yes</v>
      </c>
      <c r="AI237" s="18">
        <v>0</v>
      </c>
    </row>
    <row r="238" ht="32" customHeight="1">
      <c r="A238" t="str" s="7">
        <v>Camas Swale Farm</v>
      </c>
      <c r="B238" t="str" s="7">
        <v>Ho mi Zi (asian mustard heads)</v>
      </c>
      <c r="C238" t="str" s="7">
        <v>each</v>
      </c>
      <c r="D238" t="str" s="7">
        <v>Herd Share Members</v>
      </c>
      <c r="E238" s="12">
        <v>2.8</v>
      </c>
      <c r="F238" s="13">
        <v>3.02</v>
      </c>
      <c r="G238" s="13">
        <f>IF(AND(ISNUMBER(E238),ISNUMBER(F238)),F238-E238,"")</f>
        <v>0.22</v>
      </c>
      <c r="H238" s="14">
        <f>IF(AND(ISNUMBER(E238),E238&gt;0,ISNUMBER(F238)),F238/E238-1,"")</f>
        <v>0.07857142857142874</v>
      </c>
      <c r="I238" t="str" s="15">
        <v>Unreviewed</v>
      </c>
      <c r="J238" s="16"/>
      <c r="K238" t="str" s="15">
        <v/>
      </c>
      <c r="L238" s="17" t="str">
        <f>IF(AC238="Local catalog","",IF(AG238="Yes",IF(ISNUMBER(E238),E238,""),IF(I238="Keep current",IF(ISNUMBER(E238),E238,""),IF(AH238&lt;&gt;"Yes","",IF(I238="Approve proposed",F238,IF(AND(I238="Use my price",AND(ISNUMBER(J238),J238&gt;0)),J238,""))))))</f>
        <v/>
      </c>
      <c r="M238" t="str" s="7">
        <f>IF(AND(AG238="Yes",OR(I238="Approve proposed",I238="Use my price")),"CHECK: protected price kept current",IF(OR(I238="Unreviewed",I238=""),"Pending review",IF(I238="Hold","On hold",IF(I238="Keep current",IF(ISNUMBER(E238),"Kept current","CHECK: no confirmed current price"),IF(AH238&lt;&gt;"Yes","CHECK: source needs review",IF(AND(I238="Use my price",NOT(AND(ISNUMBER(J238),J238&gt;0))),"CHECK: enter a price above zero",IF(NOT(OR(I238="Approve proposed",I238="Use my price")),"CHECK: choose a listed decision",IF(OR(NOT(ISNUMBER(L238)),L238&lt;=0,NOT(ISNUMBER(Y238)),Y238&lt;=0,X238&gt;=1),"CHECK: price or base unavailable",IF(L238/(Y238*(1-X238))-1&lt;0,"CHECK: price below local base","Ready")))))))))</f>
        <v>Pending review</v>
      </c>
      <c r="N238" s="18">
        <v>2.8</v>
      </c>
      <c r="O238" s="19">
        <v>0.4</v>
      </c>
      <c r="P238" s="14">
        <v>0.51</v>
      </c>
      <c r="Q238" s="20" t="str">
        <f>IF(AND(ISNUMBER(L238),ISNUMBER(Y238),Y238&gt;0,X238&lt;1),ROUND(L238/(Y238*(1-X238))-1,4),"")</f>
        <v/>
      </c>
      <c r="R238" s="12">
        <v>81.19999999999999</v>
      </c>
      <c r="S238" s="13">
        <f>IF(AND(ISNUMBER(E238),E238&gt;0,ISNUMBER(F238)),R238*(F238/E238-1)*(1-'Start Here'!$B$16),0)</f>
        <v>6.188600000000012</v>
      </c>
      <c r="T238" s="17">
        <f>IF(AND(M238="Ready",OR(I238="Approve proposed",AND(I238="Use my price",AND(ISNUMBER(J238),J238&gt;0))),ISNUMBER(L238),E238&gt;0),R238*(L238/E238-1)*(1-'Start Here'!$B$16),0)</f>
        <v>0</v>
      </c>
      <c r="U238" t="str" s="6">
        <v>Currently hidden; do not activate automatically</v>
      </c>
      <c r="V238" t="str" s="21">
        <v>No</v>
      </c>
      <c r="W238" t="str" s="21">
        <v>No</v>
      </c>
      <c r="X238" s="22">
        <v>0</v>
      </c>
      <c r="Y238" s="18">
        <v>2</v>
      </c>
      <c r="AB238" t="str" s="6">
        <v>2026-10-01 10:41:27 UTC</v>
      </c>
      <c r="AC238" t="str" s="6">
        <v>Local Line cache</v>
      </c>
      <c r="AD238" s="23">
        <v>805866</v>
      </c>
      <c r="AE238" s="23">
        <v>526924</v>
      </c>
      <c r="AF238" t="str" s="23">
        <v>805866:526924:herdShare</v>
      </c>
      <c r="AG238" t="str" s="23">
        <v>No</v>
      </c>
      <c r="AH238" t="str" s="23">
        <v>Yes</v>
      </c>
      <c r="AI238" s="18">
        <v>58</v>
      </c>
    </row>
    <row r="239" ht="32" customHeight="1">
      <c r="A239" t="str" s="7">
        <v>Camas Swale Farm</v>
      </c>
      <c r="B239" t="str" s="7">
        <v>Ho mi Zi (asian mustard heads)</v>
      </c>
      <c r="C239" t="str" s="7">
        <v>each</v>
      </c>
      <c r="D239" t="str" s="7">
        <v>CSA Members</v>
      </c>
      <c r="E239" s="12">
        <v>2.8</v>
      </c>
      <c r="F239" s="13">
        <v>3.02</v>
      </c>
      <c r="G239" s="13">
        <f>IF(AND(ISNUMBER(E239),ISNUMBER(F239)),F239-E239,"")</f>
        <v>0.22</v>
      </c>
      <c r="H239" s="14">
        <f>IF(AND(ISNUMBER(E239),E239&gt;0,ISNUMBER(F239)),F239/E239-1,"")</f>
        <v>0.07857142857142874</v>
      </c>
      <c r="I239" t="str" s="15">
        <v>Unreviewed</v>
      </c>
      <c r="J239" s="16"/>
      <c r="K239" t="str" s="15">
        <v/>
      </c>
      <c r="L239" s="17" t="str">
        <f>IF(AC239="Local catalog","",IF(AG239="Yes",IF(ISNUMBER(E239),E239,""),IF(I239="Keep current",IF(ISNUMBER(E239),E239,""),IF(AH239&lt;&gt;"Yes","",IF(I239="Approve proposed",F239,IF(AND(I239="Use my price",AND(ISNUMBER(J239),J239&gt;0)),J239,""))))))</f>
        <v/>
      </c>
      <c r="M239" t="str" s="7">
        <f>IF(AND(AG239="Yes",OR(I239="Approve proposed",I239="Use my price")),"CHECK: protected price kept current",IF(OR(I239="Unreviewed",I239=""),"Pending review",IF(I239="Hold","On hold",IF(I239="Keep current",IF(ISNUMBER(E239),"Kept current","CHECK: no confirmed current price"),IF(AH239&lt;&gt;"Yes","CHECK: source needs review",IF(AND(I239="Use my price",NOT(AND(ISNUMBER(J239),J239&gt;0))),"CHECK: enter a price above zero",IF(NOT(OR(I239="Approve proposed",I239="Use my price")),"CHECK: choose a listed decision",IF(OR(NOT(ISNUMBER(L239)),L239&lt;=0,NOT(ISNUMBER(Y239)),Y239&lt;=0,X239&gt;=1),"CHECK: price or base unavailable",IF(L239/(Y239*(1-X239))-1&lt;0,"CHECK: price below local base","Ready")))))))))</f>
        <v>Pending review</v>
      </c>
      <c r="N239" s="18">
        <v>2.8</v>
      </c>
      <c r="O239" s="19">
        <v>0.4</v>
      </c>
      <c r="P239" s="14">
        <v>0.51</v>
      </c>
      <c r="Q239" s="20" t="str">
        <f>IF(AND(ISNUMBER(L239),ISNUMBER(Y239),Y239&gt;0,X239&lt;1),ROUND(L239/(Y239*(1-X239))-1,4),"")</f>
        <v/>
      </c>
      <c r="R239" s="12">
        <v>0</v>
      </c>
      <c r="S239" s="13">
        <f>IF(AND(ISNUMBER(E239),E239&gt;0,ISNUMBER(F239)),R239*(F239/E239-1)*(1-'Start Here'!$B$16),0)</f>
        <v>0</v>
      </c>
      <c r="T239" s="17">
        <f>IF(AND(M239="Ready",OR(I239="Approve proposed",AND(I239="Use my price",AND(ISNUMBER(J239),J239&gt;0))),ISNUMBER(L239),E239&gt;0),R239*(L239/E239-1)*(1-'Start Here'!$B$16),0)</f>
        <v>0</v>
      </c>
      <c r="U239" t="str" s="6">
        <v>Currently hidden; do not activate automatically</v>
      </c>
      <c r="V239" t="str" s="21">
        <v>No</v>
      </c>
      <c r="W239" t="str" s="21">
        <v>No</v>
      </c>
      <c r="X239" s="22">
        <v>0</v>
      </c>
      <c r="Y239" s="18">
        <v>2</v>
      </c>
      <c r="AB239" t="str" s="6">
        <v>2026-10-01 10:41:27 UTC</v>
      </c>
      <c r="AC239" t="str" s="6">
        <v>Local Line cache</v>
      </c>
      <c r="AD239" s="23">
        <v>805866</v>
      </c>
      <c r="AE239" s="23">
        <v>526924</v>
      </c>
      <c r="AF239" t="str" s="23">
        <v>805866:526924:member</v>
      </c>
      <c r="AG239" t="str" s="23">
        <v>No</v>
      </c>
      <c r="AH239" t="str" s="23">
        <v>Yes</v>
      </c>
      <c r="AI239" s="18">
        <v>0</v>
      </c>
    </row>
    <row r="240" ht="32" customHeight="1">
      <c r="A240" t="str" s="7">
        <v>Camas Swale Farm</v>
      </c>
      <c r="B240" t="str" s="7">
        <v>Ho mi Zi (asian mustard heads)</v>
      </c>
      <c r="C240" t="str" s="7">
        <v>each</v>
      </c>
      <c r="D240" t="str" s="7">
        <v>Guest Basket</v>
      </c>
      <c r="E240" s="12">
        <v>2.8</v>
      </c>
      <c r="F240" s="13">
        <v>3.02</v>
      </c>
      <c r="G240" s="13">
        <f>IF(AND(ISNUMBER(E240),ISNUMBER(F240)),F240-E240,"")</f>
        <v>0.22</v>
      </c>
      <c r="H240" s="14">
        <f>IF(AND(ISNUMBER(E240),E240&gt;0,ISNUMBER(F240)),F240/E240-1,"")</f>
        <v>0.07857142857142874</v>
      </c>
      <c r="I240" t="str" s="15">
        <v>Unreviewed</v>
      </c>
      <c r="J240" s="16"/>
      <c r="K240" t="str" s="15">
        <v/>
      </c>
      <c r="L240" s="17" t="str">
        <f>IF(AC240="Local catalog","",IF(AG240="Yes",IF(ISNUMBER(E240),E240,""),IF(I240="Keep current",IF(ISNUMBER(E240),E240,""),IF(AH240&lt;&gt;"Yes","",IF(I240="Approve proposed",F240,IF(AND(I240="Use my price",AND(ISNUMBER(J240),J240&gt;0)),J240,""))))))</f>
        <v/>
      </c>
      <c r="M240" t="str" s="7">
        <f>IF(AND(AG240="Yes",OR(I240="Approve proposed",I240="Use my price")),"CHECK: protected price kept current",IF(OR(I240="Unreviewed",I240=""),"Pending review",IF(I240="Hold","On hold",IF(I240="Keep current",IF(ISNUMBER(E240),"Kept current","CHECK: no confirmed current price"),IF(AH240&lt;&gt;"Yes","CHECK: source needs review",IF(AND(I240="Use my price",NOT(AND(ISNUMBER(J240),J240&gt;0))),"CHECK: enter a price above zero",IF(NOT(OR(I240="Approve proposed",I240="Use my price")),"CHECK: choose a listed decision",IF(OR(NOT(ISNUMBER(L240)),L240&lt;=0,NOT(ISNUMBER(Y240)),Y240&lt;=0,X240&gt;=1),"CHECK: price or base unavailable",IF(L240/(Y240*(1-X240))-1&lt;0,"CHECK: price below local base","Ready")))))))))</f>
        <v>Pending review</v>
      </c>
      <c r="N240" s="18">
        <v>2.8</v>
      </c>
      <c r="O240" s="19">
        <v>0.4</v>
      </c>
      <c r="P240" s="14">
        <v>0.51</v>
      </c>
      <c r="Q240" s="20" t="str">
        <f>IF(AND(ISNUMBER(L240),ISNUMBER(Y240),Y240&gt;0,X240&lt;1),ROUND(L240/(Y240*(1-X240))-1,4),"")</f>
        <v/>
      </c>
      <c r="R240" s="12">
        <v>2.8</v>
      </c>
      <c r="S240" s="13">
        <f>IF(AND(ISNUMBER(E240),E240&gt;0,ISNUMBER(F240)),R240*(F240/E240-1)*(1-'Start Here'!$B$16),0)</f>
        <v>0.21340000000000042</v>
      </c>
      <c r="T240" s="17">
        <f>IF(AND(M240="Ready",OR(I240="Approve proposed",AND(I240="Use my price",AND(ISNUMBER(J240),J240&gt;0))),ISNUMBER(L240),E240&gt;0),R240*(L240/E240-1)*(1-'Start Here'!$B$16),0)</f>
        <v>0</v>
      </c>
      <c r="U240" t="str" s="6">
        <v>Currently hidden; do not activate automatically</v>
      </c>
      <c r="V240" t="str" s="21">
        <v>No</v>
      </c>
      <c r="W240" t="str" s="21">
        <v>No</v>
      </c>
      <c r="X240" s="22">
        <v>0</v>
      </c>
      <c r="Y240" s="18">
        <v>2</v>
      </c>
      <c r="AB240" t="str" s="6">
        <v>2026-10-01 10:41:27 UTC</v>
      </c>
      <c r="AC240" t="str" s="6">
        <v>Local Line cache</v>
      </c>
      <c r="AD240" s="23">
        <v>805866</v>
      </c>
      <c r="AE240" s="23">
        <v>526924</v>
      </c>
      <c r="AF240" t="str" s="23">
        <v>805866:526924:guest</v>
      </c>
      <c r="AG240" t="str" s="23">
        <v>No</v>
      </c>
      <c r="AH240" t="str" s="23">
        <v>Yes</v>
      </c>
      <c r="AI240" s="18">
        <v>2</v>
      </c>
    </row>
    <row r="241" ht="32" customHeight="1">
      <c r="A241" t="str" s="7">
        <v>Camas Swale Farm</v>
      </c>
      <c r="B241" t="str" s="7">
        <v>Ho mi Zi (asian mustard heads)</v>
      </c>
      <c r="C241" t="str" s="7">
        <v>each</v>
      </c>
      <c r="D241" t="str" s="7">
        <v>SNAP</v>
      </c>
      <c r="E241" s="12">
        <v>2.8</v>
      </c>
      <c r="F241" s="13">
        <v>2.8</v>
      </c>
      <c r="G241" s="13">
        <f>IF(AND(ISNUMBER(E241),ISNUMBER(F241)),F241-E241,"")</f>
        <v>0</v>
      </c>
      <c r="H241" s="14">
        <f>IF(AND(ISNUMBER(E241),E241&gt;0,ISNUMBER(F241)),F241/E241-1,"")</f>
        <v>0</v>
      </c>
      <c r="I241" t="str" s="15">
        <v>Keep current</v>
      </c>
      <c r="J241" s="16"/>
      <c r="K241" t="str" s="15">
        <v/>
      </c>
      <c r="L241" s="17">
        <f>IF(AC241="Local catalog","",IF(AG241="Yes",IF(ISNUMBER(E241),E241,""),IF(I241="Keep current",IF(ISNUMBER(E241),E241,""),IF(AH241&lt;&gt;"Yes","",IF(I241="Approve proposed",F241,IF(AND(I241="Use my price",AND(ISNUMBER(J241),J241&gt;0)),J241,""))))))</f>
        <v>2.8</v>
      </c>
      <c r="M241" t="str" s="7">
        <f>IF(AND(AG241="Yes",OR(I241="Approve proposed",I241="Use my price")),"CHECK: protected price kept current",IF(OR(I241="Unreviewed",I241=""),"Pending review",IF(I241="Hold","On hold",IF(I241="Keep current",IF(ISNUMBER(E241),"Kept current","CHECK: no confirmed current price"),IF(AH241&lt;&gt;"Yes","CHECK: source needs review",IF(AND(I241="Use my price",NOT(AND(ISNUMBER(J241),J241&gt;0))),"CHECK: enter a price above zero",IF(NOT(OR(I241="Approve proposed",I241="Use my price")),"CHECK: choose a listed decision",IF(OR(NOT(ISNUMBER(L241)),L241&lt;=0,NOT(ISNUMBER(Y241)),Y241&lt;=0,X241&gt;=1),"CHECK: price or base unavailable",IF(L241/(Y241*(1-X241))-1&lt;0,"CHECK: price below local base","Ready")))))))))</f>
        <v>Kept current</v>
      </c>
      <c r="N241" s="18">
        <v>2.8</v>
      </c>
      <c r="O241" s="19">
        <v>0.4</v>
      </c>
      <c r="P241" s="14">
        <v>0.4</v>
      </c>
      <c r="Q241" s="20">
        <f>IF(AND(ISNUMBER(L241),ISNUMBER(Y241),Y241&gt;0,X241&lt;1),ROUND(L241/(Y241*(1-X241))-1,4),"")</f>
        <v>0.4</v>
      </c>
      <c r="R241" s="12">
        <v>0</v>
      </c>
      <c r="S241" s="13">
        <f>IF(AND(ISNUMBER(E241),E241&gt;0,ISNUMBER(F241)),R241*(F241/E241-1)*(1-'Start Here'!$B$16),0)</f>
        <v>0</v>
      </c>
      <c r="T241" s="17">
        <f>IF(AND(M241="Ready",OR(I241="Approve proposed",AND(I241="Use my price",AND(ISNUMBER(J241),J241&gt;0))),ISNUMBER(L241),E241&gt;0),R241*(L241/E241-1)*(1-'Start Here'!$B$16),0)</f>
        <v>0</v>
      </c>
      <c r="U241" t="str" s="6">
        <v>SNAP: preserve existing selling price; Currently hidden; do not activate automatically</v>
      </c>
      <c r="V241" t="str" s="21">
        <v>No</v>
      </c>
      <c r="W241" t="str" s="21">
        <v>No</v>
      </c>
      <c r="X241" s="22">
        <v>0</v>
      </c>
      <c r="Y241" s="18">
        <v>2</v>
      </c>
      <c r="AB241" t="str" s="6">
        <v>2026-10-01 10:41:27 UTC</v>
      </c>
      <c r="AC241" t="str" s="6">
        <v>Local Line cache</v>
      </c>
      <c r="AD241" s="23">
        <v>805866</v>
      </c>
      <c r="AE241" s="23">
        <v>526924</v>
      </c>
      <c r="AF241" t="str" s="23">
        <v>805866:526924:snap</v>
      </c>
      <c r="AG241" t="str" s="23">
        <v>Yes</v>
      </c>
      <c r="AH241" t="str" s="23">
        <v>Yes</v>
      </c>
      <c r="AI241" s="18">
        <v>0</v>
      </c>
    </row>
    <row r="242" ht="32" customHeight="1">
      <c r="A242" t="str" s="7">
        <v>Camas Swale Farm</v>
      </c>
      <c r="B242" t="str" s="7">
        <v>Honeynut squash</v>
      </c>
      <c r="C242" t="str" s="7">
        <v>ea</v>
      </c>
      <c r="D242" t="str" s="7">
        <v>Herd Share Members</v>
      </c>
      <c r="E242" s="12">
        <v>4.2</v>
      </c>
      <c r="F242" s="13">
        <v>4.54</v>
      </c>
      <c r="G242" s="13">
        <f>IF(AND(ISNUMBER(E242),ISNUMBER(F242)),F242-E242,"")</f>
        <v>0.34</v>
      </c>
      <c r="H242" s="14">
        <f>IF(AND(ISNUMBER(E242),E242&gt;0,ISNUMBER(F242)),F242/E242-1,"")</f>
        <v>0.08095238095238089</v>
      </c>
      <c r="I242" t="str" s="15">
        <v>Unreviewed</v>
      </c>
      <c r="J242" s="16"/>
      <c r="K242" t="str" s="15">
        <v/>
      </c>
      <c r="L242" s="17" t="str">
        <f>IF(AC242="Local catalog","",IF(AG242="Yes",IF(ISNUMBER(E242),E242,""),IF(I242="Keep current",IF(ISNUMBER(E242),E242,""),IF(AH242&lt;&gt;"Yes","",IF(I242="Approve proposed",F242,IF(AND(I242="Use my price",AND(ISNUMBER(J242),J242&gt;0)),J242,""))))))</f>
        <v/>
      </c>
      <c r="M242" t="str" s="7">
        <f>IF(AND(AG242="Yes",OR(I242="Approve proposed",I242="Use my price")),"CHECK: protected price kept current",IF(OR(I242="Unreviewed",I242=""),"Pending review",IF(I242="Hold","On hold",IF(I242="Keep current",IF(ISNUMBER(E242),"Kept current","CHECK: no confirmed current price"),IF(AH242&lt;&gt;"Yes","CHECK: source needs review",IF(AND(I242="Use my price",NOT(AND(ISNUMBER(J242),J242&gt;0))),"CHECK: enter a price above zero",IF(NOT(OR(I242="Approve proposed",I242="Use my price")),"CHECK: choose a listed decision",IF(OR(NOT(ISNUMBER(L242)),L242&lt;=0,NOT(ISNUMBER(Y242)),Y242&lt;=0,X242&gt;=1),"CHECK: price or base unavailable",IF(L242/(Y242*(1-X242))-1&lt;0,"CHECK: price below local base","Ready")))))))))</f>
        <v>Pending review</v>
      </c>
      <c r="N242" s="18">
        <v>4.2</v>
      </c>
      <c r="O242" s="19">
        <v>0.4</v>
      </c>
      <c r="P242" s="14">
        <v>0.5133</v>
      </c>
      <c r="Q242" s="20" t="str">
        <f>IF(AND(ISNUMBER(L242),ISNUMBER(Y242),Y242&gt;0,X242&lt;1),ROUND(L242/(Y242*(1-X242))-1,4),"")</f>
        <v/>
      </c>
      <c r="R242" s="12">
        <v>0</v>
      </c>
      <c r="S242" s="13">
        <f>IF(AND(ISNUMBER(E242),E242&gt;0,ISNUMBER(F242)),R242*(F242/E242-1)*(1-'Start Here'!$B$16),0)</f>
        <v>0</v>
      </c>
      <c r="T242" s="17">
        <f>IF(AND(M242="Ready",OR(I242="Approve proposed",AND(I242="Use my price",AND(ISNUMBER(J242),J242&gt;0))),ISNUMBER(L242),E242&gt;0),R242*(L242/E242-1)*(1-'Start Here'!$B$16),0)</f>
        <v>0</v>
      </c>
      <c r="U242" t="str" s="6">
        <v>Currently hidden; do not activate automatically</v>
      </c>
      <c r="V242" t="str" s="21">
        <v>No</v>
      </c>
      <c r="W242" t="str" s="21">
        <v>No</v>
      </c>
      <c r="X242" s="22">
        <v>0</v>
      </c>
      <c r="Y242" s="18">
        <v>3</v>
      </c>
      <c r="AB242" t="str" s="6">
        <v>2026-10-01 10:41:27 UTC</v>
      </c>
      <c r="AC242" t="str" s="6">
        <v>Local Line cache</v>
      </c>
      <c r="AD242" s="23">
        <v>825355</v>
      </c>
      <c r="AE242" s="23">
        <v>549276</v>
      </c>
      <c r="AF242" t="str" s="23">
        <v>825355:549276:herdShare</v>
      </c>
      <c r="AG242" t="str" s="23">
        <v>No</v>
      </c>
      <c r="AH242" t="str" s="23">
        <v>Yes</v>
      </c>
      <c r="AI242" s="18">
        <v>0</v>
      </c>
    </row>
    <row r="243" ht="32" customHeight="1">
      <c r="A243" t="str" s="7">
        <v>Camas Swale Farm</v>
      </c>
      <c r="B243" t="str" s="7">
        <v>Honeynut squash</v>
      </c>
      <c r="C243" t="str" s="7">
        <v>ea</v>
      </c>
      <c r="D243" t="str" s="7">
        <v>CSA Members</v>
      </c>
      <c r="E243" s="12">
        <v>4.2</v>
      </c>
      <c r="F243" s="13">
        <v>4.54</v>
      </c>
      <c r="G243" s="13">
        <f>IF(AND(ISNUMBER(E243),ISNUMBER(F243)),F243-E243,"")</f>
        <v>0.34</v>
      </c>
      <c r="H243" s="14">
        <f>IF(AND(ISNUMBER(E243),E243&gt;0,ISNUMBER(F243)),F243/E243-1,"")</f>
        <v>0.08095238095238089</v>
      </c>
      <c r="I243" t="str" s="15">
        <v>Unreviewed</v>
      </c>
      <c r="J243" s="16"/>
      <c r="K243" t="str" s="15">
        <v/>
      </c>
      <c r="L243" s="17" t="str">
        <f>IF(AC243="Local catalog","",IF(AG243="Yes",IF(ISNUMBER(E243),E243,""),IF(I243="Keep current",IF(ISNUMBER(E243),E243,""),IF(AH243&lt;&gt;"Yes","",IF(I243="Approve proposed",F243,IF(AND(I243="Use my price",AND(ISNUMBER(J243),J243&gt;0)),J243,""))))))</f>
        <v/>
      </c>
      <c r="M243" t="str" s="7">
        <f>IF(AND(AG243="Yes",OR(I243="Approve proposed",I243="Use my price")),"CHECK: protected price kept current",IF(OR(I243="Unreviewed",I243=""),"Pending review",IF(I243="Hold","On hold",IF(I243="Keep current",IF(ISNUMBER(E243),"Kept current","CHECK: no confirmed current price"),IF(AH243&lt;&gt;"Yes","CHECK: source needs review",IF(AND(I243="Use my price",NOT(AND(ISNUMBER(J243),J243&gt;0))),"CHECK: enter a price above zero",IF(NOT(OR(I243="Approve proposed",I243="Use my price")),"CHECK: choose a listed decision",IF(OR(NOT(ISNUMBER(L243)),L243&lt;=0,NOT(ISNUMBER(Y243)),Y243&lt;=0,X243&gt;=1),"CHECK: price or base unavailable",IF(L243/(Y243*(1-X243))-1&lt;0,"CHECK: price below local base","Ready")))))))))</f>
        <v>Pending review</v>
      </c>
      <c r="N243" s="18">
        <v>4.2</v>
      </c>
      <c r="O243" s="19">
        <v>0.4</v>
      </c>
      <c r="P243" s="14">
        <v>0.5133</v>
      </c>
      <c r="Q243" s="20" t="str">
        <f>IF(AND(ISNUMBER(L243),ISNUMBER(Y243),Y243&gt;0,X243&lt;1),ROUND(L243/(Y243*(1-X243))-1,4),"")</f>
        <v/>
      </c>
      <c r="R243" s="12">
        <v>0</v>
      </c>
      <c r="S243" s="13">
        <f>IF(AND(ISNUMBER(E243),E243&gt;0,ISNUMBER(F243)),R243*(F243/E243-1)*(1-'Start Here'!$B$16),0)</f>
        <v>0</v>
      </c>
      <c r="T243" s="17">
        <f>IF(AND(M243="Ready",OR(I243="Approve proposed",AND(I243="Use my price",AND(ISNUMBER(J243),J243&gt;0))),ISNUMBER(L243),E243&gt;0),R243*(L243/E243-1)*(1-'Start Here'!$B$16),0)</f>
        <v>0</v>
      </c>
      <c r="U243" t="str" s="6">
        <v>Currently hidden; do not activate automatically</v>
      </c>
      <c r="V243" t="str" s="21">
        <v>No</v>
      </c>
      <c r="W243" t="str" s="21">
        <v>No</v>
      </c>
      <c r="X243" s="22">
        <v>0</v>
      </c>
      <c r="Y243" s="18">
        <v>3</v>
      </c>
      <c r="AB243" t="str" s="6">
        <v>2026-10-01 10:41:27 UTC</v>
      </c>
      <c r="AC243" t="str" s="6">
        <v>Local Line cache</v>
      </c>
      <c r="AD243" s="23">
        <v>825355</v>
      </c>
      <c r="AE243" s="23">
        <v>549276</v>
      </c>
      <c r="AF243" t="str" s="23">
        <v>825355:549276:member</v>
      </c>
      <c r="AG243" t="str" s="23">
        <v>No</v>
      </c>
      <c r="AH243" t="str" s="23">
        <v>Yes</v>
      </c>
      <c r="AI243" s="18">
        <v>0</v>
      </c>
    </row>
    <row r="244" ht="32" customHeight="1">
      <c r="A244" t="str" s="7">
        <v>Camas Swale Farm</v>
      </c>
      <c r="B244" t="str" s="7">
        <v>Honeynut squash</v>
      </c>
      <c r="C244" t="str" s="7">
        <v>ea</v>
      </c>
      <c r="D244" t="str" s="7">
        <v>Guest Basket</v>
      </c>
      <c r="E244" s="12">
        <v>4.2</v>
      </c>
      <c r="F244" s="13">
        <v>4.54</v>
      </c>
      <c r="G244" s="13">
        <f>IF(AND(ISNUMBER(E244),ISNUMBER(F244)),F244-E244,"")</f>
        <v>0.34</v>
      </c>
      <c r="H244" s="14">
        <f>IF(AND(ISNUMBER(E244),E244&gt;0,ISNUMBER(F244)),F244/E244-1,"")</f>
        <v>0.08095238095238089</v>
      </c>
      <c r="I244" t="str" s="15">
        <v>Unreviewed</v>
      </c>
      <c r="J244" s="16"/>
      <c r="K244" t="str" s="15">
        <v/>
      </c>
      <c r="L244" s="17" t="str">
        <f>IF(AC244="Local catalog","",IF(AG244="Yes",IF(ISNUMBER(E244),E244,""),IF(I244="Keep current",IF(ISNUMBER(E244),E244,""),IF(AH244&lt;&gt;"Yes","",IF(I244="Approve proposed",F244,IF(AND(I244="Use my price",AND(ISNUMBER(J244),J244&gt;0)),J244,""))))))</f>
        <v/>
      </c>
      <c r="M244" t="str" s="7">
        <f>IF(AND(AG244="Yes",OR(I244="Approve proposed",I244="Use my price")),"CHECK: protected price kept current",IF(OR(I244="Unreviewed",I244=""),"Pending review",IF(I244="Hold","On hold",IF(I244="Keep current",IF(ISNUMBER(E244),"Kept current","CHECK: no confirmed current price"),IF(AH244&lt;&gt;"Yes","CHECK: source needs review",IF(AND(I244="Use my price",NOT(AND(ISNUMBER(J244),J244&gt;0))),"CHECK: enter a price above zero",IF(NOT(OR(I244="Approve proposed",I244="Use my price")),"CHECK: choose a listed decision",IF(OR(NOT(ISNUMBER(L244)),L244&lt;=0,NOT(ISNUMBER(Y244)),Y244&lt;=0,X244&gt;=1),"CHECK: price or base unavailable",IF(L244/(Y244*(1-X244))-1&lt;0,"CHECK: price below local base","Ready")))))))))</f>
        <v>Pending review</v>
      </c>
      <c r="N244" s="18">
        <v>4.2</v>
      </c>
      <c r="O244" s="19">
        <v>0.4</v>
      </c>
      <c r="P244" s="14">
        <v>0.5133</v>
      </c>
      <c r="Q244" s="20" t="str">
        <f>IF(AND(ISNUMBER(L244),ISNUMBER(Y244),Y244&gt;0,X244&lt;1),ROUND(L244/(Y244*(1-X244))-1,4),"")</f>
        <v/>
      </c>
      <c r="R244" s="12">
        <v>0</v>
      </c>
      <c r="S244" s="13">
        <f>IF(AND(ISNUMBER(E244),E244&gt;0,ISNUMBER(F244)),R244*(F244/E244-1)*(1-'Start Here'!$B$16),0)</f>
        <v>0</v>
      </c>
      <c r="T244" s="17">
        <f>IF(AND(M244="Ready",OR(I244="Approve proposed",AND(I244="Use my price",AND(ISNUMBER(J244),J244&gt;0))),ISNUMBER(L244),E244&gt;0),R244*(L244/E244-1)*(1-'Start Here'!$B$16),0)</f>
        <v>0</v>
      </c>
      <c r="U244" t="str" s="6">
        <v>Currently hidden; do not activate automatically</v>
      </c>
      <c r="V244" t="str" s="21">
        <v>No</v>
      </c>
      <c r="W244" t="str" s="21">
        <v>No</v>
      </c>
      <c r="X244" s="22">
        <v>0</v>
      </c>
      <c r="Y244" s="18">
        <v>3</v>
      </c>
      <c r="AB244" t="str" s="6">
        <v>2026-10-01 10:41:27 UTC</v>
      </c>
      <c r="AC244" t="str" s="6">
        <v>Local Line cache</v>
      </c>
      <c r="AD244" s="23">
        <v>825355</v>
      </c>
      <c r="AE244" s="23">
        <v>549276</v>
      </c>
      <c r="AF244" t="str" s="23">
        <v>825355:549276:guest</v>
      </c>
      <c r="AG244" t="str" s="23">
        <v>No</v>
      </c>
      <c r="AH244" t="str" s="23">
        <v>Yes</v>
      </c>
      <c r="AI244" s="18">
        <v>0</v>
      </c>
    </row>
    <row r="245" ht="32" customHeight="1">
      <c r="A245" t="str" s="7">
        <v>Camas Swale Farm</v>
      </c>
      <c r="B245" t="str" s="7">
        <v>Honeynut squash</v>
      </c>
      <c r="C245" t="str" s="7">
        <v>ea</v>
      </c>
      <c r="D245" t="str" s="7">
        <v>SNAP</v>
      </c>
      <c r="E245" s="12">
        <v>4.2</v>
      </c>
      <c r="F245" s="13">
        <v>4.2</v>
      </c>
      <c r="G245" s="13">
        <f>IF(AND(ISNUMBER(E245),ISNUMBER(F245)),F245-E245,"")</f>
        <v>0</v>
      </c>
      <c r="H245" s="14">
        <f>IF(AND(ISNUMBER(E245),E245&gt;0,ISNUMBER(F245)),F245/E245-1,"")</f>
        <v>0</v>
      </c>
      <c r="I245" t="str" s="15">
        <v>Keep current</v>
      </c>
      <c r="J245" s="16"/>
      <c r="K245" t="str" s="15">
        <v/>
      </c>
      <c r="L245" s="17">
        <f>IF(AC245="Local catalog","",IF(AG245="Yes",IF(ISNUMBER(E245),E245,""),IF(I245="Keep current",IF(ISNUMBER(E245),E245,""),IF(AH245&lt;&gt;"Yes","",IF(I245="Approve proposed",F245,IF(AND(I245="Use my price",AND(ISNUMBER(J245),J245&gt;0)),J245,""))))))</f>
        <v>4.2</v>
      </c>
      <c r="M245" t="str" s="7">
        <f>IF(AND(AG245="Yes",OR(I245="Approve proposed",I245="Use my price")),"CHECK: protected price kept current",IF(OR(I245="Unreviewed",I245=""),"Pending review",IF(I245="Hold","On hold",IF(I245="Keep current",IF(ISNUMBER(E245),"Kept current","CHECK: no confirmed current price"),IF(AH245&lt;&gt;"Yes","CHECK: source needs review",IF(AND(I245="Use my price",NOT(AND(ISNUMBER(J245),J245&gt;0))),"CHECK: enter a price above zero",IF(NOT(OR(I245="Approve proposed",I245="Use my price")),"CHECK: choose a listed decision",IF(OR(NOT(ISNUMBER(L245)),L245&lt;=0,NOT(ISNUMBER(Y245)),Y245&lt;=0,X245&gt;=1),"CHECK: price or base unavailable",IF(L245/(Y245*(1-X245))-1&lt;0,"CHECK: price below local base","Ready")))))))))</f>
        <v>Kept current</v>
      </c>
      <c r="N245" s="18">
        <v>4.2</v>
      </c>
      <c r="O245" s="19">
        <v>0.4</v>
      </c>
      <c r="P245" s="14">
        <v>0.4</v>
      </c>
      <c r="Q245" s="20">
        <f>IF(AND(ISNUMBER(L245),ISNUMBER(Y245),Y245&gt;0,X245&lt;1),ROUND(L245/(Y245*(1-X245))-1,4),"")</f>
        <v>0.4</v>
      </c>
      <c r="R245" s="12">
        <v>0</v>
      </c>
      <c r="S245" s="13">
        <f>IF(AND(ISNUMBER(E245),E245&gt;0,ISNUMBER(F245)),R245*(F245/E245-1)*(1-'Start Here'!$B$16),0)</f>
        <v>0</v>
      </c>
      <c r="T245" s="17">
        <f>IF(AND(M245="Ready",OR(I245="Approve proposed",AND(I245="Use my price",AND(ISNUMBER(J245),J245&gt;0))),ISNUMBER(L245),E245&gt;0),R245*(L245/E245-1)*(1-'Start Here'!$B$16),0)</f>
        <v>0</v>
      </c>
      <c r="U245" t="str" s="6">
        <v>SNAP: preserve existing selling price; Currently hidden; do not activate automatically</v>
      </c>
      <c r="V245" t="str" s="21">
        <v>No</v>
      </c>
      <c r="W245" t="str" s="21">
        <v>No</v>
      </c>
      <c r="X245" s="22">
        <v>0</v>
      </c>
      <c r="Y245" s="18">
        <v>3</v>
      </c>
      <c r="AB245" t="str" s="6">
        <v>2026-10-01 10:41:27 UTC</v>
      </c>
      <c r="AC245" t="str" s="6">
        <v>Local Line cache</v>
      </c>
      <c r="AD245" s="23">
        <v>825355</v>
      </c>
      <c r="AE245" s="23">
        <v>549276</v>
      </c>
      <c r="AF245" t="str" s="23">
        <v>825355:549276:snap</v>
      </c>
      <c r="AG245" t="str" s="23">
        <v>Yes</v>
      </c>
      <c r="AH245" t="str" s="23">
        <v>Yes</v>
      </c>
      <c r="AI245" s="18">
        <v>0</v>
      </c>
    </row>
    <row r="246" ht="32" customHeight="1">
      <c r="A246" t="str" s="7">
        <v>Camas Swale Farm</v>
      </c>
      <c r="B246" t="str" s="7">
        <v>Honeynut Squash</v>
      </c>
      <c r="C246" t="str" s="7">
        <v>each</v>
      </c>
      <c r="D246" t="str" s="7">
        <v>Herd Share Members</v>
      </c>
      <c r="E246" s="12">
        <v>4.55</v>
      </c>
      <c r="F246" s="13">
        <v>4.91</v>
      </c>
      <c r="G246" s="13">
        <f>IF(AND(ISNUMBER(E246),ISNUMBER(F246)),F246-E246,"")</f>
        <v>0.36</v>
      </c>
      <c r="H246" s="14">
        <f>IF(AND(ISNUMBER(E246),E246&gt;0,ISNUMBER(F246)),F246/E246-1,"")</f>
        <v>0.07912087912087928</v>
      </c>
      <c r="I246" t="str" s="15">
        <v>Unreviewed</v>
      </c>
      <c r="J246" s="16"/>
      <c r="K246" t="str" s="15">
        <v/>
      </c>
      <c r="L246" s="17" t="str">
        <f>IF(AC246="Local catalog","",IF(AG246="Yes",IF(ISNUMBER(E246),E246,""),IF(I246="Keep current",IF(ISNUMBER(E246),E246,""),IF(AH246&lt;&gt;"Yes","",IF(I246="Approve proposed",F246,IF(AND(I246="Use my price",AND(ISNUMBER(J246),J246&gt;0)),J246,""))))))</f>
        <v/>
      </c>
      <c r="M246" t="str" s="7">
        <f>IF(AND(AG246="Yes",OR(I246="Approve proposed",I246="Use my price")),"CHECK: protected price kept current",IF(OR(I246="Unreviewed",I246=""),"Pending review",IF(I246="Hold","On hold",IF(I246="Keep current",IF(ISNUMBER(E246),"Kept current","CHECK: no confirmed current price"),IF(AH246&lt;&gt;"Yes","CHECK: source needs review",IF(AND(I246="Use my price",NOT(AND(ISNUMBER(J246),J246&gt;0))),"CHECK: enter a price above zero",IF(NOT(OR(I246="Approve proposed",I246="Use my price")),"CHECK: choose a listed decision",IF(OR(NOT(ISNUMBER(L246)),L246&lt;=0,NOT(ISNUMBER(Y246)),Y246&lt;=0,X246&gt;=1),"CHECK: price or base unavailable",IF(L246/(Y246*(1-X246))-1&lt;0,"CHECK: price below local base","Ready")))))))))</f>
        <v>Pending review</v>
      </c>
      <c r="N246" s="18">
        <v>4.55</v>
      </c>
      <c r="O246" s="19">
        <v>0.4</v>
      </c>
      <c r="P246" s="14">
        <v>0.5108</v>
      </c>
      <c r="Q246" s="20" t="str">
        <f>IF(AND(ISNUMBER(L246),ISNUMBER(Y246),Y246&gt;0,X246&lt;1),ROUND(L246/(Y246*(1-X246))-1,4),"")</f>
        <v/>
      </c>
      <c r="R246" s="12">
        <v>0</v>
      </c>
      <c r="S246" s="13">
        <f>IF(AND(ISNUMBER(E246),E246&gt;0,ISNUMBER(F246)),R246*(F246/E246-1)*(1-'Start Here'!$B$16),0)</f>
        <v>0</v>
      </c>
      <c r="T246" s="17">
        <f>IF(AND(M246="Ready",OR(I246="Approve proposed",AND(I246="Use my price",AND(ISNUMBER(J246),J246&gt;0))),ISNUMBER(L246),E246&gt;0),R246*(L246/E246-1)*(1-'Start Here'!$B$16),0)</f>
        <v>0</v>
      </c>
      <c r="U246" t="str" s="6">
        <v>Currently hidden; do not activate automatically</v>
      </c>
      <c r="V246" t="str" s="21">
        <v>No</v>
      </c>
      <c r="W246" t="str" s="21">
        <v>No</v>
      </c>
      <c r="X246" s="22">
        <v>0</v>
      </c>
      <c r="Y246" s="18">
        <v>3.25</v>
      </c>
      <c r="AB246" t="str" s="6">
        <v>2026-10-01 10:41:27 UTC</v>
      </c>
      <c r="AC246" t="str" s="6">
        <v>Local Line cache</v>
      </c>
      <c r="AD246" s="23">
        <v>805870</v>
      </c>
      <c r="AE246" s="23">
        <v>526928</v>
      </c>
      <c r="AF246" t="str" s="23">
        <v>805870:526928:herdShare</v>
      </c>
      <c r="AG246" t="str" s="23">
        <v>No</v>
      </c>
      <c r="AH246" t="str" s="23">
        <v>Yes</v>
      </c>
      <c r="AI246" s="18">
        <v>0</v>
      </c>
    </row>
    <row r="247" ht="32" customHeight="1">
      <c r="A247" t="str" s="7">
        <v>Camas Swale Farm</v>
      </c>
      <c r="B247" t="str" s="7">
        <v>Honeynut Squash</v>
      </c>
      <c r="C247" t="str" s="7">
        <v>each</v>
      </c>
      <c r="D247" t="str" s="7">
        <v>CSA Members</v>
      </c>
      <c r="E247" s="12">
        <v>4.55</v>
      </c>
      <c r="F247" s="13">
        <v>4.91</v>
      </c>
      <c r="G247" s="13">
        <f>IF(AND(ISNUMBER(E247),ISNUMBER(F247)),F247-E247,"")</f>
        <v>0.36</v>
      </c>
      <c r="H247" s="14">
        <f>IF(AND(ISNUMBER(E247),E247&gt;0,ISNUMBER(F247)),F247/E247-1,"")</f>
        <v>0.07912087912087928</v>
      </c>
      <c r="I247" t="str" s="15">
        <v>Unreviewed</v>
      </c>
      <c r="J247" s="16"/>
      <c r="K247" t="str" s="15">
        <v/>
      </c>
      <c r="L247" s="17" t="str">
        <f>IF(AC247="Local catalog","",IF(AG247="Yes",IF(ISNUMBER(E247),E247,""),IF(I247="Keep current",IF(ISNUMBER(E247),E247,""),IF(AH247&lt;&gt;"Yes","",IF(I247="Approve proposed",F247,IF(AND(I247="Use my price",AND(ISNUMBER(J247),J247&gt;0)),J247,""))))))</f>
        <v/>
      </c>
      <c r="M247" t="str" s="7">
        <f>IF(AND(AG247="Yes",OR(I247="Approve proposed",I247="Use my price")),"CHECK: protected price kept current",IF(OR(I247="Unreviewed",I247=""),"Pending review",IF(I247="Hold","On hold",IF(I247="Keep current",IF(ISNUMBER(E247),"Kept current","CHECK: no confirmed current price"),IF(AH247&lt;&gt;"Yes","CHECK: source needs review",IF(AND(I247="Use my price",NOT(AND(ISNUMBER(J247),J247&gt;0))),"CHECK: enter a price above zero",IF(NOT(OR(I247="Approve proposed",I247="Use my price")),"CHECK: choose a listed decision",IF(OR(NOT(ISNUMBER(L247)),L247&lt;=0,NOT(ISNUMBER(Y247)),Y247&lt;=0,X247&gt;=1),"CHECK: price or base unavailable",IF(L247/(Y247*(1-X247))-1&lt;0,"CHECK: price below local base","Ready")))))))))</f>
        <v>Pending review</v>
      </c>
      <c r="N247" s="18">
        <v>4.55</v>
      </c>
      <c r="O247" s="19">
        <v>0.4</v>
      </c>
      <c r="P247" s="14">
        <v>0.5108</v>
      </c>
      <c r="Q247" s="20" t="str">
        <f>IF(AND(ISNUMBER(L247),ISNUMBER(Y247),Y247&gt;0,X247&lt;1),ROUND(L247/(Y247*(1-X247))-1,4),"")</f>
        <v/>
      </c>
      <c r="R247" s="12">
        <v>0</v>
      </c>
      <c r="S247" s="13">
        <f>IF(AND(ISNUMBER(E247),E247&gt;0,ISNUMBER(F247)),R247*(F247/E247-1)*(1-'Start Here'!$B$16),0)</f>
        <v>0</v>
      </c>
      <c r="T247" s="17">
        <f>IF(AND(M247="Ready",OR(I247="Approve proposed",AND(I247="Use my price",AND(ISNUMBER(J247),J247&gt;0))),ISNUMBER(L247),E247&gt;0),R247*(L247/E247-1)*(1-'Start Here'!$B$16),0)</f>
        <v>0</v>
      </c>
      <c r="U247" t="str" s="6">
        <v>Currently hidden; do not activate automatically</v>
      </c>
      <c r="V247" t="str" s="21">
        <v>No</v>
      </c>
      <c r="W247" t="str" s="21">
        <v>No</v>
      </c>
      <c r="X247" s="22">
        <v>0</v>
      </c>
      <c r="Y247" s="18">
        <v>3.25</v>
      </c>
      <c r="AB247" t="str" s="6">
        <v>2026-10-01 10:41:27 UTC</v>
      </c>
      <c r="AC247" t="str" s="6">
        <v>Local Line cache</v>
      </c>
      <c r="AD247" s="23">
        <v>805870</v>
      </c>
      <c r="AE247" s="23">
        <v>526928</v>
      </c>
      <c r="AF247" t="str" s="23">
        <v>805870:526928:member</v>
      </c>
      <c r="AG247" t="str" s="23">
        <v>No</v>
      </c>
      <c r="AH247" t="str" s="23">
        <v>Yes</v>
      </c>
      <c r="AI247" s="18">
        <v>0</v>
      </c>
    </row>
    <row r="248" ht="32" customHeight="1">
      <c r="A248" t="str" s="7">
        <v>Camas Swale Farm</v>
      </c>
      <c r="B248" t="str" s="7">
        <v>Honeynut Squash</v>
      </c>
      <c r="C248" t="str" s="7">
        <v>each</v>
      </c>
      <c r="D248" t="str" s="7">
        <v>Guest Basket</v>
      </c>
      <c r="G248" s="13" t="str">
        <f>IF(AND(ISNUMBER(E248),ISNUMBER(F248)),F248-E248,"")</f>
        <v/>
      </c>
      <c r="H248" s="14" t="str">
        <f>IF(AND(ISNUMBER(E248),E248&gt;0,ISNUMBER(F248)),F248/E248-1,"")</f>
        <v/>
      </c>
      <c r="I248" t="str" s="15">
        <v>Hold</v>
      </c>
      <c r="J248" s="24"/>
      <c r="K248" t="str" s="15">
        <v/>
      </c>
      <c r="L248" s="17" t="str">
        <f>IF(AC248="Local catalog","",IF(AG248="Yes",IF(ISNUMBER(E248),E248,""),IF(I248="Keep current",IF(ISNUMBER(E248),E248,""),IF(AH248&lt;&gt;"Yes","",IF(I248="Approve proposed",F248,IF(AND(I248="Use my price",AND(ISNUMBER(J248),J248&gt;0)),J248,""))))))</f>
        <v/>
      </c>
      <c r="M248" t="str" s="7">
        <f>IF(AND(AG248="Yes",OR(I248="Approve proposed",I248="Use my price")),"CHECK: protected price kept current",IF(OR(I248="Unreviewed",I248=""),"Pending review",IF(I248="Hold","On hold",IF(I248="Keep current",IF(ISNUMBER(E248),"Kept current","CHECK: no confirmed current price"),IF(AH248&lt;&gt;"Yes","CHECK: source needs review",IF(AND(I248="Use my price",NOT(AND(ISNUMBER(J248),J248&gt;0))),"CHECK: enter a price above zero",IF(NOT(OR(I248="Approve proposed",I248="Use my price")),"CHECK: choose a listed decision",IF(OR(NOT(ISNUMBER(L248)),L248&lt;=0,NOT(ISNUMBER(Y248)),Y248&lt;=0,X248&gt;=1),"CHECK: price or base unavailable",IF(L248/(Y248*(1-X248))-1&lt;0,"CHECK: price below local base","Ready")))))))))</f>
        <v>On hold</v>
      </c>
      <c r="N248" s="18">
        <v>4.55</v>
      </c>
      <c r="O248" s="19">
        <v>0.4</v>
      </c>
      <c r="Q248" s="20" t="str">
        <f>IF(AND(ISNUMBER(L248),ISNUMBER(Y248),Y248&gt;0,X248&lt;1),ROUND(L248/(Y248*(1-X248))-1,4),"")</f>
        <v/>
      </c>
      <c r="R248" s="12">
        <v>0</v>
      </c>
      <c r="S248" s="13">
        <f>IF(AND(ISNUMBER(E248),E248&gt;0,ISNUMBER(F248)),R248*(F248/E248-1)*(1-'Start Here'!$B$16),0)</f>
        <v>0</v>
      </c>
      <c r="T248" s="17">
        <f>IF(AND(M248="Ready",OR(I248="Approve proposed",AND(I248="Use my price",AND(ISNUMBER(J248),J248&gt;0))),ISNUMBER(L248),E248&gt;0),R248*(L248/E248-1)*(1-'Start Here'!$B$16),0)</f>
        <v>0</v>
      </c>
      <c r="U248" t="str" s="6">
        <v>No confirmed Local Line price/list; local calculation is reference only; Currently hidden; do not activate automatically</v>
      </c>
      <c r="V248" t="str" s="21">
        <v>No</v>
      </c>
      <c r="W248" t="str" s="21">
        <v>No</v>
      </c>
      <c r="X248" s="22">
        <v>0</v>
      </c>
      <c r="Y248" s="18">
        <v>3.25</v>
      </c>
      <c r="AB248" t="str" s="6">
        <v/>
      </c>
      <c r="AC248" t="str" s="6">
        <v>Local calculation only</v>
      </c>
      <c r="AD248" s="23">
        <v>805870</v>
      </c>
      <c r="AE248" s="23">
        <v>526928</v>
      </c>
      <c r="AF248" t="str" s="23">
        <v>805870:526928:guest</v>
      </c>
      <c r="AG248" t="str" s="23">
        <v>No</v>
      </c>
      <c r="AH248" t="str" s="23">
        <v>No</v>
      </c>
      <c r="AI248" s="18">
        <v>0</v>
      </c>
    </row>
    <row r="249" ht="32" customHeight="1">
      <c r="A249" t="str" s="7">
        <v>Camas Swale Farm</v>
      </c>
      <c r="B249" t="str" s="7">
        <v>Honeynut Squash</v>
      </c>
      <c r="C249" t="str" s="7">
        <v>each</v>
      </c>
      <c r="D249" t="str" s="7">
        <v>SNAP</v>
      </c>
      <c r="E249" s="12">
        <v>4.55</v>
      </c>
      <c r="F249" s="13">
        <v>4.55</v>
      </c>
      <c r="G249" s="13">
        <f>IF(AND(ISNUMBER(E249),ISNUMBER(F249)),F249-E249,"")</f>
        <v>0</v>
      </c>
      <c r="H249" s="14">
        <f>IF(AND(ISNUMBER(E249),E249&gt;0,ISNUMBER(F249)),F249/E249-1,"")</f>
        <v>0</v>
      </c>
      <c r="I249" t="str" s="15">
        <v>Keep current</v>
      </c>
      <c r="J249" s="16"/>
      <c r="K249" t="str" s="15">
        <v/>
      </c>
      <c r="L249" s="17">
        <f>IF(AC249="Local catalog","",IF(AG249="Yes",IF(ISNUMBER(E249),E249,""),IF(I249="Keep current",IF(ISNUMBER(E249),E249,""),IF(AH249&lt;&gt;"Yes","",IF(I249="Approve proposed",F249,IF(AND(I249="Use my price",AND(ISNUMBER(J249),J249&gt;0)),J249,""))))))</f>
        <v>4.55</v>
      </c>
      <c r="M249" t="str" s="7">
        <f>IF(AND(AG249="Yes",OR(I249="Approve proposed",I249="Use my price")),"CHECK: protected price kept current",IF(OR(I249="Unreviewed",I249=""),"Pending review",IF(I249="Hold","On hold",IF(I249="Keep current",IF(ISNUMBER(E249),"Kept current","CHECK: no confirmed current price"),IF(AH249&lt;&gt;"Yes","CHECK: source needs review",IF(AND(I249="Use my price",NOT(AND(ISNUMBER(J249),J249&gt;0))),"CHECK: enter a price above zero",IF(NOT(OR(I249="Approve proposed",I249="Use my price")),"CHECK: choose a listed decision",IF(OR(NOT(ISNUMBER(L249)),L249&lt;=0,NOT(ISNUMBER(Y249)),Y249&lt;=0,X249&gt;=1),"CHECK: price or base unavailable",IF(L249/(Y249*(1-X249))-1&lt;0,"CHECK: price below local base","Ready")))))))))</f>
        <v>Kept current</v>
      </c>
      <c r="N249" s="18">
        <v>4.55</v>
      </c>
      <c r="O249" s="19">
        <v>0.4</v>
      </c>
      <c r="P249" s="14">
        <v>0.4</v>
      </c>
      <c r="Q249" s="20">
        <f>IF(AND(ISNUMBER(L249),ISNUMBER(Y249),Y249&gt;0,X249&lt;1),ROUND(L249/(Y249*(1-X249))-1,4),"")</f>
        <v>0.4</v>
      </c>
      <c r="R249" s="12">
        <v>0</v>
      </c>
      <c r="S249" s="13">
        <f>IF(AND(ISNUMBER(E249),E249&gt;0,ISNUMBER(F249)),R249*(F249/E249-1)*(1-'Start Here'!$B$16),0)</f>
        <v>0</v>
      </c>
      <c r="T249" s="17">
        <f>IF(AND(M249="Ready",OR(I249="Approve proposed",AND(I249="Use my price",AND(ISNUMBER(J249),J249&gt;0))),ISNUMBER(L249),E249&gt;0),R249*(L249/E249-1)*(1-'Start Here'!$B$16),0)</f>
        <v>0</v>
      </c>
      <c r="U249" t="str" s="6">
        <v>SNAP: preserve existing selling price; Currently hidden; do not activate automatically</v>
      </c>
      <c r="V249" t="str" s="21">
        <v>No</v>
      </c>
      <c r="W249" t="str" s="21">
        <v>No</v>
      </c>
      <c r="X249" s="22">
        <v>0</v>
      </c>
      <c r="Y249" s="18">
        <v>3.25</v>
      </c>
      <c r="AB249" t="str" s="6">
        <v>2026-10-01 10:41:27 UTC</v>
      </c>
      <c r="AC249" t="str" s="6">
        <v>Local Line cache</v>
      </c>
      <c r="AD249" s="23">
        <v>805870</v>
      </c>
      <c r="AE249" s="23">
        <v>526928</v>
      </c>
      <c r="AF249" t="str" s="23">
        <v>805870:526928:snap</v>
      </c>
      <c r="AG249" t="str" s="23">
        <v>Yes</v>
      </c>
      <c r="AH249" t="str" s="23">
        <v>Yes</v>
      </c>
      <c r="AI249" s="18">
        <v>0</v>
      </c>
    </row>
    <row r="250" ht="32" customHeight="1">
      <c r="A250" t="str" s="7">
        <v>Camas Swale Farm</v>
      </c>
      <c r="B250" t="str" s="7">
        <v>Hot habanero</v>
      </c>
      <c r="C250" t="str" s="7">
        <v>lb</v>
      </c>
      <c r="D250" t="str" s="7">
        <v>Herd Share Members</v>
      </c>
      <c r="E250" s="12">
        <v>7</v>
      </c>
      <c r="F250" s="13">
        <v>7.56</v>
      </c>
      <c r="G250" s="13">
        <f>IF(AND(ISNUMBER(E250),ISNUMBER(F250)),F250-E250,"")</f>
        <v>0.56</v>
      </c>
      <c r="H250" s="14">
        <f>IF(AND(ISNUMBER(E250),E250&gt;0,ISNUMBER(F250)),F250/E250-1,"")</f>
        <v>0.07999999999999985</v>
      </c>
      <c r="I250" t="str" s="15">
        <v>Unreviewed</v>
      </c>
      <c r="J250" s="16"/>
      <c r="K250" t="str" s="15">
        <v/>
      </c>
      <c r="L250" s="17" t="str">
        <f>IF(AC250="Local catalog","",IF(AG250="Yes",IF(ISNUMBER(E250),E250,""),IF(I250="Keep current",IF(ISNUMBER(E250),E250,""),IF(AH250&lt;&gt;"Yes","",IF(I250="Approve proposed",F250,IF(AND(I250="Use my price",AND(ISNUMBER(J250),J250&gt;0)),J250,""))))))</f>
        <v/>
      </c>
      <c r="M250" t="str" s="7">
        <f>IF(AND(AG250="Yes",OR(I250="Approve proposed",I250="Use my price")),"CHECK: protected price kept current",IF(OR(I250="Unreviewed",I250=""),"Pending review",IF(I250="Hold","On hold",IF(I250="Keep current",IF(ISNUMBER(E250),"Kept current","CHECK: no confirmed current price"),IF(AH250&lt;&gt;"Yes","CHECK: source needs review",IF(AND(I250="Use my price",NOT(AND(ISNUMBER(J250),J250&gt;0))),"CHECK: enter a price above zero",IF(NOT(OR(I250="Approve proposed",I250="Use my price")),"CHECK: choose a listed decision",IF(OR(NOT(ISNUMBER(L250)),L250&lt;=0,NOT(ISNUMBER(Y250)),Y250&lt;=0,X250&gt;=1),"CHECK: price or base unavailable",IF(L250/(Y250*(1-X250))-1&lt;0,"CHECK: price below local base","Ready")))))))))</f>
        <v>Pending review</v>
      </c>
      <c r="N250" s="18">
        <v>7</v>
      </c>
      <c r="O250" s="19">
        <v>0.4</v>
      </c>
      <c r="P250" s="14">
        <v>0.512</v>
      </c>
      <c r="Q250" s="20" t="str">
        <f>IF(AND(ISNUMBER(L250),ISNUMBER(Y250),Y250&gt;0,X250&lt;1),ROUND(L250/(Y250*(1-X250))-1,4),"")</f>
        <v/>
      </c>
      <c r="R250" s="12">
        <v>0</v>
      </c>
      <c r="S250" s="13">
        <f>IF(AND(ISNUMBER(E250),E250&gt;0,ISNUMBER(F250)),R250*(F250/E250-1)*(1-'Start Here'!$B$16),0)</f>
        <v>0</v>
      </c>
      <c r="T250" s="17">
        <f>IF(AND(M250="Ready",OR(I250="Approve proposed",AND(I250="Use my price",AND(ISNUMBER(J250),J250&gt;0))),ISNUMBER(L250),E250&gt;0),R250*(L250/E250-1)*(1-'Start Here'!$B$16),0)</f>
        <v>0</v>
      </c>
      <c r="U250" t="str" s="6">
        <v/>
      </c>
      <c r="V250" t="str" s="21">
        <v>Yes</v>
      </c>
      <c r="W250" t="str" s="21">
        <v>No</v>
      </c>
      <c r="X250" s="22">
        <v>0</v>
      </c>
      <c r="Y250" s="18">
        <v>5</v>
      </c>
      <c r="AB250" t="str" s="6">
        <v>2026-10-01 10:41:27 UTC</v>
      </c>
      <c r="AC250" t="str" s="6">
        <v>Local Line cache</v>
      </c>
      <c r="AD250" s="23">
        <v>906541</v>
      </c>
      <c r="AE250" s="23">
        <v>650569</v>
      </c>
      <c r="AF250" t="str" s="23">
        <v>906541:650569:herdShare</v>
      </c>
      <c r="AG250" t="str" s="23">
        <v>No</v>
      </c>
      <c r="AH250" t="str" s="23">
        <v>Yes</v>
      </c>
      <c r="AI250" s="18">
        <v>0</v>
      </c>
    </row>
    <row r="251" ht="32" customHeight="1">
      <c r="A251" t="str" s="7">
        <v>Camas Swale Farm</v>
      </c>
      <c r="B251" t="str" s="7">
        <v>Hot habanero</v>
      </c>
      <c r="C251" t="str" s="7">
        <v>lb</v>
      </c>
      <c r="D251" t="str" s="7">
        <v>CSA Members</v>
      </c>
      <c r="E251" s="12">
        <v>7</v>
      </c>
      <c r="F251" s="13">
        <v>7.56</v>
      </c>
      <c r="G251" s="13">
        <f>IF(AND(ISNUMBER(E251),ISNUMBER(F251)),F251-E251,"")</f>
        <v>0.56</v>
      </c>
      <c r="H251" s="14">
        <f>IF(AND(ISNUMBER(E251),E251&gt;0,ISNUMBER(F251)),F251/E251-1,"")</f>
        <v>0.07999999999999985</v>
      </c>
      <c r="I251" t="str" s="15">
        <v>Unreviewed</v>
      </c>
      <c r="J251" s="16"/>
      <c r="K251" t="str" s="15">
        <v/>
      </c>
      <c r="L251" s="17" t="str">
        <f>IF(AC251="Local catalog","",IF(AG251="Yes",IF(ISNUMBER(E251),E251,""),IF(I251="Keep current",IF(ISNUMBER(E251),E251,""),IF(AH251&lt;&gt;"Yes","",IF(I251="Approve proposed",F251,IF(AND(I251="Use my price",AND(ISNUMBER(J251),J251&gt;0)),J251,""))))))</f>
        <v/>
      </c>
      <c r="M251" t="str" s="7">
        <f>IF(AND(AG251="Yes",OR(I251="Approve proposed",I251="Use my price")),"CHECK: protected price kept current",IF(OR(I251="Unreviewed",I251=""),"Pending review",IF(I251="Hold","On hold",IF(I251="Keep current",IF(ISNUMBER(E251),"Kept current","CHECK: no confirmed current price"),IF(AH251&lt;&gt;"Yes","CHECK: source needs review",IF(AND(I251="Use my price",NOT(AND(ISNUMBER(J251),J251&gt;0))),"CHECK: enter a price above zero",IF(NOT(OR(I251="Approve proposed",I251="Use my price")),"CHECK: choose a listed decision",IF(OR(NOT(ISNUMBER(L251)),L251&lt;=0,NOT(ISNUMBER(Y251)),Y251&lt;=0,X251&gt;=1),"CHECK: price or base unavailable",IF(L251/(Y251*(1-X251))-1&lt;0,"CHECK: price below local base","Ready")))))))))</f>
        <v>Pending review</v>
      </c>
      <c r="N251" s="18">
        <v>7</v>
      </c>
      <c r="O251" s="19">
        <v>0.4</v>
      </c>
      <c r="P251" s="14">
        <v>0.512</v>
      </c>
      <c r="Q251" s="20" t="str">
        <f>IF(AND(ISNUMBER(L251),ISNUMBER(Y251),Y251&gt;0,X251&lt;1),ROUND(L251/(Y251*(1-X251))-1,4),"")</f>
        <v/>
      </c>
      <c r="R251" s="12">
        <v>0</v>
      </c>
      <c r="S251" s="13">
        <f>IF(AND(ISNUMBER(E251),E251&gt;0,ISNUMBER(F251)),R251*(F251/E251-1)*(1-'Start Here'!$B$16),0)</f>
        <v>0</v>
      </c>
      <c r="T251" s="17">
        <f>IF(AND(M251="Ready",OR(I251="Approve proposed",AND(I251="Use my price",AND(ISNUMBER(J251),J251&gt;0))),ISNUMBER(L251),E251&gt;0),R251*(L251/E251-1)*(1-'Start Here'!$B$16),0)</f>
        <v>0</v>
      </c>
      <c r="U251" t="str" s="6">
        <v/>
      </c>
      <c r="V251" t="str" s="21">
        <v>Yes</v>
      </c>
      <c r="W251" t="str" s="21">
        <v>No</v>
      </c>
      <c r="X251" s="22">
        <v>0</v>
      </c>
      <c r="Y251" s="18">
        <v>5</v>
      </c>
      <c r="AB251" t="str" s="6">
        <v>2026-10-01 10:41:27 UTC</v>
      </c>
      <c r="AC251" t="str" s="6">
        <v>Local Line cache</v>
      </c>
      <c r="AD251" s="23">
        <v>906541</v>
      </c>
      <c r="AE251" s="23">
        <v>650569</v>
      </c>
      <c r="AF251" t="str" s="23">
        <v>906541:650569:member</v>
      </c>
      <c r="AG251" t="str" s="23">
        <v>No</v>
      </c>
      <c r="AH251" t="str" s="23">
        <v>Yes</v>
      </c>
      <c r="AI251" s="18">
        <v>0</v>
      </c>
    </row>
    <row r="252" ht="32" customHeight="1">
      <c r="A252" t="str" s="7">
        <v>Camas Swale Farm</v>
      </c>
      <c r="B252" t="str" s="7">
        <v>Hot habanero</v>
      </c>
      <c r="C252" t="str" s="7">
        <v>lb</v>
      </c>
      <c r="D252" t="str" s="7">
        <v>Guest Basket</v>
      </c>
      <c r="E252" s="12">
        <v>7</v>
      </c>
      <c r="F252" s="13">
        <v>7.56</v>
      </c>
      <c r="G252" s="13">
        <f>IF(AND(ISNUMBER(E252),ISNUMBER(F252)),F252-E252,"")</f>
        <v>0.56</v>
      </c>
      <c r="H252" s="14">
        <f>IF(AND(ISNUMBER(E252),E252&gt;0,ISNUMBER(F252)),F252/E252-1,"")</f>
        <v>0.07999999999999985</v>
      </c>
      <c r="I252" t="str" s="15">
        <v>Unreviewed</v>
      </c>
      <c r="J252" s="16"/>
      <c r="K252" t="str" s="15">
        <v/>
      </c>
      <c r="L252" s="17" t="str">
        <f>IF(AC252="Local catalog","",IF(AG252="Yes",IF(ISNUMBER(E252),E252,""),IF(I252="Keep current",IF(ISNUMBER(E252),E252,""),IF(AH252&lt;&gt;"Yes","",IF(I252="Approve proposed",F252,IF(AND(I252="Use my price",AND(ISNUMBER(J252),J252&gt;0)),J252,""))))))</f>
        <v/>
      </c>
      <c r="M252" t="str" s="7">
        <f>IF(AND(AG252="Yes",OR(I252="Approve proposed",I252="Use my price")),"CHECK: protected price kept current",IF(OR(I252="Unreviewed",I252=""),"Pending review",IF(I252="Hold","On hold",IF(I252="Keep current",IF(ISNUMBER(E252),"Kept current","CHECK: no confirmed current price"),IF(AH252&lt;&gt;"Yes","CHECK: source needs review",IF(AND(I252="Use my price",NOT(AND(ISNUMBER(J252),J252&gt;0))),"CHECK: enter a price above zero",IF(NOT(OR(I252="Approve proposed",I252="Use my price")),"CHECK: choose a listed decision",IF(OR(NOT(ISNUMBER(L252)),L252&lt;=0,NOT(ISNUMBER(Y252)),Y252&lt;=0,X252&gt;=1),"CHECK: price or base unavailable",IF(L252/(Y252*(1-X252))-1&lt;0,"CHECK: price below local base","Ready")))))))))</f>
        <v>Pending review</v>
      </c>
      <c r="N252" s="18">
        <v>7</v>
      </c>
      <c r="O252" s="19">
        <v>0.4</v>
      </c>
      <c r="P252" s="14">
        <v>0.512</v>
      </c>
      <c r="Q252" s="20" t="str">
        <f>IF(AND(ISNUMBER(L252),ISNUMBER(Y252),Y252&gt;0,X252&lt;1),ROUND(L252/(Y252*(1-X252))-1,4),"")</f>
        <v/>
      </c>
      <c r="R252" s="12">
        <v>0</v>
      </c>
      <c r="S252" s="13">
        <f>IF(AND(ISNUMBER(E252),E252&gt;0,ISNUMBER(F252)),R252*(F252/E252-1)*(1-'Start Here'!$B$16),0)</f>
        <v>0</v>
      </c>
      <c r="T252" s="17">
        <f>IF(AND(M252="Ready",OR(I252="Approve proposed",AND(I252="Use my price",AND(ISNUMBER(J252),J252&gt;0))),ISNUMBER(L252),E252&gt;0),R252*(L252/E252-1)*(1-'Start Here'!$B$16),0)</f>
        <v>0</v>
      </c>
      <c r="U252" t="str" s="6">
        <v/>
      </c>
      <c r="V252" t="str" s="21">
        <v>Yes</v>
      </c>
      <c r="W252" t="str" s="21">
        <v>No</v>
      </c>
      <c r="X252" s="22">
        <v>0</v>
      </c>
      <c r="Y252" s="18">
        <v>5</v>
      </c>
      <c r="AB252" t="str" s="6">
        <v>2026-10-01 10:41:27 UTC</v>
      </c>
      <c r="AC252" t="str" s="6">
        <v>Local Line cache</v>
      </c>
      <c r="AD252" s="23">
        <v>906541</v>
      </c>
      <c r="AE252" s="23">
        <v>650569</v>
      </c>
      <c r="AF252" t="str" s="23">
        <v>906541:650569:guest</v>
      </c>
      <c r="AG252" t="str" s="23">
        <v>No</v>
      </c>
      <c r="AH252" t="str" s="23">
        <v>Yes</v>
      </c>
      <c r="AI252" s="18">
        <v>0</v>
      </c>
    </row>
    <row r="253" ht="32" customHeight="1">
      <c r="A253" t="str" s="7">
        <v>Camas Swale Farm</v>
      </c>
      <c r="B253" t="str" s="7">
        <v>Hot habanero</v>
      </c>
      <c r="C253" t="str" s="7">
        <v>lb</v>
      </c>
      <c r="D253" t="str" s="7">
        <v>SNAP</v>
      </c>
      <c r="E253" s="12">
        <v>7</v>
      </c>
      <c r="F253" s="13">
        <v>7</v>
      </c>
      <c r="G253" s="13">
        <f>IF(AND(ISNUMBER(E253),ISNUMBER(F253)),F253-E253,"")</f>
        <v>0</v>
      </c>
      <c r="H253" s="14">
        <f>IF(AND(ISNUMBER(E253),E253&gt;0,ISNUMBER(F253)),F253/E253-1,"")</f>
        <v>0</v>
      </c>
      <c r="I253" t="str" s="15">
        <v>Keep current</v>
      </c>
      <c r="J253" s="16"/>
      <c r="K253" t="str" s="15">
        <v/>
      </c>
      <c r="L253" s="17">
        <f>IF(AC253="Local catalog","",IF(AG253="Yes",IF(ISNUMBER(E253),E253,""),IF(I253="Keep current",IF(ISNUMBER(E253),E253,""),IF(AH253&lt;&gt;"Yes","",IF(I253="Approve proposed",F253,IF(AND(I253="Use my price",AND(ISNUMBER(J253),J253&gt;0)),J253,""))))))</f>
        <v>7</v>
      </c>
      <c r="M253" t="str" s="7">
        <f>IF(AND(AG253="Yes",OR(I253="Approve proposed",I253="Use my price")),"CHECK: protected price kept current",IF(OR(I253="Unreviewed",I253=""),"Pending review",IF(I253="Hold","On hold",IF(I253="Keep current",IF(ISNUMBER(E253),"Kept current","CHECK: no confirmed current price"),IF(AH253&lt;&gt;"Yes","CHECK: source needs review",IF(AND(I253="Use my price",NOT(AND(ISNUMBER(J253),J253&gt;0))),"CHECK: enter a price above zero",IF(NOT(OR(I253="Approve proposed",I253="Use my price")),"CHECK: choose a listed decision",IF(OR(NOT(ISNUMBER(L253)),L253&lt;=0,NOT(ISNUMBER(Y253)),Y253&lt;=0,X253&gt;=1),"CHECK: price or base unavailable",IF(L253/(Y253*(1-X253))-1&lt;0,"CHECK: price below local base","Ready")))))))))</f>
        <v>Kept current</v>
      </c>
      <c r="N253" s="18">
        <v>7</v>
      </c>
      <c r="O253" s="19">
        <v>0.4</v>
      </c>
      <c r="P253" s="14">
        <v>0.4</v>
      </c>
      <c r="Q253" s="20">
        <f>IF(AND(ISNUMBER(L253),ISNUMBER(Y253),Y253&gt;0,X253&lt;1),ROUND(L253/(Y253*(1-X253))-1,4),"")</f>
        <v>0.4</v>
      </c>
      <c r="R253" s="12">
        <v>0</v>
      </c>
      <c r="S253" s="13">
        <f>IF(AND(ISNUMBER(E253),E253&gt;0,ISNUMBER(F253)),R253*(F253/E253-1)*(1-'Start Here'!$B$16),0)</f>
        <v>0</v>
      </c>
      <c r="T253" s="17">
        <f>IF(AND(M253="Ready",OR(I253="Approve proposed",AND(I253="Use my price",AND(ISNUMBER(J253),J253&gt;0))),ISNUMBER(L253),E253&gt;0),R253*(L253/E253-1)*(1-'Start Here'!$B$16),0)</f>
        <v>0</v>
      </c>
      <c r="U253" t="str" s="6">
        <v>SNAP: preserve existing selling price</v>
      </c>
      <c r="V253" t="str" s="21">
        <v>Yes</v>
      </c>
      <c r="W253" t="str" s="21">
        <v>No</v>
      </c>
      <c r="X253" s="22">
        <v>0</v>
      </c>
      <c r="Y253" s="18">
        <v>5</v>
      </c>
      <c r="AB253" t="str" s="6">
        <v>2026-10-01 10:41:27 UTC</v>
      </c>
      <c r="AC253" t="str" s="6">
        <v>Local Line cache</v>
      </c>
      <c r="AD253" s="23">
        <v>906541</v>
      </c>
      <c r="AE253" s="23">
        <v>650569</v>
      </c>
      <c r="AF253" t="str" s="23">
        <v>906541:650569:snap</v>
      </c>
      <c r="AG253" t="str" s="23">
        <v>Yes</v>
      </c>
      <c r="AH253" t="str" s="23">
        <v>Yes</v>
      </c>
      <c r="AI253" s="18">
        <v>0</v>
      </c>
    </row>
    <row r="254" ht="32" customHeight="1">
      <c r="A254" t="str" s="7">
        <v>Camas Swale Farm</v>
      </c>
      <c r="B254" t="str" s="7">
        <v>Italian (Dino) Kale</v>
      </c>
      <c r="C254" t="str" s="7">
        <v>bu.</v>
      </c>
      <c r="D254" t="str" s="7">
        <v>Herd Share Members</v>
      </c>
      <c r="E254" s="12">
        <v>2.66</v>
      </c>
      <c r="F254" s="13">
        <v>2.87</v>
      </c>
      <c r="G254" s="13">
        <f>IF(AND(ISNUMBER(E254),ISNUMBER(F254)),F254-E254,"")</f>
        <v>0.21</v>
      </c>
      <c r="H254" s="14">
        <f>IF(AND(ISNUMBER(E254),E254&gt;0,ISNUMBER(F254)),F254/E254-1,"")</f>
        <v>0.07894736842105265</v>
      </c>
      <c r="I254" t="str" s="15">
        <v>Unreviewed</v>
      </c>
      <c r="J254" s="16"/>
      <c r="K254" t="str" s="15">
        <v/>
      </c>
      <c r="L254" s="17" t="str">
        <f>IF(AC254="Local catalog","",IF(AG254="Yes",IF(ISNUMBER(E254),E254,""),IF(I254="Keep current",IF(ISNUMBER(E254),E254,""),IF(AH254&lt;&gt;"Yes","",IF(I254="Approve proposed",F254,IF(AND(I254="Use my price",AND(ISNUMBER(J254),J254&gt;0)),J254,""))))))</f>
        <v/>
      </c>
      <c r="M254" t="str" s="7">
        <f>IF(AND(AG254="Yes",OR(I254="Approve proposed",I254="Use my price")),"CHECK: protected price kept current",IF(OR(I254="Unreviewed",I254=""),"Pending review",IF(I254="Hold","On hold",IF(I254="Keep current",IF(ISNUMBER(E254),"Kept current","CHECK: no confirmed current price"),IF(AH254&lt;&gt;"Yes","CHECK: source needs review",IF(AND(I254="Use my price",NOT(AND(ISNUMBER(J254),J254&gt;0))),"CHECK: enter a price above zero",IF(NOT(OR(I254="Approve proposed",I254="Use my price")),"CHECK: choose a listed decision",IF(OR(NOT(ISNUMBER(L254)),L254&lt;=0,NOT(ISNUMBER(Y254)),Y254&lt;=0,X254&gt;=1),"CHECK: price or base unavailable",IF(L254/(Y254*(1-X254))-1&lt;0,"CHECK: price below local base","Ready")))))))))</f>
        <v>Pending review</v>
      </c>
      <c r="N254" s="18">
        <v>2.66</v>
      </c>
      <c r="O254" s="19">
        <v>0.4</v>
      </c>
      <c r="P254" s="14">
        <v>0.5105</v>
      </c>
      <c r="Q254" s="20" t="str">
        <f>IF(AND(ISNUMBER(L254),ISNUMBER(Y254),Y254&gt;0,X254&lt;1),ROUND(L254/(Y254*(1-X254))-1,4),"")</f>
        <v/>
      </c>
      <c r="R254" s="12">
        <v>867.2299999999999</v>
      </c>
      <c r="S254" s="13">
        <f>IF(AND(ISNUMBER(E254),E254&gt;0,ISNUMBER(F254)),R254*(F254/E254-1)*(1-'Start Here'!$B$16),0)</f>
        <v>66.4115605263158</v>
      </c>
      <c r="T254" s="17">
        <f>IF(AND(M254="Ready",OR(I254="Approve proposed",AND(I254="Use my price",AND(ISNUMBER(J254),J254&gt;0))),ISNUMBER(L254),E254&gt;0),R254*(L254/E254-1)*(1-'Start Here'!$B$16),0)</f>
        <v>0</v>
      </c>
      <c r="U254" t="str" s="6">
        <v>Currently hidden; do not activate automatically</v>
      </c>
      <c r="V254" t="str" s="21">
        <v>No</v>
      </c>
      <c r="W254" t="str" s="21">
        <v>No</v>
      </c>
      <c r="X254" s="22">
        <v>0</v>
      </c>
      <c r="Y254" s="18">
        <v>1.9</v>
      </c>
      <c r="AB254" t="str" s="6">
        <v>2026-10-01 10:41:27 UTC</v>
      </c>
      <c r="AC254" t="str" s="6">
        <v>Local Line cache</v>
      </c>
      <c r="AD254" s="23">
        <v>805957</v>
      </c>
      <c r="AE254" s="23">
        <v>527017</v>
      </c>
      <c r="AF254" t="str" s="23">
        <v>805957:527017:herdShare</v>
      </c>
      <c r="AG254" t="str" s="23">
        <v>No</v>
      </c>
      <c r="AH254" t="str" s="23">
        <v>Yes</v>
      </c>
      <c r="AI254" s="18">
        <v>568.5</v>
      </c>
    </row>
    <row r="255" ht="32" customHeight="1">
      <c r="A255" t="str" s="7">
        <v>Camas Swale Farm</v>
      </c>
      <c r="B255" t="str" s="7">
        <v>Italian (Dino) Kale</v>
      </c>
      <c r="C255" t="str" s="7">
        <v>bu.</v>
      </c>
      <c r="D255" t="str" s="7">
        <v>CSA Members</v>
      </c>
      <c r="E255" s="12">
        <v>2.66</v>
      </c>
      <c r="F255" s="13">
        <v>2.87</v>
      </c>
      <c r="G255" s="13">
        <f>IF(AND(ISNUMBER(E255),ISNUMBER(F255)),F255-E255,"")</f>
        <v>0.21</v>
      </c>
      <c r="H255" s="14">
        <f>IF(AND(ISNUMBER(E255),E255&gt;0,ISNUMBER(F255)),F255/E255-1,"")</f>
        <v>0.07894736842105265</v>
      </c>
      <c r="I255" t="str" s="15">
        <v>Unreviewed</v>
      </c>
      <c r="J255" s="16"/>
      <c r="K255" t="str" s="15">
        <v/>
      </c>
      <c r="L255" s="17" t="str">
        <f>IF(AC255="Local catalog","",IF(AG255="Yes",IF(ISNUMBER(E255),E255,""),IF(I255="Keep current",IF(ISNUMBER(E255),E255,""),IF(AH255&lt;&gt;"Yes","",IF(I255="Approve proposed",F255,IF(AND(I255="Use my price",AND(ISNUMBER(J255),J255&gt;0)),J255,""))))))</f>
        <v/>
      </c>
      <c r="M255" t="str" s="7">
        <f>IF(AND(AG255="Yes",OR(I255="Approve proposed",I255="Use my price")),"CHECK: protected price kept current",IF(OR(I255="Unreviewed",I255=""),"Pending review",IF(I255="Hold","On hold",IF(I255="Keep current",IF(ISNUMBER(E255),"Kept current","CHECK: no confirmed current price"),IF(AH255&lt;&gt;"Yes","CHECK: source needs review",IF(AND(I255="Use my price",NOT(AND(ISNUMBER(J255),J255&gt;0))),"CHECK: enter a price above zero",IF(NOT(OR(I255="Approve proposed",I255="Use my price")),"CHECK: choose a listed decision",IF(OR(NOT(ISNUMBER(L255)),L255&lt;=0,NOT(ISNUMBER(Y255)),Y255&lt;=0,X255&gt;=1),"CHECK: price or base unavailable",IF(L255/(Y255*(1-X255))-1&lt;0,"CHECK: price below local base","Ready")))))))))</f>
        <v>Pending review</v>
      </c>
      <c r="N255" s="18">
        <v>2.66</v>
      </c>
      <c r="O255" s="19">
        <v>0.4</v>
      </c>
      <c r="P255" s="14">
        <v>0.5105</v>
      </c>
      <c r="Q255" s="20" t="str">
        <f>IF(AND(ISNUMBER(L255),ISNUMBER(Y255),Y255&gt;0,X255&lt;1),ROUND(L255/(Y255*(1-X255))-1,4),"")</f>
        <v/>
      </c>
      <c r="R255" s="12">
        <v>184.8</v>
      </c>
      <c r="S255" s="13">
        <f>IF(AND(ISNUMBER(E255),E255&gt;0,ISNUMBER(F255)),R255*(F255/E255-1)*(1-'Start Here'!$B$16),0)</f>
        <v>14.151789473684216</v>
      </c>
      <c r="T255" s="17">
        <f>IF(AND(M255="Ready",OR(I255="Approve proposed",AND(I255="Use my price",AND(ISNUMBER(J255),J255&gt;0))),ISNUMBER(L255),E255&gt;0),R255*(L255/E255-1)*(1-'Start Here'!$B$16),0)</f>
        <v>0</v>
      </c>
      <c r="U255" t="str" s="6">
        <v>Currently hidden; do not activate automatically</v>
      </c>
      <c r="V255" t="str" s="21">
        <v>No</v>
      </c>
      <c r="W255" t="str" s="21">
        <v>No</v>
      </c>
      <c r="X255" s="22">
        <v>0</v>
      </c>
      <c r="Y255" s="18">
        <v>1.9</v>
      </c>
      <c r="AB255" t="str" s="6">
        <v>2026-10-01 10:41:27 UTC</v>
      </c>
      <c r="AC255" t="str" s="6">
        <v>Local Line cache</v>
      </c>
      <c r="AD255" s="23">
        <v>805957</v>
      </c>
      <c r="AE255" s="23">
        <v>527017</v>
      </c>
      <c r="AF255" t="str" s="23">
        <v>805957:527017:member</v>
      </c>
      <c r="AG255" t="str" s="23">
        <v>No</v>
      </c>
      <c r="AH255" t="str" s="23">
        <v>Yes</v>
      </c>
      <c r="AI255" s="18">
        <v>115.5</v>
      </c>
    </row>
    <row r="256" ht="32" customHeight="1">
      <c r="A256" t="str" s="7">
        <v>Camas Swale Farm</v>
      </c>
      <c r="B256" t="str" s="7">
        <v>Italian (Dino) Kale</v>
      </c>
      <c r="C256" t="str" s="7">
        <v>bu.</v>
      </c>
      <c r="D256" t="str" s="7">
        <v>Guest Basket</v>
      </c>
      <c r="E256" s="12">
        <v>2.66</v>
      </c>
      <c r="F256" s="13">
        <v>2.87</v>
      </c>
      <c r="G256" s="13">
        <f>IF(AND(ISNUMBER(E256),ISNUMBER(F256)),F256-E256,"")</f>
        <v>0.21</v>
      </c>
      <c r="H256" s="14">
        <f>IF(AND(ISNUMBER(E256),E256&gt;0,ISNUMBER(F256)),F256/E256-1,"")</f>
        <v>0.07894736842105265</v>
      </c>
      <c r="I256" t="str" s="15">
        <v>Unreviewed</v>
      </c>
      <c r="J256" s="16"/>
      <c r="K256" t="str" s="15">
        <v/>
      </c>
      <c r="L256" s="17" t="str">
        <f>IF(AC256="Local catalog","",IF(AG256="Yes",IF(ISNUMBER(E256),E256,""),IF(I256="Keep current",IF(ISNUMBER(E256),E256,""),IF(AH256&lt;&gt;"Yes","",IF(I256="Approve proposed",F256,IF(AND(I256="Use my price",AND(ISNUMBER(J256),J256&gt;0)),J256,""))))))</f>
        <v/>
      </c>
      <c r="M256" t="str" s="7">
        <f>IF(AND(AG256="Yes",OR(I256="Approve proposed",I256="Use my price")),"CHECK: protected price kept current",IF(OR(I256="Unreviewed",I256=""),"Pending review",IF(I256="Hold","On hold",IF(I256="Keep current",IF(ISNUMBER(E256),"Kept current","CHECK: no confirmed current price"),IF(AH256&lt;&gt;"Yes","CHECK: source needs review",IF(AND(I256="Use my price",NOT(AND(ISNUMBER(J256),J256&gt;0))),"CHECK: enter a price above zero",IF(NOT(OR(I256="Approve proposed",I256="Use my price")),"CHECK: choose a listed decision",IF(OR(NOT(ISNUMBER(L256)),L256&lt;=0,NOT(ISNUMBER(Y256)),Y256&lt;=0,X256&gt;=1),"CHECK: price or base unavailable",IF(L256/(Y256*(1-X256))-1&lt;0,"CHECK: price below local base","Ready")))))))))</f>
        <v>Pending review</v>
      </c>
      <c r="N256" s="18">
        <v>2.66</v>
      </c>
      <c r="O256" s="19">
        <v>0.4</v>
      </c>
      <c r="P256" s="14">
        <v>0.5105</v>
      </c>
      <c r="Q256" s="20" t="str">
        <f>IF(AND(ISNUMBER(L256),ISNUMBER(Y256),Y256&gt;0,X256&lt;1),ROUND(L256/(Y256*(1-X256))-1,4),"")</f>
        <v/>
      </c>
      <c r="R256" s="12">
        <v>67.92</v>
      </c>
      <c r="S256" s="13">
        <f>IF(AND(ISNUMBER(E256),E256&gt;0,ISNUMBER(F256)),R256*(F256/E256-1)*(1-'Start Here'!$B$16),0)</f>
        <v>5.201242105263159</v>
      </c>
      <c r="T256" s="17">
        <f>IF(AND(M256="Ready",OR(I256="Approve proposed",AND(I256="Use my price",AND(ISNUMBER(J256),J256&gt;0))),ISNUMBER(L256),E256&gt;0),R256*(L256/E256-1)*(1-'Start Here'!$B$16),0)</f>
        <v>0</v>
      </c>
      <c r="U256" t="str" s="6">
        <v>Currently hidden; do not activate automatically</v>
      </c>
      <c r="V256" t="str" s="21">
        <v>No</v>
      </c>
      <c r="W256" t="str" s="21">
        <v>No</v>
      </c>
      <c r="X256" s="22">
        <v>0</v>
      </c>
      <c r="Y256" s="18">
        <v>1.9</v>
      </c>
      <c r="AB256" t="str" s="6">
        <v>2026-10-01 10:41:27 UTC</v>
      </c>
      <c r="AC256" t="str" s="6">
        <v>Local Line cache</v>
      </c>
      <c r="AD256" s="23">
        <v>805957</v>
      </c>
      <c r="AE256" s="23">
        <v>527017</v>
      </c>
      <c r="AF256" t="str" s="23">
        <v>805957:527017:guest</v>
      </c>
      <c r="AG256" t="str" s="23">
        <v>No</v>
      </c>
      <c r="AH256" t="str" s="23">
        <v>Yes</v>
      </c>
      <c r="AI256" s="18">
        <v>42.9</v>
      </c>
    </row>
    <row r="257" ht="32" customHeight="1">
      <c r="A257" t="str" s="7">
        <v>Camas Swale Farm</v>
      </c>
      <c r="B257" t="str" s="7">
        <v>Italian (Dino) Kale</v>
      </c>
      <c r="C257" t="str" s="7">
        <v>bu.</v>
      </c>
      <c r="D257" t="str" s="7">
        <v>SNAP</v>
      </c>
      <c r="E257" s="12">
        <v>2.66</v>
      </c>
      <c r="F257" s="13">
        <v>2.66</v>
      </c>
      <c r="G257" s="13">
        <f>IF(AND(ISNUMBER(E257),ISNUMBER(F257)),F257-E257,"")</f>
        <v>0</v>
      </c>
      <c r="H257" s="14">
        <f>IF(AND(ISNUMBER(E257),E257&gt;0,ISNUMBER(F257)),F257/E257-1,"")</f>
        <v>0</v>
      </c>
      <c r="I257" t="str" s="15">
        <v>Keep current</v>
      </c>
      <c r="J257" s="16"/>
      <c r="K257" t="str" s="15">
        <v/>
      </c>
      <c r="L257" s="17">
        <f>IF(AC257="Local catalog","",IF(AG257="Yes",IF(ISNUMBER(E257),E257,""),IF(I257="Keep current",IF(ISNUMBER(E257),E257,""),IF(AH257&lt;&gt;"Yes","",IF(I257="Approve proposed",F257,IF(AND(I257="Use my price",AND(ISNUMBER(J257),J257&gt;0)),J257,""))))))</f>
        <v>2.66</v>
      </c>
      <c r="M257" t="str" s="7">
        <f>IF(AND(AG257="Yes",OR(I257="Approve proposed",I257="Use my price")),"CHECK: protected price kept current",IF(OR(I257="Unreviewed",I257=""),"Pending review",IF(I257="Hold","On hold",IF(I257="Keep current",IF(ISNUMBER(E257),"Kept current","CHECK: no confirmed current price"),IF(AH257&lt;&gt;"Yes","CHECK: source needs review",IF(AND(I257="Use my price",NOT(AND(ISNUMBER(J257),J257&gt;0))),"CHECK: enter a price above zero",IF(NOT(OR(I257="Approve proposed",I257="Use my price")),"CHECK: choose a listed decision",IF(OR(NOT(ISNUMBER(L257)),L257&lt;=0,NOT(ISNUMBER(Y257)),Y257&lt;=0,X257&gt;=1),"CHECK: price or base unavailable",IF(L257/(Y257*(1-X257))-1&lt;0,"CHECK: price below local base","Ready")))))))))</f>
        <v>Kept current</v>
      </c>
      <c r="N257" s="18">
        <v>2.66</v>
      </c>
      <c r="O257" s="19">
        <v>0.4</v>
      </c>
      <c r="P257" s="14">
        <v>0.4</v>
      </c>
      <c r="Q257" s="20">
        <f>IF(AND(ISNUMBER(L257),ISNUMBER(Y257),Y257&gt;0,X257&lt;1),ROUND(L257/(Y257*(1-X257))-1,4),"")</f>
        <v>0.4</v>
      </c>
      <c r="R257" s="12">
        <v>0</v>
      </c>
      <c r="S257" s="13">
        <f>IF(AND(ISNUMBER(E257),E257&gt;0,ISNUMBER(F257)),R257*(F257/E257-1)*(1-'Start Here'!$B$16),0)</f>
        <v>0</v>
      </c>
      <c r="T257" s="17">
        <f>IF(AND(M257="Ready",OR(I257="Approve proposed",AND(I257="Use my price",AND(ISNUMBER(J257),J257&gt;0))),ISNUMBER(L257),E257&gt;0),R257*(L257/E257-1)*(1-'Start Here'!$B$16),0)</f>
        <v>0</v>
      </c>
      <c r="U257" t="str" s="6">
        <v>SNAP: preserve existing selling price; Currently hidden; do not activate automatically</v>
      </c>
      <c r="V257" t="str" s="21">
        <v>No</v>
      </c>
      <c r="W257" t="str" s="21">
        <v>No</v>
      </c>
      <c r="X257" s="22">
        <v>0</v>
      </c>
      <c r="Y257" s="18">
        <v>1.9</v>
      </c>
      <c r="AB257" t="str" s="6">
        <v>2026-10-01 10:41:27 UTC</v>
      </c>
      <c r="AC257" t="str" s="6">
        <v>Local Line cache</v>
      </c>
      <c r="AD257" s="23">
        <v>805957</v>
      </c>
      <c r="AE257" s="23">
        <v>527017</v>
      </c>
      <c r="AF257" t="str" s="23">
        <v>805957:527017:snap</v>
      </c>
      <c r="AG257" t="str" s="23">
        <v>Yes</v>
      </c>
      <c r="AH257" t="str" s="23">
        <v>Yes</v>
      </c>
      <c r="AI257" s="18">
        <v>0</v>
      </c>
    </row>
    <row r="258" ht="32" customHeight="1">
      <c r="A258" t="str" s="7">
        <v>Camas Swale Farm</v>
      </c>
      <c r="B258" t="str" s="7">
        <v>Jimmy Nardello Peppers</v>
      </c>
      <c r="C258" t="str" s="7">
        <v>1 lb</v>
      </c>
      <c r="D258" t="str" s="7">
        <v>Herd Share Members</v>
      </c>
      <c r="E258" s="12">
        <v>8.4</v>
      </c>
      <c r="F258" s="13">
        <v>9.07</v>
      </c>
      <c r="G258" s="13">
        <f>IF(AND(ISNUMBER(E258),ISNUMBER(F258)),F258-E258,"")</f>
        <v>0.67</v>
      </c>
      <c r="H258" s="14">
        <f>IF(AND(ISNUMBER(E258),E258&gt;0,ISNUMBER(F258)),F258/E258-1,"")</f>
        <v>0.0797619047619047</v>
      </c>
      <c r="I258" t="str" s="15">
        <v>Unreviewed</v>
      </c>
      <c r="J258" s="16"/>
      <c r="K258" t="str" s="15">
        <v/>
      </c>
      <c r="L258" s="17" t="str">
        <f>IF(AC258="Local catalog","",IF(AG258="Yes",IF(ISNUMBER(E258),E258,""),IF(I258="Keep current",IF(ISNUMBER(E258),E258,""),IF(AH258&lt;&gt;"Yes","",IF(I258="Approve proposed",F258,IF(AND(I258="Use my price",AND(ISNUMBER(J258),J258&gt;0)),J258,""))))))</f>
        <v/>
      </c>
      <c r="M258" t="str" s="7">
        <f>IF(AND(AG258="Yes",OR(I258="Approve proposed",I258="Use my price")),"CHECK: protected price kept current",IF(OR(I258="Unreviewed",I258=""),"Pending review",IF(I258="Hold","On hold",IF(I258="Keep current",IF(ISNUMBER(E258),"Kept current","CHECK: no confirmed current price"),IF(AH258&lt;&gt;"Yes","CHECK: source needs review",IF(AND(I258="Use my price",NOT(AND(ISNUMBER(J258),J258&gt;0))),"CHECK: enter a price above zero",IF(NOT(OR(I258="Approve proposed",I258="Use my price")),"CHECK: choose a listed decision",IF(OR(NOT(ISNUMBER(L258)),L258&lt;=0,NOT(ISNUMBER(Y258)),Y258&lt;=0,X258&gt;=1),"CHECK: price or base unavailable",IF(L258/(Y258*(1-X258))-1&lt;0,"CHECK: price below local base","Ready")))))))))</f>
        <v>Pending review</v>
      </c>
      <c r="N258" s="18">
        <v>8.4</v>
      </c>
      <c r="O258" s="19">
        <v>0.4</v>
      </c>
      <c r="P258" s="14">
        <v>0.5117</v>
      </c>
      <c r="Q258" s="20" t="str">
        <f>IF(AND(ISNUMBER(L258),ISNUMBER(Y258),Y258&gt;0,X258&lt;1),ROUND(L258/(Y258*(1-X258))-1,4),"")</f>
        <v/>
      </c>
      <c r="R258" s="12">
        <v>235.2</v>
      </c>
      <c r="S258" s="13">
        <f>IF(AND(ISNUMBER(E258),E258&gt;0,ISNUMBER(F258)),R258*(F258/E258-1)*(1-'Start Here'!$B$16),0)</f>
        <v>18.197199999999984</v>
      </c>
      <c r="T258" s="17">
        <f>IF(AND(M258="Ready",OR(I258="Approve proposed",AND(I258="Use my price",AND(ISNUMBER(J258),J258&gt;0))),ISNUMBER(L258),E258&gt;0),R258*(L258/E258-1)*(1-'Start Here'!$B$16),0)</f>
        <v>0</v>
      </c>
      <c r="U258" t="str" s="6">
        <v>Currently hidden; do not activate automatically</v>
      </c>
      <c r="V258" t="str" s="21">
        <v>No</v>
      </c>
      <c r="W258" t="str" s="21">
        <v>No</v>
      </c>
      <c r="X258" s="22">
        <v>0</v>
      </c>
      <c r="Y258" s="18">
        <v>6</v>
      </c>
      <c r="AB258" t="str" s="6">
        <v>2026-10-01 10:41:27 UTC</v>
      </c>
      <c r="AC258" t="str" s="6">
        <v>Local Line cache</v>
      </c>
      <c r="AD258" s="23">
        <v>1004983</v>
      </c>
      <c r="AE258" s="23">
        <v>785191</v>
      </c>
      <c r="AF258" t="str" s="23">
        <v>1004983:785191:herdShare</v>
      </c>
      <c r="AG258" t="str" s="23">
        <v>No</v>
      </c>
      <c r="AH258" t="str" s="23">
        <v>Yes</v>
      </c>
      <c r="AI258" s="18">
        <v>168</v>
      </c>
    </row>
    <row r="259" ht="32" customHeight="1">
      <c r="A259" t="str" s="7">
        <v>Camas Swale Farm</v>
      </c>
      <c r="B259" t="str" s="7">
        <v>Jimmy Nardello Peppers</v>
      </c>
      <c r="C259" t="str" s="7">
        <v>1 lb</v>
      </c>
      <c r="D259" t="str" s="7">
        <v>CSA Members</v>
      </c>
      <c r="E259" s="12">
        <v>8.4</v>
      </c>
      <c r="F259" s="13">
        <v>9.07</v>
      </c>
      <c r="G259" s="13">
        <f>IF(AND(ISNUMBER(E259),ISNUMBER(F259)),F259-E259,"")</f>
        <v>0.67</v>
      </c>
      <c r="H259" s="14">
        <f>IF(AND(ISNUMBER(E259),E259&gt;0,ISNUMBER(F259)),F259/E259-1,"")</f>
        <v>0.0797619047619047</v>
      </c>
      <c r="I259" t="str" s="15">
        <v>Unreviewed</v>
      </c>
      <c r="J259" s="16"/>
      <c r="K259" t="str" s="15">
        <v/>
      </c>
      <c r="L259" s="17" t="str">
        <f>IF(AC259="Local catalog","",IF(AG259="Yes",IF(ISNUMBER(E259),E259,""),IF(I259="Keep current",IF(ISNUMBER(E259),E259,""),IF(AH259&lt;&gt;"Yes","",IF(I259="Approve proposed",F259,IF(AND(I259="Use my price",AND(ISNUMBER(J259),J259&gt;0)),J259,""))))))</f>
        <v/>
      </c>
      <c r="M259" t="str" s="7">
        <f>IF(AND(AG259="Yes",OR(I259="Approve proposed",I259="Use my price")),"CHECK: protected price kept current",IF(OR(I259="Unreviewed",I259=""),"Pending review",IF(I259="Hold","On hold",IF(I259="Keep current",IF(ISNUMBER(E259),"Kept current","CHECK: no confirmed current price"),IF(AH259&lt;&gt;"Yes","CHECK: source needs review",IF(AND(I259="Use my price",NOT(AND(ISNUMBER(J259),J259&gt;0))),"CHECK: enter a price above zero",IF(NOT(OR(I259="Approve proposed",I259="Use my price")),"CHECK: choose a listed decision",IF(OR(NOT(ISNUMBER(L259)),L259&lt;=0,NOT(ISNUMBER(Y259)),Y259&lt;=0,X259&gt;=1),"CHECK: price or base unavailable",IF(L259/(Y259*(1-X259))-1&lt;0,"CHECK: price below local base","Ready")))))))))</f>
        <v>Pending review</v>
      </c>
      <c r="N259" s="18">
        <v>8.4</v>
      </c>
      <c r="O259" s="19">
        <v>0.4</v>
      </c>
      <c r="P259" s="14">
        <v>0.5117</v>
      </c>
      <c r="Q259" s="20" t="str">
        <f>IF(AND(ISNUMBER(L259),ISNUMBER(Y259),Y259&gt;0,X259&lt;1),ROUND(L259/(Y259*(1-X259))-1,4),"")</f>
        <v/>
      </c>
      <c r="R259" s="12">
        <v>0</v>
      </c>
      <c r="S259" s="13">
        <f>IF(AND(ISNUMBER(E259),E259&gt;0,ISNUMBER(F259)),R259*(F259/E259-1)*(1-'Start Here'!$B$16),0)</f>
        <v>0</v>
      </c>
      <c r="T259" s="17">
        <f>IF(AND(M259="Ready",OR(I259="Approve proposed",AND(I259="Use my price",AND(ISNUMBER(J259),J259&gt;0))),ISNUMBER(L259),E259&gt;0),R259*(L259/E259-1)*(1-'Start Here'!$B$16),0)</f>
        <v>0</v>
      </c>
      <c r="U259" t="str" s="6">
        <v>Currently hidden; do not activate automatically</v>
      </c>
      <c r="V259" t="str" s="21">
        <v>No</v>
      </c>
      <c r="W259" t="str" s="21">
        <v>No</v>
      </c>
      <c r="X259" s="22">
        <v>0</v>
      </c>
      <c r="Y259" s="18">
        <v>6</v>
      </c>
      <c r="AB259" t="str" s="6">
        <v>2026-10-01 10:41:27 UTC</v>
      </c>
      <c r="AC259" t="str" s="6">
        <v>Local Line cache</v>
      </c>
      <c r="AD259" s="23">
        <v>1004983</v>
      </c>
      <c r="AE259" s="23">
        <v>785191</v>
      </c>
      <c r="AF259" t="str" s="23">
        <v>1004983:785191:member</v>
      </c>
      <c r="AG259" t="str" s="23">
        <v>No</v>
      </c>
      <c r="AH259" t="str" s="23">
        <v>Yes</v>
      </c>
      <c r="AI259" s="18">
        <v>0</v>
      </c>
    </row>
    <row r="260" ht="32" customHeight="1">
      <c r="A260" t="str" s="7">
        <v>Camas Swale Farm</v>
      </c>
      <c r="B260" t="str" s="7">
        <v>Jimmy Nardello Peppers</v>
      </c>
      <c r="C260" t="str" s="7">
        <v>1 lb</v>
      </c>
      <c r="D260" t="str" s="7">
        <v>Guest Basket</v>
      </c>
      <c r="E260" s="12">
        <v>8.4</v>
      </c>
      <c r="F260" s="13">
        <v>9.07</v>
      </c>
      <c r="G260" s="13">
        <f>IF(AND(ISNUMBER(E260),ISNUMBER(F260)),F260-E260,"")</f>
        <v>0.67</v>
      </c>
      <c r="H260" s="14">
        <f>IF(AND(ISNUMBER(E260),E260&gt;0,ISNUMBER(F260)),F260/E260-1,"")</f>
        <v>0.0797619047619047</v>
      </c>
      <c r="I260" t="str" s="15">
        <v>Unreviewed</v>
      </c>
      <c r="J260" s="16"/>
      <c r="K260" t="str" s="15">
        <v/>
      </c>
      <c r="L260" s="17" t="str">
        <f>IF(AC260="Local catalog","",IF(AG260="Yes",IF(ISNUMBER(E260),E260,""),IF(I260="Keep current",IF(ISNUMBER(E260),E260,""),IF(AH260&lt;&gt;"Yes","",IF(I260="Approve proposed",F260,IF(AND(I260="Use my price",AND(ISNUMBER(J260),J260&gt;0)),J260,""))))))</f>
        <v/>
      </c>
      <c r="M260" t="str" s="7">
        <f>IF(AND(AG260="Yes",OR(I260="Approve proposed",I260="Use my price")),"CHECK: protected price kept current",IF(OR(I260="Unreviewed",I260=""),"Pending review",IF(I260="Hold","On hold",IF(I260="Keep current",IF(ISNUMBER(E260),"Kept current","CHECK: no confirmed current price"),IF(AH260&lt;&gt;"Yes","CHECK: source needs review",IF(AND(I260="Use my price",NOT(AND(ISNUMBER(J260),J260&gt;0))),"CHECK: enter a price above zero",IF(NOT(OR(I260="Approve proposed",I260="Use my price")),"CHECK: choose a listed decision",IF(OR(NOT(ISNUMBER(L260)),L260&lt;=0,NOT(ISNUMBER(Y260)),Y260&lt;=0,X260&gt;=1),"CHECK: price or base unavailable",IF(L260/(Y260*(1-X260))-1&lt;0,"CHECK: price below local base","Ready")))))))))</f>
        <v>Pending review</v>
      </c>
      <c r="N260" s="18">
        <v>8.4</v>
      </c>
      <c r="O260" s="19">
        <v>0.4</v>
      </c>
      <c r="P260" s="14">
        <v>0.5117</v>
      </c>
      <c r="Q260" s="20" t="str">
        <f>IF(AND(ISNUMBER(L260),ISNUMBER(Y260),Y260&gt;0,X260&lt;1),ROUND(L260/(Y260*(1-X260))-1,4),"")</f>
        <v/>
      </c>
      <c r="R260" s="12">
        <v>25.2</v>
      </c>
      <c r="S260" s="13">
        <f>IF(AND(ISNUMBER(E260),E260&gt;0,ISNUMBER(F260)),R260*(F260/E260-1)*(1-'Start Here'!$B$16),0)</f>
        <v>1.9496999999999984</v>
      </c>
      <c r="T260" s="17">
        <f>IF(AND(M260="Ready",OR(I260="Approve proposed",AND(I260="Use my price",AND(ISNUMBER(J260),J260&gt;0))),ISNUMBER(L260),E260&gt;0),R260*(L260/E260-1)*(1-'Start Here'!$B$16),0)</f>
        <v>0</v>
      </c>
      <c r="U260" t="str" s="6">
        <v>Currently hidden; do not activate automatically</v>
      </c>
      <c r="V260" t="str" s="21">
        <v>No</v>
      </c>
      <c r="W260" t="str" s="21">
        <v>No</v>
      </c>
      <c r="X260" s="22">
        <v>0</v>
      </c>
      <c r="Y260" s="18">
        <v>6</v>
      </c>
      <c r="AB260" t="str" s="6">
        <v>2026-10-01 10:41:27 UTC</v>
      </c>
      <c r="AC260" t="str" s="6">
        <v>Local Line cache</v>
      </c>
      <c r="AD260" s="23">
        <v>1004983</v>
      </c>
      <c r="AE260" s="23">
        <v>785191</v>
      </c>
      <c r="AF260" t="str" s="23">
        <v>1004983:785191:guest</v>
      </c>
      <c r="AG260" t="str" s="23">
        <v>No</v>
      </c>
      <c r="AH260" t="str" s="23">
        <v>Yes</v>
      </c>
      <c r="AI260" s="18">
        <v>18</v>
      </c>
    </row>
    <row r="261" ht="32" customHeight="1">
      <c r="A261" t="str" s="7">
        <v>Camas Swale Farm</v>
      </c>
      <c r="B261" t="str" s="7">
        <v>Jimmy Nardello Peppers</v>
      </c>
      <c r="C261" t="str" s="7">
        <v>1 lb</v>
      </c>
      <c r="D261" t="str" s="7">
        <v>SNAP</v>
      </c>
      <c r="E261" s="12">
        <v>8.4</v>
      </c>
      <c r="F261" s="13">
        <v>8.4</v>
      </c>
      <c r="G261" s="13">
        <f>IF(AND(ISNUMBER(E261),ISNUMBER(F261)),F261-E261,"")</f>
        <v>0</v>
      </c>
      <c r="H261" s="14">
        <f>IF(AND(ISNUMBER(E261),E261&gt;0,ISNUMBER(F261)),F261/E261-1,"")</f>
        <v>0</v>
      </c>
      <c r="I261" t="str" s="15">
        <v>Keep current</v>
      </c>
      <c r="J261" s="16"/>
      <c r="K261" t="str" s="15">
        <v/>
      </c>
      <c r="L261" s="17">
        <f>IF(AC261="Local catalog","",IF(AG261="Yes",IF(ISNUMBER(E261),E261,""),IF(I261="Keep current",IF(ISNUMBER(E261),E261,""),IF(AH261&lt;&gt;"Yes","",IF(I261="Approve proposed",F261,IF(AND(I261="Use my price",AND(ISNUMBER(J261),J261&gt;0)),J261,""))))))</f>
        <v>8.4</v>
      </c>
      <c r="M261" t="str" s="7">
        <f>IF(AND(AG261="Yes",OR(I261="Approve proposed",I261="Use my price")),"CHECK: protected price kept current",IF(OR(I261="Unreviewed",I261=""),"Pending review",IF(I261="Hold","On hold",IF(I261="Keep current",IF(ISNUMBER(E261),"Kept current","CHECK: no confirmed current price"),IF(AH261&lt;&gt;"Yes","CHECK: source needs review",IF(AND(I261="Use my price",NOT(AND(ISNUMBER(J261),J261&gt;0))),"CHECK: enter a price above zero",IF(NOT(OR(I261="Approve proposed",I261="Use my price")),"CHECK: choose a listed decision",IF(OR(NOT(ISNUMBER(L261)),L261&lt;=0,NOT(ISNUMBER(Y261)),Y261&lt;=0,X261&gt;=1),"CHECK: price or base unavailable",IF(L261/(Y261*(1-X261))-1&lt;0,"CHECK: price below local base","Ready")))))))))</f>
        <v>Kept current</v>
      </c>
      <c r="N261" s="18">
        <v>8.4</v>
      </c>
      <c r="O261" s="19">
        <v>0.4</v>
      </c>
      <c r="P261" s="14">
        <v>0.4</v>
      </c>
      <c r="Q261" s="20">
        <f>IF(AND(ISNUMBER(L261),ISNUMBER(Y261),Y261&gt;0,X261&lt;1),ROUND(L261/(Y261*(1-X261))-1,4),"")</f>
        <v>0.4</v>
      </c>
      <c r="R261" s="12">
        <v>0</v>
      </c>
      <c r="S261" s="13">
        <f>IF(AND(ISNUMBER(E261),E261&gt;0,ISNUMBER(F261)),R261*(F261/E261-1)*(1-'Start Here'!$B$16),0)</f>
        <v>0</v>
      </c>
      <c r="T261" s="17">
        <f>IF(AND(M261="Ready",OR(I261="Approve proposed",AND(I261="Use my price",AND(ISNUMBER(J261),J261&gt;0))),ISNUMBER(L261),E261&gt;0),R261*(L261/E261-1)*(1-'Start Here'!$B$16),0)</f>
        <v>0</v>
      </c>
      <c r="U261" t="str" s="6">
        <v>SNAP: preserve existing selling price; Currently hidden; do not activate automatically</v>
      </c>
      <c r="V261" t="str" s="21">
        <v>No</v>
      </c>
      <c r="W261" t="str" s="21">
        <v>No</v>
      </c>
      <c r="X261" s="22">
        <v>0</v>
      </c>
      <c r="Y261" s="18">
        <v>6</v>
      </c>
      <c r="AB261" t="str" s="6">
        <v>2026-10-01 10:41:27 UTC</v>
      </c>
      <c r="AC261" t="str" s="6">
        <v>Local Line cache</v>
      </c>
      <c r="AD261" s="23">
        <v>1004983</v>
      </c>
      <c r="AE261" s="23">
        <v>785191</v>
      </c>
      <c r="AF261" t="str" s="23">
        <v>1004983:785191:snap</v>
      </c>
      <c r="AG261" t="str" s="23">
        <v>Yes</v>
      </c>
      <c r="AH261" t="str" s="23">
        <v>Yes</v>
      </c>
      <c r="AI261" s="18">
        <v>0</v>
      </c>
    </row>
    <row r="262" ht="32" customHeight="1">
      <c r="A262" t="str" s="7">
        <v>Camas Swale Farm</v>
      </c>
      <c r="B262" t="str" s="7">
        <v>Mild habanero</v>
      </c>
      <c r="C262" t="str" s="7">
        <v>lb</v>
      </c>
      <c r="D262" t="str" s="7">
        <v>Herd Share Members</v>
      </c>
      <c r="E262" s="12">
        <v>8.4</v>
      </c>
      <c r="F262" s="13">
        <v>9.07</v>
      </c>
      <c r="G262" s="13">
        <f>IF(AND(ISNUMBER(E262),ISNUMBER(F262)),F262-E262,"")</f>
        <v>0.67</v>
      </c>
      <c r="H262" s="14">
        <f>IF(AND(ISNUMBER(E262),E262&gt;0,ISNUMBER(F262)),F262/E262-1,"")</f>
        <v>0.0797619047619047</v>
      </c>
      <c r="I262" t="str" s="15">
        <v>Unreviewed</v>
      </c>
      <c r="J262" s="16"/>
      <c r="K262" t="str" s="15">
        <v/>
      </c>
      <c r="L262" s="17" t="str">
        <f>IF(AC262="Local catalog","",IF(AG262="Yes",IF(ISNUMBER(E262),E262,""),IF(I262="Keep current",IF(ISNUMBER(E262),E262,""),IF(AH262&lt;&gt;"Yes","",IF(I262="Approve proposed",F262,IF(AND(I262="Use my price",AND(ISNUMBER(J262),J262&gt;0)),J262,""))))))</f>
        <v/>
      </c>
      <c r="M262" t="str" s="7">
        <f>IF(AND(AG262="Yes",OR(I262="Approve proposed",I262="Use my price")),"CHECK: protected price kept current",IF(OR(I262="Unreviewed",I262=""),"Pending review",IF(I262="Hold","On hold",IF(I262="Keep current",IF(ISNUMBER(E262),"Kept current","CHECK: no confirmed current price"),IF(AH262&lt;&gt;"Yes","CHECK: source needs review",IF(AND(I262="Use my price",NOT(AND(ISNUMBER(J262),J262&gt;0))),"CHECK: enter a price above zero",IF(NOT(OR(I262="Approve proposed",I262="Use my price")),"CHECK: choose a listed decision",IF(OR(NOT(ISNUMBER(L262)),L262&lt;=0,NOT(ISNUMBER(Y262)),Y262&lt;=0,X262&gt;=1),"CHECK: price or base unavailable",IF(L262/(Y262*(1-X262))-1&lt;0,"CHECK: price below local base","Ready")))))))))</f>
        <v>Pending review</v>
      </c>
      <c r="N262" s="18">
        <v>8.4</v>
      </c>
      <c r="O262" s="19">
        <v>0.4</v>
      </c>
      <c r="P262" s="14">
        <v>0.5117</v>
      </c>
      <c r="Q262" s="20" t="str">
        <f>IF(AND(ISNUMBER(L262),ISNUMBER(Y262),Y262&gt;0,X262&lt;1),ROUND(L262/(Y262*(1-X262))-1,4),"")</f>
        <v/>
      </c>
      <c r="R262" s="12">
        <v>0</v>
      </c>
      <c r="S262" s="13">
        <f>IF(AND(ISNUMBER(E262),E262&gt;0,ISNUMBER(F262)),R262*(F262/E262-1)*(1-'Start Here'!$B$16),0)</f>
        <v>0</v>
      </c>
      <c r="T262" s="17">
        <f>IF(AND(M262="Ready",OR(I262="Approve proposed",AND(I262="Use my price",AND(ISNUMBER(J262),J262&gt;0))),ISNUMBER(L262),E262&gt;0),R262*(L262/E262-1)*(1-'Start Here'!$B$16),0)</f>
        <v>0</v>
      </c>
      <c r="U262" t="str" s="6">
        <v>Currently hidden; do not activate automatically</v>
      </c>
      <c r="V262" t="str" s="21">
        <v>No</v>
      </c>
      <c r="W262" t="str" s="21">
        <v>No</v>
      </c>
      <c r="X262" s="22">
        <v>0</v>
      </c>
      <c r="Y262" s="18">
        <v>6</v>
      </c>
      <c r="AB262" t="str" s="6">
        <v>2026-10-01 10:41:27 UTC</v>
      </c>
      <c r="AC262" t="str" s="6">
        <v>Local Line cache</v>
      </c>
      <c r="AD262" s="23">
        <v>1006110</v>
      </c>
      <c r="AE262" s="23">
        <v>786673</v>
      </c>
      <c r="AF262" t="str" s="23">
        <v>1006110:786673:herdShare</v>
      </c>
      <c r="AG262" t="str" s="23">
        <v>No</v>
      </c>
      <c r="AH262" t="str" s="23">
        <v>Yes</v>
      </c>
      <c r="AI262" s="18">
        <v>0</v>
      </c>
    </row>
    <row r="263" ht="32" customHeight="1">
      <c r="A263" t="str" s="7">
        <v>Camas Swale Farm</v>
      </c>
      <c r="B263" t="str" s="7">
        <v>Mild habanero</v>
      </c>
      <c r="C263" t="str" s="7">
        <v>lb</v>
      </c>
      <c r="D263" t="str" s="7">
        <v>CSA Members</v>
      </c>
      <c r="E263" s="12">
        <v>8.4</v>
      </c>
      <c r="F263" s="13">
        <v>9.07</v>
      </c>
      <c r="G263" s="13">
        <f>IF(AND(ISNUMBER(E263),ISNUMBER(F263)),F263-E263,"")</f>
        <v>0.67</v>
      </c>
      <c r="H263" s="14">
        <f>IF(AND(ISNUMBER(E263),E263&gt;0,ISNUMBER(F263)),F263/E263-1,"")</f>
        <v>0.0797619047619047</v>
      </c>
      <c r="I263" t="str" s="15">
        <v>Unreviewed</v>
      </c>
      <c r="J263" s="16"/>
      <c r="K263" t="str" s="15">
        <v/>
      </c>
      <c r="L263" s="17" t="str">
        <f>IF(AC263="Local catalog","",IF(AG263="Yes",IF(ISNUMBER(E263),E263,""),IF(I263="Keep current",IF(ISNUMBER(E263),E263,""),IF(AH263&lt;&gt;"Yes","",IF(I263="Approve proposed",F263,IF(AND(I263="Use my price",AND(ISNUMBER(J263),J263&gt;0)),J263,""))))))</f>
        <v/>
      </c>
      <c r="M263" t="str" s="7">
        <f>IF(AND(AG263="Yes",OR(I263="Approve proposed",I263="Use my price")),"CHECK: protected price kept current",IF(OR(I263="Unreviewed",I263=""),"Pending review",IF(I263="Hold","On hold",IF(I263="Keep current",IF(ISNUMBER(E263),"Kept current","CHECK: no confirmed current price"),IF(AH263&lt;&gt;"Yes","CHECK: source needs review",IF(AND(I263="Use my price",NOT(AND(ISNUMBER(J263),J263&gt;0))),"CHECK: enter a price above zero",IF(NOT(OR(I263="Approve proposed",I263="Use my price")),"CHECK: choose a listed decision",IF(OR(NOT(ISNUMBER(L263)),L263&lt;=0,NOT(ISNUMBER(Y263)),Y263&lt;=0,X263&gt;=1),"CHECK: price or base unavailable",IF(L263/(Y263*(1-X263))-1&lt;0,"CHECK: price below local base","Ready")))))))))</f>
        <v>Pending review</v>
      </c>
      <c r="N263" s="18">
        <v>8.4</v>
      </c>
      <c r="O263" s="19">
        <v>0.4</v>
      </c>
      <c r="P263" s="14">
        <v>0.5117</v>
      </c>
      <c r="Q263" s="20" t="str">
        <f>IF(AND(ISNUMBER(L263),ISNUMBER(Y263),Y263&gt;0,X263&lt;1),ROUND(L263/(Y263*(1-X263))-1,4),"")</f>
        <v/>
      </c>
      <c r="R263" s="12">
        <v>0</v>
      </c>
      <c r="S263" s="13">
        <f>IF(AND(ISNUMBER(E263),E263&gt;0,ISNUMBER(F263)),R263*(F263/E263-1)*(1-'Start Here'!$B$16),0)</f>
        <v>0</v>
      </c>
      <c r="T263" s="17">
        <f>IF(AND(M263="Ready",OR(I263="Approve proposed",AND(I263="Use my price",AND(ISNUMBER(J263),J263&gt;0))),ISNUMBER(L263),E263&gt;0),R263*(L263/E263-1)*(1-'Start Here'!$B$16),0)</f>
        <v>0</v>
      </c>
      <c r="U263" t="str" s="6">
        <v>Currently hidden; do not activate automatically</v>
      </c>
      <c r="V263" t="str" s="21">
        <v>No</v>
      </c>
      <c r="W263" t="str" s="21">
        <v>No</v>
      </c>
      <c r="X263" s="22">
        <v>0</v>
      </c>
      <c r="Y263" s="18">
        <v>6</v>
      </c>
      <c r="AB263" t="str" s="6">
        <v>2026-10-01 10:41:27 UTC</v>
      </c>
      <c r="AC263" t="str" s="6">
        <v>Local Line cache</v>
      </c>
      <c r="AD263" s="23">
        <v>1006110</v>
      </c>
      <c r="AE263" s="23">
        <v>786673</v>
      </c>
      <c r="AF263" t="str" s="23">
        <v>1006110:786673:member</v>
      </c>
      <c r="AG263" t="str" s="23">
        <v>No</v>
      </c>
      <c r="AH263" t="str" s="23">
        <v>Yes</v>
      </c>
      <c r="AI263" s="18">
        <v>0</v>
      </c>
    </row>
    <row r="264" ht="32" customHeight="1">
      <c r="A264" t="str" s="7">
        <v>Camas Swale Farm</v>
      </c>
      <c r="B264" t="str" s="7">
        <v>Mild habanero</v>
      </c>
      <c r="C264" t="str" s="7">
        <v>lb</v>
      </c>
      <c r="D264" t="str" s="7">
        <v>Guest Basket</v>
      </c>
      <c r="E264" s="12">
        <v>8.4</v>
      </c>
      <c r="F264" s="13">
        <v>9.07</v>
      </c>
      <c r="G264" s="13">
        <f>IF(AND(ISNUMBER(E264),ISNUMBER(F264)),F264-E264,"")</f>
        <v>0.67</v>
      </c>
      <c r="H264" s="14">
        <f>IF(AND(ISNUMBER(E264),E264&gt;0,ISNUMBER(F264)),F264/E264-1,"")</f>
        <v>0.0797619047619047</v>
      </c>
      <c r="I264" t="str" s="15">
        <v>Unreviewed</v>
      </c>
      <c r="J264" s="16"/>
      <c r="K264" t="str" s="15">
        <v/>
      </c>
      <c r="L264" s="17" t="str">
        <f>IF(AC264="Local catalog","",IF(AG264="Yes",IF(ISNUMBER(E264),E264,""),IF(I264="Keep current",IF(ISNUMBER(E264),E264,""),IF(AH264&lt;&gt;"Yes","",IF(I264="Approve proposed",F264,IF(AND(I264="Use my price",AND(ISNUMBER(J264),J264&gt;0)),J264,""))))))</f>
        <v/>
      </c>
      <c r="M264" t="str" s="7">
        <f>IF(AND(AG264="Yes",OR(I264="Approve proposed",I264="Use my price")),"CHECK: protected price kept current",IF(OR(I264="Unreviewed",I264=""),"Pending review",IF(I264="Hold","On hold",IF(I264="Keep current",IF(ISNUMBER(E264),"Kept current","CHECK: no confirmed current price"),IF(AH264&lt;&gt;"Yes","CHECK: source needs review",IF(AND(I264="Use my price",NOT(AND(ISNUMBER(J264),J264&gt;0))),"CHECK: enter a price above zero",IF(NOT(OR(I264="Approve proposed",I264="Use my price")),"CHECK: choose a listed decision",IF(OR(NOT(ISNUMBER(L264)),L264&lt;=0,NOT(ISNUMBER(Y264)),Y264&lt;=0,X264&gt;=1),"CHECK: price or base unavailable",IF(L264/(Y264*(1-X264))-1&lt;0,"CHECK: price below local base","Ready")))))))))</f>
        <v>Pending review</v>
      </c>
      <c r="N264" s="18">
        <v>8.4</v>
      </c>
      <c r="O264" s="19">
        <v>0.4</v>
      </c>
      <c r="P264" s="14">
        <v>0.5117</v>
      </c>
      <c r="Q264" s="20" t="str">
        <f>IF(AND(ISNUMBER(L264),ISNUMBER(Y264),Y264&gt;0,X264&lt;1),ROUND(L264/(Y264*(1-X264))-1,4),"")</f>
        <v/>
      </c>
      <c r="R264" s="12">
        <v>0</v>
      </c>
      <c r="S264" s="13">
        <f>IF(AND(ISNUMBER(E264),E264&gt;0,ISNUMBER(F264)),R264*(F264/E264-1)*(1-'Start Here'!$B$16),0)</f>
        <v>0</v>
      </c>
      <c r="T264" s="17">
        <f>IF(AND(M264="Ready",OR(I264="Approve proposed",AND(I264="Use my price",AND(ISNUMBER(J264),J264&gt;0))),ISNUMBER(L264),E264&gt;0),R264*(L264/E264-1)*(1-'Start Here'!$B$16),0)</f>
        <v>0</v>
      </c>
      <c r="U264" t="str" s="6">
        <v>Currently hidden; do not activate automatically</v>
      </c>
      <c r="V264" t="str" s="21">
        <v>No</v>
      </c>
      <c r="W264" t="str" s="21">
        <v>No</v>
      </c>
      <c r="X264" s="22">
        <v>0</v>
      </c>
      <c r="Y264" s="18">
        <v>6</v>
      </c>
      <c r="AB264" t="str" s="6">
        <v>2026-10-01 10:41:27 UTC</v>
      </c>
      <c r="AC264" t="str" s="6">
        <v>Local Line cache</v>
      </c>
      <c r="AD264" s="23">
        <v>1006110</v>
      </c>
      <c r="AE264" s="23">
        <v>786673</v>
      </c>
      <c r="AF264" t="str" s="23">
        <v>1006110:786673:guest</v>
      </c>
      <c r="AG264" t="str" s="23">
        <v>No</v>
      </c>
      <c r="AH264" t="str" s="23">
        <v>Yes</v>
      </c>
      <c r="AI264" s="18">
        <v>0</v>
      </c>
    </row>
    <row r="265" ht="32" customHeight="1">
      <c r="A265" t="str" s="7">
        <v>Camas Swale Farm</v>
      </c>
      <c r="B265" t="str" s="7">
        <v>Mild habanero</v>
      </c>
      <c r="C265" t="str" s="7">
        <v>lb</v>
      </c>
      <c r="D265" t="str" s="7">
        <v>SNAP</v>
      </c>
      <c r="E265" s="12">
        <v>8.4</v>
      </c>
      <c r="F265" s="13">
        <v>8.4</v>
      </c>
      <c r="G265" s="13">
        <f>IF(AND(ISNUMBER(E265),ISNUMBER(F265)),F265-E265,"")</f>
        <v>0</v>
      </c>
      <c r="H265" s="14">
        <f>IF(AND(ISNUMBER(E265),E265&gt;0,ISNUMBER(F265)),F265/E265-1,"")</f>
        <v>0</v>
      </c>
      <c r="I265" t="str" s="15">
        <v>Keep current</v>
      </c>
      <c r="J265" s="16"/>
      <c r="K265" t="str" s="15">
        <v/>
      </c>
      <c r="L265" s="17">
        <f>IF(AC265="Local catalog","",IF(AG265="Yes",IF(ISNUMBER(E265),E265,""),IF(I265="Keep current",IF(ISNUMBER(E265),E265,""),IF(AH265&lt;&gt;"Yes","",IF(I265="Approve proposed",F265,IF(AND(I265="Use my price",AND(ISNUMBER(J265),J265&gt;0)),J265,""))))))</f>
        <v>8.4</v>
      </c>
      <c r="M265" t="str" s="7">
        <f>IF(AND(AG265="Yes",OR(I265="Approve proposed",I265="Use my price")),"CHECK: protected price kept current",IF(OR(I265="Unreviewed",I265=""),"Pending review",IF(I265="Hold","On hold",IF(I265="Keep current",IF(ISNUMBER(E265),"Kept current","CHECK: no confirmed current price"),IF(AH265&lt;&gt;"Yes","CHECK: source needs review",IF(AND(I265="Use my price",NOT(AND(ISNUMBER(J265),J265&gt;0))),"CHECK: enter a price above zero",IF(NOT(OR(I265="Approve proposed",I265="Use my price")),"CHECK: choose a listed decision",IF(OR(NOT(ISNUMBER(L265)),L265&lt;=0,NOT(ISNUMBER(Y265)),Y265&lt;=0,X265&gt;=1),"CHECK: price or base unavailable",IF(L265/(Y265*(1-X265))-1&lt;0,"CHECK: price below local base","Ready")))))))))</f>
        <v>Kept current</v>
      </c>
      <c r="N265" s="18">
        <v>8.4</v>
      </c>
      <c r="O265" s="19">
        <v>0.4</v>
      </c>
      <c r="P265" s="14">
        <v>0.4</v>
      </c>
      <c r="Q265" s="20">
        <f>IF(AND(ISNUMBER(L265),ISNUMBER(Y265),Y265&gt;0,X265&lt;1),ROUND(L265/(Y265*(1-X265))-1,4),"")</f>
        <v>0.4</v>
      </c>
      <c r="R265" s="12">
        <v>0</v>
      </c>
      <c r="S265" s="13">
        <f>IF(AND(ISNUMBER(E265),E265&gt;0,ISNUMBER(F265)),R265*(F265/E265-1)*(1-'Start Here'!$B$16),0)</f>
        <v>0</v>
      </c>
      <c r="T265" s="17">
        <f>IF(AND(M265="Ready",OR(I265="Approve proposed",AND(I265="Use my price",AND(ISNUMBER(J265),J265&gt;0))),ISNUMBER(L265),E265&gt;0),R265*(L265/E265-1)*(1-'Start Here'!$B$16),0)</f>
        <v>0</v>
      </c>
      <c r="U265" t="str" s="6">
        <v>SNAP: preserve existing selling price; Currently hidden; do not activate automatically</v>
      </c>
      <c r="V265" t="str" s="21">
        <v>No</v>
      </c>
      <c r="W265" t="str" s="21">
        <v>No</v>
      </c>
      <c r="X265" s="22">
        <v>0</v>
      </c>
      <c r="Y265" s="18">
        <v>6</v>
      </c>
      <c r="AB265" t="str" s="6">
        <v>2026-10-01 10:41:27 UTC</v>
      </c>
      <c r="AC265" t="str" s="6">
        <v>Local Line cache</v>
      </c>
      <c r="AD265" s="23">
        <v>1006110</v>
      </c>
      <c r="AE265" s="23">
        <v>786673</v>
      </c>
      <c r="AF265" t="str" s="23">
        <v>1006110:786673:snap</v>
      </c>
      <c r="AG265" t="str" s="23">
        <v>Yes</v>
      </c>
      <c r="AH265" t="str" s="23">
        <v>Yes</v>
      </c>
      <c r="AI265" s="18">
        <v>0</v>
      </c>
    </row>
    <row r="266" ht="32" customHeight="1">
      <c r="A266" t="str" s="7">
        <v>Camas Swale Farm</v>
      </c>
      <c r="B266" t="str" s="7">
        <v>Natsu Cocoa watermelon</v>
      </c>
      <c r="C266" t="str" s="7">
        <v>ea</v>
      </c>
      <c r="D266" t="str" s="7">
        <v>Herd Share Members</v>
      </c>
      <c r="E266" s="12">
        <v>8.19</v>
      </c>
      <c r="F266" s="13">
        <v>8.85</v>
      </c>
      <c r="G266" s="13">
        <f>IF(AND(ISNUMBER(E266),ISNUMBER(F266)),F266-E266,"")</f>
        <v>0.66</v>
      </c>
      <c r="H266" s="14">
        <f>IF(AND(ISNUMBER(E266),E266&gt;0,ISNUMBER(F266)),F266/E266-1,"")</f>
        <v>0.08058608058608052</v>
      </c>
      <c r="I266" t="str" s="15">
        <v>Unreviewed</v>
      </c>
      <c r="J266" s="16"/>
      <c r="K266" t="str" s="15">
        <v/>
      </c>
      <c r="L266" s="17" t="str">
        <f>IF(AC266="Local catalog","",IF(AG266="Yes",IF(ISNUMBER(E266),E266,""),IF(I266="Keep current",IF(ISNUMBER(E266),E266,""),IF(AH266&lt;&gt;"Yes","",IF(I266="Approve proposed",F266,IF(AND(I266="Use my price",AND(ISNUMBER(J266),J266&gt;0)),J266,""))))))</f>
        <v/>
      </c>
      <c r="M266" t="str" s="7">
        <f>IF(AND(AG266="Yes",OR(I266="Approve proposed",I266="Use my price")),"CHECK: protected price kept current",IF(OR(I266="Unreviewed",I266=""),"Pending review",IF(I266="Hold","On hold",IF(I266="Keep current",IF(ISNUMBER(E266),"Kept current","CHECK: no confirmed current price"),IF(AH266&lt;&gt;"Yes","CHECK: source needs review",IF(AND(I266="Use my price",NOT(AND(ISNUMBER(J266),J266&gt;0))),"CHECK: enter a price above zero",IF(NOT(OR(I266="Approve proposed",I266="Use my price")),"CHECK: choose a listed decision",IF(OR(NOT(ISNUMBER(L266)),L266&lt;=0,NOT(ISNUMBER(Y266)),Y266&lt;=0,X266&gt;=1),"CHECK: price or base unavailable",IF(L266/(Y266*(1-X266))-1&lt;0,"CHECK: price below local base","Ready")))))))))</f>
        <v>Pending review</v>
      </c>
      <c r="N266" s="18">
        <v>8.19</v>
      </c>
      <c r="O266" s="19">
        <v>0.4</v>
      </c>
      <c r="P266" s="14">
        <v>0.5128</v>
      </c>
      <c r="Q266" s="20" t="str">
        <f>IF(AND(ISNUMBER(L266),ISNUMBER(Y266),Y266&gt;0,X266&lt;1),ROUND(L266/(Y266*(1-X266))-1,4),"")</f>
        <v/>
      </c>
      <c r="R266" s="12">
        <v>0</v>
      </c>
      <c r="S266" s="13">
        <f>IF(AND(ISNUMBER(E266),E266&gt;0,ISNUMBER(F266)),R266*(F266/E266-1)*(1-'Start Here'!$B$16),0)</f>
        <v>0</v>
      </c>
      <c r="T266" s="17">
        <f>IF(AND(M266="Ready",OR(I266="Approve proposed",AND(I266="Use my price",AND(ISNUMBER(J266),J266&gt;0))),ISNUMBER(L266),E266&gt;0),R266*(L266/E266-1)*(1-'Start Here'!$B$16),0)</f>
        <v>0</v>
      </c>
      <c r="U266" t="str" s="6">
        <v>Currently hidden; do not activate automatically</v>
      </c>
      <c r="V266" t="str" s="21">
        <v>No</v>
      </c>
      <c r="W266" t="str" s="21">
        <v>No</v>
      </c>
      <c r="X266" s="22">
        <v>0</v>
      </c>
      <c r="Y266" s="18">
        <v>5.85</v>
      </c>
      <c r="AB266" t="str" s="6">
        <v>2026-10-01 10:41:27 UTC</v>
      </c>
      <c r="AC266" t="str" s="6">
        <v>Local Line cache</v>
      </c>
      <c r="AD266" s="23">
        <v>1001422</v>
      </c>
      <c r="AE266" s="23">
        <v>778769</v>
      </c>
      <c r="AF266" t="str" s="23">
        <v>1001422:778769:herdShare</v>
      </c>
      <c r="AG266" t="str" s="23">
        <v>No</v>
      </c>
      <c r="AH266" t="str" s="23">
        <v>Yes</v>
      </c>
      <c r="AI266" s="18">
        <v>0</v>
      </c>
    </row>
    <row r="267" ht="32" customHeight="1">
      <c r="A267" t="str" s="7">
        <v>Camas Swale Farm</v>
      </c>
      <c r="B267" t="str" s="7">
        <v>Natsu Cocoa watermelon</v>
      </c>
      <c r="C267" t="str" s="7">
        <v>ea</v>
      </c>
      <c r="D267" t="str" s="7">
        <v>CSA Members</v>
      </c>
      <c r="E267" s="12">
        <v>8.19</v>
      </c>
      <c r="F267" s="13">
        <v>8.85</v>
      </c>
      <c r="G267" s="13">
        <f>IF(AND(ISNUMBER(E267),ISNUMBER(F267)),F267-E267,"")</f>
        <v>0.66</v>
      </c>
      <c r="H267" s="14">
        <f>IF(AND(ISNUMBER(E267),E267&gt;0,ISNUMBER(F267)),F267/E267-1,"")</f>
        <v>0.08058608058608052</v>
      </c>
      <c r="I267" t="str" s="15">
        <v>Unreviewed</v>
      </c>
      <c r="J267" s="16"/>
      <c r="K267" t="str" s="15">
        <v/>
      </c>
      <c r="L267" s="17" t="str">
        <f>IF(AC267="Local catalog","",IF(AG267="Yes",IF(ISNUMBER(E267),E267,""),IF(I267="Keep current",IF(ISNUMBER(E267),E267,""),IF(AH267&lt;&gt;"Yes","",IF(I267="Approve proposed",F267,IF(AND(I267="Use my price",AND(ISNUMBER(J267),J267&gt;0)),J267,""))))))</f>
        <v/>
      </c>
      <c r="M267" t="str" s="7">
        <f>IF(AND(AG267="Yes",OR(I267="Approve proposed",I267="Use my price")),"CHECK: protected price kept current",IF(OR(I267="Unreviewed",I267=""),"Pending review",IF(I267="Hold","On hold",IF(I267="Keep current",IF(ISNUMBER(E267),"Kept current","CHECK: no confirmed current price"),IF(AH267&lt;&gt;"Yes","CHECK: source needs review",IF(AND(I267="Use my price",NOT(AND(ISNUMBER(J267),J267&gt;0))),"CHECK: enter a price above zero",IF(NOT(OR(I267="Approve proposed",I267="Use my price")),"CHECK: choose a listed decision",IF(OR(NOT(ISNUMBER(L267)),L267&lt;=0,NOT(ISNUMBER(Y267)),Y267&lt;=0,X267&gt;=1),"CHECK: price or base unavailable",IF(L267/(Y267*(1-X267))-1&lt;0,"CHECK: price below local base","Ready")))))))))</f>
        <v>Pending review</v>
      </c>
      <c r="N267" s="18">
        <v>8.19</v>
      </c>
      <c r="O267" s="19">
        <v>0.4</v>
      </c>
      <c r="P267" s="14">
        <v>0.5128</v>
      </c>
      <c r="Q267" s="20" t="str">
        <f>IF(AND(ISNUMBER(L267),ISNUMBER(Y267),Y267&gt;0,X267&lt;1),ROUND(L267/(Y267*(1-X267))-1,4),"")</f>
        <v/>
      </c>
      <c r="R267" s="12">
        <v>0</v>
      </c>
      <c r="S267" s="13">
        <f>IF(AND(ISNUMBER(E267),E267&gt;0,ISNUMBER(F267)),R267*(F267/E267-1)*(1-'Start Here'!$B$16),0)</f>
        <v>0</v>
      </c>
      <c r="T267" s="17">
        <f>IF(AND(M267="Ready",OR(I267="Approve proposed",AND(I267="Use my price",AND(ISNUMBER(J267),J267&gt;0))),ISNUMBER(L267),E267&gt;0),R267*(L267/E267-1)*(1-'Start Here'!$B$16),0)</f>
        <v>0</v>
      </c>
      <c r="U267" t="str" s="6">
        <v>Currently hidden; do not activate automatically</v>
      </c>
      <c r="V267" t="str" s="21">
        <v>No</v>
      </c>
      <c r="W267" t="str" s="21">
        <v>No</v>
      </c>
      <c r="X267" s="22">
        <v>0</v>
      </c>
      <c r="Y267" s="18">
        <v>5.85</v>
      </c>
      <c r="AB267" t="str" s="6">
        <v>2026-10-01 10:41:27 UTC</v>
      </c>
      <c r="AC267" t="str" s="6">
        <v>Local Line cache</v>
      </c>
      <c r="AD267" s="23">
        <v>1001422</v>
      </c>
      <c r="AE267" s="23">
        <v>778769</v>
      </c>
      <c r="AF267" t="str" s="23">
        <v>1001422:778769:member</v>
      </c>
      <c r="AG267" t="str" s="23">
        <v>No</v>
      </c>
      <c r="AH267" t="str" s="23">
        <v>Yes</v>
      </c>
      <c r="AI267" s="18">
        <v>0</v>
      </c>
    </row>
    <row r="268" ht="32" customHeight="1">
      <c r="A268" t="str" s="7">
        <v>Camas Swale Farm</v>
      </c>
      <c r="B268" t="str" s="7">
        <v>Natsu Cocoa watermelon</v>
      </c>
      <c r="C268" t="str" s="7">
        <v>ea</v>
      </c>
      <c r="D268" t="str" s="7">
        <v>Guest Basket</v>
      </c>
      <c r="E268" s="12">
        <v>8.19</v>
      </c>
      <c r="F268" s="13">
        <v>8.85</v>
      </c>
      <c r="G268" s="13">
        <f>IF(AND(ISNUMBER(E268),ISNUMBER(F268)),F268-E268,"")</f>
        <v>0.66</v>
      </c>
      <c r="H268" s="14">
        <f>IF(AND(ISNUMBER(E268),E268&gt;0,ISNUMBER(F268)),F268/E268-1,"")</f>
        <v>0.08058608058608052</v>
      </c>
      <c r="I268" t="str" s="15">
        <v>Unreviewed</v>
      </c>
      <c r="J268" s="16"/>
      <c r="K268" t="str" s="15">
        <v/>
      </c>
      <c r="L268" s="17" t="str">
        <f>IF(AC268="Local catalog","",IF(AG268="Yes",IF(ISNUMBER(E268),E268,""),IF(I268="Keep current",IF(ISNUMBER(E268),E268,""),IF(AH268&lt;&gt;"Yes","",IF(I268="Approve proposed",F268,IF(AND(I268="Use my price",AND(ISNUMBER(J268),J268&gt;0)),J268,""))))))</f>
        <v/>
      </c>
      <c r="M268" t="str" s="7">
        <f>IF(AND(AG268="Yes",OR(I268="Approve proposed",I268="Use my price")),"CHECK: protected price kept current",IF(OR(I268="Unreviewed",I268=""),"Pending review",IF(I268="Hold","On hold",IF(I268="Keep current",IF(ISNUMBER(E268),"Kept current","CHECK: no confirmed current price"),IF(AH268&lt;&gt;"Yes","CHECK: source needs review",IF(AND(I268="Use my price",NOT(AND(ISNUMBER(J268),J268&gt;0))),"CHECK: enter a price above zero",IF(NOT(OR(I268="Approve proposed",I268="Use my price")),"CHECK: choose a listed decision",IF(OR(NOT(ISNUMBER(L268)),L268&lt;=0,NOT(ISNUMBER(Y268)),Y268&lt;=0,X268&gt;=1),"CHECK: price or base unavailable",IF(L268/(Y268*(1-X268))-1&lt;0,"CHECK: price below local base","Ready")))))))))</f>
        <v>Pending review</v>
      </c>
      <c r="N268" s="18">
        <v>8.19</v>
      </c>
      <c r="O268" s="19">
        <v>0.4</v>
      </c>
      <c r="P268" s="14">
        <v>0.5128</v>
      </c>
      <c r="Q268" s="20" t="str">
        <f>IF(AND(ISNUMBER(L268),ISNUMBER(Y268),Y268&gt;0,X268&lt;1),ROUND(L268/(Y268*(1-X268))-1,4),"")</f>
        <v/>
      </c>
      <c r="R268" s="12">
        <v>0</v>
      </c>
      <c r="S268" s="13">
        <f>IF(AND(ISNUMBER(E268),E268&gt;0,ISNUMBER(F268)),R268*(F268/E268-1)*(1-'Start Here'!$B$16),0)</f>
        <v>0</v>
      </c>
      <c r="T268" s="17">
        <f>IF(AND(M268="Ready",OR(I268="Approve proposed",AND(I268="Use my price",AND(ISNUMBER(J268),J268&gt;0))),ISNUMBER(L268),E268&gt;0),R268*(L268/E268-1)*(1-'Start Here'!$B$16),0)</f>
        <v>0</v>
      </c>
      <c r="U268" t="str" s="6">
        <v>Currently hidden; do not activate automatically</v>
      </c>
      <c r="V268" t="str" s="21">
        <v>No</v>
      </c>
      <c r="W268" t="str" s="21">
        <v>No</v>
      </c>
      <c r="X268" s="22">
        <v>0</v>
      </c>
      <c r="Y268" s="18">
        <v>5.85</v>
      </c>
      <c r="AB268" t="str" s="6">
        <v>2026-10-01 10:41:27 UTC</v>
      </c>
      <c r="AC268" t="str" s="6">
        <v>Local Line cache</v>
      </c>
      <c r="AD268" s="23">
        <v>1001422</v>
      </c>
      <c r="AE268" s="23">
        <v>778769</v>
      </c>
      <c r="AF268" t="str" s="23">
        <v>1001422:778769:guest</v>
      </c>
      <c r="AG268" t="str" s="23">
        <v>No</v>
      </c>
      <c r="AH268" t="str" s="23">
        <v>Yes</v>
      </c>
      <c r="AI268" s="18">
        <v>0</v>
      </c>
    </row>
    <row r="269" ht="32" customHeight="1">
      <c r="A269" t="str" s="7">
        <v>Camas Swale Farm</v>
      </c>
      <c r="B269" t="str" s="7">
        <v>Natsu Cocoa watermelon</v>
      </c>
      <c r="C269" t="str" s="7">
        <v>ea</v>
      </c>
      <c r="D269" t="str" s="7">
        <v>SNAP</v>
      </c>
      <c r="E269" s="12">
        <v>8.19</v>
      </c>
      <c r="F269" s="13">
        <v>8.19</v>
      </c>
      <c r="G269" s="13">
        <f>IF(AND(ISNUMBER(E269),ISNUMBER(F269)),F269-E269,"")</f>
        <v>0</v>
      </c>
      <c r="H269" s="14">
        <f>IF(AND(ISNUMBER(E269),E269&gt;0,ISNUMBER(F269)),F269/E269-1,"")</f>
        <v>0</v>
      </c>
      <c r="I269" t="str" s="15">
        <v>Keep current</v>
      </c>
      <c r="J269" s="16"/>
      <c r="K269" t="str" s="15">
        <v/>
      </c>
      <c r="L269" s="17">
        <f>IF(AC269="Local catalog","",IF(AG269="Yes",IF(ISNUMBER(E269),E269,""),IF(I269="Keep current",IF(ISNUMBER(E269),E269,""),IF(AH269&lt;&gt;"Yes","",IF(I269="Approve proposed",F269,IF(AND(I269="Use my price",AND(ISNUMBER(J269),J269&gt;0)),J269,""))))))</f>
        <v>8.19</v>
      </c>
      <c r="M269" t="str" s="7">
        <f>IF(AND(AG269="Yes",OR(I269="Approve proposed",I269="Use my price")),"CHECK: protected price kept current",IF(OR(I269="Unreviewed",I269=""),"Pending review",IF(I269="Hold","On hold",IF(I269="Keep current",IF(ISNUMBER(E269),"Kept current","CHECK: no confirmed current price"),IF(AH269&lt;&gt;"Yes","CHECK: source needs review",IF(AND(I269="Use my price",NOT(AND(ISNUMBER(J269),J269&gt;0))),"CHECK: enter a price above zero",IF(NOT(OR(I269="Approve proposed",I269="Use my price")),"CHECK: choose a listed decision",IF(OR(NOT(ISNUMBER(L269)),L269&lt;=0,NOT(ISNUMBER(Y269)),Y269&lt;=0,X269&gt;=1),"CHECK: price or base unavailable",IF(L269/(Y269*(1-X269))-1&lt;0,"CHECK: price below local base","Ready")))))))))</f>
        <v>Kept current</v>
      </c>
      <c r="N269" s="18">
        <v>8.19</v>
      </c>
      <c r="O269" s="19">
        <v>0.4</v>
      </c>
      <c r="P269" s="14">
        <v>0.4</v>
      </c>
      <c r="Q269" s="20">
        <f>IF(AND(ISNUMBER(L269),ISNUMBER(Y269),Y269&gt;0,X269&lt;1),ROUND(L269/(Y269*(1-X269))-1,4),"")</f>
        <v>0.4</v>
      </c>
      <c r="R269" s="12">
        <v>0</v>
      </c>
      <c r="S269" s="13">
        <f>IF(AND(ISNUMBER(E269),E269&gt;0,ISNUMBER(F269)),R269*(F269/E269-1)*(1-'Start Here'!$B$16),0)</f>
        <v>0</v>
      </c>
      <c r="T269" s="17">
        <f>IF(AND(M269="Ready",OR(I269="Approve proposed",AND(I269="Use my price",AND(ISNUMBER(J269),J269&gt;0))),ISNUMBER(L269),E269&gt;0),R269*(L269/E269-1)*(1-'Start Here'!$B$16),0)</f>
        <v>0</v>
      </c>
      <c r="U269" t="str" s="6">
        <v>SNAP: preserve existing selling price; Currently hidden; do not activate automatically</v>
      </c>
      <c r="V269" t="str" s="21">
        <v>No</v>
      </c>
      <c r="W269" t="str" s="21">
        <v>No</v>
      </c>
      <c r="X269" s="22">
        <v>0</v>
      </c>
      <c r="Y269" s="18">
        <v>5.85</v>
      </c>
      <c r="AB269" t="str" s="6">
        <v>2026-10-01 10:41:27 UTC</v>
      </c>
      <c r="AC269" t="str" s="6">
        <v>Local Line cache</v>
      </c>
      <c r="AD269" s="23">
        <v>1001422</v>
      </c>
      <c r="AE269" s="23">
        <v>778769</v>
      </c>
      <c r="AF269" t="str" s="23">
        <v>1001422:778769:snap</v>
      </c>
      <c r="AG269" t="str" s="23">
        <v>Yes</v>
      </c>
      <c r="AH269" t="str" s="23">
        <v>Yes</v>
      </c>
      <c r="AI269" s="18">
        <v>0</v>
      </c>
    </row>
    <row r="270" ht="32" customHeight="1">
      <c r="A270" t="str" s="7">
        <v>Camas Swale Farm</v>
      </c>
      <c r="B270" t="str" s="7">
        <v>Orange Carrots</v>
      </c>
      <c r="C270" t="str" s="7">
        <v>1 bunch</v>
      </c>
      <c r="D270" t="str" s="7">
        <v>Herd Share Members</v>
      </c>
      <c r="E270" s="12">
        <v>3.5</v>
      </c>
      <c r="F270" s="13">
        <v>3.78</v>
      </c>
      <c r="G270" s="13">
        <f>IF(AND(ISNUMBER(E270),ISNUMBER(F270)),F270-E270,"")</f>
        <v>0.28</v>
      </c>
      <c r="H270" s="14">
        <f>IF(AND(ISNUMBER(E270),E270&gt;0,ISNUMBER(F270)),F270/E270-1,"")</f>
        <v>0.07999999999999985</v>
      </c>
      <c r="I270" t="str" s="15">
        <v>Unreviewed</v>
      </c>
      <c r="J270" s="16"/>
      <c r="K270" t="str" s="15">
        <v/>
      </c>
      <c r="L270" s="17" t="str">
        <f>IF(AC270="Local catalog","",IF(AG270="Yes",IF(ISNUMBER(E270),E270,""),IF(I270="Keep current",IF(ISNUMBER(E270),E270,""),IF(AH270&lt;&gt;"Yes","",IF(I270="Approve proposed",F270,IF(AND(I270="Use my price",AND(ISNUMBER(J270),J270&gt;0)),J270,""))))))</f>
        <v/>
      </c>
      <c r="M270" t="str" s="7">
        <f>IF(AND(AG270="Yes",OR(I270="Approve proposed",I270="Use my price")),"CHECK: protected price kept current",IF(OR(I270="Unreviewed",I270=""),"Pending review",IF(I270="Hold","On hold",IF(I270="Keep current",IF(ISNUMBER(E270),"Kept current","CHECK: no confirmed current price"),IF(AH270&lt;&gt;"Yes","CHECK: source needs review",IF(AND(I270="Use my price",NOT(AND(ISNUMBER(J270),J270&gt;0))),"CHECK: enter a price above zero",IF(NOT(OR(I270="Approve proposed",I270="Use my price")),"CHECK: choose a listed decision",IF(OR(NOT(ISNUMBER(L270)),L270&lt;=0,NOT(ISNUMBER(Y270)),Y270&lt;=0,X270&gt;=1),"CHECK: price or base unavailable",IF(L270/(Y270*(1-X270))-1&lt;0,"CHECK: price below local base","Ready")))))))))</f>
        <v>Pending review</v>
      </c>
      <c r="N270" s="18">
        <v>3.5</v>
      </c>
      <c r="O270" s="19">
        <v>0.4</v>
      </c>
      <c r="P270" s="14">
        <v>0.512</v>
      </c>
      <c r="Q270" s="20" t="str">
        <f>IF(AND(ISNUMBER(L270),ISNUMBER(Y270),Y270&gt;0,X270&lt;1),ROUND(L270/(Y270*(1-X270))-1,4),"")</f>
        <v/>
      </c>
      <c r="R270" s="12">
        <v>1872.5</v>
      </c>
      <c r="S270" s="13">
        <f>IF(AND(ISNUMBER(E270),E270&gt;0,ISNUMBER(F270)),R270*(F270/E270-1)*(1-'Start Here'!$B$16),0)</f>
        <v>145.30599999999973</v>
      </c>
      <c r="T270" s="17">
        <f>IF(AND(M270="Ready",OR(I270="Approve proposed",AND(I270="Use my price",AND(ISNUMBER(J270),J270&gt;0))),ISNUMBER(L270),E270&gt;0),R270*(L270/E270-1)*(1-'Start Here'!$B$16),0)</f>
        <v>0</v>
      </c>
      <c r="U270" t="str" s="6">
        <v>Currently hidden; do not activate automatically</v>
      </c>
      <c r="V270" t="str" s="21">
        <v>No</v>
      </c>
      <c r="W270" t="str" s="21">
        <v>No</v>
      </c>
      <c r="X270" s="22">
        <v>0</v>
      </c>
      <c r="Y270" s="18">
        <v>2.5</v>
      </c>
      <c r="AB270" t="str" s="6">
        <v>2026-10-01 10:41:27 UTC</v>
      </c>
      <c r="AC270" t="str" s="6">
        <v>Local Line cache</v>
      </c>
      <c r="AD270" s="23">
        <v>1125866</v>
      </c>
      <c r="AE270" s="23">
        <v>958135</v>
      </c>
      <c r="AF270" t="str" s="23">
        <v>1125866:958135:herdShare</v>
      </c>
      <c r="AG270" t="str" s="23">
        <v>No</v>
      </c>
      <c r="AH270" t="str" s="23">
        <v>Yes</v>
      </c>
      <c r="AI270" s="18">
        <v>1222.5</v>
      </c>
    </row>
    <row r="271" ht="32" customHeight="1">
      <c r="A271" t="str" s="7">
        <v>Camas Swale Farm</v>
      </c>
      <c r="B271" t="str" s="7">
        <v>Orange Carrots</v>
      </c>
      <c r="C271" t="str" s="7">
        <v>1 bunch</v>
      </c>
      <c r="D271" t="str" s="7">
        <v>CSA Members</v>
      </c>
      <c r="E271" s="12">
        <v>3.5</v>
      </c>
      <c r="F271" s="13">
        <v>3.78</v>
      </c>
      <c r="G271" s="13">
        <f>IF(AND(ISNUMBER(E271),ISNUMBER(F271)),F271-E271,"")</f>
        <v>0.28</v>
      </c>
      <c r="H271" s="14">
        <f>IF(AND(ISNUMBER(E271),E271&gt;0,ISNUMBER(F271)),F271/E271-1,"")</f>
        <v>0.07999999999999985</v>
      </c>
      <c r="I271" t="str" s="15">
        <v>Unreviewed</v>
      </c>
      <c r="J271" s="16"/>
      <c r="K271" t="str" s="15">
        <v/>
      </c>
      <c r="L271" s="17" t="str">
        <f>IF(AC271="Local catalog","",IF(AG271="Yes",IF(ISNUMBER(E271),E271,""),IF(I271="Keep current",IF(ISNUMBER(E271),E271,""),IF(AH271&lt;&gt;"Yes","",IF(I271="Approve proposed",F271,IF(AND(I271="Use my price",AND(ISNUMBER(J271),J271&gt;0)),J271,""))))))</f>
        <v/>
      </c>
      <c r="M271" t="str" s="7">
        <f>IF(AND(AG271="Yes",OR(I271="Approve proposed",I271="Use my price")),"CHECK: protected price kept current",IF(OR(I271="Unreviewed",I271=""),"Pending review",IF(I271="Hold","On hold",IF(I271="Keep current",IF(ISNUMBER(E271),"Kept current","CHECK: no confirmed current price"),IF(AH271&lt;&gt;"Yes","CHECK: source needs review",IF(AND(I271="Use my price",NOT(AND(ISNUMBER(J271),J271&gt;0))),"CHECK: enter a price above zero",IF(NOT(OR(I271="Approve proposed",I271="Use my price")),"CHECK: choose a listed decision",IF(OR(NOT(ISNUMBER(L271)),L271&lt;=0,NOT(ISNUMBER(Y271)),Y271&lt;=0,X271&gt;=1),"CHECK: price or base unavailable",IF(L271/(Y271*(1-X271))-1&lt;0,"CHECK: price below local base","Ready")))))))))</f>
        <v>Pending review</v>
      </c>
      <c r="N271" s="18">
        <v>3.5</v>
      </c>
      <c r="O271" s="19">
        <v>0.4</v>
      </c>
      <c r="P271" s="14">
        <v>0.512</v>
      </c>
      <c r="Q271" s="20" t="str">
        <f>IF(AND(ISNUMBER(L271),ISNUMBER(Y271),Y271&gt;0,X271&lt;1),ROUND(L271/(Y271*(1-X271))-1,4),"")</f>
        <v/>
      </c>
      <c r="R271" s="12">
        <v>0</v>
      </c>
      <c r="S271" s="13">
        <f>IF(AND(ISNUMBER(E271),E271&gt;0,ISNUMBER(F271)),R271*(F271/E271-1)*(1-'Start Here'!$B$16),0)</f>
        <v>0</v>
      </c>
      <c r="T271" s="17">
        <f>IF(AND(M271="Ready",OR(I271="Approve proposed",AND(I271="Use my price",AND(ISNUMBER(J271),J271&gt;0))),ISNUMBER(L271),E271&gt;0),R271*(L271/E271-1)*(1-'Start Here'!$B$16),0)</f>
        <v>0</v>
      </c>
      <c r="U271" t="str" s="6">
        <v>Currently hidden; do not activate automatically</v>
      </c>
      <c r="V271" t="str" s="21">
        <v>No</v>
      </c>
      <c r="W271" t="str" s="21">
        <v>No</v>
      </c>
      <c r="X271" s="22">
        <v>0</v>
      </c>
      <c r="Y271" s="18">
        <v>2.5</v>
      </c>
      <c r="AB271" t="str" s="6">
        <v>2026-10-01 10:41:27 UTC</v>
      </c>
      <c r="AC271" t="str" s="6">
        <v>Local Line cache</v>
      </c>
      <c r="AD271" s="23">
        <v>1125866</v>
      </c>
      <c r="AE271" s="23">
        <v>958135</v>
      </c>
      <c r="AF271" t="str" s="23">
        <v>1125866:958135:member</v>
      </c>
      <c r="AG271" t="str" s="23">
        <v>No</v>
      </c>
      <c r="AH271" t="str" s="23">
        <v>Yes</v>
      </c>
      <c r="AI271" s="18">
        <v>0</v>
      </c>
    </row>
    <row r="272" ht="32" customHeight="1">
      <c r="A272" t="str" s="7">
        <v>Camas Swale Farm</v>
      </c>
      <c r="B272" t="str" s="7">
        <v>Orange Carrots</v>
      </c>
      <c r="C272" t="str" s="7">
        <v>1 bunch</v>
      </c>
      <c r="D272" t="str" s="7">
        <v>Guest Basket</v>
      </c>
      <c r="E272" s="12">
        <v>3.5</v>
      </c>
      <c r="F272" s="13">
        <v>3.78</v>
      </c>
      <c r="G272" s="13">
        <f>IF(AND(ISNUMBER(E272),ISNUMBER(F272)),F272-E272,"")</f>
        <v>0.28</v>
      </c>
      <c r="H272" s="14">
        <f>IF(AND(ISNUMBER(E272),E272&gt;0,ISNUMBER(F272)),F272/E272-1,"")</f>
        <v>0.07999999999999985</v>
      </c>
      <c r="I272" t="str" s="15">
        <v>Unreviewed</v>
      </c>
      <c r="J272" s="16"/>
      <c r="K272" t="str" s="15">
        <v/>
      </c>
      <c r="L272" s="17" t="str">
        <f>IF(AC272="Local catalog","",IF(AG272="Yes",IF(ISNUMBER(E272),E272,""),IF(I272="Keep current",IF(ISNUMBER(E272),E272,""),IF(AH272&lt;&gt;"Yes","",IF(I272="Approve proposed",F272,IF(AND(I272="Use my price",AND(ISNUMBER(J272),J272&gt;0)),J272,""))))))</f>
        <v/>
      </c>
      <c r="M272" t="str" s="7">
        <f>IF(AND(AG272="Yes",OR(I272="Approve proposed",I272="Use my price")),"CHECK: protected price kept current",IF(OR(I272="Unreviewed",I272=""),"Pending review",IF(I272="Hold","On hold",IF(I272="Keep current",IF(ISNUMBER(E272),"Kept current","CHECK: no confirmed current price"),IF(AH272&lt;&gt;"Yes","CHECK: source needs review",IF(AND(I272="Use my price",NOT(AND(ISNUMBER(J272),J272&gt;0))),"CHECK: enter a price above zero",IF(NOT(OR(I272="Approve proposed",I272="Use my price")),"CHECK: choose a listed decision",IF(OR(NOT(ISNUMBER(L272)),L272&lt;=0,NOT(ISNUMBER(Y272)),Y272&lt;=0,X272&gt;=1),"CHECK: price or base unavailable",IF(L272/(Y272*(1-X272))-1&lt;0,"CHECK: price below local base","Ready")))))))))</f>
        <v>Pending review</v>
      </c>
      <c r="N272" s="18">
        <v>3.5</v>
      </c>
      <c r="O272" s="19">
        <v>0.4</v>
      </c>
      <c r="P272" s="14">
        <v>0.512</v>
      </c>
      <c r="Q272" s="20" t="str">
        <f>IF(AND(ISNUMBER(L272),ISNUMBER(Y272),Y272&gt;0,X272&lt;1),ROUND(L272/(Y272*(1-X272))-1,4),"")</f>
        <v/>
      </c>
      <c r="R272" s="12">
        <v>95.9</v>
      </c>
      <c r="S272" s="13">
        <f>IF(AND(ISNUMBER(E272),E272&gt;0,ISNUMBER(F272)),R272*(F272/E272-1)*(1-'Start Here'!$B$16),0)</f>
        <v>7.441839999999987</v>
      </c>
      <c r="T272" s="17">
        <f>IF(AND(M272="Ready",OR(I272="Approve proposed",AND(I272="Use my price",AND(ISNUMBER(J272),J272&gt;0))),ISNUMBER(L272),E272&gt;0),R272*(L272/E272-1)*(1-'Start Here'!$B$16),0)</f>
        <v>0</v>
      </c>
      <c r="U272" t="str" s="6">
        <v>Currently hidden; do not activate automatically</v>
      </c>
      <c r="V272" t="str" s="21">
        <v>No</v>
      </c>
      <c r="W272" t="str" s="21">
        <v>No</v>
      </c>
      <c r="X272" s="22">
        <v>0</v>
      </c>
      <c r="Y272" s="18">
        <v>2.5</v>
      </c>
      <c r="AB272" t="str" s="6">
        <v>2026-10-01 10:41:27 UTC</v>
      </c>
      <c r="AC272" t="str" s="6">
        <v>Local Line cache</v>
      </c>
      <c r="AD272" s="23">
        <v>1125866</v>
      </c>
      <c r="AE272" s="23">
        <v>958135</v>
      </c>
      <c r="AF272" t="str" s="23">
        <v>1125866:958135:guest</v>
      </c>
      <c r="AG272" t="str" s="23">
        <v>No</v>
      </c>
      <c r="AH272" t="str" s="23">
        <v>Yes</v>
      </c>
      <c r="AI272" s="18">
        <v>62.5</v>
      </c>
    </row>
    <row r="273" ht="32" customHeight="1">
      <c r="A273" t="str" s="7">
        <v>Camas Swale Farm</v>
      </c>
      <c r="B273" t="str" s="7">
        <v>Orange Carrots</v>
      </c>
      <c r="C273" t="str" s="7">
        <v>1 bunch</v>
      </c>
      <c r="D273" t="str" s="7">
        <v>SNAP</v>
      </c>
      <c r="E273" s="12">
        <v>3.5</v>
      </c>
      <c r="F273" s="13">
        <v>3.5</v>
      </c>
      <c r="G273" s="13">
        <f>IF(AND(ISNUMBER(E273),ISNUMBER(F273)),F273-E273,"")</f>
        <v>0</v>
      </c>
      <c r="H273" s="14">
        <f>IF(AND(ISNUMBER(E273),E273&gt;0,ISNUMBER(F273)),F273/E273-1,"")</f>
        <v>0</v>
      </c>
      <c r="I273" t="str" s="15">
        <v>Keep current</v>
      </c>
      <c r="J273" s="16"/>
      <c r="K273" t="str" s="15">
        <v/>
      </c>
      <c r="L273" s="17">
        <f>IF(AC273="Local catalog","",IF(AG273="Yes",IF(ISNUMBER(E273),E273,""),IF(I273="Keep current",IF(ISNUMBER(E273),E273,""),IF(AH273&lt;&gt;"Yes","",IF(I273="Approve proposed",F273,IF(AND(I273="Use my price",AND(ISNUMBER(J273),J273&gt;0)),J273,""))))))</f>
        <v>3.5</v>
      </c>
      <c r="M273" t="str" s="7">
        <f>IF(AND(AG273="Yes",OR(I273="Approve proposed",I273="Use my price")),"CHECK: protected price kept current",IF(OR(I273="Unreviewed",I273=""),"Pending review",IF(I273="Hold","On hold",IF(I273="Keep current",IF(ISNUMBER(E273),"Kept current","CHECK: no confirmed current price"),IF(AH273&lt;&gt;"Yes","CHECK: source needs review",IF(AND(I273="Use my price",NOT(AND(ISNUMBER(J273),J273&gt;0))),"CHECK: enter a price above zero",IF(NOT(OR(I273="Approve proposed",I273="Use my price")),"CHECK: choose a listed decision",IF(OR(NOT(ISNUMBER(L273)),L273&lt;=0,NOT(ISNUMBER(Y273)),Y273&lt;=0,X273&gt;=1),"CHECK: price or base unavailable",IF(L273/(Y273*(1-X273))-1&lt;0,"CHECK: price below local base","Ready")))))))))</f>
        <v>Kept current</v>
      </c>
      <c r="N273" s="18">
        <v>3.5</v>
      </c>
      <c r="O273" s="19">
        <v>0.4</v>
      </c>
      <c r="P273" s="14">
        <v>0.4</v>
      </c>
      <c r="Q273" s="20">
        <f>IF(AND(ISNUMBER(L273),ISNUMBER(Y273),Y273&gt;0,X273&lt;1),ROUND(L273/(Y273*(1-X273))-1,4),"")</f>
        <v>0.4</v>
      </c>
      <c r="R273" s="12">
        <v>0</v>
      </c>
      <c r="S273" s="13">
        <f>IF(AND(ISNUMBER(E273),E273&gt;0,ISNUMBER(F273)),R273*(F273/E273-1)*(1-'Start Here'!$B$16),0)</f>
        <v>0</v>
      </c>
      <c r="T273" s="17">
        <f>IF(AND(M273="Ready",OR(I273="Approve proposed",AND(I273="Use my price",AND(ISNUMBER(J273),J273&gt;0))),ISNUMBER(L273),E273&gt;0),R273*(L273/E273-1)*(1-'Start Here'!$B$16),0)</f>
        <v>0</v>
      </c>
      <c r="U273" t="str" s="6">
        <v>SNAP: preserve existing selling price; Currently hidden; do not activate automatically</v>
      </c>
      <c r="V273" t="str" s="21">
        <v>No</v>
      </c>
      <c r="W273" t="str" s="21">
        <v>No</v>
      </c>
      <c r="X273" s="22">
        <v>0</v>
      </c>
      <c r="Y273" s="18">
        <v>2.5</v>
      </c>
      <c r="AB273" t="str" s="6">
        <v>2026-10-01 10:41:27 UTC</v>
      </c>
      <c r="AC273" t="str" s="6">
        <v>Local Line cache</v>
      </c>
      <c r="AD273" s="23">
        <v>1125866</v>
      </c>
      <c r="AE273" s="23">
        <v>958135</v>
      </c>
      <c r="AF273" t="str" s="23">
        <v>1125866:958135:snap</v>
      </c>
      <c r="AG273" t="str" s="23">
        <v>Yes</v>
      </c>
      <c r="AH273" t="str" s="23">
        <v>Yes</v>
      </c>
      <c r="AI273" s="18">
        <v>0</v>
      </c>
    </row>
    <row r="274" ht="32" customHeight="1">
      <c r="A274" t="str" s="7">
        <v>Camas Swale Farm</v>
      </c>
      <c r="B274" t="str" s="7">
        <v>Padron Peppers</v>
      </c>
      <c r="C274" t="str" s="7">
        <v>1 pt</v>
      </c>
      <c r="D274" t="str" s="7">
        <v>Herd Share Members</v>
      </c>
      <c r="E274" s="12">
        <v>4.2</v>
      </c>
      <c r="F274" s="13">
        <v>4.54</v>
      </c>
      <c r="G274" s="13">
        <f>IF(AND(ISNUMBER(E274),ISNUMBER(F274)),F274-E274,"")</f>
        <v>0.34</v>
      </c>
      <c r="H274" s="14">
        <f>IF(AND(ISNUMBER(E274),E274&gt;0,ISNUMBER(F274)),F274/E274-1,"")</f>
        <v>0.08095238095238089</v>
      </c>
      <c r="I274" t="str" s="15">
        <v>Unreviewed</v>
      </c>
      <c r="J274" s="16"/>
      <c r="K274" t="str" s="15">
        <v/>
      </c>
      <c r="L274" s="17" t="str">
        <f>IF(AC274="Local catalog","",IF(AG274="Yes",IF(ISNUMBER(E274),E274,""),IF(I274="Keep current",IF(ISNUMBER(E274),E274,""),IF(AH274&lt;&gt;"Yes","",IF(I274="Approve proposed",F274,IF(AND(I274="Use my price",AND(ISNUMBER(J274),J274&gt;0)),J274,""))))))</f>
        <v/>
      </c>
      <c r="M274" t="str" s="7">
        <f>IF(AND(AG274="Yes",OR(I274="Approve proposed",I274="Use my price")),"CHECK: protected price kept current",IF(OR(I274="Unreviewed",I274=""),"Pending review",IF(I274="Hold","On hold",IF(I274="Keep current",IF(ISNUMBER(E274),"Kept current","CHECK: no confirmed current price"),IF(AH274&lt;&gt;"Yes","CHECK: source needs review",IF(AND(I274="Use my price",NOT(AND(ISNUMBER(J274),J274&gt;0))),"CHECK: enter a price above zero",IF(NOT(OR(I274="Approve proposed",I274="Use my price")),"CHECK: choose a listed decision",IF(OR(NOT(ISNUMBER(L274)),L274&lt;=0,NOT(ISNUMBER(Y274)),Y274&lt;=0,X274&gt;=1),"CHECK: price or base unavailable",IF(L274/(Y274*(1-X274))-1&lt;0,"CHECK: price below local base","Ready")))))))))</f>
        <v>Pending review</v>
      </c>
      <c r="N274" s="18">
        <v>4.2</v>
      </c>
      <c r="O274" s="19">
        <v>0.4</v>
      </c>
      <c r="P274" s="14">
        <v>0.5133</v>
      </c>
      <c r="Q274" s="20" t="str">
        <f>IF(AND(ISNUMBER(L274),ISNUMBER(Y274),Y274&gt;0,X274&lt;1),ROUND(L274/(Y274*(1-X274))-1,4),"")</f>
        <v/>
      </c>
      <c r="R274" s="12">
        <v>130.2</v>
      </c>
      <c r="S274" s="13">
        <f>IF(AND(ISNUMBER(E274),E274&gt;0,ISNUMBER(F274)),R274*(F274/E274-1)*(1-'Start Here'!$B$16),0)</f>
        <v>10.22379999999999</v>
      </c>
      <c r="T274" s="17">
        <f>IF(AND(M274="Ready",OR(I274="Approve proposed",AND(I274="Use my price",AND(ISNUMBER(J274),J274&gt;0))),ISNUMBER(L274),E274&gt;0),R274*(L274/E274-1)*(1-'Start Here'!$B$16),0)</f>
        <v>0</v>
      </c>
      <c r="U274" t="str" s="6">
        <v/>
      </c>
      <c r="V274" t="str" s="21">
        <v>Yes</v>
      </c>
      <c r="W274" t="str" s="21">
        <v>No</v>
      </c>
      <c r="X274" s="22">
        <v>0</v>
      </c>
      <c r="Y274" s="18">
        <v>3</v>
      </c>
      <c r="AB274" t="str" s="6">
        <v>2026-10-01 10:41:27 UTC</v>
      </c>
      <c r="AC274" t="str" s="6">
        <v>Local Line cache</v>
      </c>
      <c r="AD274" s="23">
        <v>805887</v>
      </c>
      <c r="AE274" s="23">
        <v>526945</v>
      </c>
      <c r="AF274" t="str" s="23">
        <v>805887:526945:herdShare</v>
      </c>
      <c r="AG274" t="str" s="23">
        <v>No</v>
      </c>
      <c r="AH274" t="str" s="23">
        <v>Yes</v>
      </c>
      <c r="AI274" s="18">
        <v>93</v>
      </c>
    </row>
    <row r="275" ht="32" customHeight="1">
      <c r="A275" t="str" s="7">
        <v>Camas Swale Farm</v>
      </c>
      <c r="B275" t="str" s="7">
        <v>Padron Peppers</v>
      </c>
      <c r="C275" t="str" s="7">
        <v>1 pt</v>
      </c>
      <c r="D275" t="str" s="7">
        <v>CSA Members</v>
      </c>
      <c r="E275" s="12">
        <v>4.2</v>
      </c>
      <c r="F275" s="13">
        <v>4.54</v>
      </c>
      <c r="G275" s="13">
        <f>IF(AND(ISNUMBER(E275),ISNUMBER(F275)),F275-E275,"")</f>
        <v>0.34</v>
      </c>
      <c r="H275" s="14">
        <f>IF(AND(ISNUMBER(E275),E275&gt;0,ISNUMBER(F275)),F275/E275-1,"")</f>
        <v>0.08095238095238089</v>
      </c>
      <c r="I275" t="str" s="15">
        <v>Unreviewed</v>
      </c>
      <c r="J275" s="16"/>
      <c r="K275" t="str" s="15">
        <v/>
      </c>
      <c r="L275" s="17" t="str">
        <f>IF(AC275="Local catalog","",IF(AG275="Yes",IF(ISNUMBER(E275),E275,""),IF(I275="Keep current",IF(ISNUMBER(E275),E275,""),IF(AH275&lt;&gt;"Yes","",IF(I275="Approve proposed",F275,IF(AND(I275="Use my price",AND(ISNUMBER(J275),J275&gt;0)),J275,""))))))</f>
        <v/>
      </c>
      <c r="M275" t="str" s="7">
        <f>IF(AND(AG275="Yes",OR(I275="Approve proposed",I275="Use my price")),"CHECK: protected price kept current",IF(OR(I275="Unreviewed",I275=""),"Pending review",IF(I275="Hold","On hold",IF(I275="Keep current",IF(ISNUMBER(E275),"Kept current","CHECK: no confirmed current price"),IF(AH275&lt;&gt;"Yes","CHECK: source needs review",IF(AND(I275="Use my price",NOT(AND(ISNUMBER(J275),J275&gt;0))),"CHECK: enter a price above zero",IF(NOT(OR(I275="Approve proposed",I275="Use my price")),"CHECK: choose a listed decision",IF(OR(NOT(ISNUMBER(L275)),L275&lt;=0,NOT(ISNUMBER(Y275)),Y275&lt;=0,X275&gt;=1),"CHECK: price or base unavailable",IF(L275/(Y275*(1-X275))-1&lt;0,"CHECK: price below local base","Ready")))))))))</f>
        <v>Pending review</v>
      </c>
      <c r="N275" s="18">
        <v>4.2</v>
      </c>
      <c r="O275" s="19">
        <v>0.4</v>
      </c>
      <c r="P275" s="14">
        <v>0.5133</v>
      </c>
      <c r="Q275" s="20" t="str">
        <f>IF(AND(ISNUMBER(L275),ISNUMBER(Y275),Y275&gt;0,X275&lt;1),ROUND(L275/(Y275*(1-X275))-1,4),"")</f>
        <v/>
      </c>
      <c r="R275" s="12">
        <v>0</v>
      </c>
      <c r="S275" s="13">
        <f>IF(AND(ISNUMBER(E275),E275&gt;0,ISNUMBER(F275)),R275*(F275/E275-1)*(1-'Start Here'!$B$16),0)</f>
        <v>0</v>
      </c>
      <c r="T275" s="17">
        <f>IF(AND(M275="Ready",OR(I275="Approve proposed",AND(I275="Use my price",AND(ISNUMBER(J275),J275&gt;0))),ISNUMBER(L275),E275&gt;0),R275*(L275/E275-1)*(1-'Start Here'!$B$16),0)</f>
        <v>0</v>
      </c>
      <c r="U275" t="str" s="6">
        <v/>
      </c>
      <c r="V275" t="str" s="21">
        <v>Yes</v>
      </c>
      <c r="W275" t="str" s="21">
        <v>No</v>
      </c>
      <c r="X275" s="22">
        <v>0</v>
      </c>
      <c r="Y275" s="18">
        <v>3</v>
      </c>
      <c r="AB275" t="str" s="6">
        <v>2026-10-01 10:41:27 UTC</v>
      </c>
      <c r="AC275" t="str" s="6">
        <v>Local Line cache</v>
      </c>
      <c r="AD275" s="23">
        <v>805887</v>
      </c>
      <c r="AE275" s="23">
        <v>526945</v>
      </c>
      <c r="AF275" t="str" s="23">
        <v>805887:526945:member</v>
      </c>
      <c r="AG275" t="str" s="23">
        <v>No</v>
      </c>
      <c r="AH275" t="str" s="23">
        <v>Yes</v>
      </c>
      <c r="AI275" s="18">
        <v>0</v>
      </c>
    </row>
    <row r="276" ht="32" customHeight="1">
      <c r="A276" t="str" s="7">
        <v>Camas Swale Farm</v>
      </c>
      <c r="B276" t="str" s="7">
        <v>Padron Peppers</v>
      </c>
      <c r="C276" t="str" s="7">
        <v>1 pt</v>
      </c>
      <c r="D276" t="str" s="7">
        <v>Guest Basket</v>
      </c>
      <c r="G276" s="13" t="str">
        <f>IF(AND(ISNUMBER(E276),ISNUMBER(F276)),F276-E276,"")</f>
        <v/>
      </c>
      <c r="H276" s="14" t="str">
        <f>IF(AND(ISNUMBER(E276),E276&gt;0,ISNUMBER(F276)),F276/E276-1,"")</f>
        <v/>
      </c>
      <c r="I276" t="str" s="15">
        <v>Hold</v>
      </c>
      <c r="J276" s="24"/>
      <c r="K276" t="str" s="15">
        <v/>
      </c>
      <c r="L276" s="17" t="str">
        <f>IF(AC276="Local catalog","",IF(AG276="Yes",IF(ISNUMBER(E276),E276,""),IF(I276="Keep current",IF(ISNUMBER(E276),E276,""),IF(AH276&lt;&gt;"Yes","",IF(I276="Approve proposed",F276,IF(AND(I276="Use my price",AND(ISNUMBER(J276),J276&gt;0)),J276,""))))))</f>
        <v/>
      </c>
      <c r="M276" t="str" s="7">
        <f>IF(AND(AG276="Yes",OR(I276="Approve proposed",I276="Use my price")),"CHECK: protected price kept current",IF(OR(I276="Unreviewed",I276=""),"Pending review",IF(I276="Hold","On hold",IF(I276="Keep current",IF(ISNUMBER(E276),"Kept current","CHECK: no confirmed current price"),IF(AH276&lt;&gt;"Yes","CHECK: source needs review",IF(AND(I276="Use my price",NOT(AND(ISNUMBER(J276),J276&gt;0))),"CHECK: enter a price above zero",IF(NOT(OR(I276="Approve proposed",I276="Use my price")),"CHECK: choose a listed decision",IF(OR(NOT(ISNUMBER(L276)),L276&lt;=0,NOT(ISNUMBER(Y276)),Y276&lt;=0,X276&gt;=1),"CHECK: price or base unavailable",IF(L276/(Y276*(1-X276))-1&lt;0,"CHECK: price below local base","Ready")))))))))</f>
        <v>On hold</v>
      </c>
      <c r="N276" s="18">
        <v>4.2</v>
      </c>
      <c r="O276" s="19">
        <v>0.4</v>
      </c>
      <c r="Q276" s="20" t="str">
        <f>IF(AND(ISNUMBER(L276),ISNUMBER(Y276),Y276&gt;0,X276&lt;1),ROUND(L276/(Y276*(1-X276))-1,4),"")</f>
        <v/>
      </c>
      <c r="R276" s="12">
        <v>0</v>
      </c>
      <c r="S276" s="13">
        <f>IF(AND(ISNUMBER(E276),E276&gt;0,ISNUMBER(F276)),R276*(F276/E276-1)*(1-'Start Here'!$B$16),0)</f>
        <v>0</v>
      </c>
      <c r="T276" s="17">
        <f>IF(AND(M276="Ready",OR(I276="Approve proposed",AND(I276="Use my price",AND(ISNUMBER(J276),J276&gt;0))),ISNUMBER(L276),E276&gt;0),R276*(L276/E276-1)*(1-'Start Here'!$B$16),0)</f>
        <v>0</v>
      </c>
      <c r="U276" t="str" s="6">
        <v>No confirmed Local Line price/list; local calculation is reference only</v>
      </c>
      <c r="V276" t="str" s="21">
        <v>Yes</v>
      </c>
      <c r="W276" t="str" s="21">
        <v>No</v>
      </c>
      <c r="X276" s="22">
        <v>0</v>
      </c>
      <c r="Y276" s="18">
        <v>3</v>
      </c>
      <c r="AB276" t="str" s="6">
        <v/>
      </c>
      <c r="AC276" t="str" s="6">
        <v>Local calculation only</v>
      </c>
      <c r="AD276" s="23">
        <v>805887</v>
      </c>
      <c r="AE276" s="23">
        <v>526945</v>
      </c>
      <c r="AF276" t="str" s="23">
        <v>805887:526945:guest</v>
      </c>
      <c r="AG276" t="str" s="23">
        <v>No</v>
      </c>
      <c r="AH276" t="str" s="23">
        <v>No</v>
      </c>
      <c r="AI276" s="18">
        <v>0</v>
      </c>
    </row>
    <row r="277" ht="32" customHeight="1">
      <c r="A277" t="str" s="7">
        <v>Camas Swale Farm</v>
      </c>
      <c r="B277" t="str" s="7">
        <v>Padron Peppers</v>
      </c>
      <c r="C277" t="str" s="7">
        <v>1 pt</v>
      </c>
      <c r="D277" t="str" s="7">
        <v>SNAP</v>
      </c>
      <c r="E277" s="12">
        <v>4.2</v>
      </c>
      <c r="F277" s="13">
        <v>4.2</v>
      </c>
      <c r="G277" s="13">
        <f>IF(AND(ISNUMBER(E277),ISNUMBER(F277)),F277-E277,"")</f>
        <v>0</v>
      </c>
      <c r="H277" s="14">
        <f>IF(AND(ISNUMBER(E277),E277&gt;0,ISNUMBER(F277)),F277/E277-1,"")</f>
        <v>0</v>
      </c>
      <c r="I277" t="str" s="15">
        <v>Keep current</v>
      </c>
      <c r="J277" s="16"/>
      <c r="K277" t="str" s="15">
        <v/>
      </c>
      <c r="L277" s="17">
        <f>IF(AC277="Local catalog","",IF(AG277="Yes",IF(ISNUMBER(E277),E277,""),IF(I277="Keep current",IF(ISNUMBER(E277),E277,""),IF(AH277&lt;&gt;"Yes","",IF(I277="Approve proposed",F277,IF(AND(I277="Use my price",AND(ISNUMBER(J277),J277&gt;0)),J277,""))))))</f>
        <v>4.2</v>
      </c>
      <c r="M277" t="str" s="7">
        <f>IF(AND(AG277="Yes",OR(I277="Approve proposed",I277="Use my price")),"CHECK: protected price kept current",IF(OR(I277="Unreviewed",I277=""),"Pending review",IF(I277="Hold","On hold",IF(I277="Keep current",IF(ISNUMBER(E277),"Kept current","CHECK: no confirmed current price"),IF(AH277&lt;&gt;"Yes","CHECK: source needs review",IF(AND(I277="Use my price",NOT(AND(ISNUMBER(J277),J277&gt;0))),"CHECK: enter a price above zero",IF(NOT(OR(I277="Approve proposed",I277="Use my price")),"CHECK: choose a listed decision",IF(OR(NOT(ISNUMBER(L277)),L277&lt;=0,NOT(ISNUMBER(Y277)),Y277&lt;=0,X277&gt;=1),"CHECK: price or base unavailable",IF(L277/(Y277*(1-X277))-1&lt;0,"CHECK: price below local base","Ready")))))))))</f>
        <v>Kept current</v>
      </c>
      <c r="N277" s="18">
        <v>4.2</v>
      </c>
      <c r="O277" s="19">
        <v>0.4</v>
      </c>
      <c r="P277" s="14">
        <v>0.4</v>
      </c>
      <c r="Q277" s="20">
        <f>IF(AND(ISNUMBER(L277),ISNUMBER(Y277),Y277&gt;0,X277&lt;1),ROUND(L277/(Y277*(1-X277))-1,4),"")</f>
        <v>0.4</v>
      </c>
      <c r="R277" s="12">
        <v>0</v>
      </c>
      <c r="S277" s="13">
        <f>IF(AND(ISNUMBER(E277),E277&gt;0,ISNUMBER(F277)),R277*(F277/E277-1)*(1-'Start Here'!$B$16),0)</f>
        <v>0</v>
      </c>
      <c r="T277" s="17">
        <f>IF(AND(M277="Ready",OR(I277="Approve proposed",AND(I277="Use my price",AND(ISNUMBER(J277),J277&gt;0))),ISNUMBER(L277),E277&gt;0),R277*(L277/E277-1)*(1-'Start Here'!$B$16),0)</f>
        <v>0</v>
      </c>
      <c r="U277" t="str" s="6">
        <v>SNAP: preserve existing selling price</v>
      </c>
      <c r="V277" t="str" s="21">
        <v>Yes</v>
      </c>
      <c r="W277" t="str" s="21">
        <v>No</v>
      </c>
      <c r="X277" s="22">
        <v>0</v>
      </c>
      <c r="Y277" s="18">
        <v>3</v>
      </c>
      <c r="AB277" t="str" s="6">
        <v>2026-10-01 10:41:27 UTC</v>
      </c>
      <c r="AC277" t="str" s="6">
        <v>Local Line cache</v>
      </c>
      <c r="AD277" s="23">
        <v>805887</v>
      </c>
      <c r="AE277" s="23">
        <v>526945</v>
      </c>
      <c r="AF277" t="str" s="23">
        <v>805887:526945:snap</v>
      </c>
      <c r="AG277" t="str" s="23">
        <v>Yes</v>
      </c>
      <c r="AH277" t="str" s="23">
        <v>Yes</v>
      </c>
      <c r="AI277" s="18">
        <v>0</v>
      </c>
    </row>
    <row r="278" ht="32" customHeight="1">
      <c r="A278" t="str" s="7">
        <v>Camas Swale Farm</v>
      </c>
      <c r="B278" t="str" s="7">
        <v>Parsley</v>
      </c>
      <c r="C278" t="str" s="7">
        <v>each</v>
      </c>
      <c r="D278" t="str" s="7">
        <v>Herd Share Members</v>
      </c>
      <c r="E278" s="12">
        <v>2.8</v>
      </c>
      <c r="F278" s="13">
        <v>3.02</v>
      </c>
      <c r="G278" s="13">
        <f>IF(AND(ISNUMBER(E278),ISNUMBER(F278)),F278-E278,"")</f>
        <v>0.22</v>
      </c>
      <c r="H278" s="14">
        <f>IF(AND(ISNUMBER(E278),E278&gt;0,ISNUMBER(F278)),F278/E278-1,"")</f>
        <v>0.07857142857142874</v>
      </c>
      <c r="I278" t="str" s="15">
        <v>Unreviewed</v>
      </c>
      <c r="J278" s="16"/>
      <c r="K278" t="str" s="15">
        <v/>
      </c>
      <c r="L278" s="17" t="str">
        <f>IF(AC278="Local catalog","",IF(AG278="Yes",IF(ISNUMBER(E278),E278,""),IF(I278="Keep current",IF(ISNUMBER(E278),E278,""),IF(AH278&lt;&gt;"Yes","",IF(I278="Approve proposed",F278,IF(AND(I278="Use my price",AND(ISNUMBER(J278),J278&gt;0)),J278,""))))))</f>
        <v/>
      </c>
      <c r="M278" t="str" s="7">
        <f>IF(AND(AG278="Yes",OR(I278="Approve proposed",I278="Use my price")),"CHECK: protected price kept current",IF(OR(I278="Unreviewed",I278=""),"Pending review",IF(I278="Hold","On hold",IF(I278="Keep current",IF(ISNUMBER(E278),"Kept current","CHECK: no confirmed current price"),IF(AH278&lt;&gt;"Yes","CHECK: source needs review",IF(AND(I278="Use my price",NOT(AND(ISNUMBER(J278),J278&gt;0))),"CHECK: enter a price above zero",IF(NOT(OR(I278="Approve proposed",I278="Use my price")),"CHECK: choose a listed decision",IF(OR(NOT(ISNUMBER(L278)),L278&lt;=0,NOT(ISNUMBER(Y278)),Y278&lt;=0,X278&gt;=1),"CHECK: price or base unavailable",IF(L278/(Y278*(1-X278))-1&lt;0,"CHECK: price below local base","Ready")))))))))</f>
        <v>Pending review</v>
      </c>
      <c r="N278" s="18">
        <v>2.8</v>
      </c>
      <c r="O278" s="19">
        <v>0.4</v>
      </c>
      <c r="P278" s="14">
        <v>0.51</v>
      </c>
      <c r="Q278" s="20" t="str">
        <f>IF(AND(ISNUMBER(L278),ISNUMBER(Y278),Y278&gt;0,X278&lt;1),ROUND(L278/(Y278*(1-X278))-1,4),"")</f>
        <v/>
      </c>
      <c r="R278" s="12">
        <v>394.79999999999995</v>
      </c>
      <c r="S278" s="13">
        <f>IF(AND(ISNUMBER(E278),E278&gt;0,ISNUMBER(F278)),R278*(F278/E278-1)*(1-'Start Here'!$B$16),0)</f>
        <v>30.089400000000058</v>
      </c>
      <c r="T278" s="17">
        <f>IF(AND(M278="Ready",OR(I278="Approve proposed",AND(I278="Use my price",AND(ISNUMBER(J278),J278&gt;0))),ISNUMBER(L278),E278&gt;0),R278*(L278/E278-1)*(1-'Start Here'!$B$16),0)</f>
        <v>0</v>
      </c>
      <c r="U278" t="str" s="6">
        <v/>
      </c>
      <c r="V278" t="str" s="21">
        <v>Yes</v>
      </c>
      <c r="W278" t="str" s="21">
        <v>No</v>
      </c>
      <c r="X278" s="22">
        <v>0</v>
      </c>
      <c r="Y278" s="18">
        <v>2</v>
      </c>
      <c r="AB278" t="str" s="6">
        <v>2026-10-01 10:41:27 UTC</v>
      </c>
      <c r="AC278" t="str" s="6">
        <v>Local Line cache</v>
      </c>
      <c r="AD278" s="23">
        <v>805978</v>
      </c>
      <c r="AE278" s="23">
        <v>527038</v>
      </c>
      <c r="AF278" t="str" s="23">
        <v>805978:527038:herdShare</v>
      </c>
      <c r="AG278" t="str" s="23">
        <v>No</v>
      </c>
      <c r="AH278" t="str" s="23">
        <v>Yes</v>
      </c>
      <c r="AI278" s="18">
        <v>282</v>
      </c>
    </row>
    <row r="279" ht="32" customHeight="1">
      <c r="A279" t="str" s="7">
        <v>Camas Swale Farm</v>
      </c>
      <c r="B279" t="str" s="7">
        <v>Parsley</v>
      </c>
      <c r="C279" t="str" s="7">
        <v>each</v>
      </c>
      <c r="D279" t="str" s="7">
        <v>CSA Members</v>
      </c>
      <c r="E279" s="12">
        <v>2.8</v>
      </c>
      <c r="F279" s="13">
        <v>3.02</v>
      </c>
      <c r="G279" s="13">
        <f>IF(AND(ISNUMBER(E279),ISNUMBER(F279)),F279-E279,"")</f>
        <v>0.22</v>
      </c>
      <c r="H279" s="14">
        <f>IF(AND(ISNUMBER(E279),E279&gt;0,ISNUMBER(F279)),F279/E279-1,"")</f>
        <v>0.07857142857142874</v>
      </c>
      <c r="I279" t="str" s="15">
        <v>Unreviewed</v>
      </c>
      <c r="J279" s="16"/>
      <c r="K279" t="str" s="15">
        <v/>
      </c>
      <c r="L279" s="17" t="str">
        <f>IF(AC279="Local catalog","",IF(AG279="Yes",IF(ISNUMBER(E279),E279,""),IF(I279="Keep current",IF(ISNUMBER(E279),E279,""),IF(AH279&lt;&gt;"Yes","",IF(I279="Approve proposed",F279,IF(AND(I279="Use my price",AND(ISNUMBER(J279),J279&gt;0)),J279,""))))))</f>
        <v/>
      </c>
      <c r="M279" t="str" s="7">
        <f>IF(AND(AG279="Yes",OR(I279="Approve proposed",I279="Use my price")),"CHECK: protected price kept current",IF(OR(I279="Unreviewed",I279=""),"Pending review",IF(I279="Hold","On hold",IF(I279="Keep current",IF(ISNUMBER(E279),"Kept current","CHECK: no confirmed current price"),IF(AH279&lt;&gt;"Yes","CHECK: source needs review",IF(AND(I279="Use my price",NOT(AND(ISNUMBER(J279),J279&gt;0))),"CHECK: enter a price above zero",IF(NOT(OR(I279="Approve proposed",I279="Use my price")),"CHECK: choose a listed decision",IF(OR(NOT(ISNUMBER(L279)),L279&lt;=0,NOT(ISNUMBER(Y279)),Y279&lt;=0,X279&gt;=1),"CHECK: price or base unavailable",IF(L279/(Y279*(1-X279))-1&lt;0,"CHECK: price below local base","Ready")))))))))</f>
        <v>Pending review</v>
      </c>
      <c r="N279" s="18">
        <v>2.8</v>
      </c>
      <c r="O279" s="19">
        <v>0.4</v>
      </c>
      <c r="P279" s="14">
        <v>0.51</v>
      </c>
      <c r="Q279" s="20" t="str">
        <f>IF(AND(ISNUMBER(L279),ISNUMBER(Y279),Y279&gt;0,X279&lt;1),ROUND(L279/(Y279*(1-X279))-1,4),"")</f>
        <v/>
      </c>
      <c r="R279" s="12">
        <v>0</v>
      </c>
      <c r="S279" s="13">
        <f>IF(AND(ISNUMBER(E279),E279&gt;0,ISNUMBER(F279)),R279*(F279/E279-1)*(1-'Start Here'!$B$16),0)</f>
        <v>0</v>
      </c>
      <c r="T279" s="17">
        <f>IF(AND(M279="Ready",OR(I279="Approve proposed",AND(I279="Use my price",AND(ISNUMBER(J279),J279&gt;0))),ISNUMBER(L279),E279&gt;0),R279*(L279/E279-1)*(1-'Start Here'!$B$16),0)</f>
        <v>0</v>
      </c>
      <c r="U279" t="str" s="6">
        <v/>
      </c>
      <c r="V279" t="str" s="21">
        <v>Yes</v>
      </c>
      <c r="W279" t="str" s="21">
        <v>No</v>
      </c>
      <c r="X279" s="22">
        <v>0</v>
      </c>
      <c r="Y279" s="18">
        <v>2</v>
      </c>
      <c r="AB279" t="str" s="6">
        <v>2026-10-01 10:41:27 UTC</v>
      </c>
      <c r="AC279" t="str" s="6">
        <v>Local Line cache</v>
      </c>
      <c r="AD279" s="23">
        <v>805978</v>
      </c>
      <c r="AE279" s="23">
        <v>527038</v>
      </c>
      <c r="AF279" t="str" s="23">
        <v>805978:527038:member</v>
      </c>
      <c r="AG279" t="str" s="23">
        <v>No</v>
      </c>
      <c r="AH279" t="str" s="23">
        <v>Yes</v>
      </c>
      <c r="AI279" s="18">
        <v>0</v>
      </c>
    </row>
    <row r="280" ht="32" customHeight="1">
      <c r="A280" t="str" s="7">
        <v>Camas Swale Farm</v>
      </c>
      <c r="B280" t="str" s="7">
        <v>Parsley</v>
      </c>
      <c r="C280" t="str" s="7">
        <v>each</v>
      </c>
      <c r="D280" t="str" s="7">
        <v>Guest Basket</v>
      </c>
      <c r="E280" s="12">
        <v>2.8</v>
      </c>
      <c r="F280" s="13">
        <v>3.02</v>
      </c>
      <c r="G280" s="13">
        <f>IF(AND(ISNUMBER(E280),ISNUMBER(F280)),F280-E280,"")</f>
        <v>0.22</v>
      </c>
      <c r="H280" s="14">
        <f>IF(AND(ISNUMBER(E280),E280&gt;0,ISNUMBER(F280)),F280/E280-1,"")</f>
        <v>0.07857142857142874</v>
      </c>
      <c r="I280" t="str" s="15">
        <v>Unreviewed</v>
      </c>
      <c r="J280" s="16"/>
      <c r="K280" t="str" s="15">
        <v/>
      </c>
      <c r="L280" s="17" t="str">
        <f>IF(AC280="Local catalog","",IF(AG280="Yes",IF(ISNUMBER(E280),E280,""),IF(I280="Keep current",IF(ISNUMBER(E280),E280,""),IF(AH280&lt;&gt;"Yes","",IF(I280="Approve proposed",F280,IF(AND(I280="Use my price",AND(ISNUMBER(J280),J280&gt;0)),J280,""))))))</f>
        <v/>
      </c>
      <c r="M280" t="str" s="7">
        <f>IF(AND(AG280="Yes",OR(I280="Approve proposed",I280="Use my price")),"CHECK: protected price kept current",IF(OR(I280="Unreviewed",I280=""),"Pending review",IF(I280="Hold","On hold",IF(I280="Keep current",IF(ISNUMBER(E280),"Kept current","CHECK: no confirmed current price"),IF(AH280&lt;&gt;"Yes","CHECK: source needs review",IF(AND(I280="Use my price",NOT(AND(ISNUMBER(J280),J280&gt;0))),"CHECK: enter a price above zero",IF(NOT(OR(I280="Approve proposed",I280="Use my price")),"CHECK: choose a listed decision",IF(OR(NOT(ISNUMBER(L280)),L280&lt;=0,NOT(ISNUMBER(Y280)),Y280&lt;=0,X280&gt;=1),"CHECK: price or base unavailable",IF(L280/(Y280*(1-X280))-1&lt;0,"CHECK: price below local base","Ready")))))))))</f>
        <v>Pending review</v>
      </c>
      <c r="N280" s="18">
        <v>2.8</v>
      </c>
      <c r="O280" s="19">
        <v>0.4</v>
      </c>
      <c r="P280" s="14">
        <v>0.51</v>
      </c>
      <c r="Q280" s="20" t="str">
        <f>IF(AND(ISNUMBER(L280),ISNUMBER(Y280),Y280&gt;0,X280&lt;1),ROUND(L280/(Y280*(1-X280))-1,4),"")</f>
        <v/>
      </c>
      <c r="R280" s="12">
        <v>36.4</v>
      </c>
      <c r="S280" s="13">
        <f>IF(AND(ISNUMBER(E280),E280&gt;0,ISNUMBER(F280)),R280*(F280/E280-1)*(1-'Start Here'!$B$16),0)</f>
        <v>2.7742000000000058</v>
      </c>
      <c r="T280" s="17">
        <f>IF(AND(M280="Ready",OR(I280="Approve proposed",AND(I280="Use my price",AND(ISNUMBER(J280),J280&gt;0))),ISNUMBER(L280),E280&gt;0),R280*(L280/E280-1)*(1-'Start Here'!$B$16),0)</f>
        <v>0</v>
      </c>
      <c r="U280" t="str" s="6">
        <v/>
      </c>
      <c r="V280" t="str" s="21">
        <v>Yes</v>
      </c>
      <c r="W280" t="str" s="21">
        <v>No</v>
      </c>
      <c r="X280" s="22">
        <v>0</v>
      </c>
      <c r="Y280" s="18">
        <v>2</v>
      </c>
      <c r="AB280" t="str" s="6">
        <v>2026-10-01 10:41:27 UTC</v>
      </c>
      <c r="AC280" t="str" s="6">
        <v>Local Line cache</v>
      </c>
      <c r="AD280" s="23">
        <v>805978</v>
      </c>
      <c r="AE280" s="23">
        <v>527038</v>
      </c>
      <c r="AF280" t="str" s="23">
        <v>805978:527038:guest</v>
      </c>
      <c r="AG280" t="str" s="23">
        <v>No</v>
      </c>
      <c r="AH280" t="str" s="23">
        <v>Yes</v>
      </c>
      <c r="AI280" s="18">
        <v>26</v>
      </c>
    </row>
    <row r="281" ht="32" customHeight="1">
      <c r="A281" t="str" s="7">
        <v>Camas Swale Farm</v>
      </c>
      <c r="B281" t="str" s="7">
        <v>Parsley</v>
      </c>
      <c r="C281" t="str" s="7">
        <v>each</v>
      </c>
      <c r="D281" t="str" s="7">
        <v>SNAP</v>
      </c>
      <c r="E281" s="12">
        <v>2.8</v>
      </c>
      <c r="F281" s="13">
        <v>2.8</v>
      </c>
      <c r="G281" s="13">
        <f>IF(AND(ISNUMBER(E281),ISNUMBER(F281)),F281-E281,"")</f>
        <v>0</v>
      </c>
      <c r="H281" s="14">
        <f>IF(AND(ISNUMBER(E281),E281&gt;0,ISNUMBER(F281)),F281/E281-1,"")</f>
        <v>0</v>
      </c>
      <c r="I281" t="str" s="15">
        <v>Keep current</v>
      </c>
      <c r="J281" s="16"/>
      <c r="K281" t="str" s="15">
        <v/>
      </c>
      <c r="L281" s="17">
        <f>IF(AC281="Local catalog","",IF(AG281="Yes",IF(ISNUMBER(E281),E281,""),IF(I281="Keep current",IF(ISNUMBER(E281),E281,""),IF(AH281&lt;&gt;"Yes","",IF(I281="Approve proposed",F281,IF(AND(I281="Use my price",AND(ISNUMBER(J281),J281&gt;0)),J281,""))))))</f>
        <v>2.8</v>
      </c>
      <c r="M281" t="str" s="7">
        <f>IF(AND(AG281="Yes",OR(I281="Approve proposed",I281="Use my price")),"CHECK: protected price kept current",IF(OR(I281="Unreviewed",I281=""),"Pending review",IF(I281="Hold","On hold",IF(I281="Keep current",IF(ISNUMBER(E281),"Kept current","CHECK: no confirmed current price"),IF(AH281&lt;&gt;"Yes","CHECK: source needs review",IF(AND(I281="Use my price",NOT(AND(ISNUMBER(J281),J281&gt;0))),"CHECK: enter a price above zero",IF(NOT(OR(I281="Approve proposed",I281="Use my price")),"CHECK: choose a listed decision",IF(OR(NOT(ISNUMBER(L281)),L281&lt;=0,NOT(ISNUMBER(Y281)),Y281&lt;=0,X281&gt;=1),"CHECK: price or base unavailable",IF(L281/(Y281*(1-X281))-1&lt;0,"CHECK: price below local base","Ready")))))))))</f>
        <v>Kept current</v>
      </c>
      <c r="N281" s="18">
        <v>2.8</v>
      </c>
      <c r="O281" s="19">
        <v>0.4</v>
      </c>
      <c r="P281" s="14">
        <v>0.4</v>
      </c>
      <c r="Q281" s="20">
        <f>IF(AND(ISNUMBER(L281),ISNUMBER(Y281),Y281&gt;0,X281&lt;1),ROUND(L281/(Y281*(1-X281))-1,4),"")</f>
        <v>0.4</v>
      </c>
      <c r="R281" s="12">
        <v>0</v>
      </c>
      <c r="S281" s="13">
        <f>IF(AND(ISNUMBER(E281),E281&gt;0,ISNUMBER(F281)),R281*(F281/E281-1)*(1-'Start Here'!$B$16),0)</f>
        <v>0</v>
      </c>
      <c r="T281" s="17">
        <f>IF(AND(M281="Ready",OR(I281="Approve proposed",AND(I281="Use my price",AND(ISNUMBER(J281),J281&gt;0))),ISNUMBER(L281),E281&gt;0),R281*(L281/E281-1)*(1-'Start Here'!$B$16),0)</f>
        <v>0</v>
      </c>
      <c r="U281" t="str" s="6">
        <v>SNAP: preserve existing selling price</v>
      </c>
      <c r="V281" t="str" s="21">
        <v>Yes</v>
      </c>
      <c r="W281" t="str" s="21">
        <v>No</v>
      </c>
      <c r="X281" s="22">
        <v>0</v>
      </c>
      <c r="Y281" s="18">
        <v>2</v>
      </c>
      <c r="AB281" t="str" s="6">
        <v>2026-10-01 10:41:27 UTC</v>
      </c>
      <c r="AC281" t="str" s="6">
        <v>Local Line cache</v>
      </c>
      <c r="AD281" s="23">
        <v>805978</v>
      </c>
      <c r="AE281" s="23">
        <v>527038</v>
      </c>
      <c r="AF281" t="str" s="23">
        <v>805978:527038:snap</v>
      </c>
      <c r="AG281" t="str" s="23">
        <v>Yes</v>
      </c>
      <c r="AH281" t="str" s="23">
        <v>Yes</v>
      </c>
      <c r="AI281" s="18">
        <v>0</v>
      </c>
    </row>
    <row r="282" ht="32" customHeight="1">
      <c r="A282" t="str" s="7">
        <v>Camas Swale Farm</v>
      </c>
      <c r="B282" t="str" s="7">
        <v>Pickling Cucumber</v>
      </c>
      <c r="C282" t="str" s="7">
        <v>1 lb</v>
      </c>
      <c r="D282" t="str" s="7">
        <v>Herd Share Members</v>
      </c>
      <c r="E282" s="12">
        <v>3.5</v>
      </c>
      <c r="F282" s="13">
        <v>3.78</v>
      </c>
      <c r="G282" s="13">
        <f>IF(AND(ISNUMBER(E282),ISNUMBER(F282)),F282-E282,"")</f>
        <v>0.28</v>
      </c>
      <c r="H282" s="14">
        <f>IF(AND(ISNUMBER(E282),E282&gt;0,ISNUMBER(F282)),F282/E282-1,"")</f>
        <v>0.07999999999999985</v>
      </c>
      <c r="I282" t="str" s="15">
        <v>Unreviewed</v>
      </c>
      <c r="J282" s="16"/>
      <c r="K282" t="str" s="15">
        <v/>
      </c>
      <c r="L282" s="17" t="str">
        <f>IF(AC282="Local catalog","",IF(AG282="Yes",IF(ISNUMBER(E282),E282,""),IF(I282="Keep current",IF(ISNUMBER(E282),E282,""),IF(AH282&lt;&gt;"Yes","",IF(I282="Approve proposed",F282,IF(AND(I282="Use my price",AND(ISNUMBER(J282),J282&gt;0)),J282,""))))))</f>
        <v/>
      </c>
      <c r="M282" t="str" s="7">
        <f>IF(AND(AG282="Yes",OR(I282="Approve proposed",I282="Use my price")),"CHECK: protected price kept current",IF(OR(I282="Unreviewed",I282=""),"Pending review",IF(I282="Hold","On hold",IF(I282="Keep current",IF(ISNUMBER(E282),"Kept current","CHECK: no confirmed current price"),IF(AH282&lt;&gt;"Yes","CHECK: source needs review",IF(AND(I282="Use my price",NOT(AND(ISNUMBER(J282),J282&gt;0))),"CHECK: enter a price above zero",IF(NOT(OR(I282="Approve proposed",I282="Use my price")),"CHECK: choose a listed decision",IF(OR(NOT(ISNUMBER(L282)),L282&lt;=0,NOT(ISNUMBER(Y282)),Y282&lt;=0,X282&gt;=1),"CHECK: price or base unavailable",IF(L282/(Y282*(1-X282))-1&lt;0,"CHECK: price below local base","Ready")))))))))</f>
        <v>Pending review</v>
      </c>
      <c r="N282" s="18">
        <v>3.5</v>
      </c>
      <c r="O282" s="19">
        <v>0.4</v>
      </c>
      <c r="P282" s="14">
        <v>0.512</v>
      </c>
      <c r="Q282" s="20" t="str">
        <f>IF(AND(ISNUMBER(L282),ISNUMBER(Y282),Y282&gt;0,X282&lt;1),ROUND(L282/(Y282*(1-X282))-1,4),"")</f>
        <v/>
      </c>
      <c r="R282" s="12">
        <v>0</v>
      </c>
      <c r="S282" s="13">
        <f>IF(AND(ISNUMBER(E282),E282&gt;0,ISNUMBER(F282)),R282*(F282/E282-1)*(1-'Start Here'!$B$16),0)</f>
        <v>0</v>
      </c>
      <c r="T282" s="17">
        <f>IF(AND(M282="Ready",OR(I282="Approve proposed",AND(I282="Use my price",AND(ISNUMBER(J282),J282&gt;0))),ISNUMBER(L282),E282&gt;0),R282*(L282/E282-1)*(1-'Start Here'!$B$16),0)</f>
        <v>0</v>
      </c>
      <c r="U282" t="str" s="6">
        <v>Currently hidden; do not activate automatically</v>
      </c>
      <c r="V282" t="str" s="21">
        <v>No</v>
      </c>
      <c r="W282" t="str" s="21">
        <v>No</v>
      </c>
      <c r="X282" s="22">
        <v>0</v>
      </c>
      <c r="Y282" s="18">
        <v>2.5</v>
      </c>
      <c r="AB282" t="str" s="6">
        <v>2026-10-01 10:41:27 UTC</v>
      </c>
      <c r="AC282" t="str" s="6">
        <v>Local Line cache</v>
      </c>
      <c r="AD282" s="23">
        <v>805892</v>
      </c>
      <c r="AE282" s="23">
        <v>526950</v>
      </c>
      <c r="AF282" t="str" s="23">
        <v>805892:526950:herdShare</v>
      </c>
      <c r="AG282" t="str" s="23">
        <v>No</v>
      </c>
      <c r="AH282" t="str" s="23">
        <v>Yes</v>
      </c>
      <c r="AI282" s="18">
        <v>0</v>
      </c>
    </row>
    <row r="283" ht="32" customHeight="1">
      <c r="A283" t="str" s="7">
        <v>Camas Swale Farm</v>
      </c>
      <c r="B283" t="str" s="7">
        <v>Pickling Cucumber</v>
      </c>
      <c r="C283" t="str" s="7">
        <v>1 lb</v>
      </c>
      <c r="D283" t="str" s="7">
        <v>CSA Members</v>
      </c>
      <c r="E283" s="12">
        <v>3.5</v>
      </c>
      <c r="F283" s="13">
        <v>3.78</v>
      </c>
      <c r="G283" s="13">
        <f>IF(AND(ISNUMBER(E283),ISNUMBER(F283)),F283-E283,"")</f>
        <v>0.28</v>
      </c>
      <c r="H283" s="14">
        <f>IF(AND(ISNUMBER(E283),E283&gt;0,ISNUMBER(F283)),F283/E283-1,"")</f>
        <v>0.07999999999999985</v>
      </c>
      <c r="I283" t="str" s="15">
        <v>Unreviewed</v>
      </c>
      <c r="J283" s="16"/>
      <c r="K283" t="str" s="15">
        <v/>
      </c>
      <c r="L283" s="17" t="str">
        <f>IF(AC283="Local catalog","",IF(AG283="Yes",IF(ISNUMBER(E283),E283,""),IF(I283="Keep current",IF(ISNUMBER(E283),E283,""),IF(AH283&lt;&gt;"Yes","",IF(I283="Approve proposed",F283,IF(AND(I283="Use my price",AND(ISNUMBER(J283),J283&gt;0)),J283,""))))))</f>
        <v/>
      </c>
      <c r="M283" t="str" s="7">
        <f>IF(AND(AG283="Yes",OR(I283="Approve proposed",I283="Use my price")),"CHECK: protected price kept current",IF(OR(I283="Unreviewed",I283=""),"Pending review",IF(I283="Hold","On hold",IF(I283="Keep current",IF(ISNUMBER(E283),"Kept current","CHECK: no confirmed current price"),IF(AH283&lt;&gt;"Yes","CHECK: source needs review",IF(AND(I283="Use my price",NOT(AND(ISNUMBER(J283),J283&gt;0))),"CHECK: enter a price above zero",IF(NOT(OR(I283="Approve proposed",I283="Use my price")),"CHECK: choose a listed decision",IF(OR(NOT(ISNUMBER(L283)),L283&lt;=0,NOT(ISNUMBER(Y283)),Y283&lt;=0,X283&gt;=1),"CHECK: price or base unavailable",IF(L283/(Y283*(1-X283))-1&lt;0,"CHECK: price below local base","Ready")))))))))</f>
        <v>Pending review</v>
      </c>
      <c r="N283" s="18">
        <v>3.5</v>
      </c>
      <c r="O283" s="19">
        <v>0.4</v>
      </c>
      <c r="P283" s="14">
        <v>0.512</v>
      </c>
      <c r="Q283" s="20" t="str">
        <f>IF(AND(ISNUMBER(L283),ISNUMBER(Y283),Y283&gt;0,X283&lt;1),ROUND(L283/(Y283*(1-X283))-1,4),"")</f>
        <v/>
      </c>
      <c r="R283" s="12">
        <v>0</v>
      </c>
      <c r="S283" s="13">
        <f>IF(AND(ISNUMBER(E283),E283&gt;0,ISNUMBER(F283)),R283*(F283/E283-1)*(1-'Start Here'!$B$16),0)</f>
        <v>0</v>
      </c>
      <c r="T283" s="17">
        <f>IF(AND(M283="Ready",OR(I283="Approve proposed",AND(I283="Use my price",AND(ISNUMBER(J283),J283&gt;0))),ISNUMBER(L283),E283&gt;0),R283*(L283/E283-1)*(1-'Start Here'!$B$16),0)</f>
        <v>0</v>
      </c>
      <c r="U283" t="str" s="6">
        <v>Currently hidden; do not activate automatically</v>
      </c>
      <c r="V283" t="str" s="21">
        <v>No</v>
      </c>
      <c r="W283" t="str" s="21">
        <v>No</v>
      </c>
      <c r="X283" s="22">
        <v>0</v>
      </c>
      <c r="Y283" s="18">
        <v>2.5</v>
      </c>
      <c r="AB283" t="str" s="6">
        <v>2026-10-01 10:41:27 UTC</v>
      </c>
      <c r="AC283" t="str" s="6">
        <v>Local Line cache</v>
      </c>
      <c r="AD283" s="23">
        <v>805892</v>
      </c>
      <c r="AE283" s="23">
        <v>526950</v>
      </c>
      <c r="AF283" t="str" s="23">
        <v>805892:526950:member</v>
      </c>
      <c r="AG283" t="str" s="23">
        <v>No</v>
      </c>
      <c r="AH283" t="str" s="23">
        <v>Yes</v>
      </c>
      <c r="AI283" s="18">
        <v>0</v>
      </c>
    </row>
    <row r="284" ht="32" customHeight="1">
      <c r="A284" t="str" s="7">
        <v>Camas Swale Farm</v>
      </c>
      <c r="B284" t="str" s="7">
        <v>Pickling Cucumber</v>
      </c>
      <c r="C284" t="str" s="7">
        <v>1 lb</v>
      </c>
      <c r="D284" t="str" s="7">
        <v>Guest Basket</v>
      </c>
      <c r="E284" s="12">
        <v>3.5</v>
      </c>
      <c r="F284" s="13">
        <v>3.78</v>
      </c>
      <c r="G284" s="13">
        <f>IF(AND(ISNUMBER(E284),ISNUMBER(F284)),F284-E284,"")</f>
        <v>0.28</v>
      </c>
      <c r="H284" s="14">
        <f>IF(AND(ISNUMBER(E284),E284&gt;0,ISNUMBER(F284)),F284/E284-1,"")</f>
        <v>0.07999999999999985</v>
      </c>
      <c r="I284" t="str" s="15">
        <v>Unreviewed</v>
      </c>
      <c r="J284" s="16"/>
      <c r="K284" t="str" s="15">
        <v/>
      </c>
      <c r="L284" s="17" t="str">
        <f>IF(AC284="Local catalog","",IF(AG284="Yes",IF(ISNUMBER(E284),E284,""),IF(I284="Keep current",IF(ISNUMBER(E284),E284,""),IF(AH284&lt;&gt;"Yes","",IF(I284="Approve proposed",F284,IF(AND(I284="Use my price",AND(ISNUMBER(J284),J284&gt;0)),J284,""))))))</f>
        <v/>
      </c>
      <c r="M284" t="str" s="7">
        <f>IF(AND(AG284="Yes",OR(I284="Approve proposed",I284="Use my price")),"CHECK: protected price kept current",IF(OR(I284="Unreviewed",I284=""),"Pending review",IF(I284="Hold","On hold",IF(I284="Keep current",IF(ISNUMBER(E284),"Kept current","CHECK: no confirmed current price"),IF(AH284&lt;&gt;"Yes","CHECK: source needs review",IF(AND(I284="Use my price",NOT(AND(ISNUMBER(J284),J284&gt;0))),"CHECK: enter a price above zero",IF(NOT(OR(I284="Approve proposed",I284="Use my price")),"CHECK: choose a listed decision",IF(OR(NOT(ISNUMBER(L284)),L284&lt;=0,NOT(ISNUMBER(Y284)),Y284&lt;=0,X284&gt;=1),"CHECK: price or base unavailable",IF(L284/(Y284*(1-X284))-1&lt;0,"CHECK: price below local base","Ready")))))))))</f>
        <v>Pending review</v>
      </c>
      <c r="N284" s="18">
        <v>3.5</v>
      </c>
      <c r="O284" s="19">
        <v>0.4</v>
      </c>
      <c r="P284" s="14">
        <v>0.512</v>
      </c>
      <c r="Q284" s="20" t="str">
        <f>IF(AND(ISNUMBER(L284),ISNUMBER(Y284),Y284&gt;0,X284&lt;1),ROUND(L284/(Y284*(1-X284))-1,4),"")</f>
        <v/>
      </c>
      <c r="R284" s="12">
        <v>0</v>
      </c>
      <c r="S284" s="13">
        <f>IF(AND(ISNUMBER(E284),E284&gt;0,ISNUMBER(F284)),R284*(F284/E284-1)*(1-'Start Here'!$B$16),0)</f>
        <v>0</v>
      </c>
      <c r="T284" s="17">
        <f>IF(AND(M284="Ready",OR(I284="Approve proposed",AND(I284="Use my price",AND(ISNUMBER(J284),J284&gt;0))),ISNUMBER(L284),E284&gt;0),R284*(L284/E284-1)*(1-'Start Here'!$B$16),0)</f>
        <v>0</v>
      </c>
      <c r="U284" t="str" s="6">
        <v>Currently hidden; do not activate automatically</v>
      </c>
      <c r="V284" t="str" s="21">
        <v>No</v>
      </c>
      <c r="W284" t="str" s="21">
        <v>No</v>
      </c>
      <c r="X284" s="22">
        <v>0</v>
      </c>
      <c r="Y284" s="18">
        <v>2.5</v>
      </c>
      <c r="AB284" t="str" s="6">
        <v>2026-10-01 10:41:27 UTC</v>
      </c>
      <c r="AC284" t="str" s="6">
        <v>Local Line cache</v>
      </c>
      <c r="AD284" s="23">
        <v>805892</v>
      </c>
      <c r="AE284" s="23">
        <v>526950</v>
      </c>
      <c r="AF284" t="str" s="23">
        <v>805892:526950:guest</v>
      </c>
      <c r="AG284" t="str" s="23">
        <v>No</v>
      </c>
      <c r="AH284" t="str" s="23">
        <v>Yes</v>
      </c>
      <c r="AI284" s="18">
        <v>0</v>
      </c>
    </row>
    <row r="285" ht="32" customHeight="1">
      <c r="A285" t="str" s="7">
        <v>Camas Swale Farm</v>
      </c>
      <c r="B285" t="str" s="7">
        <v>Pickling Cucumber</v>
      </c>
      <c r="C285" t="str" s="7">
        <v>1 lb</v>
      </c>
      <c r="D285" t="str" s="7">
        <v>SNAP</v>
      </c>
      <c r="E285" s="12">
        <v>3.5</v>
      </c>
      <c r="F285" s="13">
        <v>3.5</v>
      </c>
      <c r="G285" s="13">
        <f>IF(AND(ISNUMBER(E285),ISNUMBER(F285)),F285-E285,"")</f>
        <v>0</v>
      </c>
      <c r="H285" s="14">
        <f>IF(AND(ISNUMBER(E285),E285&gt;0,ISNUMBER(F285)),F285/E285-1,"")</f>
        <v>0</v>
      </c>
      <c r="I285" t="str" s="15">
        <v>Keep current</v>
      </c>
      <c r="J285" s="16"/>
      <c r="K285" t="str" s="15">
        <v/>
      </c>
      <c r="L285" s="17">
        <f>IF(AC285="Local catalog","",IF(AG285="Yes",IF(ISNUMBER(E285),E285,""),IF(I285="Keep current",IF(ISNUMBER(E285),E285,""),IF(AH285&lt;&gt;"Yes","",IF(I285="Approve proposed",F285,IF(AND(I285="Use my price",AND(ISNUMBER(J285),J285&gt;0)),J285,""))))))</f>
        <v>3.5</v>
      </c>
      <c r="M285" t="str" s="7">
        <f>IF(AND(AG285="Yes",OR(I285="Approve proposed",I285="Use my price")),"CHECK: protected price kept current",IF(OR(I285="Unreviewed",I285=""),"Pending review",IF(I285="Hold","On hold",IF(I285="Keep current",IF(ISNUMBER(E285),"Kept current","CHECK: no confirmed current price"),IF(AH285&lt;&gt;"Yes","CHECK: source needs review",IF(AND(I285="Use my price",NOT(AND(ISNUMBER(J285),J285&gt;0))),"CHECK: enter a price above zero",IF(NOT(OR(I285="Approve proposed",I285="Use my price")),"CHECK: choose a listed decision",IF(OR(NOT(ISNUMBER(L285)),L285&lt;=0,NOT(ISNUMBER(Y285)),Y285&lt;=0,X285&gt;=1),"CHECK: price or base unavailable",IF(L285/(Y285*(1-X285))-1&lt;0,"CHECK: price below local base","Ready")))))))))</f>
        <v>Kept current</v>
      </c>
      <c r="N285" s="18">
        <v>3.5</v>
      </c>
      <c r="O285" s="19">
        <v>0.4</v>
      </c>
      <c r="P285" s="14">
        <v>0.4</v>
      </c>
      <c r="Q285" s="20">
        <f>IF(AND(ISNUMBER(L285),ISNUMBER(Y285),Y285&gt;0,X285&lt;1),ROUND(L285/(Y285*(1-X285))-1,4),"")</f>
        <v>0.4</v>
      </c>
      <c r="R285" s="12">
        <v>0</v>
      </c>
      <c r="S285" s="13">
        <f>IF(AND(ISNUMBER(E285),E285&gt;0,ISNUMBER(F285)),R285*(F285/E285-1)*(1-'Start Here'!$B$16),0)</f>
        <v>0</v>
      </c>
      <c r="T285" s="17">
        <f>IF(AND(M285="Ready",OR(I285="Approve proposed",AND(I285="Use my price",AND(ISNUMBER(J285),J285&gt;0))),ISNUMBER(L285),E285&gt;0),R285*(L285/E285-1)*(1-'Start Here'!$B$16),0)</f>
        <v>0</v>
      </c>
      <c r="U285" t="str" s="6">
        <v>SNAP: preserve existing selling price; Currently hidden; do not activate automatically</v>
      </c>
      <c r="V285" t="str" s="21">
        <v>No</v>
      </c>
      <c r="W285" t="str" s="21">
        <v>No</v>
      </c>
      <c r="X285" s="22">
        <v>0</v>
      </c>
      <c r="Y285" s="18">
        <v>2.5</v>
      </c>
      <c r="AB285" t="str" s="6">
        <v>2026-10-01 10:41:27 UTC</v>
      </c>
      <c r="AC285" t="str" s="6">
        <v>Local Line cache</v>
      </c>
      <c r="AD285" s="23">
        <v>805892</v>
      </c>
      <c r="AE285" s="23">
        <v>526950</v>
      </c>
      <c r="AF285" t="str" s="23">
        <v>805892:526950:snap</v>
      </c>
      <c r="AG285" t="str" s="23">
        <v>Yes</v>
      </c>
      <c r="AH285" t="str" s="23">
        <v>Yes</v>
      </c>
      <c r="AI285" s="18">
        <v>0</v>
      </c>
    </row>
    <row r="286" ht="32" customHeight="1">
      <c r="A286" t="str" s="7">
        <v>Camas Swale Farm</v>
      </c>
      <c r="B286" t="str" s="7">
        <v>Purple curly kale</v>
      </c>
      <c r="C286" t="str" s="7">
        <v>ea</v>
      </c>
      <c r="D286" t="str" s="7">
        <v>Herd Share Members</v>
      </c>
      <c r="E286" s="12">
        <v>2.8</v>
      </c>
      <c r="F286" s="13">
        <v>3.02</v>
      </c>
      <c r="G286" s="13">
        <f>IF(AND(ISNUMBER(E286),ISNUMBER(F286)),F286-E286,"")</f>
        <v>0.22</v>
      </c>
      <c r="H286" s="14">
        <f>IF(AND(ISNUMBER(E286),E286&gt;0,ISNUMBER(F286)),F286/E286-1,"")</f>
        <v>0.07857142857142874</v>
      </c>
      <c r="I286" t="str" s="15">
        <v>Unreviewed</v>
      </c>
      <c r="J286" s="16"/>
      <c r="K286" t="str" s="15">
        <v/>
      </c>
      <c r="L286" s="17" t="str">
        <f>IF(AC286="Local catalog","",IF(AG286="Yes",IF(ISNUMBER(E286),E286,""),IF(I286="Keep current",IF(ISNUMBER(E286),E286,""),IF(AH286&lt;&gt;"Yes","",IF(I286="Approve proposed",F286,IF(AND(I286="Use my price",AND(ISNUMBER(J286),J286&gt;0)),J286,""))))))</f>
        <v/>
      </c>
      <c r="M286" t="str" s="7">
        <f>IF(AND(AG286="Yes",OR(I286="Approve proposed",I286="Use my price")),"CHECK: protected price kept current",IF(OR(I286="Unreviewed",I286=""),"Pending review",IF(I286="Hold","On hold",IF(I286="Keep current",IF(ISNUMBER(E286),"Kept current","CHECK: no confirmed current price"),IF(AH286&lt;&gt;"Yes","CHECK: source needs review",IF(AND(I286="Use my price",NOT(AND(ISNUMBER(J286),J286&gt;0))),"CHECK: enter a price above zero",IF(NOT(OR(I286="Approve proposed",I286="Use my price")),"CHECK: choose a listed decision",IF(OR(NOT(ISNUMBER(L286)),L286&lt;=0,NOT(ISNUMBER(Y286)),Y286&lt;=0,X286&gt;=1),"CHECK: price or base unavailable",IF(L286/(Y286*(1-X286))-1&lt;0,"CHECK: price below local base","Ready")))))))))</f>
        <v>Pending review</v>
      </c>
      <c r="N286" s="18">
        <v>2.8</v>
      </c>
      <c r="O286" s="19">
        <v>0.4</v>
      </c>
      <c r="P286" s="14">
        <v>0.51</v>
      </c>
      <c r="Q286" s="20" t="str">
        <f>IF(AND(ISNUMBER(L286),ISNUMBER(Y286),Y286&gt;0,X286&lt;1),ROUND(L286/(Y286*(1-X286))-1,4),"")</f>
        <v/>
      </c>
      <c r="R286" s="12">
        <v>229.6</v>
      </c>
      <c r="S286" s="13">
        <f>IF(AND(ISNUMBER(E286),E286&gt;0,ISNUMBER(F286)),R286*(F286/E286-1)*(1-'Start Here'!$B$16),0)</f>
        <v>17.49880000000004</v>
      </c>
      <c r="T286" s="17">
        <f>IF(AND(M286="Ready",OR(I286="Approve proposed",AND(I286="Use my price",AND(ISNUMBER(J286),J286&gt;0))),ISNUMBER(L286),E286&gt;0),R286*(L286/E286-1)*(1-'Start Here'!$B$16),0)</f>
        <v>0</v>
      </c>
      <c r="U286" t="str" s="6">
        <v>Currently hidden; do not activate automatically</v>
      </c>
      <c r="V286" t="str" s="21">
        <v>No</v>
      </c>
      <c r="W286" t="str" s="21">
        <v>No</v>
      </c>
      <c r="X286" s="22">
        <v>0</v>
      </c>
      <c r="Y286" s="18">
        <v>2</v>
      </c>
      <c r="AB286" t="str" s="6">
        <v>2026-10-01 10:41:27 UTC</v>
      </c>
      <c r="AC286" t="str" s="6">
        <v>Local Line cache</v>
      </c>
      <c r="AD286" s="23">
        <v>824215</v>
      </c>
      <c r="AE286" s="23">
        <v>547697</v>
      </c>
      <c r="AF286" t="str" s="23">
        <v>824215:547697:herdShare</v>
      </c>
      <c r="AG286" t="str" s="23">
        <v>No</v>
      </c>
      <c r="AH286" t="str" s="23">
        <v>Yes</v>
      </c>
      <c r="AI286" s="18">
        <v>164</v>
      </c>
    </row>
    <row r="287" ht="32" customHeight="1">
      <c r="A287" t="str" s="7">
        <v>Camas Swale Farm</v>
      </c>
      <c r="B287" t="str" s="7">
        <v>Purple curly kale</v>
      </c>
      <c r="C287" t="str" s="7">
        <v>ea</v>
      </c>
      <c r="D287" t="str" s="7">
        <v>CSA Members</v>
      </c>
      <c r="E287" s="12">
        <v>2.8</v>
      </c>
      <c r="F287" s="13">
        <v>3.02</v>
      </c>
      <c r="G287" s="13">
        <f>IF(AND(ISNUMBER(E287),ISNUMBER(F287)),F287-E287,"")</f>
        <v>0.22</v>
      </c>
      <c r="H287" s="14">
        <f>IF(AND(ISNUMBER(E287),E287&gt;0,ISNUMBER(F287)),F287/E287-1,"")</f>
        <v>0.07857142857142874</v>
      </c>
      <c r="I287" t="str" s="15">
        <v>Unreviewed</v>
      </c>
      <c r="J287" s="16"/>
      <c r="K287" t="str" s="15">
        <v/>
      </c>
      <c r="L287" s="17" t="str">
        <f>IF(AC287="Local catalog","",IF(AG287="Yes",IF(ISNUMBER(E287),E287,""),IF(I287="Keep current",IF(ISNUMBER(E287),E287,""),IF(AH287&lt;&gt;"Yes","",IF(I287="Approve proposed",F287,IF(AND(I287="Use my price",AND(ISNUMBER(J287),J287&gt;0)),J287,""))))))</f>
        <v/>
      </c>
      <c r="M287" t="str" s="7">
        <f>IF(AND(AG287="Yes",OR(I287="Approve proposed",I287="Use my price")),"CHECK: protected price kept current",IF(OR(I287="Unreviewed",I287=""),"Pending review",IF(I287="Hold","On hold",IF(I287="Keep current",IF(ISNUMBER(E287),"Kept current","CHECK: no confirmed current price"),IF(AH287&lt;&gt;"Yes","CHECK: source needs review",IF(AND(I287="Use my price",NOT(AND(ISNUMBER(J287),J287&gt;0))),"CHECK: enter a price above zero",IF(NOT(OR(I287="Approve proposed",I287="Use my price")),"CHECK: choose a listed decision",IF(OR(NOT(ISNUMBER(L287)),L287&lt;=0,NOT(ISNUMBER(Y287)),Y287&lt;=0,X287&gt;=1),"CHECK: price or base unavailable",IF(L287/(Y287*(1-X287))-1&lt;0,"CHECK: price below local base","Ready")))))))))</f>
        <v>Pending review</v>
      </c>
      <c r="N287" s="18">
        <v>2.8</v>
      </c>
      <c r="O287" s="19">
        <v>0.4</v>
      </c>
      <c r="P287" s="14">
        <v>0.51</v>
      </c>
      <c r="Q287" s="20" t="str">
        <f>IF(AND(ISNUMBER(L287),ISNUMBER(Y287),Y287&gt;0,X287&lt;1),ROUND(L287/(Y287*(1-X287))-1,4),"")</f>
        <v/>
      </c>
      <c r="R287" s="12">
        <v>0</v>
      </c>
      <c r="S287" s="13">
        <f>IF(AND(ISNUMBER(E287),E287&gt;0,ISNUMBER(F287)),R287*(F287/E287-1)*(1-'Start Here'!$B$16),0)</f>
        <v>0</v>
      </c>
      <c r="T287" s="17">
        <f>IF(AND(M287="Ready",OR(I287="Approve proposed",AND(I287="Use my price",AND(ISNUMBER(J287),J287&gt;0))),ISNUMBER(L287),E287&gt;0),R287*(L287/E287-1)*(1-'Start Here'!$B$16),0)</f>
        <v>0</v>
      </c>
      <c r="U287" t="str" s="6">
        <v>Currently hidden; do not activate automatically</v>
      </c>
      <c r="V287" t="str" s="21">
        <v>No</v>
      </c>
      <c r="W287" t="str" s="21">
        <v>No</v>
      </c>
      <c r="X287" s="22">
        <v>0</v>
      </c>
      <c r="Y287" s="18">
        <v>2</v>
      </c>
      <c r="AB287" t="str" s="6">
        <v>2026-10-01 10:41:27 UTC</v>
      </c>
      <c r="AC287" t="str" s="6">
        <v>Local Line cache</v>
      </c>
      <c r="AD287" s="23">
        <v>824215</v>
      </c>
      <c r="AE287" s="23">
        <v>547697</v>
      </c>
      <c r="AF287" t="str" s="23">
        <v>824215:547697:member</v>
      </c>
      <c r="AG287" t="str" s="23">
        <v>No</v>
      </c>
      <c r="AH287" t="str" s="23">
        <v>Yes</v>
      </c>
      <c r="AI287" s="18">
        <v>0</v>
      </c>
    </row>
    <row r="288" ht="32" customHeight="1">
      <c r="A288" t="str" s="7">
        <v>Camas Swale Farm</v>
      </c>
      <c r="B288" t="str" s="7">
        <v>Purple curly kale</v>
      </c>
      <c r="C288" t="str" s="7">
        <v>ea</v>
      </c>
      <c r="D288" t="str" s="7">
        <v>Guest Basket</v>
      </c>
      <c r="E288" s="12">
        <v>2.8</v>
      </c>
      <c r="F288" s="13">
        <v>3.02</v>
      </c>
      <c r="G288" s="13">
        <f>IF(AND(ISNUMBER(E288),ISNUMBER(F288)),F288-E288,"")</f>
        <v>0.22</v>
      </c>
      <c r="H288" s="14">
        <f>IF(AND(ISNUMBER(E288),E288&gt;0,ISNUMBER(F288)),F288/E288-1,"")</f>
        <v>0.07857142857142874</v>
      </c>
      <c r="I288" t="str" s="15">
        <v>Unreviewed</v>
      </c>
      <c r="J288" s="16"/>
      <c r="K288" t="str" s="15">
        <v/>
      </c>
      <c r="L288" s="17" t="str">
        <f>IF(AC288="Local catalog","",IF(AG288="Yes",IF(ISNUMBER(E288),E288,""),IF(I288="Keep current",IF(ISNUMBER(E288),E288,""),IF(AH288&lt;&gt;"Yes","",IF(I288="Approve proposed",F288,IF(AND(I288="Use my price",AND(ISNUMBER(J288),J288&gt;0)),J288,""))))))</f>
        <v/>
      </c>
      <c r="M288" t="str" s="7">
        <f>IF(AND(AG288="Yes",OR(I288="Approve proposed",I288="Use my price")),"CHECK: protected price kept current",IF(OR(I288="Unreviewed",I288=""),"Pending review",IF(I288="Hold","On hold",IF(I288="Keep current",IF(ISNUMBER(E288),"Kept current","CHECK: no confirmed current price"),IF(AH288&lt;&gt;"Yes","CHECK: source needs review",IF(AND(I288="Use my price",NOT(AND(ISNUMBER(J288),J288&gt;0))),"CHECK: enter a price above zero",IF(NOT(OR(I288="Approve proposed",I288="Use my price")),"CHECK: choose a listed decision",IF(OR(NOT(ISNUMBER(L288)),L288&lt;=0,NOT(ISNUMBER(Y288)),Y288&lt;=0,X288&gt;=1),"CHECK: price or base unavailable",IF(L288/(Y288*(1-X288))-1&lt;0,"CHECK: price below local base","Ready")))))))))</f>
        <v>Pending review</v>
      </c>
      <c r="N288" s="18">
        <v>2.8</v>
      </c>
      <c r="O288" s="19">
        <v>0.4</v>
      </c>
      <c r="P288" s="14">
        <v>0.51</v>
      </c>
      <c r="Q288" s="20" t="str">
        <f>IF(AND(ISNUMBER(L288),ISNUMBER(Y288),Y288&gt;0,X288&lt;1),ROUND(L288/(Y288*(1-X288))-1,4),"")</f>
        <v/>
      </c>
      <c r="R288" s="12">
        <v>16.799999999999997</v>
      </c>
      <c r="S288" s="13">
        <f>IF(AND(ISNUMBER(E288),E288&gt;0,ISNUMBER(F288)),R288*(F288/E288-1)*(1-'Start Here'!$B$16),0)</f>
        <v>1.2804000000000024</v>
      </c>
      <c r="T288" s="17">
        <f>IF(AND(M288="Ready",OR(I288="Approve proposed",AND(I288="Use my price",AND(ISNUMBER(J288),J288&gt;0))),ISNUMBER(L288),E288&gt;0),R288*(L288/E288-1)*(1-'Start Here'!$B$16),0)</f>
        <v>0</v>
      </c>
      <c r="U288" t="str" s="6">
        <v>Currently hidden; do not activate automatically</v>
      </c>
      <c r="V288" t="str" s="21">
        <v>No</v>
      </c>
      <c r="W288" t="str" s="21">
        <v>No</v>
      </c>
      <c r="X288" s="22">
        <v>0</v>
      </c>
      <c r="Y288" s="18">
        <v>2</v>
      </c>
      <c r="AB288" t="str" s="6">
        <v>2026-10-01 10:41:27 UTC</v>
      </c>
      <c r="AC288" t="str" s="6">
        <v>Local Line cache</v>
      </c>
      <c r="AD288" s="23">
        <v>824215</v>
      </c>
      <c r="AE288" s="23">
        <v>547697</v>
      </c>
      <c r="AF288" t="str" s="23">
        <v>824215:547697:guest</v>
      </c>
      <c r="AG288" t="str" s="23">
        <v>No</v>
      </c>
      <c r="AH288" t="str" s="23">
        <v>Yes</v>
      </c>
      <c r="AI288" s="18">
        <v>12</v>
      </c>
    </row>
    <row r="289" ht="32" customHeight="1">
      <c r="A289" t="str" s="7">
        <v>Camas Swale Farm</v>
      </c>
      <c r="B289" t="str" s="7">
        <v>Purple curly kale</v>
      </c>
      <c r="C289" t="str" s="7">
        <v>ea</v>
      </c>
      <c r="D289" t="str" s="7">
        <v>SNAP</v>
      </c>
      <c r="E289" s="12">
        <v>2.8</v>
      </c>
      <c r="F289" s="13">
        <v>2.8</v>
      </c>
      <c r="G289" s="13">
        <f>IF(AND(ISNUMBER(E289),ISNUMBER(F289)),F289-E289,"")</f>
        <v>0</v>
      </c>
      <c r="H289" s="14">
        <f>IF(AND(ISNUMBER(E289),E289&gt;0,ISNUMBER(F289)),F289/E289-1,"")</f>
        <v>0</v>
      </c>
      <c r="I289" t="str" s="15">
        <v>Keep current</v>
      </c>
      <c r="J289" s="16"/>
      <c r="K289" t="str" s="15">
        <v/>
      </c>
      <c r="L289" s="17">
        <f>IF(AC289="Local catalog","",IF(AG289="Yes",IF(ISNUMBER(E289),E289,""),IF(I289="Keep current",IF(ISNUMBER(E289),E289,""),IF(AH289&lt;&gt;"Yes","",IF(I289="Approve proposed",F289,IF(AND(I289="Use my price",AND(ISNUMBER(J289),J289&gt;0)),J289,""))))))</f>
        <v>2.8</v>
      </c>
      <c r="M289" t="str" s="7">
        <f>IF(AND(AG289="Yes",OR(I289="Approve proposed",I289="Use my price")),"CHECK: protected price kept current",IF(OR(I289="Unreviewed",I289=""),"Pending review",IF(I289="Hold","On hold",IF(I289="Keep current",IF(ISNUMBER(E289),"Kept current","CHECK: no confirmed current price"),IF(AH289&lt;&gt;"Yes","CHECK: source needs review",IF(AND(I289="Use my price",NOT(AND(ISNUMBER(J289),J289&gt;0))),"CHECK: enter a price above zero",IF(NOT(OR(I289="Approve proposed",I289="Use my price")),"CHECK: choose a listed decision",IF(OR(NOT(ISNUMBER(L289)),L289&lt;=0,NOT(ISNUMBER(Y289)),Y289&lt;=0,X289&gt;=1),"CHECK: price or base unavailable",IF(L289/(Y289*(1-X289))-1&lt;0,"CHECK: price below local base","Ready")))))))))</f>
        <v>Kept current</v>
      </c>
      <c r="N289" s="18">
        <v>2.8</v>
      </c>
      <c r="O289" s="19">
        <v>0.4</v>
      </c>
      <c r="P289" s="14">
        <v>0.4</v>
      </c>
      <c r="Q289" s="20">
        <f>IF(AND(ISNUMBER(L289),ISNUMBER(Y289),Y289&gt;0,X289&lt;1),ROUND(L289/(Y289*(1-X289))-1,4),"")</f>
        <v>0.4</v>
      </c>
      <c r="R289" s="12">
        <v>0</v>
      </c>
      <c r="S289" s="13">
        <f>IF(AND(ISNUMBER(E289),E289&gt;0,ISNUMBER(F289)),R289*(F289/E289-1)*(1-'Start Here'!$B$16),0)</f>
        <v>0</v>
      </c>
      <c r="T289" s="17">
        <f>IF(AND(M289="Ready",OR(I289="Approve proposed",AND(I289="Use my price",AND(ISNUMBER(J289),J289&gt;0))),ISNUMBER(L289),E289&gt;0),R289*(L289/E289-1)*(1-'Start Here'!$B$16),0)</f>
        <v>0</v>
      </c>
      <c r="U289" t="str" s="6">
        <v>SNAP: preserve existing selling price; Currently hidden; do not activate automatically</v>
      </c>
      <c r="V289" t="str" s="21">
        <v>No</v>
      </c>
      <c r="W289" t="str" s="21">
        <v>No</v>
      </c>
      <c r="X289" s="22">
        <v>0</v>
      </c>
      <c r="Y289" s="18">
        <v>2</v>
      </c>
      <c r="AB289" t="str" s="6">
        <v>2026-10-01 10:41:27 UTC</v>
      </c>
      <c r="AC289" t="str" s="6">
        <v>Local Line cache</v>
      </c>
      <c r="AD289" s="23">
        <v>824215</v>
      </c>
      <c r="AE289" s="23">
        <v>547697</v>
      </c>
      <c r="AF289" t="str" s="23">
        <v>824215:547697:snap</v>
      </c>
      <c r="AG289" t="str" s="23">
        <v>Yes</v>
      </c>
      <c r="AH289" t="str" s="23">
        <v>Yes</v>
      </c>
      <c r="AI289" s="18">
        <v>0</v>
      </c>
    </row>
    <row r="290" ht="32" customHeight="1">
      <c r="A290" t="str" s="7">
        <v>Camas Swale Farm</v>
      </c>
      <c r="B290" t="str" s="7">
        <v>Rainbow Carrots</v>
      </c>
      <c r="C290" t="str" s="7">
        <v>1 bunch</v>
      </c>
      <c r="D290" t="str" s="7">
        <v>Herd Share Members</v>
      </c>
      <c r="E290" s="12">
        <v>3.5</v>
      </c>
      <c r="F290" s="13">
        <v>3.78</v>
      </c>
      <c r="G290" s="13">
        <f>IF(AND(ISNUMBER(E290),ISNUMBER(F290)),F290-E290,"")</f>
        <v>0.28</v>
      </c>
      <c r="H290" s="14">
        <f>IF(AND(ISNUMBER(E290),E290&gt;0,ISNUMBER(F290)),F290/E290-1,"")</f>
        <v>0.07999999999999985</v>
      </c>
      <c r="I290" t="str" s="15">
        <v>Unreviewed</v>
      </c>
      <c r="J290" s="16"/>
      <c r="K290" t="str" s="15">
        <v/>
      </c>
      <c r="L290" s="17" t="str">
        <f>IF(AC290="Local catalog","",IF(AG290="Yes",IF(ISNUMBER(E290),E290,""),IF(I290="Keep current",IF(ISNUMBER(E290),E290,""),IF(AH290&lt;&gt;"Yes","",IF(I290="Approve proposed",F290,IF(AND(I290="Use my price",AND(ISNUMBER(J290),J290&gt;0)),J290,""))))))</f>
        <v/>
      </c>
      <c r="M290" t="str" s="7">
        <f>IF(AND(AG290="Yes",OR(I290="Approve proposed",I290="Use my price")),"CHECK: protected price kept current",IF(OR(I290="Unreviewed",I290=""),"Pending review",IF(I290="Hold","On hold",IF(I290="Keep current",IF(ISNUMBER(E290),"Kept current","CHECK: no confirmed current price"),IF(AH290&lt;&gt;"Yes","CHECK: source needs review",IF(AND(I290="Use my price",NOT(AND(ISNUMBER(J290),J290&gt;0))),"CHECK: enter a price above zero",IF(NOT(OR(I290="Approve proposed",I290="Use my price")),"CHECK: choose a listed decision",IF(OR(NOT(ISNUMBER(L290)),L290&lt;=0,NOT(ISNUMBER(Y290)),Y290&lt;=0,X290&gt;=1),"CHECK: price or base unavailable",IF(L290/(Y290*(1-X290))-1&lt;0,"CHECK: price below local base","Ready")))))))))</f>
        <v>Pending review</v>
      </c>
      <c r="N290" s="18">
        <v>3.5</v>
      </c>
      <c r="O290" s="19">
        <v>0.4</v>
      </c>
      <c r="P290" s="14">
        <v>0.512</v>
      </c>
      <c r="Q290" s="20" t="str">
        <f>IF(AND(ISNUMBER(L290),ISNUMBER(Y290),Y290&gt;0,X290&lt;1),ROUND(L290/(Y290*(1-X290))-1,4),"")</f>
        <v/>
      </c>
      <c r="R290" s="12">
        <v>287</v>
      </c>
      <c r="S290" s="13">
        <f>IF(AND(ISNUMBER(E290),E290&gt;0,ISNUMBER(F290)),R290*(F290/E290-1)*(1-'Start Here'!$B$16),0)</f>
        <v>22.271199999999958</v>
      </c>
      <c r="T290" s="17">
        <f>IF(AND(M290="Ready",OR(I290="Approve proposed",AND(I290="Use my price",AND(ISNUMBER(J290),J290&gt;0))),ISNUMBER(L290),E290&gt;0),R290*(L290/E290-1)*(1-'Start Here'!$B$16),0)</f>
        <v>0</v>
      </c>
      <c r="U290" t="str" s="6">
        <v>Currently hidden; do not activate automatically</v>
      </c>
      <c r="V290" t="str" s="21">
        <v>No</v>
      </c>
      <c r="W290" t="str" s="21">
        <v>No</v>
      </c>
      <c r="X290" s="22">
        <v>0</v>
      </c>
      <c r="Y290" s="18">
        <v>2.5</v>
      </c>
      <c r="AB290" t="str" s="6">
        <v>2026-10-01 10:41:27 UTC</v>
      </c>
      <c r="AC290" t="str" s="6">
        <v>Local Line cache</v>
      </c>
      <c r="AD290" s="23">
        <v>883818</v>
      </c>
      <c r="AE290" s="23">
        <v>621070</v>
      </c>
      <c r="AF290" t="str" s="23">
        <v>883818:621070:herdShare</v>
      </c>
      <c r="AG290" t="str" s="23">
        <v>No</v>
      </c>
      <c r="AH290" t="str" s="23">
        <v>Yes</v>
      </c>
      <c r="AI290" s="18">
        <v>205</v>
      </c>
    </row>
    <row r="291" ht="32" customHeight="1">
      <c r="A291" t="str" s="7">
        <v>Camas Swale Farm</v>
      </c>
      <c r="B291" t="str" s="7">
        <v>Rainbow Carrots</v>
      </c>
      <c r="C291" t="str" s="7">
        <v>1 bunch</v>
      </c>
      <c r="D291" t="str" s="7">
        <v>CSA Members</v>
      </c>
      <c r="E291" s="12">
        <v>3.5</v>
      </c>
      <c r="F291" s="13">
        <v>3.78</v>
      </c>
      <c r="G291" s="13">
        <f>IF(AND(ISNUMBER(E291),ISNUMBER(F291)),F291-E291,"")</f>
        <v>0.28</v>
      </c>
      <c r="H291" s="14">
        <f>IF(AND(ISNUMBER(E291),E291&gt;0,ISNUMBER(F291)),F291/E291-1,"")</f>
        <v>0.07999999999999985</v>
      </c>
      <c r="I291" t="str" s="15">
        <v>Unreviewed</v>
      </c>
      <c r="J291" s="16"/>
      <c r="K291" t="str" s="15">
        <v/>
      </c>
      <c r="L291" s="17" t="str">
        <f>IF(AC291="Local catalog","",IF(AG291="Yes",IF(ISNUMBER(E291),E291,""),IF(I291="Keep current",IF(ISNUMBER(E291),E291,""),IF(AH291&lt;&gt;"Yes","",IF(I291="Approve proposed",F291,IF(AND(I291="Use my price",AND(ISNUMBER(J291),J291&gt;0)),J291,""))))))</f>
        <v/>
      </c>
      <c r="M291" t="str" s="7">
        <f>IF(AND(AG291="Yes",OR(I291="Approve proposed",I291="Use my price")),"CHECK: protected price kept current",IF(OR(I291="Unreviewed",I291=""),"Pending review",IF(I291="Hold","On hold",IF(I291="Keep current",IF(ISNUMBER(E291),"Kept current","CHECK: no confirmed current price"),IF(AH291&lt;&gt;"Yes","CHECK: source needs review",IF(AND(I291="Use my price",NOT(AND(ISNUMBER(J291),J291&gt;0))),"CHECK: enter a price above zero",IF(NOT(OR(I291="Approve proposed",I291="Use my price")),"CHECK: choose a listed decision",IF(OR(NOT(ISNUMBER(L291)),L291&lt;=0,NOT(ISNUMBER(Y291)),Y291&lt;=0,X291&gt;=1),"CHECK: price or base unavailable",IF(L291/(Y291*(1-X291))-1&lt;0,"CHECK: price below local base","Ready")))))))))</f>
        <v>Pending review</v>
      </c>
      <c r="N291" s="18">
        <v>3.5</v>
      </c>
      <c r="O291" s="19">
        <v>0.4</v>
      </c>
      <c r="P291" s="14">
        <v>0.512</v>
      </c>
      <c r="Q291" s="20" t="str">
        <f>IF(AND(ISNUMBER(L291),ISNUMBER(Y291),Y291&gt;0,X291&lt;1),ROUND(L291/(Y291*(1-X291))-1,4),"")</f>
        <v/>
      </c>
      <c r="R291" s="12">
        <v>0</v>
      </c>
      <c r="S291" s="13">
        <f>IF(AND(ISNUMBER(E291),E291&gt;0,ISNUMBER(F291)),R291*(F291/E291-1)*(1-'Start Here'!$B$16),0)</f>
        <v>0</v>
      </c>
      <c r="T291" s="17">
        <f>IF(AND(M291="Ready",OR(I291="Approve proposed",AND(I291="Use my price",AND(ISNUMBER(J291),J291&gt;0))),ISNUMBER(L291),E291&gt;0),R291*(L291/E291-1)*(1-'Start Here'!$B$16),0)</f>
        <v>0</v>
      </c>
      <c r="U291" t="str" s="6">
        <v>Currently hidden; do not activate automatically</v>
      </c>
      <c r="V291" t="str" s="21">
        <v>No</v>
      </c>
      <c r="W291" t="str" s="21">
        <v>No</v>
      </c>
      <c r="X291" s="22">
        <v>0</v>
      </c>
      <c r="Y291" s="18">
        <v>2.5</v>
      </c>
      <c r="AB291" t="str" s="6">
        <v>2026-10-01 10:41:27 UTC</v>
      </c>
      <c r="AC291" t="str" s="6">
        <v>Local Line cache</v>
      </c>
      <c r="AD291" s="23">
        <v>883818</v>
      </c>
      <c r="AE291" s="23">
        <v>621070</v>
      </c>
      <c r="AF291" t="str" s="23">
        <v>883818:621070:member</v>
      </c>
      <c r="AG291" t="str" s="23">
        <v>No</v>
      </c>
      <c r="AH291" t="str" s="23">
        <v>Yes</v>
      </c>
      <c r="AI291" s="18">
        <v>0</v>
      </c>
    </row>
    <row r="292" ht="32" customHeight="1">
      <c r="A292" t="str" s="7">
        <v>Camas Swale Farm</v>
      </c>
      <c r="B292" t="str" s="7">
        <v>Rainbow Carrots</v>
      </c>
      <c r="C292" t="str" s="7">
        <v>1 bunch</v>
      </c>
      <c r="D292" t="str" s="7">
        <v>Guest Basket</v>
      </c>
      <c r="E292" s="12">
        <v>3.5</v>
      </c>
      <c r="F292" s="13">
        <v>3.78</v>
      </c>
      <c r="G292" s="13">
        <f>IF(AND(ISNUMBER(E292),ISNUMBER(F292)),F292-E292,"")</f>
        <v>0.28</v>
      </c>
      <c r="H292" s="14">
        <f>IF(AND(ISNUMBER(E292),E292&gt;0,ISNUMBER(F292)),F292/E292-1,"")</f>
        <v>0.07999999999999985</v>
      </c>
      <c r="I292" t="str" s="15">
        <v>Unreviewed</v>
      </c>
      <c r="J292" s="16"/>
      <c r="K292" t="str" s="15">
        <v/>
      </c>
      <c r="L292" s="17" t="str">
        <f>IF(AC292="Local catalog","",IF(AG292="Yes",IF(ISNUMBER(E292),E292,""),IF(I292="Keep current",IF(ISNUMBER(E292),E292,""),IF(AH292&lt;&gt;"Yes","",IF(I292="Approve proposed",F292,IF(AND(I292="Use my price",AND(ISNUMBER(J292),J292&gt;0)),J292,""))))))</f>
        <v/>
      </c>
      <c r="M292" t="str" s="7">
        <f>IF(AND(AG292="Yes",OR(I292="Approve proposed",I292="Use my price")),"CHECK: protected price kept current",IF(OR(I292="Unreviewed",I292=""),"Pending review",IF(I292="Hold","On hold",IF(I292="Keep current",IF(ISNUMBER(E292),"Kept current","CHECK: no confirmed current price"),IF(AH292&lt;&gt;"Yes","CHECK: source needs review",IF(AND(I292="Use my price",NOT(AND(ISNUMBER(J292),J292&gt;0))),"CHECK: enter a price above zero",IF(NOT(OR(I292="Approve proposed",I292="Use my price")),"CHECK: choose a listed decision",IF(OR(NOT(ISNUMBER(L292)),L292&lt;=0,NOT(ISNUMBER(Y292)),Y292&lt;=0,X292&gt;=1),"CHECK: price or base unavailable",IF(L292/(Y292*(1-X292))-1&lt;0,"CHECK: price below local base","Ready")))))))))</f>
        <v>Pending review</v>
      </c>
      <c r="N292" s="18">
        <v>3.5</v>
      </c>
      <c r="O292" s="19">
        <v>0.4</v>
      </c>
      <c r="P292" s="14">
        <v>0.512</v>
      </c>
      <c r="Q292" s="20" t="str">
        <f>IF(AND(ISNUMBER(L292),ISNUMBER(Y292),Y292&gt;0,X292&lt;1),ROUND(L292/(Y292*(1-X292))-1,4),"")</f>
        <v/>
      </c>
      <c r="R292" s="12">
        <v>10.5</v>
      </c>
      <c r="S292" s="13">
        <f>IF(AND(ISNUMBER(E292),E292&gt;0,ISNUMBER(F292)),R292*(F292/E292-1)*(1-'Start Here'!$B$16),0)</f>
        <v>0.8147999999999984</v>
      </c>
      <c r="T292" s="17">
        <f>IF(AND(M292="Ready",OR(I292="Approve proposed",AND(I292="Use my price",AND(ISNUMBER(J292),J292&gt;0))),ISNUMBER(L292),E292&gt;0),R292*(L292/E292-1)*(1-'Start Here'!$B$16),0)</f>
        <v>0</v>
      </c>
      <c r="U292" t="str" s="6">
        <v>Currently hidden; do not activate automatically</v>
      </c>
      <c r="V292" t="str" s="21">
        <v>No</v>
      </c>
      <c r="W292" t="str" s="21">
        <v>No</v>
      </c>
      <c r="X292" s="22">
        <v>0</v>
      </c>
      <c r="Y292" s="18">
        <v>2.5</v>
      </c>
      <c r="AB292" t="str" s="6">
        <v>2026-10-01 10:41:27 UTC</v>
      </c>
      <c r="AC292" t="str" s="6">
        <v>Local Line cache</v>
      </c>
      <c r="AD292" s="23">
        <v>883818</v>
      </c>
      <c r="AE292" s="23">
        <v>621070</v>
      </c>
      <c r="AF292" t="str" s="23">
        <v>883818:621070:guest</v>
      </c>
      <c r="AG292" t="str" s="23">
        <v>No</v>
      </c>
      <c r="AH292" t="str" s="23">
        <v>Yes</v>
      </c>
      <c r="AI292" s="18">
        <v>7.5</v>
      </c>
    </row>
    <row r="293" ht="32" customHeight="1">
      <c r="A293" t="str" s="7">
        <v>Camas Swale Farm</v>
      </c>
      <c r="B293" t="str" s="7">
        <v>Rainbow Carrots</v>
      </c>
      <c r="C293" t="str" s="7">
        <v>1 bunch</v>
      </c>
      <c r="D293" t="str" s="7">
        <v>SNAP</v>
      </c>
      <c r="E293" s="12">
        <v>3.5</v>
      </c>
      <c r="F293" s="13">
        <v>3.5</v>
      </c>
      <c r="G293" s="13">
        <f>IF(AND(ISNUMBER(E293),ISNUMBER(F293)),F293-E293,"")</f>
        <v>0</v>
      </c>
      <c r="H293" s="14">
        <f>IF(AND(ISNUMBER(E293),E293&gt;0,ISNUMBER(F293)),F293/E293-1,"")</f>
        <v>0</v>
      </c>
      <c r="I293" t="str" s="15">
        <v>Keep current</v>
      </c>
      <c r="J293" s="16"/>
      <c r="K293" t="str" s="15">
        <v/>
      </c>
      <c r="L293" s="17">
        <f>IF(AC293="Local catalog","",IF(AG293="Yes",IF(ISNUMBER(E293),E293,""),IF(I293="Keep current",IF(ISNUMBER(E293),E293,""),IF(AH293&lt;&gt;"Yes","",IF(I293="Approve proposed",F293,IF(AND(I293="Use my price",AND(ISNUMBER(J293),J293&gt;0)),J293,""))))))</f>
        <v>3.5</v>
      </c>
      <c r="M293" t="str" s="7">
        <f>IF(AND(AG293="Yes",OR(I293="Approve proposed",I293="Use my price")),"CHECK: protected price kept current",IF(OR(I293="Unreviewed",I293=""),"Pending review",IF(I293="Hold","On hold",IF(I293="Keep current",IF(ISNUMBER(E293),"Kept current","CHECK: no confirmed current price"),IF(AH293&lt;&gt;"Yes","CHECK: source needs review",IF(AND(I293="Use my price",NOT(AND(ISNUMBER(J293),J293&gt;0))),"CHECK: enter a price above zero",IF(NOT(OR(I293="Approve proposed",I293="Use my price")),"CHECK: choose a listed decision",IF(OR(NOT(ISNUMBER(L293)),L293&lt;=0,NOT(ISNUMBER(Y293)),Y293&lt;=0,X293&gt;=1),"CHECK: price or base unavailable",IF(L293/(Y293*(1-X293))-1&lt;0,"CHECK: price below local base","Ready")))))))))</f>
        <v>Kept current</v>
      </c>
      <c r="N293" s="18">
        <v>3.5</v>
      </c>
      <c r="O293" s="19">
        <v>0.4</v>
      </c>
      <c r="P293" s="14">
        <v>0.4</v>
      </c>
      <c r="Q293" s="20">
        <f>IF(AND(ISNUMBER(L293),ISNUMBER(Y293),Y293&gt;0,X293&lt;1),ROUND(L293/(Y293*(1-X293))-1,4),"")</f>
        <v>0.4</v>
      </c>
      <c r="R293" s="12">
        <v>0</v>
      </c>
      <c r="S293" s="13">
        <f>IF(AND(ISNUMBER(E293),E293&gt;0,ISNUMBER(F293)),R293*(F293/E293-1)*(1-'Start Here'!$B$16),0)</f>
        <v>0</v>
      </c>
      <c r="T293" s="17">
        <f>IF(AND(M293="Ready",OR(I293="Approve proposed",AND(I293="Use my price",AND(ISNUMBER(J293),J293&gt;0))),ISNUMBER(L293),E293&gt;0),R293*(L293/E293-1)*(1-'Start Here'!$B$16),0)</f>
        <v>0</v>
      </c>
      <c r="U293" t="str" s="6">
        <v>SNAP: preserve existing selling price; Currently hidden; do not activate automatically</v>
      </c>
      <c r="V293" t="str" s="21">
        <v>No</v>
      </c>
      <c r="W293" t="str" s="21">
        <v>No</v>
      </c>
      <c r="X293" s="22">
        <v>0</v>
      </c>
      <c r="Y293" s="18">
        <v>2.5</v>
      </c>
      <c r="AB293" t="str" s="6">
        <v>2026-10-01 10:41:27 UTC</v>
      </c>
      <c r="AC293" t="str" s="6">
        <v>Local Line cache</v>
      </c>
      <c r="AD293" s="23">
        <v>883818</v>
      </c>
      <c r="AE293" s="23">
        <v>621070</v>
      </c>
      <c r="AF293" t="str" s="23">
        <v>883818:621070:snap</v>
      </c>
      <c r="AG293" t="str" s="23">
        <v>Yes</v>
      </c>
      <c r="AH293" t="str" s="23">
        <v>Yes</v>
      </c>
      <c r="AI293" s="18">
        <v>0</v>
      </c>
    </row>
    <row r="294" ht="32" customHeight="1">
      <c r="A294" t="str" s="7">
        <v>Camas Swale Farm</v>
      </c>
      <c r="B294" t="str" s="7">
        <v>Rainbow Chard</v>
      </c>
      <c r="C294" t="str" s="7">
        <v>each</v>
      </c>
      <c r="D294" t="str" s="7">
        <v>Herd Share Members</v>
      </c>
      <c r="E294" s="12">
        <v>3.5</v>
      </c>
      <c r="F294" s="13">
        <v>3.78</v>
      </c>
      <c r="G294" s="13">
        <f>IF(AND(ISNUMBER(E294),ISNUMBER(F294)),F294-E294,"")</f>
        <v>0.28</v>
      </c>
      <c r="H294" s="14">
        <f>IF(AND(ISNUMBER(E294),E294&gt;0,ISNUMBER(F294)),F294/E294-1,"")</f>
        <v>0.07999999999999985</v>
      </c>
      <c r="I294" t="str" s="15">
        <v>Unreviewed</v>
      </c>
      <c r="J294" s="16"/>
      <c r="K294" t="str" s="15">
        <v/>
      </c>
      <c r="L294" s="17" t="str">
        <f>IF(AC294="Local catalog","",IF(AG294="Yes",IF(ISNUMBER(E294),E294,""),IF(I294="Keep current",IF(ISNUMBER(E294),E294,""),IF(AH294&lt;&gt;"Yes","",IF(I294="Approve proposed",F294,IF(AND(I294="Use my price",AND(ISNUMBER(J294),J294&gt;0)),J294,""))))))</f>
        <v/>
      </c>
      <c r="M294" t="str" s="7">
        <f>IF(AND(AG294="Yes",OR(I294="Approve proposed",I294="Use my price")),"CHECK: protected price kept current",IF(OR(I294="Unreviewed",I294=""),"Pending review",IF(I294="Hold","On hold",IF(I294="Keep current",IF(ISNUMBER(E294),"Kept current","CHECK: no confirmed current price"),IF(AH294&lt;&gt;"Yes","CHECK: source needs review",IF(AND(I294="Use my price",NOT(AND(ISNUMBER(J294),J294&gt;0))),"CHECK: enter a price above zero",IF(NOT(OR(I294="Approve proposed",I294="Use my price")),"CHECK: choose a listed decision",IF(OR(NOT(ISNUMBER(L294)),L294&lt;=0,NOT(ISNUMBER(Y294)),Y294&lt;=0,X294&gt;=1),"CHECK: price or base unavailable",IF(L294/(Y294*(1-X294))-1&lt;0,"CHECK: price below local base","Ready")))))))))</f>
        <v>Pending review</v>
      </c>
      <c r="N294" s="18">
        <v>3.5</v>
      </c>
      <c r="O294" s="19">
        <v>0.4</v>
      </c>
      <c r="P294" s="14">
        <v>0.512</v>
      </c>
      <c r="Q294" s="20" t="str">
        <f>IF(AND(ISNUMBER(L294),ISNUMBER(Y294),Y294&gt;0,X294&lt;1),ROUND(L294/(Y294*(1-X294))-1,4),"")</f>
        <v/>
      </c>
      <c r="R294" s="12">
        <v>770.35</v>
      </c>
      <c r="S294" s="13">
        <f>IF(AND(ISNUMBER(E294),E294&gt;0,ISNUMBER(F294)),R294*(F294/E294-1)*(1-'Start Here'!$B$16),0)</f>
        <v>59.77915999999989</v>
      </c>
      <c r="T294" s="17">
        <f>IF(AND(M294="Ready",OR(I294="Approve proposed",AND(I294="Use my price",AND(ISNUMBER(J294),J294&gt;0))),ISNUMBER(L294),E294&gt;0),R294*(L294/E294-1)*(1-'Start Here'!$B$16),0)</f>
        <v>0</v>
      </c>
      <c r="U294" t="str" s="6">
        <v/>
      </c>
      <c r="V294" t="str" s="21">
        <v>Yes</v>
      </c>
      <c r="W294" t="str" s="21">
        <v>No</v>
      </c>
      <c r="X294" s="22">
        <v>0</v>
      </c>
      <c r="Y294" s="18">
        <v>2.5</v>
      </c>
      <c r="AB294" t="str" s="6">
        <v>2026-10-01 10:41:27 UTC</v>
      </c>
      <c r="AC294" t="str" s="6">
        <v>Local Line cache</v>
      </c>
      <c r="AD294" s="23">
        <v>1021692</v>
      </c>
      <c r="AE294" s="23">
        <v>808786</v>
      </c>
      <c r="AF294" t="str" s="23">
        <v>1021692:808786:herdShare</v>
      </c>
      <c r="AG294" t="str" s="23">
        <v>No</v>
      </c>
      <c r="AH294" t="str" s="23">
        <v>Yes</v>
      </c>
      <c r="AI294" s="18">
        <v>592.75</v>
      </c>
    </row>
    <row r="295" ht="32" customHeight="1">
      <c r="A295" t="str" s="7">
        <v>Camas Swale Farm</v>
      </c>
      <c r="B295" t="str" s="7">
        <v>Rainbow Chard</v>
      </c>
      <c r="C295" t="str" s="7">
        <v>each</v>
      </c>
      <c r="D295" t="str" s="7">
        <v>CSA Members</v>
      </c>
      <c r="E295" s="12">
        <v>3.5</v>
      </c>
      <c r="F295" s="13">
        <v>3.78</v>
      </c>
      <c r="G295" s="13">
        <f>IF(AND(ISNUMBER(E295),ISNUMBER(F295)),F295-E295,"")</f>
        <v>0.28</v>
      </c>
      <c r="H295" s="14">
        <f>IF(AND(ISNUMBER(E295),E295&gt;0,ISNUMBER(F295)),F295/E295-1,"")</f>
        <v>0.07999999999999985</v>
      </c>
      <c r="I295" t="str" s="15">
        <v>Unreviewed</v>
      </c>
      <c r="J295" s="16"/>
      <c r="K295" t="str" s="15">
        <v/>
      </c>
      <c r="L295" s="17" t="str">
        <f>IF(AC295="Local catalog","",IF(AG295="Yes",IF(ISNUMBER(E295),E295,""),IF(I295="Keep current",IF(ISNUMBER(E295),E295,""),IF(AH295&lt;&gt;"Yes","",IF(I295="Approve proposed",F295,IF(AND(I295="Use my price",AND(ISNUMBER(J295),J295&gt;0)),J295,""))))))</f>
        <v/>
      </c>
      <c r="M295" t="str" s="7">
        <f>IF(AND(AG295="Yes",OR(I295="Approve proposed",I295="Use my price")),"CHECK: protected price kept current",IF(OR(I295="Unreviewed",I295=""),"Pending review",IF(I295="Hold","On hold",IF(I295="Keep current",IF(ISNUMBER(E295),"Kept current","CHECK: no confirmed current price"),IF(AH295&lt;&gt;"Yes","CHECK: source needs review",IF(AND(I295="Use my price",NOT(AND(ISNUMBER(J295),J295&gt;0))),"CHECK: enter a price above zero",IF(NOT(OR(I295="Approve proposed",I295="Use my price")),"CHECK: choose a listed decision",IF(OR(NOT(ISNUMBER(L295)),L295&lt;=0,NOT(ISNUMBER(Y295)),Y295&lt;=0,X295&gt;=1),"CHECK: price or base unavailable",IF(L295/(Y295*(1-X295))-1&lt;0,"CHECK: price below local base","Ready")))))))))</f>
        <v>Pending review</v>
      </c>
      <c r="N295" s="18">
        <v>3.5</v>
      </c>
      <c r="O295" s="19">
        <v>0.4</v>
      </c>
      <c r="P295" s="14">
        <v>0.512</v>
      </c>
      <c r="Q295" s="20" t="str">
        <f>IF(AND(ISNUMBER(L295),ISNUMBER(Y295),Y295&gt;0,X295&lt;1),ROUND(L295/(Y295*(1-X295))-1,4),"")</f>
        <v/>
      </c>
      <c r="R295" s="12">
        <v>14</v>
      </c>
      <c r="S295" s="13">
        <f>IF(AND(ISNUMBER(E295),E295&gt;0,ISNUMBER(F295)),R295*(F295/E295-1)*(1-'Start Here'!$B$16),0)</f>
        <v>1.0863999999999978</v>
      </c>
      <c r="T295" s="17">
        <f>IF(AND(M295="Ready",OR(I295="Approve proposed",AND(I295="Use my price",AND(ISNUMBER(J295),J295&gt;0))),ISNUMBER(L295),E295&gt;0),R295*(L295/E295-1)*(1-'Start Here'!$B$16),0)</f>
        <v>0</v>
      </c>
      <c r="U295" t="str" s="6">
        <v/>
      </c>
      <c r="V295" t="str" s="21">
        <v>Yes</v>
      </c>
      <c r="W295" t="str" s="21">
        <v>No</v>
      </c>
      <c r="X295" s="22">
        <v>0</v>
      </c>
      <c r="Y295" s="18">
        <v>2.5</v>
      </c>
      <c r="AB295" t="str" s="6">
        <v>2026-10-01 10:41:27 UTC</v>
      </c>
      <c r="AC295" t="str" s="6">
        <v>Local Line cache</v>
      </c>
      <c r="AD295" s="23">
        <v>1021692</v>
      </c>
      <c r="AE295" s="23">
        <v>808786</v>
      </c>
      <c r="AF295" t="str" s="23">
        <v>1021692:808786:member</v>
      </c>
      <c r="AG295" t="str" s="23">
        <v>No</v>
      </c>
      <c r="AH295" t="str" s="23">
        <v>Yes</v>
      </c>
      <c r="AI295" s="18">
        <v>11.25</v>
      </c>
    </row>
    <row r="296" ht="32" customHeight="1">
      <c r="A296" t="str" s="7">
        <v>Camas Swale Farm</v>
      </c>
      <c r="B296" t="str" s="7">
        <v>Rainbow Chard</v>
      </c>
      <c r="C296" t="str" s="7">
        <v>each</v>
      </c>
      <c r="D296" t="str" s="7">
        <v>Guest Basket</v>
      </c>
      <c r="E296" s="12">
        <v>3.5</v>
      </c>
      <c r="F296" s="13">
        <v>3.78</v>
      </c>
      <c r="G296" s="13">
        <f>IF(AND(ISNUMBER(E296),ISNUMBER(F296)),F296-E296,"")</f>
        <v>0.28</v>
      </c>
      <c r="H296" s="14">
        <f>IF(AND(ISNUMBER(E296),E296&gt;0,ISNUMBER(F296)),F296/E296-1,"")</f>
        <v>0.07999999999999985</v>
      </c>
      <c r="I296" t="str" s="15">
        <v>Unreviewed</v>
      </c>
      <c r="J296" s="16"/>
      <c r="K296" t="str" s="15">
        <v/>
      </c>
      <c r="L296" s="17" t="str">
        <f>IF(AC296="Local catalog","",IF(AG296="Yes",IF(ISNUMBER(E296),E296,""),IF(I296="Keep current",IF(ISNUMBER(E296),E296,""),IF(AH296&lt;&gt;"Yes","",IF(I296="Approve proposed",F296,IF(AND(I296="Use my price",AND(ISNUMBER(J296),J296&gt;0)),J296,""))))))</f>
        <v/>
      </c>
      <c r="M296" t="str" s="7">
        <f>IF(AND(AG296="Yes",OR(I296="Approve proposed",I296="Use my price")),"CHECK: protected price kept current",IF(OR(I296="Unreviewed",I296=""),"Pending review",IF(I296="Hold","On hold",IF(I296="Keep current",IF(ISNUMBER(E296),"Kept current","CHECK: no confirmed current price"),IF(AH296&lt;&gt;"Yes","CHECK: source needs review",IF(AND(I296="Use my price",NOT(AND(ISNUMBER(J296),J296&gt;0))),"CHECK: enter a price above zero",IF(NOT(OR(I296="Approve proposed",I296="Use my price")),"CHECK: choose a listed decision",IF(OR(NOT(ISNUMBER(L296)),L296&lt;=0,NOT(ISNUMBER(Y296)),Y296&lt;=0,X296&gt;=1),"CHECK: price or base unavailable",IF(L296/(Y296*(1-X296))-1&lt;0,"CHECK: price below local base","Ready")))))))))</f>
        <v>Pending review</v>
      </c>
      <c r="N296" s="18">
        <v>3.5</v>
      </c>
      <c r="O296" s="19">
        <v>0.4</v>
      </c>
      <c r="P296" s="14">
        <v>0.512</v>
      </c>
      <c r="Q296" s="20" t="str">
        <f>IF(AND(ISNUMBER(L296),ISNUMBER(Y296),Y296&gt;0,X296&lt;1),ROUND(L296/(Y296*(1-X296))-1,4),"")</f>
        <v/>
      </c>
      <c r="R296" s="12">
        <v>72.75</v>
      </c>
      <c r="S296" s="13">
        <f>IF(AND(ISNUMBER(E296),E296&gt;0,ISNUMBER(F296)),R296*(F296/E296-1)*(1-'Start Here'!$B$16),0)</f>
        <v>5.645399999999989</v>
      </c>
      <c r="T296" s="17">
        <f>IF(AND(M296="Ready",OR(I296="Approve proposed",AND(I296="Use my price",AND(ISNUMBER(J296),J296&gt;0))),ISNUMBER(L296),E296&gt;0),R296*(L296/E296-1)*(1-'Start Here'!$B$16),0)</f>
        <v>0</v>
      </c>
      <c r="U296" t="str" s="6">
        <v/>
      </c>
      <c r="V296" t="str" s="21">
        <v>Yes</v>
      </c>
      <c r="W296" t="str" s="21">
        <v>No</v>
      </c>
      <c r="X296" s="22">
        <v>0</v>
      </c>
      <c r="Y296" s="18">
        <v>2.5</v>
      </c>
      <c r="AB296" t="str" s="6">
        <v>2026-10-01 10:41:27 UTC</v>
      </c>
      <c r="AC296" t="str" s="6">
        <v>Local Line cache</v>
      </c>
      <c r="AD296" s="23">
        <v>1021692</v>
      </c>
      <c r="AE296" s="23">
        <v>808786</v>
      </c>
      <c r="AF296" t="str" s="23">
        <v>1021692:808786:guest</v>
      </c>
      <c r="AG296" t="str" s="23">
        <v>No</v>
      </c>
      <c r="AH296" t="str" s="23">
        <v>Yes</v>
      </c>
      <c r="AI296" s="18">
        <v>55</v>
      </c>
    </row>
    <row r="297" ht="32" customHeight="1">
      <c r="A297" t="str" s="7">
        <v>Camas Swale Farm</v>
      </c>
      <c r="B297" t="str" s="7">
        <v>Rainbow Chard</v>
      </c>
      <c r="C297" t="str" s="7">
        <v>each</v>
      </c>
      <c r="D297" t="str" s="7">
        <v>SNAP</v>
      </c>
      <c r="E297" s="12">
        <v>3.5</v>
      </c>
      <c r="F297" s="13">
        <v>3.5</v>
      </c>
      <c r="G297" s="13">
        <f>IF(AND(ISNUMBER(E297),ISNUMBER(F297)),F297-E297,"")</f>
        <v>0</v>
      </c>
      <c r="H297" s="14">
        <f>IF(AND(ISNUMBER(E297),E297&gt;0,ISNUMBER(F297)),F297/E297-1,"")</f>
        <v>0</v>
      </c>
      <c r="I297" t="str" s="15">
        <v>Keep current</v>
      </c>
      <c r="J297" s="16"/>
      <c r="K297" t="str" s="15">
        <v/>
      </c>
      <c r="L297" s="17">
        <f>IF(AC297="Local catalog","",IF(AG297="Yes",IF(ISNUMBER(E297),E297,""),IF(I297="Keep current",IF(ISNUMBER(E297),E297,""),IF(AH297&lt;&gt;"Yes","",IF(I297="Approve proposed",F297,IF(AND(I297="Use my price",AND(ISNUMBER(J297),J297&gt;0)),J297,""))))))</f>
        <v>3.5</v>
      </c>
      <c r="M297" t="str" s="7">
        <f>IF(AND(AG297="Yes",OR(I297="Approve proposed",I297="Use my price")),"CHECK: protected price kept current",IF(OR(I297="Unreviewed",I297=""),"Pending review",IF(I297="Hold","On hold",IF(I297="Keep current",IF(ISNUMBER(E297),"Kept current","CHECK: no confirmed current price"),IF(AH297&lt;&gt;"Yes","CHECK: source needs review",IF(AND(I297="Use my price",NOT(AND(ISNUMBER(J297),J297&gt;0))),"CHECK: enter a price above zero",IF(NOT(OR(I297="Approve proposed",I297="Use my price")),"CHECK: choose a listed decision",IF(OR(NOT(ISNUMBER(L297)),L297&lt;=0,NOT(ISNUMBER(Y297)),Y297&lt;=0,X297&gt;=1),"CHECK: price or base unavailable",IF(L297/(Y297*(1-X297))-1&lt;0,"CHECK: price below local base","Ready")))))))))</f>
        <v>Kept current</v>
      </c>
      <c r="N297" s="18">
        <v>3.5</v>
      </c>
      <c r="O297" s="19">
        <v>0.4</v>
      </c>
      <c r="P297" s="14">
        <v>0.4</v>
      </c>
      <c r="Q297" s="20">
        <f>IF(AND(ISNUMBER(L297),ISNUMBER(Y297),Y297&gt;0,X297&lt;1),ROUND(L297/(Y297*(1-X297))-1,4),"")</f>
        <v>0.4</v>
      </c>
      <c r="R297" s="12">
        <v>0</v>
      </c>
      <c r="S297" s="13">
        <f>IF(AND(ISNUMBER(E297),E297&gt;0,ISNUMBER(F297)),R297*(F297/E297-1)*(1-'Start Here'!$B$16),0)</f>
        <v>0</v>
      </c>
      <c r="T297" s="17">
        <f>IF(AND(M297="Ready",OR(I297="Approve proposed",AND(I297="Use my price",AND(ISNUMBER(J297),J297&gt;0))),ISNUMBER(L297),E297&gt;0),R297*(L297/E297-1)*(1-'Start Here'!$B$16),0)</f>
        <v>0</v>
      </c>
      <c r="U297" t="str" s="6">
        <v>SNAP: preserve existing selling price</v>
      </c>
      <c r="V297" t="str" s="21">
        <v>Yes</v>
      </c>
      <c r="W297" t="str" s="21">
        <v>No</v>
      </c>
      <c r="X297" s="22">
        <v>0</v>
      </c>
      <c r="Y297" s="18">
        <v>2.5</v>
      </c>
      <c r="AB297" t="str" s="6">
        <v>2026-10-01 10:41:27 UTC</v>
      </c>
      <c r="AC297" t="str" s="6">
        <v>Local Line cache</v>
      </c>
      <c r="AD297" s="23">
        <v>1021692</v>
      </c>
      <c r="AE297" s="23">
        <v>808786</v>
      </c>
      <c r="AF297" t="str" s="23">
        <v>1021692:808786:snap</v>
      </c>
      <c r="AG297" t="str" s="23">
        <v>Yes</v>
      </c>
      <c r="AH297" t="str" s="23">
        <v>Yes</v>
      </c>
      <c r="AI297" s="18">
        <v>0</v>
      </c>
    </row>
    <row r="298" ht="32" customHeight="1">
      <c r="A298" t="str" s="7">
        <v>Camas Swale Farm</v>
      </c>
      <c r="B298" t="str" s="7">
        <v>Red Beets</v>
      </c>
      <c r="C298" t="str" s="7">
        <v>1 bunch</v>
      </c>
      <c r="D298" t="str" s="7">
        <v>Herd Share Members</v>
      </c>
      <c r="E298" s="12">
        <v>3.29</v>
      </c>
      <c r="F298" s="13">
        <v>3.55</v>
      </c>
      <c r="G298" s="13">
        <f>IF(AND(ISNUMBER(E298),ISNUMBER(F298)),F298-E298,"")</f>
        <v>0.26</v>
      </c>
      <c r="H298" s="14">
        <f>IF(AND(ISNUMBER(E298),E298&gt;0,ISNUMBER(F298)),F298/E298-1,"")</f>
        <v>0.07902735562310026</v>
      </c>
      <c r="I298" t="str" s="15">
        <v>Unreviewed</v>
      </c>
      <c r="J298" s="16"/>
      <c r="K298" t="str" s="15">
        <v/>
      </c>
      <c r="L298" s="17" t="str">
        <f>IF(AC298="Local catalog","",IF(AG298="Yes",IF(ISNUMBER(E298),E298,""),IF(I298="Keep current",IF(ISNUMBER(E298),E298,""),IF(AH298&lt;&gt;"Yes","",IF(I298="Approve proposed",F298,IF(AND(I298="Use my price",AND(ISNUMBER(J298),J298&gt;0)),J298,""))))))</f>
        <v/>
      </c>
      <c r="M298" t="str" s="7">
        <f>IF(AND(AG298="Yes",OR(I298="Approve proposed",I298="Use my price")),"CHECK: protected price kept current",IF(OR(I298="Unreviewed",I298=""),"Pending review",IF(I298="Hold","On hold",IF(I298="Keep current",IF(ISNUMBER(E298),"Kept current","CHECK: no confirmed current price"),IF(AH298&lt;&gt;"Yes","CHECK: source needs review",IF(AND(I298="Use my price",NOT(AND(ISNUMBER(J298),J298&gt;0))),"CHECK: enter a price above zero",IF(NOT(OR(I298="Approve proposed",I298="Use my price")),"CHECK: choose a listed decision",IF(OR(NOT(ISNUMBER(L298)),L298&lt;=0,NOT(ISNUMBER(Y298)),Y298&lt;=0,X298&gt;=1),"CHECK: price or base unavailable",IF(L298/(Y298*(1-X298))-1&lt;0,"CHECK: price below local base","Ready")))))))))</f>
        <v>Pending review</v>
      </c>
      <c r="N298" s="18">
        <v>3.29</v>
      </c>
      <c r="O298" s="19">
        <v>0.4</v>
      </c>
      <c r="P298" s="14">
        <v>0.5106</v>
      </c>
      <c r="Q298" s="20" t="str">
        <f>IF(AND(ISNUMBER(L298),ISNUMBER(Y298),Y298&gt;0,X298&lt;1),ROUND(L298/(Y298*(1-X298))-1,4),"")</f>
        <v/>
      </c>
      <c r="R298" s="12">
        <v>309.75</v>
      </c>
      <c r="S298" s="13">
        <f>IF(AND(ISNUMBER(E298),E298&gt;0,ISNUMBER(F298)),R298*(F298/E298-1)*(1-'Start Here'!$B$16),0)</f>
        <v>23.744361702127645</v>
      </c>
      <c r="T298" s="17">
        <f>IF(AND(M298="Ready",OR(I298="Approve proposed",AND(I298="Use my price",AND(ISNUMBER(J298),J298&gt;0))),ISNUMBER(L298),E298&gt;0),R298*(L298/E298-1)*(1-'Start Here'!$B$16),0)</f>
        <v>0</v>
      </c>
      <c r="U298" t="str" s="6">
        <v/>
      </c>
      <c r="V298" t="str" s="21">
        <v>Yes</v>
      </c>
      <c r="W298" t="str" s="21">
        <v>No</v>
      </c>
      <c r="X298" s="22">
        <v>0</v>
      </c>
      <c r="Y298" s="18">
        <v>2.35</v>
      </c>
      <c r="AB298" t="str" s="6">
        <v>2026-10-01 10:41:27 UTC</v>
      </c>
      <c r="AC298" t="str" s="6">
        <v>Local Line cache</v>
      </c>
      <c r="AD298" s="23">
        <v>874966</v>
      </c>
      <c r="AE298" s="23">
        <v>609201</v>
      </c>
      <c r="AF298" t="str" s="23">
        <v>874966:609201:herdShare</v>
      </c>
      <c r="AG298" t="str" s="23">
        <v>No</v>
      </c>
      <c r="AH298" t="str" s="23">
        <v>Yes</v>
      </c>
      <c r="AI298" s="18">
        <v>216</v>
      </c>
    </row>
    <row r="299" ht="32" customHeight="1">
      <c r="A299" t="str" s="7">
        <v>Camas Swale Farm</v>
      </c>
      <c r="B299" t="str" s="7">
        <v>Red Beets</v>
      </c>
      <c r="C299" t="str" s="7">
        <v>1 bunch</v>
      </c>
      <c r="D299" t="str" s="7">
        <v>CSA Members</v>
      </c>
      <c r="E299" s="12">
        <v>3.29</v>
      </c>
      <c r="F299" s="13">
        <v>3.55</v>
      </c>
      <c r="G299" s="13">
        <f>IF(AND(ISNUMBER(E299),ISNUMBER(F299)),F299-E299,"")</f>
        <v>0.26</v>
      </c>
      <c r="H299" s="14">
        <f>IF(AND(ISNUMBER(E299),E299&gt;0,ISNUMBER(F299)),F299/E299-1,"")</f>
        <v>0.07902735562310026</v>
      </c>
      <c r="I299" t="str" s="15">
        <v>Unreviewed</v>
      </c>
      <c r="J299" s="16"/>
      <c r="K299" t="str" s="15">
        <v/>
      </c>
      <c r="L299" s="17" t="str">
        <f>IF(AC299="Local catalog","",IF(AG299="Yes",IF(ISNUMBER(E299),E299,""),IF(I299="Keep current",IF(ISNUMBER(E299),E299,""),IF(AH299&lt;&gt;"Yes","",IF(I299="Approve proposed",F299,IF(AND(I299="Use my price",AND(ISNUMBER(J299),J299&gt;0)),J299,""))))))</f>
        <v/>
      </c>
      <c r="M299" t="str" s="7">
        <f>IF(AND(AG299="Yes",OR(I299="Approve proposed",I299="Use my price")),"CHECK: protected price kept current",IF(OR(I299="Unreviewed",I299=""),"Pending review",IF(I299="Hold","On hold",IF(I299="Keep current",IF(ISNUMBER(E299),"Kept current","CHECK: no confirmed current price"),IF(AH299&lt;&gt;"Yes","CHECK: source needs review",IF(AND(I299="Use my price",NOT(AND(ISNUMBER(J299),J299&gt;0))),"CHECK: enter a price above zero",IF(NOT(OR(I299="Approve proposed",I299="Use my price")),"CHECK: choose a listed decision",IF(OR(NOT(ISNUMBER(L299)),L299&lt;=0,NOT(ISNUMBER(Y299)),Y299&lt;=0,X299&gt;=1),"CHECK: price or base unavailable",IF(L299/(Y299*(1-X299))-1&lt;0,"CHECK: price below local base","Ready")))))))))</f>
        <v>Pending review</v>
      </c>
      <c r="N299" s="18">
        <v>3.29</v>
      </c>
      <c r="O299" s="19">
        <v>0.4</v>
      </c>
      <c r="P299" s="14">
        <v>0.5106</v>
      </c>
      <c r="Q299" s="20" t="str">
        <f>IF(AND(ISNUMBER(L299),ISNUMBER(Y299),Y299&gt;0,X299&lt;1),ROUND(L299/(Y299*(1-X299))-1,4),"")</f>
        <v/>
      </c>
      <c r="R299" s="12">
        <v>0</v>
      </c>
      <c r="S299" s="13">
        <f>IF(AND(ISNUMBER(E299),E299&gt;0,ISNUMBER(F299)),R299*(F299/E299-1)*(1-'Start Here'!$B$16),0)</f>
        <v>0</v>
      </c>
      <c r="T299" s="17">
        <f>IF(AND(M299="Ready",OR(I299="Approve proposed",AND(I299="Use my price",AND(ISNUMBER(J299),J299&gt;0))),ISNUMBER(L299),E299&gt;0),R299*(L299/E299-1)*(1-'Start Here'!$B$16),0)</f>
        <v>0</v>
      </c>
      <c r="U299" t="str" s="6">
        <v/>
      </c>
      <c r="V299" t="str" s="21">
        <v>Yes</v>
      </c>
      <c r="W299" t="str" s="21">
        <v>No</v>
      </c>
      <c r="X299" s="22">
        <v>0</v>
      </c>
      <c r="Y299" s="18">
        <v>2.35</v>
      </c>
      <c r="AB299" t="str" s="6">
        <v>2026-10-01 10:41:27 UTC</v>
      </c>
      <c r="AC299" t="str" s="6">
        <v>Local Line cache</v>
      </c>
      <c r="AD299" s="23">
        <v>874966</v>
      </c>
      <c r="AE299" s="23">
        <v>609201</v>
      </c>
      <c r="AF299" t="str" s="23">
        <v>874966:609201:member</v>
      </c>
      <c r="AG299" t="str" s="23">
        <v>No</v>
      </c>
      <c r="AH299" t="str" s="23">
        <v>Yes</v>
      </c>
      <c r="AI299" s="18">
        <v>0</v>
      </c>
    </row>
    <row r="300" ht="32" customHeight="1">
      <c r="A300" t="str" s="7">
        <v>Camas Swale Farm</v>
      </c>
      <c r="B300" t="str" s="7">
        <v>Red Beets</v>
      </c>
      <c r="C300" t="str" s="7">
        <v>1 bunch</v>
      </c>
      <c r="D300" t="str" s="7">
        <v>Guest Basket</v>
      </c>
      <c r="E300" s="12">
        <v>3.29</v>
      </c>
      <c r="F300" s="13">
        <v>3.55</v>
      </c>
      <c r="G300" s="13">
        <f>IF(AND(ISNUMBER(E300),ISNUMBER(F300)),F300-E300,"")</f>
        <v>0.26</v>
      </c>
      <c r="H300" s="14">
        <f>IF(AND(ISNUMBER(E300),E300&gt;0,ISNUMBER(F300)),F300/E300-1,"")</f>
        <v>0.07902735562310026</v>
      </c>
      <c r="I300" t="str" s="15">
        <v>Unreviewed</v>
      </c>
      <c r="J300" s="16"/>
      <c r="K300" t="str" s="15">
        <v/>
      </c>
      <c r="L300" s="17" t="str">
        <f>IF(AC300="Local catalog","",IF(AG300="Yes",IF(ISNUMBER(E300),E300,""),IF(I300="Keep current",IF(ISNUMBER(E300),E300,""),IF(AH300&lt;&gt;"Yes","",IF(I300="Approve proposed",F300,IF(AND(I300="Use my price",AND(ISNUMBER(J300),J300&gt;0)),J300,""))))))</f>
        <v/>
      </c>
      <c r="M300" t="str" s="7">
        <f>IF(AND(AG300="Yes",OR(I300="Approve proposed",I300="Use my price")),"CHECK: protected price kept current",IF(OR(I300="Unreviewed",I300=""),"Pending review",IF(I300="Hold","On hold",IF(I300="Keep current",IF(ISNUMBER(E300),"Kept current","CHECK: no confirmed current price"),IF(AH300&lt;&gt;"Yes","CHECK: source needs review",IF(AND(I300="Use my price",NOT(AND(ISNUMBER(J300),J300&gt;0))),"CHECK: enter a price above zero",IF(NOT(OR(I300="Approve proposed",I300="Use my price")),"CHECK: choose a listed decision",IF(OR(NOT(ISNUMBER(L300)),L300&lt;=0,NOT(ISNUMBER(Y300)),Y300&lt;=0,X300&gt;=1),"CHECK: price or base unavailable",IF(L300/(Y300*(1-X300))-1&lt;0,"CHECK: price below local base","Ready")))))))))</f>
        <v>Pending review</v>
      </c>
      <c r="N300" s="18">
        <v>3.29</v>
      </c>
      <c r="O300" s="19">
        <v>0.4</v>
      </c>
      <c r="P300" s="14">
        <v>0.5106</v>
      </c>
      <c r="Q300" s="20" t="str">
        <f>IF(AND(ISNUMBER(L300),ISNUMBER(Y300),Y300&gt;0,X300&lt;1),ROUND(L300/(Y300*(1-X300))-1,4),"")</f>
        <v/>
      </c>
      <c r="R300" s="12">
        <v>10.99</v>
      </c>
      <c r="S300" s="13">
        <f>IF(AND(ISNUMBER(E300),E300&gt;0,ISNUMBER(F300)),R300*(F300/E300-1)*(1-'Start Here'!$B$16),0)</f>
        <v>0.8424553191489357</v>
      </c>
      <c r="T300" s="17">
        <f>IF(AND(M300="Ready",OR(I300="Approve proposed",AND(I300="Use my price",AND(ISNUMBER(J300),J300&gt;0))),ISNUMBER(L300),E300&gt;0),R300*(L300/E300-1)*(1-'Start Here'!$B$16),0)</f>
        <v>0</v>
      </c>
      <c r="U300" t="str" s="6">
        <v/>
      </c>
      <c r="V300" t="str" s="21">
        <v>Yes</v>
      </c>
      <c r="W300" t="str" s="21">
        <v>No</v>
      </c>
      <c r="X300" s="22">
        <v>0</v>
      </c>
      <c r="Y300" s="18">
        <v>2.35</v>
      </c>
      <c r="AB300" t="str" s="6">
        <v>2026-10-01 10:41:27 UTC</v>
      </c>
      <c r="AC300" t="str" s="6">
        <v>Local Line cache</v>
      </c>
      <c r="AD300" s="23">
        <v>874966</v>
      </c>
      <c r="AE300" s="23">
        <v>609201</v>
      </c>
      <c r="AF300" t="str" s="23">
        <v>874966:609201:guest</v>
      </c>
      <c r="AG300" t="str" s="23">
        <v>No</v>
      </c>
      <c r="AH300" t="str" s="23">
        <v>Yes</v>
      </c>
      <c r="AI300" s="18">
        <v>7.85</v>
      </c>
    </row>
    <row r="301" ht="32" customHeight="1">
      <c r="A301" t="str" s="7">
        <v>Camas Swale Farm</v>
      </c>
      <c r="B301" t="str" s="7">
        <v>Red Beets</v>
      </c>
      <c r="C301" t="str" s="7">
        <v>1 bunch</v>
      </c>
      <c r="D301" t="str" s="7">
        <v>SNAP</v>
      </c>
      <c r="E301" s="12">
        <v>3.29</v>
      </c>
      <c r="F301" s="13">
        <v>3.29</v>
      </c>
      <c r="G301" s="13">
        <f>IF(AND(ISNUMBER(E301),ISNUMBER(F301)),F301-E301,"")</f>
        <v>0</v>
      </c>
      <c r="H301" s="14">
        <f>IF(AND(ISNUMBER(E301),E301&gt;0,ISNUMBER(F301)),F301/E301-1,"")</f>
        <v>0</v>
      </c>
      <c r="I301" t="str" s="15">
        <v>Keep current</v>
      </c>
      <c r="J301" s="16"/>
      <c r="K301" t="str" s="15">
        <v/>
      </c>
      <c r="L301" s="17">
        <f>IF(AC301="Local catalog","",IF(AG301="Yes",IF(ISNUMBER(E301),E301,""),IF(I301="Keep current",IF(ISNUMBER(E301),E301,""),IF(AH301&lt;&gt;"Yes","",IF(I301="Approve proposed",F301,IF(AND(I301="Use my price",AND(ISNUMBER(J301),J301&gt;0)),J301,""))))))</f>
        <v>3.29</v>
      </c>
      <c r="M301" t="str" s="7">
        <f>IF(AND(AG301="Yes",OR(I301="Approve proposed",I301="Use my price")),"CHECK: protected price kept current",IF(OR(I301="Unreviewed",I301=""),"Pending review",IF(I301="Hold","On hold",IF(I301="Keep current",IF(ISNUMBER(E301),"Kept current","CHECK: no confirmed current price"),IF(AH301&lt;&gt;"Yes","CHECK: source needs review",IF(AND(I301="Use my price",NOT(AND(ISNUMBER(J301),J301&gt;0))),"CHECK: enter a price above zero",IF(NOT(OR(I301="Approve proposed",I301="Use my price")),"CHECK: choose a listed decision",IF(OR(NOT(ISNUMBER(L301)),L301&lt;=0,NOT(ISNUMBER(Y301)),Y301&lt;=0,X301&gt;=1),"CHECK: price or base unavailable",IF(L301/(Y301*(1-X301))-1&lt;0,"CHECK: price below local base","Ready")))))))))</f>
        <v>Kept current</v>
      </c>
      <c r="N301" s="18">
        <v>3.29</v>
      </c>
      <c r="O301" s="19">
        <v>0.4</v>
      </c>
      <c r="P301" s="14">
        <v>0.4</v>
      </c>
      <c r="Q301" s="20">
        <f>IF(AND(ISNUMBER(L301),ISNUMBER(Y301),Y301&gt;0,X301&lt;1),ROUND(L301/(Y301*(1-X301))-1,4),"")</f>
        <v>0.4</v>
      </c>
      <c r="R301" s="12">
        <v>0</v>
      </c>
      <c r="S301" s="13">
        <f>IF(AND(ISNUMBER(E301),E301&gt;0,ISNUMBER(F301)),R301*(F301/E301-1)*(1-'Start Here'!$B$16),0)</f>
        <v>0</v>
      </c>
      <c r="T301" s="17">
        <f>IF(AND(M301="Ready",OR(I301="Approve proposed",AND(I301="Use my price",AND(ISNUMBER(J301),J301&gt;0))),ISNUMBER(L301),E301&gt;0),R301*(L301/E301-1)*(1-'Start Here'!$B$16),0)</f>
        <v>0</v>
      </c>
      <c r="U301" t="str" s="6">
        <v>SNAP: preserve existing selling price</v>
      </c>
      <c r="V301" t="str" s="21">
        <v>Yes</v>
      </c>
      <c r="W301" t="str" s="21">
        <v>No</v>
      </c>
      <c r="X301" s="22">
        <v>0</v>
      </c>
      <c r="Y301" s="18">
        <v>2.35</v>
      </c>
      <c r="AB301" t="str" s="6">
        <v>2026-10-01 10:41:27 UTC</v>
      </c>
      <c r="AC301" t="str" s="6">
        <v>Local Line cache</v>
      </c>
      <c r="AD301" s="23">
        <v>874966</v>
      </c>
      <c r="AE301" s="23">
        <v>609201</v>
      </c>
      <c r="AF301" t="str" s="23">
        <v>874966:609201:snap</v>
      </c>
      <c r="AG301" t="str" s="23">
        <v>Yes</v>
      </c>
      <c r="AH301" t="str" s="23">
        <v>Yes</v>
      </c>
      <c r="AI301" s="18">
        <v>0</v>
      </c>
    </row>
    <row r="302" ht="32" customHeight="1">
      <c r="A302" t="str" s="7">
        <v>Camas Swale Farm</v>
      </c>
      <c r="B302" t="str" s="7">
        <v>Red Bell Pepper</v>
      </c>
      <c r="C302" t="str" s="7">
        <v>lb</v>
      </c>
      <c r="D302" t="str" s="7">
        <v>Herd Share Members</v>
      </c>
      <c r="E302" s="12">
        <v>4.9</v>
      </c>
      <c r="F302" s="13">
        <v>5.29</v>
      </c>
      <c r="G302" s="13">
        <f>IF(AND(ISNUMBER(E302),ISNUMBER(F302)),F302-E302,"")</f>
        <v>0.39</v>
      </c>
      <c r="H302" s="14">
        <f>IF(AND(ISNUMBER(E302),E302&gt;0,ISNUMBER(F302)),F302/E302-1,"")</f>
        <v>0.07959183673469372</v>
      </c>
      <c r="I302" t="str" s="15">
        <v>Unreviewed</v>
      </c>
      <c r="J302" s="16"/>
      <c r="K302" t="str" s="15">
        <v/>
      </c>
      <c r="L302" s="17" t="str">
        <f>IF(AC302="Local catalog","",IF(AG302="Yes",IF(ISNUMBER(E302),E302,""),IF(I302="Keep current",IF(ISNUMBER(E302),E302,""),IF(AH302&lt;&gt;"Yes","",IF(I302="Approve proposed",F302,IF(AND(I302="Use my price",AND(ISNUMBER(J302),J302&gt;0)),J302,""))))))</f>
        <v/>
      </c>
      <c r="M302" t="str" s="7">
        <f>IF(AND(AG302="Yes",OR(I302="Approve proposed",I302="Use my price")),"CHECK: protected price kept current",IF(OR(I302="Unreviewed",I302=""),"Pending review",IF(I302="Hold","On hold",IF(I302="Keep current",IF(ISNUMBER(E302),"Kept current","CHECK: no confirmed current price"),IF(AH302&lt;&gt;"Yes","CHECK: source needs review",IF(AND(I302="Use my price",NOT(AND(ISNUMBER(J302),J302&gt;0))),"CHECK: enter a price above zero",IF(NOT(OR(I302="Approve proposed",I302="Use my price")),"CHECK: choose a listed decision",IF(OR(NOT(ISNUMBER(L302)),L302&lt;=0,NOT(ISNUMBER(Y302)),Y302&lt;=0,X302&gt;=1),"CHECK: price or base unavailable",IF(L302/(Y302*(1-X302))-1&lt;0,"CHECK: price below local base","Ready")))))))))</f>
        <v>Pending review</v>
      </c>
      <c r="N302" s="18">
        <v>4.9</v>
      </c>
      <c r="O302" s="19">
        <v>0.4</v>
      </c>
      <c r="P302" s="14">
        <v>0.5114</v>
      </c>
      <c r="Q302" s="20" t="str">
        <f>IF(AND(ISNUMBER(L302),ISNUMBER(Y302),Y302&gt;0,X302&lt;1),ROUND(L302/(Y302*(1-X302))-1,4),"")</f>
        <v/>
      </c>
      <c r="R302" s="12">
        <v>388.5</v>
      </c>
      <c r="S302" s="13">
        <f>IF(AND(ISNUMBER(E302),E302&gt;0,ISNUMBER(F302)),R302*(F302/E302-1)*(1-'Start Here'!$B$16),0)</f>
        <v>29.993785714285654</v>
      </c>
      <c r="T302" s="17">
        <f>IF(AND(M302="Ready",OR(I302="Approve proposed",AND(I302="Use my price",AND(ISNUMBER(J302),J302&gt;0))),ISNUMBER(L302),E302&gt;0),R302*(L302/E302-1)*(1-'Start Here'!$B$16),0)</f>
        <v>0</v>
      </c>
      <c r="U302" t="str" s="6">
        <v>Currently hidden; do not activate automatically</v>
      </c>
      <c r="V302" t="str" s="21">
        <v>No</v>
      </c>
      <c r="W302" t="str" s="21">
        <v>No</v>
      </c>
      <c r="X302" s="22">
        <v>0</v>
      </c>
      <c r="Y302" s="18">
        <v>3.5</v>
      </c>
      <c r="AB302" t="str" s="6">
        <v>2026-10-01 10:41:27 UTC</v>
      </c>
      <c r="AC302" t="str" s="6">
        <v>Local Line cache</v>
      </c>
      <c r="AD302" s="23">
        <v>906542</v>
      </c>
      <c r="AE302" s="23">
        <v>650570</v>
      </c>
      <c r="AF302" t="str" s="23">
        <v>906542:650570:herdShare</v>
      </c>
      <c r="AG302" t="str" s="23">
        <v>No</v>
      </c>
      <c r="AH302" t="str" s="23">
        <v>Yes</v>
      </c>
      <c r="AI302" s="18">
        <v>255.5</v>
      </c>
    </row>
    <row r="303" ht="32" customHeight="1">
      <c r="A303" t="str" s="7">
        <v>Camas Swale Farm</v>
      </c>
      <c r="B303" t="str" s="7">
        <v>Red Bell Pepper</v>
      </c>
      <c r="C303" t="str" s="7">
        <v>lb</v>
      </c>
      <c r="D303" t="str" s="7">
        <v>CSA Members</v>
      </c>
      <c r="E303" s="12">
        <v>4.9</v>
      </c>
      <c r="F303" s="13">
        <v>5.29</v>
      </c>
      <c r="G303" s="13">
        <f>IF(AND(ISNUMBER(E303),ISNUMBER(F303)),F303-E303,"")</f>
        <v>0.39</v>
      </c>
      <c r="H303" s="14">
        <f>IF(AND(ISNUMBER(E303),E303&gt;0,ISNUMBER(F303)),F303/E303-1,"")</f>
        <v>0.07959183673469372</v>
      </c>
      <c r="I303" t="str" s="15">
        <v>Unreviewed</v>
      </c>
      <c r="J303" s="16"/>
      <c r="K303" t="str" s="15">
        <v/>
      </c>
      <c r="L303" s="17" t="str">
        <f>IF(AC303="Local catalog","",IF(AG303="Yes",IF(ISNUMBER(E303),E303,""),IF(I303="Keep current",IF(ISNUMBER(E303),E303,""),IF(AH303&lt;&gt;"Yes","",IF(I303="Approve proposed",F303,IF(AND(I303="Use my price",AND(ISNUMBER(J303),J303&gt;0)),J303,""))))))</f>
        <v/>
      </c>
      <c r="M303" t="str" s="7">
        <f>IF(AND(AG303="Yes",OR(I303="Approve proposed",I303="Use my price")),"CHECK: protected price kept current",IF(OR(I303="Unreviewed",I303=""),"Pending review",IF(I303="Hold","On hold",IF(I303="Keep current",IF(ISNUMBER(E303),"Kept current","CHECK: no confirmed current price"),IF(AH303&lt;&gt;"Yes","CHECK: source needs review",IF(AND(I303="Use my price",NOT(AND(ISNUMBER(J303),J303&gt;0))),"CHECK: enter a price above zero",IF(NOT(OR(I303="Approve proposed",I303="Use my price")),"CHECK: choose a listed decision",IF(OR(NOT(ISNUMBER(L303)),L303&lt;=0,NOT(ISNUMBER(Y303)),Y303&lt;=0,X303&gt;=1),"CHECK: price or base unavailable",IF(L303/(Y303*(1-X303))-1&lt;0,"CHECK: price below local base","Ready")))))))))</f>
        <v>Pending review</v>
      </c>
      <c r="N303" s="18">
        <v>4.9</v>
      </c>
      <c r="O303" s="19">
        <v>0.4</v>
      </c>
      <c r="P303" s="14">
        <v>0.5114</v>
      </c>
      <c r="Q303" s="20" t="str">
        <f>IF(AND(ISNUMBER(L303),ISNUMBER(Y303),Y303&gt;0,X303&lt;1),ROUND(L303/(Y303*(1-X303))-1,4),"")</f>
        <v/>
      </c>
      <c r="R303" s="12">
        <v>0</v>
      </c>
      <c r="S303" s="13">
        <f>IF(AND(ISNUMBER(E303),E303&gt;0,ISNUMBER(F303)),R303*(F303/E303-1)*(1-'Start Here'!$B$16),0)</f>
        <v>0</v>
      </c>
      <c r="T303" s="17">
        <f>IF(AND(M303="Ready",OR(I303="Approve proposed",AND(I303="Use my price",AND(ISNUMBER(J303),J303&gt;0))),ISNUMBER(L303),E303&gt;0),R303*(L303/E303-1)*(1-'Start Here'!$B$16),0)</f>
        <v>0</v>
      </c>
      <c r="U303" t="str" s="6">
        <v>Currently hidden; do not activate automatically</v>
      </c>
      <c r="V303" t="str" s="21">
        <v>No</v>
      </c>
      <c r="W303" t="str" s="21">
        <v>No</v>
      </c>
      <c r="X303" s="22">
        <v>0</v>
      </c>
      <c r="Y303" s="18">
        <v>3.5</v>
      </c>
      <c r="AB303" t="str" s="6">
        <v>2026-10-01 10:41:27 UTC</v>
      </c>
      <c r="AC303" t="str" s="6">
        <v>Local Line cache</v>
      </c>
      <c r="AD303" s="23">
        <v>906542</v>
      </c>
      <c r="AE303" s="23">
        <v>650570</v>
      </c>
      <c r="AF303" t="str" s="23">
        <v>906542:650570:member</v>
      </c>
      <c r="AG303" t="str" s="23">
        <v>No</v>
      </c>
      <c r="AH303" t="str" s="23">
        <v>Yes</v>
      </c>
      <c r="AI303" s="18">
        <v>0</v>
      </c>
    </row>
    <row r="304" ht="32" customHeight="1">
      <c r="A304" t="str" s="7">
        <v>Camas Swale Farm</v>
      </c>
      <c r="B304" t="str" s="7">
        <v>Red Bell Pepper</v>
      </c>
      <c r="C304" t="str" s="7">
        <v>lb</v>
      </c>
      <c r="D304" t="str" s="7">
        <v>Guest Basket</v>
      </c>
      <c r="E304" s="12">
        <v>4.9</v>
      </c>
      <c r="F304" s="13">
        <v>5.29</v>
      </c>
      <c r="G304" s="13">
        <f>IF(AND(ISNUMBER(E304),ISNUMBER(F304)),F304-E304,"")</f>
        <v>0.39</v>
      </c>
      <c r="H304" s="14">
        <f>IF(AND(ISNUMBER(E304),E304&gt;0,ISNUMBER(F304)),F304/E304-1,"")</f>
        <v>0.07959183673469372</v>
      </c>
      <c r="I304" t="str" s="15">
        <v>Unreviewed</v>
      </c>
      <c r="J304" s="16"/>
      <c r="K304" t="str" s="15">
        <v/>
      </c>
      <c r="L304" s="17" t="str">
        <f>IF(AC304="Local catalog","",IF(AG304="Yes",IF(ISNUMBER(E304),E304,""),IF(I304="Keep current",IF(ISNUMBER(E304),E304,""),IF(AH304&lt;&gt;"Yes","",IF(I304="Approve proposed",F304,IF(AND(I304="Use my price",AND(ISNUMBER(J304),J304&gt;0)),J304,""))))))</f>
        <v/>
      </c>
      <c r="M304" t="str" s="7">
        <f>IF(AND(AG304="Yes",OR(I304="Approve proposed",I304="Use my price")),"CHECK: protected price kept current",IF(OR(I304="Unreviewed",I304=""),"Pending review",IF(I304="Hold","On hold",IF(I304="Keep current",IF(ISNUMBER(E304),"Kept current","CHECK: no confirmed current price"),IF(AH304&lt;&gt;"Yes","CHECK: source needs review",IF(AND(I304="Use my price",NOT(AND(ISNUMBER(J304),J304&gt;0))),"CHECK: enter a price above zero",IF(NOT(OR(I304="Approve proposed",I304="Use my price")),"CHECK: choose a listed decision",IF(OR(NOT(ISNUMBER(L304)),L304&lt;=0,NOT(ISNUMBER(Y304)),Y304&lt;=0,X304&gt;=1),"CHECK: price or base unavailable",IF(L304/(Y304*(1-X304))-1&lt;0,"CHECK: price below local base","Ready")))))))))</f>
        <v>Pending review</v>
      </c>
      <c r="N304" s="18">
        <v>4.9</v>
      </c>
      <c r="O304" s="19">
        <v>0.4</v>
      </c>
      <c r="P304" s="14">
        <v>0.5114</v>
      </c>
      <c r="Q304" s="20" t="str">
        <f>IF(AND(ISNUMBER(L304),ISNUMBER(Y304),Y304&gt;0,X304&lt;1),ROUND(L304/(Y304*(1-X304))-1,4),"")</f>
        <v/>
      </c>
      <c r="R304" s="12">
        <v>53.900000000000006</v>
      </c>
      <c r="S304" s="13">
        <f>IF(AND(ISNUMBER(E304),E304&gt;0,ISNUMBER(F304)),R304*(F304/E304-1)*(1-'Start Here'!$B$16),0)</f>
        <v>4.161299999999992</v>
      </c>
      <c r="T304" s="17">
        <f>IF(AND(M304="Ready",OR(I304="Approve proposed",AND(I304="Use my price",AND(ISNUMBER(J304),J304&gt;0))),ISNUMBER(L304),E304&gt;0),R304*(L304/E304-1)*(1-'Start Here'!$B$16),0)</f>
        <v>0</v>
      </c>
      <c r="U304" t="str" s="6">
        <v>Currently hidden; do not activate automatically</v>
      </c>
      <c r="V304" t="str" s="21">
        <v>No</v>
      </c>
      <c r="W304" t="str" s="21">
        <v>No</v>
      </c>
      <c r="X304" s="22">
        <v>0</v>
      </c>
      <c r="Y304" s="18">
        <v>3.5</v>
      </c>
      <c r="AB304" t="str" s="6">
        <v>2026-10-01 10:41:27 UTC</v>
      </c>
      <c r="AC304" t="str" s="6">
        <v>Local Line cache</v>
      </c>
      <c r="AD304" s="23">
        <v>906542</v>
      </c>
      <c r="AE304" s="23">
        <v>650570</v>
      </c>
      <c r="AF304" t="str" s="23">
        <v>906542:650570:guest</v>
      </c>
      <c r="AG304" t="str" s="23">
        <v>No</v>
      </c>
      <c r="AH304" t="str" s="23">
        <v>Yes</v>
      </c>
      <c r="AI304" s="18">
        <v>35</v>
      </c>
    </row>
    <row r="305" ht="32" customHeight="1">
      <c r="A305" t="str" s="7">
        <v>Camas Swale Farm</v>
      </c>
      <c r="B305" t="str" s="7">
        <v>Red Bell Pepper</v>
      </c>
      <c r="C305" t="str" s="7">
        <v>lb</v>
      </c>
      <c r="D305" t="str" s="7">
        <v>SNAP</v>
      </c>
      <c r="E305" s="12">
        <v>4.9</v>
      </c>
      <c r="F305" s="13">
        <v>4.9</v>
      </c>
      <c r="G305" s="13">
        <f>IF(AND(ISNUMBER(E305),ISNUMBER(F305)),F305-E305,"")</f>
        <v>0</v>
      </c>
      <c r="H305" s="14">
        <f>IF(AND(ISNUMBER(E305),E305&gt;0,ISNUMBER(F305)),F305/E305-1,"")</f>
        <v>0</v>
      </c>
      <c r="I305" t="str" s="15">
        <v>Keep current</v>
      </c>
      <c r="J305" s="16"/>
      <c r="K305" t="str" s="15">
        <v/>
      </c>
      <c r="L305" s="17">
        <f>IF(AC305="Local catalog","",IF(AG305="Yes",IF(ISNUMBER(E305),E305,""),IF(I305="Keep current",IF(ISNUMBER(E305),E305,""),IF(AH305&lt;&gt;"Yes","",IF(I305="Approve proposed",F305,IF(AND(I305="Use my price",AND(ISNUMBER(J305),J305&gt;0)),J305,""))))))</f>
        <v>4.9</v>
      </c>
      <c r="M305" t="str" s="7">
        <f>IF(AND(AG305="Yes",OR(I305="Approve proposed",I305="Use my price")),"CHECK: protected price kept current",IF(OR(I305="Unreviewed",I305=""),"Pending review",IF(I305="Hold","On hold",IF(I305="Keep current",IF(ISNUMBER(E305),"Kept current","CHECK: no confirmed current price"),IF(AH305&lt;&gt;"Yes","CHECK: source needs review",IF(AND(I305="Use my price",NOT(AND(ISNUMBER(J305),J305&gt;0))),"CHECK: enter a price above zero",IF(NOT(OR(I305="Approve proposed",I305="Use my price")),"CHECK: choose a listed decision",IF(OR(NOT(ISNUMBER(L305)),L305&lt;=0,NOT(ISNUMBER(Y305)),Y305&lt;=0,X305&gt;=1),"CHECK: price or base unavailable",IF(L305/(Y305*(1-X305))-1&lt;0,"CHECK: price below local base","Ready")))))))))</f>
        <v>Kept current</v>
      </c>
      <c r="N305" s="18">
        <v>4.9</v>
      </c>
      <c r="O305" s="19">
        <v>0.4</v>
      </c>
      <c r="P305" s="14">
        <v>0.4</v>
      </c>
      <c r="Q305" s="20">
        <f>IF(AND(ISNUMBER(L305),ISNUMBER(Y305),Y305&gt;0,X305&lt;1),ROUND(L305/(Y305*(1-X305))-1,4),"")</f>
        <v>0.4</v>
      </c>
      <c r="R305" s="12">
        <v>0</v>
      </c>
      <c r="S305" s="13">
        <f>IF(AND(ISNUMBER(E305),E305&gt;0,ISNUMBER(F305)),R305*(F305/E305-1)*(1-'Start Here'!$B$16),0)</f>
        <v>0</v>
      </c>
      <c r="T305" s="17">
        <f>IF(AND(M305="Ready",OR(I305="Approve proposed",AND(I305="Use my price",AND(ISNUMBER(J305),J305&gt;0))),ISNUMBER(L305),E305&gt;0),R305*(L305/E305-1)*(1-'Start Here'!$B$16),0)</f>
        <v>0</v>
      </c>
      <c r="U305" t="str" s="6">
        <v>SNAP: preserve existing selling price; Currently hidden; do not activate automatically</v>
      </c>
      <c r="V305" t="str" s="21">
        <v>No</v>
      </c>
      <c r="W305" t="str" s="21">
        <v>No</v>
      </c>
      <c r="X305" s="22">
        <v>0</v>
      </c>
      <c r="Y305" s="18">
        <v>3.5</v>
      </c>
      <c r="AB305" t="str" s="6">
        <v>2026-10-01 10:41:27 UTC</v>
      </c>
      <c r="AC305" t="str" s="6">
        <v>Local Line cache</v>
      </c>
      <c r="AD305" s="23">
        <v>906542</v>
      </c>
      <c r="AE305" s="23">
        <v>650570</v>
      </c>
      <c r="AF305" t="str" s="23">
        <v>906542:650570:snap</v>
      </c>
      <c r="AG305" t="str" s="23">
        <v>Yes</v>
      </c>
      <c r="AH305" t="str" s="23">
        <v>Yes</v>
      </c>
      <c r="AI305" s="18">
        <v>0</v>
      </c>
    </row>
    <row r="306" ht="32" customHeight="1">
      <c r="A306" t="str" s="7">
        <v>Camas Swale Farm</v>
      </c>
      <c r="B306" t="str" s="7">
        <v>Red Bell Peppers</v>
      </c>
      <c r="C306" t="str" s="7">
        <v>each</v>
      </c>
      <c r="D306" t="str" s="7">
        <v>Herd Share Members</v>
      </c>
      <c r="E306" s="12">
        <v>7.7</v>
      </c>
      <c r="F306" s="13">
        <v>8.32</v>
      </c>
      <c r="G306" s="13">
        <f>IF(AND(ISNUMBER(E306),ISNUMBER(F306)),F306-E306,"")</f>
        <v>0.62</v>
      </c>
      <c r="H306" s="14">
        <f>IF(AND(ISNUMBER(E306),E306&gt;0,ISNUMBER(F306)),F306/E306-1,"")</f>
        <v>0.08051948051948044</v>
      </c>
      <c r="I306" t="str" s="15">
        <v>Unreviewed</v>
      </c>
      <c r="J306" s="16"/>
      <c r="K306" t="str" s="15">
        <v/>
      </c>
      <c r="L306" s="17" t="str">
        <f>IF(AC306="Local catalog","",IF(AG306="Yes",IF(ISNUMBER(E306),E306,""),IF(I306="Keep current",IF(ISNUMBER(E306),E306,""),IF(AH306&lt;&gt;"Yes","",IF(I306="Approve proposed",F306,IF(AND(I306="Use my price",AND(ISNUMBER(J306),J306&gt;0)),J306,""))))))</f>
        <v/>
      </c>
      <c r="M306" t="str" s="7">
        <f>IF(AND(AG306="Yes",OR(I306="Approve proposed",I306="Use my price")),"CHECK: protected price kept current",IF(OR(I306="Unreviewed",I306=""),"Pending review",IF(I306="Hold","On hold",IF(I306="Keep current",IF(ISNUMBER(E306),"Kept current","CHECK: no confirmed current price"),IF(AH306&lt;&gt;"Yes","CHECK: source needs review",IF(AND(I306="Use my price",NOT(AND(ISNUMBER(J306),J306&gt;0))),"CHECK: enter a price above zero",IF(NOT(OR(I306="Approve proposed",I306="Use my price")),"CHECK: choose a listed decision",IF(OR(NOT(ISNUMBER(L306)),L306&lt;=0,NOT(ISNUMBER(Y306)),Y306&lt;=0,X306&gt;=1),"CHECK: price or base unavailable",IF(L306/(Y306*(1-X306))-1&lt;0,"CHECK: price below local base","Ready")))))))))</f>
        <v>Pending review</v>
      </c>
      <c r="N306" s="18">
        <v>7.7</v>
      </c>
      <c r="O306" s="19">
        <v>0.4</v>
      </c>
      <c r="P306" s="14">
        <v>0.5127</v>
      </c>
      <c r="Q306" s="20" t="str">
        <f>IF(AND(ISNUMBER(L306),ISNUMBER(Y306),Y306&gt;0,X306&lt;1),ROUND(L306/(Y306*(1-X306))-1,4),"")</f>
        <v/>
      </c>
      <c r="R306" s="12">
        <v>0</v>
      </c>
      <c r="S306" s="13">
        <f>IF(AND(ISNUMBER(E306),E306&gt;0,ISNUMBER(F306)),R306*(F306/E306-1)*(1-'Start Here'!$B$16),0)</f>
        <v>0</v>
      </c>
      <c r="T306" s="17">
        <f>IF(AND(M306="Ready",OR(I306="Approve proposed",AND(I306="Use my price",AND(ISNUMBER(J306),J306&gt;0))),ISNUMBER(L306),E306&gt;0),R306*(L306/E306-1)*(1-'Start Here'!$B$16),0)</f>
        <v>0</v>
      </c>
      <c r="U306" t="str" s="6">
        <v>Currently hidden; do not activate automatically</v>
      </c>
      <c r="V306" t="str" s="21">
        <v>No</v>
      </c>
      <c r="W306" t="str" s="21">
        <v>No</v>
      </c>
      <c r="X306" s="22">
        <v>0</v>
      </c>
      <c r="Y306" s="18">
        <v>5.5</v>
      </c>
      <c r="AB306" t="str" s="6">
        <v>2026-10-01 10:41:27 UTC</v>
      </c>
      <c r="AC306" t="str" s="6">
        <v>Local Line cache</v>
      </c>
      <c r="AD306" s="23">
        <v>805920</v>
      </c>
      <c r="AE306" s="23">
        <v>526980</v>
      </c>
      <c r="AF306" t="str" s="23">
        <v>805920:526980:herdShare</v>
      </c>
      <c r="AG306" t="str" s="23">
        <v>No</v>
      </c>
      <c r="AH306" t="str" s="23">
        <v>Yes</v>
      </c>
      <c r="AI306" s="18">
        <v>0</v>
      </c>
    </row>
    <row r="307" ht="32" customHeight="1">
      <c r="A307" t="str" s="7">
        <v>Camas Swale Farm</v>
      </c>
      <c r="B307" t="str" s="7">
        <v>Red Bell Peppers</v>
      </c>
      <c r="C307" t="str" s="7">
        <v>each</v>
      </c>
      <c r="D307" t="str" s="7">
        <v>CSA Members</v>
      </c>
      <c r="E307" s="12">
        <v>7.7</v>
      </c>
      <c r="F307" s="13">
        <v>8.32</v>
      </c>
      <c r="G307" s="13">
        <f>IF(AND(ISNUMBER(E307),ISNUMBER(F307)),F307-E307,"")</f>
        <v>0.62</v>
      </c>
      <c r="H307" s="14">
        <f>IF(AND(ISNUMBER(E307),E307&gt;0,ISNUMBER(F307)),F307/E307-1,"")</f>
        <v>0.08051948051948044</v>
      </c>
      <c r="I307" t="str" s="15">
        <v>Unreviewed</v>
      </c>
      <c r="J307" s="16"/>
      <c r="K307" t="str" s="15">
        <v/>
      </c>
      <c r="L307" s="17" t="str">
        <f>IF(AC307="Local catalog","",IF(AG307="Yes",IF(ISNUMBER(E307),E307,""),IF(I307="Keep current",IF(ISNUMBER(E307),E307,""),IF(AH307&lt;&gt;"Yes","",IF(I307="Approve proposed",F307,IF(AND(I307="Use my price",AND(ISNUMBER(J307),J307&gt;0)),J307,""))))))</f>
        <v/>
      </c>
      <c r="M307" t="str" s="7">
        <f>IF(AND(AG307="Yes",OR(I307="Approve proposed",I307="Use my price")),"CHECK: protected price kept current",IF(OR(I307="Unreviewed",I307=""),"Pending review",IF(I307="Hold","On hold",IF(I307="Keep current",IF(ISNUMBER(E307),"Kept current","CHECK: no confirmed current price"),IF(AH307&lt;&gt;"Yes","CHECK: source needs review",IF(AND(I307="Use my price",NOT(AND(ISNUMBER(J307),J307&gt;0))),"CHECK: enter a price above zero",IF(NOT(OR(I307="Approve proposed",I307="Use my price")),"CHECK: choose a listed decision",IF(OR(NOT(ISNUMBER(L307)),L307&lt;=0,NOT(ISNUMBER(Y307)),Y307&lt;=0,X307&gt;=1),"CHECK: price or base unavailable",IF(L307/(Y307*(1-X307))-1&lt;0,"CHECK: price below local base","Ready")))))))))</f>
        <v>Pending review</v>
      </c>
      <c r="N307" s="18">
        <v>7.7</v>
      </c>
      <c r="O307" s="19">
        <v>0.4</v>
      </c>
      <c r="P307" s="14">
        <v>0.5127</v>
      </c>
      <c r="Q307" s="20" t="str">
        <f>IF(AND(ISNUMBER(L307),ISNUMBER(Y307),Y307&gt;0,X307&lt;1),ROUND(L307/(Y307*(1-X307))-1,4),"")</f>
        <v/>
      </c>
      <c r="R307" s="12">
        <v>0</v>
      </c>
      <c r="S307" s="13">
        <f>IF(AND(ISNUMBER(E307),E307&gt;0,ISNUMBER(F307)),R307*(F307/E307-1)*(1-'Start Here'!$B$16),0)</f>
        <v>0</v>
      </c>
      <c r="T307" s="17">
        <f>IF(AND(M307="Ready",OR(I307="Approve proposed",AND(I307="Use my price",AND(ISNUMBER(J307),J307&gt;0))),ISNUMBER(L307),E307&gt;0),R307*(L307/E307-1)*(1-'Start Here'!$B$16),0)</f>
        <v>0</v>
      </c>
      <c r="U307" t="str" s="6">
        <v>Currently hidden; do not activate automatically</v>
      </c>
      <c r="V307" t="str" s="21">
        <v>No</v>
      </c>
      <c r="W307" t="str" s="21">
        <v>No</v>
      </c>
      <c r="X307" s="22">
        <v>0</v>
      </c>
      <c r="Y307" s="18">
        <v>5.5</v>
      </c>
      <c r="AB307" t="str" s="6">
        <v>2026-10-01 10:41:27 UTC</v>
      </c>
      <c r="AC307" t="str" s="6">
        <v>Local Line cache</v>
      </c>
      <c r="AD307" s="23">
        <v>805920</v>
      </c>
      <c r="AE307" s="23">
        <v>526980</v>
      </c>
      <c r="AF307" t="str" s="23">
        <v>805920:526980:member</v>
      </c>
      <c r="AG307" t="str" s="23">
        <v>No</v>
      </c>
      <c r="AH307" t="str" s="23">
        <v>Yes</v>
      </c>
      <c r="AI307" s="18">
        <v>0</v>
      </c>
    </row>
    <row r="308" ht="32" customHeight="1">
      <c r="A308" t="str" s="7">
        <v>Camas Swale Farm</v>
      </c>
      <c r="B308" t="str" s="7">
        <v>Red Bell Peppers</v>
      </c>
      <c r="C308" t="str" s="7">
        <v>each</v>
      </c>
      <c r="D308" t="str" s="7">
        <v>Guest Basket</v>
      </c>
      <c r="G308" s="13" t="str">
        <f>IF(AND(ISNUMBER(E308),ISNUMBER(F308)),F308-E308,"")</f>
        <v/>
      </c>
      <c r="H308" s="14" t="str">
        <f>IF(AND(ISNUMBER(E308),E308&gt;0,ISNUMBER(F308)),F308/E308-1,"")</f>
        <v/>
      </c>
      <c r="I308" t="str" s="15">
        <v>Hold</v>
      </c>
      <c r="J308" s="24"/>
      <c r="K308" t="str" s="15">
        <v/>
      </c>
      <c r="L308" s="17" t="str">
        <f>IF(AC308="Local catalog","",IF(AG308="Yes",IF(ISNUMBER(E308),E308,""),IF(I308="Keep current",IF(ISNUMBER(E308),E308,""),IF(AH308&lt;&gt;"Yes","",IF(I308="Approve proposed",F308,IF(AND(I308="Use my price",AND(ISNUMBER(J308),J308&gt;0)),J308,""))))))</f>
        <v/>
      </c>
      <c r="M308" t="str" s="7">
        <f>IF(AND(AG308="Yes",OR(I308="Approve proposed",I308="Use my price")),"CHECK: protected price kept current",IF(OR(I308="Unreviewed",I308=""),"Pending review",IF(I308="Hold","On hold",IF(I308="Keep current",IF(ISNUMBER(E308),"Kept current","CHECK: no confirmed current price"),IF(AH308&lt;&gt;"Yes","CHECK: source needs review",IF(AND(I308="Use my price",NOT(AND(ISNUMBER(J308),J308&gt;0))),"CHECK: enter a price above zero",IF(NOT(OR(I308="Approve proposed",I308="Use my price")),"CHECK: choose a listed decision",IF(OR(NOT(ISNUMBER(L308)),L308&lt;=0,NOT(ISNUMBER(Y308)),Y308&lt;=0,X308&gt;=1),"CHECK: price or base unavailable",IF(L308/(Y308*(1-X308))-1&lt;0,"CHECK: price below local base","Ready")))))))))</f>
        <v>On hold</v>
      </c>
      <c r="N308" s="18">
        <v>7.7</v>
      </c>
      <c r="O308" s="19">
        <v>0.4</v>
      </c>
      <c r="Q308" s="20" t="str">
        <f>IF(AND(ISNUMBER(L308),ISNUMBER(Y308),Y308&gt;0,X308&lt;1),ROUND(L308/(Y308*(1-X308))-1,4),"")</f>
        <v/>
      </c>
      <c r="R308" s="12">
        <v>0</v>
      </c>
      <c r="S308" s="13">
        <f>IF(AND(ISNUMBER(E308),E308&gt;0,ISNUMBER(F308)),R308*(F308/E308-1)*(1-'Start Here'!$B$16),0)</f>
        <v>0</v>
      </c>
      <c r="T308" s="17">
        <f>IF(AND(M308="Ready",OR(I308="Approve proposed",AND(I308="Use my price",AND(ISNUMBER(J308),J308&gt;0))),ISNUMBER(L308),E308&gt;0),R308*(L308/E308-1)*(1-'Start Here'!$B$16),0)</f>
        <v>0</v>
      </c>
      <c r="U308" t="str" s="6">
        <v>No confirmed Local Line price/list; local calculation is reference only; Currently hidden; do not activate automatically</v>
      </c>
      <c r="V308" t="str" s="21">
        <v>No</v>
      </c>
      <c r="W308" t="str" s="21">
        <v>No</v>
      </c>
      <c r="X308" s="22">
        <v>0</v>
      </c>
      <c r="Y308" s="18">
        <v>5.5</v>
      </c>
      <c r="AB308" t="str" s="6">
        <v/>
      </c>
      <c r="AC308" t="str" s="6">
        <v>Local calculation only</v>
      </c>
      <c r="AD308" s="23">
        <v>805920</v>
      </c>
      <c r="AE308" s="23">
        <v>526980</v>
      </c>
      <c r="AF308" t="str" s="23">
        <v>805920:526980:guest</v>
      </c>
      <c r="AG308" t="str" s="23">
        <v>No</v>
      </c>
      <c r="AH308" t="str" s="23">
        <v>No</v>
      </c>
      <c r="AI308" s="18">
        <v>0</v>
      </c>
    </row>
    <row r="309" ht="32" customHeight="1">
      <c r="A309" t="str" s="7">
        <v>Camas Swale Farm</v>
      </c>
      <c r="B309" t="str" s="7">
        <v>Red Bell Peppers</v>
      </c>
      <c r="C309" t="str" s="7">
        <v>each</v>
      </c>
      <c r="D309" t="str" s="7">
        <v>SNAP</v>
      </c>
      <c r="E309" s="12">
        <v>7.7</v>
      </c>
      <c r="F309" s="13">
        <v>7.7</v>
      </c>
      <c r="G309" s="13">
        <f>IF(AND(ISNUMBER(E309),ISNUMBER(F309)),F309-E309,"")</f>
        <v>0</v>
      </c>
      <c r="H309" s="14">
        <f>IF(AND(ISNUMBER(E309),E309&gt;0,ISNUMBER(F309)),F309/E309-1,"")</f>
        <v>0</v>
      </c>
      <c r="I309" t="str" s="15">
        <v>Keep current</v>
      </c>
      <c r="J309" s="16"/>
      <c r="K309" t="str" s="15">
        <v/>
      </c>
      <c r="L309" s="17">
        <f>IF(AC309="Local catalog","",IF(AG309="Yes",IF(ISNUMBER(E309),E309,""),IF(I309="Keep current",IF(ISNUMBER(E309),E309,""),IF(AH309&lt;&gt;"Yes","",IF(I309="Approve proposed",F309,IF(AND(I309="Use my price",AND(ISNUMBER(J309),J309&gt;0)),J309,""))))))</f>
        <v>7.7</v>
      </c>
      <c r="M309" t="str" s="7">
        <f>IF(AND(AG309="Yes",OR(I309="Approve proposed",I309="Use my price")),"CHECK: protected price kept current",IF(OR(I309="Unreviewed",I309=""),"Pending review",IF(I309="Hold","On hold",IF(I309="Keep current",IF(ISNUMBER(E309),"Kept current","CHECK: no confirmed current price"),IF(AH309&lt;&gt;"Yes","CHECK: source needs review",IF(AND(I309="Use my price",NOT(AND(ISNUMBER(J309),J309&gt;0))),"CHECK: enter a price above zero",IF(NOT(OR(I309="Approve proposed",I309="Use my price")),"CHECK: choose a listed decision",IF(OR(NOT(ISNUMBER(L309)),L309&lt;=0,NOT(ISNUMBER(Y309)),Y309&lt;=0,X309&gt;=1),"CHECK: price or base unavailable",IF(L309/(Y309*(1-X309))-1&lt;0,"CHECK: price below local base","Ready")))))))))</f>
        <v>Kept current</v>
      </c>
      <c r="N309" s="18">
        <v>7.7</v>
      </c>
      <c r="O309" s="19">
        <v>0.4</v>
      </c>
      <c r="P309" s="14">
        <v>0.4</v>
      </c>
      <c r="Q309" s="20">
        <f>IF(AND(ISNUMBER(L309),ISNUMBER(Y309),Y309&gt;0,X309&lt;1),ROUND(L309/(Y309*(1-X309))-1,4),"")</f>
        <v>0.4</v>
      </c>
      <c r="R309" s="12">
        <v>0</v>
      </c>
      <c r="S309" s="13">
        <f>IF(AND(ISNUMBER(E309),E309&gt;0,ISNUMBER(F309)),R309*(F309/E309-1)*(1-'Start Here'!$B$16),0)</f>
        <v>0</v>
      </c>
      <c r="T309" s="17">
        <f>IF(AND(M309="Ready",OR(I309="Approve proposed",AND(I309="Use my price",AND(ISNUMBER(J309),J309&gt;0))),ISNUMBER(L309),E309&gt;0),R309*(L309/E309-1)*(1-'Start Here'!$B$16),0)</f>
        <v>0</v>
      </c>
      <c r="U309" t="str" s="6">
        <v>SNAP: preserve existing selling price; Currently hidden; do not activate automatically</v>
      </c>
      <c r="V309" t="str" s="21">
        <v>No</v>
      </c>
      <c r="W309" t="str" s="21">
        <v>No</v>
      </c>
      <c r="X309" s="22">
        <v>0</v>
      </c>
      <c r="Y309" s="18">
        <v>5.5</v>
      </c>
      <c r="AB309" t="str" s="6">
        <v>2026-10-01 10:41:27 UTC</v>
      </c>
      <c r="AC309" t="str" s="6">
        <v>Local Line cache</v>
      </c>
      <c r="AD309" s="23">
        <v>805920</v>
      </c>
      <c r="AE309" s="23">
        <v>526980</v>
      </c>
      <c r="AF309" t="str" s="23">
        <v>805920:526980:snap</v>
      </c>
      <c r="AG309" t="str" s="23">
        <v>Yes</v>
      </c>
      <c r="AH309" t="str" s="23">
        <v>Yes</v>
      </c>
      <c r="AI309" s="18">
        <v>0</v>
      </c>
    </row>
    <row r="310" ht="32" customHeight="1">
      <c r="A310" t="str" s="7">
        <v>Camas Swale Farm</v>
      </c>
      <c r="B310" t="str" s="7">
        <v>Romanesco</v>
      </c>
      <c r="C310" t="str" s="7">
        <v>1 lb</v>
      </c>
      <c r="D310" t="str" s="7">
        <v>Herd Share Members</v>
      </c>
      <c r="E310" s="12">
        <v>3.5</v>
      </c>
      <c r="F310" s="13">
        <v>3.78</v>
      </c>
      <c r="G310" s="13">
        <f>IF(AND(ISNUMBER(E310),ISNUMBER(F310)),F310-E310,"")</f>
        <v>0.28</v>
      </c>
      <c r="H310" s="14">
        <f>IF(AND(ISNUMBER(E310),E310&gt;0,ISNUMBER(F310)),F310/E310-1,"")</f>
        <v>0.07999999999999985</v>
      </c>
      <c r="I310" t="str" s="15">
        <v>Unreviewed</v>
      </c>
      <c r="J310" s="16"/>
      <c r="K310" t="str" s="15">
        <v/>
      </c>
      <c r="L310" s="17" t="str">
        <f>IF(AC310="Local catalog","",IF(AG310="Yes",IF(ISNUMBER(E310),E310,""),IF(I310="Keep current",IF(ISNUMBER(E310),E310,""),IF(AH310&lt;&gt;"Yes","",IF(I310="Approve proposed",F310,IF(AND(I310="Use my price",AND(ISNUMBER(J310),J310&gt;0)),J310,""))))))</f>
        <v/>
      </c>
      <c r="M310" t="str" s="7">
        <f>IF(AND(AG310="Yes",OR(I310="Approve proposed",I310="Use my price")),"CHECK: protected price kept current",IF(OR(I310="Unreviewed",I310=""),"Pending review",IF(I310="Hold","On hold",IF(I310="Keep current",IF(ISNUMBER(E310),"Kept current","CHECK: no confirmed current price"),IF(AH310&lt;&gt;"Yes","CHECK: source needs review",IF(AND(I310="Use my price",NOT(AND(ISNUMBER(J310),J310&gt;0))),"CHECK: enter a price above zero",IF(NOT(OR(I310="Approve proposed",I310="Use my price")),"CHECK: choose a listed decision",IF(OR(NOT(ISNUMBER(L310)),L310&lt;=0,NOT(ISNUMBER(Y310)),Y310&lt;=0,X310&gt;=1),"CHECK: price or base unavailable",IF(L310/(Y310*(1-X310))-1&lt;0,"CHECK: price below local base","Ready")))))))))</f>
        <v>Pending review</v>
      </c>
      <c r="N310" s="18">
        <v>3.5</v>
      </c>
      <c r="O310" s="19">
        <v>0.4</v>
      </c>
      <c r="P310" s="14">
        <v>0.512</v>
      </c>
      <c r="Q310" s="20" t="str">
        <f>IF(AND(ISNUMBER(L310),ISNUMBER(Y310),Y310&gt;0,X310&lt;1),ROUND(L310/(Y310*(1-X310))-1,4),"")</f>
        <v/>
      </c>
      <c r="R310" s="12">
        <v>0</v>
      </c>
      <c r="S310" s="13">
        <f>IF(AND(ISNUMBER(E310),E310&gt;0,ISNUMBER(F310)),R310*(F310/E310-1)*(1-'Start Here'!$B$16),0)</f>
        <v>0</v>
      </c>
      <c r="T310" s="17">
        <f>IF(AND(M310="Ready",OR(I310="Approve proposed",AND(I310="Use my price",AND(ISNUMBER(J310),J310&gt;0))),ISNUMBER(L310),E310&gt;0),R310*(L310/E310-1)*(1-'Start Here'!$B$16),0)</f>
        <v>0</v>
      </c>
      <c r="U310" t="str" s="6">
        <v>Currently hidden; do not activate automatically</v>
      </c>
      <c r="V310" t="str" s="21">
        <v>No</v>
      </c>
      <c r="W310" t="str" s="21">
        <v>No</v>
      </c>
      <c r="X310" s="22">
        <v>0</v>
      </c>
      <c r="Y310" s="18">
        <v>2.5</v>
      </c>
      <c r="AB310" t="str" s="6">
        <v>2026-10-01 10:41:27 UTC</v>
      </c>
      <c r="AC310" t="str" s="6">
        <v>Local Line cache</v>
      </c>
      <c r="AD310" s="23">
        <v>915287</v>
      </c>
      <c r="AE310" s="23">
        <v>661221</v>
      </c>
      <c r="AF310" t="str" s="23">
        <v>915287:661221:herdShare</v>
      </c>
      <c r="AG310" t="str" s="23">
        <v>No</v>
      </c>
      <c r="AH310" t="str" s="23">
        <v>Yes</v>
      </c>
      <c r="AI310" s="18">
        <v>0</v>
      </c>
    </row>
    <row r="311" ht="32" customHeight="1">
      <c r="A311" t="str" s="7">
        <v>Camas Swale Farm</v>
      </c>
      <c r="B311" t="str" s="7">
        <v>Romanesco</v>
      </c>
      <c r="C311" t="str" s="7">
        <v>1 lb</v>
      </c>
      <c r="D311" t="str" s="7">
        <v>CSA Members</v>
      </c>
      <c r="E311" s="12">
        <v>3.5</v>
      </c>
      <c r="F311" s="13">
        <v>3.78</v>
      </c>
      <c r="G311" s="13">
        <f>IF(AND(ISNUMBER(E311),ISNUMBER(F311)),F311-E311,"")</f>
        <v>0.28</v>
      </c>
      <c r="H311" s="14">
        <f>IF(AND(ISNUMBER(E311),E311&gt;0,ISNUMBER(F311)),F311/E311-1,"")</f>
        <v>0.07999999999999985</v>
      </c>
      <c r="I311" t="str" s="15">
        <v>Unreviewed</v>
      </c>
      <c r="J311" s="16"/>
      <c r="K311" t="str" s="15">
        <v/>
      </c>
      <c r="L311" s="17" t="str">
        <f>IF(AC311="Local catalog","",IF(AG311="Yes",IF(ISNUMBER(E311),E311,""),IF(I311="Keep current",IF(ISNUMBER(E311),E311,""),IF(AH311&lt;&gt;"Yes","",IF(I311="Approve proposed",F311,IF(AND(I311="Use my price",AND(ISNUMBER(J311),J311&gt;0)),J311,""))))))</f>
        <v/>
      </c>
      <c r="M311" t="str" s="7">
        <f>IF(AND(AG311="Yes",OR(I311="Approve proposed",I311="Use my price")),"CHECK: protected price kept current",IF(OR(I311="Unreviewed",I311=""),"Pending review",IF(I311="Hold","On hold",IF(I311="Keep current",IF(ISNUMBER(E311),"Kept current","CHECK: no confirmed current price"),IF(AH311&lt;&gt;"Yes","CHECK: source needs review",IF(AND(I311="Use my price",NOT(AND(ISNUMBER(J311),J311&gt;0))),"CHECK: enter a price above zero",IF(NOT(OR(I311="Approve proposed",I311="Use my price")),"CHECK: choose a listed decision",IF(OR(NOT(ISNUMBER(L311)),L311&lt;=0,NOT(ISNUMBER(Y311)),Y311&lt;=0,X311&gt;=1),"CHECK: price or base unavailable",IF(L311/(Y311*(1-X311))-1&lt;0,"CHECK: price below local base","Ready")))))))))</f>
        <v>Pending review</v>
      </c>
      <c r="N311" s="18">
        <v>3.5</v>
      </c>
      <c r="O311" s="19">
        <v>0.4</v>
      </c>
      <c r="P311" s="14">
        <v>0.512</v>
      </c>
      <c r="Q311" s="20" t="str">
        <f>IF(AND(ISNUMBER(L311),ISNUMBER(Y311),Y311&gt;0,X311&lt;1),ROUND(L311/(Y311*(1-X311))-1,4),"")</f>
        <v/>
      </c>
      <c r="R311" s="12">
        <v>0</v>
      </c>
      <c r="S311" s="13">
        <f>IF(AND(ISNUMBER(E311),E311&gt;0,ISNUMBER(F311)),R311*(F311/E311-1)*(1-'Start Here'!$B$16),0)</f>
        <v>0</v>
      </c>
      <c r="T311" s="17">
        <f>IF(AND(M311="Ready",OR(I311="Approve proposed",AND(I311="Use my price",AND(ISNUMBER(J311),J311&gt;0))),ISNUMBER(L311),E311&gt;0),R311*(L311/E311-1)*(1-'Start Here'!$B$16),0)</f>
        <v>0</v>
      </c>
      <c r="U311" t="str" s="6">
        <v>Currently hidden; do not activate automatically</v>
      </c>
      <c r="V311" t="str" s="21">
        <v>No</v>
      </c>
      <c r="W311" t="str" s="21">
        <v>No</v>
      </c>
      <c r="X311" s="22">
        <v>0</v>
      </c>
      <c r="Y311" s="18">
        <v>2.5</v>
      </c>
      <c r="AB311" t="str" s="6">
        <v>2026-10-01 10:41:27 UTC</v>
      </c>
      <c r="AC311" t="str" s="6">
        <v>Local Line cache</v>
      </c>
      <c r="AD311" s="23">
        <v>915287</v>
      </c>
      <c r="AE311" s="23">
        <v>661221</v>
      </c>
      <c r="AF311" t="str" s="23">
        <v>915287:661221:member</v>
      </c>
      <c r="AG311" t="str" s="23">
        <v>No</v>
      </c>
      <c r="AH311" t="str" s="23">
        <v>Yes</v>
      </c>
      <c r="AI311" s="18">
        <v>0</v>
      </c>
    </row>
    <row r="312" ht="32" customHeight="1">
      <c r="A312" t="str" s="7">
        <v>Camas Swale Farm</v>
      </c>
      <c r="B312" t="str" s="7">
        <v>Romanesco</v>
      </c>
      <c r="C312" t="str" s="7">
        <v>1 lb</v>
      </c>
      <c r="D312" t="str" s="7">
        <v>Guest Basket</v>
      </c>
      <c r="E312" s="12">
        <v>3.5</v>
      </c>
      <c r="F312" s="13">
        <v>3.78</v>
      </c>
      <c r="G312" s="13">
        <f>IF(AND(ISNUMBER(E312),ISNUMBER(F312)),F312-E312,"")</f>
        <v>0.28</v>
      </c>
      <c r="H312" s="14">
        <f>IF(AND(ISNUMBER(E312),E312&gt;0,ISNUMBER(F312)),F312/E312-1,"")</f>
        <v>0.07999999999999985</v>
      </c>
      <c r="I312" t="str" s="15">
        <v>Unreviewed</v>
      </c>
      <c r="J312" s="16"/>
      <c r="K312" t="str" s="15">
        <v/>
      </c>
      <c r="L312" s="17" t="str">
        <f>IF(AC312="Local catalog","",IF(AG312="Yes",IF(ISNUMBER(E312),E312,""),IF(I312="Keep current",IF(ISNUMBER(E312),E312,""),IF(AH312&lt;&gt;"Yes","",IF(I312="Approve proposed",F312,IF(AND(I312="Use my price",AND(ISNUMBER(J312),J312&gt;0)),J312,""))))))</f>
        <v/>
      </c>
      <c r="M312" t="str" s="7">
        <f>IF(AND(AG312="Yes",OR(I312="Approve proposed",I312="Use my price")),"CHECK: protected price kept current",IF(OR(I312="Unreviewed",I312=""),"Pending review",IF(I312="Hold","On hold",IF(I312="Keep current",IF(ISNUMBER(E312),"Kept current","CHECK: no confirmed current price"),IF(AH312&lt;&gt;"Yes","CHECK: source needs review",IF(AND(I312="Use my price",NOT(AND(ISNUMBER(J312),J312&gt;0))),"CHECK: enter a price above zero",IF(NOT(OR(I312="Approve proposed",I312="Use my price")),"CHECK: choose a listed decision",IF(OR(NOT(ISNUMBER(L312)),L312&lt;=0,NOT(ISNUMBER(Y312)),Y312&lt;=0,X312&gt;=1),"CHECK: price or base unavailable",IF(L312/(Y312*(1-X312))-1&lt;0,"CHECK: price below local base","Ready")))))))))</f>
        <v>Pending review</v>
      </c>
      <c r="N312" s="18">
        <v>3.5</v>
      </c>
      <c r="O312" s="19">
        <v>0.4</v>
      </c>
      <c r="P312" s="14">
        <v>0.512</v>
      </c>
      <c r="Q312" s="20" t="str">
        <f>IF(AND(ISNUMBER(L312),ISNUMBER(Y312),Y312&gt;0,X312&lt;1),ROUND(L312/(Y312*(1-X312))-1,4),"")</f>
        <v/>
      </c>
      <c r="R312" s="12">
        <v>0</v>
      </c>
      <c r="S312" s="13">
        <f>IF(AND(ISNUMBER(E312),E312&gt;0,ISNUMBER(F312)),R312*(F312/E312-1)*(1-'Start Here'!$B$16),0)</f>
        <v>0</v>
      </c>
      <c r="T312" s="17">
        <f>IF(AND(M312="Ready",OR(I312="Approve proposed",AND(I312="Use my price",AND(ISNUMBER(J312),J312&gt;0))),ISNUMBER(L312),E312&gt;0),R312*(L312/E312-1)*(1-'Start Here'!$B$16),0)</f>
        <v>0</v>
      </c>
      <c r="U312" t="str" s="6">
        <v>Currently hidden; do not activate automatically</v>
      </c>
      <c r="V312" t="str" s="21">
        <v>No</v>
      </c>
      <c r="W312" t="str" s="21">
        <v>No</v>
      </c>
      <c r="X312" s="22">
        <v>0</v>
      </c>
      <c r="Y312" s="18">
        <v>2.5</v>
      </c>
      <c r="AB312" t="str" s="6">
        <v>2026-10-01 10:41:27 UTC</v>
      </c>
      <c r="AC312" t="str" s="6">
        <v>Local Line cache</v>
      </c>
      <c r="AD312" s="23">
        <v>915287</v>
      </c>
      <c r="AE312" s="23">
        <v>661221</v>
      </c>
      <c r="AF312" t="str" s="23">
        <v>915287:661221:guest</v>
      </c>
      <c r="AG312" t="str" s="23">
        <v>No</v>
      </c>
      <c r="AH312" t="str" s="23">
        <v>Yes</v>
      </c>
      <c r="AI312" s="18">
        <v>0</v>
      </c>
    </row>
    <row r="313" ht="32" customHeight="1">
      <c r="A313" t="str" s="7">
        <v>Camas Swale Farm</v>
      </c>
      <c r="B313" t="str" s="7">
        <v>Romanesco</v>
      </c>
      <c r="C313" t="str" s="7">
        <v>1 lb</v>
      </c>
      <c r="D313" t="str" s="7">
        <v>SNAP</v>
      </c>
      <c r="E313" s="12">
        <v>3.5</v>
      </c>
      <c r="F313" s="13">
        <v>3.5</v>
      </c>
      <c r="G313" s="13">
        <f>IF(AND(ISNUMBER(E313),ISNUMBER(F313)),F313-E313,"")</f>
        <v>0</v>
      </c>
      <c r="H313" s="14">
        <f>IF(AND(ISNUMBER(E313),E313&gt;0,ISNUMBER(F313)),F313/E313-1,"")</f>
        <v>0</v>
      </c>
      <c r="I313" t="str" s="15">
        <v>Keep current</v>
      </c>
      <c r="J313" s="16"/>
      <c r="K313" t="str" s="15">
        <v/>
      </c>
      <c r="L313" s="17">
        <f>IF(AC313="Local catalog","",IF(AG313="Yes",IF(ISNUMBER(E313),E313,""),IF(I313="Keep current",IF(ISNUMBER(E313),E313,""),IF(AH313&lt;&gt;"Yes","",IF(I313="Approve proposed",F313,IF(AND(I313="Use my price",AND(ISNUMBER(J313),J313&gt;0)),J313,""))))))</f>
        <v>3.5</v>
      </c>
      <c r="M313" t="str" s="7">
        <f>IF(AND(AG313="Yes",OR(I313="Approve proposed",I313="Use my price")),"CHECK: protected price kept current",IF(OR(I313="Unreviewed",I313=""),"Pending review",IF(I313="Hold","On hold",IF(I313="Keep current",IF(ISNUMBER(E313),"Kept current","CHECK: no confirmed current price"),IF(AH313&lt;&gt;"Yes","CHECK: source needs review",IF(AND(I313="Use my price",NOT(AND(ISNUMBER(J313),J313&gt;0))),"CHECK: enter a price above zero",IF(NOT(OR(I313="Approve proposed",I313="Use my price")),"CHECK: choose a listed decision",IF(OR(NOT(ISNUMBER(L313)),L313&lt;=0,NOT(ISNUMBER(Y313)),Y313&lt;=0,X313&gt;=1),"CHECK: price or base unavailable",IF(L313/(Y313*(1-X313))-1&lt;0,"CHECK: price below local base","Ready")))))))))</f>
        <v>Kept current</v>
      </c>
      <c r="N313" s="18">
        <v>3.5</v>
      </c>
      <c r="O313" s="19">
        <v>0.4</v>
      </c>
      <c r="P313" s="14">
        <v>0.4</v>
      </c>
      <c r="Q313" s="20">
        <f>IF(AND(ISNUMBER(L313),ISNUMBER(Y313),Y313&gt;0,X313&lt;1),ROUND(L313/(Y313*(1-X313))-1,4),"")</f>
        <v>0.4</v>
      </c>
      <c r="R313" s="12">
        <v>0</v>
      </c>
      <c r="S313" s="13">
        <f>IF(AND(ISNUMBER(E313),E313&gt;0,ISNUMBER(F313)),R313*(F313/E313-1)*(1-'Start Here'!$B$16),0)</f>
        <v>0</v>
      </c>
      <c r="T313" s="17">
        <f>IF(AND(M313="Ready",OR(I313="Approve proposed",AND(I313="Use my price",AND(ISNUMBER(J313),J313&gt;0))),ISNUMBER(L313),E313&gt;0),R313*(L313/E313-1)*(1-'Start Here'!$B$16),0)</f>
        <v>0</v>
      </c>
      <c r="U313" t="str" s="6">
        <v>SNAP: preserve existing selling price; Currently hidden; do not activate automatically</v>
      </c>
      <c r="V313" t="str" s="21">
        <v>No</v>
      </c>
      <c r="W313" t="str" s="21">
        <v>No</v>
      </c>
      <c r="X313" s="22">
        <v>0</v>
      </c>
      <c r="Y313" s="18">
        <v>2.5</v>
      </c>
      <c r="AB313" t="str" s="6">
        <v>2026-10-01 10:41:27 UTC</v>
      </c>
      <c r="AC313" t="str" s="6">
        <v>Local Line cache</v>
      </c>
      <c r="AD313" s="23">
        <v>915287</v>
      </c>
      <c r="AE313" s="23">
        <v>661221</v>
      </c>
      <c r="AF313" t="str" s="23">
        <v>915287:661221:snap</v>
      </c>
      <c r="AG313" t="str" s="23">
        <v>Yes</v>
      </c>
      <c r="AH313" t="str" s="23">
        <v>Yes</v>
      </c>
      <c r="AI313" s="18">
        <v>0</v>
      </c>
    </row>
    <row r="314" ht="32" customHeight="1">
      <c r="A314" t="str" s="7">
        <v>Camas Swale Farm</v>
      </c>
      <c r="B314" t="str" s="7">
        <v>Salanova Lettuce Mix</v>
      </c>
      <c r="C314" t="str" s="7">
        <v>1/2 lb bag</v>
      </c>
      <c r="D314" t="str" s="7">
        <v>Herd Share Members</v>
      </c>
      <c r="E314" s="12">
        <v>5.6</v>
      </c>
      <c r="F314" s="13">
        <v>6.05</v>
      </c>
      <c r="G314" s="13">
        <f>IF(AND(ISNUMBER(E314),ISNUMBER(F314)),F314-E314,"")</f>
        <v>0.45</v>
      </c>
      <c r="H314" s="14">
        <f>IF(AND(ISNUMBER(E314),E314&gt;0,ISNUMBER(F314)),F314/E314-1,"")</f>
        <v>0.0803571428571428</v>
      </c>
      <c r="I314" t="str" s="15">
        <v>Unreviewed</v>
      </c>
      <c r="J314" s="16"/>
      <c r="K314" t="str" s="15">
        <v/>
      </c>
      <c r="L314" s="17" t="str">
        <f>IF(AC314="Local catalog","",IF(AG314="Yes",IF(ISNUMBER(E314),E314,""),IF(I314="Keep current",IF(ISNUMBER(E314),E314,""),IF(AH314&lt;&gt;"Yes","",IF(I314="Approve proposed",F314,IF(AND(I314="Use my price",AND(ISNUMBER(J314),J314&gt;0)),J314,""))))))</f>
        <v/>
      </c>
      <c r="M314" t="str" s="7">
        <f>IF(AND(AG314="Yes",OR(I314="Approve proposed",I314="Use my price")),"CHECK: protected price kept current",IF(OR(I314="Unreviewed",I314=""),"Pending review",IF(I314="Hold","On hold",IF(I314="Keep current",IF(ISNUMBER(E314),"Kept current","CHECK: no confirmed current price"),IF(AH314&lt;&gt;"Yes","CHECK: source needs review",IF(AND(I314="Use my price",NOT(AND(ISNUMBER(J314),J314&gt;0))),"CHECK: enter a price above zero",IF(NOT(OR(I314="Approve proposed",I314="Use my price")),"CHECK: choose a listed decision",IF(OR(NOT(ISNUMBER(L314)),L314&lt;=0,NOT(ISNUMBER(Y314)),Y314&lt;=0,X314&gt;=1),"CHECK: price or base unavailable",IF(L314/(Y314*(1-X314))-1&lt;0,"CHECK: price below local base","Ready")))))))))</f>
        <v>Pending review</v>
      </c>
      <c r="N314" s="18">
        <v>5.6</v>
      </c>
      <c r="O314" s="19">
        <v>0.4</v>
      </c>
      <c r="P314" s="14">
        <v>0.5125</v>
      </c>
      <c r="Q314" s="20" t="str">
        <f>IF(AND(ISNUMBER(L314),ISNUMBER(Y314),Y314&gt;0,X314&lt;1),ROUND(L314/(Y314*(1-X314))-1,4),"")</f>
        <v/>
      </c>
      <c r="R314" s="12">
        <v>778.4</v>
      </c>
      <c r="S314" s="13">
        <f>IF(AND(ISNUMBER(E314),E314&gt;0,ISNUMBER(F314)),R314*(F314/E314-1)*(1-'Start Here'!$B$16),0)</f>
        <v>60.67349999999995</v>
      </c>
      <c r="T314" s="17">
        <f>IF(AND(M314="Ready",OR(I314="Approve proposed",AND(I314="Use my price",AND(ISNUMBER(J314),J314&gt;0))),ISNUMBER(L314),E314&gt;0),R314*(L314/E314-1)*(1-'Start Here'!$B$16),0)</f>
        <v>0</v>
      </c>
      <c r="U314" t="str" s="6">
        <v>Currently hidden; do not activate automatically</v>
      </c>
      <c r="V314" t="str" s="21">
        <v>No</v>
      </c>
      <c r="W314" t="str" s="21">
        <v>No</v>
      </c>
      <c r="X314" s="22">
        <v>0</v>
      </c>
      <c r="Y314" s="18">
        <v>4</v>
      </c>
      <c r="AB314" t="str" s="6">
        <v>2026-10-01 10:41:27 UTC</v>
      </c>
      <c r="AC314" t="str" s="6">
        <v>Local Line cache</v>
      </c>
      <c r="AD314" s="23">
        <v>972408</v>
      </c>
      <c r="AE314" s="23">
        <v>736582</v>
      </c>
      <c r="AF314" t="str" s="23">
        <v>972408:736582:herdShare</v>
      </c>
      <c r="AG314" t="str" s="23">
        <v>No</v>
      </c>
      <c r="AH314" t="str" s="23">
        <v>Yes</v>
      </c>
      <c r="AI314" s="18">
        <v>556</v>
      </c>
    </row>
    <row r="315" ht="32" customHeight="1">
      <c r="A315" t="str" s="7">
        <v>Camas Swale Farm</v>
      </c>
      <c r="B315" t="str" s="7">
        <v>Salanova Lettuce Mix</v>
      </c>
      <c r="C315" t="str" s="7">
        <v>1/2 lb bag</v>
      </c>
      <c r="D315" t="str" s="7">
        <v>CSA Members</v>
      </c>
      <c r="E315" s="12">
        <v>5.6</v>
      </c>
      <c r="F315" s="13">
        <v>6.05</v>
      </c>
      <c r="G315" s="13">
        <f>IF(AND(ISNUMBER(E315),ISNUMBER(F315)),F315-E315,"")</f>
        <v>0.45</v>
      </c>
      <c r="H315" s="14">
        <f>IF(AND(ISNUMBER(E315),E315&gt;0,ISNUMBER(F315)),F315/E315-1,"")</f>
        <v>0.0803571428571428</v>
      </c>
      <c r="I315" t="str" s="15">
        <v>Unreviewed</v>
      </c>
      <c r="J315" s="16"/>
      <c r="K315" t="str" s="15">
        <v/>
      </c>
      <c r="L315" s="17" t="str">
        <f>IF(AC315="Local catalog","",IF(AG315="Yes",IF(ISNUMBER(E315),E315,""),IF(I315="Keep current",IF(ISNUMBER(E315),E315,""),IF(AH315&lt;&gt;"Yes","",IF(I315="Approve proposed",F315,IF(AND(I315="Use my price",AND(ISNUMBER(J315),J315&gt;0)),J315,""))))))</f>
        <v/>
      </c>
      <c r="M315" t="str" s="7">
        <f>IF(AND(AG315="Yes",OR(I315="Approve proposed",I315="Use my price")),"CHECK: protected price kept current",IF(OR(I315="Unreviewed",I315=""),"Pending review",IF(I315="Hold","On hold",IF(I315="Keep current",IF(ISNUMBER(E315),"Kept current","CHECK: no confirmed current price"),IF(AH315&lt;&gt;"Yes","CHECK: source needs review",IF(AND(I315="Use my price",NOT(AND(ISNUMBER(J315),J315&gt;0))),"CHECK: enter a price above zero",IF(NOT(OR(I315="Approve proposed",I315="Use my price")),"CHECK: choose a listed decision",IF(OR(NOT(ISNUMBER(L315)),L315&lt;=0,NOT(ISNUMBER(Y315)),Y315&lt;=0,X315&gt;=1),"CHECK: price or base unavailable",IF(L315/(Y315*(1-X315))-1&lt;0,"CHECK: price below local base","Ready")))))))))</f>
        <v>Pending review</v>
      </c>
      <c r="N315" s="18">
        <v>5.6</v>
      </c>
      <c r="O315" s="19">
        <v>0.4</v>
      </c>
      <c r="P315" s="14">
        <v>0.5125</v>
      </c>
      <c r="Q315" s="20" t="str">
        <f>IF(AND(ISNUMBER(L315),ISNUMBER(Y315),Y315&gt;0,X315&lt;1),ROUND(L315/(Y315*(1-X315))-1,4),"")</f>
        <v/>
      </c>
      <c r="R315" s="12">
        <v>0</v>
      </c>
      <c r="S315" s="13">
        <f>IF(AND(ISNUMBER(E315),E315&gt;0,ISNUMBER(F315)),R315*(F315/E315-1)*(1-'Start Here'!$B$16),0)</f>
        <v>0</v>
      </c>
      <c r="T315" s="17">
        <f>IF(AND(M315="Ready",OR(I315="Approve proposed",AND(I315="Use my price",AND(ISNUMBER(J315),J315&gt;0))),ISNUMBER(L315),E315&gt;0),R315*(L315/E315-1)*(1-'Start Here'!$B$16),0)</f>
        <v>0</v>
      </c>
      <c r="U315" t="str" s="6">
        <v>Currently hidden; do not activate automatically</v>
      </c>
      <c r="V315" t="str" s="21">
        <v>No</v>
      </c>
      <c r="W315" t="str" s="21">
        <v>No</v>
      </c>
      <c r="X315" s="22">
        <v>0</v>
      </c>
      <c r="Y315" s="18">
        <v>4</v>
      </c>
      <c r="AB315" t="str" s="6">
        <v>2026-10-01 10:41:27 UTC</v>
      </c>
      <c r="AC315" t="str" s="6">
        <v>Local Line cache</v>
      </c>
      <c r="AD315" s="23">
        <v>972408</v>
      </c>
      <c r="AE315" s="23">
        <v>736582</v>
      </c>
      <c r="AF315" t="str" s="23">
        <v>972408:736582:member</v>
      </c>
      <c r="AG315" t="str" s="23">
        <v>No</v>
      </c>
      <c r="AH315" t="str" s="23">
        <v>Yes</v>
      </c>
      <c r="AI315" s="18">
        <v>0</v>
      </c>
    </row>
    <row r="316" ht="32" customHeight="1">
      <c r="A316" t="str" s="7">
        <v>Camas Swale Farm</v>
      </c>
      <c r="B316" t="str" s="7">
        <v>Salanova Lettuce Mix</v>
      </c>
      <c r="C316" t="str" s="7">
        <v>1/2 lb bag</v>
      </c>
      <c r="D316" t="str" s="7">
        <v>Guest Basket</v>
      </c>
      <c r="E316" s="12">
        <v>5.6</v>
      </c>
      <c r="F316" s="13">
        <v>6.05</v>
      </c>
      <c r="G316" s="13">
        <f>IF(AND(ISNUMBER(E316),ISNUMBER(F316)),F316-E316,"")</f>
        <v>0.45</v>
      </c>
      <c r="H316" s="14">
        <f>IF(AND(ISNUMBER(E316),E316&gt;0,ISNUMBER(F316)),F316/E316-1,"")</f>
        <v>0.0803571428571428</v>
      </c>
      <c r="I316" t="str" s="15">
        <v>Unreviewed</v>
      </c>
      <c r="J316" s="16"/>
      <c r="K316" t="str" s="15">
        <v/>
      </c>
      <c r="L316" s="17" t="str">
        <f>IF(AC316="Local catalog","",IF(AG316="Yes",IF(ISNUMBER(E316),E316,""),IF(I316="Keep current",IF(ISNUMBER(E316),E316,""),IF(AH316&lt;&gt;"Yes","",IF(I316="Approve proposed",F316,IF(AND(I316="Use my price",AND(ISNUMBER(J316),J316&gt;0)),J316,""))))))</f>
        <v/>
      </c>
      <c r="M316" t="str" s="7">
        <f>IF(AND(AG316="Yes",OR(I316="Approve proposed",I316="Use my price")),"CHECK: protected price kept current",IF(OR(I316="Unreviewed",I316=""),"Pending review",IF(I316="Hold","On hold",IF(I316="Keep current",IF(ISNUMBER(E316),"Kept current","CHECK: no confirmed current price"),IF(AH316&lt;&gt;"Yes","CHECK: source needs review",IF(AND(I316="Use my price",NOT(AND(ISNUMBER(J316),J316&gt;0))),"CHECK: enter a price above zero",IF(NOT(OR(I316="Approve proposed",I316="Use my price")),"CHECK: choose a listed decision",IF(OR(NOT(ISNUMBER(L316)),L316&lt;=0,NOT(ISNUMBER(Y316)),Y316&lt;=0,X316&gt;=1),"CHECK: price or base unavailable",IF(L316/(Y316*(1-X316))-1&lt;0,"CHECK: price below local base","Ready")))))))))</f>
        <v>Pending review</v>
      </c>
      <c r="N316" s="18">
        <v>5.6</v>
      </c>
      <c r="O316" s="19">
        <v>0.4</v>
      </c>
      <c r="P316" s="14">
        <v>0.5125</v>
      </c>
      <c r="Q316" s="20" t="str">
        <f>IF(AND(ISNUMBER(L316),ISNUMBER(Y316),Y316&gt;0,X316&lt;1),ROUND(L316/(Y316*(1-X316))-1,4),"")</f>
        <v/>
      </c>
      <c r="R316" s="12">
        <v>61.599999999999994</v>
      </c>
      <c r="S316" s="13">
        <f>IF(AND(ISNUMBER(E316),E316&gt;0,ISNUMBER(F316)),R316*(F316/E316-1)*(1-'Start Here'!$B$16),0)</f>
        <v>4.801499999999995</v>
      </c>
      <c r="T316" s="17">
        <f>IF(AND(M316="Ready",OR(I316="Approve proposed",AND(I316="Use my price",AND(ISNUMBER(J316),J316&gt;0))),ISNUMBER(L316),E316&gt;0),R316*(L316/E316-1)*(1-'Start Here'!$B$16),0)</f>
        <v>0</v>
      </c>
      <c r="U316" t="str" s="6">
        <v>Currently hidden; do not activate automatically</v>
      </c>
      <c r="V316" t="str" s="21">
        <v>No</v>
      </c>
      <c r="W316" t="str" s="21">
        <v>No</v>
      </c>
      <c r="X316" s="22">
        <v>0</v>
      </c>
      <c r="Y316" s="18">
        <v>4</v>
      </c>
      <c r="AB316" t="str" s="6">
        <v>2026-10-01 10:41:27 UTC</v>
      </c>
      <c r="AC316" t="str" s="6">
        <v>Local Line cache</v>
      </c>
      <c r="AD316" s="23">
        <v>972408</v>
      </c>
      <c r="AE316" s="23">
        <v>736582</v>
      </c>
      <c r="AF316" t="str" s="23">
        <v>972408:736582:guest</v>
      </c>
      <c r="AG316" t="str" s="23">
        <v>No</v>
      </c>
      <c r="AH316" t="str" s="23">
        <v>Yes</v>
      </c>
      <c r="AI316" s="18">
        <v>44</v>
      </c>
    </row>
    <row r="317" ht="32" customHeight="1">
      <c r="A317" t="str" s="7">
        <v>Camas Swale Farm</v>
      </c>
      <c r="B317" t="str" s="7">
        <v>Salanova Lettuce Mix</v>
      </c>
      <c r="C317" t="str" s="7">
        <v>1/2 lb bag</v>
      </c>
      <c r="D317" t="str" s="7">
        <v>SNAP</v>
      </c>
      <c r="E317" s="12">
        <v>5.6</v>
      </c>
      <c r="F317" s="13">
        <v>5.6</v>
      </c>
      <c r="G317" s="13">
        <f>IF(AND(ISNUMBER(E317),ISNUMBER(F317)),F317-E317,"")</f>
        <v>0</v>
      </c>
      <c r="H317" s="14">
        <f>IF(AND(ISNUMBER(E317),E317&gt;0,ISNUMBER(F317)),F317/E317-1,"")</f>
        <v>0</v>
      </c>
      <c r="I317" t="str" s="15">
        <v>Keep current</v>
      </c>
      <c r="J317" s="16"/>
      <c r="K317" t="str" s="15">
        <v/>
      </c>
      <c r="L317" s="17">
        <f>IF(AC317="Local catalog","",IF(AG317="Yes",IF(ISNUMBER(E317),E317,""),IF(I317="Keep current",IF(ISNUMBER(E317),E317,""),IF(AH317&lt;&gt;"Yes","",IF(I317="Approve proposed",F317,IF(AND(I317="Use my price",AND(ISNUMBER(J317),J317&gt;0)),J317,""))))))</f>
        <v>5.6</v>
      </c>
      <c r="M317" t="str" s="7">
        <f>IF(AND(AG317="Yes",OR(I317="Approve proposed",I317="Use my price")),"CHECK: protected price kept current",IF(OR(I317="Unreviewed",I317=""),"Pending review",IF(I317="Hold","On hold",IF(I317="Keep current",IF(ISNUMBER(E317),"Kept current","CHECK: no confirmed current price"),IF(AH317&lt;&gt;"Yes","CHECK: source needs review",IF(AND(I317="Use my price",NOT(AND(ISNUMBER(J317),J317&gt;0))),"CHECK: enter a price above zero",IF(NOT(OR(I317="Approve proposed",I317="Use my price")),"CHECK: choose a listed decision",IF(OR(NOT(ISNUMBER(L317)),L317&lt;=0,NOT(ISNUMBER(Y317)),Y317&lt;=0,X317&gt;=1),"CHECK: price or base unavailable",IF(L317/(Y317*(1-X317))-1&lt;0,"CHECK: price below local base","Ready")))))))))</f>
        <v>Kept current</v>
      </c>
      <c r="N317" s="18">
        <v>5.6</v>
      </c>
      <c r="O317" s="19">
        <v>0.4</v>
      </c>
      <c r="P317" s="14">
        <v>0.4</v>
      </c>
      <c r="Q317" s="20">
        <f>IF(AND(ISNUMBER(L317),ISNUMBER(Y317),Y317&gt;0,X317&lt;1),ROUND(L317/(Y317*(1-X317))-1,4),"")</f>
        <v>0.4</v>
      </c>
      <c r="R317" s="12">
        <v>0</v>
      </c>
      <c r="S317" s="13">
        <f>IF(AND(ISNUMBER(E317),E317&gt;0,ISNUMBER(F317)),R317*(F317/E317-1)*(1-'Start Here'!$B$16),0)</f>
        <v>0</v>
      </c>
      <c r="T317" s="17">
        <f>IF(AND(M317="Ready",OR(I317="Approve proposed",AND(I317="Use my price",AND(ISNUMBER(J317),J317&gt;0))),ISNUMBER(L317),E317&gt;0),R317*(L317/E317-1)*(1-'Start Here'!$B$16),0)</f>
        <v>0</v>
      </c>
      <c r="U317" t="str" s="6">
        <v>SNAP: preserve existing selling price; Currently hidden; do not activate automatically</v>
      </c>
      <c r="V317" t="str" s="21">
        <v>No</v>
      </c>
      <c r="W317" t="str" s="21">
        <v>No</v>
      </c>
      <c r="X317" s="22">
        <v>0</v>
      </c>
      <c r="Y317" s="18">
        <v>4</v>
      </c>
      <c r="AB317" t="str" s="6">
        <v>2026-10-01 10:41:27 UTC</v>
      </c>
      <c r="AC317" t="str" s="6">
        <v>Local Line cache</v>
      </c>
      <c r="AD317" s="23">
        <v>972408</v>
      </c>
      <c r="AE317" s="23">
        <v>736582</v>
      </c>
      <c r="AF317" t="str" s="23">
        <v>972408:736582:snap</v>
      </c>
      <c r="AG317" t="str" s="23">
        <v>Yes</v>
      </c>
      <c r="AH317" t="str" s="23">
        <v>Yes</v>
      </c>
      <c r="AI317" s="18">
        <v>0</v>
      </c>
    </row>
    <row r="318" ht="32" customHeight="1">
      <c r="A318" t="str" s="7">
        <v>Camas Swale Farm</v>
      </c>
      <c r="B318" t="str" s="7">
        <v>Santa Fe Peppers</v>
      </c>
      <c r="C318" t="str" s="7">
        <v>pound</v>
      </c>
      <c r="D318" t="str" s="7">
        <v>Herd Share Members</v>
      </c>
      <c r="E318" s="12">
        <v>7</v>
      </c>
      <c r="F318" s="13">
        <v>7.56</v>
      </c>
      <c r="G318" s="13">
        <f>IF(AND(ISNUMBER(E318),ISNUMBER(F318)),F318-E318,"")</f>
        <v>0.56</v>
      </c>
      <c r="H318" s="14">
        <f>IF(AND(ISNUMBER(E318),E318&gt;0,ISNUMBER(F318)),F318/E318-1,"")</f>
        <v>0.07999999999999985</v>
      </c>
      <c r="I318" t="str" s="15">
        <v>Unreviewed</v>
      </c>
      <c r="J318" s="16"/>
      <c r="K318" t="str" s="15">
        <v/>
      </c>
      <c r="L318" s="17" t="str">
        <f>IF(AC318="Local catalog","",IF(AG318="Yes",IF(ISNUMBER(E318),E318,""),IF(I318="Keep current",IF(ISNUMBER(E318),E318,""),IF(AH318&lt;&gt;"Yes","",IF(I318="Approve proposed",F318,IF(AND(I318="Use my price",AND(ISNUMBER(J318),J318&gt;0)),J318,""))))))</f>
        <v/>
      </c>
      <c r="M318" t="str" s="7">
        <f>IF(AND(AG318="Yes",OR(I318="Approve proposed",I318="Use my price")),"CHECK: protected price kept current",IF(OR(I318="Unreviewed",I318=""),"Pending review",IF(I318="Hold","On hold",IF(I318="Keep current",IF(ISNUMBER(E318),"Kept current","CHECK: no confirmed current price"),IF(AH318&lt;&gt;"Yes","CHECK: source needs review",IF(AND(I318="Use my price",NOT(AND(ISNUMBER(J318),J318&gt;0))),"CHECK: enter a price above zero",IF(NOT(OR(I318="Approve proposed",I318="Use my price")),"CHECK: choose a listed decision",IF(OR(NOT(ISNUMBER(L318)),L318&lt;=0,NOT(ISNUMBER(Y318)),Y318&lt;=0,X318&gt;=1),"CHECK: price or base unavailable",IF(L318/(Y318*(1-X318))-1&lt;0,"CHECK: price below local base","Ready")))))))))</f>
        <v>Pending review</v>
      </c>
      <c r="N318" s="18">
        <v>7</v>
      </c>
      <c r="O318" s="19">
        <v>0.4</v>
      </c>
      <c r="P318" s="14">
        <v>0.512</v>
      </c>
      <c r="Q318" s="20" t="str">
        <f>IF(AND(ISNUMBER(L318),ISNUMBER(Y318),Y318&gt;0,X318&lt;1),ROUND(L318/(Y318*(1-X318))-1,4),"")</f>
        <v/>
      </c>
      <c r="R318" s="12">
        <v>0</v>
      </c>
      <c r="S318" s="13">
        <f>IF(AND(ISNUMBER(E318),E318&gt;0,ISNUMBER(F318)),R318*(F318/E318-1)*(1-'Start Here'!$B$16),0)</f>
        <v>0</v>
      </c>
      <c r="T318" s="17">
        <f>IF(AND(M318="Ready",OR(I318="Approve proposed",AND(I318="Use my price",AND(ISNUMBER(J318),J318&gt;0))),ISNUMBER(L318),E318&gt;0),R318*(L318/E318-1)*(1-'Start Here'!$B$16),0)</f>
        <v>0</v>
      </c>
      <c r="U318" t="str" s="6">
        <v>Currently hidden; do not activate automatically</v>
      </c>
      <c r="V318" t="str" s="21">
        <v>No</v>
      </c>
      <c r="W318" t="str" s="21">
        <v>No</v>
      </c>
      <c r="X318" s="22">
        <v>0</v>
      </c>
      <c r="Y318" s="18">
        <v>5</v>
      </c>
      <c r="AB318" t="str" s="6">
        <v>2026-10-01 10:41:27 UTC</v>
      </c>
      <c r="AC318" t="str" s="6">
        <v>Local Line cache</v>
      </c>
      <c r="AD318" s="23">
        <v>812653</v>
      </c>
      <c r="AE318" s="23">
        <v>534521</v>
      </c>
      <c r="AF318" t="str" s="23">
        <v>812653:534521:herdShare</v>
      </c>
      <c r="AG318" t="str" s="23">
        <v>No</v>
      </c>
      <c r="AH318" t="str" s="23">
        <v>Yes</v>
      </c>
      <c r="AI318" s="18">
        <v>0</v>
      </c>
    </row>
    <row r="319" ht="32" customHeight="1">
      <c r="A319" t="str" s="7">
        <v>Camas Swale Farm</v>
      </c>
      <c r="B319" t="str" s="7">
        <v>Santa Fe Peppers</v>
      </c>
      <c r="C319" t="str" s="7">
        <v>pound</v>
      </c>
      <c r="D319" t="str" s="7">
        <v>CSA Members</v>
      </c>
      <c r="E319" s="12">
        <v>7</v>
      </c>
      <c r="F319" s="13">
        <v>7.56</v>
      </c>
      <c r="G319" s="13">
        <f>IF(AND(ISNUMBER(E319),ISNUMBER(F319)),F319-E319,"")</f>
        <v>0.56</v>
      </c>
      <c r="H319" s="14">
        <f>IF(AND(ISNUMBER(E319),E319&gt;0,ISNUMBER(F319)),F319/E319-1,"")</f>
        <v>0.07999999999999985</v>
      </c>
      <c r="I319" t="str" s="15">
        <v>Unreviewed</v>
      </c>
      <c r="J319" s="16"/>
      <c r="K319" t="str" s="15">
        <v/>
      </c>
      <c r="L319" s="17" t="str">
        <f>IF(AC319="Local catalog","",IF(AG319="Yes",IF(ISNUMBER(E319),E319,""),IF(I319="Keep current",IF(ISNUMBER(E319),E319,""),IF(AH319&lt;&gt;"Yes","",IF(I319="Approve proposed",F319,IF(AND(I319="Use my price",AND(ISNUMBER(J319),J319&gt;0)),J319,""))))))</f>
        <v/>
      </c>
      <c r="M319" t="str" s="7">
        <f>IF(AND(AG319="Yes",OR(I319="Approve proposed",I319="Use my price")),"CHECK: protected price kept current",IF(OR(I319="Unreviewed",I319=""),"Pending review",IF(I319="Hold","On hold",IF(I319="Keep current",IF(ISNUMBER(E319),"Kept current","CHECK: no confirmed current price"),IF(AH319&lt;&gt;"Yes","CHECK: source needs review",IF(AND(I319="Use my price",NOT(AND(ISNUMBER(J319),J319&gt;0))),"CHECK: enter a price above zero",IF(NOT(OR(I319="Approve proposed",I319="Use my price")),"CHECK: choose a listed decision",IF(OR(NOT(ISNUMBER(L319)),L319&lt;=0,NOT(ISNUMBER(Y319)),Y319&lt;=0,X319&gt;=1),"CHECK: price or base unavailable",IF(L319/(Y319*(1-X319))-1&lt;0,"CHECK: price below local base","Ready")))))))))</f>
        <v>Pending review</v>
      </c>
      <c r="N319" s="18">
        <v>7</v>
      </c>
      <c r="O319" s="19">
        <v>0.4</v>
      </c>
      <c r="P319" s="14">
        <v>0.512</v>
      </c>
      <c r="Q319" s="20" t="str">
        <f>IF(AND(ISNUMBER(L319),ISNUMBER(Y319),Y319&gt;0,X319&lt;1),ROUND(L319/(Y319*(1-X319))-1,4),"")</f>
        <v/>
      </c>
      <c r="R319" s="12">
        <v>0</v>
      </c>
      <c r="S319" s="13">
        <f>IF(AND(ISNUMBER(E319),E319&gt;0,ISNUMBER(F319)),R319*(F319/E319-1)*(1-'Start Here'!$B$16),0)</f>
        <v>0</v>
      </c>
      <c r="T319" s="17">
        <f>IF(AND(M319="Ready",OR(I319="Approve proposed",AND(I319="Use my price",AND(ISNUMBER(J319),J319&gt;0))),ISNUMBER(L319),E319&gt;0),R319*(L319/E319-1)*(1-'Start Here'!$B$16),0)</f>
        <v>0</v>
      </c>
      <c r="U319" t="str" s="6">
        <v>Currently hidden; do not activate automatically</v>
      </c>
      <c r="V319" t="str" s="21">
        <v>No</v>
      </c>
      <c r="W319" t="str" s="21">
        <v>No</v>
      </c>
      <c r="X319" s="22">
        <v>0</v>
      </c>
      <c r="Y319" s="18">
        <v>5</v>
      </c>
      <c r="AB319" t="str" s="6">
        <v>2026-10-01 10:41:27 UTC</v>
      </c>
      <c r="AC319" t="str" s="6">
        <v>Local Line cache</v>
      </c>
      <c r="AD319" s="23">
        <v>812653</v>
      </c>
      <c r="AE319" s="23">
        <v>534521</v>
      </c>
      <c r="AF319" t="str" s="23">
        <v>812653:534521:member</v>
      </c>
      <c r="AG319" t="str" s="23">
        <v>No</v>
      </c>
      <c r="AH319" t="str" s="23">
        <v>Yes</v>
      </c>
      <c r="AI319" s="18">
        <v>0</v>
      </c>
    </row>
    <row r="320" ht="32" customHeight="1">
      <c r="A320" t="str" s="7">
        <v>Camas Swale Farm</v>
      </c>
      <c r="B320" t="str" s="7">
        <v>Santa Fe Peppers</v>
      </c>
      <c r="C320" t="str" s="7">
        <v>pound</v>
      </c>
      <c r="D320" t="str" s="7">
        <v>Guest Basket</v>
      </c>
      <c r="E320" s="12">
        <v>7</v>
      </c>
      <c r="F320" s="13">
        <v>7.56</v>
      </c>
      <c r="G320" s="13">
        <f>IF(AND(ISNUMBER(E320),ISNUMBER(F320)),F320-E320,"")</f>
        <v>0.56</v>
      </c>
      <c r="H320" s="14">
        <f>IF(AND(ISNUMBER(E320),E320&gt;0,ISNUMBER(F320)),F320/E320-1,"")</f>
        <v>0.07999999999999985</v>
      </c>
      <c r="I320" t="str" s="15">
        <v>Unreviewed</v>
      </c>
      <c r="J320" s="16"/>
      <c r="K320" t="str" s="15">
        <v/>
      </c>
      <c r="L320" s="17" t="str">
        <f>IF(AC320="Local catalog","",IF(AG320="Yes",IF(ISNUMBER(E320),E320,""),IF(I320="Keep current",IF(ISNUMBER(E320),E320,""),IF(AH320&lt;&gt;"Yes","",IF(I320="Approve proposed",F320,IF(AND(I320="Use my price",AND(ISNUMBER(J320),J320&gt;0)),J320,""))))))</f>
        <v/>
      </c>
      <c r="M320" t="str" s="7">
        <f>IF(AND(AG320="Yes",OR(I320="Approve proposed",I320="Use my price")),"CHECK: protected price kept current",IF(OR(I320="Unreviewed",I320=""),"Pending review",IF(I320="Hold","On hold",IF(I320="Keep current",IF(ISNUMBER(E320),"Kept current","CHECK: no confirmed current price"),IF(AH320&lt;&gt;"Yes","CHECK: source needs review",IF(AND(I320="Use my price",NOT(AND(ISNUMBER(J320),J320&gt;0))),"CHECK: enter a price above zero",IF(NOT(OR(I320="Approve proposed",I320="Use my price")),"CHECK: choose a listed decision",IF(OR(NOT(ISNUMBER(L320)),L320&lt;=0,NOT(ISNUMBER(Y320)),Y320&lt;=0,X320&gt;=1),"CHECK: price or base unavailable",IF(L320/(Y320*(1-X320))-1&lt;0,"CHECK: price below local base","Ready")))))))))</f>
        <v>Pending review</v>
      </c>
      <c r="N320" s="18">
        <v>7</v>
      </c>
      <c r="O320" s="19">
        <v>0.4</v>
      </c>
      <c r="P320" s="14">
        <v>0.512</v>
      </c>
      <c r="Q320" s="20" t="str">
        <f>IF(AND(ISNUMBER(L320),ISNUMBER(Y320),Y320&gt;0,X320&lt;1),ROUND(L320/(Y320*(1-X320))-1,4),"")</f>
        <v/>
      </c>
      <c r="R320" s="12">
        <v>0</v>
      </c>
      <c r="S320" s="13">
        <f>IF(AND(ISNUMBER(E320),E320&gt;0,ISNUMBER(F320)),R320*(F320/E320-1)*(1-'Start Here'!$B$16),0)</f>
        <v>0</v>
      </c>
      <c r="T320" s="17">
        <f>IF(AND(M320="Ready",OR(I320="Approve proposed",AND(I320="Use my price",AND(ISNUMBER(J320),J320&gt;0))),ISNUMBER(L320),E320&gt;0),R320*(L320/E320-1)*(1-'Start Here'!$B$16),0)</f>
        <v>0</v>
      </c>
      <c r="U320" t="str" s="6">
        <v>Currently hidden; do not activate automatically</v>
      </c>
      <c r="V320" t="str" s="21">
        <v>No</v>
      </c>
      <c r="W320" t="str" s="21">
        <v>No</v>
      </c>
      <c r="X320" s="22">
        <v>0</v>
      </c>
      <c r="Y320" s="18">
        <v>5</v>
      </c>
      <c r="AB320" t="str" s="6">
        <v>2026-10-01 10:41:27 UTC</v>
      </c>
      <c r="AC320" t="str" s="6">
        <v>Local Line cache</v>
      </c>
      <c r="AD320" s="23">
        <v>812653</v>
      </c>
      <c r="AE320" s="23">
        <v>534521</v>
      </c>
      <c r="AF320" t="str" s="23">
        <v>812653:534521:guest</v>
      </c>
      <c r="AG320" t="str" s="23">
        <v>No</v>
      </c>
      <c r="AH320" t="str" s="23">
        <v>Yes</v>
      </c>
      <c r="AI320" s="18">
        <v>0</v>
      </c>
    </row>
    <row r="321" ht="32" customHeight="1">
      <c r="A321" t="str" s="7">
        <v>Camas Swale Farm</v>
      </c>
      <c r="B321" t="str" s="7">
        <v>Santa Fe Peppers</v>
      </c>
      <c r="C321" t="str" s="7">
        <v>pound</v>
      </c>
      <c r="D321" t="str" s="7">
        <v>SNAP</v>
      </c>
      <c r="E321" s="12">
        <v>7</v>
      </c>
      <c r="F321" s="13">
        <v>7</v>
      </c>
      <c r="G321" s="13">
        <f>IF(AND(ISNUMBER(E321),ISNUMBER(F321)),F321-E321,"")</f>
        <v>0</v>
      </c>
      <c r="H321" s="14">
        <f>IF(AND(ISNUMBER(E321),E321&gt;0,ISNUMBER(F321)),F321/E321-1,"")</f>
        <v>0</v>
      </c>
      <c r="I321" t="str" s="15">
        <v>Keep current</v>
      </c>
      <c r="J321" s="16"/>
      <c r="K321" t="str" s="15">
        <v/>
      </c>
      <c r="L321" s="17">
        <f>IF(AC321="Local catalog","",IF(AG321="Yes",IF(ISNUMBER(E321),E321,""),IF(I321="Keep current",IF(ISNUMBER(E321),E321,""),IF(AH321&lt;&gt;"Yes","",IF(I321="Approve proposed",F321,IF(AND(I321="Use my price",AND(ISNUMBER(J321),J321&gt;0)),J321,""))))))</f>
        <v>7</v>
      </c>
      <c r="M321" t="str" s="7">
        <f>IF(AND(AG321="Yes",OR(I321="Approve proposed",I321="Use my price")),"CHECK: protected price kept current",IF(OR(I321="Unreviewed",I321=""),"Pending review",IF(I321="Hold","On hold",IF(I321="Keep current",IF(ISNUMBER(E321),"Kept current","CHECK: no confirmed current price"),IF(AH321&lt;&gt;"Yes","CHECK: source needs review",IF(AND(I321="Use my price",NOT(AND(ISNUMBER(J321),J321&gt;0))),"CHECK: enter a price above zero",IF(NOT(OR(I321="Approve proposed",I321="Use my price")),"CHECK: choose a listed decision",IF(OR(NOT(ISNUMBER(L321)),L321&lt;=0,NOT(ISNUMBER(Y321)),Y321&lt;=0,X321&gt;=1),"CHECK: price or base unavailable",IF(L321/(Y321*(1-X321))-1&lt;0,"CHECK: price below local base","Ready")))))))))</f>
        <v>Kept current</v>
      </c>
      <c r="N321" s="18">
        <v>7</v>
      </c>
      <c r="O321" s="19">
        <v>0.4</v>
      </c>
      <c r="P321" s="14">
        <v>0.4</v>
      </c>
      <c r="Q321" s="20">
        <f>IF(AND(ISNUMBER(L321),ISNUMBER(Y321),Y321&gt;0,X321&lt;1),ROUND(L321/(Y321*(1-X321))-1,4),"")</f>
        <v>0.4</v>
      </c>
      <c r="R321" s="12">
        <v>0</v>
      </c>
      <c r="S321" s="13">
        <f>IF(AND(ISNUMBER(E321),E321&gt;0,ISNUMBER(F321)),R321*(F321/E321-1)*(1-'Start Here'!$B$16),0)</f>
        <v>0</v>
      </c>
      <c r="T321" s="17">
        <f>IF(AND(M321="Ready",OR(I321="Approve proposed",AND(I321="Use my price",AND(ISNUMBER(J321),J321&gt;0))),ISNUMBER(L321),E321&gt;0),R321*(L321/E321-1)*(1-'Start Here'!$B$16),0)</f>
        <v>0</v>
      </c>
      <c r="U321" t="str" s="6">
        <v>SNAP: preserve existing selling price; Currently hidden; do not activate automatically</v>
      </c>
      <c r="V321" t="str" s="21">
        <v>No</v>
      </c>
      <c r="W321" t="str" s="21">
        <v>No</v>
      </c>
      <c r="X321" s="22">
        <v>0</v>
      </c>
      <c r="Y321" s="18">
        <v>5</v>
      </c>
      <c r="AB321" t="str" s="6">
        <v>2026-10-01 10:41:27 UTC</v>
      </c>
      <c r="AC321" t="str" s="6">
        <v>Local Line cache</v>
      </c>
      <c r="AD321" s="23">
        <v>812653</v>
      </c>
      <c r="AE321" s="23">
        <v>534521</v>
      </c>
      <c r="AF321" t="str" s="23">
        <v>812653:534521:snap</v>
      </c>
      <c r="AG321" t="str" s="23">
        <v>Yes</v>
      </c>
      <c r="AH321" t="str" s="23">
        <v>Yes</v>
      </c>
      <c r="AI321" s="18">
        <v>0</v>
      </c>
    </row>
    <row r="322" ht="32" customHeight="1">
      <c r="A322" t="str" s="7">
        <v>Camas Swale Farm</v>
      </c>
      <c r="B322" t="str" s="7">
        <v>Serrano pepper</v>
      </c>
      <c r="C322" t="str" s="7">
        <v>1 lb</v>
      </c>
      <c r="D322" t="str" s="7">
        <v>Herd Share Members</v>
      </c>
      <c r="E322" s="12">
        <v>5.6</v>
      </c>
      <c r="F322" s="13">
        <v>6.05</v>
      </c>
      <c r="G322" s="13">
        <f>IF(AND(ISNUMBER(E322),ISNUMBER(F322)),F322-E322,"")</f>
        <v>0.45</v>
      </c>
      <c r="H322" s="14">
        <f>IF(AND(ISNUMBER(E322),E322&gt;0,ISNUMBER(F322)),F322/E322-1,"")</f>
        <v>0.0803571428571428</v>
      </c>
      <c r="I322" t="str" s="15">
        <v>Unreviewed</v>
      </c>
      <c r="J322" s="16"/>
      <c r="K322" t="str" s="15">
        <v/>
      </c>
      <c r="L322" s="17" t="str">
        <f>IF(AC322="Local catalog","",IF(AG322="Yes",IF(ISNUMBER(E322),E322,""),IF(I322="Keep current",IF(ISNUMBER(E322),E322,""),IF(AH322&lt;&gt;"Yes","",IF(I322="Approve proposed",F322,IF(AND(I322="Use my price",AND(ISNUMBER(J322),J322&gt;0)),J322,""))))))</f>
        <v/>
      </c>
      <c r="M322" t="str" s="7">
        <f>IF(AND(AG322="Yes",OR(I322="Approve proposed",I322="Use my price")),"CHECK: protected price kept current",IF(OR(I322="Unreviewed",I322=""),"Pending review",IF(I322="Hold","On hold",IF(I322="Keep current",IF(ISNUMBER(E322),"Kept current","CHECK: no confirmed current price"),IF(AH322&lt;&gt;"Yes","CHECK: source needs review",IF(AND(I322="Use my price",NOT(AND(ISNUMBER(J322),J322&gt;0))),"CHECK: enter a price above zero",IF(NOT(OR(I322="Approve proposed",I322="Use my price")),"CHECK: choose a listed decision",IF(OR(NOT(ISNUMBER(L322)),L322&lt;=0,NOT(ISNUMBER(Y322)),Y322&lt;=0,X322&gt;=1),"CHECK: price or base unavailable",IF(L322/(Y322*(1-X322))-1&lt;0,"CHECK: price below local base","Ready")))))))))</f>
        <v>Pending review</v>
      </c>
      <c r="N322" s="18">
        <v>5.6</v>
      </c>
      <c r="O322" s="19">
        <v>0.4</v>
      </c>
      <c r="P322" s="14">
        <v>0.5125</v>
      </c>
      <c r="Q322" s="20" t="str">
        <f>IF(AND(ISNUMBER(L322),ISNUMBER(Y322),Y322&gt;0,X322&lt;1),ROUND(L322/(Y322*(1-X322))-1,4),"")</f>
        <v/>
      </c>
      <c r="R322" s="12">
        <v>50.4</v>
      </c>
      <c r="S322" s="13">
        <f>IF(AND(ISNUMBER(E322),E322&gt;0,ISNUMBER(F322)),R322*(F322/E322-1)*(1-'Start Here'!$B$16),0)</f>
        <v>3.928499999999996</v>
      </c>
      <c r="T322" s="17">
        <f>IF(AND(M322="Ready",OR(I322="Approve proposed",AND(I322="Use my price",AND(ISNUMBER(J322),J322&gt;0))),ISNUMBER(L322),E322&gt;0),R322*(L322/E322-1)*(1-'Start Here'!$B$16),0)</f>
        <v>0</v>
      </c>
      <c r="U322" t="str" s="6">
        <v>Currently hidden; do not activate automatically</v>
      </c>
      <c r="V322" t="str" s="21">
        <v>No</v>
      </c>
      <c r="W322" t="str" s="21">
        <v>No</v>
      </c>
      <c r="X322" s="22">
        <v>0</v>
      </c>
      <c r="Y322" s="18">
        <v>4</v>
      </c>
      <c r="AB322" t="str" s="6">
        <v>2026-10-01 10:41:27 UTC</v>
      </c>
      <c r="AC322" t="str" s="6">
        <v>Local Line cache</v>
      </c>
      <c r="AD322" s="23">
        <v>899372</v>
      </c>
      <c r="AE322" s="23">
        <v>641156</v>
      </c>
      <c r="AF322" t="str" s="23">
        <v>899372:641156:herdShare</v>
      </c>
      <c r="AG322" t="str" s="23">
        <v>No</v>
      </c>
      <c r="AH322" t="str" s="23">
        <v>Yes</v>
      </c>
      <c r="AI322" s="18">
        <v>36</v>
      </c>
    </row>
    <row r="323" ht="32" customHeight="1">
      <c r="A323" t="str" s="7">
        <v>Camas Swale Farm</v>
      </c>
      <c r="B323" t="str" s="7">
        <v>Serrano pepper</v>
      </c>
      <c r="C323" t="str" s="7">
        <v>1 lb</v>
      </c>
      <c r="D323" t="str" s="7">
        <v>CSA Members</v>
      </c>
      <c r="E323" s="12">
        <v>5.6</v>
      </c>
      <c r="F323" s="13">
        <v>6.05</v>
      </c>
      <c r="G323" s="13">
        <f>IF(AND(ISNUMBER(E323),ISNUMBER(F323)),F323-E323,"")</f>
        <v>0.45</v>
      </c>
      <c r="H323" s="14">
        <f>IF(AND(ISNUMBER(E323),E323&gt;0,ISNUMBER(F323)),F323/E323-1,"")</f>
        <v>0.0803571428571428</v>
      </c>
      <c r="I323" t="str" s="15">
        <v>Unreviewed</v>
      </c>
      <c r="J323" s="16"/>
      <c r="K323" t="str" s="15">
        <v/>
      </c>
      <c r="L323" s="17" t="str">
        <f>IF(AC323="Local catalog","",IF(AG323="Yes",IF(ISNUMBER(E323),E323,""),IF(I323="Keep current",IF(ISNUMBER(E323),E323,""),IF(AH323&lt;&gt;"Yes","",IF(I323="Approve proposed",F323,IF(AND(I323="Use my price",AND(ISNUMBER(J323),J323&gt;0)),J323,""))))))</f>
        <v/>
      </c>
      <c r="M323" t="str" s="7">
        <f>IF(AND(AG323="Yes",OR(I323="Approve proposed",I323="Use my price")),"CHECK: protected price kept current",IF(OR(I323="Unreviewed",I323=""),"Pending review",IF(I323="Hold","On hold",IF(I323="Keep current",IF(ISNUMBER(E323),"Kept current","CHECK: no confirmed current price"),IF(AH323&lt;&gt;"Yes","CHECK: source needs review",IF(AND(I323="Use my price",NOT(AND(ISNUMBER(J323),J323&gt;0))),"CHECK: enter a price above zero",IF(NOT(OR(I323="Approve proposed",I323="Use my price")),"CHECK: choose a listed decision",IF(OR(NOT(ISNUMBER(L323)),L323&lt;=0,NOT(ISNUMBER(Y323)),Y323&lt;=0,X323&gt;=1),"CHECK: price or base unavailable",IF(L323/(Y323*(1-X323))-1&lt;0,"CHECK: price below local base","Ready")))))))))</f>
        <v>Pending review</v>
      </c>
      <c r="N323" s="18">
        <v>5.6</v>
      </c>
      <c r="O323" s="19">
        <v>0.4</v>
      </c>
      <c r="P323" s="14">
        <v>0.5125</v>
      </c>
      <c r="Q323" s="20" t="str">
        <f>IF(AND(ISNUMBER(L323),ISNUMBER(Y323),Y323&gt;0,X323&lt;1),ROUND(L323/(Y323*(1-X323))-1,4),"")</f>
        <v/>
      </c>
      <c r="R323" s="12">
        <v>0</v>
      </c>
      <c r="S323" s="13">
        <f>IF(AND(ISNUMBER(E323),E323&gt;0,ISNUMBER(F323)),R323*(F323/E323-1)*(1-'Start Here'!$B$16),0)</f>
        <v>0</v>
      </c>
      <c r="T323" s="17">
        <f>IF(AND(M323="Ready",OR(I323="Approve proposed",AND(I323="Use my price",AND(ISNUMBER(J323),J323&gt;0))),ISNUMBER(L323),E323&gt;0),R323*(L323/E323-1)*(1-'Start Here'!$B$16),0)</f>
        <v>0</v>
      </c>
      <c r="U323" t="str" s="6">
        <v>Currently hidden; do not activate automatically</v>
      </c>
      <c r="V323" t="str" s="21">
        <v>No</v>
      </c>
      <c r="W323" t="str" s="21">
        <v>No</v>
      </c>
      <c r="X323" s="22">
        <v>0</v>
      </c>
      <c r="Y323" s="18">
        <v>4</v>
      </c>
      <c r="AB323" t="str" s="6">
        <v>2026-10-01 10:41:27 UTC</v>
      </c>
      <c r="AC323" t="str" s="6">
        <v>Local Line cache</v>
      </c>
      <c r="AD323" s="23">
        <v>899372</v>
      </c>
      <c r="AE323" s="23">
        <v>641156</v>
      </c>
      <c r="AF323" t="str" s="23">
        <v>899372:641156:member</v>
      </c>
      <c r="AG323" t="str" s="23">
        <v>No</v>
      </c>
      <c r="AH323" t="str" s="23">
        <v>Yes</v>
      </c>
      <c r="AI323" s="18">
        <v>0</v>
      </c>
    </row>
    <row r="324" ht="32" customHeight="1">
      <c r="A324" t="str" s="7">
        <v>Camas Swale Farm</v>
      </c>
      <c r="B324" t="str" s="7">
        <v>Serrano pepper</v>
      </c>
      <c r="C324" t="str" s="7">
        <v>1 lb</v>
      </c>
      <c r="D324" t="str" s="7">
        <v>Guest Basket</v>
      </c>
      <c r="E324" s="12">
        <v>5.6</v>
      </c>
      <c r="F324" s="13">
        <v>6.05</v>
      </c>
      <c r="G324" s="13">
        <f>IF(AND(ISNUMBER(E324),ISNUMBER(F324)),F324-E324,"")</f>
        <v>0.45</v>
      </c>
      <c r="H324" s="14">
        <f>IF(AND(ISNUMBER(E324),E324&gt;0,ISNUMBER(F324)),F324/E324-1,"")</f>
        <v>0.0803571428571428</v>
      </c>
      <c r="I324" t="str" s="15">
        <v>Unreviewed</v>
      </c>
      <c r="J324" s="16"/>
      <c r="K324" t="str" s="15">
        <v/>
      </c>
      <c r="L324" s="17" t="str">
        <f>IF(AC324="Local catalog","",IF(AG324="Yes",IF(ISNUMBER(E324),E324,""),IF(I324="Keep current",IF(ISNUMBER(E324),E324,""),IF(AH324&lt;&gt;"Yes","",IF(I324="Approve proposed",F324,IF(AND(I324="Use my price",AND(ISNUMBER(J324),J324&gt;0)),J324,""))))))</f>
        <v/>
      </c>
      <c r="M324" t="str" s="7">
        <f>IF(AND(AG324="Yes",OR(I324="Approve proposed",I324="Use my price")),"CHECK: protected price kept current",IF(OR(I324="Unreviewed",I324=""),"Pending review",IF(I324="Hold","On hold",IF(I324="Keep current",IF(ISNUMBER(E324),"Kept current","CHECK: no confirmed current price"),IF(AH324&lt;&gt;"Yes","CHECK: source needs review",IF(AND(I324="Use my price",NOT(AND(ISNUMBER(J324),J324&gt;0))),"CHECK: enter a price above zero",IF(NOT(OR(I324="Approve proposed",I324="Use my price")),"CHECK: choose a listed decision",IF(OR(NOT(ISNUMBER(L324)),L324&lt;=0,NOT(ISNUMBER(Y324)),Y324&lt;=0,X324&gt;=1),"CHECK: price or base unavailable",IF(L324/(Y324*(1-X324))-1&lt;0,"CHECK: price below local base","Ready")))))))))</f>
        <v>Pending review</v>
      </c>
      <c r="N324" s="18">
        <v>5.6</v>
      </c>
      <c r="O324" s="19">
        <v>0.4</v>
      </c>
      <c r="P324" s="14">
        <v>0.5125</v>
      </c>
      <c r="Q324" s="20" t="str">
        <f>IF(AND(ISNUMBER(L324),ISNUMBER(Y324),Y324&gt;0,X324&lt;1),ROUND(L324/(Y324*(1-X324))-1,4),"")</f>
        <v/>
      </c>
      <c r="R324" s="12">
        <v>0</v>
      </c>
      <c r="S324" s="13">
        <f>IF(AND(ISNUMBER(E324),E324&gt;0,ISNUMBER(F324)),R324*(F324/E324-1)*(1-'Start Here'!$B$16),0)</f>
        <v>0</v>
      </c>
      <c r="T324" s="17">
        <f>IF(AND(M324="Ready",OR(I324="Approve proposed",AND(I324="Use my price",AND(ISNUMBER(J324),J324&gt;0))),ISNUMBER(L324),E324&gt;0),R324*(L324/E324-1)*(1-'Start Here'!$B$16),0)</f>
        <v>0</v>
      </c>
      <c r="U324" t="str" s="6">
        <v>Currently hidden; do not activate automatically</v>
      </c>
      <c r="V324" t="str" s="21">
        <v>No</v>
      </c>
      <c r="W324" t="str" s="21">
        <v>No</v>
      </c>
      <c r="X324" s="22">
        <v>0</v>
      </c>
      <c r="Y324" s="18">
        <v>4</v>
      </c>
      <c r="AB324" t="str" s="6">
        <v>2026-10-01 10:41:27 UTC</v>
      </c>
      <c r="AC324" t="str" s="6">
        <v>Local Line cache</v>
      </c>
      <c r="AD324" s="23">
        <v>899372</v>
      </c>
      <c r="AE324" s="23">
        <v>641156</v>
      </c>
      <c r="AF324" t="str" s="23">
        <v>899372:641156:guest</v>
      </c>
      <c r="AG324" t="str" s="23">
        <v>No</v>
      </c>
      <c r="AH324" t="str" s="23">
        <v>Yes</v>
      </c>
      <c r="AI324" s="18">
        <v>0</v>
      </c>
    </row>
    <row r="325" ht="32" customHeight="1">
      <c r="A325" t="str" s="7">
        <v>Camas Swale Farm</v>
      </c>
      <c r="B325" t="str" s="7">
        <v>Serrano pepper</v>
      </c>
      <c r="C325" t="str" s="7">
        <v>1 lb</v>
      </c>
      <c r="D325" t="str" s="7">
        <v>SNAP</v>
      </c>
      <c r="E325" s="12">
        <v>5.6</v>
      </c>
      <c r="F325" s="13">
        <v>5.6</v>
      </c>
      <c r="G325" s="13">
        <f>IF(AND(ISNUMBER(E325),ISNUMBER(F325)),F325-E325,"")</f>
        <v>0</v>
      </c>
      <c r="H325" s="14">
        <f>IF(AND(ISNUMBER(E325),E325&gt;0,ISNUMBER(F325)),F325/E325-1,"")</f>
        <v>0</v>
      </c>
      <c r="I325" t="str" s="15">
        <v>Keep current</v>
      </c>
      <c r="J325" s="16"/>
      <c r="K325" t="str" s="15">
        <v/>
      </c>
      <c r="L325" s="17">
        <f>IF(AC325="Local catalog","",IF(AG325="Yes",IF(ISNUMBER(E325),E325,""),IF(I325="Keep current",IF(ISNUMBER(E325),E325,""),IF(AH325&lt;&gt;"Yes","",IF(I325="Approve proposed",F325,IF(AND(I325="Use my price",AND(ISNUMBER(J325),J325&gt;0)),J325,""))))))</f>
        <v>5.6</v>
      </c>
      <c r="M325" t="str" s="7">
        <f>IF(AND(AG325="Yes",OR(I325="Approve proposed",I325="Use my price")),"CHECK: protected price kept current",IF(OR(I325="Unreviewed",I325=""),"Pending review",IF(I325="Hold","On hold",IF(I325="Keep current",IF(ISNUMBER(E325),"Kept current","CHECK: no confirmed current price"),IF(AH325&lt;&gt;"Yes","CHECK: source needs review",IF(AND(I325="Use my price",NOT(AND(ISNUMBER(J325),J325&gt;0))),"CHECK: enter a price above zero",IF(NOT(OR(I325="Approve proposed",I325="Use my price")),"CHECK: choose a listed decision",IF(OR(NOT(ISNUMBER(L325)),L325&lt;=0,NOT(ISNUMBER(Y325)),Y325&lt;=0,X325&gt;=1),"CHECK: price or base unavailable",IF(L325/(Y325*(1-X325))-1&lt;0,"CHECK: price below local base","Ready")))))))))</f>
        <v>Kept current</v>
      </c>
      <c r="N325" s="18">
        <v>5.6</v>
      </c>
      <c r="O325" s="19">
        <v>0.4</v>
      </c>
      <c r="P325" s="14">
        <v>0.4</v>
      </c>
      <c r="Q325" s="20">
        <f>IF(AND(ISNUMBER(L325),ISNUMBER(Y325),Y325&gt;0,X325&lt;1),ROUND(L325/(Y325*(1-X325))-1,4),"")</f>
        <v>0.4</v>
      </c>
      <c r="R325" s="12">
        <v>0</v>
      </c>
      <c r="S325" s="13">
        <f>IF(AND(ISNUMBER(E325),E325&gt;0,ISNUMBER(F325)),R325*(F325/E325-1)*(1-'Start Here'!$B$16),0)</f>
        <v>0</v>
      </c>
      <c r="T325" s="17">
        <f>IF(AND(M325="Ready",OR(I325="Approve proposed",AND(I325="Use my price",AND(ISNUMBER(J325),J325&gt;0))),ISNUMBER(L325),E325&gt;0),R325*(L325/E325-1)*(1-'Start Here'!$B$16),0)</f>
        <v>0</v>
      </c>
      <c r="U325" t="str" s="6">
        <v>SNAP: preserve existing selling price; Currently hidden; do not activate automatically</v>
      </c>
      <c r="V325" t="str" s="21">
        <v>No</v>
      </c>
      <c r="W325" t="str" s="21">
        <v>No</v>
      </c>
      <c r="X325" s="22">
        <v>0</v>
      </c>
      <c r="Y325" s="18">
        <v>4</v>
      </c>
      <c r="AB325" t="str" s="6">
        <v>2026-10-01 10:41:27 UTC</v>
      </c>
      <c r="AC325" t="str" s="6">
        <v>Local Line cache</v>
      </c>
      <c r="AD325" s="23">
        <v>899372</v>
      </c>
      <c r="AE325" s="23">
        <v>641156</v>
      </c>
      <c r="AF325" t="str" s="23">
        <v>899372:641156:snap</v>
      </c>
      <c r="AG325" t="str" s="23">
        <v>Yes</v>
      </c>
      <c r="AH325" t="str" s="23">
        <v>Yes</v>
      </c>
      <c r="AI325" s="18">
        <v>0</v>
      </c>
    </row>
    <row r="326" ht="32" customHeight="1">
      <c r="A326" t="str" s="7">
        <v>Camas Swale Farm</v>
      </c>
      <c r="B326" t="str" s="7">
        <v>Shishito Frying Pepper</v>
      </c>
      <c r="C326" t="str" s="7">
        <v>each</v>
      </c>
      <c r="D326" t="str" s="7">
        <v>Herd Share Members</v>
      </c>
      <c r="E326" s="12">
        <v>4.2</v>
      </c>
      <c r="F326" s="13">
        <v>4.54</v>
      </c>
      <c r="G326" s="13">
        <f>IF(AND(ISNUMBER(E326),ISNUMBER(F326)),F326-E326,"")</f>
        <v>0.34</v>
      </c>
      <c r="H326" s="14">
        <f>IF(AND(ISNUMBER(E326),E326&gt;0,ISNUMBER(F326)),F326/E326-1,"")</f>
        <v>0.08095238095238089</v>
      </c>
      <c r="I326" t="str" s="15">
        <v>Unreviewed</v>
      </c>
      <c r="J326" s="16"/>
      <c r="K326" t="str" s="15">
        <v/>
      </c>
      <c r="L326" s="17" t="str">
        <f>IF(AC326="Local catalog","",IF(AG326="Yes",IF(ISNUMBER(E326),E326,""),IF(I326="Keep current",IF(ISNUMBER(E326),E326,""),IF(AH326&lt;&gt;"Yes","",IF(I326="Approve proposed",F326,IF(AND(I326="Use my price",AND(ISNUMBER(J326),J326&gt;0)),J326,""))))))</f>
        <v/>
      </c>
      <c r="M326" t="str" s="7">
        <f>IF(AND(AG326="Yes",OR(I326="Approve proposed",I326="Use my price")),"CHECK: protected price kept current",IF(OR(I326="Unreviewed",I326=""),"Pending review",IF(I326="Hold","On hold",IF(I326="Keep current",IF(ISNUMBER(E326),"Kept current","CHECK: no confirmed current price"),IF(AH326&lt;&gt;"Yes","CHECK: source needs review",IF(AND(I326="Use my price",NOT(AND(ISNUMBER(J326),J326&gt;0))),"CHECK: enter a price above zero",IF(NOT(OR(I326="Approve proposed",I326="Use my price")),"CHECK: choose a listed decision",IF(OR(NOT(ISNUMBER(L326)),L326&lt;=0,NOT(ISNUMBER(Y326)),Y326&lt;=0,X326&gt;=1),"CHECK: price or base unavailable",IF(L326/(Y326*(1-X326))-1&lt;0,"CHECK: price below local base","Ready")))))))))</f>
        <v>Pending review</v>
      </c>
      <c r="N326" s="18">
        <v>4.2</v>
      </c>
      <c r="O326" s="19">
        <v>0.4</v>
      </c>
      <c r="P326" s="14">
        <v>0.5133</v>
      </c>
      <c r="Q326" s="20" t="str">
        <f>IF(AND(ISNUMBER(L326),ISNUMBER(Y326),Y326&gt;0,X326&lt;1),ROUND(L326/(Y326*(1-X326))-1,4),"")</f>
        <v/>
      </c>
      <c r="R326" s="12">
        <v>276.5</v>
      </c>
      <c r="S326" s="13">
        <f>IF(AND(ISNUMBER(E326),E326&gt;0,ISNUMBER(F326)),R326*(F326/E326-1)*(1-'Start Here'!$B$16),0)</f>
        <v>21.711833333333313</v>
      </c>
      <c r="T326" s="17">
        <f>IF(AND(M326="Ready",OR(I326="Approve proposed",AND(I326="Use my price",AND(ISNUMBER(J326),J326&gt;0))),ISNUMBER(L326),E326&gt;0),R326*(L326/E326-1)*(1-'Start Here'!$B$16),0)</f>
        <v>0</v>
      </c>
      <c r="U326" t="str" s="6">
        <v/>
      </c>
      <c r="V326" t="str" s="21">
        <v>Yes</v>
      </c>
      <c r="W326" t="str" s="21">
        <v>No</v>
      </c>
      <c r="X326" s="22">
        <v>0</v>
      </c>
      <c r="Y326" s="18">
        <v>3</v>
      </c>
      <c r="AB326" t="str" s="6">
        <v>2026-10-01 10:41:27 UTC</v>
      </c>
      <c r="AC326" t="str" s="6">
        <v>Local Line cache</v>
      </c>
      <c r="AD326" s="23">
        <v>805983</v>
      </c>
      <c r="AE326" s="23">
        <v>527043</v>
      </c>
      <c r="AF326" t="str" s="23">
        <v>805983:527043:herdShare</v>
      </c>
      <c r="AG326" t="str" s="23">
        <v>No</v>
      </c>
      <c r="AH326" t="str" s="23">
        <v>Yes</v>
      </c>
      <c r="AI326" s="18">
        <v>205.5</v>
      </c>
    </row>
    <row r="327" ht="32" customHeight="1">
      <c r="A327" t="str" s="7">
        <v>Camas Swale Farm</v>
      </c>
      <c r="B327" t="str" s="7">
        <v>Shishito Frying Pepper</v>
      </c>
      <c r="C327" t="str" s="7">
        <v>each</v>
      </c>
      <c r="D327" t="str" s="7">
        <v>CSA Members</v>
      </c>
      <c r="E327" s="12">
        <v>4.2</v>
      </c>
      <c r="F327" s="13">
        <v>4.54</v>
      </c>
      <c r="G327" s="13">
        <f>IF(AND(ISNUMBER(E327),ISNUMBER(F327)),F327-E327,"")</f>
        <v>0.34</v>
      </c>
      <c r="H327" s="14">
        <f>IF(AND(ISNUMBER(E327),E327&gt;0,ISNUMBER(F327)),F327/E327-1,"")</f>
        <v>0.08095238095238089</v>
      </c>
      <c r="I327" t="str" s="15">
        <v>Unreviewed</v>
      </c>
      <c r="J327" s="16"/>
      <c r="K327" t="str" s="15">
        <v/>
      </c>
      <c r="L327" s="17" t="str">
        <f>IF(AC327="Local catalog","",IF(AG327="Yes",IF(ISNUMBER(E327),E327,""),IF(I327="Keep current",IF(ISNUMBER(E327),E327,""),IF(AH327&lt;&gt;"Yes","",IF(I327="Approve proposed",F327,IF(AND(I327="Use my price",AND(ISNUMBER(J327),J327&gt;0)),J327,""))))))</f>
        <v/>
      </c>
      <c r="M327" t="str" s="7">
        <f>IF(AND(AG327="Yes",OR(I327="Approve proposed",I327="Use my price")),"CHECK: protected price kept current",IF(OR(I327="Unreviewed",I327=""),"Pending review",IF(I327="Hold","On hold",IF(I327="Keep current",IF(ISNUMBER(E327),"Kept current","CHECK: no confirmed current price"),IF(AH327&lt;&gt;"Yes","CHECK: source needs review",IF(AND(I327="Use my price",NOT(AND(ISNUMBER(J327),J327&gt;0))),"CHECK: enter a price above zero",IF(NOT(OR(I327="Approve proposed",I327="Use my price")),"CHECK: choose a listed decision",IF(OR(NOT(ISNUMBER(L327)),L327&lt;=0,NOT(ISNUMBER(Y327)),Y327&lt;=0,X327&gt;=1),"CHECK: price or base unavailable",IF(L327/(Y327*(1-X327))-1&lt;0,"CHECK: price below local base","Ready")))))))))</f>
        <v>Pending review</v>
      </c>
      <c r="N327" s="18">
        <v>4.2</v>
      </c>
      <c r="O327" s="19">
        <v>0.4</v>
      </c>
      <c r="P327" s="14">
        <v>0.5133</v>
      </c>
      <c r="Q327" s="20" t="str">
        <f>IF(AND(ISNUMBER(L327),ISNUMBER(Y327),Y327&gt;0,X327&lt;1),ROUND(L327/(Y327*(1-X327))-1,4),"")</f>
        <v/>
      </c>
      <c r="R327" s="12">
        <v>0</v>
      </c>
      <c r="S327" s="13">
        <f>IF(AND(ISNUMBER(E327),E327&gt;0,ISNUMBER(F327)),R327*(F327/E327-1)*(1-'Start Here'!$B$16),0)</f>
        <v>0</v>
      </c>
      <c r="T327" s="17">
        <f>IF(AND(M327="Ready",OR(I327="Approve proposed",AND(I327="Use my price",AND(ISNUMBER(J327),J327&gt;0))),ISNUMBER(L327),E327&gt;0),R327*(L327/E327-1)*(1-'Start Here'!$B$16),0)</f>
        <v>0</v>
      </c>
      <c r="U327" t="str" s="6">
        <v/>
      </c>
      <c r="V327" t="str" s="21">
        <v>Yes</v>
      </c>
      <c r="W327" t="str" s="21">
        <v>No</v>
      </c>
      <c r="X327" s="22">
        <v>0</v>
      </c>
      <c r="Y327" s="18">
        <v>3</v>
      </c>
      <c r="AB327" t="str" s="6">
        <v>2026-10-01 10:41:27 UTC</v>
      </c>
      <c r="AC327" t="str" s="6">
        <v>Local Line cache</v>
      </c>
      <c r="AD327" s="23">
        <v>805983</v>
      </c>
      <c r="AE327" s="23">
        <v>527043</v>
      </c>
      <c r="AF327" t="str" s="23">
        <v>805983:527043:member</v>
      </c>
      <c r="AG327" t="str" s="23">
        <v>No</v>
      </c>
      <c r="AH327" t="str" s="23">
        <v>Yes</v>
      </c>
      <c r="AI327" s="18">
        <v>0</v>
      </c>
    </row>
    <row r="328" ht="32" customHeight="1">
      <c r="A328" t="str" s="7">
        <v>Camas Swale Farm</v>
      </c>
      <c r="B328" t="str" s="7">
        <v>Shishito Frying Pepper</v>
      </c>
      <c r="C328" t="str" s="7">
        <v>each</v>
      </c>
      <c r="D328" t="str" s="7">
        <v>Guest Basket</v>
      </c>
      <c r="E328" s="12">
        <v>4.2</v>
      </c>
      <c r="F328" s="13">
        <v>4.54</v>
      </c>
      <c r="G328" s="13">
        <f>IF(AND(ISNUMBER(E328),ISNUMBER(F328)),F328-E328,"")</f>
        <v>0.34</v>
      </c>
      <c r="H328" s="14">
        <f>IF(AND(ISNUMBER(E328),E328&gt;0,ISNUMBER(F328)),F328/E328-1,"")</f>
        <v>0.08095238095238089</v>
      </c>
      <c r="I328" t="str" s="15">
        <v>Unreviewed</v>
      </c>
      <c r="J328" s="16"/>
      <c r="K328" t="str" s="15">
        <v/>
      </c>
      <c r="L328" s="17" t="str">
        <f>IF(AC328="Local catalog","",IF(AG328="Yes",IF(ISNUMBER(E328),E328,""),IF(I328="Keep current",IF(ISNUMBER(E328),E328,""),IF(AH328&lt;&gt;"Yes","",IF(I328="Approve proposed",F328,IF(AND(I328="Use my price",AND(ISNUMBER(J328),J328&gt;0)),J328,""))))))</f>
        <v/>
      </c>
      <c r="M328" t="str" s="7">
        <f>IF(AND(AG328="Yes",OR(I328="Approve proposed",I328="Use my price")),"CHECK: protected price kept current",IF(OR(I328="Unreviewed",I328=""),"Pending review",IF(I328="Hold","On hold",IF(I328="Keep current",IF(ISNUMBER(E328),"Kept current","CHECK: no confirmed current price"),IF(AH328&lt;&gt;"Yes","CHECK: source needs review",IF(AND(I328="Use my price",NOT(AND(ISNUMBER(J328),J328&gt;0))),"CHECK: enter a price above zero",IF(NOT(OR(I328="Approve proposed",I328="Use my price")),"CHECK: choose a listed decision",IF(OR(NOT(ISNUMBER(L328)),L328&lt;=0,NOT(ISNUMBER(Y328)),Y328&lt;=0,X328&gt;=1),"CHECK: price or base unavailable",IF(L328/(Y328*(1-X328))-1&lt;0,"CHECK: price below local base","Ready")))))))))</f>
        <v>Pending review</v>
      </c>
      <c r="N328" s="18">
        <v>4.2</v>
      </c>
      <c r="O328" s="19">
        <v>0.4</v>
      </c>
      <c r="P328" s="14">
        <v>0.5133</v>
      </c>
      <c r="Q328" s="20" t="str">
        <f>IF(AND(ISNUMBER(L328),ISNUMBER(Y328),Y328&gt;0,X328&lt;1),ROUND(L328/(Y328*(1-X328))-1,4),"")</f>
        <v/>
      </c>
      <c r="R328" s="12">
        <v>24.5</v>
      </c>
      <c r="S328" s="13">
        <f>IF(AND(ISNUMBER(E328),E328&gt;0,ISNUMBER(F328)),R328*(F328/E328-1)*(1-'Start Here'!$B$16),0)</f>
        <v>1.9238333333333315</v>
      </c>
      <c r="T328" s="17">
        <f>IF(AND(M328="Ready",OR(I328="Approve proposed",AND(I328="Use my price",AND(ISNUMBER(J328),J328&gt;0))),ISNUMBER(L328),E328&gt;0),R328*(L328/E328-1)*(1-'Start Here'!$B$16),0)</f>
        <v>0</v>
      </c>
      <c r="U328" t="str" s="6">
        <v/>
      </c>
      <c r="V328" t="str" s="21">
        <v>Yes</v>
      </c>
      <c r="W328" t="str" s="21">
        <v>No</v>
      </c>
      <c r="X328" s="22">
        <v>0</v>
      </c>
      <c r="Y328" s="18">
        <v>3</v>
      </c>
      <c r="AB328" t="str" s="6">
        <v>2026-10-01 10:41:27 UTC</v>
      </c>
      <c r="AC328" t="str" s="6">
        <v>Local Line cache</v>
      </c>
      <c r="AD328" s="23">
        <v>805983</v>
      </c>
      <c r="AE328" s="23">
        <v>527043</v>
      </c>
      <c r="AF328" t="str" s="23">
        <v>805983:527043:guest</v>
      </c>
      <c r="AG328" t="str" s="23">
        <v>No</v>
      </c>
      <c r="AH328" t="str" s="23">
        <v>Yes</v>
      </c>
      <c r="AI328" s="18">
        <v>17.5</v>
      </c>
    </row>
    <row r="329" ht="32" customHeight="1">
      <c r="A329" t="str" s="7">
        <v>Camas Swale Farm</v>
      </c>
      <c r="B329" t="str" s="7">
        <v>Shishito Frying Pepper</v>
      </c>
      <c r="C329" t="str" s="7">
        <v>each</v>
      </c>
      <c r="D329" t="str" s="7">
        <v>SNAP</v>
      </c>
      <c r="E329" s="12">
        <v>4.2</v>
      </c>
      <c r="F329" s="13">
        <v>4.2</v>
      </c>
      <c r="G329" s="13">
        <f>IF(AND(ISNUMBER(E329),ISNUMBER(F329)),F329-E329,"")</f>
        <v>0</v>
      </c>
      <c r="H329" s="14">
        <f>IF(AND(ISNUMBER(E329),E329&gt;0,ISNUMBER(F329)),F329/E329-1,"")</f>
        <v>0</v>
      </c>
      <c r="I329" t="str" s="15">
        <v>Keep current</v>
      </c>
      <c r="J329" s="16"/>
      <c r="K329" t="str" s="15">
        <v/>
      </c>
      <c r="L329" s="17">
        <f>IF(AC329="Local catalog","",IF(AG329="Yes",IF(ISNUMBER(E329),E329,""),IF(I329="Keep current",IF(ISNUMBER(E329),E329,""),IF(AH329&lt;&gt;"Yes","",IF(I329="Approve proposed",F329,IF(AND(I329="Use my price",AND(ISNUMBER(J329),J329&gt;0)),J329,""))))))</f>
        <v>4.2</v>
      </c>
      <c r="M329" t="str" s="7">
        <f>IF(AND(AG329="Yes",OR(I329="Approve proposed",I329="Use my price")),"CHECK: protected price kept current",IF(OR(I329="Unreviewed",I329=""),"Pending review",IF(I329="Hold","On hold",IF(I329="Keep current",IF(ISNUMBER(E329),"Kept current","CHECK: no confirmed current price"),IF(AH329&lt;&gt;"Yes","CHECK: source needs review",IF(AND(I329="Use my price",NOT(AND(ISNUMBER(J329),J329&gt;0))),"CHECK: enter a price above zero",IF(NOT(OR(I329="Approve proposed",I329="Use my price")),"CHECK: choose a listed decision",IF(OR(NOT(ISNUMBER(L329)),L329&lt;=0,NOT(ISNUMBER(Y329)),Y329&lt;=0,X329&gt;=1),"CHECK: price or base unavailable",IF(L329/(Y329*(1-X329))-1&lt;0,"CHECK: price below local base","Ready")))))))))</f>
        <v>Kept current</v>
      </c>
      <c r="N329" s="18">
        <v>4.2</v>
      </c>
      <c r="O329" s="19">
        <v>0.4</v>
      </c>
      <c r="P329" s="14">
        <v>0.4</v>
      </c>
      <c r="Q329" s="20">
        <f>IF(AND(ISNUMBER(L329),ISNUMBER(Y329),Y329&gt;0,X329&lt;1),ROUND(L329/(Y329*(1-X329))-1,4),"")</f>
        <v>0.4</v>
      </c>
      <c r="R329" s="12">
        <v>0</v>
      </c>
      <c r="S329" s="13">
        <f>IF(AND(ISNUMBER(E329),E329&gt;0,ISNUMBER(F329)),R329*(F329/E329-1)*(1-'Start Here'!$B$16),0)</f>
        <v>0</v>
      </c>
      <c r="T329" s="17">
        <f>IF(AND(M329="Ready",OR(I329="Approve proposed",AND(I329="Use my price",AND(ISNUMBER(J329),J329&gt;0))),ISNUMBER(L329),E329&gt;0),R329*(L329/E329-1)*(1-'Start Here'!$B$16),0)</f>
        <v>0</v>
      </c>
      <c r="U329" t="str" s="6">
        <v>SNAP: preserve existing selling price</v>
      </c>
      <c r="V329" t="str" s="21">
        <v>Yes</v>
      </c>
      <c r="W329" t="str" s="21">
        <v>No</v>
      </c>
      <c r="X329" s="22">
        <v>0</v>
      </c>
      <c r="Y329" s="18">
        <v>3</v>
      </c>
      <c r="AB329" t="str" s="6">
        <v>2026-10-01 10:41:27 UTC</v>
      </c>
      <c r="AC329" t="str" s="6">
        <v>Local Line cache</v>
      </c>
      <c r="AD329" s="23">
        <v>805983</v>
      </c>
      <c r="AE329" s="23">
        <v>527043</v>
      </c>
      <c r="AF329" t="str" s="23">
        <v>805983:527043:snap</v>
      </c>
      <c r="AG329" t="str" s="23">
        <v>Yes</v>
      </c>
      <c r="AH329" t="str" s="23">
        <v>Yes</v>
      </c>
      <c r="AI329" s="18">
        <v>0</v>
      </c>
    </row>
    <row r="330" ht="32" customHeight="1">
      <c r="A330" t="str" s="7">
        <v>Camas Swale Farm</v>
      </c>
      <c r="B330" t="str" s="7">
        <v>Slicer Cucumbers</v>
      </c>
      <c r="C330" t="str" s="7">
        <v>1 lb</v>
      </c>
      <c r="D330" t="str" s="7">
        <v>Herd Share Members</v>
      </c>
      <c r="E330" s="12">
        <v>2.8</v>
      </c>
      <c r="F330" s="13">
        <v>3.02</v>
      </c>
      <c r="G330" s="13">
        <f>IF(AND(ISNUMBER(E330),ISNUMBER(F330)),F330-E330,"")</f>
        <v>0.22</v>
      </c>
      <c r="H330" s="14">
        <f>IF(AND(ISNUMBER(E330),E330&gt;0,ISNUMBER(F330)),F330/E330-1,"")</f>
        <v>0.07857142857142874</v>
      </c>
      <c r="I330" t="str" s="15">
        <v>Unreviewed</v>
      </c>
      <c r="J330" s="16"/>
      <c r="K330" t="str" s="15">
        <v/>
      </c>
      <c r="L330" s="17" t="str">
        <f>IF(AC330="Local catalog","",IF(AG330="Yes",IF(ISNUMBER(E330),E330,""),IF(I330="Keep current",IF(ISNUMBER(E330),E330,""),IF(AH330&lt;&gt;"Yes","",IF(I330="Approve proposed",F330,IF(AND(I330="Use my price",AND(ISNUMBER(J330),J330&gt;0)),J330,""))))))</f>
        <v/>
      </c>
      <c r="M330" t="str" s="7">
        <f>IF(AND(AG330="Yes",OR(I330="Approve proposed",I330="Use my price")),"CHECK: protected price kept current",IF(OR(I330="Unreviewed",I330=""),"Pending review",IF(I330="Hold","On hold",IF(I330="Keep current",IF(ISNUMBER(E330),"Kept current","CHECK: no confirmed current price"),IF(AH330&lt;&gt;"Yes","CHECK: source needs review",IF(AND(I330="Use my price",NOT(AND(ISNUMBER(J330),J330&gt;0))),"CHECK: enter a price above zero",IF(NOT(OR(I330="Approve proposed",I330="Use my price")),"CHECK: choose a listed decision",IF(OR(NOT(ISNUMBER(L330)),L330&lt;=0,NOT(ISNUMBER(Y330)),Y330&lt;=0,X330&gt;=1),"CHECK: price or base unavailable",IF(L330/(Y330*(1-X330))-1&lt;0,"CHECK: price below local base","Ready")))))))))</f>
        <v>Pending review</v>
      </c>
      <c r="N330" s="18">
        <v>2.8</v>
      </c>
      <c r="O330" s="19">
        <v>0.4</v>
      </c>
      <c r="P330" s="14">
        <v>0.51</v>
      </c>
      <c r="Q330" s="20" t="str">
        <f>IF(AND(ISNUMBER(L330),ISNUMBER(Y330),Y330&gt;0,X330&lt;1),ROUND(L330/(Y330*(1-X330))-1,4),"")</f>
        <v/>
      </c>
      <c r="R330" s="12">
        <v>1065.96</v>
      </c>
      <c r="S330" s="13">
        <f>IF(AND(ISNUMBER(E330),E330&gt;0,ISNUMBER(F330)),R330*(F330/E330-1)*(1-'Start Here'!$B$16),0)</f>
        <v>81.24138000000016</v>
      </c>
      <c r="T330" s="17">
        <f>IF(AND(M330="Ready",OR(I330="Approve proposed",AND(I330="Use my price",AND(ISNUMBER(J330),J330&gt;0))),ISNUMBER(L330),E330&gt;0),R330*(L330/E330-1)*(1-'Start Here'!$B$16),0)</f>
        <v>0</v>
      </c>
      <c r="U330" t="str" s="6">
        <v>Currently hidden; do not activate automatically</v>
      </c>
      <c r="V330" t="str" s="21">
        <v>No</v>
      </c>
      <c r="W330" t="str" s="21">
        <v>No</v>
      </c>
      <c r="X330" s="22">
        <v>0</v>
      </c>
      <c r="Y330" s="18">
        <v>2</v>
      </c>
      <c r="AB330" t="str" s="6">
        <v>2026-10-01 10:41:27 UTC</v>
      </c>
      <c r="AC330" t="str" s="6">
        <v>Local Line cache</v>
      </c>
      <c r="AD330" s="23">
        <v>806009</v>
      </c>
      <c r="AE330" s="23">
        <v>527069</v>
      </c>
      <c r="AF330" t="str" s="23">
        <v>806009:527069:herdShare</v>
      </c>
      <c r="AG330" t="str" s="23">
        <v>No</v>
      </c>
      <c r="AH330" t="str" s="23">
        <v>Yes</v>
      </c>
      <c r="AI330" s="18">
        <v>750</v>
      </c>
    </row>
    <row r="331" ht="32" customHeight="1">
      <c r="A331" t="str" s="7">
        <v>Camas Swale Farm</v>
      </c>
      <c r="B331" t="str" s="7">
        <v>Slicer Cucumbers</v>
      </c>
      <c r="C331" t="str" s="7">
        <v>1 lb</v>
      </c>
      <c r="D331" t="str" s="7">
        <v>CSA Members</v>
      </c>
      <c r="G331" s="13" t="str">
        <f>IF(AND(ISNUMBER(E331),ISNUMBER(F331)),F331-E331,"")</f>
        <v/>
      </c>
      <c r="H331" s="14" t="str">
        <f>IF(AND(ISNUMBER(E331),E331&gt;0,ISNUMBER(F331)),F331/E331-1,"")</f>
        <v/>
      </c>
      <c r="I331" t="str" s="15">
        <v>Hold</v>
      </c>
      <c r="J331" s="24"/>
      <c r="K331" t="str" s="15">
        <v/>
      </c>
      <c r="L331" s="17" t="str">
        <f>IF(AC331="Local catalog","",IF(AG331="Yes",IF(ISNUMBER(E331),E331,""),IF(I331="Keep current",IF(ISNUMBER(E331),E331,""),IF(AH331&lt;&gt;"Yes","",IF(I331="Approve proposed",F331,IF(AND(I331="Use my price",AND(ISNUMBER(J331),J331&gt;0)),J331,""))))))</f>
        <v/>
      </c>
      <c r="M331" t="str" s="7">
        <f>IF(AND(AG331="Yes",OR(I331="Approve proposed",I331="Use my price")),"CHECK: protected price kept current",IF(OR(I331="Unreviewed",I331=""),"Pending review",IF(I331="Hold","On hold",IF(I331="Keep current",IF(ISNUMBER(E331),"Kept current","CHECK: no confirmed current price"),IF(AH331&lt;&gt;"Yes","CHECK: source needs review",IF(AND(I331="Use my price",NOT(AND(ISNUMBER(J331),J331&gt;0))),"CHECK: enter a price above zero",IF(NOT(OR(I331="Approve proposed",I331="Use my price")),"CHECK: choose a listed decision",IF(OR(NOT(ISNUMBER(L331)),L331&lt;=0,NOT(ISNUMBER(Y331)),Y331&lt;=0,X331&gt;=1),"CHECK: price or base unavailable",IF(L331/(Y331*(1-X331))-1&lt;0,"CHECK: price below local base","Ready")))))))))</f>
        <v>On hold</v>
      </c>
      <c r="N331" s="18">
        <v>2.8</v>
      </c>
      <c r="O331" s="19">
        <v>0.4</v>
      </c>
      <c r="Q331" s="20" t="str">
        <f>IF(AND(ISNUMBER(L331),ISNUMBER(Y331),Y331&gt;0,X331&lt;1),ROUND(L331/(Y331*(1-X331))-1,4),"")</f>
        <v/>
      </c>
      <c r="R331" s="12">
        <v>0</v>
      </c>
      <c r="S331" s="13">
        <f>IF(AND(ISNUMBER(E331),E331&gt;0,ISNUMBER(F331)),R331*(F331/E331-1)*(1-'Start Here'!$B$16),0)</f>
        <v>0</v>
      </c>
      <c r="T331" s="17">
        <f>IF(AND(M331="Ready",OR(I331="Approve proposed",AND(I331="Use my price",AND(ISNUMBER(J331),J331&gt;0))),ISNUMBER(L331),E331&gt;0),R331*(L331/E331-1)*(1-'Start Here'!$B$16),0)</f>
        <v>0</v>
      </c>
      <c r="U331" t="str" s="6">
        <v>No confirmed Local Line price/list; local calculation is reference only; Currently hidden; do not activate automatically</v>
      </c>
      <c r="V331" t="str" s="21">
        <v>No</v>
      </c>
      <c r="W331" t="str" s="21">
        <v>No</v>
      </c>
      <c r="X331" s="22">
        <v>0</v>
      </c>
      <c r="Y331" s="18">
        <v>2</v>
      </c>
      <c r="AB331" t="str" s="6">
        <v/>
      </c>
      <c r="AC331" t="str" s="6">
        <v>Local calculation only</v>
      </c>
      <c r="AD331" s="23">
        <v>806009</v>
      </c>
      <c r="AE331" s="23">
        <v>527069</v>
      </c>
      <c r="AF331" t="str" s="23">
        <v>806009:527069:member</v>
      </c>
      <c r="AG331" t="str" s="23">
        <v>No</v>
      </c>
      <c r="AH331" t="str" s="23">
        <v>No</v>
      </c>
      <c r="AI331" s="18">
        <v>0</v>
      </c>
    </row>
    <row r="332" ht="32" customHeight="1">
      <c r="A332" t="str" s="7">
        <v>Camas Swale Farm</v>
      </c>
      <c r="B332" t="str" s="7">
        <v>Slicer Cucumbers</v>
      </c>
      <c r="C332" t="str" s="7">
        <v>1 lb</v>
      </c>
      <c r="D332" t="str" s="7">
        <v>Guest Basket</v>
      </c>
      <c r="E332" s="12">
        <v>2.8</v>
      </c>
      <c r="F332" s="13">
        <v>3.02</v>
      </c>
      <c r="G332" s="13">
        <f>IF(AND(ISNUMBER(E332),ISNUMBER(F332)),F332-E332,"")</f>
        <v>0.22</v>
      </c>
      <c r="H332" s="14">
        <f>IF(AND(ISNUMBER(E332),E332&gt;0,ISNUMBER(F332)),F332/E332-1,"")</f>
        <v>0.07857142857142874</v>
      </c>
      <c r="I332" t="str" s="15">
        <v>Unreviewed</v>
      </c>
      <c r="J332" s="16"/>
      <c r="K332" t="str" s="15">
        <v/>
      </c>
      <c r="L332" s="17" t="str">
        <f>IF(AC332="Local catalog","",IF(AG332="Yes",IF(ISNUMBER(E332),E332,""),IF(I332="Keep current",IF(ISNUMBER(E332),E332,""),IF(AH332&lt;&gt;"Yes","",IF(I332="Approve proposed",F332,IF(AND(I332="Use my price",AND(ISNUMBER(J332),J332&gt;0)),J332,""))))))</f>
        <v/>
      </c>
      <c r="M332" t="str" s="7">
        <f>IF(AND(AG332="Yes",OR(I332="Approve proposed",I332="Use my price")),"CHECK: protected price kept current",IF(OR(I332="Unreviewed",I332=""),"Pending review",IF(I332="Hold","On hold",IF(I332="Keep current",IF(ISNUMBER(E332),"Kept current","CHECK: no confirmed current price"),IF(AH332&lt;&gt;"Yes","CHECK: source needs review",IF(AND(I332="Use my price",NOT(AND(ISNUMBER(J332),J332&gt;0))),"CHECK: enter a price above zero",IF(NOT(OR(I332="Approve proposed",I332="Use my price")),"CHECK: choose a listed decision",IF(OR(NOT(ISNUMBER(L332)),L332&lt;=0,NOT(ISNUMBER(Y332)),Y332&lt;=0,X332&gt;=1),"CHECK: price or base unavailable",IF(L332/(Y332*(1-X332))-1&lt;0,"CHECK: price below local base","Ready")))))))))</f>
        <v>Pending review</v>
      </c>
      <c r="N332" s="18">
        <v>2.8</v>
      </c>
      <c r="O332" s="19">
        <v>0.4</v>
      </c>
      <c r="P332" s="14">
        <v>0.51</v>
      </c>
      <c r="Q332" s="20" t="str">
        <f>IF(AND(ISNUMBER(L332),ISNUMBER(Y332),Y332&gt;0,X332&lt;1),ROUND(L332/(Y332*(1-X332))-1,4),"")</f>
        <v/>
      </c>
      <c r="R332" s="12">
        <v>87.64</v>
      </c>
      <c r="S332" s="13">
        <f>IF(AND(ISNUMBER(E332),E332&gt;0,ISNUMBER(F332)),R332*(F332/E332-1)*(1-'Start Here'!$B$16),0)</f>
        <v>6.679420000000014</v>
      </c>
      <c r="T332" s="17">
        <f>IF(AND(M332="Ready",OR(I332="Approve proposed",AND(I332="Use my price",AND(ISNUMBER(J332),J332&gt;0))),ISNUMBER(L332),E332&gt;0),R332*(L332/E332-1)*(1-'Start Here'!$B$16),0)</f>
        <v>0</v>
      </c>
      <c r="U332" t="str" s="6">
        <v>Currently hidden; do not activate automatically</v>
      </c>
      <c r="V332" t="str" s="21">
        <v>No</v>
      </c>
      <c r="W332" t="str" s="21">
        <v>No</v>
      </c>
      <c r="X332" s="22">
        <v>0</v>
      </c>
      <c r="Y332" s="18">
        <v>2</v>
      </c>
      <c r="AB332" t="str" s="6">
        <v>2026-10-01 10:41:27 UTC</v>
      </c>
      <c r="AC332" t="str" s="6">
        <v>Local Line cache</v>
      </c>
      <c r="AD332" s="23">
        <v>806009</v>
      </c>
      <c r="AE332" s="23">
        <v>527069</v>
      </c>
      <c r="AF332" t="str" s="23">
        <v>806009:527069:guest</v>
      </c>
      <c r="AG332" t="str" s="23">
        <v>No</v>
      </c>
      <c r="AH332" t="str" s="23">
        <v>Yes</v>
      </c>
      <c r="AI332" s="18">
        <v>62</v>
      </c>
    </row>
    <row r="333" ht="32" customHeight="1">
      <c r="A333" t="str" s="7">
        <v>Camas Swale Farm</v>
      </c>
      <c r="B333" t="str" s="7">
        <v>Slicer Cucumbers</v>
      </c>
      <c r="C333" t="str" s="7">
        <v>1 lb</v>
      </c>
      <c r="D333" t="str" s="7">
        <v>SNAP</v>
      </c>
      <c r="E333" s="12">
        <v>2.8</v>
      </c>
      <c r="F333" s="13">
        <v>2.8</v>
      </c>
      <c r="G333" s="13">
        <f>IF(AND(ISNUMBER(E333),ISNUMBER(F333)),F333-E333,"")</f>
        <v>0</v>
      </c>
      <c r="H333" s="14">
        <f>IF(AND(ISNUMBER(E333),E333&gt;0,ISNUMBER(F333)),F333/E333-1,"")</f>
        <v>0</v>
      </c>
      <c r="I333" t="str" s="15">
        <v>Keep current</v>
      </c>
      <c r="J333" s="16"/>
      <c r="K333" t="str" s="15">
        <v/>
      </c>
      <c r="L333" s="17">
        <f>IF(AC333="Local catalog","",IF(AG333="Yes",IF(ISNUMBER(E333),E333,""),IF(I333="Keep current",IF(ISNUMBER(E333),E333,""),IF(AH333&lt;&gt;"Yes","",IF(I333="Approve proposed",F333,IF(AND(I333="Use my price",AND(ISNUMBER(J333),J333&gt;0)),J333,""))))))</f>
        <v>2.8</v>
      </c>
      <c r="M333" t="str" s="7">
        <f>IF(AND(AG333="Yes",OR(I333="Approve proposed",I333="Use my price")),"CHECK: protected price kept current",IF(OR(I333="Unreviewed",I333=""),"Pending review",IF(I333="Hold","On hold",IF(I333="Keep current",IF(ISNUMBER(E333),"Kept current","CHECK: no confirmed current price"),IF(AH333&lt;&gt;"Yes","CHECK: source needs review",IF(AND(I333="Use my price",NOT(AND(ISNUMBER(J333),J333&gt;0))),"CHECK: enter a price above zero",IF(NOT(OR(I333="Approve proposed",I333="Use my price")),"CHECK: choose a listed decision",IF(OR(NOT(ISNUMBER(L333)),L333&lt;=0,NOT(ISNUMBER(Y333)),Y333&lt;=0,X333&gt;=1),"CHECK: price or base unavailable",IF(L333/(Y333*(1-X333))-1&lt;0,"CHECK: price below local base","Ready")))))))))</f>
        <v>Kept current</v>
      </c>
      <c r="N333" s="18">
        <v>2.8</v>
      </c>
      <c r="O333" s="19">
        <v>0.4</v>
      </c>
      <c r="P333" s="14">
        <v>0.4</v>
      </c>
      <c r="Q333" s="20">
        <f>IF(AND(ISNUMBER(L333),ISNUMBER(Y333),Y333&gt;0,X333&lt;1),ROUND(L333/(Y333*(1-X333))-1,4),"")</f>
        <v>0.4</v>
      </c>
      <c r="R333" s="12">
        <v>0</v>
      </c>
      <c r="S333" s="13">
        <f>IF(AND(ISNUMBER(E333),E333&gt;0,ISNUMBER(F333)),R333*(F333/E333-1)*(1-'Start Here'!$B$16),0)</f>
        <v>0</v>
      </c>
      <c r="T333" s="17">
        <f>IF(AND(M333="Ready",OR(I333="Approve proposed",AND(I333="Use my price",AND(ISNUMBER(J333),J333&gt;0))),ISNUMBER(L333),E333&gt;0),R333*(L333/E333-1)*(1-'Start Here'!$B$16),0)</f>
        <v>0</v>
      </c>
      <c r="U333" t="str" s="6">
        <v>SNAP: preserve existing selling price; Currently hidden; do not activate automatically</v>
      </c>
      <c r="V333" t="str" s="21">
        <v>No</v>
      </c>
      <c r="W333" t="str" s="21">
        <v>No</v>
      </c>
      <c r="X333" s="22">
        <v>0</v>
      </c>
      <c r="Y333" s="18">
        <v>2</v>
      </c>
      <c r="AB333" t="str" s="6">
        <v>2026-10-01 10:41:27 UTC</v>
      </c>
      <c r="AC333" t="str" s="6">
        <v>Local Line cache</v>
      </c>
      <c r="AD333" s="23">
        <v>806009</v>
      </c>
      <c r="AE333" s="23">
        <v>527069</v>
      </c>
      <c r="AF333" t="str" s="23">
        <v>806009:527069:snap</v>
      </c>
      <c r="AG333" t="str" s="23">
        <v>Yes</v>
      </c>
      <c r="AH333" t="str" s="23">
        <v>Yes</v>
      </c>
      <c r="AI333" s="18">
        <v>0</v>
      </c>
    </row>
    <row r="334" ht="32" customHeight="1">
      <c r="A334" t="str" s="7">
        <v>Camas Swale Farm</v>
      </c>
      <c r="B334" t="str" s="7">
        <v>Sugar Snap Peas</v>
      </c>
      <c r="C334" t="str" s="7">
        <v>1/2 lb</v>
      </c>
      <c r="D334" t="str" s="7">
        <v>Herd Share Members</v>
      </c>
      <c r="E334" s="12">
        <v>4.13</v>
      </c>
      <c r="F334" s="13">
        <v>4.46</v>
      </c>
      <c r="G334" s="13">
        <f>IF(AND(ISNUMBER(E334),ISNUMBER(F334)),F334-E334,"")</f>
        <v>0.33</v>
      </c>
      <c r="H334" s="14">
        <f>IF(AND(ISNUMBER(E334),E334&gt;0,ISNUMBER(F334)),F334/E334-1,"")</f>
        <v>0.07990314769975781</v>
      </c>
      <c r="I334" t="str" s="15">
        <v>Unreviewed</v>
      </c>
      <c r="J334" s="16"/>
      <c r="K334" t="str" s="15">
        <v/>
      </c>
      <c r="L334" s="17" t="str">
        <f>IF(AC334="Local catalog","",IF(AG334="Yes",IF(ISNUMBER(E334),E334,""),IF(I334="Keep current",IF(ISNUMBER(E334),E334,""),IF(AH334&lt;&gt;"Yes","",IF(I334="Approve proposed",F334,IF(AND(I334="Use my price",AND(ISNUMBER(J334),J334&gt;0)),J334,""))))))</f>
        <v/>
      </c>
      <c r="M334" t="str" s="7">
        <f>IF(AND(AG334="Yes",OR(I334="Approve proposed",I334="Use my price")),"CHECK: protected price kept current",IF(OR(I334="Unreviewed",I334=""),"Pending review",IF(I334="Hold","On hold",IF(I334="Keep current",IF(ISNUMBER(E334),"Kept current","CHECK: no confirmed current price"),IF(AH334&lt;&gt;"Yes","CHECK: source needs review",IF(AND(I334="Use my price",NOT(AND(ISNUMBER(J334),J334&gt;0))),"CHECK: enter a price above zero",IF(NOT(OR(I334="Approve proposed",I334="Use my price")),"CHECK: choose a listed decision",IF(OR(NOT(ISNUMBER(L334)),L334&lt;=0,NOT(ISNUMBER(Y334)),Y334&lt;=0,X334&gt;=1),"CHECK: price or base unavailable",IF(L334/(Y334*(1-X334))-1&lt;0,"CHECK: price below local base","Ready")))))))))</f>
        <v>Pending review</v>
      </c>
      <c r="N334" s="18">
        <v>4.13</v>
      </c>
      <c r="O334" s="19">
        <v>0.4</v>
      </c>
      <c r="P334" s="14">
        <v>0.5119</v>
      </c>
      <c r="Q334" s="20" t="str">
        <f>IF(AND(ISNUMBER(L334),ISNUMBER(Y334),Y334&gt;0,X334&lt;1),ROUND(L334/(Y334*(1-X334))-1,4),"")</f>
        <v/>
      </c>
      <c r="R334" s="12">
        <v>826</v>
      </c>
      <c r="S334" s="13">
        <f>IF(AND(ISNUMBER(E334),E334&gt;0,ISNUMBER(F334)),R334*(F334/E334-1)*(1-'Start Here'!$B$16),0)</f>
        <v>64.01999999999995</v>
      </c>
      <c r="T334" s="17">
        <f>IF(AND(M334="Ready",OR(I334="Approve proposed",AND(I334="Use my price",AND(ISNUMBER(J334),J334&gt;0))),ISNUMBER(L334),E334&gt;0),R334*(L334/E334-1)*(1-'Start Here'!$B$16),0)</f>
        <v>0</v>
      </c>
      <c r="U334" t="str" s="6">
        <v>Currently hidden; do not activate automatically</v>
      </c>
      <c r="V334" t="str" s="21">
        <v>No</v>
      </c>
      <c r="W334" t="str" s="21">
        <v>No</v>
      </c>
      <c r="X334" s="22">
        <v>0</v>
      </c>
      <c r="Y334" s="18">
        <v>2.95</v>
      </c>
      <c r="AB334" t="str" s="6">
        <v>2026-10-01 10:41:27 UTC</v>
      </c>
      <c r="AC334" t="str" s="6">
        <v>Local Line cache</v>
      </c>
      <c r="AD334" s="23">
        <v>973113</v>
      </c>
      <c r="AE334" s="23">
        <v>737953</v>
      </c>
      <c r="AF334" t="str" s="23">
        <v>973113:737953:herdShare</v>
      </c>
      <c r="AG334" t="str" s="23">
        <v>No</v>
      </c>
      <c r="AH334" t="str" s="23">
        <v>Yes</v>
      </c>
      <c r="AI334" s="18">
        <v>590</v>
      </c>
    </row>
    <row r="335" ht="32" customHeight="1">
      <c r="A335" t="str" s="7">
        <v>Camas Swale Farm</v>
      </c>
      <c r="B335" t="str" s="7">
        <v>Sugar Snap Peas</v>
      </c>
      <c r="C335" t="str" s="7">
        <v>1/2 lb</v>
      </c>
      <c r="D335" t="str" s="7">
        <v>CSA Members</v>
      </c>
      <c r="E335" s="12">
        <v>4.13</v>
      </c>
      <c r="F335" s="13">
        <v>4.46</v>
      </c>
      <c r="G335" s="13">
        <f>IF(AND(ISNUMBER(E335),ISNUMBER(F335)),F335-E335,"")</f>
        <v>0.33</v>
      </c>
      <c r="H335" s="14">
        <f>IF(AND(ISNUMBER(E335),E335&gt;0,ISNUMBER(F335)),F335/E335-1,"")</f>
        <v>0.07990314769975781</v>
      </c>
      <c r="I335" t="str" s="15">
        <v>Unreviewed</v>
      </c>
      <c r="J335" s="16"/>
      <c r="K335" t="str" s="15">
        <v/>
      </c>
      <c r="L335" s="17" t="str">
        <f>IF(AC335="Local catalog","",IF(AG335="Yes",IF(ISNUMBER(E335),E335,""),IF(I335="Keep current",IF(ISNUMBER(E335),E335,""),IF(AH335&lt;&gt;"Yes","",IF(I335="Approve proposed",F335,IF(AND(I335="Use my price",AND(ISNUMBER(J335),J335&gt;0)),J335,""))))))</f>
        <v/>
      </c>
      <c r="M335" t="str" s="7">
        <f>IF(AND(AG335="Yes",OR(I335="Approve proposed",I335="Use my price")),"CHECK: protected price kept current",IF(OR(I335="Unreviewed",I335=""),"Pending review",IF(I335="Hold","On hold",IF(I335="Keep current",IF(ISNUMBER(E335),"Kept current","CHECK: no confirmed current price"),IF(AH335&lt;&gt;"Yes","CHECK: source needs review",IF(AND(I335="Use my price",NOT(AND(ISNUMBER(J335),J335&gt;0))),"CHECK: enter a price above zero",IF(NOT(OR(I335="Approve proposed",I335="Use my price")),"CHECK: choose a listed decision",IF(OR(NOT(ISNUMBER(L335)),L335&lt;=0,NOT(ISNUMBER(Y335)),Y335&lt;=0,X335&gt;=1),"CHECK: price or base unavailable",IF(L335/(Y335*(1-X335))-1&lt;0,"CHECK: price below local base","Ready")))))))))</f>
        <v>Pending review</v>
      </c>
      <c r="N335" s="18">
        <v>4.13</v>
      </c>
      <c r="O335" s="19">
        <v>0.4</v>
      </c>
      <c r="P335" s="14">
        <v>0.5119</v>
      </c>
      <c r="Q335" s="20" t="str">
        <f>IF(AND(ISNUMBER(L335),ISNUMBER(Y335),Y335&gt;0,X335&lt;1),ROUND(L335/(Y335*(1-X335))-1,4),"")</f>
        <v/>
      </c>
      <c r="R335" s="12">
        <v>0</v>
      </c>
      <c r="S335" s="13">
        <f>IF(AND(ISNUMBER(E335),E335&gt;0,ISNUMBER(F335)),R335*(F335/E335-1)*(1-'Start Here'!$B$16),0)</f>
        <v>0</v>
      </c>
      <c r="T335" s="17">
        <f>IF(AND(M335="Ready",OR(I335="Approve proposed",AND(I335="Use my price",AND(ISNUMBER(J335),J335&gt;0))),ISNUMBER(L335),E335&gt;0),R335*(L335/E335-1)*(1-'Start Here'!$B$16),0)</f>
        <v>0</v>
      </c>
      <c r="U335" t="str" s="6">
        <v>Currently hidden; do not activate automatically</v>
      </c>
      <c r="V335" t="str" s="21">
        <v>No</v>
      </c>
      <c r="W335" t="str" s="21">
        <v>No</v>
      </c>
      <c r="X335" s="22">
        <v>0</v>
      </c>
      <c r="Y335" s="18">
        <v>2.95</v>
      </c>
      <c r="AB335" t="str" s="6">
        <v>2026-10-01 10:41:27 UTC</v>
      </c>
      <c r="AC335" t="str" s="6">
        <v>Local Line cache</v>
      </c>
      <c r="AD335" s="23">
        <v>973113</v>
      </c>
      <c r="AE335" s="23">
        <v>737953</v>
      </c>
      <c r="AF335" t="str" s="23">
        <v>973113:737953:member</v>
      </c>
      <c r="AG335" t="str" s="23">
        <v>No</v>
      </c>
      <c r="AH335" t="str" s="23">
        <v>Yes</v>
      </c>
      <c r="AI335" s="18">
        <v>0</v>
      </c>
    </row>
    <row r="336" ht="32" customHeight="1">
      <c r="A336" t="str" s="7">
        <v>Camas Swale Farm</v>
      </c>
      <c r="B336" t="str" s="7">
        <v>Sugar Snap Peas</v>
      </c>
      <c r="C336" t="str" s="7">
        <v>1/2 lb</v>
      </c>
      <c r="D336" t="str" s="7">
        <v>Guest Basket</v>
      </c>
      <c r="E336" s="12">
        <v>4.13</v>
      </c>
      <c r="F336" s="13">
        <v>4.46</v>
      </c>
      <c r="G336" s="13">
        <f>IF(AND(ISNUMBER(E336),ISNUMBER(F336)),F336-E336,"")</f>
        <v>0.33</v>
      </c>
      <c r="H336" s="14">
        <f>IF(AND(ISNUMBER(E336),E336&gt;0,ISNUMBER(F336)),F336/E336-1,"")</f>
        <v>0.07990314769975781</v>
      </c>
      <c r="I336" t="str" s="15">
        <v>Unreviewed</v>
      </c>
      <c r="J336" s="16"/>
      <c r="K336" t="str" s="15">
        <v/>
      </c>
      <c r="L336" s="17" t="str">
        <f>IF(AC336="Local catalog","",IF(AG336="Yes",IF(ISNUMBER(E336),E336,""),IF(I336="Keep current",IF(ISNUMBER(E336),E336,""),IF(AH336&lt;&gt;"Yes","",IF(I336="Approve proposed",F336,IF(AND(I336="Use my price",AND(ISNUMBER(J336),J336&gt;0)),J336,""))))))</f>
        <v/>
      </c>
      <c r="M336" t="str" s="7">
        <f>IF(AND(AG336="Yes",OR(I336="Approve proposed",I336="Use my price")),"CHECK: protected price kept current",IF(OR(I336="Unreviewed",I336=""),"Pending review",IF(I336="Hold","On hold",IF(I336="Keep current",IF(ISNUMBER(E336),"Kept current","CHECK: no confirmed current price"),IF(AH336&lt;&gt;"Yes","CHECK: source needs review",IF(AND(I336="Use my price",NOT(AND(ISNUMBER(J336),J336&gt;0))),"CHECK: enter a price above zero",IF(NOT(OR(I336="Approve proposed",I336="Use my price")),"CHECK: choose a listed decision",IF(OR(NOT(ISNUMBER(L336)),L336&lt;=0,NOT(ISNUMBER(Y336)),Y336&lt;=0,X336&gt;=1),"CHECK: price or base unavailable",IF(L336/(Y336*(1-X336))-1&lt;0,"CHECK: price below local base","Ready")))))))))</f>
        <v>Pending review</v>
      </c>
      <c r="N336" s="18">
        <v>4.13</v>
      </c>
      <c r="O336" s="19">
        <v>0.4</v>
      </c>
      <c r="P336" s="14">
        <v>0.5119</v>
      </c>
      <c r="Q336" s="20" t="str">
        <f>IF(AND(ISNUMBER(L336),ISNUMBER(Y336),Y336&gt;0,X336&lt;1),ROUND(L336/(Y336*(1-X336))-1,4),"")</f>
        <v/>
      </c>
      <c r="R336" s="12">
        <v>61.95</v>
      </c>
      <c r="S336" s="13">
        <f>IF(AND(ISNUMBER(E336),E336&gt;0,ISNUMBER(F336)),R336*(F336/E336-1)*(1-'Start Here'!$B$16),0)</f>
        <v>4.801499999999996</v>
      </c>
      <c r="T336" s="17">
        <f>IF(AND(M336="Ready",OR(I336="Approve proposed",AND(I336="Use my price",AND(ISNUMBER(J336),J336&gt;0))),ISNUMBER(L336),E336&gt;0),R336*(L336/E336-1)*(1-'Start Here'!$B$16),0)</f>
        <v>0</v>
      </c>
      <c r="U336" t="str" s="6">
        <v>Currently hidden; do not activate automatically</v>
      </c>
      <c r="V336" t="str" s="21">
        <v>No</v>
      </c>
      <c r="W336" t="str" s="21">
        <v>No</v>
      </c>
      <c r="X336" s="22">
        <v>0</v>
      </c>
      <c r="Y336" s="18">
        <v>2.95</v>
      </c>
      <c r="AB336" t="str" s="6">
        <v>2026-10-01 10:41:27 UTC</v>
      </c>
      <c r="AC336" t="str" s="6">
        <v>Local Line cache</v>
      </c>
      <c r="AD336" s="23">
        <v>973113</v>
      </c>
      <c r="AE336" s="23">
        <v>737953</v>
      </c>
      <c r="AF336" t="str" s="23">
        <v>973113:737953:guest</v>
      </c>
      <c r="AG336" t="str" s="23">
        <v>No</v>
      </c>
      <c r="AH336" t="str" s="23">
        <v>Yes</v>
      </c>
      <c r="AI336" s="18">
        <v>44.25</v>
      </c>
    </row>
    <row r="337" ht="32" customHeight="1">
      <c r="A337" t="str" s="7">
        <v>Camas Swale Farm</v>
      </c>
      <c r="B337" t="str" s="7">
        <v>Sugar Snap Peas</v>
      </c>
      <c r="C337" t="str" s="7">
        <v>1/2 lb</v>
      </c>
      <c r="D337" t="str" s="7">
        <v>SNAP</v>
      </c>
      <c r="E337" s="12">
        <v>4.13</v>
      </c>
      <c r="F337" s="13">
        <v>4.13</v>
      </c>
      <c r="G337" s="13">
        <f>IF(AND(ISNUMBER(E337),ISNUMBER(F337)),F337-E337,"")</f>
        <v>0</v>
      </c>
      <c r="H337" s="14">
        <f>IF(AND(ISNUMBER(E337),E337&gt;0,ISNUMBER(F337)),F337/E337-1,"")</f>
        <v>0</v>
      </c>
      <c r="I337" t="str" s="15">
        <v>Keep current</v>
      </c>
      <c r="J337" s="16"/>
      <c r="K337" t="str" s="15">
        <v/>
      </c>
      <c r="L337" s="17">
        <f>IF(AC337="Local catalog","",IF(AG337="Yes",IF(ISNUMBER(E337),E337,""),IF(I337="Keep current",IF(ISNUMBER(E337),E337,""),IF(AH337&lt;&gt;"Yes","",IF(I337="Approve proposed",F337,IF(AND(I337="Use my price",AND(ISNUMBER(J337),J337&gt;0)),J337,""))))))</f>
        <v>4.13</v>
      </c>
      <c r="M337" t="str" s="7">
        <f>IF(AND(AG337="Yes",OR(I337="Approve proposed",I337="Use my price")),"CHECK: protected price kept current",IF(OR(I337="Unreviewed",I337=""),"Pending review",IF(I337="Hold","On hold",IF(I337="Keep current",IF(ISNUMBER(E337),"Kept current","CHECK: no confirmed current price"),IF(AH337&lt;&gt;"Yes","CHECK: source needs review",IF(AND(I337="Use my price",NOT(AND(ISNUMBER(J337),J337&gt;0))),"CHECK: enter a price above zero",IF(NOT(OR(I337="Approve proposed",I337="Use my price")),"CHECK: choose a listed decision",IF(OR(NOT(ISNUMBER(L337)),L337&lt;=0,NOT(ISNUMBER(Y337)),Y337&lt;=0,X337&gt;=1),"CHECK: price or base unavailable",IF(L337/(Y337*(1-X337))-1&lt;0,"CHECK: price below local base","Ready")))))))))</f>
        <v>Kept current</v>
      </c>
      <c r="N337" s="18">
        <v>4.13</v>
      </c>
      <c r="O337" s="19">
        <v>0.4</v>
      </c>
      <c r="P337" s="14">
        <v>0.4</v>
      </c>
      <c r="Q337" s="20">
        <f>IF(AND(ISNUMBER(L337),ISNUMBER(Y337),Y337&gt;0,X337&lt;1),ROUND(L337/(Y337*(1-X337))-1,4),"")</f>
        <v>0.4</v>
      </c>
      <c r="R337" s="12">
        <v>0</v>
      </c>
      <c r="S337" s="13">
        <f>IF(AND(ISNUMBER(E337),E337&gt;0,ISNUMBER(F337)),R337*(F337/E337-1)*(1-'Start Here'!$B$16),0)</f>
        <v>0</v>
      </c>
      <c r="T337" s="17">
        <f>IF(AND(M337="Ready",OR(I337="Approve proposed",AND(I337="Use my price",AND(ISNUMBER(J337),J337&gt;0))),ISNUMBER(L337),E337&gt;0),R337*(L337/E337-1)*(1-'Start Here'!$B$16),0)</f>
        <v>0</v>
      </c>
      <c r="U337" t="str" s="6">
        <v>SNAP: preserve existing selling price; Currently hidden; do not activate automatically</v>
      </c>
      <c r="V337" t="str" s="21">
        <v>No</v>
      </c>
      <c r="W337" t="str" s="21">
        <v>No</v>
      </c>
      <c r="X337" s="22">
        <v>0</v>
      </c>
      <c r="Y337" s="18">
        <v>2.95</v>
      </c>
      <c r="AB337" t="str" s="6">
        <v>2026-10-01 10:41:27 UTC</v>
      </c>
      <c r="AC337" t="str" s="6">
        <v>Local Line cache</v>
      </c>
      <c r="AD337" s="23">
        <v>973113</v>
      </c>
      <c r="AE337" s="23">
        <v>737953</v>
      </c>
      <c r="AF337" t="str" s="23">
        <v>973113:737953:snap</v>
      </c>
      <c r="AG337" t="str" s="23">
        <v>Yes</v>
      </c>
      <c r="AH337" t="str" s="23">
        <v>Yes</v>
      </c>
      <c r="AI337" s="18">
        <v>0</v>
      </c>
    </row>
    <row r="338" ht="32" customHeight="1">
      <c r="A338" t="str" s="7">
        <v>Camas Swale Farm</v>
      </c>
      <c r="B338" t="str" s="7">
        <v>Sweet Italian Peppers</v>
      </c>
      <c r="C338" t="str" s="7">
        <v>each</v>
      </c>
      <c r="D338" t="str" s="7">
        <v>Herd Share Members</v>
      </c>
      <c r="E338" s="12">
        <v>4.69</v>
      </c>
      <c r="F338" s="13">
        <v>5.07</v>
      </c>
      <c r="G338" s="13">
        <f>IF(AND(ISNUMBER(E338),ISNUMBER(F338)),F338-E338,"")</f>
        <v>0.38</v>
      </c>
      <c r="H338" s="14">
        <f>IF(AND(ISNUMBER(E338),E338&gt;0,ISNUMBER(F338)),F338/E338-1,"")</f>
        <v>0.08102345415778256</v>
      </c>
      <c r="I338" t="str" s="15">
        <v>Unreviewed</v>
      </c>
      <c r="J338" s="16"/>
      <c r="K338" t="str" s="15">
        <v/>
      </c>
      <c r="L338" s="17" t="str">
        <f>IF(AC338="Local catalog","",IF(AG338="Yes",IF(ISNUMBER(E338),E338,""),IF(I338="Keep current",IF(ISNUMBER(E338),E338,""),IF(AH338&lt;&gt;"Yes","",IF(I338="Approve proposed",F338,IF(AND(I338="Use my price",AND(ISNUMBER(J338),J338&gt;0)),J338,""))))))</f>
        <v/>
      </c>
      <c r="M338" t="str" s="7">
        <f>IF(AND(AG338="Yes",OR(I338="Approve proposed",I338="Use my price")),"CHECK: protected price kept current",IF(OR(I338="Unreviewed",I338=""),"Pending review",IF(I338="Hold","On hold",IF(I338="Keep current",IF(ISNUMBER(E338),"Kept current","CHECK: no confirmed current price"),IF(AH338&lt;&gt;"Yes","CHECK: source needs review",IF(AND(I338="Use my price",NOT(AND(ISNUMBER(J338),J338&gt;0))),"CHECK: enter a price above zero",IF(NOT(OR(I338="Approve proposed",I338="Use my price")),"CHECK: choose a listed decision",IF(OR(NOT(ISNUMBER(L338)),L338&lt;=0,NOT(ISNUMBER(Y338)),Y338&lt;=0,X338&gt;=1),"CHECK: price or base unavailable",IF(L338/(Y338*(1-X338))-1&lt;0,"CHECK: price below local base","Ready")))))))))</f>
        <v>Pending review</v>
      </c>
      <c r="N338" s="18">
        <v>4.69</v>
      </c>
      <c r="O338" s="19">
        <v>0.4</v>
      </c>
      <c r="P338" s="14">
        <v>0.5134</v>
      </c>
      <c r="Q338" s="20" t="str">
        <f>IF(AND(ISNUMBER(L338),ISNUMBER(Y338),Y338&gt;0,X338&lt;1),ROUND(L338/(Y338*(1-X338))-1,4),"")</f>
        <v/>
      </c>
      <c r="R338" s="12">
        <v>0</v>
      </c>
      <c r="S338" s="13">
        <f>IF(AND(ISNUMBER(E338),E338&gt;0,ISNUMBER(F338)),R338*(F338/E338-1)*(1-'Start Here'!$B$16),0)</f>
        <v>0</v>
      </c>
      <c r="T338" s="17">
        <f>IF(AND(M338="Ready",OR(I338="Approve proposed",AND(I338="Use my price",AND(ISNUMBER(J338),J338&gt;0))),ISNUMBER(L338),E338&gt;0),R338*(L338/E338-1)*(1-'Start Here'!$B$16),0)</f>
        <v>0</v>
      </c>
      <c r="U338" t="str" s="6">
        <v>Currently hidden; do not activate automatically</v>
      </c>
      <c r="V338" t="str" s="21">
        <v>No</v>
      </c>
      <c r="W338" t="str" s="21">
        <v>No</v>
      </c>
      <c r="X338" s="22">
        <v>0</v>
      </c>
      <c r="Y338" s="18">
        <v>3.35</v>
      </c>
      <c r="AB338" t="str" s="6">
        <v>2026-10-01 10:41:27 UTC</v>
      </c>
      <c r="AC338" t="str" s="6">
        <v>Local Line cache</v>
      </c>
      <c r="AD338" s="23">
        <v>805954</v>
      </c>
      <c r="AE338" s="23">
        <v>527014</v>
      </c>
      <c r="AF338" t="str" s="23">
        <v>805954:527014:herdShare</v>
      </c>
      <c r="AG338" t="str" s="23">
        <v>No</v>
      </c>
      <c r="AH338" t="str" s="23">
        <v>Yes</v>
      </c>
      <c r="AI338" s="18">
        <v>0</v>
      </c>
    </row>
    <row r="339" ht="32" customHeight="1">
      <c r="A339" t="str" s="7">
        <v>Camas Swale Farm</v>
      </c>
      <c r="B339" t="str" s="7">
        <v>Sweet Italian Peppers</v>
      </c>
      <c r="C339" t="str" s="7">
        <v>each</v>
      </c>
      <c r="D339" t="str" s="7">
        <v>CSA Members</v>
      </c>
      <c r="E339" s="12">
        <v>4.69</v>
      </c>
      <c r="F339" s="13">
        <v>5.07</v>
      </c>
      <c r="G339" s="13">
        <f>IF(AND(ISNUMBER(E339),ISNUMBER(F339)),F339-E339,"")</f>
        <v>0.38</v>
      </c>
      <c r="H339" s="14">
        <f>IF(AND(ISNUMBER(E339),E339&gt;0,ISNUMBER(F339)),F339/E339-1,"")</f>
        <v>0.08102345415778256</v>
      </c>
      <c r="I339" t="str" s="15">
        <v>Unreviewed</v>
      </c>
      <c r="J339" s="16"/>
      <c r="K339" t="str" s="15">
        <v/>
      </c>
      <c r="L339" s="17" t="str">
        <f>IF(AC339="Local catalog","",IF(AG339="Yes",IF(ISNUMBER(E339),E339,""),IF(I339="Keep current",IF(ISNUMBER(E339),E339,""),IF(AH339&lt;&gt;"Yes","",IF(I339="Approve proposed",F339,IF(AND(I339="Use my price",AND(ISNUMBER(J339),J339&gt;0)),J339,""))))))</f>
        <v/>
      </c>
      <c r="M339" t="str" s="7">
        <f>IF(AND(AG339="Yes",OR(I339="Approve proposed",I339="Use my price")),"CHECK: protected price kept current",IF(OR(I339="Unreviewed",I339=""),"Pending review",IF(I339="Hold","On hold",IF(I339="Keep current",IF(ISNUMBER(E339),"Kept current","CHECK: no confirmed current price"),IF(AH339&lt;&gt;"Yes","CHECK: source needs review",IF(AND(I339="Use my price",NOT(AND(ISNUMBER(J339),J339&gt;0))),"CHECK: enter a price above zero",IF(NOT(OR(I339="Approve proposed",I339="Use my price")),"CHECK: choose a listed decision",IF(OR(NOT(ISNUMBER(L339)),L339&lt;=0,NOT(ISNUMBER(Y339)),Y339&lt;=0,X339&gt;=1),"CHECK: price or base unavailable",IF(L339/(Y339*(1-X339))-1&lt;0,"CHECK: price below local base","Ready")))))))))</f>
        <v>Pending review</v>
      </c>
      <c r="N339" s="18">
        <v>4.69</v>
      </c>
      <c r="O339" s="19">
        <v>0.4</v>
      </c>
      <c r="P339" s="14">
        <v>0.5134</v>
      </c>
      <c r="Q339" s="20" t="str">
        <f>IF(AND(ISNUMBER(L339),ISNUMBER(Y339),Y339&gt;0,X339&lt;1),ROUND(L339/(Y339*(1-X339))-1,4),"")</f>
        <v/>
      </c>
      <c r="R339" s="12">
        <v>0</v>
      </c>
      <c r="S339" s="13">
        <f>IF(AND(ISNUMBER(E339),E339&gt;0,ISNUMBER(F339)),R339*(F339/E339-1)*(1-'Start Here'!$B$16),0)</f>
        <v>0</v>
      </c>
      <c r="T339" s="17">
        <f>IF(AND(M339="Ready",OR(I339="Approve proposed",AND(I339="Use my price",AND(ISNUMBER(J339),J339&gt;0))),ISNUMBER(L339),E339&gt;0),R339*(L339/E339-1)*(1-'Start Here'!$B$16),0)</f>
        <v>0</v>
      </c>
      <c r="U339" t="str" s="6">
        <v>Currently hidden; do not activate automatically</v>
      </c>
      <c r="V339" t="str" s="21">
        <v>No</v>
      </c>
      <c r="W339" t="str" s="21">
        <v>No</v>
      </c>
      <c r="X339" s="22">
        <v>0</v>
      </c>
      <c r="Y339" s="18">
        <v>3.35</v>
      </c>
      <c r="AB339" t="str" s="6">
        <v>2026-10-01 10:41:27 UTC</v>
      </c>
      <c r="AC339" t="str" s="6">
        <v>Local Line cache</v>
      </c>
      <c r="AD339" s="23">
        <v>805954</v>
      </c>
      <c r="AE339" s="23">
        <v>527014</v>
      </c>
      <c r="AF339" t="str" s="23">
        <v>805954:527014:member</v>
      </c>
      <c r="AG339" t="str" s="23">
        <v>No</v>
      </c>
      <c r="AH339" t="str" s="23">
        <v>Yes</v>
      </c>
      <c r="AI339" s="18">
        <v>0</v>
      </c>
    </row>
    <row r="340" ht="32" customHeight="1">
      <c r="A340" t="str" s="7">
        <v>Camas Swale Farm</v>
      </c>
      <c r="B340" t="str" s="7">
        <v>Sweet Italian Peppers</v>
      </c>
      <c r="C340" t="str" s="7">
        <v>each</v>
      </c>
      <c r="D340" t="str" s="7">
        <v>Guest Basket</v>
      </c>
      <c r="E340" s="12">
        <v>4.69</v>
      </c>
      <c r="F340" s="13">
        <v>5.07</v>
      </c>
      <c r="G340" s="13">
        <f>IF(AND(ISNUMBER(E340),ISNUMBER(F340)),F340-E340,"")</f>
        <v>0.38</v>
      </c>
      <c r="H340" s="14">
        <f>IF(AND(ISNUMBER(E340),E340&gt;0,ISNUMBER(F340)),F340/E340-1,"")</f>
        <v>0.08102345415778256</v>
      </c>
      <c r="I340" t="str" s="15">
        <v>Unreviewed</v>
      </c>
      <c r="J340" s="16"/>
      <c r="K340" t="str" s="15">
        <v/>
      </c>
      <c r="L340" s="17" t="str">
        <f>IF(AC340="Local catalog","",IF(AG340="Yes",IF(ISNUMBER(E340),E340,""),IF(I340="Keep current",IF(ISNUMBER(E340),E340,""),IF(AH340&lt;&gt;"Yes","",IF(I340="Approve proposed",F340,IF(AND(I340="Use my price",AND(ISNUMBER(J340),J340&gt;0)),J340,""))))))</f>
        <v/>
      </c>
      <c r="M340" t="str" s="7">
        <f>IF(AND(AG340="Yes",OR(I340="Approve proposed",I340="Use my price")),"CHECK: protected price kept current",IF(OR(I340="Unreviewed",I340=""),"Pending review",IF(I340="Hold","On hold",IF(I340="Keep current",IF(ISNUMBER(E340),"Kept current","CHECK: no confirmed current price"),IF(AH340&lt;&gt;"Yes","CHECK: source needs review",IF(AND(I340="Use my price",NOT(AND(ISNUMBER(J340),J340&gt;0))),"CHECK: enter a price above zero",IF(NOT(OR(I340="Approve proposed",I340="Use my price")),"CHECK: choose a listed decision",IF(OR(NOT(ISNUMBER(L340)),L340&lt;=0,NOT(ISNUMBER(Y340)),Y340&lt;=0,X340&gt;=1),"CHECK: price or base unavailable",IF(L340/(Y340*(1-X340))-1&lt;0,"CHECK: price below local base","Ready")))))))))</f>
        <v>Pending review</v>
      </c>
      <c r="N340" s="18">
        <v>4.69</v>
      </c>
      <c r="O340" s="19">
        <v>0.4</v>
      </c>
      <c r="P340" s="14">
        <v>0.5134</v>
      </c>
      <c r="Q340" s="20" t="str">
        <f>IF(AND(ISNUMBER(L340),ISNUMBER(Y340),Y340&gt;0,X340&lt;1),ROUND(L340/(Y340*(1-X340))-1,4),"")</f>
        <v/>
      </c>
      <c r="R340" s="12">
        <v>0</v>
      </c>
      <c r="S340" s="13">
        <f>IF(AND(ISNUMBER(E340),E340&gt;0,ISNUMBER(F340)),R340*(F340/E340-1)*(1-'Start Here'!$B$16),0)</f>
        <v>0</v>
      </c>
      <c r="T340" s="17">
        <f>IF(AND(M340="Ready",OR(I340="Approve proposed",AND(I340="Use my price",AND(ISNUMBER(J340),J340&gt;0))),ISNUMBER(L340),E340&gt;0),R340*(L340/E340-1)*(1-'Start Here'!$B$16),0)</f>
        <v>0</v>
      </c>
      <c r="U340" t="str" s="6">
        <v>Currently hidden; do not activate automatically</v>
      </c>
      <c r="V340" t="str" s="21">
        <v>No</v>
      </c>
      <c r="W340" t="str" s="21">
        <v>No</v>
      </c>
      <c r="X340" s="22">
        <v>0</v>
      </c>
      <c r="Y340" s="18">
        <v>3.35</v>
      </c>
      <c r="AB340" t="str" s="6">
        <v>2026-10-01 10:41:27 UTC</v>
      </c>
      <c r="AC340" t="str" s="6">
        <v>Local Line cache</v>
      </c>
      <c r="AD340" s="23">
        <v>805954</v>
      </c>
      <c r="AE340" s="23">
        <v>527014</v>
      </c>
      <c r="AF340" t="str" s="23">
        <v>805954:527014:guest</v>
      </c>
      <c r="AG340" t="str" s="23">
        <v>No</v>
      </c>
      <c r="AH340" t="str" s="23">
        <v>Yes</v>
      </c>
      <c r="AI340" s="18">
        <v>0</v>
      </c>
    </row>
    <row r="341" ht="32" customHeight="1">
      <c r="A341" t="str" s="7">
        <v>Camas Swale Farm</v>
      </c>
      <c r="B341" t="str" s="7">
        <v>Sweet Italian Peppers</v>
      </c>
      <c r="C341" t="str" s="7">
        <v>each</v>
      </c>
      <c r="D341" t="str" s="7">
        <v>SNAP</v>
      </c>
      <c r="E341" s="12">
        <v>4.69</v>
      </c>
      <c r="F341" s="13">
        <v>4.69</v>
      </c>
      <c r="G341" s="13">
        <f>IF(AND(ISNUMBER(E341),ISNUMBER(F341)),F341-E341,"")</f>
        <v>0</v>
      </c>
      <c r="H341" s="14">
        <f>IF(AND(ISNUMBER(E341),E341&gt;0,ISNUMBER(F341)),F341/E341-1,"")</f>
        <v>0</v>
      </c>
      <c r="I341" t="str" s="15">
        <v>Keep current</v>
      </c>
      <c r="J341" s="16"/>
      <c r="K341" t="str" s="15">
        <v/>
      </c>
      <c r="L341" s="17">
        <f>IF(AC341="Local catalog","",IF(AG341="Yes",IF(ISNUMBER(E341),E341,""),IF(I341="Keep current",IF(ISNUMBER(E341),E341,""),IF(AH341&lt;&gt;"Yes","",IF(I341="Approve proposed",F341,IF(AND(I341="Use my price",AND(ISNUMBER(J341),J341&gt;0)),J341,""))))))</f>
        <v>4.69</v>
      </c>
      <c r="M341" t="str" s="7">
        <f>IF(AND(AG341="Yes",OR(I341="Approve proposed",I341="Use my price")),"CHECK: protected price kept current",IF(OR(I341="Unreviewed",I341=""),"Pending review",IF(I341="Hold","On hold",IF(I341="Keep current",IF(ISNUMBER(E341),"Kept current","CHECK: no confirmed current price"),IF(AH341&lt;&gt;"Yes","CHECK: source needs review",IF(AND(I341="Use my price",NOT(AND(ISNUMBER(J341),J341&gt;0))),"CHECK: enter a price above zero",IF(NOT(OR(I341="Approve proposed",I341="Use my price")),"CHECK: choose a listed decision",IF(OR(NOT(ISNUMBER(L341)),L341&lt;=0,NOT(ISNUMBER(Y341)),Y341&lt;=0,X341&gt;=1),"CHECK: price or base unavailable",IF(L341/(Y341*(1-X341))-1&lt;0,"CHECK: price below local base","Ready")))))))))</f>
        <v>Kept current</v>
      </c>
      <c r="N341" s="18">
        <v>4.69</v>
      </c>
      <c r="O341" s="19">
        <v>0.4</v>
      </c>
      <c r="P341" s="14">
        <v>0.4</v>
      </c>
      <c r="Q341" s="20">
        <f>IF(AND(ISNUMBER(L341),ISNUMBER(Y341),Y341&gt;0,X341&lt;1),ROUND(L341/(Y341*(1-X341))-1,4),"")</f>
        <v>0.4</v>
      </c>
      <c r="R341" s="12">
        <v>0</v>
      </c>
      <c r="S341" s="13">
        <f>IF(AND(ISNUMBER(E341),E341&gt;0,ISNUMBER(F341)),R341*(F341/E341-1)*(1-'Start Here'!$B$16),0)</f>
        <v>0</v>
      </c>
      <c r="T341" s="17">
        <f>IF(AND(M341="Ready",OR(I341="Approve proposed",AND(I341="Use my price",AND(ISNUMBER(J341),J341&gt;0))),ISNUMBER(L341),E341&gt;0),R341*(L341/E341-1)*(1-'Start Here'!$B$16),0)</f>
        <v>0</v>
      </c>
      <c r="U341" t="str" s="6">
        <v>SNAP: preserve existing selling price; Currently hidden; do not activate automatically</v>
      </c>
      <c r="V341" t="str" s="21">
        <v>No</v>
      </c>
      <c r="W341" t="str" s="21">
        <v>No</v>
      </c>
      <c r="X341" s="22">
        <v>0</v>
      </c>
      <c r="Y341" s="18">
        <v>3.35</v>
      </c>
      <c r="AB341" t="str" s="6">
        <v>2026-10-01 10:41:27 UTC</v>
      </c>
      <c r="AC341" t="str" s="6">
        <v>Local Line cache</v>
      </c>
      <c r="AD341" s="23">
        <v>805954</v>
      </c>
      <c r="AE341" s="23">
        <v>527014</v>
      </c>
      <c r="AF341" t="str" s="23">
        <v>805954:527014:snap</v>
      </c>
      <c r="AG341" t="str" s="23">
        <v>Yes</v>
      </c>
      <c r="AH341" t="str" s="23">
        <v>Yes</v>
      </c>
      <c r="AI341" s="18">
        <v>0</v>
      </c>
    </row>
    <row r="342" ht="32" customHeight="1">
      <c r="A342" t="str" s="7">
        <v>Camas Swale Farm</v>
      </c>
      <c r="B342" t="str" s="7">
        <v>Swiss Chard</v>
      </c>
      <c r="C342" t="str" s="7">
        <v>each</v>
      </c>
      <c r="D342" t="str" s="7">
        <v>Herd Share Members</v>
      </c>
      <c r="E342" s="12">
        <v>4.55</v>
      </c>
      <c r="F342" s="13">
        <v>4.91</v>
      </c>
      <c r="G342" s="13">
        <f>IF(AND(ISNUMBER(E342),ISNUMBER(F342)),F342-E342,"")</f>
        <v>0.36</v>
      </c>
      <c r="H342" s="14">
        <f>IF(AND(ISNUMBER(E342),E342&gt;0,ISNUMBER(F342)),F342/E342-1,"")</f>
        <v>0.07912087912087928</v>
      </c>
      <c r="I342" t="str" s="15">
        <v>Unreviewed</v>
      </c>
      <c r="J342" s="16"/>
      <c r="K342" t="str" s="15">
        <v/>
      </c>
      <c r="L342" s="17" t="str">
        <f>IF(AC342="Local catalog","",IF(AG342="Yes",IF(ISNUMBER(E342),E342,""),IF(I342="Keep current",IF(ISNUMBER(E342),E342,""),IF(AH342&lt;&gt;"Yes","",IF(I342="Approve proposed",F342,IF(AND(I342="Use my price",AND(ISNUMBER(J342),J342&gt;0)),J342,""))))))</f>
        <v/>
      </c>
      <c r="M342" t="str" s="7">
        <f>IF(AND(AG342="Yes",OR(I342="Approve proposed",I342="Use my price")),"CHECK: protected price kept current",IF(OR(I342="Unreviewed",I342=""),"Pending review",IF(I342="Hold","On hold",IF(I342="Keep current",IF(ISNUMBER(E342),"Kept current","CHECK: no confirmed current price"),IF(AH342&lt;&gt;"Yes","CHECK: source needs review",IF(AND(I342="Use my price",NOT(AND(ISNUMBER(J342),J342&gt;0))),"CHECK: enter a price above zero",IF(NOT(OR(I342="Approve proposed",I342="Use my price")),"CHECK: choose a listed decision",IF(OR(NOT(ISNUMBER(L342)),L342&lt;=0,NOT(ISNUMBER(Y342)),Y342&lt;=0,X342&gt;=1),"CHECK: price or base unavailable",IF(L342/(Y342*(1-X342))-1&lt;0,"CHECK: price below local base","Ready")))))))))</f>
        <v>Pending review</v>
      </c>
      <c r="N342" s="18">
        <v>4.55</v>
      </c>
      <c r="O342" s="19">
        <v>0.4</v>
      </c>
      <c r="P342" s="14">
        <v>0.5108</v>
      </c>
      <c r="Q342" s="20" t="str">
        <f>IF(AND(ISNUMBER(L342),ISNUMBER(Y342),Y342&gt;0,X342&lt;1),ROUND(L342/(Y342*(1-X342))-1,4),"")</f>
        <v/>
      </c>
      <c r="R342" s="12">
        <v>0</v>
      </c>
      <c r="S342" s="13">
        <f>IF(AND(ISNUMBER(E342),E342&gt;0,ISNUMBER(F342)),R342*(F342/E342-1)*(1-'Start Here'!$B$16),0)</f>
        <v>0</v>
      </c>
      <c r="T342" s="17">
        <f>IF(AND(M342="Ready",OR(I342="Approve proposed",AND(I342="Use my price",AND(ISNUMBER(J342),J342&gt;0))),ISNUMBER(L342),E342&gt;0),R342*(L342/E342-1)*(1-'Start Here'!$B$16),0)</f>
        <v>0</v>
      </c>
      <c r="U342" t="str" s="6">
        <v>Currently hidden; do not activate automatically</v>
      </c>
      <c r="V342" t="str" s="21">
        <v>No</v>
      </c>
      <c r="W342" t="str" s="21">
        <v>No</v>
      </c>
      <c r="X342" s="22">
        <v>0</v>
      </c>
      <c r="Y342" s="18">
        <v>3.25</v>
      </c>
      <c r="AB342" t="str" s="6">
        <v>2026-10-01 10:41:27 UTC</v>
      </c>
      <c r="AC342" t="str" s="6">
        <v>Local Line cache</v>
      </c>
      <c r="AD342" s="23">
        <v>805963</v>
      </c>
      <c r="AE342" s="23">
        <v>527023</v>
      </c>
      <c r="AF342" t="str" s="23">
        <v>805963:527023:herdShare</v>
      </c>
      <c r="AG342" t="str" s="23">
        <v>No</v>
      </c>
      <c r="AH342" t="str" s="23">
        <v>Yes</v>
      </c>
      <c r="AI342" s="18">
        <v>0</v>
      </c>
    </row>
    <row r="343" ht="32" customHeight="1">
      <c r="A343" t="str" s="7">
        <v>Camas Swale Farm</v>
      </c>
      <c r="B343" t="str" s="7">
        <v>Swiss Chard</v>
      </c>
      <c r="C343" t="str" s="7">
        <v>each</v>
      </c>
      <c r="D343" t="str" s="7">
        <v>CSA Members</v>
      </c>
      <c r="E343" s="12">
        <v>4.55</v>
      </c>
      <c r="F343" s="13">
        <v>4.91</v>
      </c>
      <c r="G343" s="13">
        <f>IF(AND(ISNUMBER(E343),ISNUMBER(F343)),F343-E343,"")</f>
        <v>0.36</v>
      </c>
      <c r="H343" s="14">
        <f>IF(AND(ISNUMBER(E343),E343&gt;0,ISNUMBER(F343)),F343/E343-1,"")</f>
        <v>0.07912087912087928</v>
      </c>
      <c r="I343" t="str" s="15">
        <v>Unreviewed</v>
      </c>
      <c r="J343" s="16"/>
      <c r="K343" t="str" s="15">
        <v/>
      </c>
      <c r="L343" s="17" t="str">
        <f>IF(AC343="Local catalog","",IF(AG343="Yes",IF(ISNUMBER(E343),E343,""),IF(I343="Keep current",IF(ISNUMBER(E343),E343,""),IF(AH343&lt;&gt;"Yes","",IF(I343="Approve proposed",F343,IF(AND(I343="Use my price",AND(ISNUMBER(J343),J343&gt;0)),J343,""))))))</f>
        <v/>
      </c>
      <c r="M343" t="str" s="7">
        <f>IF(AND(AG343="Yes",OR(I343="Approve proposed",I343="Use my price")),"CHECK: protected price kept current",IF(OR(I343="Unreviewed",I343=""),"Pending review",IF(I343="Hold","On hold",IF(I343="Keep current",IF(ISNUMBER(E343),"Kept current","CHECK: no confirmed current price"),IF(AH343&lt;&gt;"Yes","CHECK: source needs review",IF(AND(I343="Use my price",NOT(AND(ISNUMBER(J343),J343&gt;0))),"CHECK: enter a price above zero",IF(NOT(OR(I343="Approve proposed",I343="Use my price")),"CHECK: choose a listed decision",IF(OR(NOT(ISNUMBER(L343)),L343&lt;=0,NOT(ISNUMBER(Y343)),Y343&lt;=0,X343&gt;=1),"CHECK: price or base unavailable",IF(L343/(Y343*(1-X343))-1&lt;0,"CHECK: price below local base","Ready")))))))))</f>
        <v>Pending review</v>
      </c>
      <c r="N343" s="18">
        <v>4.55</v>
      </c>
      <c r="O343" s="19">
        <v>0.4</v>
      </c>
      <c r="P343" s="14">
        <v>0.5108</v>
      </c>
      <c r="Q343" s="20" t="str">
        <f>IF(AND(ISNUMBER(L343),ISNUMBER(Y343),Y343&gt;0,X343&lt;1),ROUND(L343/(Y343*(1-X343))-1,4),"")</f>
        <v/>
      </c>
      <c r="R343" s="12">
        <v>0</v>
      </c>
      <c r="S343" s="13">
        <f>IF(AND(ISNUMBER(E343),E343&gt;0,ISNUMBER(F343)),R343*(F343/E343-1)*(1-'Start Here'!$B$16),0)</f>
        <v>0</v>
      </c>
      <c r="T343" s="17">
        <f>IF(AND(M343="Ready",OR(I343="Approve proposed",AND(I343="Use my price",AND(ISNUMBER(J343),J343&gt;0))),ISNUMBER(L343),E343&gt;0),R343*(L343/E343-1)*(1-'Start Here'!$B$16),0)</f>
        <v>0</v>
      </c>
      <c r="U343" t="str" s="6">
        <v>Currently hidden; do not activate automatically</v>
      </c>
      <c r="V343" t="str" s="21">
        <v>No</v>
      </c>
      <c r="W343" t="str" s="21">
        <v>No</v>
      </c>
      <c r="X343" s="22">
        <v>0</v>
      </c>
      <c r="Y343" s="18">
        <v>3.25</v>
      </c>
      <c r="AB343" t="str" s="6">
        <v>2026-10-01 10:41:27 UTC</v>
      </c>
      <c r="AC343" t="str" s="6">
        <v>Local Line cache</v>
      </c>
      <c r="AD343" s="23">
        <v>805963</v>
      </c>
      <c r="AE343" s="23">
        <v>527023</v>
      </c>
      <c r="AF343" t="str" s="23">
        <v>805963:527023:member</v>
      </c>
      <c r="AG343" t="str" s="23">
        <v>No</v>
      </c>
      <c r="AH343" t="str" s="23">
        <v>Yes</v>
      </c>
      <c r="AI343" s="18">
        <v>0</v>
      </c>
    </row>
    <row r="344" ht="32" customHeight="1">
      <c r="A344" t="str" s="7">
        <v>Camas Swale Farm</v>
      </c>
      <c r="B344" t="str" s="7">
        <v>Swiss Chard</v>
      </c>
      <c r="C344" t="str" s="7">
        <v>each</v>
      </c>
      <c r="D344" t="str" s="7">
        <v>Guest Basket</v>
      </c>
      <c r="G344" s="13" t="str">
        <f>IF(AND(ISNUMBER(E344),ISNUMBER(F344)),F344-E344,"")</f>
        <v/>
      </c>
      <c r="H344" s="14" t="str">
        <f>IF(AND(ISNUMBER(E344),E344&gt;0,ISNUMBER(F344)),F344/E344-1,"")</f>
        <v/>
      </c>
      <c r="I344" t="str" s="15">
        <v>Hold</v>
      </c>
      <c r="J344" s="24"/>
      <c r="K344" t="str" s="15">
        <v/>
      </c>
      <c r="L344" s="17" t="str">
        <f>IF(AC344="Local catalog","",IF(AG344="Yes",IF(ISNUMBER(E344),E344,""),IF(I344="Keep current",IF(ISNUMBER(E344),E344,""),IF(AH344&lt;&gt;"Yes","",IF(I344="Approve proposed",F344,IF(AND(I344="Use my price",AND(ISNUMBER(J344),J344&gt;0)),J344,""))))))</f>
        <v/>
      </c>
      <c r="M344" t="str" s="7">
        <f>IF(AND(AG344="Yes",OR(I344="Approve proposed",I344="Use my price")),"CHECK: protected price kept current",IF(OR(I344="Unreviewed",I344=""),"Pending review",IF(I344="Hold","On hold",IF(I344="Keep current",IF(ISNUMBER(E344),"Kept current","CHECK: no confirmed current price"),IF(AH344&lt;&gt;"Yes","CHECK: source needs review",IF(AND(I344="Use my price",NOT(AND(ISNUMBER(J344),J344&gt;0))),"CHECK: enter a price above zero",IF(NOT(OR(I344="Approve proposed",I344="Use my price")),"CHECK: choose a listed decision",IF(OR(NOT(ISNUMBER(L344)),L344&lt;=0,NOT(ISNUMBER(Y344)),Y344&lt;=0,X344&gt;=1),"CHECK: price or base unavailable",IF(L344/(Y344*(1-X344))-1&lt;0,"CHECK: price below local base","Ready")))))))))</f>
        <v>On hold</v>
      </c>
      <c r="N344" s="18">
        <v>4.55</v>
      </c>
      <c r="O344" s="19">
        <v>0.4</v>
      </c>
      <c r="Q344" s="20" t="str">
        <f>IF(AND(ISNUMBER(L344),ISNUMBER(Y344),Y344&gt;0,X344&lt;1),ROUND(L344/(Y344*(1-X344))-1,4),"")</f>
        <v/>
      </c>
      <c r="R344" s="12">
        <v>0</v>
      </c>
      <c r="S344" s="13">
        <f>IF(AND(ISNUMBER(E344),E344&gt;0,ISNUMBER(F344)),R344*(F344/E344-1)*(1-'Start Here'!$B$16),0)</f>
        <v>0</v>
      </c>
      <c r="T344" s="17">
        <f>IF(AND(M344="Ready",OR(I344="Approve proposed",AND(I344="Use my price",AND(ISNUMBER(J344),J344&gt;0))),ISNUMBER(L344),E344&gt;0),R344*(L344/E344-1)*(1-'Start Here'!$B$16),0)</f>
        <v>0</v>
      </c>
      <c r="U344" t="str" s="6">
        <v>No confirmed Local Line price/list; local calculation is reference only; Currently hidden; do not activate automatically</v>
      </c>
      <c r="V344" t="str" s="21">
        <v>No</v>
      </c>
      <c r="W344" t="str" s="21">
        <v>No</v>
      </c>
      <c r="X344" s="22">
        <v>0</v>
      </c>
      <c r="Y344" s="18">
        <v>3.25</v>
      </c>
      <c r="AB344" t="str" s="6">
        <v/>
      </c>
      <c r="AC344" t="str" s="6">
        <v>Local calculation only</v>
      </c>
      <c r="AD344" s="23">
        <v>805963</v>
      </c>
      <c r="AE344" s="23">
        <v>527023</v>
      </c>
      <c r="AF344" t="str" s="23">
        <v>805963:527023:guest</v>
      </c>
      <c r="AG344" t="str" s="23">
        <v>No</v>
      </c>
      <c r="AH344" t="str" s="23">
        <v>No</v>
      </c>
      <c r="AI344" s="18">
        <v>0</v>
      </c>
    </row>
    <row r="345" ht="32" customHeight="1">
      <c r="A345" t="str" s="7">
        <v>Camas Swale Farm</v>
      </c>
      <c r="B345" t="str" s="7">
        <v>Swiss Chard</v>
      </c>
      <c r="C345" t="str" s="7">
        <v>each</v>
      </c>
      <c r="D345" t="str" s="7">
        <v>SNAP</v>
      </c>
      <c r="E345" s="12">
        <v>4.55</v>
      </c>
      <c r="F345" s="13">
        <v>4.55</v>
      </c>
      <c r="G345" s="13">
        <f>IF(AND(ISNUMBER(E345),ISNUMBER(F345)),F345-E345,"")</f>
        <v>0</v>
      </c>
      <c r="H345" s="14">
        <f>IF(AND(ISNUMBER(E345),E345&gt;0,ISNUMBER(F345)),F345/E345-1,"")</f>
        <v>0</v>
      </c>
      <c r="I345" t="str" s="15">
        <v>Keep current</v>
      </c>
      <c r="J345" s="16"/>
      <c r="K345" t="str" s="15">
        <v/>
      </c>
      <c r="L345" s="17">
        <f>IF(AC345="Local catalog","",IF(AG345="Yes",IF(ISNUMBER(E345),E345,""),IF(I345="Keep current",IF(ISNUMBER(E345),E345,""),IF(AH345&lt;&gt;"Yes","",IF(I345="Approve proposed",F345,IF(AND(I345="Use my price",AND(ISNUMBER(J345),J345&gt;0)),J345,""))))))</f>
        <v>4.55</v>
      </c>
      <c r="M345" t="str" s="7">
        <f>IF(AND(AG345="Yes",OR(I345="Approve proposed",I345="Use my price")),"CHECK: protected price kept current",IF(OR(I345="Unreviewed",I345=""),"Pending review",IF(I345="Hold","On hold",IF(I345="Keep current",IF(ISNUMBER(E345),"Kept current","CHECK: no confirmed current price"),IF(AH345&lt;&gt;"Yes","CHECK: source needs review",IF(AND(I345="Use my price",NOT(AND(ISNUMBER(J345),J345&gt;0))),"CHECK: enter a price above zero",IF(NOT(OR(I345="Approve proposed",I345="Use my price")),"CHECK: choose a listed decision",IF(OR(NOT(ISNUMBER(L345)),L345&lt;=0,NOT(ISNUMBER(Y345)),Y345&lt;=0,X345&gt;=1),"CHECK: price or base unavailable",IF(L345/(Y345*(1-X345))-1&lt;0,"CHECK: price below local base","Ready")))))))))</f>
        <v>Kept current</v>
      </c>
      <c r="N345" s="18">
        <v>4.55</v>
      </c>
      <c r="O345" s="19">
        <v>0.4</v>
      </c>
      <c r="P345" s="14">
        <v>0.4</v>
      </c>
      <c r="Q345" s="20">
        <f>IF(AND(ISNUMBER(L345),ISNUMBER(Y345),Y345&gt;0,X345&lt;1),ROUND(L345/(Y345*(1-X345))-1,4),"")</f>
        <v>0.4</v>
      </c>
      <c r="R345" s="12">
        <v>0</v>
      </c>
      <c r="S345" s="13">
        <f>IF(AND(ISNUMBER(E345),E345&gt;0,ISNUMBER(F345)),R345*(F345/E345-1)*(1-'Start Here'!$B$16),0)</f>
        <v>0</v>
      </c>
      <c r="T345" s="17">
        <f>IF(AND(M345="Ready",OR(I345="Approve proposed",AND(I345="Use my price",AND(ISNUMBER(J345),J345&gt;0))),ISNUMBER(L345),E345&gt;0),R345*(L345/E345-1)*(1-'Start Here'!$B$16),0)</f>
        <v>0</v>
      </c>
      <c r="U345" t="str" s="6">
        <v>SNAP: preserve existing selling price; Currently hidden; do not activate automatically</v>
      </c>
      <c r="V345" t="str" s="21">
        <v>No</v>
      </c>
      <c r="W345" t="str" s="21">
        <v>No</v>
      </c>
      <c r="X345" s="22">
        <v>0</v>
      </c>
      <c r="Y345" s="18">
        <v>3.25</v>
      </c>
      <c r="AB345" t="str" s="6">
        <v>2026-10-01 10:41:27 UTC</v>
      </c>
      <c r="AC345" t="str" s="6">
        <v>Local Line cache</v>
      </c>
      <c r="AD345" s="23">
        <v>805963</v>
      </c>
      <c r="AE345" s="23">
        <v>527023</v>
      </c>
      <c r="AF345" t="str" s="23">
        <v>805963:527023:snap</v>
      </c>
      <c r="AG345" t="str" s="23">
        <v>Yes</v>
      </c>
      <c r="AH345" t="str" s="23">
        <v>Yes</v>
      </c>
      <c r="AI345" s="18">
        <v>0</v>
      </c>
    </row>
    <row r="346" ht="32" customHeight="1">
      <c r="A346" t="str" s="7">
        <v>Camas Swale Farm</v>
      </c>
      <c r="B346" t="str" s="7">
        <v>Tropea onion</v>
      </c>
      <c r="C346" t="str" s="7">
        <v>bu</v>
      </c>
      <c r="D346" t="str" s="7">
        <v>Herd Share Members</v>
      </c>
      <c r="E346" s="12">
        <v>3.29</v>
      </c>
      <c r="F346" s="13">
        <v>3.55</v>
      </c>
      <c r="G346" s="13">
        <f>IF(AND(ISNUMBER(E346),ISNUMBER(F346)),F346-E346,"")</f>
        <v>0.26</v>
      </c>
      <c r="H346" s="14">
        <f>IF(AND(ISNUMBER(E346),E346&gt;0,ISNUMBER(F346)),F346/E346-1,"")</f>
        <v>0.07902735562310026</v>
      </c>
      <c r="I346" t="str" s="15">
        <v>Unreviewed</v>
      </c>
      <c r="J346" s="16"/>
      <c r="K346" t="str" s="15">
        <v/>
      </c>
      <c r="L346" s="17" t="str">
        <f>IF(AC346="Local catalog","",IF(AG346="Yes",IF(ISNUMBER(E346),E346,""),IF(I346="Keep current",IF(ISNUMBER(E346),E346,""),IF(AH346&lt;&gt;"Yes","",IF(I346="Approve proposed",F346,IF(AND(I346="Use my price",AND(ISNUMBER(J346),J346&gt;0)),J346,""))))))</f>
        <v/>
      </c>
      <c r="M346" t="str" s="7">
        <f>IF(AND(AG346="Yes",OR(I346="Approve proposed",I346="Use my price")),"CHECK: protected price kept current",IF(OR(I346="Unreviewed",I346=""),"Pending review",IF(I346="Hold","On hold",IF(I346="Keep current",IF(ISNUMBER(E346),"Kept current","CHECK: no confirmed current price"),IF(AH346&lt;&gt;"Yes","CHECK: source needs review",IF(AND(I346="Use my price",NOT(AND(ISNUMBER(J346),J346&gt;0))),"CHECK: enter a price above zero",IF(NOT(OR(I346="Approve proposed",I346="Use my price")),"CHECK: choose a listed decision",IF(OR(NOT(ISNUMBER(L346)),L346&lt;=0,NOT(ISNUMBER(Y346)),Y346&lt;=0,X346&gt;=1),"CHECK: price or base unavailable",IF(L346/(Y346*(1-X346))-1&lt;0,"CHECK: price below local base","Ready")))))))))</f>
        <v>Pending review</v>
      </c>
      <c r="N346" s="18">
        <v>3.29</v>
      </c>
      <c r="O346" s="19">
        <v>0.4</v>
      </c>
      <c r="P346" s="14">
        <v>0.5106</v>
      </c>
      <c r="Q346" s="20" t="str">
        <f>IF(AND(ISNUMBER(L346),ISNUMBER(Y346),Y346&gt;0,X346&lt;1),ROUND(L346/(Y346*(1-X346))-1,4),"")</f>
        <v/>
      </c>
      <c r="R346" s="12">
        <v>85.53999999999999</v>
      </c>
      <c r="S346" s="13">
        <f>IF(AND(ISNUMBER(E346),E346&gt;0,ISNUMBER(F346)),R346*(F346/E346-1)*(1-'Start Here'!$B$16),0)</f>
        <v>6.5571999999999955</v>
      </c>
      <c r="T346" s="17">
        <f>IF(AND(M346="Ready",OR(I346="Approve proposed",AND(I346="Use my price",AND(ISNUMBER(J346),J346&gt;0))),ISNUMBER(L346),E346&gt;0),R346*(L346/E346-1)*(1-'Start Here'!$B$16),0)</f>
        <v>0</v>
      </c>
      <c r="U346" t="str" s="6">
        <v>Currently hidden; do not activate automatically</v>
      </c>
      <c r="V346" t="str" s="21">
        <v>No</v>
      </c>
      <c r="W346" t="str" s="21">
        <v>No</v>
      </c>
      <c r="X346" s="22">
        <v>0</v>
      </c>
      <c r="Y346" s="18">
        <v>2.35</v>
      </c>
      <c r="AB346" t="str" s="6">
        <v>2026-10-01 10:41:27 UTC</v>
      </c>
      <c r="AC346" t="str" s="6">
        <v>Local Line cache</v>
      </c>
      <c r="AD346" s="23">
        <v>964205</v>
      </c>
      <c r="AE346" s="23">
        <v>725640</v>
      </c>
      <c r="AF346" t="str" s="23">
        <v>964205:725640:herdShare</v>
      </c>
      <c r="AG346" t="str" s="23">
        <v>No</v>
      </c>
      <c r="AH346" t="str" s="23">
        <v>Yes</v>
      </c>
      <c r="AI346" s="18">
        <v>61.1</v>
      </c>
    </row>
    <row r="347" ht="32" customHeight="1">
      <c r="A347" t="str" s="7">
        <v>Camas Swale Farm</v>
      </c>
      <c r="B347" t="str" s="7">
        <v>Tropea onion</v>
      </c>
      <c r="C347" t="str" s="7">
        <v>bu</v>
      </c>
      <c r="D347" t="str" s="7">
        <v>CSA Members</v>
      </c>
      <c r="E347" s="12">
        <v>3.29</v>
      </c>
      <c r="F347" s="13">
        <v>3.55</v>
      </c>
      <c r="G347" s="13">
        <f>IF(AND(ISNUMBER(E347),ISNUMBER(F347)),F347-E347,"")</f>
        <v>0.26</v>
      </c>
      <c r="H347" s="14">
        <f>IF(AND(ISNUMBER(E347),E347&gt;0,ISNUMBER(F347)),F347/E347-1,"")</f>
        <v>0.07902735562310026</v>
      </c>
      <c r="I347" t="str" s="15">
        <v>Unreviewed</v>
      </c>
      <c r="J347" s="16"/>
      <c r="K347" t="str" s="15">
        <v/>
      </c>
      <c r="L347" s="17" t="str">
        <f>IF(AC347="Local catalog","",IF(AG347="Yes",IF(ISNUMBER(E347),E347,""),IF(I347="Keep current",IF(ISNUMBER(E347),E347,""),IF(AH347&lt;&gt;"Yes","",IF(I347="Approve proposed",F347,IF(AND(I347="Use my price",AND(ISNUMBER(J347),J347&gt;0)),J347,""))))))</f>
        <v/>
      </c>
      <c r="M347" t="str" s="7">
        <f>IF(AND(AG347="Yes",OR(I347="Approve proposed",I347="Use my price")),"CHECK: protected price kept current",IF(OR(I347="Unreviewed",I347=""),"Pending review",IF(I347="Hold","On hold",IF(I347="Keep current",IF(ISNUMBER(E347),"Kept current","CHECK: no confirmed current price"),IF(AH347&lt;&gt;"Yes","CHECK: source needs review",IF(AND(I347="Use my price",NOT(AND(ISNUMBER(J347),J347&gt;0))),"CHECK: enter a price above zero",IF(NOT(OR(I347="Approve proposed",I347="Use my price")),"CHECK: choose a listed decision",IF(OR(NOT(ISNUMBER(L347)),L347&lt;=0,NOT(ISNUMBER(Y347)),Y347&lt;=0,X347&gt;=1),"CHECK: price or base unavailable",IF(L347/(Y347*(1-X347))-1&lt;0,"CHECK: price below local base","Ready")))))))))</f>
        <v>Pending review</v>
      </c>
      <c r="N347" s="18">
        <v>3.29</v>
      </c>
      <c r="O347" s="19">
        <v>0.4</v>
      </c>
      <c r="P347" s="14">
        <v>0.5106</v>
      </c>
      <c r="Q347" s="20" t="str">
        <f>IF(AND(ISNUMBER(L347),ISNUMBER(Y347),Y347&gt;0,X347&lt;1),ROUND(L347/(Y347*(1-X347))-1,4),"")</f>
        <v/>
      </c>
      <c r="R347" s="12">
        <v>0</v>
      </c>
      <c r="S347" s="13">
        <f>IF(AND(ISNUMBER(E347),E347&gt;0,ISNUMBER(F347)),R347*(F347/E347-1)*(1-'Start Here'!$B$16),0)</f>
        <v>0</v>
      </c>
      <c r="T347" s="17">
        <f>IF(AND(M347="Ready",OR(I347="Approve proposed",AND(I347="Use my price",AND(ISNUMBER(J347),J347&gt;0))),ISNUMBER(L347),E347&gt;0),R347*(L347/E347-1)*(1-'Start Here'!$B$16),0)</f>
        <v>0</v>
      </c>
      <c r="U347" t="str" s="6">
        <v>Currently hidden; do not activate automatically</v>
      </c>
      <c r="V347" t="str" s="21">
        <v>No</v>
      </c>
      <c r="W347" t="str" s="21">
        <v>No</v>
      </c>
      <c r="X347" s="22">
        <v>0</v>
      </c>
      <c r="Y347" s="18">
        <v>2.35</v>
      </c>
      <c r="AB347" t="str" s="6">
        <v>2026-10-01 10:41:27 UTC</v>
      </c>
      <c r="AC347" t="str" s="6">
        <v>Local Line cache</v>
      </c>
      <c r="AD347" s="23">
        <v>964205</v>
      </c>
      <c r="AE347" s="23">
        <v>725640</v>
      </c>
      <c r="AF347" t="str" s="23">
        <v>964205:725640:member</v>
      </c>
      <c r="AG347" t="str" s="23">
        <v>No</v>
      </c>
      <c r="AH347" t="str" s="23">
        <v>Yes</v>
      </c>
      <c r="AI347" s="18">
        <v>0</v>
      </c>
    </row>
    <row r="348" ht="32" customHeight="1">
      <c r="A348" t="str" s="7">
        <v>Camas Swale Farm</v>
      </c>
      <c r="B348" t="str" s="7">
        <v>Tropea onion</v>
      </c>
      <c r="C348" t="str" s="7">
        <v>bu</v>
      </c>
      <c r="D348" t="str" s="7">
        <v>Guest Basket</v>
      </c>
      <c r="E348" s="12">
        <v>3.29</v>
      </c>
      <c r="F348" s="13">
        <v>3.55</v>
      </c>
      <c r="G348" s="13">
        <f>IF(AND(ISNUMBER(E348),ISNUMBER(F348)),F348-E348,"")</f>
        <v>0.26</v>
      </c>
      <c r="H348" s="14">
        <f>IF(AND(ISNUMBER(E348),E348&gt;0,ISNUMBER(F348)),F348/E348-1,"")</f>
        <v>0.07902735562310026</v>
      </c>
      <c r="I348" t="str" s="15">
        <v>Unreviewed</v>
      </c>
      <c r="J348" s="16"/>
      <c r="K348" t="str" s="15">
        <v/>
      </c>
      <c r="L348" s="17" t="str">
        <f>IF(AC348="Local catalog","",IF(AG348="Yes",IF(ISNUMBER(E348),E348,""),IF(I348="Keep current",IF(ISNUMBER(E348),E348,""),IF(AH348&lt;&gt;"Yes","",IF(I348="Approve proposed",F348,IF(AND(I348="Use my price",AND(ISNUMBER(J348),J348&gt;0)),J348,""))))))</f>
        <v/>
      </c>
      <c r="M348" t="str" s="7">
        <f>IF(AND(AG348="Yes",OR(I348="Approve proposed",I348="Use my price")),"CHECK: protected price kept current",IF(OR(I348="Unreviewed",I348=""),"Pending review",IF(I348="Hold","On hold",IF(I348="Keep current",IF(ISNUMBER(E348),"Kept current","CHECK: no confirmed current price"),IF(AH348&lt;&gt;"Yes","CHECK: source needs review",IF(AND(I348="Use my price",NOT(AND(ISNUMBER(J348),J348&gt;0))),"CHECK: enter a price above zero",IF(NOT(OR(I348="Approve proposed",I348="Use my price")),"CHECK: choose a listed decision",IF(OR(NOT(ISNUMBER(L348)),L348&lt;=0,NOT(ISNUMBER(Y348)),Y348&lt;=0,X348&gt;=1),"CHECK: price or base unavailable",IF(L348/(Y348*(1-X348))-1&lt;0,"CHECK: price below local base","Ready")))))))))</f>
        <v>Pending review</v>
      </c>
      <c r="N348" s="18">
        <v>3.29</v>
      </c>
      <c r="O348" s="19">
        <v>0.4</v>
      </c>
      <c r="P348" s="14">
        <v>0.5106</v>
      </c>
      <c r="Q348" s="20" t="str">
        <f>IF(AND(ISNUMBER(L348),ISNUMBER(Y348),Y348&gt;0,X348&lt;1),ROUND(L348/(Y348*(1-X348))-1,4),"")</f>
        <v/>
      </c>
      <c r="R348" s="12">
        <v>16.45</v>
      </c>
      <c r="S348" s="13">
        <f>IF(AND(ISNUMBER(E348),E348&gt;0,ISNUMBER(F348)),R348*(F348/E348-1)*(1-'Start Here'!$B$16),0)</f>
        <v>1.2609999999999992</v>
      </c>
      <c r="T348" s="17">
        <f>IF(AND(M348="Ready",OR(I348="Approve proposed",AND(I348="Use my price",AND(ISNUMBER(J348),J348&gt;0))),ISNUMBER(L348),E348&gt;0),R348*(L348/E348-1)*(1-'Start Here'!$B$16),0)</f>
        <v>0</v>
      </c>
      <c r="U348" t="str" s="6">
        <v>Currently hidden; do not activate automatically</v>
      </c>
      <c r="V348" t="str" s="21">
        <v>No</v>
      </c>
      <c r="W348" t="str" s="21">
        <v>No</v>
      </c>
      <c r="X348" s="22">
        <v>0</v>
      </c>
      <c r="Y348" s="18">
        <v>2.35</v>
      </c>
      <c r="AB348" t="str" s="6">
        <v>2026-10-01 10:41:27 UTC</v>
      </c>
      <c r="AC348" t="str" s="6">
        <v>Local Line cache</v>
      </c>
      <c r="AD348" s="23">
        <v>964205</v>
      </c>
      <c r="AE348" s="23">
        <v>725640</v>
      </c>
      <c r="AF348" t="str" s="23">
        <v>964205:725640:guest</v>
      </c>
      <c r="AG348" t="str" s="23">
        <v>No</v>
      </c>
      <c r="AH348" t="str" s="23">
        <v>Yes</v>
      </c>
      <c r="AI348" s="18">
        <v>11.75</v>
      </c>
    </row>
    <row r="349" ht="32" customHeight="1">
      <c r="A349" t="str" s="7">
        <v>Camas Swale Farm</v>
      </c>
      <c r="B349" t="str" s="7">
        <v>Tropea onion</v>
      </c>
      <c r="C349" t="str" s="7">
        <v>bu</v>
      </c>
      <c r="D349" t="str" s="7">
        <v>SNAP</v>
      </c>
      <c r="E349" s="12">
        <v>3.29</v>
      </c>
      <c r="F349" s="13">
        <v>3.29</v>
      </c>
      <c r="G349" s="13">
        <f>IF(AND(ISNUMBER(E349),ISNUMBER(F349)),F349-E349,"")</f>
        <v>0</v>
      </c>
      <c r="H349" s="14">
        <f>IF(AND(ISNUMBER(E349),E349&gt;0,ISNUMBER(F349)),F349/E349-1,"")</f>
        <v>0</v>
      </c>
      <c r="I349" t="str" s="15">
        <v>Keep current</v>
      </c>
      <c r="J349" s="16"/>
      <c r="K349" t="str" s="15">
        <v/>
      </c>
      <c r="L349" s="17">
        <f>IF(AC349="Local catalog","",IF(AG349="Yes",IF(ISNUMBER(E349),E349,""),IF(I349="Keep current",IF(ISNUMBER(E349),E349,""),IF(AH349&lt;&gt;"Yes","",IF(I349="Approve proposed",F349,IF(AND(I349="Use my price",AND(ISNUMBER(J349),J349&gt;0)),J349,""))))))</f>
        <v>3.29</v>
      </c>
      <c r="M349" t="str" s="7">
        <f>IF(AND(AG349="Yes",OR(I349="Approve proposed",I349="Use my price")),"CHECK: protected price kept current",IF(OR(I349="Unreviewed",I349=""),"Pending review",IF(I349="Hold","On hold",IF(I349="Keep current",IF(ISNUMBER(E349),"Kept current","CHECK: no confirmed current price"),IF(AH349&lt;&gt;"Yes","CHECK: source needs review",IF(AND(I349="Use my price",NOT(AND(ISNUMBER(J349),J349&gt;0))),"CHECK: enter a price above zero",IF(NOT(OR(I349="Approve proposed",I349="Use my price")),"CHECK: choose a listed decision",IF(OR(NOT(ISNUMBER(L349)),L349&lt;=0,NOT(ISNUMBER(Y349)),Y349&lt;=0,X349&gt;=1),"CHECK: price or base unavailable",IF(L349/(Y349*(1-X349))-1&lt;0,"CHECK: price below local base","Ready")))))))))</f>
        <v>Kept current</v>
      </c>
      <c r="N349" s="18">
        <v>3.29</v>
      </c>
      <c r="O349" s="19">
        <v>0.4</v>
      </c>
      <c r="P349" s="14">
        <v>0.4</v>
      </c>
      <c r="Q349" s="20">
        <f>IF(AND(ISNUMBER(L349),ISNUMBER(Y349),Y349&gt;0,X349&lt;1),ROUND(L349/(Y349*(1-X349))-1,4),"")</f>
        <v>0.4</v>
      </c>
      <c r="R349" s="12">
        <v>0</v>
      </c>
      <c r="S349" s="13">
        <f>IF(AND(ISNUMBER(E349),E349&gt;0,ISNUMBER(F349)),R349*(F349/E349-1)*(1-'Start Here'!$B$16),0)</f>
        <v>0</v>
      </c>
      <c r="T349" s="17">
        <f>IF(AND(M349="Ready",OR(I349="Approve proposed",AND(I349="Use my price",AND(ISNUMBER(J349),J349&gt;0))),ISNUMBER(L349),E349&gt;0),R349*(L349/E349-1)*(1-'Start Here'!$B$16),0)</f>
        <v>0</v>
      </c>
      <c r="U349" t="str" s="6">
        <v>SNAP: preserve existing selling price; Currently hidden; do not activate automatically</v>
      </c>
      <c r="V349" t="str" s="21">
        <v>No</v>
      </c>
      <c r="W349" t="str" s="21">
        <v>No</v>
      </c>
      <c r="X349" s="22">
        <v>0</v>
      </c>
      <c r="Y349" s="18">
        <v>2.35</v>
      </c>
      <c r="AB349" t="str" s="6">
        <v>2026-10-01 10:41:27 UTC</v>
      </c>
      <c r="AC349" t="str" s="6">
        <v>Local Line cache</v>
      </c>
      <c r="AD349" s="23">
        <v>964205</v>
      </c>
      <c r="AE349" s="23">
        <v>725640</v>
      </c>
      <c r="AF349" t="str" s="23">
        <v>964205:725640:snap</v>
      </c>
      <c r="AG349" t="str" s="23">
        <v>Yes</v>
      </c>
      <c r="AH349" t="str" s="23">
        <v>Yes</v>
      </c>
      <c r="AI349" s="18">
        <v>0</v>
      </c>
    </row>
    <row r="350" ht="32" customHeight="1">
      <c r="A350" t="str" s="7">
        <v>Creamy Cow, LLC</v>
      </c>
      <c r="B350" t="str" s="7">
        <v>Catalan Paprika-Rubbed Cheese, 4.8-5.8 oz</v>
      </c>
      <c r="C350" t="str" s="7">
        <v>4.8-5.8 oz</v>
      </c>
      <c r="D350" t="str" s="7">
        <v>Herd Share Members</v>
      </c>
      <c r="E350" s="12">
        <v>14.37</v>
      </c>
      <c r="F350" s="13">
        <v>15.52</v>
      </c>
      <c r="G350" s="13">
        <f>IF(AND(ISNUMBER(E350),ISNUMBER(F350)),F350-E350,"")</f>
        <v>1.15</v>
      </c>
      <c r="H350" s="14">
        <f>IF(AND(ISNUMBER(E350),E350&gt;0,ISNUMBER(F350)),F350/E350-1,"")</f>
        <v>0.08002783576896322</v>
      </c>
      <c r="I350" t="str" s="15">
        <v>Unreviewed</v>
      </c>
      <c r="J350" s="16"/>
      <c r="K350" t="str" s="15">
        <v/>
      </c>
      <c r="L350" s="17" t="str">
        <f>IF(AC350="Local catalog","",IF(AG350="Yes",IF(ISNUMBER(E350),E350,""),IF(I350="Keep current",IF(ISNUMBER(E350),E350,""),IF(AH350&lt;&gt;"Yes","",IF(I350="Approve proposed",F350,IF(AND(I350="Use my price",AND(ISNUMBER(J350),J350&gt;0)),J350,""))))))</f>
        <v/>
      </c>
      <c r="M350" t="str" s="7">
        <f>IF(AND(AG350="Yes",OR(I350="Approve proposed",I350="Use my price")),"CHECK: protected price kept current",IF(OR(I350="Unreviewed",I350=""),"Pending review",IF(I350="Hold","On hold",IF(I350="Keep current",IF(ISNUMBER(E350),"Kept current","CHECK: no confirmed current price"),IF(AH350&lt;&gt;"Yes","CHECK: source needs review",IF(AND(I350="Use my price",NOT(AND(ISNUMBER(J350),J350&gt;0))),"CHECK: enter a price above zero",IF(NOT(OR(I350="Approve proposed",I350="Use my price")),"CHECK: choose a listed decision",IF(OR(NOT(ISNUMBER(L350)),L350&lt;=0,NOT(ISNUMBER(Y350)),Y350&lt;=0,X350&gt;=1),"CHECK: price or base unavailable",IF(L350/(Y350*(1-X350))-1&lt;0,"CHECK: price below local base","Ready")))))))))</f>
        <v>Pending review</v>
      </c>
      <c r="N350" s="18">
        <v>12.57</v>
      </c>
      <c r="O350" s="19">
        <v>0.4</v>
      </c>
      <c r="P350" s="14">
        <v>0.7283</v>
      </c>
      <c r="Q350" s="20" t="str">
        <f>IF(AND(ISNUMBER(L350),ISNUMBER(Y350),Y350&gt;0,X350&lt;1),ROUND(L350/(Y350*(1-X350))-1,4),"")</f>
        <v/>
      </c>
      <c r="R350" s="12">
        <v>0</v>
      </c>
      <c r="S350" s="13">
        <f>IF(AND(ISNUMBER(E350),E350&gt;0,ISNUMBER(F350)),R350*(F350/E350-1)*(1-'Start Here'!$B$16),0)</f>
        <v>0</v>
      </c>
      <c r="T350" s="17">
        <f>IF(AND(M350="Ready",OR(I350="Approve proposed",AND(I350="Use my price",AND(ISNUMBER(J350),J350&gt;0))),ISNUMBER(L350),E350&gt;0),R350*(L350/E350-1)*(1-'Start Here'!$B$16),0)</f>
        <v>0</v>
      </c>
      <c r="U350" t="str" s="6">
        <v>Local and Local Line prices differ; Currently hidden; do not activate automatically</v>
      </c>
      <c r="V350" t="str" s="21">
        <v>No</v>
      </c>
      <c r="W350" t="str" s="21">
        <v>No</v>
      </c>
      <c r="X350" s="22">
        <v>0</v>
      </c>
      <c r="Y350" s="18">
        <v>8.98</v>
      </c>
      <c r="Z350" s="18">
        <v>8.98</v>
      </c>
      <c r="AA350" s="25">
        <v>1</v>
      </c>
      <c r="AB350" t="str" s="6">
        <v>2026-10-01 10:41:27 UTC</v>
      </c>
      <c r="AC350" t="str" s="6">
        <v>Local Line cache</v>
      </c>
      <c r="AD350" s="23">
        <v>911651</v>
      </c>
      <c r="AE350" s="23">
        <v>656878</v>
      </c>
      <c r="AF350" t="str" s="23">
        <v>911651:656878:herdShare</v>
      </c>
      <c r="AG350" t="str" s="23">
        <v>No</v>
      </c>
      <c r="AH350" t="str" s="23">
        <v>Yes</v>
      </c>
      <c r="AI350" s="18">
        <v>0</v>
      </c>
    </row>
    <row r="351" ht="32" customHeight="1">
      <c r="A351" t="str" s="7">
        <v>Creamy Cow, LLC</v>
      </c>
      <c r="B351" t="str" s="7">
        <v>Catalan Paprika-Rubbed Cheese, 4.8-5.8 oz</v>
      </c>
      <c r="C351" t="str" s="7">
        <v>4.8-5.8 oz</v>
      </c>
      <c r="D351" t="str" s="7">
        <v>CSA Members</v>
      </c>
      <c r="G351" s="13" t="str">
        <f>IF(AND(ISNUMBER(E351),ISNUMBER(F351)),F351-E351,"")</f>
        <v/>
      </c>
      <c r="H351" s="14" t="str">
        <f>IF(AND(ISNUMBER(E351),E351&gt;0,ISNUMBER(F351)),F351/E351-1,"")</f>
        <v/>
      </c>
      <c r="I351" t="str" s="15">
        <v>Hold</v>
      </c>
      <c r="J351" s="24"/>
      <c r="K351" t="str" s="15">
        <v/>
      </c>
      <c r="L351" s="17" t="str">
        <f>IF(AC351="Local catalog","",IF(AG351="Yes",IF(ISNUMBER(E351),E351,""),IF(I351="Keep current",IF(ISNUMBER(E351),E351,""),IF(AH351&lt;&gt;"Yes","",IF(I351="Approve proposed",F351,IF(AND(I351="Use my price",AND(ISNUMBER(J351),J351&gt;0)),J351,""))))))</f>
        <v/>
      </c>
      <c r="M351" t="str" s="7">
        <f>IF(AND(AG351="Yes",OR(I351="Approve proposed",I351="Use my price")),"CHECK: protected price kept current",IF(OR(I351="Unreviewed",I351=""),"Pending review",IF(I351="Hold","On hold",IF(I351="Keep current",IF(ISNUMBER(E351),"Kept current","CHECK: no confirmed current price"),IF(AH351&lt;&gt;"Yes","CHECK: source needs review",IF(AND(I351="Use my price",NOT(AND(ISNUMBER(J351),J351&gt;0))),"CHECK: enter a price above zero",IF(NOT(OR(I351="Approve proposed",I351="Use my price")),"CHECK: choose a listed decision",IF(OR(NOT(ISNUMBER(L351)),L351&lt;=0,NOT(ISNUMBER(Y351)),Y351&lt;=0,X351&gt;=1),"CHECK: price or base unavailable",IF(L351/(Y351*(1-X351))-1&lt;0,"CHECK: price below local base","Ready")))))))))</f>
        <v>On hold</v>
      </c>
      <c r="N351" s="18">
        <v>12.57</v>
      </c>
      <c r="O351" s="19">
        <v>0.4</v>
      </c>
      <c r="Q351" s="20" t="str">
        <f>IF(AND(ISNUMBER(L351),ISNUMBER(Y351),Y351&gt;0,X351&lt;1),ROUND(L351/(Y351*(1-X351))-1,4),"")</f>
        <v/>
      </c>
      <c r="R351" s="12">
        <v>0</v>
      </c>
      <c r="S351" s="13">
        <f>IF(AND(ISNUMBER(E351),E351&gt;0,ISNUMBER(F351)),R351*(F351/E351-1)*(1-'Start Here'!$B$16),0)</f>
        <v>0</v>
      </c>
      <c r="T351" s="17">
        <f>IF(AND(M351="Ready",OR(I351="Approve proposed",AND(I351="Use my price",AND(ISNUMBER(J351),J351&gt;0))),ISNUMBER(L351),E351&gt;0),R351*(L351/E351-1)*(1-'Start Here'!$B$16),0)</f>
        <v>0</v>
      </c>
      <c r="U351" t="str" s="6">
        <v>No confirmed Local Line price/list; local calculation is reference only; Currently hidden; do not activate automatically</v>
      </c>
      <c r="V351" t="str" s="21">
        <v>No</v>
      </c>
      <c r="W351" t="str" s="21">
        <v>No</v>
      </c>
      <c r="X351" s="22">
        <v>0</v>
      </c>
      <c r="Y351" s="18">
        <v>8.98</v>
      </c>
      <c r="Z351" s="18">
        <v>8.98</v>
      </c>
      <c r="AA351" s="25">
        <v>1</v>
      </c>
      <c r="AB351" t="str" s="6">
        <v/>
      </c>
      <c r="AC351" t="str" s="6">
        <v>Local calculation only</v>
      </c>
      <c r="AD351" s="23">
        <v>911651</v>
      </c>
      <c r="AE351" s="23">
        <v>656878</v>
      </c>
      <c r="AF351" t="str" s="23">
        <v>911651:656878:member</v>
      </c>
      <c r="AG351" t="str" s="23">
        <v>No</v>
      </c>
      <c r="AH351" t="str" s="23">
        <v>No</v>
      </c>
      <c r="AI351" s="18">
        <v>0</v>
      </c>
    </row>
    <row r="352" ht="32" customHeight="1">
      <c r="A352" t="str" s="7">
        <v>Creamy Cow, LLC</v>
      </c>
      <c r="B352" t="str" s="7">
        <v>Catalan Paprika-Rubbed Cheese, 4.8-5.8 oz</v>
      </c>
      <c r="C352" t="str" s="7">
        <v>4.8-5.8 oz</v>
      </c>
      <c r="D352" t="str" s="7">
        <v>Guest Basket</v>
      </c>
      <c r="G352" s="13" t="str">
        <f>IF(AND(ISNUMBER(E352),ISNUMBER(F352)),F352-E352,"")</f>
        <v/>
      </c>
      <c r="H352" s="14" t="str">
        <f>IF(AND(ISNUMBER(E352),E352&gt;0,ISNUMBER(F352)),F352/E352-1,"")</f>
        <v/>
      </c>
      <c r="I352" t="str" s="15">
        <v>Hold</v>
      </c>
      <c r="J352" s="24"/>
      <c r="K352" t="str" s="15">
        <v/>
      </c>
      <c r="L352" s="17" t="str">
        <f>IF(AC352="Local catalog","",IF(AG352="Yes",IF(ISNUMBER(E352),E352,""),IF(I352="Keep current",IF(ISNUMBER(E352),E352,""),IF(AH352&lt;&gt;"Yes","",IF(I352="Approve proposed",F352,IF(AND(I352="Use my price",AND(ISNUMBER(J352),J352&gt;0)),J352,""))))))</f>
        <v/>
      </c>
      <c r="M352" t="str" s="7">
        <f>IF(AND(AG352="Yes",OR(I352="Approve proposed",I352="Use my price")),"CHECK: protected price kept current",IF(OR(I352="Unreviewed",I352=""),"Pending review",IF(I352="Hold","On hold",IF(I352="Keep current",IF(ISNUMBER(E352),"Kept current","CHECK: no confirmed current price"),IF(AH352&lt;&gt;"Yes","CHECK: source needs review",IF(AND(I352="Use my price",NOT(AND(ISNUMBER(J352),J352&gt;0))),"CHECK: enter a price above zero",IF(NOT(OR(I352="Approve proposed",I352="Use my price")),"CHECK: choose a listed decision",IF(OR(NOT(ISNUMBER(L352)),L352&lt;=0,NOT(ISNUMBER(Y352)),Y352&lt;=0,X352&gt;=1),"CHECK: price or base unavailable",IF(L352/(Y352*(1-X352))-1&lt;0,"CHECK: price below local base","Ready")))))))))</f>
        <v>On hold</v>
      </c>
      <c r="N352" s="18">
        <v>12.57</v>
      </c>
      <c r="O352" s="19">
        <v>0.4</v>
      </c>
      <c r="Q352" s="20" t="str">
        <f>IF(AND(ISNUMBER(L352),ISNUMBER(Y352),Y352&gt;0,X352&lt;1),ROUND(L352/(Y352*(1-X352))-1,4),"")</f>
        <v/>
      </c>
      <c r="R352" s="12">
        <v>0</v>
      </c>
      <c r="S352" s="13">
        <f>IF(AND(ISNUMBER(E352),E352&gt;0,ISNUMBER(F352)),R352*(F352/E352-1)*(1-'Start Here'!$B$16),0)</f>
        <v>0</v>
      </c>
      <c r="T352" s="17">
        <f>IF(AND(M352="Ready",OR(I352="Approve proposed",AND(I352="Use my price",AND(ISNUMBER(J352),J352&gt;0))),ISNUMBER(L352),E352&gt;0),R352*(L352/E352-1)*(1-'Start Here'!$B$16),0)</f>
        <v>0</v>
      </c>
      <c r="U352" t="str" s="6">
        <v>No confirmed Local Line price/list; local calculation is reference only; Currently hidden; do not activate automatically</v>
      </c>
      <c r="V352" t="str" s="21">
        <v>No</v>
      </c>
      <c r="W352" t="str" s="21">
        <v>No</v>
      </c>
      <c r="X352" s="22">
        <v>0</v>
      </c>
      <c r="Y352" s="18">
        <v>8.98</v>
      </c>
      <c r="Z352" s="18">
        <v>8.98</v>
      </c>
      <c r="AA352" s="25">
        <v>1</v>
      </c>
      <c r="AB352" t="str" s="6">
        <v/>
      </c>
      <c r="AC352" t="str" s="6">
        <v>Local calculation only</v>
      </c>
      <c r="AD352" s="23">
        <v>911651</v>
      </c>
      <c r="AE352" s="23">
        <v>656878</v>
      </c>
      <c r="AF352" t="str" s="23">
        <v>911651:656878:guest</v>
      </c>
      <c r="AG352" t="str" s="23">
        <v>No</v>
      </c>
      <c r="AH352" t="str" s="23">
        <v>No</v>
      </c>
      <c r="AI352" s="18">
        <v>0</v>
      </c>
    </row>
    <row r="353" ht="32" customHeight="1">
      <c r="A353" t="str" s="7">
        <v>Creamy Cow, LLC</v>
      </c>
      <c r="B353" t="str" s="7">
        <v>Catalan Paprika-Rubbed Cheese, 4.8-5.8 oz</v>
      </c>
      <c r="C353" t="str" s="7">
        <v>4.8-5.8 oz</v>
      </c>
      <c r="D353" t="str" s="7">
        <v>SNAP</v>
      </c>
      <c r="E353" s="12">
        <v>14.37</v>
      </c>
      <c r="F353" s="13">
        <v>14.37</v>
      </c>
      <c r="G353" s="13">
        <f>IF(AND(ISNUMBER(E353),ISNUMBER(F353)),F353-E353,"")</f>
        <v>0</v>
      </c>
      <c r="H353" s="14">
        <f>IF(AND(ISNUMBER(E353),E353&gt;0,ISNUMBER(F353)),F353/E353-1,"")</f>
        <v>0</v>
      </c>
      <c r="I353" t="str" s="15">
        <v>Keep current</v>
      </c>
      <c r="J353" s="16"/>
      <c r="K353" t="str" s="15">
        <v/>
      </c>
      <c r="L353" s="17">
        <f>IF(AC353="Local catalog","",IF(AG353="Yes",IF(ISNUMBER(E353),E353,""),IF(I353="Keep current",IF(ISNUMBER(E353),E353,""),IF(AH353&lt;&gt;"Yes","",IF(I353="Approve proposed",F353,IF(AND(I353="Use my price",AND(ISNUMBER(J353),J353&gt;0)),J353,""))))))</f>
        <v>14.37</v>
      </c>
      <c r="M353" t="str" s="7">
        <f>IF(AND(AG353="Yes",OR(I353="Approve proposed",I353="Use my price")),"CHECK: protected price kept current",IF(OR(I353="Unreviewed",I353=""),"Pending review",IF(I353="Hold","On hold",IF(I353="Keep current",IF(ISNUMBER(E353),"Kept current","CHECK: no confirmed current price"),IF(AH353&lt;&gt;"Yes","CHECK: source needs review",IF(AND(I353="Use my price",NOT(AND(ISNUMBER(J353),J353&gt;0))),"CHECK: enter a price above zero",IF(NOT(OR(I353="Approve proposed",I353="Use my price")),"CHECK: choose a listed decision",IF(OR(NOT(ISNUMBER(L353)),L353&lt;=0,NOT(ISNUMBER(Y353)),Y353&lt;=0,X353&gt;=1),"CHECK: price or base unavailable",IF(L353/(Y353*(1-X353))-1&lt;0,"CHECK: price below local base","Ready")))))))))</f>
        <v>Kept current</v>
      </c>
      <c r="N353" s="18">
        <v>12.57</v>
      </c>
      <c r="O353" s="19">
        <v>0.4</v>
      </c>
      <c r="P353" s="14">
        <v>0.6002</v>
      </c>
      <c r="Q353" s="20">
        <f>IF(AND(ISNUMBER(L353),ISNUMBER(Y353),Y353&gt;0,X353&lt;1),ROUND(L353/(Y353*(1-X353))-1,4),"")</f>
        <v>0.6002</v>
      </c>
      <c r="R353" s="12">
        <v>0</v>
      </c>
      <c r="S353" s="13">
        <f>IF(AND(ISNUMBER(E353),E353&gt;0,ISNUMBER(F353)),R353*(F353/E353-1)*(1-'Start Here'!$B$16),0)</f>
        <v>0</v>
      </c>
      <c r="T353" s="17">
        <f>IF(AND(M353="Ready",OR(I353="Approve proposed",AND(I353="Use my price",AND(ISNUMBER(J353),J353&gt;0))),ISNUMBER(L353),E353&gt;0),R353*(L353/E353-1)*(1-'Start Here'!$B$16),0)</f>
        <v>0</v>
      </c>
      <c r="U353" t="str" s="6">
        <v>SNAP: preserve existing selling price; Local and Local Line prices differ; Currently hidden; do not activate automatically</v>
      </c>
      <c r="V353" t="str" s="21">
        <v>No</v>
      </c>
      <c r="W353" t="str" s="21">
        <v>No</v>
      </c>
      <c r="X353" s="22">
        <v>0</v>
      </c>
      <c r="Y353" s="18">
        <v>8.98</v>
      </c>
      <c r="Z353" s="18">
        <v>8.98</v>
      </c>
      <c r="AA353" s="25">
        <v>1</v>
      </c>
      <c r="AB353" t="str" s="6">
        <v>2026-10-01 10:41:27 UTC</v>
      </c>
      <c r="AC353" t="str" s="6">
        <v>Local Line cache</v>
      </c>
      <c r="AD353" s="23">
        <v>911651</v>
      </c>
      <c r="AE353" s="23">
        <v>656878</v>
      </c>
      <c r="AF353" t="str" s="23">
        <v>911651:656878:snap</v>
      </c>
      <c r="AG353" t="str" s="23">
        <v>Yes</v>
      </c>
      <c r="AH353" t="str" s="23">
        <v>Yes</v>
      </c>
      <c r="AI353" s="18">
        <v>0</v>
      </c>
    </row>
    <row r="354" ht="32" customHeight="1">
      <c r="A354" t="str" s="7">
        <v>Creamy Cow, LLC</v>
      </c>
      <c r="B354" t="str" s="7">
        <v>Catalan Paprika-Rubbed Cheese, 5.9-6.9 oz</v>
      </c>
      <c r="C354" t="str" s="7">
        <v>5.9-6.9 oz</v>
      </c>
      <c r="D354" t="str" s="7">
        <v>Herd Share Members</v>
      </c>
      <c r="E354" s="12">
        <v>17.98</v>
      </c>
      <c r="F354" s="13">
        <v>19.42</v>
      </c>
      <c r="G354" s="13">
        <f>IF(AND(ISNUMBER(E354),ISNUMBER(F354)),F354-E354,"")</f>
        <v>1.44</v>
      </c>
      <c r="H354" s="14">
        <f>IF(AND(ISNUMBER(E354),E354&gt;0,ISNUMBER(F354)),F354/E354-1,"")</f>
        <v>0.08008898776418238</v>
      </c>
      <c r="I354" t="str" s="15">
        <v>Unreviewed</v>
      </c>
      <c r="J354" s="16"/>
      <c r="K354" t="str" s="15">
        <v/>
      </c>
      <c r="L354" s="17" t="str">
        <f>IF(AC354="Local catalog","",IF(AG354="Yes",IF(ISNUMBER(E354),E354,""),IF(I354="Keep current",IF(ISNUMBER(E354),E354,""),IF(AH354&lt;&gt;"Yes","",IF(I354="Approve proposed",F354,IF(AND(I354="Use my price",AND(ISNUMBER(J354),J354&gt;0)),J354,""))))))</f>
        <v/>
      </c>
      <c r="M354" t="str" s="7">
        <f>IF(AND(AG354="Yes",OR(I354="Approve proposed",I354="Use my price")),"CHECK: protected price kept current",IF(OR(I354="Unreviewed",I354=""),"Pending review",IF(I354="Hold","On hold",IF(I354="Keep current",IF(ISNUMBER(E354),"Kept current","CHECK: no confirmed current price"),IF(AH354&lt;&gt;"Yes","CHECK: source needs review",IF(AND(I354="Use my price",NOT(AND(ISNUMBER(J354),J354&gt;0))),"CHECK: enter a price above zero",IF(NOT(OR(I354="Approve proposed",I354="Use my price")),"CHECK: choose a listed decision",IF(OR(NOT(ISNUMBER(L354)),L354&lt;=0,NOT(ISNUMBER(Y354)),Y354&lt;=0,X354&gt;=1),"CHECK: price or base unavailable",IF(L354/(Y354*(1-X354))-1&lt;0,"CHECK: price below local base","Ready")))))))))</f>
        <v>Pending review</v>
      </c>
      <c r="N354" s="18">
        <v>15.74</v>
      </c>
      <c r="O354" s="19">
        <v>0.4</v>
      </c>
      <c r="P354" s="14">
        <v>0.7278</v>
      </c>
      <c r="Q354" s="20" t="str">
        <f>IF(AND(ISNUMBER(L354),ISNUMBER(Y354),Y354&gt;0,X354&lt;1),ROUND(L354/(Y354*(1-X354))-1,4),"")</f>
        <v/>
      </c>
      <c r="R354" s="12">
        <v>0</v>
      </c>
      <c r="S354" s="13">
        <f>IF(AND(ISNUMBER(E354),E354&gt;0,ISNUMBER(F354)),R354*(F354/E354-1)*(1-'Start Here'!$B$16),0)</f>
        <v>0</v>
      </c>
      <c r="T354" s="17">
        <f>IF(AND(M354="Ready",OR(I354="Approve proposed",AND(I354="Use my price",AND(ISNUMBER(J354),J354&gt;0))),ISNUMBER(L354),E354&gt;0),R354*(L354/E354-1)*(1-'Start Here'!$B$16),0)</f>
        <v>0</v>
      </c>
      <c r="U354" t="str" s="6">
        <v>Local and Local Line prices differ; Currently hidden; do not activate automatically</v>
      </c>
      <c r="V354" t="str" s="21">
        <v>No</v>
      </c>
      <c r="W354" t="str" s="21">
        <v>No</v>
      </c>
      <c r="X354" s="22">
        <v>0</v>
      </c>
      <c r="Y354" s="18">
        <v>11.24</v>
      </c>
      <c r="Z354" s="18">
        <v>11.24</v>
      </c>
      <c r="AA354" s="25">
        <v>1</v>
      </c>
      <c r="AB354" t="str" s="6">
        <v>2026-10-01 10:41:27 UTC</v>
      </c>
      <c r="AC354" t="str" s="6">
        <v>Local Line cache</v>
      </c>
      <c r="AD354" s="23">
        <v>911647</v>
      </c>
      <c r="AE354" s="23">
        <v>656874</v>
      </c>
      <c r="AF354" t="str" s="23">
        <v>911647:656874:herdShare</v>
      </c>
      <c r="AG354" t="str" s="23">
        <v>No</v>
      </c>
      <c r="AH354" t="str" s="23">
        <v>Yes</v>
      </c>
      <c r="AI354" s="18">
        <v>0</v>
      </c>
    </row>
    <row r="355" ht="32" customHeight="1">
      <c r="A355" t="str" s="7">
        <v>Creamy Cow, LLC</v>
      </c>
      <c r="B355" t="str" s="7">
        <v>Catalan Paprika-Rubbed Cheese, 5.9-6.9 oz</v>
      </c>
      <c r="C355" t="str" s="7">
        <v>5.9-6.9 oz</v>
      </c>
      <c r="D355" t="str" s="7">
        <v>CSA Members</v>
      </c>
      <c r="G355" s="13" t="str">
        <f>IF(AND(ISNUMBER(E355),ISNUMBER(F355)),F355-E355,"")</f>
        <v/>
      </c>
      <c r="H355" s="14" t="str">
        <f>IF(AND(ISNUMBER(E355),E355&gt;0,ISNUMBER(F355)),F355/E355-1,"")</f>
        <v/>
      </c>
      <c r="I355" t="str" s="15">
        <v>Hold</v>
      </c>
      <c r="J355" s="24"/>
      <c r="K355" t="str" s="15">
        <v/>
      </c>
      <c r="L355" s="17" t="str">
        <f>IF(AC355="Local catalog","",IF(AG355="Yes",IF(ISNUMBER(E355),E355,""),IF(I355="Keep current",IF(ISNUMBER(E355),E355,""),IF(AH355&lt;&gt;"Yes","",IF(I355="Approve proposed",F355,IF(AND(I355="Use my price",AND(ISNUMBER(J355),J355&gt;0)),J355,""))))))</f>
        <v/>
      </c>
      <c r="M355" t="str" s="7">
        <f>IF(AND(AG355="Yes",OR(I355="Approve proposed",I355="Use my price")),"CHECK: protected price kept current",IF(OR(I355="Unreviewed",I355=""),"Pending review",IF(I355="Hold","On hold",IF(I355="Keep current",IF(ISNUMBER(E355),"Kept current","CHECK: no confirmed current price"),IF(AH355&lt;&gt;"Yes","CHECK: source needs review",IF(AND(I355="Use my price",NOT(AND(ISNUMBER(J355),J355&gt;0))),"CHECK: enter a price above zero",IF(NOT(OR(I355="Approve proposed",I355="Use my price")),"CHECK: choose a listed decision",IF(OR(NOT(ISNUMBER(L355)),L355&lt;=0,NOT(ISNUMBER(Y355)),Y355&lt;=0,X355&gt;=1),"CHECK: price or base unavailable",IF(L355/(Y355*(1-X355))-1&lt;0,"CHECK: price below local base","Ready")))))))))</f>
        <v>On hold</v>
      </c>
      <c r="N355" s="18">
        <v>15.74</v>
      </c>
      <c r="O355" s="19">
        <v>0.4</v>
      </c>
      <c r="Q355" s="20" t="str">
        <f>IF(AND(ISNUMBER(L355),ISNUMBER(Y355),Y355&gt;0,X355&lt;1),ROUND(L355/(Y355*(1-X355))-1,4),"")</f>
        <v/>
      </c>
      <c r="R355" s="12">
        <v>0</v>
      </c>
      <c r="S355" s="13">
        <f>IF(AND(ISNUMBER(E355),E355&gt;0,ISNUMBER(F355)),R355*(F355/E355-1)*(1-'Start Here'!$B$16),0)</f>
        <v>0</v>
      </c>
      <c r="T355" s="17">
        <f>IF(AND(M355="Ready",OR(I355="Approve proposed",AND(I355="Use my price",AND(ISNUMBER(J355),J355&gt;0))),ISNUMBER(L355),E355&gt;0),R355*(L355/E355-1)*(1-'Start Here'!$B$16),0)</f>
        <v>0</v>
      </c>
      <c r="U355" t="str" s="6">
        <v>No confirmed Local Line price/list; local calculation is reference only; Currently hidden; do not activate automatically</v>
      </c>
      <c r="V355" t="str" s="21">
        <v>No</v>
      </c>
      <c r="W355" t="str" s="21">
        <v>No</v>
      </c>
      <c r="X355" s="22">
        <v>0</v>
      </c>
      <c r="Y355" s="18">
        <v>11.24</v>
      </c>
      <c r="Z355" s="18">
        <v>11.24</v>
      </c>
      <c r="AA355" s="25">
        <v>1</v>
      </c>
      <c r="AB355" t="str" s="6">
        <v/>
      </c>
      <c r="AC355" t="str" s="6">
        <v>Local calculation only</v>
      </c>
      <c r="AD355" s="23">
        <v>911647</v>
      </c>
      <c r="AE355" s="23">
        <v>656874</v>
      </c>
      <c r="AF355" t="str" s="23">
        <v>911647:656874:member</v>
      </c>
      <c r="AG355" t="str" s="23">
        <v>No</v>
      </c>
      <c r="AH355" t="str" s="23">
        <v>No</v>
      </c>
      <c r="AI355" s="18">
        <v>0</v>
      </c>
    </row>
    <row r="356" ht="32" customHeight="1">
      <c r="A356" t="str" s="7">
        <v>Creamy Cow, LLC</v>
      </c>
      <c r="B356" t="str" s="7">
        <v>Catalan Paprika-Rubbed Cheese, 5.9-6.9 oz</v>
      </c>
      <c r="C356" t="str" s="7">
        <v>5.9-6.9 oz</v>
      </c>
      <c r="D356" t="str" s="7">
        <v>Guest Basket</v>
      </c>
      <c r="G356" s="13" t="str">
        <f>IF(AND(ISNUMBER(E356),ISNUMBER(F356)),F356-E356,"")</f>
        <v/>
      </c>
      <c r="H356" s="14" t="str">
        <f>IF(AND(ISNUMBER(E356),E356&gt;0,ISNUMBER(F356)),F356/E356-1,"")</f>
        <v/>
      </c>
      <c r="I356" t="str" s="15">
        <v>Hold</v>
      </c>
      <c r="J356" s="24"/>
      <c r="K356" t="str" s="15">
        <v/>
      </c>
      <c r="L356" s="17" t="str">
        <f>IF(AC356="Local catalog","",IF(AG356="Yes",IF(ISNUMBER(E356),E356,""),IF(I356="Keep current",IF(ISNUMBER(E356),E356,""),IF(AH356&lt;&gt;"Yes","",IF(I356="Approve proposed",F356,IF(AND(I356="Use my price",AND(ISNUMBER(J356),J356&gt;0)),J356,""))))))</f>
        <v/>
      </c>
      <c r="M356" t="str" s="7">
        <f>IF(AND(AG356="Yes",OR(I356="Approve proposed",I356="Use my price")),"CHECK: protected price kept current",IF(OR(I356="Unreviewed",I356=""),"Pending review",IF(I356="Hold","On hold",IF(I356="Keep current",IF(ISNUMBER(E356),"Kept current","CHECK: no confirmed current price"),IF(AH356&lt;&gt;"Yes","CHECK: source needs review",IF(AND(I356="Use my price",NOT(AND(ISNUMBER(J356),J356&gt;0))),"CHECK: enter a price above zero",IF(NOT(OR(I356="Approve proposed",I356="Use my price")),"CHECK: choose a listed decision",IF(OR(NOT(ISNUMBER(L356)),L356&lt;=0,NOT(ISNUMBER(Y356)),Y356&lt;=0,X356&gt;=1),"CHECK: price or base unavailable",IF(L356/(Y356*(1-X356))-1&lt;0,"CHECK: price below local base","Ready")))))))))</f>
        <v>On hold</v>
      </c>
      <c r="N356" s="18">
        <v>15.74</v>
      </c>
      <c r="O356" s="19">
        <v>0.4</v>
      </c>
      <c r="Q356" s="20" t="str">
        <f>IF(AND(ISNUMBER(L356),ISNUMBER(Y356),Y356&gt;0,X356&lt;1),ROUND(L356/(Y356*(1-X356))-1,4),"")</f>
        <v/>
      </c>
      <c r="R356" s="12">
        <v>0</v>
      </c>
      <c r="S356" s="13">
        <f>IF(AND(ISNUMBER(E356),E356&gt;0,ISNUMBER(F356)),R356*(F356/E356-1)*(1-'Start Here'!$B$16),0)</f>
        <v>0</v>
      </c>
      <c r="T356" s="17">
        <f>IF(AND(M356="Ready",OR(I356="Approve proposed",AND(I356="Use my price",AND(ISNUMBER(J356),J356&gt;0))),ISNUMBER(L356),E356&gt;0),R356*(L356/E356-1)*(1-'Start Here'!$B$16),0)</f>
        <v>0</v>
      </c>
      <c r="U356" t="str" s="6">
        <v>No confirmed Local Line price/list; local calculation is reference only; Currently hidden; do not activate automatically</v>
      </c>
      <c r="V356" t="str" s="21">
        <v>No</v>
      </c>
      <c r="W356" t="str" s="21">
        <v>No</v>
      </c>
      <c r="X356" s="22">
        <v>0</v>
      </c>
      <c r="Y356" s="18">
        <v>11.24</v>
      </c>
      <c r="Z356" s="18">
        <v>11.24</v>
      </c>
      <c r="AA356" s="25">
        <v>1</v>
      </c>
      <c r="AB356" t="str" s="6">
        <v/>
      </c>
      <c r="AC356" t="str" s="6">
        <v>Local calculation only</v>
      </c>
      <c r="AD356" s="23">
        <v>911647</v>
      </c>
      <c r="AE356" s="23">
        <v>656874</v>
      </c>
      <c r="AF356" t="str" s="23">
        <v>911647:656874:guest</v>
      </c>
      <c r="AG356" t="str" s="23">
        <v>No</v>
      </c>
      <c r="AH356" t="str" s="23">
        <v>No</v>
      </c>
      <c r="AI356" s="18">
        <v>0</v>
      </c>
    </row>
    <row r="357" ht="32" customHeight="1">
      <c r="A357" t="str" s="7">
        <v>Creamy Cow, LLC</v>
      </c>
      <c r="B357" t="str" s="7">
        <v>Catalan Paprika-Rubbed Cheese, 5.9-6.9 oz</v>
      </c>
      <c r="C357" t="str" s="7">
        <v>5.9-6.9 oz</v>
      </c>
      <c r="D357" t="str" s="7">
        <v>SNAP</v>
      </c>
      <c r="E357" s="12">
        <v>17.98</v>
      </c>
      <c r="F357" s="13">
        <v>17.98</v>
      </c>
      <c r="G357" s="13">
        <f>IF(AND(ISNUMBER(E357),ISNUMBER(F357)),F357-E357,"")</f>
        <v>0</v>
      </c>
      <c r="H357" s="14">
        <f>IF(AND(ISNUMBER(E357),E357&gt;0,ISNUMBER(F357)),F357/E357-1,"")</f>
        <v>0</v>
      </c>
      <c r="I357" t="str" s="15">
        <v>Keep current</v>
      </c>
      <c r="J357" s="16"/>
      <c r="K357" t="str" s="15">
        <v/>
      </c>
      <c r="L357" s="17">
        <f>IF(AC357="Local catalog","",IF(AG357="Yes",IF(ISNUMBER(E357),E357,""),IF(I357="Keep current",IF(ISNUMBER(E357),E357,""),IF(AH357&lt;&gt;"Yes","",IF(I357="Approve proposed",F357,IF(AND(I357="Use my price",AND(ISNUMBER(J357),J357&gt;0)),J357,""))))))</f>
        <v>17.98</v>
      </c>
      <c r="M357" t="str" s="7">
        <f>IF(AND(AG357="Yes",OR(I357="Approve proposed",I357="Use my price")),"CHECK: protected price kept current",IF(OR(I357="Unreviewed",I357=""),"Pending review",IF(I357="Hold","On hold",IF(I357="Keep current",IF(ISNUMBER(E357),"Kept current","CHECK: no confirmed current price"),IF(AH357&lt;&gt;"Yes","CHECK: source needs review",IF(AND(I357="Use my price",NOT(AND(ISNUMBER(J357),J357&gt;0))),"CHECK: enter a price above zero",IF(NOT(OR(I357="Approve proposed",I357="Use my price")),"CHECK: choose a listed decision",IF(OR(NOT(ISNUMBER(L357)),L357&lt;=0,NOT(ISNUMBER(Y357)),Y357&lt;=0,X357&gt;=1),"CHECK: price or base unavailable",IF(L357/(Y357*(1-X357))-1&lt;0,"CHECK: price below local base","Ready")))))))))</f>
        <v>Kept current</v>
      </c>
      <c r="N357" s="18">
        <v>15.74</v>
      </c>
      <c r="O357" s="19">
        <v>0.4</v>
      </c>
      <c r="P357" s="14">
        <v>0.5996</v>
      </c>
      <c r="Q357" s="20">
        <f>IF(AND(ISNUMBER(L357),ISNUMBER(Y357),Y357&gt;0,X357&lt;1),ROUND(L357/(Y357*(1-X357))-1,4),"")</f>
        <v>0.5996</v>
      </c>
      <c r="R357" s="12">
        <v>0</v>
      </c>
      <c r="S357" s="13">
        <f>IF(AND(ISNUMBER(E357),E357&gt;0,ISNUMBER(F357)),R357*(F357/E357-1)*(1-'Start Here'!$B$16),0)</f>
        <v>0</v>
      </c>
      <c r="T357" s="17">
        <f>IF(AND(M357="Ready",OR(I357="Approve proposed",AND(I357="Use my price",AND(ISNUMBER(J357),J357&gt;0))),ISNUMBER(L357),E357&gt;0),R357*(L357/E357-1)*(1-'Start Here'!$B$16),0)</f>
        <v>0</v>
      </c>
      <c r="U357" t="str" s="6">
        <v>SNAP: preserve existing selling price; Local and Local Line prices differ; Currently hidden; do not activate automatically</v>
      </c>
      <c r="V357" t="str" s="21">
        <v>No</v>
      </c>
      <c r="W357" t="str" s="21">
        <v>No</v>
      </c>
      <c r="X357" s="22">
        <v>0</v>
      </c>
      <c r="Y357" s="18">
        <v>11.24</v>
      </c>
      <c r="Z357" s="18">
        <v>11.24</v>
      </c>
      <c r="AA357" s="25">
        <v>1</v>
      </c>
      <c r="AB357" t="str" s="6">
        <v>2026-10-01 10:41:27 UTC</v>
      </c>
      <c r="AC357" t="str" s="6">
        <v>Local Line cache</v>
      </c>
      <c r="AD357" s="23">
        <v>911647</v>
      </c>
      <c r="AE357" s="23">
        <v>656874</v>
      </c>
      <c r="AF357" t="str" s="23">
        <v>911647:656874:snap</v>
      </c>
      <c r="AG357" t="str" s="23">
        <v>Yes</v>
      </c>
      <c r="AH357" t="str" s="23">
        <v>Yes</v>
      </c>
      <c r="AI357" s="18">
        <v>0</v>
      </c>
    </row>
    <row r="358" ht="32" customHeight="1">
      <c r="A358" t="str" s="7">
        <v>Creamy Cow, LLC</v>
      </c>
      <c r="B358" t="str" s="7">
        <v>Catalan Paprika-Rubbed Cheese, 7-8 oz</v>
      </c>
      <c r="C358" t="str" s="7">
        <v>7-8 oz</v>
      </c>
      <c r="D358" t="str" s="7">
        <v>Herd Share Members</v>
      </c>
      <c r="E358" s="12">
        <v>18.94</v>
      </c>
      <c r="F358" s="13">
        <v>20.46</v>
      </c>
      <c r="G358" s="13">
        <f>IF(AND(ISNUMBER(E358),ISNUMBER(F358)),F358-E358,"")</f>
        <v>1.52</v>
      </c>
      <c r="H358" s="14">
        <f>IF(AND(ISNUMBER(E358),E358&gt;0,ISNUMBER(F358)),F358/E358-1,"")</f>
        <v>0.08025343189017953</v>
      </c>
      <c r="I358" t="str" s="15">
        <v>Unreviewed</v>
      </c>
      <c r="J358" s="16"/>
      <c r="K358" t="str" s="15">
        <v/>
      </c>
      <c r="L358" s="17" t="str">
        <f>IF(AC358="Local catalog","",IF(AG358="Yes",IF(ISNUMBER(E358),E358,""),IF(I358="Keep current",IF(ISNUMBER(E358),E358,""),IF(AH358&lt;&gt;"Yes","",IF(I358="Approve proposed",F358,IF(AND(I358="Use my price",AND(ISNUMBER(J358),J358&gt;0)),J358,""))))))</f>
        <v/>
      </c>
      <c r="M358" t="str" s="7">
        <f>IF(AND(AG358="Yes",OR(I358="Approve proposed",I358="Use my price")),"CHECK: protected price kept current",IF(OR(I358="Unreviewed",I358=""),"Pending review",IF(I358="Hold","On hold",IF(I358="Keep current",IF(ISNUMBER(E358),"Kept current","CHECK: no confirmed current price"),IF(AH358&lt;&gt;"Yes","CHECK: source needs review",IF(AND(I358="Use my price",NOT(AND(ISNUMBER(J358),J358&gt;0))),"CHECK: enter a price above zero",IF(NOT(OR(I358="Approve proposed",I358="Use my price")),"CHECK: choose a listed decision",IF(OR(NOT(ISNUMBER(L358)),L358&lt;=0,NOT(ISNUMBER(Y358)),Y358&lt;=0,X358&gt;=1),"CHECK: price or base unavailable",IF(L358/(Y358*(1-X358))-1&lt;0,"CHECK: price below local base","Ready")))))))))</f>
        <v>Pending review</v>
      </c>
      <c r="N358" s="18">
        <v>16.58</v>
      </c>
      <c r="O358" s="19">
        <v>0.4</v>
      </c>
      <c r="P358" s="14">
        <v>0.728</v>
      </c>
      <c r="Q358" s="20" t="str">
        <f>IF(AND(ISNUMBER(L358),ISNUMBER(Y358),Y358&gt;0,X358&lt;1),ROUND(L358/(Y358*(1-X358))-1,4),"")</f>
        <v/>
      </c>
      <c r="R358" s="12">
        <v>0</v>
      </c>
      <c r="S358" s="13">
        <f>IF(AND(ISNUMBER(E358),E358&gt;0,ISNUMBER(F358)),R358*(F358/E358-1)*(1-'Start Here'!$B$16),0)</f>
        <v>0</v>
      </c>
      <c r="T358" s="17">
        <f>IF(AND(M358="Ready",OR(I358="Approve proposed",AND(I358="Use my price",AND(ISNUMBER(J358),J358&gt;0))),ISNUMBER(L358),E358&gt;0),R358*(L358/E358-1)*(1-'Start Here'!$B$16),0)</f>
        <v>0</v>
      </c>
      <c r="U358" t="str" s="6">
        <v>Local and Local Line prices differ; Currently hidden; do not activate automatically</v>
      </c>
      <c r="V358" t="str" s="21">
        <v>No</v>
      </c>
      <c r="W358" t="str" s="21">
        <v>No</v>
      </c>
      <c r="X358" s="22">
        <v>0</v>
      </c>
      <c r="Y358" s="18">
        <v>11.84</v>
      </c>
      <c r="Z358" s="18">
        <v>11.84</v>
      </c>
      <c r="AA358" s="25">
        <v>1</v>
      </c>
      <c r="AB358" t="str" s="6">
        <v>2026-10-01 10:41:27 UTC</v>
      </c>
      <c r="AC358" t="str" s="6">
        <v>Local Line cache</v>
      </c>
      <c r="AD358" s="23">
        <v>911648</v>
      </c>
      <c r="AE358" s="23">
        <v>656875</v>
      </c>
      <c r="AF358" t="str" s="23">
        <v>911648:656875:herdShare</v>
      </c>
      <c r="AG358" t="str" s="23">
        <v>No</v>
      </c>
      <c r="AH358" t="str" s="23">
        <v>Yes</v>
      </c>
      <c r="AI358" s="18">
        <v>0</v>
      </c>
    </row>
    <row r="359" ht="32" customHeight="1">
      <c r="A359" t="str" s="7">
        <v>Creamy Cow, LLC</v>
      </c>
      <c r="B359" t="str" s="7">
        <v>Catalan Paprika-Rubbed Cheese, 7-8 oz</v>
      </c>
      <c r="C359" t="str" s="7">
        <v>7-8 oz</v>
      </c>
      <c r="D359" t="str" s="7">
        <v>CSA Members</v>
      </c>
      <c r="G359" s="13" t="str">
        <f>IF(AND(ISNUMBER(E359),ISNUMBER(F359)),F359-E359,"")</f>
        <v/>
      </c>
      <c r="H359" s="14" t="str">
        <f>IF(AND(ISNUMBER(E359),E359&gt;0,ISNUMBER(F359)),F359/E359-1,"")</f>
        <v/>
      </c>
      <c r="I359" t="str" s="15">
        <v>Hold</v>
      </c>
      <c r="J359" s="24"/>
      <c r="K359" t="str" s="15">
        <v/>
      </c>
      <c r="L359" s="17" t="str">
        <f>IF(AC359="Local catalog","",IF(AG359="Yes",IF(ISNUMBER(E359),E359,""),IF(I359="Keep current",IF(ISNUMBER(E359),E359,""),IF(AH359&lt;&gt;"Yes","",IF(I359="Approve proposed",F359,IF(AND(I359="Use my price",AND(ISNUMBER(J359),J359&gt;0)),J359,""))))))</f>
        <v/>
      </c>
      <c r="M359" t="str" s="7">
        <f>IF(AND(AG359="Yes",OR(I359="Approve proposed",I359="Use my price")),"CHECK: protected price kept current",IF(OR(I359="Unreviewed",I359=""),"Pending review",IF(I359="Hold","On hold",IF(I359="Keep current",IF(ISNUMBER(E359),"Kept current","CHECK: no confirmed current price"),IF(AH359&lt;&gt;"Yes","CHECK: source needs review",IF(AND(I359="Use my price",NOT(AND(ISNUMBER(J359),J359&gt;0))),"CHECK: enter a price above zero",IF(NOT(OR(I359="Approve proposed",I359="Use my price")),"CHECK: choose a listed decision",IF(OR(NOT(ISNUMBER(L359)),L359&lt;=0,NOT(ISNUMBER(Y359)),Y359&lt;=0,X359&gt;=1),"CHECK: price or base unavailable",IF(L359/(Y359*(1-X359))-1&lt;0,"CHECK: price below local base","Ready")))))))))</f>
        <v>On hold</v>
      </c>
      <c r="N359" s="18">
        <v>16.58</v>
      </c>
      <c r="O359" s="19">
        <v>0.4</v>
      </c>
      <c r="Q359" s="20" t="str">
        <f>IF(AND(ISNUMBER(L359),ISNUMBER(Y359),Y359&gt;0,X359&lt;1),ROUND(L359/(Y359*(1-X359))-1,4),"")</f>
        <v/>
      </c>
      <c r="R359" s="12">
        <v>0</v>
      </c>
      <c r="S359" s="13">
        <f>IF(AND(ISNUMBER(E359),E359&gt;0,ISNUMBER(F359)),R359*(F359/E359-1)*(1-'Start Here'!$B$16),0)</f>
        <v>0</v>
      </c>
      <c r="T359" s="17">
        <f>IF(AND(M359="Ready",OR(I359="Approve proposed",AND(I359="Use my price",AND(ISNUMBER(J359),J359&gt;0))),ISNUMBER(L359),E359&gt;0),R359*(L359/E359-1)*(1-'Start Here'!$B$16),0)</f>
        <v>0</v>
      </c>
      <c r="U359" t="str" s="6">
        <v>No confirmed Local Line price/list; local calculation is reference only; Currently hidden; do not activate automatically</v>
      </c>
      <c r="V359" t="str" s="21">
        <v>No</v>
      </c>
      <c r="W359" t="str" s="21">
        <v>No</v>
      </c>
      <c r="X359" s="22">
        <v>0</v>
      </c>
      <c r="Y359" s="18">
        <v>11.84</v>
      </c>
      <c r="Z359" s="18">
        <v>11.84</v>
      </c>
      <c r="AA359" s="25">
        <v>1</v>
      </c>
      <c r="AB359" t="str" s="6">
        <v/>
      </c>
      <c r="AC359" t="str" s="6">
        <v>Local calculation only</v>
      </c>
      <c r="AD359" s="23">
        <v>911648</v>
      </c>
      <c r="AE359" s="23">
        <v>656875</v>
      </c>
      <c r="AF359" t="str" s="23">
        <v>911648:656875:member</v>
      </c>
      <c r="AG359" t="str" s="23">
        <v>No</v>
      </c>
      <c r="AH359" t="str" s="23">
        <v>No</v>
      </c>
      <c r="AI359" s="18">
        <v>0</v>
      </c>
    </row>
    <row r="360" ht="32" customHeight="1">
      <c r="A360" t="str" s="7">
        <v>Creamy Cow, LLC</v>
      </c>
      <c r="B360" t="str" s="7">
        <v>Catalan Paprika-Rubbed Cheese, 7-8 oz</v>
      </c>
      <c r="C360" t="str" s="7">
        <v>7-8 oz</v>
      </c>
      <c r="D360" t="str" s="7">
        <v>Guest Basket</v>
      </c>
      <c r="G360" s="13" t="str">
        <f>IF(AND(ISNUMBER(E360),ISNUMBER(F360)),F360-E360,"")</f>
        <v/>
      </c>
      <c r="H360" s="14" t="str">
        <f>IF(AND(ISNUMBER(E360),E360&gt;0,ISNUMBER(F360)),F360/E360-1,"")</f>
        <v/>
      </c>
      <c r="I360" t="str" s="15">
        <v>Hold</v>
      </c>
      <c r="J360" s="24"/>
      <c r="K360" t="str" s="15">
        <v/>
      </c>
      <c r="L360" s="17" t="str">
        <f>IF(AC360="Local catalog","",IF(AG360="Yes",IF(ISNUMBER(E360),E360,""),IF(I360="Keep current",IF(ISNUMBER(E360),E360,""),IF(AH360&lt;&gt;"Yes","",IF(I360="Approve proposed",F360,IF(AND(I360="Use my price",AND(ISNUMBER(J360),J360&gt;0)),J360,""))))))</f>
        <v/>
      </c>
      <c r="M360" t="str" s="7">
        <f>IF(AND(AG360="Yes",OR(I360="Approve proposed",I360="Use my price")),"CHECK: protected price kept current",IF(OR(I360="Unreviewed",I360=""),"Pending review",IF(I360="Hold","On hold",IF(I360="Keep current",IF(ISNUMBER(E360),"Kept current","CHECK: no confirmed current price"),IF(AH360&lt;&gt;"Yes","CHECK: source needs review",IF(AND(I360="Use my price",NOT(AND(ISNUMBER(J360),J360&gt;0))),"CHECK: enter a price above zero",IF(NOT(OR(I360="Approve proposed",I360="Use my price")),"CHECK: choose a listed decision",IF(OR(NOT(ISNUMBER(L360)),L360&lt;=0,NOT(ISNUMBER(Y360)),Y360&lt;=0,X360&gt;=1),"CHECK: price or base unavailable",IF(L360/(Y360*(1-X360))-1&lt;0,"CHECK: price below local base","Ready")))))))))</f>
        <v>On hold</v>
      </c>
      <c r="N360" s="18">
        <v>16.58</v>
      </c>
      <c r="O360" s="19">
        <v>0.4</v>
      </c>
      <c r="Q360" s="20" t="str">
        <f>IF(AND(ISNUMBER(L360),ISNUMBER(Y360),Y360&gt;0,X360&lt;1),ROUND(L360/(Y360*(1-X360))-1,4),"")</f>
        <v/>
      </c>
      <c r="R360" s="12">
        <v>0</v>
      </c>
      <c r="S360" s="13">
        <f>IF(AND(ISNUMBER(E360),E360&gt;0,ISNUMBER(F360)),R360*(F360/E360-1)*(1-'Start Here'!$B$16),0)</f>
        <v>0</v>
      </c>
      <c r="T360" s="17">
        <f>IF(AND(M360="Ready",OR(I360="Approve proposed",AND(I360="Use my price",AND(ISNUMBER(J360),J360&gt;0))),ISNUMBER(L360),E360&gt;0),R360*(L360/E360-1)*(1-'Start Here'!$B$16),0)</f>
        <v>0</v>
      </c>
      <c r="U360" t="str" s="6">
        <v>No confirmed Local Line price/list; local calculation is reference only; Currently hidden; do not activate automatically</v>
      </c>
      <c r="V360" t="str" s="21">
        <v>No</v>
      </c>
      <c r="W360" t="str" s="21">
        <v>No</v>
      </c>
      <c r="X360" s="22">
        <v>0</v>
      </c>
      <c r="Y360" s="18">
        <v>11.84</v>
      </c>
      <c r="Z360" s="18">
        <v>11.84</v>
      </c>
      <c r="AA360" s="25">
        <v>1</v>
      </c>
      <c r="AB360" t="str" s="6">
        <v/>
      </c>
      <c r="AC360" t="str" s="6">
        <v>Local calculation only</v>
      </c>
      <c r="AD360" s="23">
        <v>911648</v>
      </c>
      <c r="AE360" s="23">
        <v>656875</v>
      </c>
      <c r="AF360" t="str" s="23">
        <v>911648:656875:guest</v>
      </c>
      <c r="AG360" t="str" s="23">
        <v>No</v>
      </c>
      <c r="AH360" t="str" s="23">
        <v>No</v>
      </c>
      <c r="AI360" s="18">
        <v>0</v>
      </c>
    </row>
    <row r="361" ht="32" customHeight="1">
      <c r="A361" t="str" s="7">
        <v>Creamy Cow, LLC</v>
      </c>
      <c r="B361" t="str" s="7">
        <v>Catalan Paprika-Rubbed Cheese, 7-8 oz</v>
      </c>
      <c r="C361" t="str" s="7">
        <v>7-8 oz</v>
      </c>
      <c r="D361" t="str" s="7">
        <v>SNAP</v>
      </c>
      <c r="E361" s="12">
        <v>18.94</v>
      </c>
      <c r="F361" s="13">
        <v>18.94</v>
      </c>
      <c r="G361" s="13">
        <f>IF(AND(ISNUMBER(E361),ISNUMBER(F361)),F361-E361,"")</f>
        <v>0</v>
      </c>
      <c r="H361" s="14">
        <f>IF(AND(ISNUMBER(E361),E361&gt;0,ISNUMBER(F361)),F361/E361-1,"")</f>
        <v>0</v>
      </c>
      <c r="I361" t="str" s="15">
        <v>Keep current</v>
      </c>
      <c r="J361" s="16"/>
      <c r="K361" t="str" s="15">
        <v/>
      </c>
      <c r="L361" s="17">
        <f>IF(AC361="Local catalog","",IF(AG361="Yes",IF(ISNUMBER(E361),E361,""),IF(I361="Keep current",IF(ISNUMBER(E361),E361,""),IF(AH361&lt;&gt;"Yes","",IF(I361="Approve proposed",F361,IF(AND(I361="Use my price",AND(ISNUMBER(J361),J361&gt;0)),J361,""))))))</f>
        <v>18.94</v>
      </c>
      <c r="M361" t="str" s="7">
        <f>IF(AND(AG361="Yes",OR(I361="Approve proposed",I361="Use my price")),"CHECK: protected price kept current",IF(OR(I361="Unreviewed",I361=""),"Pending review",IF(I361="Hold","On hold",IF(I361="Keep current",IF(ISNUMBER(E361),"Kept current","CHECK: no confirmed current price"),IF(AH361&lt;&gt;"Yes","CHECK: source needs review",IF(AND(I361="Use my price",NOT(AND(ISNUMBER(J361),J361&gt;0))),"CHECK: enter a price above zero",IF(NOT(OR(I361="Approve proposed",I361="Use my price")),"CHECK: choose a listed decision",IF(OR(NOT(ISNUMBER(L361)),L361&lt;=0,NOT(ISNUMBER(Y361)),Y361&lt;=0,X361&gt;=1),"CHECK: price or base unavailable",IF(L361/(Y361*(1-X361))-1&lt;0,"CHECK: price below local base","Ready")))))))))</f>
        <v>Kept current</v>
      </c>
      <c r="N361" s="18">
        <v>16.58</v>
      </c>
      <c r="O361" s="19">
        <v>0.4</v>
      </c>
      <c r="P361" s="14">
        <v>0.5997</v>
      </c>
      <c r="Q361" s="20">
        <f>IF(AND(ISNUMBER(L361),ISNUMBER(Y361),Y361&gt;0,X361&lt;1),ROUND(L361/(Y361*(1-X361))-1,4),"")</f>
        <v>0.5997</v>
      </c>
      <c r="R361" s="12">
        <v>0</v>
      </c>
      <c r="S361" s="13">
        <f>IF(AND(ISNUMBER(E361),E361&gt;0,ISNUMBER(F361)),R361*(F361/E361-1)*(1-'Start Here'!$B$16),0)</f>
        <v>0</v>
      </c>
      <c r="T361" s="17">
        <f>IF(AND(M361="Ready",OR(I361="Approve proposed",AND(I361="Use my price",AND(ISNUMBER(J361),J361&gt;0))),ISNUMBER(L361),E361&gt;0),R361*(L361/E361-1)*(1-'Start Here'!$B$16),0)</f>
        <v>0</v>
      </c>
      <c r="U361" t="str" s="6">
        <v>SNAP: preserve existing selling price; Local and Local Line prices differ; Currently hidden; do not activate automatically</v>
      </c>
      <c r="V361" t="str" s="21">
        <v>No</v>
      </c>
      <c r="W361" t="str" s="21">
        <v>No</v>
      </c>
      <c r="X361" s="22">
        <v>0</v>
      </c>
      <c r="Y361" s="18">
        <v>11.84</v>
      </c>
      <c r="Z361" s="18">
        <v>11.84</v>
      </c>
      <c r="AA361" s="25">
        <v>1</v>
      </c>
      <c r="AB361" t="str" s="6">
        <v>2026-10-01 10:41:27 UTC</v>
      </c>
      <c r="AC361" t="str" s="6">
        <v>Local Line cache</v>
      </c>
      <c r="AD361" s="23">
        <v>911648</v>
      </c>
      <c r="AE361" s="23">
        <v>656875</v>
      </c>
      <c r="AF361" t="str" s="23">
        <v>911648:656875:snap</v>
      </c>
      <c r="AG361" t="str" s="23">
        <v>Yes</v>
      </c>
      <c r="AH361" t="str" s="23">
        <v>Yes</v>
      </c>
      <c r="AI361" s="18">
        <v>0</v>
      </c>
    </row>
    <row r="362" ht="32" customHeight="1">
      <c r="A362" t="str" s="7">
        <v>Creamy Cow, LLC</v>
      </c>
      <c r="B362" t="str" s="7">
        <v>Creamy Cow (Raw Dairy) Add On</v>
      </c>
      <c r="C362" t="str" s="7">
        <v>Herd Share</v>
      </c>
      <c r="D362" t="str" s="7">
        <v>Herd Share Members</v>
      </c>
      <c r="G362" s="13" t="str">
        <f>IF(AND(ISNUMBER(E362),ISNUMBER(F362)),F362-E362,"")</f>
        <v/>
      </c>
      <c r="H362" s="14" t="str">
        <f>IF(AND(ISNUMBER(E362),E362&gt;0,ISNUMBER(F362)),F362/E362-1,"")</f>
        <v/>
      </c>
      <c r="I362" t="str" s="15">
        <v>Hold</v>
      </c>
      <c r="J362" s="24"/>
      <c r="K362" t="str" s="15">
        <v/>
      </c>
      <c r="L362" s="17" t="str">
        <f>IF(AC362="Local catalog","",IF(AG362="Yes",IF(ISNUMBER(E362),E362,""),IF(I362="Keep current",IF(ISNUMBER(E362),E362,""),IF(AH362&lt;&gt;"Yes","",IF(I362="Approve proposed",F362,IF(AND(I362="Use my price",AND(ISNUMBER(J362),J362&gt;0)),J362,""))))))</f>
        <v/>
      </c>
      <c r="M362" t="str" s="7">
        <f>IF(AND(AG362="Yes",OR(I362="Approve proposed",I362="Use my price")),"CHECK: protected price kept current",IF(OR(I362="Unreviewed",I362=""),"Pending review",IF(I362="Hold","On hold",IF(I362="Keep current",IF(ISNUMBER(E362),"Kept current","CHECK: no confirmed current price"),IF(AH362&lt;&gt;"Yes","CHECK: source needs review",IF(AND(I362="Use my price",NOT(AND(ISNUMBER(J362),J362&gt;0))),"CHECK: enter a price above zero",IF(NOT(OR(I362="Approve proposed",I362="Use my price")),"CHECK: choose a listed decision",IF(OR(NOT(ISNUMBER(L362)),L362&lt;=0,NOT(ISNUMBER(Y362)),Y362&lt;=0,X362&gt;=1),"CHECK: price or base unavailable",IF(L362/(Y362*(1-X362))-1&lt;0,"CHECK: price below local base","Ready")))))))))</f>
        <v>On hold</v>
      </c>
      <c r="N362" s="18">
        <v>70</v>
      </c>
      <c r="O362" s="19">
        <v>0.4</v>
      </c>
      <c r="Q362" s="20" t="str">
        <f>IF(AND(ISNUMBER(L362),ISNUMBER(Y362),Y362&gt;0,X362&lt;1),ROUND(L362/(Y362*(1-X362))-1,4),"")</f>
        <v/>
      </c>
      <c r="R362" s="12">
        <v>0</v>
      </c>
      <c r="S362" s="13">
        <f>IF(AND(ISNUMBER(E362),E362&gt;0,ISNUMBER(F362)),R362*(F362/E362-1)*(1-'Start Here'!$B$16),0)</f>
        <v>0</v>
      </c>
      <c r="T362" s="17">
        <f>IF(AND(M362="Ready",OR(I362="Approve proposed",AND(I362="Use my price",AND(ISNUMBER(J362),J362&gt;0))),ISNUMBER(L362),E362&gt;0),R362*(L362/E362-1)*(1-'Start Here'!$B$16),0)</f>
        <v>0</v>
      </c>
      <c r="U362" t="str" s="6">
        <v>No confirmed Local Line price/list; local calculation is reference only</v>
      </c>
      <c r="V362" t="str" s="21">
        <v>Yes</v>
      </c>
      <c r="W362" t="str" s="21">
        <v>No</v>
      </c>
      <c r="X362" s="22">
        <v>0</v>
      </c>
      <c r="Y362" s="18">
        <v>50</v>
      </c>
      <c r="Z362" s="18">
        <v>50</v>
      </c>
      <c r="AA362" s="25">
        <v>1</v>
      </c>
      <c r="AB362" t="str" s="6">
        <v/>
      </c>
      <c r="AC362" t="str" s="6">
        <v>Local calculation only</v>
      </c>
      <c r="AD362" s="23">
        <v>804350</v>
      </c>
      <c r="AE362" s="23">
        <v>525025</v>
      </c>
      <c r="AF362" t="str" s="23">
        <v>804350:525025:herdShare</v>
      </c>
      <c r="AG362" t="str" s="23">
        <v>No</v>
      </c>
      <c r="AH362" t="str" s="23">
        <v>No</v>
      </c>
      <c r="AI362" s="18">
        <v>0</v>
      </c>
    </row>
    <row r="363" ht="32" customHeight="1">
      <c r="A363" t="str" s="7">
        <v>Creamy Cow, LLC</v>
      </c>
      <c r="B363" t="str" s="7">
        <v>Creamy Cow (Raw Dairy) Add On</v>
      </c>
      <c r="C363" t="str" s="7">
        <v>Herd Share</v>
      </c>
      <c r="D363" t="str" s="7">
        <v>CSA Members</v>
      </c>
      <c r="G363" s="13" t="str">
        <f>IF(AND(ISNUMBER(E363),ISNUMBER(F363)),F363-E363,"")</f>
        <v/>
      </c>
      <c r="H363" s="14" t="str">
        <f>IF(AND(ISNUMBER(E363),E363&gt;0,ISNUMBER(F363)),F363/E363-1,"")</f>
        <v/>
      </c>
      <c r="I363" t="str" s="15">
        <v>Hold</v>
      </c>
      <c r="J363" s="24"/>
      <c r="K363" t="str" s="15">
        <v/>
      </c>
      <c r="L363" s="17" t="str">
        <f>IF(AC363="Local catalog","",IF(AG363="Yes",IF(ISNUMBER(E363),E363,""),IF(I363="Keep current",IF(ISNUMBER(E363),E363,""),IF(AH363&lt;&gt;"Yes","",IF(I363="Approve proposed",F363,IF(AND(I363="Use my price",AND(ISNUMBER(J363),J363&gt;0)),J363,""))))))</f>
        <v/>
      </c>
      <c r="M363" t="str" s="7">
        <f>IF(AND(AG363="Yes",OR(I363="Approve proposed",I363="Use my price")),"CHECK: protected price kept current",IF(OR(I363="Unreviewed",I363=""),"Pending review",IF(I363="Hold","On hold",IF(I363="Keep current",IF(ISNUMBER(E363),"Kept current","CHECK: no confirmed current price"),IF(AH363&lt;&gt;"Yes","CHECK: source needs review",IF(AND(I363="Use my price",NOT(AND(ISNUMBER(J363),J363&gt;0))),"CHECK: enter a price above zero",IF(NOT(OR(I363="Approve proposed",I363="Use my price")),"CHECK: choose a listed decision",IF(OR(NOT(ISNUMBER(L363)),L363&lt;=0,NOT(ISNUMBER(Y363)),Y363&lt;=0,X363&gt;=1),"CHECK: price or base unavailable",IF(L363/(Y363*(1-X363))-1&lt;0,"CHECK: price below local base","Ready")))))))))</f>
        <v>On hold</v>
      </c>
      <c r="N363" s="18">
        <v>70</v>
      </c>
      <c r="O363" s="19">
        <v>0.4</v>
      </c>
      <c r="Q363" s="20" t="str">
        <f>IF(AND(ISNUMBER(L363),ISNUMBER(Y363),Y363&gt;0,X363&lt;1),ROUND(L363/(Y363*(1-X363))-1,4),"")</f>
        <v/>
      </c>
      <c r="R363" s="12">
        <v>0</v>
      </c>
      <c r="S363" s="13">
        <f>IF(AND(ISNUMBER(E363),E363&gt;0,ISNUMBER(F363)),R363*(F363/E363-1)*(1-'Start Here'!$B$16),0)</f>
        <v>0</v>
      </c>
      <c r="T363" s="17">
        <f>IF(AND(M363="Ready",OR(I363="Approve proposed",AND(I363="Use my price",AND(ISNUMBER(J363),J363&gt;0))),ISNUMBER(L363),E363&gt;0),R363*(L363/E363-1)*(1-'Start Here'!$B$16),0)</f>
        <v>0</v>
      </c>
      <c r="U363" t="str" s="6">
        <v>No confirmed Local Line price/list; local calculation is reference only</v>
      </c>
      <c r="V363" t="str" s="21">
        <v>Yes</v>
      </c>
      <c r="W363" t="str" s="21">
        <v>No</v>
      </c>
      <c r="X363" s="22">
        <v>0</v>
      </c>
      <c r="Y363" s="18">
        <v>50</v>
      </c>
      <c r="Z363" s="18">
        <v>50</v>
      </c>
      <c r="AA363" s="25">
        <v>1</v>
      </c>
      <c r="AB363" t="str" s="6">
        <v/>
      </c>
      <c r="AC363" t="str" s="6">
        <v>Local calculation only</v>
      </c>
      <c r="AD363" s="23">
        <v>804350</v>
      </c>
      <c r="AE363" s="23">
        <v>525025</v>
      </c>
      <c r="AF363" t="str" s="23">
        <v>804350:525025:member</v>
      </c>
      <c r="AG363" t="str" s="23">
        <v>No</v>
      </c>
      <c r="AH363" t="str" s="23">
        <v>No</v>
      </c>
      <c r="AI363" s="18">
        <v>0</v>
      </c>
    </row>
    <row r="364" ht="32" customHeight="1">
      <c r="A364" t="str" s="7">
        <v>Creamy Cow, LLC</v>
      </c>
      <c r="B364" t="str" s="7">
        <v>Creamy Cow (Raw Dairy) Add On</v>
      </c>
      <c r="C364" t="str" s="7">
        <v>Herd Share</v>
      </c>
      <c r="D364" t="str" s="7">
        <v>Guest Basket</v>
      </c>
      <c r="G364" s="13" t="str">
        <f>IF(AND(ISNUMBER(E364),ISNUMBER(F364)),F364-E364,"")</f>
        <v/>
      </c>
      <c r="H364" s="14" t="str">
        <f>IF(AND(ISNUMBER(E364),E364&gt;0,ISNUMBER(F364)),F364/E364-1,"")</f>
        <v/>
      </c>
      <c r="I364" t="str" s="15">
        <v>Hold</v>
      </c>
      <c r="J364" s="24"/>
      <c r="K364" t="str" s="15">
        <v/>
      </c>
      <c r="L364" s="17" t="str">
        <f>IF(AC364="Local catalog","",IF(AG364="Yes",IF(ISNUMBER(E364),E364,""),IF(I364="Keep current",IF(ISNUMBER(E364),E364,""),IF(AH364&lt;&gt;"Yes","",IF(I364="Approve proposed",F364,IF(AND(I364="Use my price",AND(ISNUMBER(J364),J364&gt;0)),J364,""))))))</f>
        <v/>
      </c>
      <c r="M364" t="str" s="7">
        <f>IF(AND(AG364="Yes",OR(I364="Approve proposed",I364="Use my price")),"CHECK: protected price kept current",IF(OR(I364="Unreviewed",I364=""),"Pending review",IF(I364="Hold","On hold",IF(I364="Keep current",IF(ISNUMBER(E364),"Kept current","CHECK: no confirmed current price"),IF(AH364&lt;&gt;"Yes","CHECK: source needs review",IF(AND(I364="Use my price",NOT(AND(ISNUMBER(J364),J364&gt;0))),"CHECK: enter a price above zero",IF(NOT(OR(I364="Approve proposed",I364="Use my price")),"CHECK: choose a listed decision",IF(OR(NOT(ISNUMBER(L364)),L364&lt;=0,NOT(ISNUMBER(Y364)),Y364&lt;=0,X364&gt;=1),"CHECK: price or base unavailable",IF(L364/(Y364*(1-X364))-1&lt;0,"CHECK: price below local base","Ready")))))))))</f>
        <v>On hold</v>
      </c>
      <c r="N364" s="18">
        <v>70</v>
      </c>
      <c r="O364" s="19">
        <v>0.4</v>
      </c>
      <c r="Q364" s="20" t="str">
        <f>IF(AND(ISNUMBER(L364),ISNUMBER(Y364),Y364&gt;0,X364&lt;1),ROUND(L364/(Y364*(1-X364))-1,4),"")</f>
        <v/>
      </c>
      <c r="R364" s="12">
        <v>0</v>
      </c>
      <c r="S364" s="13">
        <f>IF(AND(ISNUMBER(E364),E364&gt;0,ISNUMBER(F364)),R364*(F364/E364-1)*(1-'Start Here'!$B$16),0)</f>
        <v>0</v>
      </c>
      <c r="T364" s="17">
        <f>IF(AND(M364="Ready",OR(I364="Approve proposed",AND(I364="Use my price",AND(ISNUMBER(J364),J364&gt;0))),ISNUMBER(L364),E364&gt;0),R364*(L364/E364-1)*(1-'Start Here'!$B$16),0)</f>
        <v>0</v>
      </c>
      <c r="U364" t="str" s="6">
        <v>No confirmed Local Line price/list; local calculation is reference only</v>
      </c>
      <c r="V364" t="str" s="21">
        <v>Yes</v>
      </c>
      <c r="W364" t="str" s="21">
        <v>No</v>
      </c>
      <c r="X364" s="22">
        <v>0</v>
      </c>
      <c r="Y364" s="18">
        <v>50</v>
      </c>
      <c r="Z364" s="18">
        <v>50</v>
      </c>
      <c r="AA364" s="25">
        <v>1</v>
      </c>
      <c r="AB364" t="str" s="6">
        <v/>
      </c>
      <c r="AC364" t="str" s="6">
        <v>Local calculation only</v>
      </c>
      <c r="AD364" s="23">
        <v>804350</v>
      </c>
      <c r="AE364" s="23">
        <v>525025</v>
      </c>
      <c r="AF364" t="str" s="23">
        <v>804350:525025:guest</v>
      </c>
      <c r="AG364" t="str" s="23">
        <v>No</v>
      </c>
      <c r="AH364" t="str" s="23">
        <v>No</v>
      </c>
      <c r="AI364" s="18">
        <v>0</v>
      </c>
    </row>
    <row r="365" ht="32" customHeight="1">
      <c r="A365" t="str" s="7">
        <v>Creamy Cow, LLC</v>
      </c>
      <c r="B365" t="str" s="7">
        <v>Creamy Cow (Raw Dairy) Add On</v>
      </c>
      <c r="C365" t="str" s="7">
        <v>Herd Share</v>
      </c>
      <c r="D365" t="str" s="7">
        <v>SNAP</v>
      </c>
      <c r="G365" s="13" t="str">
        <f>IF(AND(ISNUMBER(E365),ISNUMBER(F365)),F365-E365,"")</f>
        <v/>
      </c>
      <c r="H365" s="14" t="str">
        <f>IF(AND(ISNUMBER(E365),E365&gt;0,ISNUMBER(F365)),F365/E365-1,"")</f>
        <v/>
      </c>
      <c r="I365" t="str" s="15">
        <v>Hold</v>
      </c>
      <c r="J365" s="24"/>
      <c r="K365" t="str" s="15">
        <v/>
      </c>
      <c r="L365" s="17" t="str">
        <f>IF(AC365="Local catalog","",IF(AG365="Yes",IF(ISNUMBER(E365),E365,""),IF(I365="Keep current",IF(ISNUMBER(E365),E365,""),IF(AH365&lt;&gt;"Yes","",IF(I365="Approve proposed",F365,IF(AND(I365="Use my price",AND(ISNUMBER(J365),J365&gt;0)),J365,""))))))</f>
        <v/>
      </c>
      <c r="M365" t="str" s="7">
        <f>IF(AND(AG365="Yes",OR(I365="Approve proposed",I365="Use my price")),"CHECK: protected price kept current",IF(OR(I365="Unreviewed",I365=""),"Pending review",IF(I365="Hold","On hold",IF(I365="Keep current",IF(ISNUMBER(E365),"Kept current","CHECK: no confirmed current price"),IF(AH365&lt;&gt;"Yes","CHECK: source needs review",IF(AND(I365="Use my price",NOT(AND(ISNUMBER(J365),J365&gt;0))),"CHECK: enter a price above zero",IF(NOT(OR(I365="Approve proposed",I365="Use my price")),"CHECK: choose a listed decision",IF(OR(NOT(ISNUMBER(L365)),L365&lt;=0,NOT(ISNUMBER(Y365)),Y365&lt;=0,X365&gt;=1),"CHECK: price or base unavailable",IF(L365/(Y365*(1-X365))-1&lt;0,"CHECK: price below local base","Ready")))))))))</f>
        <v>On hold</v>
      </c>
      <c r="N365" s="18">
        <v>70</v>
      </c>
      <c r="O365" s="19">
        <v>0.4</v>
      </c>
      <c r="Q365" s="20" t="str">
        <f>IF(AND(ISNUMBER(L365),ISNUMBER(Y365),Y365&gt;0,X365&lt;1),ROUND(L365/(Y365*(1-X365))-1,4),"")</f>
        <v/>
      </c>
      <c r="R365" s="12">
        <v>0</v>
      </c>
      <c r="S365" s="13">
        <f>IF(AND(ISNUMBER(E365),E365&gt;0,ISNUMBER(F365)),R365*(F365/E365-1)*(1-'Start Here'!$B$16),0)</f>
        <v>0</v>
      </c>
      <c r="T365" s="17">
        <f>IF(AND(M365="Ready",OR(I365="Approve proposed",AND(I365="Use my price",AND(ISNUMBER(J365),J365&gt;0))),ISNUMBER(L365),E365&gt;0),R365*(L365/E365-1)*(1-'Start Here'!$B$16),0)</f>
        <v>0</v>
      </c>
      <c r="U365" t="str" s="6">
        <v>SNAP: preserve existing selling price; No confirmed Local Line price/list; local calculation is reference only</v>
      </c>
      <c r="V365" t="str" s="21">
        <v>Yes</v>
      </c>
      <c r="W365" t="str" s="21">
        <v>No</v>
      </c>
      <c r="X365" s="22">
        <v>0</v>
      </c>
      <c r="Y365" s="18">
        <v>50</v>
      </c>
      <c r="Z365" s="18">
        <v>50</v>
      </c>
      <c r="AA365" s="25">
        <v>1</v>
      </c>
      <c r="AB365" t="str" s="6">
        <v/>
      </c>
      <c r="AC365" t="str" s="6">
        <v>Local calculation only</v>
      </c>
      <c r="AD365" s="23">
        <v>804350</v>
      </c>
      <c r="AE365" s="23">
        <v>525025</v>
      </c>
      <c r="AF365" t="str" s="23">
        <v>804350:525025:snap</v>
      </c>
      <c r="AG365" t="str" s="23">
        <v>Yes</v>
      </c>
      <c r="AH365" t="str" s="23">
        <v>No</v>
      </c>
      <c r="AI365" s="18">
        <v>0</v>
      </c>
    </row>
    <row r="366" ht="32" customHeight="1">
      <c r="A366" t="str" s="7">
        <v>Creamy Cow, LLC</v>
      </c>
      <c r="B366" t="str" s="7">
        <v>Gogo Gouda Cheese, 4 Month Aged, 4.8-5.8 oz</v>
      </c>
      <c r="C366" t="str" s="7">
        <v>4.8-5.8oz</v>
      </c>
      <c r="D366" t="str" s="7">
        <v>Herd Share Members</v>
      </c>
      <c r="E366" s="12">
        <v>12.57</v>
      </c>
      <c r="F366" s="13">
        <v>13.58</v>
      </c>
      <c r="G366" s="13">
        <f>IF(AND(ISNUMBER(E366),ISNUMBER(F366)),F366-E366,"")</f>
        <v>1.01</v>
      </c>
      <c r="H366" s="14">
        <f>IF(AND(ISNUMBER(E366),E366&gt;0,ISNUMBER(F366)),F366/E366-1,"")</f>
        <v>0.08035003977724742</v>
      </c>
      <c r="I366" t="str" s="15">
        <v>Unreviewed</v>
      </c>
      <c r="J366" s="16"/>
      <c r="K366" t="str" s="15">
        <v/>
      </c>
      <c r="L366" s="17" t="str">
        <f>IF(AC366="Local catalog","",IF(AG366="Yes",IF(ISNUMBER(E366),E366,""),IF(I366="Keep current",IF(ISNUMBER(E366),E366,""),IF(AH366&lt;&gt;"Yes","",IF(I366="Approve proposed",F366,IF(AND(I366="Use my price",AND(ISNUMBER(J366),J366&gt;0)),J366,""))))))</f>
        <v/>
      </c>
      <c r="M366" t="str" s="7">
        <f>IF(AND(AG366="Yes",OR(I366="Approve proposed",I366="Use my price")),"CHECK: protected price kept current",IF(OR(I366="Unreviewed",I366=""),"Pending review",IF(I366="Hold","On hold",IF(I366="Keep current",IF(ISNUMBER(E366),"Kept current","CHECK: no confirmed current price"),IF(AH366&lt;&gt;"Yes","CHECK: source needs review",IF(AND(I366="Use my price",NOT(AND(ISNUMBER(J366),J366&gt;0))),"CHECK: enter a price above zero",IF(NOT(OR(I366="Approve proposed",I366="Use my price")),"CHECK: choose a listed decision",IF(OR(NOT(ISNUMBER(L366)),L366&lt;=0,NOT(ISNUMBER(Y366)),Y366&lt;=0,X366&gt;=1),"CHECK: price or base unavailable",IF(L366/(Y366*(1-X366))-1&lt;0,"CHECK: price below local base","Ready")))))))))</f>
        <v>Pending review</v>
      </c>
      <c r="N366" s="18">
        <v>12.57</v>
      </c>
      <c r="O366" s="19">
        <v>0.4</v>
      </c>
      <c r="P366" s="14">
        <v>0.5122</v>
      </c>
      <c r="Q366" s="20" t="str">
        <f>IF(AND(ISNUMBER(L366),ISNUMBER(Y366),Y366&gt;0,X366&lt;1),ROUND(L366/(Y366*(1-X366))-1,4),"")</f>
        <v/>
      </c>
      <c r="R366" s="12">
        <v>206.32999999999998</v>
      </c>
      <c r="S366" s="13">
        <f>IF(AND(ISNUMBER(E366),E366&gt;0,ISNUMBER(F366)),R366*(F366/E366-1)*(1-'Start Here'!$B$16),0)</f>
        <v>16.081264996022274</v>
      </c>
      <c r="T366" s="17">
        <f>IF(AND(M366="Ready",OR(I366="Approve proposed",AND(I366="Use my price",AND(ISNUMBER(J366),J366&gt;0))),ISNUMBER(L366),E366&gt;0),R366*(L366/E366-1)*(1-'Start Here'!$B$16),0)</f>
        <v>0</v>
      </c>
      <c r="U366" t="str" s="6">
        <v>Currently hidden; do not activate automatically</v>
      </c>
      <c r="V366" t="str" s="21">
        <v>No</v>
      </c>
      <c r="W366" t="str" s="21">
        <v>No</v>
      </c>
      <c r="X366" s="22">
        <v>0</v>
      </c>
      <c r="Y366" s="18">
        <v>8.98</v>
      </c>
      <c r="Z366" s="18">
        <v>8.98</v>
      </c>
      <c r="AA366" s="25">
        <v>1</v>
      </c>
      <c r="AB366" t="str" s="6">
        <v>2026-10-01 10:41:27 UTC</v>
      </c>
      <c r="AC366" t="str" s="6">
        <v>Local Line cache</v>
      </c>
      <c r="AD366" s="23">
        <v>1004516</v>
      </c>
      <c r="AE366" s="23">
        <v>784551</v>
      </c>
      <c r="AF366" t="str" s="23">
        <v>1004516:784551:herdShare</v>
      </c>
      <c r="AG366" t="str" s="23">
        <v>No</v>
      </c>
      <c r="AH366" t="str" s="23">
        <v>Yes</v>
      </c>
      <c r="AI366" s="18">
        <v>134.7</v>
      </c>
    </row>
    <row r="367" ht="32" customHeight="1">
      <c r="A367" t="str" s="7">
        <v>Creamy Cow, LLC</v>
      </c>
      <c r="B367" t="str" s="7">
        <v>Gogo Gouda Cheese, 4 Month Aged, 4.8-5.8 oz</v>
      </c>
      <c r="C367" t="str" s="7">
        <v>4.8-5.8oz</v>
      </c>
      <c r="D367" t="str" s="7">
        <v>CSA Members</v>
      </c>
      <c r="G367" s="13" t="str">
        <f>IF(AND(ISNUMBER(E367),ISNUMBER(F367)),F367-E367,"")</f>
        <v/>
      </c>
      <c r="H367" s="14" t="str">
        <f>IF(AND(ISNUMBER(E367),E367&gt;0,ISNUMBER(F367)),F367/E367-1,"")</f>
        <v/>
      </c>
      <c r="I367" t="str" s="15">
        <v>Hold</v>
      </c>
      <c r="J367" s="24"/>
      <c r="K367" t="str" s="15">
        <v/>
      </c>
      <c r="L367" s="17" t="str">
        <f>IF(AC367="Local catalog","",IF(AG367="Yes",IF(ISNUMBER(E367),E367,""),IF(I367="Keep current",IF(ISNUMBER(E367),E367,""),IF(AH367&lt;&gt;"Yes","",IF(I367="Approve proposed",F367,IF(AND(I367="Use my price",AND(ISNUMBER(J367),J367&gt;0)),J367,""))))))</f>
        <v/>
      </c>
      <c r="M367" t="str" s="7">
        <f>IF(AND(AG367="Yes",OR(I367="Approve proposed",I367="Use my price")),"CHECK: protected price kept current",IF(OR(I367="Unreviewed",I367=""),"Pending review",IF(I367="Hold","On hold",IF(I367="Keep current",IF(ISNUMBER(E367),"Kept current","CHECK: no confirmed current price"),IF(AH367&lt;&gt;"Yes","CHECK: source needs review",IF(AND(I367="Use my price",NOT(AND(ISNUMBER(J367),J367&gt;0))),"CHECK: enter a price above zero",IF(NOT(OR(I367="Approve proposed",I367="Use my price")),"CHECK: choose a listed decision",IF(OR(NOT(ISNUMBER(L367)),L367&lt;=0,NOT(ISNUMBER(Y367)),Y367&lt;=0,X367&gt;=1),"CHECK: price or base unavailable",IF(L367/(Y367*(1-X367))-1&lt;0,"CHECK: price below local base","Ready")))))))))</f>
        <v>On hold</v>
      </c>
      <c r="N367" s="18">
        <v>12.57</v>
      </c>
      <c r="O367" s="19">
        <v>0.4</v>
      </c>
      <c r="Q367" s="20" t="str">
        <f>IF(AND(ISNUMBER(L367),ISNUMBER(Y367),Y367&gt;0,X367&lt;1),ROUND(L367/(Y367*(1-X367))-1,4),"")</f>
        <v/>
      </c>
      <c r="R367" s="12">
        <v>0</v>
      </c>
      <c r="S367" s="13">
        <f>IF(AND(ISNUMBER(E367),E367&gt;0,ISNUMBER(F367)),R367*(F367/E367-1)*(1-'Start Here'!$B$16),0)</f>
        <v>0</v>
      </c>
      <c r="T367" s="17">
        <f>IF(AND(M367="Ready",OR(I367="Approve proposed",AND(I367="Use my price",AND(ISNUMBER(J367),J367&gt;0))),ISNUMBER(L367),E367&gt;0),R367*(L367/E367-1)*(1-'Start Here'!$B$16),0)</f>
        <v>0</v>
      </c>
      <c r="U367" t="str" s="6">
        <v>No confirmed Local Line price/list; local calculation is reference only; Currently hidden; do not activate automatically</v>
      </c>
      <c r="V367" t="str" s="21">
        <v>No</v>
      </c>
      <c r="W367" t="str" s="21">
        <v>No</v>
      </c>
      <c r="X367" s="22">
        <v>0</v>
      </c>
      <c r="Y367" s="18">
        <v>8.98</v>
      </c>
      <c r="Z367" s="18">
        <v>8.98</v>
      </c>
      <c r="AA367" s="25">
        <v>1</v>
      </c>
      <c r="AB367" t="str" s="6">
        <v/>
      </c>
      <c r="AC367" t="str" s="6">
        <v>Local calculation only</v>
      </c>
      <c r="AD367" s="23">
        <v>1004516</v>
      </c>
      <c r="AE367" s="23">
        <v>784551</v>
      </c>
      <c r="AF367" t="str" s="23">
        <v>1004516:784551:member</v>
      </c>
      <c r="AG367" t="str" s="23">
        <v>No</v>
      </c>
      <c r="AH367" t="str" s="23">
        <v>No</v>
      </c>
      <c r="AI367" s="18">
        <v>0</v>
      </c>
    </row>
    <row r="368" ht="32" customHeight="1">
      <c r="A368" t="str" s="7">
        <v>Creamy Cow, LLC</v>
      </c>
      <c r="B368" t="str" s="7">
        <v>Gogo Gouda Cheese, 4 Month Aged, 4.8-5.8 oz</v>
      </c>
      <c r="C368" t="str" s="7">
        <v>4.8-5.8oz</v>
      </c>
      <c r="D368" t="str" s="7">
        <v>Guest Basket</v>
      </c>
      <c r="G368" s="13" t="str">
        <f>IF(AND(ISNUMBER(E368),ISNUMBER(F368)),F368-E368,"")</f>
        <v/>
      </c>
      <c r="H368" s="14" t="str">
        <f>IF(AND(ISNUMBER(E368),E368&gt;0,ISNUMBER(F368)),F368/E368-1,"")</f>
        <v/>
      </c>
      <c r="I368" t="str" s="15">
        <v>Hold</v>
      </c>
      <c r="J368" s="24"/>
      <c r="K368" t="str" s="15">
        <v/>
      </c>
      <c r="L368" s="17" t="str">
        <f>IF(AC368="Local catalog","",IF(AG368="Yes",IF(ISNUMBER(E368),E368,""),IF(I368="Keep current",IF(ISNUMBER(E368),E368,""),IF(AH368&lt;&gt;"Yes","",IF(I368="Approve proposed",F368,IF(AND(I368="Use my price",AND(ISNUMBER(J368),J368&gt;0)),J368,""))))))</f>
        <v/>
      </c>
      <c r="M368" t="str" s="7">
        <f>IF(AND(AG368="Yes",OR(I368="Approve proposed",I368="Use my price")),"CHECK: protected price kept current",IF(OR(I368="Unreviewed",I368=""),"Pending review",IF(I368="Hold","On hold",IF(I368="Keep current",IF(ISNUMBER(E368),"Kept current","CHECK: no confirmed current price"),IF(AH368&lt;&gt;"Yes","CHECK: source needs review",IF(AND(I368="Use my price",NOT(AND(ISNUMBER(J368),J368&gt;0))),"CHECK: enter a price above zero",IF(NOT(OR(I368="Approve proposed",I368="Use my price")),"CHECK: choose a listed decision",IF(OR(NOT(ISNUMBER(L368)),L368&lt;=0,NOT(ISNUMBER(Y368)),Y368&lt;=0,X368&gt;=1),"CHECK: price or base unavailable",IF(L368/(Y368*(1-X368))-1&lt;0,"CHECK: price below local base","Ready")))))))))</f>
        <v>On hold</v>
      </c>
      <c r="N368" s="18">
        <v>12.57</v>
      </c>
      <c r="O368" s="19">
        <v>0.4</v>
      </c>
      <c r="Q368" s="20" t="str">
        <f>IF(AND(ISNUMBER(L368),ISNUMBER(Y368),Y368&gt;0,X368&lt;1),ROUND(L368/(Y368*(1-X368))-1,4),"")</f>
        <v/>
      </c>
      <c r="R368" s="12">
        <v>0</v>
      </c>
      <c r="S368" s="13">
        <f>IF(AND(ISNUMBER(E368),E368&gt;0,ISNUMBER(F368)),R368*(F368/E368-1)*(1-'Start Here'!$B$16),0)</f>
        <v>0</v>
      </c>
      <c r="T368" s="17">
        <f>IF(AND(M368="Ready",OR(I368="Approve proposed",AND(I368="Use my price",AND(ISNUMBER(J368),J368&gt;0))),ISNUMBER(L368),E368&gt;0),R368*(L368/E368-1)*(1-'Start Here'!$B$16),0)</f>
        <v>0</v>
      </c>
      <c r="U368" t="str" s="6">
        <v>No confirmed Local Line price/list; local calculation is reference only; Currently hidden; do not activate automatically</v>
      </c>
      <c r="V368" t="str" s="21">
        <v>No</v>
      </c>
      <c r="W368" t="str" s="21">
        <v>No</v>
      </c>
      <c r="X368" s="22">
        <v>0</v>
      </c>
      <c r="Y368" s="18">
        <v>8.98</v>
      </c>
      <c r="Z368" s="18">
        <v>8.98</v>
      </c>
      <c r="AA368" s="25">
        <v>1</v>
      </c>
      <c r="AB368" t="str" s="6">
        <v/>
      </c>
      <c r="AC368" t="str" s="6">
        <v>Local calculation only</v>
      </c>
      <c r="AD368" s="23">
        <v>1004516</v>
      </c>
      <c r="AE368" s="23">
        <v>784551</v>
      </c>
      <c r="AF368" t="str" s="23">
        <v>1004516:784551:guest</v>
      </c>
      <c r="AG368" t="str" s="23">
        <v>No</v>
      </c>
      <c r="AH368" t="str" s="23">
        <v>No</v>
      </c>
      <c r="AI368" s="18">
        <v>0</v>
      </c>
    </row>
    <row r="369" ht="32" customHeight="1">
      <c r="A369" t="str" s="7">
        <v>Creamy Cow, LLC</v>
      </c>
      <c r="B369" t="str" s="7">
        <v>Gogo Gouda Cheese, 4 Month Aged, 4.8-5.8 oz</v>
      </c>
      <c r="C369" t="str" s="7">
        <v>4.8-5.8oz</v>
      </c>
      <c r="D369" t="str" s="7">
        <v>SNAP</v>
      </c>
      <c r="E369" s="12">
        <v>12.57</v>
      </c>
      <c r="F369" s="13">
        <v>12.57</v>
      </c>
      <c r="G369" s="13">
        <f>IF(AND(ISNUMBER(E369),ISNUMBER(F369)),F369-E369,"")</f>
        <v>0</v>
      </c>
      <c r="H369" s="14">
        <f>IF(AND(ISNUMBER(E369),E369&gt;0,ISNUMBER(F369)),F369/E369-1,"")</f>
        <v>0</v>
      </c>
      <c r="I369" t="str" s="15">
        <v>Keep current</v>
      </c>
      <c r="J369" s="16"/>
      <c r="K369" t="str" s="15">
        <v/>
      </c>
      <c r="L369" s="17">
        <f>IF(AC369="Local catalog","",IF(AG369="Yes",IF(ISNUMBER(E369),E369,""),IF(I369="Keep current",IF(ISNUMBER(E369),E369,""),IF(AH369&lt;&gt;"Yes","",IF(I369="Approve proposed",F369,IF(AND(I369="Use my price",AND(ISNUMBER(J369),J369&gt;0)),J369,""))))))</f>
        <v>12.57</v>
      </c>
      <c r="M369" t="str" s="7">
        <f>IF(AND(AG369="Yes",OR(I369="Approve proposed",I369="Use my price")),"CHECK: protected price kept current",IF(OR(I369="Unreviewed",I369=""),"Pending review",IF(I369="Hold","On hold",IF(I369="Keep current",IF(ISNUMBER(E369),"Kept current","CHECK: no confirmed current price"),IF(AH369&lt;&gt;"Yes","CHECK: source needs review",IF(AND(I369="Use my price",NOT(AND(ISNUMBER(J369),J369&gt;0))),"CHECK: enter a price above zero",IF(NOT(OR(I369="Approve proposed",I369="Use my price")),"CHECK: choose a listed decision",IF(OR(NOT(ISNUMBER(L369)),L369&lt;=0,NOT(ISNUMBER(Y369)),Y369&lt;=0,X369&gt;=1),"CHECK: price or base unavailable",IF(L369/(Y369*(1-X369))-1&lt;0,"CHECK: price below local base","Ready")))))))))</f>
        <v>Kept current</v>
      </c>
      <c r="N369" s="18">
        <v>12.57</v>
      </c>
      <c r="O369" s="19">
        <v>0.4</v>
      </c>
      <c r="P369" s="14">
        <v>0.3998</v>
      </c>
      <c r="Q369" s="20">
        <f>IF(AND(ISNUMBER(L369),ISNUMBER(Y369),Y369&gt;0,X369&lt;1),ROUND(L369/(Y369*(1-X369))-1,4),"")</f>
        <v>0.3998</v>
      </c>
      <c r="R369" s="12">
        <v>0</v>
      </c>
      <c r="S369" s="13">
        <f>IF(AND(ISNUMBER(E369),E369&gt;0,ISNUMBER(F369)),R369*(F369/E369-1)*(1-'Start Here'!$B$16),0)</f>
        <v>0</v>
      </c>
      <c r="T369" s="17">
        <f>IF(AND(M369="Ready",OR(I369="Approve proposed",AND(I369="Use my price",AND(ISNUMBER(J369),J369&gt;0))),ISNUMBER(L369),E369&gt;0),R369*(L369/E369-1)*(1-'Start Here'!$B$16),0)</f>
        <v>0</v>
      </c>
      <c r="U369" t="str" s="6">
        <v>SNAP: preserve existing selling price; Currently hidden; do not activate automatically</v>
      </c>
      <c r="V369" t="str" s="21">
        <v>No</v>
      </c>
      <c r="W369" t="str" s="21">
        <v>No</v>
      </c>
      <c r="X369" s="22">
        <v>0</v>
      </c>
      <c r="Y369" s="18">
        <v>8.98</v>
      </c>
      <c r="Z369" s="18">
        <v>8.98</v>
      </c>
      <c r="AA369" s="25">
        <v>1</v>
      </c>
      <c r="AB369" t="str" s="6">
        <v>2026-10-01 10:41:27 UTC</v>
      </c>
      <c r="AC369" t="str" s="6">
        <v>Local Line cache</v>
      </c>
      <c r="AD369" s="23">
        <v>1004516</v>
      </c>
      <c r="AE369" s="23">
        <v>784551</v>
      </c>
      <c r="AF369" t="str" s="23">
        <v>1004516:784551:snap</v>
      </c>
      <c r="AG369" t="str" s="23">
        <v>Yes</v>
      </c>
      <c r="AH369" t="str" s="23">
        <v>Yes</v>
      </c>
      <c r="AI369" s="18">
        <v>0</v>
      </c>
    </row>
    <row r="370" ht="32" customHeight="1">
      <c r="A370" t="str" s="7">
        <v>Creamy Cow, LLC</v>
      </c>
      <c r="B370" t="str" s="7">
        <v>Gogo Gouda Cheese, 4 Month Aged, 5.9-6.9 oz</v>
      </c>
      <c r="C370" t="str" s="7">
        <v>5.9 -6.9 oz</v>
      </c>
      <c r="D370" t="str" s="7">
        <v>Herd Share Members</v>
      </c>
      <c r="E370" s="12">
        <v>15.74</v>
      </c>
      <c r="F370" s="13">
        <v>17</v>
      </c>
      <c r="G370" s="13">
        <f>IF(AND(ISNUMBER(E370),ISNUMBER(F370)),F370-E370,"")</f>
        <v>1.26</v>
      </c>
      <c r="H370" s="14">
        <f>IF(AND(ISNUMBER(E370),E370&gt;0,ISNUMBER(F370)),F370/E370-1,"")</f>
        <v>0.08005082592121981</v>
      </c>
      <c r="I370" t="str" s="15">
        <v>Unreviewed</v>
      </c>
      <c r="J370" s="16"/>
      <c r="K370" t="str" s="15">
        <v/>
      </c>
      <c r="L370" s="17" t="str">
        <f>IF(AC370="Local catalog","",IF(AG370="Yes",IF(ISNUMBER(E370),E370,""),IF(I370="Keep current",IF(ISNUMBER(E370),E370,""),IF(AH370&lt;&gt;"Yes","",IF(I370="Approve proposed",F370,IF(AND(I370="Use my price",AND(ISNUMBER(J370),J370&gt;0)),J370,""))))))</f>
        <v/>
      </c>
      <c r="M370" t="str" s="7">
        <f>IF(AND(AG370="Yes",OR(I370="Approve proposed",I370="Use my price")),"CHECK: protected price kept current",IF(OR(I370="Unreviewed",I370=""),"Pending review",IF(I370="Hold","On hold",IF(I370="Keep current",IF(ISNUMBER(E370),"Kept current","CHECK: no confirmed current price"),IF(AH370&lt;&gt;"Yes","CHECK: source needs review",IF(AND(I370="Use my price",NOT(AND(ISNUMBER(J370),J370&gt;0))),"CHECK: enter a price above zero",IF(NOT(OR(I370="Approve proposed",I370="Use my price")),"CHECK: choose a listed decision",IF(OR(NOT(ISNUMBER(L370)),L370&lt;=0,NOT(ISNUMBER(Y370)),Y370&lt;=0,X370&gt;=1),"CHECK: price or base unavailable",IF(L370/(Y370*(1-X370))-1&lt;0,"CHECK: price below local base","Ready")))))))))</f>
        <v>Pending review</v>
      </c>
      <c r="N370" s="18">
        <v>15.74</v>
      </c>
      <c r="O370" s="19">
        <v>0.4</v>
      </c>
      <c r="P370" s="14">
        <v>0.5125</v>
      </c>
      <c r="Q370" s="20" t="str">
        <f>IF(AND(ISNUMBER(L370),ISNUMBER(Y370),Y370&gt;0,X370&lt;1),ROUND(L370/(Y370*(1-X370))-1,4),"")</f>
        <v/>
      </c>
      <c r="R370" s="12">
        <v>784.55</v>
      </c>
      <c r="S370" s="13">
        <f>IF(AND(ISNUMBER(E370),E370&gt;0,ISNUMBER(F370)),R370*(F370/E370-1)*(1-'Start Here'!$B$16),0)</f>
        <v>60.919759212198215</v>
      </c>
      <c r="T370" s="17">
        <f>IF(AND(M370="Ready",OR(I370="Approve proposed",AND(I370="Use my price",AND(ISNUMBER(J370),J370&gt;0))),ISNUMBER(L370),E370&gt;0),R370*(L370/E370-1)*(1-'Start Here'!$B$16),0)</f>
        <v>0</v>
      </c>
      <c r="U370" t="str" s="6">
        <v>Currently hidden; do not activate automatically</v>
      </c>
      <c r="V370" t="str" s="21">
        <v>No</v>
      </c>
      <c r="W370" t="str" s="21">
        <v>No</v>
      </c>
      <c r="X370" s="22">
        <v>0</v>
      </c>
      <c r="Y370" s="18">
        <v>11.24</v>
      </c>
      <c r="Z370" s="18">
        <v>11.24</v>
      </c>
      <c r="AA370" s="25">
        <v>1</v>
      </c>
      <c r="AB370" t="str" s="6">
        <v>2026-10-01 10:41:27 UTC</v>
      </c>
      <c r="AC370" t="str" s="6">
        <v>Local Line cache</v>
      </c>
      <c r="AD370" s="23">
        <v>957423</v>
      </c>
      <c r="AE370" s="23">
        <v>716436</v>
      </c>
      <c r="AF370" t="str" s="23">
        <v>957423:716436:herdShare</v>
      </c>
      <c r="AG370" t="str" s="23">
        <v>No</v>
      </c>
      <c r="AH370" t="str" s="23">
        <v>Yes</v>
      </c>
      <c r="AI370" s="18">
        <v>584.48</v>
      </c>
    </row>
    <row r="371" ht="32" customHeight="1">
      <c r="A371" t="str" s="7">
        <v>Creamy Cow, LLC</v>
      </c>
      <c r="B371" t="str" s="7">
        <v>Gogo Gouda Cheese, 4 Month Aged, 5.9-6.9 oz</v>
      </c>
      <c r="C371" t="str" s="7">
        <v>5.9 -6.9 oz</v>
      </c>
      <c r="D371" t="str" s="7">
        <v>CSA Members</v>
      </c>
      <c r="G371" s="13" t="str">
        <f>IF(AND(ISNUMBER(E371),ISNUMBER(F371)),F371-E371,"")</f>
        <v/>
      </c>
      <c r="H371" s="14" t="str">
        <f>IF(AND(ISNUMBER(E371),E371&gt;0,ISNUMBER(F371)),F371/E371-1,"")</f>
        <v/>
      </c>
      <c r="I371" t="str" s="15">
        <v>Hold</v>
      </c>
      <c r="J371" s="24"/>
      <c r="K371" t="str" s="15">
        <v/>
      </c>
      <c r="L371" s="17" t="str">
        <f>IF(AC371="Local catalog","",IF(AG371="Yes",IF(ISNUMBER(E371),E371,""),IF(I371="Keep current",IF(ISNUMBER(E371),E371,""),IF(AH371&lt;&gt;"Yes","",IF(I371="Approve proposed",F371,IF(AND(I371="Use my price",AND(ISNUMBER(J371),J371&gt;0)),J371,""))))))</f>
        <v/>
      </c>
      <c r="M371" t="str" s="7">
        <f>IF(AND(AG371="Yes",OR(I371="Approve proposed",I371="Use my price")),"CHECK: protected price kept current",IF(OR(I371="Unreviewed",I371=""),"Pending review",IF(I371="Hold","On hold",IF(I371="Keep current",IF(ISNUMBER(E371),"Kept current","CHECK: no confirmed current price"),IF(AH371&lt;&gt;"Yes","CHECK: source needs review",IF(AND(I371="Use my price",NOT(AND(ISNUMBER(J371),J371&gt;0))),"CHECK: enter a price above zero",IF(NOT(OR(I371="Approve proposed",I371="Use my price")),"CHECK: choose a listed decision",IF(OR(NOT(ISNUMBER(L371)),L371&lt;=0,NOT(ISNUMBER(Y371)),Y371&lt;=0,X371&gt;=1),"CHECK: price or base unavailable",IF(L371/(Y371*(1-X371))-1&lt;0,"CHECK: price below local base","Ready")))))))))</f>
        <v>On hold</v>
      </c>
      <c r="N371" s="18">
        <v>15.74</v>
      </c>
      <c r="O371" s="19">
        <v>0.4</v>
      </c>
      <c r="Q371" s="20" t="str">
        <f>IF(AND(ISNUMBER(L371),ISNUMBER(Y371),Y371&gt;0,X371&lt;1),ROUND(L371/(Y371*(1-X371))-1,4),"")</f>
        <v/>
      </c>
      <c r="R371" s="12">
        <v>0</v>
      </c>
      <c r="S371" s="13">
        <f>IF(AND(ISNUMBER(E371),E371&gt;0,ISNUMBER(F371)),R371*(F371/E371-1)*(1-'Start Here'!$B$16),0)</f>
        <v>0</v>
      </c>
      <c r="T371" s="17">
        <f>IF(AND(M371="Ready",OR(I371="Approve proposed",AND(I371="Use my price",AND(ISNUMBER(J371),J371&gt;0))),ISNUMBER(L371),E371&gt;0),R371*(L371/E371-1)*(1-'Start Here'!$B$16),0)</f>
        <v>0</v>
      </c>
      <c r="U371" t="str" s="6">
        <v>No confirmed Local Line price/list; local calculation is reference only; Currently hidden; do not activate automatically</v>
      </c>
      <c r="V371" t="str" s="21">
        <v>No</v>
      </c>
      <c r="W371" t="str" s="21">
        <v>No</v>
      </c>
      <c r="X371" s="22">
        <v>0</v>
      </c>
      <c r="Y371" s="18">
        <v>11.24</v>
      </c>
      <c r="Z371" s="18">
        <v>11.24</v>
      </c>
      <c r="AA371" s="25">
        <v>1</v>
      </c>
      <c r="AB371" t="str" s="6">
        <v/>
      </c>
      <c r="AC371" t="str" s="6">
        <v>Local calculation only</v>
      </c>
      <c r="AD371" s="23">
        <v>957423</v>
      </c>
      <c r="AE371" s="23">
        <v>716436</v>
      </c>
      <c r="AF371" t="str" s="23">
        <v>957423:716436:member</v>
      </c>
      <c r="AG371" t="str" s="23">
        <v>No</v>
      </c>
      <c r="AH371" t="str" s="23">
        <v>No</v>
      </c>
      <c r="AI371" s="18">
        <v>0</v>
      </c>
    </row>
    <row r="372" ht="32" customHeight="1">
      <c r="A372" t="str" s="7">
        <v>Creamy Cow, LLC</v>
      </c>
      <c r="B372" t="str" s="7">
        <v>Gogo Gouda Cheese, 4 Month Aged, 5.9-6.9 oz</v>
      </c>
      <c r="C372" t="str" s="7">
        <v>5.9 -6.9 oz</v>
      </c>
      <c r="D372" t="str" s="7">
        <v>Guest Basket</v>
      </c>
      <c r="G372" s="13" t="str">
        <f>IF(AND(ISNUMBER(E372),ISNUMBER(F372)),F372-E372,"")</f>
        <v/>
      </c>
      <c r="H372" s="14" t="str">
        <f>IF(AND(ISNUMBER(E372),E372&gt;0,ISNUMBER(F372)),F372/E372-1,"")</f>
        <v/>
      </c>
      <c r="I372" t="str" s="15">
        <v>Hold</v>
      </c>
      <c r="J372" s="24"/>
      <c r="K372" t="str" s="15">
        <v/>
      </c>
      <c r="L372" s="17" t="str">
        <f>IF(AC372="Local catalog","",IF(AG372="Yes",IF(ISNUMBER(E372),E372,""),IF(I372="Keep current",IF(ISNUMBER(E372),E372,""),IF(AH372&lt;&gt;"Yes","",IF(I372="Approve proposed",F372,IF(AND(I372="Use my price",AND(ISNUMBER(J372),J372&gt;0)),J372,""))))))</f>
        <v/>
      </c>
      <c r="M372" t="str" s="7">
        <f>IF(AND(AG372="Yes",OR(I372="Approve proposed",I372="Use my price")),"CHECK: protected price kept current",IF(OR(I372="Unreviewed",I372=""),"Pending review",IF(I372="Hold","On hold",IF(I372="Keep current",IF(ISNUMBER(E372),"Kept current","CHECK: no confirmed current price"),IF(AH372&lt;&gt;"Yes","CHECK: source needs review",IF(AND(I372="Use my price",NOT(AND(ISNUMBER(J372),J372&gt;0))),"CHECK: enter a price above zero",IF(NOT(OR(I372="Approve proposed",I372="Use my price")),"CHECK: choose a listed decision",IF(OR(NOT(ISNUMBER(L372)),L372&lt;=0,NOT(ISNUMBER(Y372)),Y372&lt;=0,X372&gt;=1),"CHECK: price or base unavailable",IF(L372/(Y372*(1-X372))-1&lt;0,"CHECK: price below local base","Ready")))))))))</f>
        <v>On hold</v>
      </c>
      <c r="N372" s="18">
        <v>15.74</v>
      </c>
      <c r="O372" s="19">
        <v>0.4</v>
      </c>
      <c r="Q372" s="20" t="str">
        <f>IF(AND(ISNUMBER(L372),ISNUMBER(Y372),Y372&gt;0,X372&lt;1),ROUND(L372/(Y372*(1-X372))-1,4),"")</f>
        <v/>
      </c>
      <c r="R372" s="12">
        <v>0</v>
      </c>
      <c r="S372" s="13">
        <f>IF(AND(ISNUMBER(E372),E372&gt;0,ISNUMBER(F372)),R372*(F372/E372-1)*(1-'Start Here'!$B$16),0)</f>
        <v>0</v>
      </c>
      <c r="T372" s="17">
        <f>IF(AND(M372="Ready",OR(I372="Approve proposed",AND(I372="Use my price",AND(ISNUMBER(J372),J372&gt;0))),ISNUMBER(L372),E372&gt;0),R372*(L372/E372-1)*(1-'Start Here'!$B$16),0)</f>
        <v>0</v>
      </c>
      <c r="U372" t="str" s="6">
        <v>No confirmed Local Line price/list; local calculation is reference only; Currently hidden; do not activate automatically</v>
      </c>
      <c r="V372" t="str" s="21">
        <v>No</v>
      </c>
      <c r="W372" t="str" s="21">
        <v>No</v>
      </c>
      <c r="X372" s="22">
        <v>0</v>
      </c>
      <c r="Y372" s="18">
        <v>11.24</v>
      </c>
      <c r="Z372" s="18">
        <v>11.24</v>
      </c>
      <c r="AA372" s="25">
        <v>1</v>
      </c>
      <c r="AB372" t="str" s="6">
        <v/>
      </c>
      <c r="AC372" t="str" s="6">
        <v>Local calculation only</v>
      </c>
      <c r="AD372" s="23">
        <v>957423</v>
      </c>
      <c r="AE372" s="23">
        <v>716436</v>
      </c>
      <c r="AF372" t="str" s="23">
        <v>957423:716436:guest</v>
      </c>
      <c r="AG372" t="str" s="23">
        <v>No</v>
      </c>
      <c r="AH372" t="str" s="23">
        <v>No</v>
      </c>
      <c r="AI372" s="18">
        <v>0</v>
      </c>
    </row>
    <row r="373" ht="32" customHeight="1">
      <c r="A373" t="str" s="7">
        <v>Creamy Cow, LLC</v>
      </c>
      <c r="B373" t="str" s="7">
        <v>Gogo Gouda Cheese, 4 Month Aged, 5.9-6.9 oz</v>
      </c>
      <c r="C373" t="str" s="7">
        <v>5.9 -6.9 oz</v>
      </c>
      <c r="D373" t="str" s="7">
        <v>SNAP</v>
      </c>
      <c r="E373" s="12">
        <v>15.74</v>
      </c>
      <c r="F373" s="13">
        <v>15.74</v>
      </c>
      <c r="G373" s="13">
        <f>IF(AND(ISNUMBER(E373),ISNUMBER(F373)),F373-E373,"")</f>
        <v>0</v>
      </c>
      <c r="H373" s="14">
        <f>IF(AND(ISNUMBER(E373),E373&gt;0,ISNUMBER(F373)),F373/E373-1,"")</f>
        <v>0</v>
      </c>
      <c r="I373" t="str" s="15">
        <v>Keep current</v>
      </c>
      <c r="J373" s="16"/>
      <c r="K373" t="str" s="15">
        <v/>
      </c>
      <c r="L373" s="17">
        <f>IF(AC373="Local catalog","",IF(AG373="Yes",IF(ISNUMBER(E373),E373,""),IF(I373="Keep current",IF(ISNUMBER(E373),E373,""),IF(AH373&lt;&gt;"Yes","",IF(I373="Approve proposed",F373,IF(AND(I373="Use my price",AND(ISNUMBER(J373),J373&gt;0)),J373,""))))))</f>
        <v>15.74</v>
      </c>
      <c r="M373" t="str" s="7">
        <f>IF(AND(AG373="Yes",OR(I373="Approve proposed",I373="Use my price")),"CHECK: protected price kept current",IF(OR(I373="Unreviewed",I373=""),"Pending review",IF(I373="Hold","On hold",IF(I373="Keep current",IF(ISNUMBER(E373),"Kept current","CHECK: no confirmed current price"),IF(AH373&lt;&gt;"Yes","CHECK: source needs review",IF(AND(I373="Use my price",NOT(AND(ISNUMBER(J373),J373&gt;0))),"CHECK: enter a price above zero",IF(NOT(OR(I373="Approve proposed",I373="Use my price")),"CHECK: choose a listed decision",IF(OR(NOT(ISNUMBER(L373)),L373&lt;=0,NOT(ISNUMBER(Y373)),Y373&lt;=0,X373&gt;=1),"CHECK: price or base unavailable",IF(L373/(Y373*(1-X373))-1&lt;0,"CHECK: price below local base","Ready")))))))))</f>
        <v>Kept current</v>
      </c>
      <c r="N373" s="18">
        <v>15.74</v>
      </c>
      <c r="O373" s="19">
        <v>0.4</v>
      </c>
      <c r="P373" s="14">
        <v>0.4004</v>
      </c>
      <c r="Q373" s="20">
        <f>IF(AND(ISNUMBER(L373),ISNUMBER(Y373),Y373&gt;0,X373&lt;1),ROUND(L373/(Y373*(1-X373))-1,4),"")</f>
        <v>0.4004</v>
      </c>
      <c r="R373" s="12">
        <v>0</v>
      </c>
      <c r="S373" s="13">
        <f>IF(AND(ISNUMBER(E373),E373&gt;0,ISNUMBER(F373)),R373*(F373/E373-1)*(1-'Start Here'!$B$16),0)</f>
        <v>0</v>
      </c>
      <c r="T373" s="17">
        <f>IF(AND(M373="Ready",OR(I373="Approve proposed",AND(I373="Use my price",AND(ISNUMBER(J373),J373&gt;0))),ISNUMBER(L373),E373&gt;0),R373*(L373/E373-1)*(1-'Start Here'!$B$16),0)</f>
        <v>0</v>
      </c>
      <c r="U373" t="str" s="6">
        <v>SNAP: preserve existing selling price; Currently hidden; do not activate automatically</v>
      </c>
      <c r="V373" t="str" s="21">
        <v>No</v>
      </c>
      <c r="W373" t="str" s="21">
        <v>No</v>
      </c>
      <c r="X373" s="22">
        <v>0</v>
      </c>
      <c r="Y373" s="18">
        <v>11.24</v>
      </c>
      <c r="Z373" s="18">
        <v>11.24</v>
      </c>
      <c r="AA373" s="25">
        <v>1</v>
      </c>
      <c r="AB373" t="str" s="6">
        <v>2026-10-01 10:41:27 UTC</v>
      </c>
      <c r="AC373" t="str" s="6">
        <v>Local Line cache</v>
      </c>
      <c r="AD373" s="23">
        <v>957423</v>
      </c>
      <c r="AE373" s="23">
        <v>716436</v>
      </c>
      <c r="AF373" t="str" s="23">
        <v>957423:716436:snap</v>
      </c>
      <c r="AG373" t="str" s="23">
        <v>Yes</v>
      </c>
      <c r="AH373" t="str" s="23">
        <v>Yes</v>
      </c>
      <c r="AI373" s="18">
        <v>0</v>
      </c>
    </row>
    <row r="374" ht="32" customHeight="1">
      <c r="A374" t="str" s="7">
        <v>Creamy Cow, LLC</v>
      </c>
      <c r="B374" t="str" s="7">
        <v>Gogo Gouda Cheese, 4 Month Aged, 7.0-8.0 oz</v>
      </c>
      <c r="C374" t="str" s="7">
        <v>7.0-8.0 oz</v>
      </c>
      <c r="D374" t="str" s="7">
        <v>Herd Share Members</v>
      </c>
      <c r="E374" s="12">
        <v>16.58</v>
      </c>
      <c r="F374" s="13">
        <v>17.91</v>
      </c>
      <c r="G374" s="13">
        <f>IF(AND(ISNUMBER(E374),ISNUMBER(F374)),F374-E374,"")</f>
        <v>1.33</v>
      </c>
      <c r="H374" s="14">
        <f>IF(AND(ISNUMBER(E374),E374&gt;0,ISNUMBER(F374)),F374/E374-1,"")</f>
        <v>0.08021712907117018</v>
      </c>
      <c r="I374" t="str" s="15">
        <v>Unreviewed</v>
      </c>
      <c r="J374" s="16"/>
      <c r="K374" t="str" s="15">
        <v/>
      </c>
      <c r="L374" s="17" t="str">
        <f>IF(AC374="Local catalog","",IF(AG374="Yes",IF(ISNUMBER(E374),E374,""),IF(I374="Keep current",IF(ISNUMBER(E374),E374,""),IF(AH374&lt;&gt;"Yes","",IF(I374="Approve proposed",F374,IF(AND(I374="Use my price",AND(ISNUMBER(J374),J374&gt;0)),J374,""))))))</f>
        <v/>
      </c>
      <c r="M374" t="str" s="7">
        <f>IF(AND(AG374="Yes",OR(I374="Approve proposed",I374="Use my price")),"CHECK: protected price kept current",IF(OR(I374="Unreviewed",I374=""),"Pending review",IF(I374="Hold","On hold",IF(I374="Keep current",IF(ISNUMBER(E374),"Kept current","CHECK: no confirmed current price"),IF(AH374&lt;&gt;"Yes","CHECK: source needs review",IF(AND(I374="Use my price",NOT(AND(ISNUMBER(J374),J374&gt;0))),"CHECK: enter a price above zero",IF(NOT(OR(I374="Approve proposed",I374="Use my price")),"CHECK: choose a listed decision",IF(OR(NOT(ISNUMBER(L374)),L374&lt;=0,NOT(ISNUMBER(Y374)),Y374&lt;=0,X374&gt;=1),"CHECK: price or base unavailable",IF(L374/(Y374*(1-X374))-1&lt;0,"CHECK: price below local base","Ready")))))))))</f>
        <v>Pending review</v>
      </c>
      <c r="N374" s="18">
        <v>16.58</v>
      </c>
      <c r="O374" s="19">
        <v>0.4</v>
      </c>
      <c r="P374" s="14">
        <v>0.5127</v>
      </c>
      <c r="Q374" s="20" t="str">
        <f>IF(AND(ISNUMBER(L374),ISNUMBER(Y374),Y374&gt;0,X374&lt;1),ROUND(L374/(Y374*(1-X374))-1,4),"")</f>
        <v/>
      </c>
      <c r="R374" s="12">
        <v>397.92</v>
      </c>
      <c r="S374" s="13">
        <f>IF(AND(ISNUMBER(E374),E374&gt;0,ISNUMBER(F374)),R374*(F374/E374-1)*(1-'Start Here'!$B$16),0)</f>
        <v>30.962400000000034</v>
      </c>
      <c r="T374" s="17">
        <f>IF(AND(M374="Ready",OR(I374="Approve proposed",AND(I374="Use my price",AND(ISNUMBER(J374),J374&gt;0))),ISNUMBER(L374),E374&gt;0),R374*(L374/E374-1)*(1-'Start Here'!$B$16),0)</f>
        <v>0</v>
      </c>
      <c r="U374" t="str" s="6">
        <v>Currently hidden; do not activate automatically</v>
      </c>
      <c r="V374" t="str" s="21">
        <v>No</v>
      </c>
      <c r="W374" t="str" s="21">
        <v>No</v>
      </c>
      <c r="X374" s="22">
        <v>0</v>
      </c>
      <c r="Y374" s="18">
        <v>11.84</v>
      </c>
      <c r="Z374" s="18">
        <v>11.84</v>
      </c>
      <c r="AA374" s="25">
        <v>1</v>
      </c>
      <c r="AB374" t="str" s="6">
        <v>2026-10-01 10:41:27 UTC</v>
      </c>
      <c r="AC374" t="str" s="6">
        <v>Local Line cache</v>
      </c>
      <c r="AD374" s="23">
        <v>957424</v>
      </c>
      <c r="AE374" s="23">
        <v>716438</v>
      </c>
      <c r="AF374" t="str" s="23">
        <v>957424:716438:herdShare</v>
      </c>
      <c r="AG374" t="str" s="23">
        <v>No</v>
      </c>
      <c r="AH374" t="str" s="23">
        <v>Yes</v>
      </c>
      <c r="AI374" s="18">
        <v>284.15999999999997</v>
      </c>
    </row>
    <row r="375" ht="32" customHeight="1">
      <c r="A375" t="str" s="7">
        <v>Creamy Cow, LLC</v>
      </c>
      <c r="B375" t="str" s="7">
        <v>Gogo Gouda Cheese, 4 Month Aged, 7.0-8.0 oz</v>
      </c>
      <c r="C375" t="str" s="7">
        <v>7.0-8.0 oz</v>
      </c>
      <c r="D375" t="str" s="7">
        <v>CSA Members</v>
      </c>
      <c r="G375" s="13" t="str">
        <f>IF(AND(ISNUMBER(E375),ISNUMBER(F375)),F375-E375,"")</f>
        <v/>
      </c>
      <c r="H375" s="14" t="str">
        <f>IF(AND(ISNUMBER(E375),E375&gt;0,ISNUMBER(F375)),F375/E375-1,"")</f>
        <v/>
      </c>
      <c r="I375" t="str" s="15">
        <v>Hold</v>
      </c>
      <c r="J375" s="24"/>
      <c r="K375" t="str" s="15">
        <v/>
      </c>
      <c r="L375" s="17" t="str">
        <f>IF(AC375="Local catalog","",IF(AG375="Yes",IF(ISNUMBER(E375),E375,""),IF(I375="Keep current",IF(ISNUMBER(E375),E375,""),IF(AH375&lt;&gt;"Yes","",IF(I375="Approve proposed",F375,IF(AND(I375="Use my price",AND(ISNUMBER(J375),J375&gt;0)),J375,""))))))</f>
        <v/>
      </c>
      <c r="M375" t="str" s="7">
        <f>IF(AND(AG375="Yes",OR(I375="Approve proposed",I375="Use my price")),"CHECK: protected price kept current",IF(OR(I375="Unreviewed",I375=""),"Pending review",IF(I375="Hold","On hold",IF(I375="Keep current",IF(ISNUMBER(E375),"Kept current","CHECK: no confirmed current price"),IF(AH375&lt;&gt;"Yes","CHECK: source needs review",IF(AND(I375="Use my price",NOT(AND(ISNUMBER(J375),J375&gt;0))),"CHECK: enter a price above zero",IF(NOT(OR(I375="Approve proposed",I375="Use my price")),"CHECK: choose a listed decision",IF(OR(NOT(ISNUMBER(L375)),L375&lt;=0,NOT(ISNUMBER(Y375)),Y375&lt;=0,X375&gt;=1),"CHECK: price or base unavailable",IF(L375/(Y375*(1-X375))-1&lt;0,"CHECK: price below local base","Ready")))))))))</f>
        <v>On hold</v>
      </c>
      <c r="N375" s="18">
        <v>16.58</v>
      </c>
      <c r="O375" s="19">
        <v>0.4</v>
      </c>
      <c r="Q375" s="20" t="str">
        <f>IF(AND(ISNUMBER(L375),ISNUMBER(Y375),Y375&gt;0,X375&lt;1),ROUND(L375/(Y375*(1-X375))-1,4),"")</f>
        <v/>
      </c>
      <c r="R375" s="12">
        <v>0</v>
      </c>
      <c r="S375" s="13">
        <f>IF(AND(ISNUMBER(E375),E375&gt;0,ISNUMBER(F375)),R375*(F375/E375-1)*(1-'Start Here'!$B$16),0)</f>
        <v>0</v>
      </c>
      <c r="T375" s="17">
        <f>IF(AND(M375="Ready",OR(I375="Approve proposed",AND(I375="Use my price",AND(ISNUMBER(J375),J375&gt;0))),ISNUMBER(L375),E375&gt;0),R375*(L375/E375-1)*(1-'Start Here'!$B$16),0)</f>
        <v>0</v>
      </c>
      <c r="U375" t="str" s="6">
        <v>No confirmed Local Line price/list; local calculation is reference only; Currently hidden; do not activate automatically</v>
      </c>
      <c r="V375" t="str" s="21">
        <v>No</v>
      </c>
      <c r="W375" t="str" s="21">
        <v>No</v>
      </c>
      <c r="X375" s="22">
        <v>0</v>
      </c>
      <c r="Y375" s="18">
        <v>11.84</v>
      </c>
      <c r="Z375" s="18">
        <v>11.84</v>
      </c>
      <c r="AA375" s="25">
        <v>1</v>
      </c>
      <c r="AB375" t="str" s="6">
        <v/>
      </c>
      <c r="AC375" t="str" s="6">
        <v>Local calculation only</v>
      </c>
      <c r="AD375" s="23">
        <v>957424</v>
      </c>
      <c r="AE375" s="23">
        <v>716438</v>
      </c>
      <c r="AF375" t="str" s="23">
        <v>957424:716438:member</v>
      </c>
      <c r="AG375" t="str" s="23">
        <v>No</v>
      </c>
      <c r="AH375" t="str" s="23">
        <v>No</v>
      </c>
      <c r="AI375" s="18">
        <v>0</v>
      </c>
    </row>
    <row r="376" ht="32" customHeight="1">
      <c r="A376" t="str" s="7">
        <v>Creamy Cow, LLC</v>
      </c>
      <c r="B376" t="str" s="7">
        <v>Gogo Gouda Cheese, 4 Month Aged, 7.0-8.0 oz</v>
      </c>
      <c r="C376" t="str" s="7">
        <v>7.0-8.0 oz</v>
      </c>
      <c r="D376" t="str" s="7">
        <v>Guest Basket</v>
      </c>
      <c r="G376" s="13" t="str">
        <f>IF(AND(ISNUMBER(E376),ISNUMBER(F376)),F376-E376,"")</f>
        <v/>
      </c>
      <c r="H376" s="14" t="str">
        <f>IF(AND(ISNUMBER(E376),E376&gt;0,ISNUMBER(F376)),F376/E376-1,"")</f>
        <v/>
      </c>
      <c r="I376" t="str" s="15">
        <v>Hold</v>
      </c>
      <c r="J376" s="24"/>
      <c r="K376" t="str" s="15">
        <v/>
      </c>
      <c r="L376" s="17" t="str">
        <f>IF(AC376="Local catalog","",IF(AG376="Yes",IF(ISNUMBER(E376),E376,""),IF(I376="Keep current",IF(ISNUMBER(E376),E376,""),IF(AH376&lt;&gt;"Yes","",IF(I376="Approve proposed",F376,IF(AND(I376="Use my price",AND(ISNUMBER(J376),J376&gt;0)),J376,""))))))</f>
        <v/>
      </c>
      <c r="M376" t="str" s="7">
        <f>IF(AND(AG376="Yes",OR(I376="Approve proposed",I376="Use my price")),"CHECK: protected price kept current",IF(OR(I376="Unreviewed",I376=""),"Pending review",IF(I376="Hold","On hold",IF(I376="Keep current",IF(ISNUMBER(E376),"Kept current","CHECK: no confirmed current price"),IF(AH376&lt;&gt;"Yes","CHECK: source needs review",IF(AND(I376="Use my price",NOT(AND(ISNUMBER(J376),J376&gt;0))),"CHECK: enter a price above zero",IF(NOT(OR(I376="Approve proposed",I376="Use my price")),"CHECK: choose a listed decision",IF(OR(NOT(ISNUMBER(L376)),L376&lt;=0,NOT(ISNUMBER(Y376)),Y376&lt;=0,X376&gt;=1),"CHECK: price or base unavailable",IF(L376/(Y376*(1-X376))-1&lt;0,"CHECK: price below local base","Ready")))))))))</f>
        <v>On hold</v>
      </c>
      <c r="N376" s="18">
        <v>16.58</v>
      </c>
      <c r="O376" s="19">
        <v>0.4</v>
      </c>
      <c r="Q376" s="20" t="str">
        <f>IF(AND(ISNUMBER(L376),ISNUMBER(Y376),Y376&gt;0,X376&lt;1),ROUND(L376/(Y376*(1-X376))-1,4),"")</f>
        <v/>
      </c>
      <c r="R376" s="12">
        <v>0</v>
      </c>
      <c r="S376" s="13">
        <f>IF(AND(ISNUMBER(E376),E376&gt;0,ISNUMBER(F376)),R376*(F376/E376-1)*(1-'Start Here'!$B$16),0)</f>
        <v>0</v>
      </c>
      <c r="T376" s="17">
        <f>IF(AND(M376="Ready",OR(I376="Approve proposed",AND(I376="Use my price",AND(ISNUMBER(J376),J376&gt;0))),ISNUMBER(L376),E376&gt;0),R376*(L376/E376-1)*(1-'Start Here'!$B$16),0)</f>
        <v>0</v>
      </c>
      <c r="U376" t="str" s="6">
        <v>No confirmed Local Line price/list; local calculation is reference only; Currently hidden; do not activate automatically</v>
      </c>
      <c r="V376" t="str" s="21">
        <v>No</v>
      </c>
      <c r="W376" t="str" s="21">
        <v>No</v>
      </c>
      <c r="X376" s="22">
        <v>0</v>
      </c>
      <c r="Y376" s="18">
        <v>11.84</v>
      </c>
      <c r="Z376" s="18">
        <v>11.84</v>
      </c>
      <c r="AA376" s="25">
        <v>1</v>
      </c>
      <c r="AB376" t="str" s="6">
        <v/>
      </c>
      <c r="AC376" t="str" s="6">
        <v>Local calculation only</v>
      </c>
      <c r="AD376" s="23">
        <v>957424</v>
      </c>
      <c r="AE376" s="23">
        <v>716438</v>
      </c>
      <c r="AF376" t="str" s="23">
        <v>957424:716438:guest</v>
      </c>
      <c r="AG376" t="str" s="23">
        <v>No</v>
      </c>
      <c r="AH376" t="str" s="23">
        <v>No</v>
      </c>
      <c r="AI376" s="18">
        <v>0</v>
      </c>
    </row>
    <row r="377" ht="32" customHeight="1">
      <c r="A377" t="str" s="7">
        <v>Creamy Cow, LLC</v>
      </c>
      <c r="B377" t="str" s="7">
        <v>Gogo Gouda Cheese, 4 Month Aged, 7.0-8.0 oz</v>
      </c>
      <c r="C377" t="str" s="7">
        <v>7.0-8.0 oz</v>
      </c>
      <c r="D377" t="str" s="7">
        <v>SNAP</v>
      </c>
      <c r="E377" s="12">
        <v>16.58</v>
      </c>
      <c r="F377" s="13">
        <v>16.58</v>
      </c>
      <c r="G377" s="13">
        <f>IF(AND(ISNUMBER(E377),ISNUMBER(F377)),F377-E377,"")</f>
        <v>0</v>
      </c>
      <c r="H377" s="14">
        <f>IF(AND(ISNUMBER(E377),E377&gt;0,ISNUMBER(F377)),F377/E377-1,"")</f>
        <v>0</v>
      </c>
      <c r="I377" t="str" s="15">
        <v>Keep current</v>
      </c>
      <c r="J377" s="16"/>
      <c r="K377" t="str" s="15">
        <v/>
      </c>
      <c r="L377" s="17">
        <f>IF(AC377="Local catalog","",IF(AG377="Yes",IF(ISNUMBER(E377),E377,""),IF(I377="Keep current",IF(ISNUMBER(E377),E377,""),IF(AH377&lt;&gt;"Yes","",IF(I377="Approve proposed",F377,IF(AND(I377="Use my price",AND(ISNUMBER(J377),J377&gt;0)),J377,""))))))</f>
        <v>16.58</v>
      </c>
      <c r="M377" t="str" s="7">
        <f>IF(AND(AG377="Yes",OR(I377="Approve proposed",I377="Use my price")),"CHECK: protected price kept current",IF(OR(I377="Unreviewed",I377=""),"Pending review",IF(I377="Hold","On hold",IF(I377="Keep current",IF(ISNUMBER(E377),"Kept current","CHECK: no confirmed current price"),IF(AH377&lt;&gt;"Yes","CHECK: source needs review",IF(AND(I377="Use my price",NOT(AND(ISNUMBER(J377),J377&gt;0))),"CHECK: enter a price above zero",IF(NOT(OR(I377="Approve proposed",I377="Use my price")),"CHECK: choose a listed decision",IF(OR(NOT(ISNUMBER(L377)),L377&lt;=0,NOT(ISNUMBER(Y377)),Y377&lt;=0,X377&gt;=1),"CHECK: price or base unavailable",IF(L377/(Y377*(1-X377))-1&lt;0,"CHECK: price below local base","Ready")))))))))</f>
        <v>Kept current</v>
      </c>
      <c r="N377" s="18">
        <v>16.58</v>
      </c>
      <c r="O377" s="19">
        <v>0.4</v>
      </c>
      <c r="P377" s="14">
        <v>0.4003</v>
      </c>
      <c r="Q377" s="20">
        <f>IF(AND(ISNUMBER(L377),ISNUMBER(Y377),Y377&gt;0,X377&lt;1),ROUND(L377/(Y377*(1-X377))-1,4),"")</f>
        <v>0.4003</v>
      </c>
      <c r="R377" s="12">
        <v>0</v>
      </c>
      <c r="S377" s="13">
        <f>IF(AND(ISNUMBER(E377),E377&gt;0,ISNUMBER(F377)),R377*(F377/E377-1)*(1-'Start Here'!$B$16),0)</f>
        <v>0</v>
      </c>
      <c r="T377" s="17">
        <f>IF(AND(M377="Ready",OR(I377="Approve proposed",AND(I377="Use my price",AND(ISNUMBER(J377),J377&gt;0))),ISNUMBER(L377),E377&gt;0),R377*(L377/E377-1)*(1-'Start Here'!$B$16),0)</f>
        <v>0</v>
      </c>
      <c r="U377" t="str" s="6">
        <v>SNAP: preserve existing selling price; Currently hidden; do not activate automatically</v>
      </c>
      <c r="V377" t="str" s="21">
        <v>No</v>
      </c>
      <c r="W377" t="str" s="21">
        <v>No</v>
      </c>
      <c r="X377" s="22">
        <v>0</v>
      </c>
      <c r="Y377" s="18">
        <v>11.84</v>
      </c>
      <c r="Z377" s="18">
        <v>11.84</v>
      </c>
      <c r="AA377" s="25">
        <v>1</v>
      </c>
      <c r="AB377" t="str" s="6">
        <v>2026-10-01 10:41:27 UTC</v>
      </c>
      <c r="AC377" t="str" s="6">
        <v>Local Line cache</v>
      </c>
      <c r="AD377" s="23">
        <v>957424</v>
      </c>
      <c r="AE377" s="23">
        <v>716438</v>
      </c>
      <c r="AF377" t="str" s="23">
        <v>957424:716438:snap</v>
      </c>
      <c r="AG377" t="str" s="23">
        <v>Yes</v>
      </c>
      <c r="AH377" t="str" s="23">
        <v>Yes</v>
      </c>
      <c r="AI377" s="18">
        <v>0</v>
      </c>
    </row>
    <row r="378" ht="32" customHeight="1">
      <c r="A378" t="str" s="7">
        <v>Creamy Cow, LLC</v>
      </c>
      <c r="B378" t="str" s="7">
        <v>Heidi of the Hills Cheese, 18 Month Aged,  4.8-5.8 oz</v>
      </c>
      <c r="C378" t="str" s="7">
        <v>4.8-5.8 oz</v>
      </c>
      <c r="D378" t="str" s="7">
        <v>Herd Share Members</v>
      </c>
      <c r="E378" s="12">
        <v>13.97</v>
      </c>
      <c r="F378" s="13">
        <v>15.09</v>
      </c>
      <c r="G378" s="13">
        <f>IF(AND(ISNUMBER(E378),ISNUMBER(F378)),F378-E378,"")</f>
        <v>1.12</v>
      </c>
      <c r="H378" s="14">
        <f>IF(AND(ISNUMBER(E378),E378&gt;0,ISNUMBER(F378)),F378/E378-1,"")</f>
        <v>0.08017179670722974</v>
      </c>
      <c r="I378" t="str" s="15">
        <v>Unreviewed</v>
      </c>
      <c r="J378" s="16"/>
      <c r="K378" t="str" s="15">
        <v/>
      </c>
      <c r="L378" s="17" t="str">
        <f>IF(AC378="Local catalog","",IF(AG378="Yes",IF(ISNUMBER(E378),E378,""),IF(I378="Keep current",IF(ISNUMBER(E378),E378,""),IF(AH378&lt;&gt;"Yes","",IF(I378="Approve proposed",F378,IF(AND(I378="Use my price",AND(ISNUMBER(J378),J378&gt;0)),J378,""))))))</f>
        <v/>
      </c>
      <c r="M378" t="str" s="7">
        <f>IF(AND(AG378="Yes",OR(I378="Approve proposed",I378="Use my price")),"CHECK: protected price kept current",IF(OR(I378="Unreviewed",I378=""),"Pending review",IF(I378="Hold","On hold",IF(I378="Keep current",IF(ISNUMBER(E378),"Kept current","CHECK: no confirmed current price"),IF(AH378&lt;&gt;"Yes","CHECK: source needs review",IF(AND(I378="Use my price",NOT(AND(ISNUMBER(J378),J378&gt;0))),"CHECK: enter a price above zero",IF(NOT(OR(I378="Approve proposed",I378="Use my price")),"CHECK: choose a listed decision",IF(OR(NOT(ISNUMBER(L378)),L378&lt;=0,NOT(ISNUMBER(Y378)),Y378&lt;=0,X378&gt;=1),"CHECK: price or base unavailable",IF(L378/(Y378*(1-X378))-1&lt;0,"CHECK: price below local base","Ready")))))))))</f>
        <v>Pending review</v>
      </c>
      <c r="N378" s="18">
        <v>13.97</v>
      </c>
      <c r="O378" s="19">
        <v>0.4</v>
      </c>
      <c r="P378" s="14">
        <v>0.512</v>
      </c>
      <c r="Q378" s="20" t="str">
        <f>IF(AND(ISNUMBER(L378),ISNUMBER(Y378),Y378&gt;0,X378&lt;1),ROUND(L378/(Y378*(1-X378))-1,4),"")</f>
        <v/>
      </c>
      <c r="R378" s="12">
        <v>111.76</v>
      </c>
      <c r="S378" s="13">
        <f>IF(AND(ISNUMBER(E378),E378&gt;0,ISNUMBER(F378)),R378*(F378/E378-1)*(1-'Start Here'!$B$16),0)</f>
        <v>8.691199999999995</v>
      </c>
      <c r="T378" s="17">
        <f>IF(AND(M378="Ready",OR(I378="Approve proposed",AND(I378="Use my price",AND(ISNUMBER(J378),J378&gt;0))),ISNUMBER(L378),E378&gt;0),R378*(L378/E378-1)*(1-'Start Here'!$B$16),0)</f>
        <v>0</v>
      </c>
      <c r="U378" t="str" s="6">
        <v>Currently hidden; do not activate automatically</v>
      </c>
      <c r="V378" t="str" s="21">
        <v>No</v>
      </c>
      <c r="W378" t="str" s="21">
        <v>No</v>
      </c>
      <c r="X378" s="22">
        <v>0</v>
      </c>
      <c r="Y378" s="18">
        <v>9.98</v>
      </c>
      <c r="Z378" s="18">
        <v>9.98</v>
      </c>
      <c r="AA378" s="25">
        <v>1</v>
      </c>
      <c r="AB378" t="str" s="6">
        <v>2026-10-01 10:41:27 UTC</v>
      </c>
      <c r="AC378" t="str" s="6">
        <v>Local Line cache</v>
      </c>
      <c r="AD378" s="23">
        <v>936388</v>
      </c>
      <c r="AE378" s="23">
        <v>689801</v>
      </c>
      <c r="AF378" t="str" s="23">
        <v>936388:689801:herdShare</v>
      </c>
      <c r="AG378" t="str" s="23">
        <v>No</v>
      </c>
      <c r="AH378" t="str" s="23">
        <v>Yes</v>
      </c>
      <c r="AI378" s="18">
        <v>79.84</v>
      </c>
    </row>
    <row r="379" ht="32" customHeight="1">
      <c r="A379" t="str" s="7">
        <v>Creamy Cow, LLC</v>
      </c>
      <c r="B379" t="str" s="7">
        <v>Heidi of the Hills Cheese, 18 Month Aged,  4.8-5.8 oz</v>
      </c>
      <c r="C379" t="str" s="7">
        <v>4.8-5.8 oz</v>
      </c>
      <c r="D379" t="str" s="7">
        <v>CSA Members</v>
      </c>
      <c r="E379" s="12">
        <v>13.97</v>
      </c>
      <c r="F379" s="13">
        <v>15.09</v>
      </c>
      <c r="G379" s="13">
        <f>IF(AND(ISNUMBER(E379),ISNUMBER(F379)),F379-E379,"")</f>
        <v>1.12</v>
      </c>
      <c r="H379" s="14">
        <f>IF(AND(ISNUMBER(E379),E379&gt;0,ISNUMBER(F379)),F379/E379-1,"")</f>
        <v>0.08017179670722974</v>
      </c>
      <c r="I379" t="str" s="15">
        <v>Unreviewed</v>
      </c>
      <c r="J379" s="16"/>
      <c r="K379" t="str" s="15">
        <v/>
      </c>
      <c r="L379" s="17" t="str">
        <f>IF(AC379="Local catalog","",IF(AG379="Yes",IF(ISNUMBER(E379),E379,""),IF(I379="Keep current",IF(ISNUMBER(E379),E379,""),IF(AH379&lt;&gt;"Yes","",IF(I379="Approve proposed",F379,IF(AND(I379="Use my price",AND(ISNUMBER(J379),J379&gt;0)),J379,""))))))</f>
        <v/>
      </c>
      <c r="M379" t="str" s="7">
        <f>IF(AND(AG379="Yes",OR(I379="Approve proposed",I379="Use my price")),"CHECK: protected price kept current",IF(OR(I379="Unreviewed",I379=""),"Pending review",IF(I379="Hold","On hold",IF(I379="Keep current",IF(ISNUMBER(E379),"Kept current","CHECK: no confirmed current price"),IF(AH379&lt;&gt;"Yes","CHECK: source needs review",IF(AND(I379="Use my price",NOT(AND(ISNUMBER(J379),J379&gt;0))),"CHECK: enter a price above zero",IF(NOT(OR(I379="Approve proposed",I379="Use my price")),"CHECK: choose a listed decision",IF(OR(NOT(ISNUMBER(L379)),L379&lt;=0,NOT(ISNUMBER(Y379)),Y379&lt;=0,X379&gt;=1),"CHECK: price or base unavailable",IF(L379/(Y379*(1-X379))-1&lt;0,"CHECK: price below local base","Ready")))))))))</f>
        <v>Pending review</v>
      </c>
      <c r="N379" s="18">
        <v>13.97</v>
      </c>
      <c r="O379" s="19">
        <v>0.4</v>
      </c>
      <c r="P379" s="14">
        <v>0.512</v>
      </c>
      <c r="Q379" s="20" t="str">
        <f>IF(AND(ISNUMBER(L379),ISNUMBER(Y379),Y379&gt;0,X379&lt;1),ROUND(L379/(Y379*(1-X379))-1,4),"")</f>
        <v/>
      </c>
      <c r="R379" s="12">
        <v>0</v>
      </c>
      <c r="S379" s="13">
        <f>IF(AND(ISNUMBER(E379),E379&gt;0,ISNUMBER(F379)),R379*(F379/E379-1)*(1-'Start Here'!$B$16),0)</f>
        <v>0</v>
      </c>
      <c r="T379" s="17">
        <f>IF(AND(M379="Ready",OR(I379="Approve proposed",AND(I379="Use my price",AND(ISNUMBER(J379),J379&gt;0))),ISNUMBER(L379),E379&gt;0),R379*(L379/E379-1)*(1-'Start Here'!$B$16),0)</f>
        <v>0</v>
      </c>
      <c r="U379" t="str" s="6">
        <v>Currently hidden; do not activate automatically</v>
      </c>
      <c r="V379" t="str" s="21">
        <v>No</v>
      </c>
      <c r="W379" t="str" s="21">
        <v>No</v>
      </c>
      <c r="X379" s="22">
        <v>0</v>
      </c>
      <c r="Y379" s="18">
        <v>9.98</v>
      </c>
      <c r="Z379" s="18">
        <v>9.98</v>
      </c>
      <c r="AA379" s="25">
        <v>1</v>
      </c>
      <c r="AB379" t="str" s="6">
        <v>2026-10-01 10:41:27 UTC</v>
      </c>
      <c r="AC379" t="str" s="6">
        <v>Local Line cache</v>
      </c>
      <c r="AD379" s="23">
        <v>936388</v>
      </c>
      <c r="AE379" s="23">
        <v>689801</v>
      </c>
      <c r="AF379" t="str" s="23">
        <v>936388:689801:member</v>
      </c>
      <c r="AG379" t="str" s="23">
        <v>No</v>
      </c>
      <c r="AH379" t="str" s="23">
        <v>Yes</v>
      </c>
      <c r="AI379" s="18">
        <v>0</v>
      </c>
    </row>
    <row r="380" ht="32" customHeight="1">
      <c r="A380" t="str" s="7">
        <v>Creamy Cow, LLC</v>
      </c>
      <c r="B380" t="str" s="7">
        <v>Heidi of the Hills Cheese, 18 Month Aged,  4.8-5.8 oz</v>
      </c>
      <c r="C380" t="str" s="7">
        <v>4.8-5.8 oz</v>
      </c>
      <c r="D380" t="str" s="7">
        <v>Guest Basket</v>
      </c>
      <c r="G380" s="13" t="str">
        <f>IF(AND(ISNUMBER(E380),ISNUMBER(F380)),F380-E380,"")</f>
        <v/>
      </c>
      <c r="H380" s="14" t="str">
        <f>IF(AND(ISNUMBER(E380),E380&gt;0,ISNUMBER(F380)),F380/E380-1,"")</f>
        <v/>
      </c>
      <c r="I380" t="str" s="15">
        <v>Hold</v>
      </c>
      <c r="J380" s="24"/>
      <c r="K380" t="str" s="15">
        <v/>
      </c>
      <c r="L380" s="17" t="str">
        <f>IF(AC380="Local catalog","",IF(AG380="Yes",IF(ISNUMBER(E380),E380,""),IF(I380="Keep current",IF(ISNUMBER(E380),E380,""),IF(AH380&lt;&gt;"Yes","",IF(I380="Approve proposed",F380,IF(AND(I380="Use my price",AND(ISNUMBER(J380),J380&gt;0)),J380,""))))))</f>
        <v/>
      </c>
      <c r="M380" t="str" s="7">
        <f>IF(AND(AG380="Yes",OR(I380="Approve proposed",I380="Use my price")),"CHECK: protected price kept current",IF(OR(I380="Unreviewed",I380=""),"Pending review",IF(I380="Hold","On hold",IF(I380="Keep current",IF(ISNUMBER(E380),"Kept current","CHECK: no confirmed current price"),IF(AH380&lt;&gt;"Yes","CHECK: source needs review",IF(AND(I380="Use my price",NOT(AND(ISNUMBER(J380),J380&gt;0))),"CHECK: enter a price above zero",IF(NOT(OR(I380="Approve proposed",I380="Use my price")),"CHECK: choose a listed decision",IF(OR(NOT(ISNUMBER(L380)),L380&lt;=0,NOT(ISNUMBER(Y380)),Y380&lt;=0,X380&gt;=1),"CHECK: price or base unavailable",IF(L380/(Y380*(1-X380))-1&lt;0,"CHECK: price below local base","Ready")))))))))</f>
        <v>On hold</v>
      </c>
      <c r="N380" s="18">
        <v>13.97</v>
      </c>
      <c r="O380" s="19">
        <v>0.4</v>
      </c>
      <c r="Q380" s="20" t="str">
        <f>IF(AND(ISNUMBER(L380),ISNUMBER(Y380),Y380&gt;0,X380&lt;1),ROUND(L380/(Y380*(1-X380))-1,4),"")</f>
        <v/>
      </c>
      <c r="R380" s="12">
        <v>0</v>
      </c>
      <c r="S380" s="13">
        <f>IF(AND(ISNUMBER(E380),E380&gt;0,ISNUMBER(F380)),R380*(F380/E380-1)*(1-'Start Here'!$B$16),0)</f>
        <v>0</v>
      </c>
      <c r="T380" s="17">
        <f>IF(AND(M380="Ready",OR(I380="Approve proposed",AND(I380="Use my price",AND(ISNUMBER(J380),J380&gt;0))),ISNUMBER(L380),E380&gt;0),R380*(L380/E380-1)*(1-'Start Here'!$B$16),0)</f>
        <v>0</v>
      </c>
      <c r="U380" t="str" s="6">
        <v>No confirmed Local Line price/list; local calculation is reference only; Currently hidden; do not activate automatically</v>
      </c>
      <c r="V380" t="str" s="21">
        <v>No</v>
      </c>
      <c r="W380" t="str" s="21">
        <v>No</v>
      </c>
      <c r="X380" s="22">
        <v>0</v>
      </c>
      <c r="Y380" s="18">
        <v>9.98</v>
      </c>
      <c r="Z380" s="18">
        <v>9.98</v>
      </c>
      <c r="AA380" s="25">
        <v>1</v>
      </c>
      <c r="AB380" t="str" s="6">
        <v/>
      </c>
      <c r="AC380" t="str" s="6">
        <v>Local calculation only</v>
      </c>
      <c r="AD380" s="23">
        <v>936388</v>
      </c>
      <c r="AE380" s="23">
        <v>689801</v>
      </c>
      <c r="AF380" t="str" s="23">
        <v>936388:689801:guest</v>
      </c>
      <c r="AG380" t="str" s="23">
        <v>No</v>
      </c>
      <c r="AH380" t="str" s="23">
        <v>No</v>
      </c>
      <c r="AI380" s="18">
        <v>0</v>
      </c>
    </row>
    <row r="381" ht="32" customHeight="1">
      <c r="A381" t="str" s="7">
        <v>Creamy Cow, LLC</v>
      </c>
      <c r="B381" t="str" s="7">
        <v>Heidi of the Hills Cheese, 18 Month Aged,  4.8-5.8 oz</v>
      </c>
      <c r="C381" t="str" s="7">
        <v>4.8-5.8 oz</v>
      </c>
      <c r="D381" t="str" s="7">
        <v>SNAP</v>
      </c>
      <c r="E381" s="12">
        <v>13.97</v>
      </c>
      <c r="F381" s="13">
        <v>13.97</v>
      </c>
      <c r="G381" s="13">
        <f>IF(AND(ISNUMBER(E381),ISNUMBER(F381)),F381-E381,"")</f>
        <v>0</v>
      </c>
      <c r="H381" s="14">
        <f>IF(AND(ISNUMBER(E381),E381&gt;0,ISNUMBER(F381)),F381/E381-1,"")</f>
        <v>0</v>
      </c>
      <c r="I381" t="str" s="15">
        <v>Keep current</v>
      </c>
      <c r="J381" s="16"/>
      <c r="K381" t="str" s="15">
        <v/>
      </c>
      <c r="L381" s="17">
        <f>IF(AC381="Local catalog","",IF(AG381="Yes",IF(ISNUMBER(E381),E381,""),IF(I381="Keep current",IF(ISNUMBER(E381),E381,""),IF(AH381&lt;&gt;"Yes","",IF(I381="Approve proposed",F381,IF(AND(I381="Use my price",AND(ISNUMBER(J381),J381&gt;0)),J381,""))))))</f>
        <v>13.97</v>
      </c>
      <c r="M381" t="str" s="7">
        <f>IF(AND(AG381="Yes",OR(I381="Approve proposed",I381="Use my price")),"CHECK: protected price kept current",IF(OR(I381="Unreviewed",I381=""),"Pending review",IF(I381="Hold","On hold",IF(I381="Keep current",IF(ISNUMBER(E381),"Kept current","CHECK: no confirmed current price"),IF(AH381&lt;&gt;"Yes","CHECK: source needs review",IF(AND(I381="Use my price",NOT(AND(ISNUMBER(J381),J381&gt;0))),"CHECK: enter a price above zero",IF(NOT(OR(I381="Approve proposed",I381="Use my price")),"CHECK: choose a listed decision",IF(OR(NOT(ISNUMBER(L381)),L381&lt;=0,NOT(ISNUMBER(Y381)),Y381&lt;=0,X381&gt;=1),"CHECK: price or base unavailable",IF(L381/(Y381*(1-X381))-1&lt;0,"CHECK: price below local base","Ready")))))))))</f>
        <v>Kept current</v>
      </c>
      <c r="N381" s="18">
        <v>13.97</v>
      </c>
      <c r="O381" s="19">
        <v>0.4</v>
      </c>
      <c r="P381" s="14">
        <v>0.3998</v>
      </c>
      <c r="Q381" s="20">
        <f>IF(AND(ISNUMBER(L381),ISNUMBER(Y381),Y381&gt;0,X381&lt;1),ROUND(L381/(Y381*(1-X381))-1,4),"")</f>
        <v>0.3998</v>
      </c>
      <c r="R381" s="12">
        <v>0</v>
      </c>
      <c r="S381" s="13">
        <f>IF(AND(ISNUMBER(E381),E381&gt;0,ISNUMBER(F381)),R381*(F381/E381-1)*(1-'Start Here'!$B$16),0)</f>
        <v>0</v>
      </c>
      <c r="T381" s="17">
        <f>IF(AND(M381="Ready",OR(I381="Approve proposed",AND(I381="Use my price",AND(ISNUMBER(J381),J381&gt;0))),ISNUMBER(L381),E381&gt;0),R381*(L381/E381-1)*(1-'Start Here'!$B$16),0)</f>
        <v>0</v>
      </c>
      <c r="U381" t="str" s="6">
        <v>SNAP: preserve existing selling price; Currently hidden; do not activate automatically</v>
      </c>
      <c r="V381" t="str" s="21">
        <v>No</v>
      </c>
      <c r="W381" t="str" s="21">
        <v>No</v>
      </c>
      <c r="X381" s="22">
        <v>0</v>
      </c>
      <c r="Y381" s="18">
        <v>9.98</v>
      </c>
      <c r="Z381" s="18">
        <v>9.98</v>
      </c>
      <c r="AA381" s="25">
        <v>1</v>
      </c>
      <c r="AB381" t="str" s="6">
        <v>2026-10-01 10:41:27 UTC</v>
      </c>
      <c r="AC381" t="str" s="6">
        <v>Local Line cache</v>
      </c>
      <c r="AD381" s="23">
        <v>936388</v>
      </c>
      <c r="AE381" s="23">
        <v>689801</v>
      </c>
      <c r="AF381" t="str" s="23">
        <v>936388:689801:snap</v>
      </c>
      <c r="AG381" t="str" s="23">
        <v>Yes</v>
      </c>
      <c r="AH381" t="str" s="23">
        <v>Yes</v>
      </c>
      <c r="AI381" s="18">
        <v>0</v>
      </c>
    </row>
    <row r="382" ht="32" customHeight="1">
      <c r="A382" t="str" s="7">
        <v>Creamy Cow, LLC</v>
      </c>
      <c r="B382" t="str" s="7">
        <v>Heidi of the Hills Cheese, 18 Month Aged,  5.9-6.9 oz</v>
      </c>
      <c r="C382" t="str" s="7">
        <v>5.9-6.9 oz</v>
      </c>
      <c r="D382" t="str" s="7">
        <v>Herd Share Members</v>
      </c>
      <c r="E382" s="12">
        <v>15.74</v>
      </c>
      <c r="F382" s="13">
        <v>17</v>
      </c>
      <c r="G382" s="13">
        <f>IF(AND(ISNUMBER(E382),ISNUMBER(F382)),F382-E382,"")</f>
        <v>1.26</v>
      </c>
      <c r="H382" s="14">
        <f>IF(AND(ISNUMBER(E382),E382&gt;0,ISNUMBER(F382)),F382/E382-1,"")</f>
        <v>0.08005082592121981</v>
      </c>
      <c r="I382" t="str" s="15">
        <v>Unreviewed</v>
      </c>
      <c r="J382" s="16"/>
      <c r="K382" t="str" s="15">
        <v/>
      </c>
      <c r="L382" s="17" t="str">
        <f>IF(AC382="Local catalog","",IF(AG382="Yes",IF(ISNUMBER(E382),E382,""),IF(I382="Keep current",IF(ISNUMBER(E382),E382,""),IF(AH382&lt;&gt;"Yes","",IF(I382="Approve proposed",F382,IF(AND(I382="Use my price",AND(ISNUMBER(J382),J382&gt;0)),J382,""))))))</f>
        <v/>
      </c>
      <c r="M382" t="str" s="7">
        <f>IF(AND(AG382="Yes",OR(I382="Approve proposed",I382="Use my price")),"CHECK: protected price kept current",IF(OR(I382="Unreviewed",I382=""),"Pending review",IF(I382="Hold","On hold",IF(I382="Keep current",IF(ISNUMBER(E382),"Kept current","CHECK: no confirmed current price"),IF(AH382&lt;&gt;"Yes","CHECK: source needs review",IF(AND(I382="Use my price",NOT(AND(ISNUMBER(J382),J382&gt;0))),"CHECK: enter a price above zero",IF(NOT(OR(I382="Approve proposed",I382="Use my price")),"CHECK: choose a listed decision",IF(OR(NOT(ISNUMBER(L382)),L382&lt;=0,NOT(ISNUMBER(Y382)),Y382&lt;=0,X382&gt;=1),"CHECK: price or base unavailable",IF(L382/(Y382*(1-X382))-1&lt;0,"CHECK: price below local base","Ready")))))))))</f>
        <v>Pending review</v>
      </c>
      <c r="N382" s="18">
        <v>15.74</v>
      </c>
      <c r="O382" s="19">
        <v>0.4</v>
      </c>
      <c r="P382" s="14">
        <v>0.5125</v>
      </c>
      <c r="Q382" s="20" t="str">
        <f>IF(AND(ISNUMBER(L382),ISNUMBER(Y382),Y382&gt;0,X382&lt;1),ROUND(L382/(Y382*(1-X382))-1,4),"")</f>
        <v/>
      </c>
      <c r="R382" s="12">
        <v>220.36</v>
      </c>
      <c r="S382" s="13">
        <f>IF(AND(ISNUMBER(E382),E382&gt;0,ISNUMBER(F382)),R382*(F382/E382-1)*(1-'Start Here'!$B$16),0)</f>
        <v>17.1108</v>
      </c>
      <c r="T382" s="17">
        <f>IF(AND(M382="Ready",OR(I382="Approve proposed",AND(I382="Use my price",AND(ISNUMBER(J382),J382&gt;0))),ISNUMBER(L382),E382&gt;0),R382*(L382/E382-1)*(1-'Start Here'!$B$16),0)</f>
        <v>0</v>
      </c>
      <c r="U382" t="str" s="6">
        <v>Currently hidden; do not activate automatically</v>
      </c>
      <c r="V382" t="str" s="21">
        <v>No</v>
      </c>
      <c r="W382" t="str" s="21">
        <v>No</v>
      </c>
      <c r="X382" s="22">
        <v>0</v>
      </c>
      <c r="Y382" s="18">
        <v>11.24</v>
      </c>
      <c r="Z382" s="18">
        <v>11.24</v>
      </c>
      <c r="AA382" s="25">
        <v>1</v>
      </c>
      <c r="AB382" t="str" s="6">
        <v>2026-10-01 10:41:27 UTC</v>
      </c>
      <c r="AC382" t="str" s="6">
        <v>Local Line cache</v>
      </c>
      <c r="AD382" s="23">
        <v>936387</v>
      </c>
      <c r="AE382" s="23">
        <v>689800</v>
      </c>
      <c r="AF382" t="str" s="23">
        <v>936387:689800:herdShare</v>
      </c>
      <c r="AG382" t="str" s="23">
        <v>No</v>
      </c>
      <c r="AH382" t="str" s="23">
        <v>Yes</v>
      </c>
      <c r="AI382" s="18">
        <v>157.36</v>
      </c>
    </row>
    <row r="383" ht="32" customHeight="1">
      <c r="A383" t="str" s="7">
        <v>Creamy Cow, LLC</v>
      </c>
      <c r="B383" t="str" s="7">
        <v>Heidi of the Hills Cheese, 18 Month Aged,  5.9-6.9 oz</v>
      </c>
      <c r="C383" t="str" s="7">
        <v>5.9-6.9 oz</v>
      </c>
      <c r="D383" t="str" s="7">
        <v>CSA Members</v>
      </c>
      <c r="E383" s="12">
        <v>15.74</v>
      </c>
      <c r="F383" s="13">
        <v>17</v>
      </c>
      <c r="G383" s="13">
        <f>IF(AND(ISNUMBER(E383),ISNUMBER(F383)),F383-E383,"")</f>
        <v>1.26</v>
      </c>
      <c r="H383" s="14">
        <f>IF(AND(ISNUMBER(E383),E383&gt;0,ISNUMBER(F383)),F383/E383-1,"")</f>
        <v>0.08005082592121981</v>
      </c>
      <c r="I383" t="str" s="15">
        <v>Unreviewed</v>
      </c>
      <c r="J383" s="16"/>
      <c r="K383" t="str" s="15">
        <v/>
      </c>
      <c r="L383" s="17" t="str">
        <f>IF(AC383="Local catalog","",IF(AG383="Yes",IF(ISNUMBER(E383),E383,""),IF(I383="Keep current",IF(ISNUMBER(E383),E383,""),IF(AH383&lt;&gt;"Yes","",IF(I383="Approve proposed",F383,IF(AND(I383="Use my price",AND(ISNUMBER(J383),J383&gt;0)),J383,""))))))</f>
        <v/>
      </c>
      <c r="M383" t="str" s="7">
        <f>IF(AND(AG383="Yes",OR(I383="Approve proposed",I383="Use my price")),"CHECK: protected price kept current",IF(OR(I383="Unreviewed",I383=""),"Pending review",IF(I383="Hold","On hold",IF(I383="Keep current",IF(ISNUMBER(E383),"Kept current","CHECK: no confirmed current price"),IF(AH383&lt;&gt;"Yes","CHECK: source needs review",IF(AND(I383="Use my price",NOT(AND(ISNUMBER(J383),J383&gt;0))),"CHECK: enter a price above zero",IF(NOT(OR(I383="Approve proposed",I383="Use my price")),"CHECK: choose a listed decision",IF(OR(NOT(ISNUMBER(L383)),L383&lt;=0,NOT(ISNUMBER(Y383)),Y383&lt;=0,X383&gt;=1),"CHECK: price or base unavailable",IF(L383/(Y383*(1-X383))-1&lt;0,"CHECK: price below local base","Ready")))))))))</f>
        <v>Pending review</v>
      </c>
      <c r="N383" s="18">
        <v>15.74</v>
      </c>
      <c r="O383" s="19">
        <v>0.4</v>
      </c>
      <c r="P383" s="14">
        <v>0.5125</v>
      </c>
      <c r="Q383" s="20" t="str">
        <f>IF(AND(ISNUMBER(L383),ISNUMBER(Y383),Y383&gt;0,X383&lt;1),ROUND(L383/(Y383*(1-X383))-1,4),"")</f>
        <v/>
      </c>
      <c r="R383" s="12">
        <v>0</v>
      </c>
      <c r="S383" s="13">
        <f>IF(AND(ISNUMBER(E383),E383&gt;0,ISNUMBER(F383)),R383*(F383/E383-1)*(1-'Start Here'!$B$16),0)</f>
        <v>0</v>
      </c>
      <c r="T383" s="17">
        <f>IF(AND(M383="Ready",OR(I383="Approve proposed",AND(I383="Use my price",AND(ISNUMBER(J383),J383&gt;0))),ISNUMBER(L383),E383&gt;0),R383*(L383/E383-1)*(1-'Start Here'!$B$16),0)</f>
        <v>0</v>
      </c>
      <c r="U383" t="str" s="6">
        <v>Currently hidden; do not activate automatically</v>
      </c>
      <c r="V383" t="str" s="21">
        <v>No</v>
      </c>
      <c r="W383" t="str" s="21">
        <v>No</v>
      </c>
      <c r="X383" s="22">
        <v>0</v>
      </c>
      <c r="Y383" s="18">
        <v>11.24</v>
      </c>
      <c r="Z383" s="18">
        <v>11.24</v>
      </c>
      <c r="AA383" s="25">
        <v>1</v>
      </c>
      <c r="AB383" t="str" s="6">
        <v>2026-10-01 10:41:27 UTC</v>
      </c>
      <c r="AC383" t="str" s="6">
        <v>Local Line cache</v>
      </c>
      <c r="AD383" s="23">
        <v>936387</v>
      </c>
      <c r="AE383" s="23">
        <v>689800</v>
      </c>
      <c r="AF383" t="str" s="23">
        <v>936387:689800:member</v>
      </c>
      <c r="AG383" t="str" s="23">
        <v>No</v>
      </c>
      <c r="AH383" t="str" s="23">
        <v>Yes</v>
      </c>
      <c r="AI383" s="18">
        <v>0</v>
      </c>
    </row>
    <row r="384" ht="32" customHeight="1">
      <c r="A384" t="str" s="7">
        <v>Creamy Cow, LLC</v>
      </c>
      <c r="B384" t="str" s="7">
        <v>Heidi of the Hills Cheese, 18 Month Aged,  5.9-6.9 oz</v>
      </c>
      <c r="C384" t="str" s="7">
        <v>5.9-6.9 oz</v>
      </c>
      <c r="D384" t="str" s="7">
        <v>Guest Basket</v>
      </c>
      <c r="G384" s="13" t="str">
        <f>IF(AND(ISNUMBER(E384),ISNUMBER(F384)),F384-E384,"")</f>
        <v/>
      </c>
      <c r="H384" s="14" t="str">
        <f>IF(AND(ISNUMBER(E384),E384&gt;0,ISNUMBER(F384)),F384/E384-1,"")</f>
        <v/>
      </c>
      <c r="I384" t="str" s="15">
        <v>Hold</v>
      </c>
      <c r="J384" s="24"/>
      <c r="K384" t="str" s="15">
        <v/>
      </c>
      <c r="L384" s="17" t="str">
        <f>IF(AC384="Local catalog","",IF(AG384="Yes",IF(ISNUMBER(E384),E384,""),IF(I384="Keep current",IF(ISNUMBER(E384),E384,""),IF(AH384&lt;&gt;"Yes","",IF(I384="Approve proposed",F384,IF(AND(I384="Use my price",AND(ISNUMBER(J384),J384&gt;0)),J384,""))))))</f>
        <v/>
      </c>
      <c r="M384" t="str" s="7">
        <f>IF(AND(AG384="Yes",OR(I384="Approve proposed",I384="Use my price")),"CHECK: protected price kept current",IF(OR(I384="Unreviewed",I384=""),"Pending review",IF(I384="Hold","On hold",IF(I384="Keep current",IF(ISNUMBER(E384),"Kept current","CHECK: no confirmed current price"),IF(AH384&lt;&gt;"Yes","CHECK: source needs review",IF(AND(I384="Use my price",NOT(AND(ISNUMBER(J384),J384&gt;0))),"CHECK: enter a price above zero",IF(NOT(OR(I384="Approve proposed",I384="Use my price")),"CHECK: choose a listed decision",IF(OR(NOT(ISNUMBER(L384)),L384&lt;=0,NOT(ISNUMBER(Y384)),Y384&lt;=0,X384&gt;=1),"CHECK: price or base unavailable",IF(L384/(Y384*(1-X384))-1&lt;0,"CHECK: price below local base","Ready")))))))))</f>
        <v>On hold</v>
      </c>
      <c r="N384" s="18">
        <v>15.74</v>
      </c>
      <c r="O384" s="19">
        <v>0.4</v>
      </c>
      <c r="Q384" s="20" t="str">
        <f>IF(AND(ISNUMBER(L384),ISNUMBER(Y384),Y384&gt;0,X384&lt;1),ROUND(L384/(Y384*(1-X384))-1,4),"")</f>
        <v/>
      </c>
      <c r="R384" s="12">
        <v>0</v>
      </c>
      <c r="S384" s="13">
        <f>IF(AND(ISNUMBER(E384),E384&gt;0,ISNUMBER(F384)),R384*(F384/E384-1)*(1-'Start Here'!$B$16),0)</f>
        <v>0</v>
      </c>
      <c r="T384" s="17">
        <f>IF(AND(M384="Ready",OR(I384="Approve proposed",AND(I384="Use my price",AND(ISNUMBER(J384),J384&gt;0))),ISNUMBER(L384),E384&gt;0),R384*(L384/E384-1)*(1-'Start Here'!$B$16),0)</f>
        <v>0</v>
      </c>
      <c r="U384" t="str" s="6">
        <v>No confirmed Local Line price/list; local calculation is reference only; Currently hidden; do not activate automatically</v>
      </c>
      <c r="V384" t="str" s="21">
        <v>No</v>
      </c>
      <c r="W384" t="str" s="21">
        <v>No</v>
      </c>
      <c r="X384" s="22">
        <v>0</v>
      </c>
      <c r="Y384" s="18">
        <v>11.24</v>
      </c>
      <c r="Z384" s="18">
        <v>11.24</v>
      </c>
      <c r="AA384" s="25">
        <v>1</v>
      </c>
      <c r="AB384" t="str" s="6">
        <v/>
      </c>
      <c r="AC384" t="str" s="6">
        <v>Local calculation only</v>
      </c>
      <c r="AD384" s="23">
        <v>936387</v>
      </c>
      <c r="AE384" s="23">
        <v>689800</v>
      </c>
      <c r="AF384" t="str" s="23">
        <v>936387:689800:guest</v>
      </c>
      <c r="AG384" t="str" s="23">
        <v>No</v>
      </c>
      <c r="AH384" t="str" s="23">
        <v>No</v>
      </c>
      <c r="AI384" s="18">
        <v>0</v>
      </c>
    </row>
    <row r="385" ht="32" customHeight="1">
      <c r="A385" t="str" s="7">
        <v>Creamy Cow, LLC</v>
      </c>
      <c r="B385" t="str" s="7">
        <v>Heidi of the Hills Cheese, 18 Month Aged,  5.9-6.9 oz</v>
      </c>
      <c r="C385" t="str" s="7">
        <v>5.9-6.9 oz</v>
      </c>
      <c r="D385" t="str" s="7">
        <v>SNAP</v>
      </c>
      <c r="E385" s="12">
        <v>15.74</v>
      </c>
      <c r="F385" s="13">
        <v>15.74</v>
      </c>
      <c r="G385" s="13">
        <f>IF(AND(ISNUMBER(E385),ISNUMBER(F385)),F385-E385,"")</f>
        <v>0</v>
      </c>
      <c r="H385" s="14">
        <f>IF(AND(ISNUMBER(E385),E385&gt;0,ISNUMBER(F385)),F385/E385-1,"")</f>
        <v>0</v>
      </c>
      <c r="I385" t="str" s="15">
        <v>Keep current</v>
      </c>
      <c r="J385" s="16"/>
      <c r="K385" t="str" s="15">
        <v/>
      </c>
      <c r="L385" s="17">
        <f>IF(AC385="Local catalog","",IF(AG385="Yes",IF(ISNUMBER(E385),E385,""),IF(I385="Keep current",IF(ISNUMBER(E385),E385,""),IF(AH385&lt;&gt;"Yes","",IF(I385="Approve proposed",F385,IF(AND(I385="Use my price",AND(ISNUMBER(J385),J385&gt;0)),J385,""))))))</f>
        <v>15.74</v>
      </c>
      <c r="M385" t="str" s="7">
        <f>IF(AND(AG385="Yes",OR(I385="Approve proposed",I385="Use my price")),"CHECK: protected price kept current",IF(OR(I385="Unreviewed",I385=""),"Pending review",IF(I385="Hold","On hold",IF(I385="Keep current",IF(ISNUMBER(E385),"Kept current","CHECK: no confirmed current price"),IF(AH385&lt;&gt;"Yes","CHECK: source needs review",IF(AND(I385="Use my price",NOT(AND(ISNUMBER(J385),J385&gt;0))),"CHECK: enter a price above zero",IF(NOT(OR(I385="Approve proposed",I385="Use my price")),"CHECK: choose a listed decision",IF(OR(NOT(ISNUMBER(L385)),L385&lt;=0,NOT(ISNUMBER(Y385)),Y385&lt;=0,X385&gt;=1),"CHECK: price or base unavailable",IF(L385/(Y385*(1-X385))-1&lt;0,"CHECK: price below local base","Ready")))))))))</f>
        <v>Kept current</v>
      </c>
      <c r="N385" s="18">
        <v>15.74</v>
      </c>
      <c r="O385" s="19">
        <v>0.4</v>
      </c>
      <c r="P385" s="14">
        <v>0.4004</v>
      </c>
      <c r="Q385" s="20">
        <f>IF(AND(ISNUMBER(L385),ISNUMBER(Y385),Y385&gt;0,X385&lt;1),ROUND(L385/(Y385*(1-X385))-1,4),"")</f>
        <v>0.4004</v>
      </c>
      <c r="R385" s="12">
        <v>0</v>
      </c>
      <c r="S385" s="13">
        <f>IF(AND(ISNUMBER(E385),E385&gt;0,ISNUMBER(F385)),R385*(F385/E385-1)*(1-'Start Here'!$B$16),0)</f>
        <v>0</v>
      </c>
      <c r="T385" s="17">
        <f>IF(AND(M385="Ready",OR(I385="Approve proposed",AND(I385="Use my price",AND(ISNUMBER(J385),J385&gt;0))),ISNUMBER(L385),E385&gt;0),R385*(L385/E385-1)*(1-'Start Here'!$B$16),0)</f>
        <v>0</v>
      </c>
      <c r="U385" t="str" s="6">
        <v>SNAP: preserve existing selling price; Currently hidden; do not activate automatically</v>
      </c>
      <c r="V385" t="str" s="21">
        <v>No</v>
      </c>
      <c r="W385" t="str" s="21">
        <v>No</v>
      </c>
      <c r="X385" s="22">
        <v>0</v>
      </c>
      <c r="Y385" s="18">
        <v>11.24</v>
      </c>
      <c r="Z385" s="18">
        <v>11.24</v>
      </c>
      <c r="AA385" s="25">
        <v>1</v>
      </c>
      <c r="AB385" t="str" s="6">
        <v>2026-10-01 10:41:27 UTC</v>
      </c>
      <c r="AC385" t="str" s="6">
        <v>Local Line cache</v>
      </c>
      <c r="AD385" s="23">
        <v>936387</v>
      </c>
      <c r="AE385" s="23">
        <v>689800</v>
      </c>
      <c r="AF385" t="str" s="23">
        <v>936387:689800:snap</v>
      </c>
      <c r="AG385" t="str" s="23">
        <v>Yes</v>
      </c>
      <c r="AH385" t="str" s="23">
        <v>Yes</v>
      </c>
      <c r="AI385" s="18">
        <v>0</v>
      </c>
    </row>
    <row r="386" ht="32" customHeight="1">
      <c r="A386" t="str" s="7">
        <v>Creamy Cow, LLC</v>
      </c>
      <c r="B386" t="str" s="7">
        <v>Heidi of the Hills Cheese, 18 Month Aged, 7-8 oz</v>
      </c>
      <c r="C386" t="str" s="7">
        <v>7-8oz</v>
      </c>
      <c r="D386" t="str" s="7">
        <v>Herd Share Members</v>
      </c>
      <c r="E386" s="12">
        <v>18.17</v>
      </c>
      <c r="F386" s="13">
        <v>19.62</v>
      </c>
      <c r="G386" s="13">
        <f>IF(AND(ISNUMBER(E386),ISNUMBER(F386)),F386-E386,"")</f>
        <v>1.45</v>
      </c>
      <c r="H386" s="14">
        <f>IF(AND(ISNUMBER(E386),E386&gt;0,ISNUMBER(F386)),F386/E386-1,"")</f>
        <v>0.07980187121629045</v>
      </c>
      <c r="I386" t="str" s="15">
        <v>Unreviewed</v>
      </c>
      <c r="J386" s="16"/>
      <c r="K386" t="str" s="15">
        <v/>
      </c>
      <c r="L386" s="17" t="str">
        <f>IF(AC386="Local catalog","",IF(AG386="Yes",IF(ISNUMBER(E386),E386,""),IF(I386="Keep current",IF(ISNUMBER(E386),E386,""),IF(AH386&lt;&gt;"Yes","",IF(I386="Approve proposed",F386,IF(AND(I386="Use my price",AND(ISNUMBER(J386),J386&gt;0)),J386,""))))))</f>
        <v/>
      </c>
      <c r="M386" t="str" s="7">
        <f>IF(AND(AG386="Yes",OR(I386="Approve proposed",I386="Use my price")),"CHECK: protected price kept current",IF(OR(I386="Unreviewed",I386=""),"Pending review",IF(I386="Hold","On hold",IF(I386="Keep current",IF(ISNUMBER(E386),"Kept current","CHECK: no confirmed current price"),IF(AH386&lt;&gt;"Yes","CHECK: source needs review",IF(AND(I386="Use my price",NOT(AND(ISNUMBER(J386),J386&gt;0))),"CHECK: enter a price above zero",IF(NOT(OR(I386="Approve proposed",I386="Use my price")),"CHECK: choose a listed decision",IF(OR(NOT(ISNUMBER(L386)),L386&lt;=0,NOT(ISNUMBER(Y386)),Y386&lt;=0,X386&gt;=1),"CHECK: price or base unavailable",IF(L386/(Y386*(1-X386))-1&lt;0,"CHECK: price below local base","Ready")))))))))</f>
        <v>Pending review</v>
      </c>
      <c r="N386" s="18">
        <v>18.17</v>
      </c>
      <c r="O386" s="19">
        <v>0.4</v>
      </c>
      <c r="P386" s="14">
        <v>0.5116</v>
      </c>
      <c r="Q386" s="20" t="str">
        <f>IF(AND(ISNUMBER(L386),ISNUMBER(Y386),Y386&gt;0,X386&lt;1),ROUND(L386/(Y386*(1-X386))-1,4),"")</f>
        <v/>
      </c>
      <c r="R386" s="12">
        <v>145.36</v>
      </c>
      <c r="S386" s="13">
        <f>IF(AND(ISNUMBER(E386),E386&gt;0,ISNUMBER(F386)),R386*(F386/E386-1)*(1-'Start Here'!$B$16),0)</f>
        <v>11.251999999999983</v>
      </c>
      <c r="T386" s="17">
        <f>IF(AND(M386="Ready",OR(I386="Approve proposed",AND(I386="Use my price",AND(ISNUMBER(J386),J386&gt;0))),ISNUMBER(L386),E386&gt;0),R386*(L386/E386-1)*(1-'Start Here'!$B$16),0)</f>
        <v>0</v>
      </c>
      <c r="U386" t="str" s="6">
        <v>Currently hidden; do not activate automatically</v>
      </c>
      <c r="V386" t="str" s="21">
        <v>No</v>
      </c>
      <c r="W386" t="str" s="21">
        <v>No</v>
      </c>
      <c r="X386" s="22">
        <v>0</v>
      </c>
      <c r="Y386" s="18">
        <v>12.98</v>
      </c>
      <c r="Z386" s="18">
        <v>12.98</v>
      </c>
      <c r="AA386" s="25">
        <v>1</v>
      </c>
      <c r="AB386" t="str" s="6">
        <v>2026-10-01 10:41:27 UTC</v>
      </c>
      <c r="AC386" t="str" s="6">
        <v>Local Line cache</v>
      </c>
      <c r="AD386" s="23">
        <v>824228</v>
      </c>
      <c r="AE386" s="23">
        <v>547711</v>
      </c>
      <c r="AF386" t="str" s="23">
        <v>824228:547711:herdShare</v>
      </c>
      <c r="AG386" t="str" s="23">
        <v>No</v>
      </c>
      <c r="AH386" t="str" s="23">
        <v>Yes</v>
      </c>
      <c r="AI386" s="18">
        <v>103.84</v>
      </c>
    </row>
    <row r="387" ht="32" customHeight="1">
      <c r="A387" t="str" s="7">
        <v>Creamy Cow, LLC</v>
      </c>
      <c r="B387" t="str" s="7">
        <v>Heidi of the Hills Cheese, 18 Month Aged, 7-8 oz</v>
      </c>
      <c r="C387" t="str" s="7">
        <v>7-8oz</v>
      </c>
      <c r="D387" t="str" s="7">
        <v>CSA Members</v>
      </c>
      <c r="E387" s="12">
        <v>18.17</v>
      </c>
      <c r="F387" s="13">
        <v>19.62</v>
      </c>
      <c r="G387" s="13">
        <f>IF(AND(ISNUMBER(E387),ISNUMBER(F387)),F387-E387,"")</f>
        <v>1.45</v>
      </c>
      <c r="H387" s="14">
        <f>IF(AND(ISNUMBER(E387),E387&gt;0,ISNUMBER(F387)),F387/E387-1,"")</f>
        <v>0.07980187121629045</v>
      </c>
      <c r="I387" t="str" s="15">
        <v>Unreviewed</v>
      </c>
      <c r="J387" s="16"/>
      <c r="K387" t="str" s="15">
        <v/>
      </c>
      <c r="L387" s="17" t="str">
        <f>IF(AC387="Local catalog","",IF(AG387="Yes",IF(ISNUMBER(E387),E387,""),IF(I387="Keep current",IF(ISNUMBER(E387),E387,""),IF(AH387&lt;&gt;"Yes","",IF(I387="Approve proposed",F387,IF(AND(I387="Use my price",AND(ISNUMBER(J387),J387&gt;0)),J387,""))))))</f>
        <v/>
      </c>
      <c r="M387" t="str" s="7">
        <f>IF(AND(AG387="Yes",OR(I387="Approve proposed",I387="Use my price")),"CHECK: protected price kept current",IF(OR(I387="Unreviewed",I387=""),"Pending review",IF(I387="Hold","On hold",IF(I387="Keep current",IF(ISNUMBER(E387),"Kept current","CHECK: no confirmed current price"),IF(AH387&lt;&gt;"Yes","CHECK: source needs review",IF(AND(I387="Use my price",NOT(AND(ISNUMBER(J387),J387&gt;0))),"CHECK: enter a price above zero",IF(NOT(OR(I387="Approve proposed",I387="Use my price")),"CHECK: choose a listed decision",IF(OR(NOT(ISNUMBER(L387)),L387&lt;=0,NOT(ISNUMBER(Y387)),Y387&lt;=0,X387&gt;=1),"CHECK: price or base unavailable",IF(L387/(Y387*(1-X387))-1&lt;0,"CHECK: price below local base","Ready")))))))))</f>
        <v>Pending review</v>
      </c>
      <c r="N387" s="18">
        <v>18.17</v>
      </c>
      <c r="O387" s="19">
        <v>0.4</v>
      </c>
      <c r="P387" s="14">
        <v>0.5116</v>
      </c>
      <c r="Q387" s="20" t="str">
        <f>IF(AND(ISNUMBER(L387),ISNUMBER(Y387),Y387&gt;0,X387&lt;1),ROUND(L387/(Y387*(1-X387))-1,4),"")</f>
        <v/>
      </c>
      <c r="R387" s="12">
        <v>0</v>
      </c>
      <c r="S387" s="13">
        <f>IF(AND(ISNUMBER(E387),E387&gt;0,ISNUMBER(F387)),R387*(F387/E387-1)*(1-'Start Here'!$B$16),0)</f>
        <v>0</v>
      </c>
      <c r="T387" s="17">
        <f>IF(AND(M387="Ready",OR(I387="Approve proposed",AND(I387="Use my price",AND(ISNUMBER(J387),J387&gt;0))),ISNUMBER(L387),E387&gt;0),R387*(L387/E387-1)*(1-'Start Here'!$B$16),0)</f>
        <v>0</v>
      </c>
      <c r="U387" t="str" s="6">
        <v>Currently hidden; do not activate automatically</v>
      </c>
      <c r="V387" t="str" s="21">
        <v>No</v>
      </c>
      <c r="W387" t="str" s="21">
        <v>No</v>
      </c>
      <c r="X387" s="22">
        <v>0</v>
      </c>
      <c r="Y387" s="18">
        <v>12.98</v>
      </c>
      <c r="Z387" s="18">
        <v>12.98</v>
      </c>
      <c r="AA387" s="25">
        <v>1</v>
      </c>
      <c r="AB387" t="str" s="6">
        <v>2026-10-01 10:41:27 UTC</v>
      </c>
      <c r="AC387" t="str" s="6">
        <v>Local Line cache</v>
      </c>
      <c r="AD387" s="23">
        <v>824228</v>
      </c>
      <c r="AE387" s="23">
        <v>547711</v>
      </c>
      <c r="AF387" t="str" s="23">
        <v>824228:547711:member</v>
      </c>
      <c r="AG387" t="str" s="23">
        <v>No</v>
      </c>
      <c r="AH387" t="str" s="23">
        <v>Yes</v>
      </c>
      <c r="AI387" s="18">
        <v>0</v>
      </c>
    </row>
    <row r="388" ht="32" customHeight="1">
      <c r="A388" t="str" s="7">
        <v>Creamy Cow, LLC</v>
      </c>
      <c r="B388" t="str" s="7">
        <v>Heidi of the Hills Cheese, 18 Month Aged, 7-8 oz</v>
      </c>
      <c r="C388" t="str" s="7">
        <v>7-8oz</v>
      </c>
      <c r="D388" t="str" s="7">
        <v>Guest Basket</v>
      </c>
      <c r="G388" s="13" t="str">
        <f>IF(AND(ISNUMBER(E388),ISNUMBER(F388)),F388-E388,"")</f>
        <v/>
      </c>
      <c r="H388" s="14" t="str">
        <f>IF(AND(ISNUMBER(E388),E388&gt;0,ISNUMBER(F388)),F388/E388-1,"")</f>
        <v/>
      </c>
      <c r="I388" t="str" s="15">
        <v>Hold</v>
      </c>
      <c r="J388" s="24"/>
      <c r="K388" t="str" s="15">
        <v/>
      </c>
      <c r="L388" s="17" t="str">
        <f>IF(AC388="Local catalog","",IF(AG388="Yes",IF(ISNUMBER(E388),E388,""),IF(I388="Keep current",IF(ISNUMBER(E388),E388,""),IF(AH388&lt;&gt;"Yes","",IF(I388="Approve proposed",F388,IF(AND(I388="Use my price",AND(ISNUMBER(J388),J388&gt;0)),J388,""))))))</f>
        <v/>
      </c>
      <c r="M388" t="str" s="7">
        <f>IF(AND(AG388="Yes",OR(I388="Approve proposed",I388="Use my price")),"CHECK: protected price kept current",IF(OR(I388="Unreviewed",I388=""),"Pending review",IF(I388="Hold","On hold",IF(I388="Keep current",IF(ISNUMBER(E388),"Kept current","CHECK: no confirmed current price"),IF(AH388&lt;&gt;"Yes","CHECK: source needs review",IF(AND(I388="Use my price",NOT(AND(ISNUMBER(J388),J388&gt;0))),"CHECK: enter a price above zero",IF(NOT(OR(I388="Approve proposed",I388="Use my price")),"CHECK: choose a listed decision",IF(OR(NOT(ISNUMBER(L388)),L388&lt;=0,NOT(ISNUMBER(Y388)),Y388&lt;=0,X388&gt;=1),"CHECK: price or base unavailable",IF(L388/(Y388*(1-X388))-1&lt;0,"CHECK: price below local base","Ready")))))))))</f>
        <v>On hold</v>
      </c>
      <c r="N388" s="18">
        <v>18.17</v>
      </c>
      <c r="O388" s="19">
        <v>0.4</v>
      </c>
      <c r="Q388" s="20" t="str">
        <f>IF(AND(ISNUMBER(L388),ISNUMBER(Y388),Y388&gt;0,X388&lt;1),ROUND(L388/(Y388*(1-X388))-1,4),"")</f>
        <v/>
      </c>
      <c r="R388" s="12">
        <v>0</v>
      </c>
      <c r="S388" s="13">
        <f>IF(AND(ISNUMBER(E388),E388&gt;0,ISNUMBER(F388)),R388*(F388/E388-1)*(1-'Start Here'!$B$16),0)</f>
        <v>0</v>
      </c>
      <c r="T388" s="17">
        <f>IF(AND(M388="Ready",OR(I388="Approve proposed",AND(I388="Use my price",AND(ISNUMBER(J388),J388&gt;0))),ISNUMBER(L388),E388&gt;0),R388*(L388/E388-1)*(1-'Start Here'!$B$16),0)</f>
        <v>0</v>
      </c>
      <c r="U388" t="str" s="6">
        <v>No confirmed Local Line price/list; local calculation is reference only; Currently hidden; do not activate automatically</v>
      </c>
      <c r="V388" t="str" s="21">
        <v>No</v>
      </c>
      <c r="W388" t="str" s="21">
        <v>No</v>
      </c>
      <c r="X388" s="22">
        <v>0</v>
      </c>
      <c r="Y388" s="18">
        <v>12.98</v>
      </c>
      <c r="Z388" s="18">
        <v>12.98</v>
      </c>
      <c r="AA388" s="25">
        <v>1</v>
      </c>
      <c r="AB388" t="str" s="6">
        <v/>
      </c>
      <c r="AC388" t="str" s="6">
        <v>Local calculation only</v>
      </c>
      <c r="AD388" s="23">
        <v>824228</v>
      </c>
      <c r="AE388" s="23">
        <v>547711</v>
      </c>
      <c r="AF388" t="str" s="23">
        <v>824228:547711:guest</v>
      </c>
      <c r="AG388" t="str" s="23">
        <v>No</v>
      </c>
      <c r="AH388" t="str" s="23">
        <v>No</v>
      </c>
      <c r="AI388" s="18">
        <v>0</v>
      </c>
    </row>
    <row r="389" ht="32" customHeight="1">
      <c r="A389" t="str" s="7">
        <v>Creamy Cow, LLC</v>
      </c>
      <c r="B389" t="str" s="7">
        <v>Heidi of the Hills Cheese, 18 Month Aged, 7-8 oz</v>
      </c>
      <c r="C389" t="str" s="7">
        <v>7-8oz</v>
      </c>
      <c r="D389" t="str" s="7">
        <v>SNAP</v>
      </c>
      <c r="E389" s="12">
        <v>18.17</v>
      </c>
      <c r="F389" s="13">
        <v>18.17</v>
      </c>
      <c r="G389" s="13">
        <f>IF(AND(ISNUMBER(E389),ISNUMBER(F389)),F389-E389,"")</f>
        <v>0</v>
      </c>
      <c r="H389" s="14">
        <f>IF(AND(ISNUMBER(E389),E389&gt;0,ISNUMBER(F389)),F389/E389-1,"")</f>
        <v>0</v>
      </c>
      <c r="I389" t="str" s="15">
        <v>Keep current</v>
      </c>
      <c r="J389" s="16"/>
      <c r="K389" t="str" s="15">
        <v/>
      </c>
      <c r="L389" s="17">
        <f>IF(AC389="Local catalog","",IF(AG389="Yes",IF(ISNUMBER(E389),E389,""),IF(I389="Keep current",IF(ISNUMBER(E389),E389,""),IF(AH389&lt;&gt;"Yes","",IF(I389="Approve proposed",F389,IF(AND(I389="Use my price",AND(ISNUMBER(J389),J389&gt;0)),J389,""))))))</f>
        <v>18.17</v>
      </c>
      <c r="M389" t="str" s="7">
        <f>IF(AND(AG389="Yes",OR(I389="Approve proposed",I389="Use my price")),"CHECK: protected price kept current",IF(OR(I389="Unreviewed",I389=""),"Pending review",IF(I389="Hold","On hold",IF(I389="Keep current",IF(ISNUMBER(E389),"Kept current","CHECK: no confirmed current price"),IF(AH389&lt;&gt;"Yes","CHECK: source needs review",IF(AND(I389="Use my price",NOT(AND(ISNUMBER(J389),J389&gt;0))),"CHECK: enter a price above zero",IF(NOT(OR(I389="Approve proposed",I389="Use my price")),"CHECK: choose a listed decision",IF(OR(NOT(ISNUMBER(L389)),L389&lt;=0,NOT(ISNUMBER(Y389)),Y389&lt;=0,X389&gt;=1),"CHECK: price or base unavailable",IF(L389/(Y389*(1-X389))-1&lt;0,"CHECK: price below local base","Ready")))))))))</f>
        <v>Kept current</v>
      </c>
      <c r="N389" s="18">
        <v>18.17</v>
      </c>
      <c r="O389" s="19">
        <v>0.4</v>
      </c>
      <c r="P389" s="14">
        <v>0.3998</v>
      </c>
      <c r="Q389" s="20">
        <f>IF(AND(ISNUMBER(L389),ISNUMBER(Y389),Y389&gt;0,X389&lt;1),ROUND(L389/(Y389*(1-X389))-1,4),"")</f>
        <v>0.3998</v>
      </c>
      <c r="R389" s="12">
        <v>0</v>
      </c>
      <c r="S389" s="13">
        <f>IF(AND(ISNUMBER(E389),E389&gt;0,ISNUMBER(F389)),R389*(F389/E389-1)*(1-'Start Here'!$B$16),0)</f>
        <v>0</v>
      </c>
      <c r="T389" s="17">
        <f>IF(AND(M389="Ready",OR(I389="Approve proposed",AND(I389="Use my price",AND(ISNUMBER(J389),J389&gt;0))),ISNUMBER(L389),E389&gt;0),R389*(L389/E389-1)*(1-'Start Here'!$B$16),0)</f>
        <v>0</v>
      </c>
      <c r="U389" t="str" s="6">
        <v>SNAP: preserve existing selling price; Currently hidden; do not activate automatically</v>
      </c>
      <c r="V389" t="str" s="21">
        <v>No</v>
      </c>
      <c r="W389" t="str" s="21">
        <v>No</v>
      </c>
      <c r="X389" s="22">
        <v>0</v>
      </c>
      <c r="Y389" s="18">
        <v>12.98</v>
      </c>
      <c r="Z389" s="18">
        <v>12.98</v>
      </c>
      <c r="AA389" s="25">
        <v>1</v>
      </c>
      <c r="AB389" t="str" s="6">
        <v>2026-10-01 10:41:27 UTC</v>
      </c>
      <c r="AC389" t="str" s="6">
        <v>Local Line cache</v>
      </c>
      <c r="AD389" s="23">
        <v>824228</v>
      </c>
      <c r="AE389" s="23">
        <v>547711</v>
      </c>
      <c r="AF389" t="str" s="23">
        <v>824228:547711:snap</v>
      </c>
      <c r="AG389" t="str" s="23">
        <v>Yes</v>
      </c>
      <c r="AH389" t="str" s="23">
        <v>Yes</v>
      </c>
      <c r="AI389" s="18">
        <v>0</v>
      </c>
    </row>
    <row r="390" ht="32" customHeight="1">
      <c r="A390" t="str" s="7">
        <v>Creamy Cow, LLC</v>
      </c>
      <c r="B390" t="str" s="7">
        <v>Henni Penni Hispanico Cheese, 4 Month Aged,  5.9-6.9 oz</v>
      </c>
      <c r="C390" t="str" s="7">
        <v>5.9-6.9 oz</v>
      </c>
      <c r="D390" t="str" s="7">
        <v>Herd Share Members</v>
      </c>
      <c r="E390" s="12">
        <v>15.74</v>
      </c>
      <c r="F390" s="13">
        <v>17</v>
      </c>
      <c r="G390" s="13">
        <f>IF(AND(ISNUMBER(E390),ISNUMBER(F390)),F390-E390,"")</f>
        <v>1.26</v>
      </c>
      <c r="H390" s="14">
        <f>IF(AND(ISNUMBER(E390),E390&gt;0,ISNUMBER(F390)),F390/E390-1,"")</f>
        <v>0.08005082592121981</v>
      </c>
      <c r="I390" t="str" s="15">
        <v>Unreviewed</v>
      </c>
      <c r="J390" s="16"/>
      <c r="K390" t="str" s="15">
        <v/>
      </c>
      <c r="L390" s="17" t="str">
        <f>IF(AC390="Local catalog","",IF(AG390="Yes",IF(ISNUMBER(E390),E390,""),IF(I390="Keep current",IF(ISNUMBER(E390),E390,""),IF(AH390&lt;&gt;"Yes","",IF(I390="Approve proposed",F390,IF(AND(I390="Use my price",AND(ISNUMBER(J390),J390&gt;0)),J390,""))))))</f>
        <v/>
      </c>
      <c r="M390" t="str" s="7">
        <f>IF(AND(AG390="Yes",OR(I390="Approve proposed",I390="Use my price")),"CHECK: protected price kept current",IF(OR(I390="Unreviewed",I390=""),"Pending review",IF(I390="Hold","On hold",IF(I390="Keep current",IF(ISNUMBER(E390),"Kept current","CHECK: no confirmed current price"),IF(AH390&lt;&gt;"Yes","CHECK: source needs review",IF(AND(I390="Use my price",NOT(AND(ISNUMBER(J390),J390&gt;0))),"CHECK: enter a price above zero",IF(NOT(OR(I390="Approve proposed",I390="Use my price")),"CHECK: choose a listed decision",IF(OR(NOT(ISNUMBER(L390)),L390&lt;=0,NOT(ISNUMBER(Y390)),Y390&lt;=0,X390&gt;=1),"CHECK: price or base unavailable",IF(L390/(Y390*(1-X390))-1&lt;0,"CHECK: price below local base","Ready")))))))))</f>
        <v>Pending review</v>
      </c>
      <c r="N390" s="18">
        <v>15.74</v>
      </c>
      <c r="O390" s="19">
        <v>0.4</v>
      </c>
      <c r="P390" s="14">
        <v>0.5125</v>
      </c>
      <c r="Q390" s="20" t="str">
        <f>IF(AND(ISNUMBER(L390),ISNUMBER(Y390),Y390&gt;0,X390&lt;1),ROUND(L390/(Y390*(1-X390))-1,4),"")</f>
        <v/>
      </c>
      <c r="R390" s="12">
        <v>1339.1200000000003</v>
      </c>
      <c r="S390" s="13">
        <f>IF(AND(ISNUMBER(E390),E390&gt;0,ISNUMBER(F390)),R390*(F390/E390-1)*(1-'Start Here'!$B$16),0)</f>
        <v>103.98173214739518</v>
      </c>
      <c r="T390" s="17">
        <f>IF(AND(M390="Ready",OR(I390="Approve proposed",AND(I390="Use my price",AND(ISNUMBER(J390),J390&gt;0))),ISNUMBER(L390),E390&gt;0),R390*(L390/E390-1)*(1-'Start Here'!$B$16),0)</f>
        <v>0</v>
      </c>
      <c r="U390" t="str" s="6">
        <v>Currently hidden; do not activate automatically</v>
      </c>
      <c r="V390" t="str" s="21">
        <v>No</v>
      </c>
      <c r="W390" t="str" s="21">
        <v>No</v>
      </c>
      <c r="X390" s="22">
        <v>0</v>
      </c>
      <c r="Y390" s="18">
        <v>11.24</v>
      </c>
      <c r="Z390" s="18">
        <v>11.24</v>
      </c>
      <c r="AA390" s="25">
        <v>1</v>
      </c>
      <c r="AB390" t="str" s="6">
        <v>2026-10-01 10:41:27 UTC</v>
      </c>
      <c r="AC390" t="str" s="6">
        <v>Local Line cache</v>
      </c>
      <c r="AD390" s="23">
        <v>805464</v>
      </c>
      <c r="AE390" s="23">
        <v>526468</v>
      </c>
      <c r="AF390" t="str" s="23">
        <v>805464:526468:herdShare</v>
      </c>
      <c r="AG390" t="str" s="23">
        <v>No</v>
      </c>
      <c r="AH390" t="str" s="23">
        <v>Yes</v>
      </c>
      <c r="AI390" s="18">
        <v>831.7600000000001</v>
      </c>
    </row>
    <row r="391" ht="32" customHeight="1">
      <c r="A391" t="str" s="7">
        <v>Creamy Cow, LLC</v>
      </c>
      <c r="B391" t="str" s="7">
        <v>Henni Penni Hispanico Cheese, 4 Month Aged,  5.9-6.9 oz</v>
      </c>
      <c r="C391" t="str" s="7">
        <v>5.9-6.9 oz</v>
      </c>
      <c r="D391" t="str" s="7">
        <v>CSA Members</v>
      </c>
      <c r="G391" s="13" t="str">
        <f>IF(AND(ISNUMBER(E391),ISNUMBER(F391)),F391-E391,"")</f>
        <v/>
      </c>
      <c r="H391" s="14" t="str">
        <f>IF(AND(ISNUMBER(E391),E391&gt;0,ISNUMBER(F391)),F391/E391-1,"")</f>
        <v/>
      </c>
      <c r="I391" t="str" s="15">
        <v>Hold</v>
      </c>
      <c r="J391" s="24"/>
      <c r="K391" t="str" s="15">
        <v/>
      </c>
      <c r="L391" s="17" t="str">
        <f>IF(AC391="Local catalog","",IF(AG391="Yes",IF(ISNUMBER(E391),E391,""),IF(I391="Keep current",IF(ISNUMBER(E391),E391,""),IF(AH391&lt;&gt;"Yes","",IF(I391="Approve proposed",F391,IF(AND(I391="Use my price",AND(ISNUMBER(J391),J391&gt;0)),J391,""))))))</f>
        <v/>
      </c>
      <c r="M391" t="str" s="7">
        <f>IF(AND(AG391="Yes",OR(I391="Approve proposed",I391="Use my price")),"CHECK: protected price kept current",IF(OR(I391="Unreviewed",I391=""),"Pending review",IF(I391="Hold","On hold",IF(I391="Keep current",IF(ISNUMBER(E391),"Kept current","CHECK: no confirmed current price"),IF(AH391&lt;&gt;"Yes","CHECK: source needs review",IF(AND(I391="Use my price",NOT(AND(ISNUMBER(J391),J391&gt;0))),"CHECK: enter a price above zero",IF(NOT(OR(I391="Approve proposed",I391="Use my price")),"CHECK: choose a listed decision",IF(OR(NOT(ISNUMBER(L391)),L391&lt;=0,NOT(ISNUMBER(Y391)),Y391&lt;=0,X391&gt;=1),"CHECK: price or base unavailable",IF(L391/(Y391*(1-X391))-1&lt;0,"CHECK: price below local base","Ready")))))))))</f>
        <v>On hold</v>
      </c>
      <c r="N391" s="18">
        <v>15.74</v>
      </c>
      <c r="O391" s="19">
        <v>0.4</v>
      </c>
      <c r="Q391" s="20" t="str">
        <f>IF(AND(ISNUMBER(L391),ISNUMBER(Y391),Y391&gt;0,X391&lt;1),ROUND(L391/(Y391*(1-X391))-1,4),"")</f>
        <v/>
      </c>
      <c r="R391" s="12">
        <v>0</v>
      </c>
      <c r="S391" s="13">
        <f>IF(AND(ISNUMBER(E391),E391&gt;0,ISNUMBER(F391)),R391*(F391/E391-1)*(1-'Start Here'!$B$16),0)</f>
        <v>0</v>
      </c>
      <c r="T391" s="17">
        <f>IF(AND(M391="Ready",OR(I391="Approve proposed",AND(I391="Use my price",AND(ISNUMBER(J391),J391&gt;0))),ISNUMBER(L391),E391&gt;0),R391*(L391/E391-1)*(1-'Start Here'!$B$16),0)</f>
        <v>0</v>
      </c>
      <c r="U391" t="str" s="6">
        <v>No confirmed Local Line price/list; local calculation is reference only; Currently hidden; do not activate automatically</v>
      </c>
      <c r="V391" t="str" s="21">
        <v>No</v>
      </c>
      <c r="W391" t="str" s="21">
        <v>No</v>
      </c>
      <c r="X391" s="22">
        <v>0</v>
      </c>
      <c r="Y391" s="18">
        <v>11.24</v>
      </c>
      <c r="Z391" s="18">
        <v>11.24</v>
      </c>
      <c r="AA391" s="25">
        <v>1</v>
      </c>
      <c r="AB391" t="str" s="6">
        <v/>
      </c>
      <c r="AC391" t="str" s="6">
        <v>Local calculation only</v>
      </c>
      <c r="AD391" s="23">
        <v>805464</v>
      </c>
      <c r="AE391" s="23">
        <v>526468</v>
      </c>
      <c r="AF391" t="str" s="23">
        <v>805464:526468:member</v>
      </c>
      <c r="AG391" t="str" s="23">
        <v>No</v>
      </c>
      <c r="AH391" t="str" s="23">
        <v>No</v>
      </c>
      <c r="AI391" s="18">
        <v>0</v>
      </c>
    </row>
    <row r="392" ht="32" customHeight="1">
      <c r="A392" t="str" s="7">
        <v>Creamy Cow, LLC</v>
      </c>
      <c r="B392" t="str" s="7">
        <v>Henni Penni Hispanico Cheese, 4 Month Aged,  5.9-6.9 oz</v>
      </c>
      <c r="C392" t="str" s="7">
        <v>5.9-6.9 oz</v>
      </c>
      <c r="D392" t="str" s="7">
        <v>Guest Basket</v>
      </c>
      <c r="G392" s="13" t="str">
        <f>IF(AND(ISNUMBER(E392),ISNUMBER(F392)),F392-E392,"")</f>
        <v/>
      </c>
      <c r="H392" s="14" t="str">
        <f>IF(AND(ISNUMBER(E392),E392&gt;0,ISNUMBER(F392)),F392/E392-1,"")</f>
        <v/>
      </c>
      <c r="I392" t="str" s="15">
        <v>Hold</v>
      </c>
      <c r="J392" s="24"/>
      <c r="K392" t="str" s="15">
        <v/>
      </c>
      <c r="L392" s="17" t="str">
        <f>IF(AC392="Local catalog","",IF(AG392="Yes",IF(ISNUMBER(E392),E392,""),IF(I392="Keep current",IF(ISNUMBER(E392),E392,""),IF(AH392&lt;&gt;"Yes","",IF(I392="Approve proposed",F392,IF(AND(I392="Use my price",AND(ISNUMBER(J392),J392&gt;0)),J392,""))))))</f>
        <v/>
      </c>
      <c r="M392" t="str" s="7">
        <f>IF(AND(AG392="Yes",OR(I392="Approve proposed",I392="Use my price")),"CHECK: protected price kept current",IF(OR(I392="Unreviewed",I392=""),"Pending review",IF(I392="Hold","On hold",IF(I392="Keep current",IF(ISNUMBER(E392),"Kept current","CHECK: no confirmed current price"),IF(AH392&lt;&gt;"Yes","CHECK: source needs review",IF(AND(I392="Use my price",NOT(AND(ISNUMBER(J392),J392&gt;0))),"CHECK: enter a price above zero",IF(NOT(OR(I392="Approve proposed",I392="Use my price")),"CHECK: choose a listed decision",IF(OR(NOT(ISNUMBER(L392)),L392&lt;=0,NOT(ISNUMBER(Y392)),Y392&lt;=0,X392&gt;=1),"CHECK: price or base unavailable",IF(L392/(Y392*(1-X392))-1&lt;0,"CHECK: price below local base","Ready")))))))))</f>
        <v>On hold</v>
      </c>
      <c r="N392" s="18">
        <v>15.74</v>
      </c>
      <c r="O392" s="19">
        <v>0.4</v>
      </c>
      <c r="Q392" s="20" t="str">
        <f>IF(AND(ISNUMBER(L392),ISNUMBER(Y392),Y392&gt;0,X392&lt;1),ROUND(L392/(Y392*(1-X392))-1,4),"")</f>
        <v/>
      </c>
      <c r="R392" s="12">
        <v>0</v>
      </c>
      <c r="S392" s="13">
        <f>IF(AND(ISNUMBER(E392),E392&gt;0,ISNUMBER(F392)),R392*(F392/E392-1)*(1-'Start Here'!$B$16),0)</f>
        <v>0</v>
      </c>
      <c r="T392" s="17">
        <f>IF(AND(M392="Ready",OR(I392="Approve proposed",AND(I392="Use my price",AND(ISNUMBER(J392),J392&gt;0))),ISNUMBER(L392),E392&gt;0),R392*(L392/E392-1)*(1-'Start Here'!$B$16),0)</f>
        <v>0</v>
      </c>
      <c r="U392" t="str" s="6">
        <v>No confirmed Local Line price/list; local calculation is reference only; Currently hidden; do not activate automatically</v>
      </c>
      <c r="V392" t="str" s="21">
        <v>No</v>
      </c>
      <c r="W392" t="str" s="21">
        <v>No</v>
      </c>
      <c r="X392" s="22">
        <v>0</v>
      </c>
      <c r="Y392" s="18">
        <v>11.24</v>
      </c>
      <c r="Z392" s="18">
        <v>11.24</v>
      </c>
      <c r="AA392" s="25">
        <v>1</v>
      </c>
      <c r="AB392" t="str" s="6">
        <v/>
      </c>
      <c r="AC392" t="str" s="6">
        <v>Local calculation only</v>
      </c>
      <c r="AD392" s="23">
        <v>805464</v>
      </c>
      <c r="AE392" s="23">
        <v>526468</v>
      </c>
      <c r="AF392" t="str" s="23">
        <v>805464:526468:guest</v>
      </c>
      <c r="AG392" t="str" s="23">
        <v>No</v>
      </c>
      <c r="AH392" t="str" s="23">
        <v>No</v>
      </c>
      <c r="AI392" s="18">
        <v>0</v>
      </c>
    </row>
    <row r="393" ht="32" customHeight="1">
      <c r="A393" t="str" s="7">
        <v>Creamy Cow, LLC</v>
      </c>
      <c r="B393" t="str" s="7">
        <v>Henni Penni Hispanico Cheese, 4 Month Aged,  5.9-6.9 oz</v>
      </c>
      <c r="C393" t="str" s="7">
        <v>5.9-6.9 oz</v>
      </c>
      <c r="D393" t="str" s="7">
        <v>SNAP</v>
      </c>
      <c r="E393" s="12">
        <v>15.74</v>
      </c>
      <c r="F393" s="13">
        <v>15.74</v>
      </c>
      <c r="G393" s="13">
        <f>IF(AND(ISNUMBER(E393),ISNUMBER(F393)),F393-E393,"")</f>
        <v>0</v>
      </c>
      <c r="H393" s="14">
        <f>IF(AND(ISNUMBER(E393),E393&gt;0,ISNUMBER(F393)),F393/E393-1,"")</f>
        <v>0</v>
      </c>
      <c r="I393" t="str" s="15">
        <v>Keep current</v>
      </c>
      <c r="J393" s="16"/>
      <c r="K393" t="str" s="15">
        <v/>
      </c>
      <c r="L393" s="17">
        <f>IF(AC393="Local catalog","",IF(AG393="Yes",IF(ISNUMBER(E393),E393,""),IF(I393="Keep current",IF(ISNUMBER(E393),E393,""),IF(AH393&lt;&gt;"Yes","",IF(I393="Approve proposed",F393,IF(AND(I393="Use my price",AND(ISNUMBER(J393),J393&gt;0)),J393,""))))))</f>
        <v>15.74</v>
      </c>
      <c r="M393" t="str" s="7">
        <f>IF(AND(AG393="Yes",OR(I393="Approve proposed",I393="Use my price")),"CHECK: protected price kept current",IF(OR(I393="Unreviewed",I393=""),"Pending review",IF(I393="Hold","On hold",IF(I393="Keep current",IF(ISNUMBER(E393),"Kept current","CHECK: no confirmed current price"),IF(AH393&lt;&gt;"Yes","CHECK: source needs review",IF(AND(I393="Use my price",NOT(AND(ISNUMBER(J393),J393&gt;0))),"CHECK: enter a price above zero",IF(NOT(OR(I393="Approve proposed",I393="Use my price")),"CHECK: choose a listed decision",IF(OR(NOT(ISNUMBER(L393)),L393&lt;=0,NOT(ISNUMBER(Y393)),Y393&lt;=0,X393&gt;=1),"CHECK: price or base unavailable",IF(L393/(Y393*(1-X393))-1&lt;0,"CHECK: price below local base","Ready")))))))))</f>
        <v>Kept current</v>
      </c>
      <c r="N393" s="18">
        <v>15.74</v>
      </c>
      <c r="O393" s="19">
        <v>0.4</v>
      </c>
      <c r="P393" s="14">
        <v>0.4004</v>
      </c>
      <c r="Q393" s="20">
        <f>IF(AND(ISNUMBER(L393),ISNUMBER(Y393),Y393&gt;0,X393&lt;1),ROUND(L393/(Y393*(1-X393))-1,4),"")</f>
        <v>0.4004</v>
      </c>
      <c r="R393" s="12">
        <v>0</v>
      </c>
      <c r="S393" s="13">
        <f>IF(AND(ISNUMBER(E393),E393&gt;0,ISNUMBER(F393)),R393*(F393/E393-1)*(1-'Start Here'!$B$16),0)</f>
        <v>0</v>
      </c>
      <c r="T393" s="17">
        <f>IF(AND(M393="Ready",OR(I393="Approve proposed",AND(I393="Use my price",AND(ISNUMBER(J393),J393&gt;0))),ISNUMBER(L393),E393&gt;0),R393*(L393/E393-1)*(1-'Start Here'!$B$16),0)</f>
        <v>0</v>
      </c>
      <c r="U393" t="str" s="6">
        <v>SNAP: preserve existing selling price; Currently hidden; do not activate automatically</v>
      </c>
      <c r="V393" t="str" s="21">
        <v>No</v>
      </c>
      <c r="W393" t="str" s="21">
        <v>No</v>
      </c>
      <c r="X393" s="22">
        <v>0</v>
      </c>
      <c r="Y393" s="18">
        <v>11.24</v>
      </c>
      <c r="Z393" s="18">
        <v>11.24</v>
      </c>
      <c r="AA393" s="25">
        <v>1</v>
      </c>
      <c r="AB393" t="str" s="6">
        <v>2026-10-01 10:41:27 UTC</v>
      </c>
      <c r="AC393" t="str" s="6">
        <v>Local Line cache</v>
      </c>
      <c r="AD393" s="23">
        <v>805464</v>
      </c>
      <c r="AE393" s="23">
        <v>526468</v>
      </c>
      <c r="AF393" t="str" s="23">
        <v>805464:526468:snap</v>
      </c>
      <c r="AG393" t="str" s="23">
        <v>Yes</v>
      </c>
      <c r="AH393" t="str" s="23">
        <v>Yes</v>
      </c>
      <c r="AI393" s="18">
        <v>0</v>
      </c>
    </row>
    <row r="394" ht="32" customHeight="1">
      <c r="A394" t="str" s="7">
        <v>Creamy Cow, LLC</v>
      </c>
      <c r="B394" t="str" s="7">
        <v>Henni Penni Hispanico Cheese, 4 Month Aged,  7-8 oz</v>
      </c>
      <c r="C394" t="str" s="7">
        <v>7-8 oz</v>
      </c>
      <c r="D394" t="str" s="7">
        <v>Herd Share Members</v>
      </c>
      <c r="E394" s="12">
        <v>16.58</v>
      </c>
      <c r="F394" s="13">
        <v>17.91</v>
      </c>
      <c r="G394" s="13">
        <f>IF(AND(ISNUMBER(E394),ISNUMBER(F394)),F394-E394,"")</f>
        <v>1.33</v>
      </c>
      <c r="H394" s="14">
        <f>IF(AND(ISNUMBER(E394),E394&gt;0,ISNUMBER(F394)),F394/E394-1,"")</f>
        <v>0.08021712907117018</v>
      </c>
      <c r="I394" t="str" s="15">
        <v>Unreviewed</v>
      </c>
      <c r="J394" s="16"/>
      <c r="K394" t="str" s="15">
        <v/>
      </c>
      <c r="L394" s="17" t="str">
        <f>IF(AC394="Local catalog","",IF(AG394="Yes",IF(ISNUMBER(E394),E394,""),IF(I394="Keep current",IF(ISNUMBER(E394),E394,""),IF(AH394&lt;&gt;"Yes","",IF(I394="Approve proposed",F394,IF(AND(I394="Use my price",AND(ISNUMBER(J394),J394&gt;0)),J394,""))))))</f>
        <v/>
      </c>
      <c r="M394" t="str" s="7">
        <f>IF(AND(AG394="Yes",OR(I394="Approve proposed",I394="Use my price")),"CHECK: protected price kept current",IF(OR(I394="Unreviewed",I394=""),"Pending review",IF(I394="Hold","On hold",IF(I394="Keep current",IF(ISNUMBER(E394),"Kept current","CHECK: no confirmed current price"),IF(AH394&lt;&gt;"Yes","CHECK: source needs review",IF(AND(I394="Use my price",NOT(AND(ISNUMBER(J394),J394&gt;0))),"CHECK: enter a price above zero",IF(NOT(OR(I394="Approve proposed",I394="Use my price")),"CHECK: choose a listed decision",IF(OR(NOT(ISNUMBER(L394)),L394&lt;=0,NOT(ISNUMBER(Y394)),Y394&lt;=0,X394&gt;=1),"CHECK: price or base unavailable",IF(L394/(Y394*(1-X394))-1&lt;0,"CHECK: price below local base","Ready")))))))))</f>
        <v>Pending review</v>
      </c>
      <c r="N394" s="18">
        <v>16.58</v>
      </c>
      <c r="O394" s="19">
        <v>0.4</v>
      </c>
      <c r="P394" s="14">
        <v>0.5127</v>
      </c>
      <c r="Q394" s="20" t="str">
        <f>IF(AND(ISNUMBER(L394),ISNUMBER(Y394),Y394&gt;0,X394&lt;1),ROUND(L394/(Y394*(1-X394))-1,4),"")</f>
        <v/>
      </c>
      <c r="R394" s="12">
        <v>1430.57</v>
      </c>
      <c r="S394" s="13">
        <f>IF(AND(ISNUMBER(E394),E394&gt;0,ISNUMBER(F394)),R394*(F394/E394-1)*(1-'Start Here'!$B$16),0)</f>
        <v>111.3135317852836</v>
      </c>
      <c r="T394" s="17">
        <f>IF(AND(M394="Ready",OR(I394="Approve proposed",AND(I394="Use my price",AND(ISNUMBER(J394),J394&gt;0))),ISNUMBER(L394),E394&gt;0),R394*(L394/E394-1)*(1-'Start Here'!$B$16),0)</f>
        <v>0</v>
      </c>
      <c r="U394" t="str" s="6">
        <v>Currently hidden; do not activate automatically</v>
      </c>
      <c r="V394" t="str" s="21">
        <v>No</v>
      </c>
      <c r="W394" t="str" s="21">
        <v>No</v>
      </c>
      <c r="X394" s="22">
        <v>0</v>
      </c>
      <c r="Y394" s="18">
        <v>11.84</v>
      </c>
      <c r="Z394" s="18">
        <v>11.84</v>
      </c>
      <c r="AA394" s="25">
        <v>1</v>
      </c>
      <c r="AB394" t="str" s="6">
        <v>2026-10-01 10:41:27 UTC</v>
      </c>
      <c r="AC394" t="str" s="6">
        <v>Local Line cache</v>
      </c>
      <c r="AD394" s="23">
        <v>842611</v>
      </c>
      <c r="AE394" s="23">
        <v>570582</v>
      </c>
      <c r="AF394" t="str" s="23">
        <v>842611:570582:herdShare</v>
      </c>
      <c r="AG394" t="str" s="23">
        <v>No</v>
      </c>
      <c r="AH394" t="str" s="23">
        <v>Yes</v>
      </c>
      <c r="AI394" s="18">
        <v>816.9599999999999</v>
      </c>
    </row>
    <row r="395" ht="32" customHeight="1">
      <c r="A395" t="str" s="7">
        <v>Creamy Cow, LLC</v>
      </c>
      <c r="B395" t="str" s="7">
        <v>Henni Penni Hispanico Cheese, 4 Month Aged,  7-8 oz</v>
      </c>
      <c r="C395" t="str" s="7">
        <v>7-8 oz</v>
      </c>
      <c r="D395" t="str" s="7">
        <v>CSA Members</v>
      </c>
      <c r="G395" s="13" t="str">
        <f>IF(AND(ISNUMBER(E395),ISNUMBER(F395)),F395-E395,"")</f>
        <v/>
      </c>
      <c r="H395" s="14" t="str">
        <f>IF(AND(ISNUMBER(E395),E395&gt;0,ISNUMBER(F395)),F395/E395-1,"")</f>
        <v/>
      </c>
      <c r="I395" t="str" s="15">
        <v>Hold</v>
      </c>
      <c r="J395" s="24"/>
      <c r="K395" t="str" s="15">
        <v/>
      </c>
      <c r="L395" s="17" t="str">
        <f>IF(AC395="Local catalog","",IF(AG395="Yes",IF(ISNUMBER(E395),E395,""),IF(I395="Keep current",IF(ISNUMBER(E395),E395,""),IF(AH395&lt;&gt;"Yes","",IF(I395="Approve proposed",F395,IF(AND(I395="Use my price",AND(ISNUMBER(J395),J395&gt;0)),J395,""))))))</f>
        <v/>
      </c>
      <c r="M395" t="str" s="7">
        <f>IF(AND(AG395="Yes",OR(I395="Approve proposed",I395="Use my price")),"CHECK: protected price kept current",IF(OR(I395="Unreviewed",I395=""),"Pending review",IF(I395="Hold","On hold",IF(I395="Keep current",IF(ISNUMBER(E395),"Kept current","CHECK: no confirmed current price"),IF(AH395&lt;&gt;"Yes","CHECK: source needs review",IF(AND(I395="Use my price",NOT(AND(ISNUMBER(J395),J395&gt;0))),"CHECK: enter a price above zero",IF(NOT(OR(I395="Approve proposed",I395="Use my price")),"CHECK: choose a listed decision",IF(OR(NOT(ISNUMBER(L395)),L395&lt;=0,NOT(ISNUMBER(Y395)),Y395&lt;=0,X395&gt;=1),"CHECK: price or base unavailable",IF(L395/(Y395*(1-X395))-1&lt;0,"CHECK: price below local base","Ready")))))))))</f>
        <v>On hold</v>
      </c>
      <c r="N395" s="18">
        <v>16.58</v>
      </c>
      <c r="O395" s="19">
        <v>0.4</v>
      </c>
      <c r="Q395" s="20" t="str">
        <f>IF(AND(ISNUMBER(L395),ISNUMBER(Y395),Y395&gt;0,X395&lt;1),ROUND(L395/(Y395*(1-X395))-1,4),"")</f>
        <v/>
      </c>
      <c r="R395" s="12">
        <v>0</v>
      </c>
      <c r="S395" s="13">
        <f>IF(AND(ISNUMBER(E395),E395&gt;0,ISNUMBER(F395)),R395*(F395/E395-1)*(1-'Start Here'!$B$16),0)</f>
        <v>0</v>
      </c>
      <c r="T395" s="17">
        <f>IF(AND(M395="Ready",OR(I395="Approve proposed",AND(I395="Use my price",AND(ISNUMBER(J395),J395&gt;0))),ISNUMBER(L395),E395&gt;0),R395*(L395/E395-1)*(1-'Start Here'!$B$16),0)</f>
        <v>0</v>
      </c>
      <c r="U395" t="str" s="6">
        <v>No confirmed Local Line price/list; local calculation is reference only; Currently hidden; do not activate automatically</v>
      </c>
      <c r="V395" t="str" s="21">
        <v>No</v>
      </c>
      <c r="W395" t="str" s="21">
        <v>No</v>
      </c>
      <c r="X395" s="22">
        <v>0</v>
      </c>
      <c r="Y395" s="18">
        <v>11.84</v>
      </c>
      <c r="Z395" s="18">
        <v>11.84</v>
      </c>
      <c r="AA395" s="25">
        <v>1</v>
      </c>
      <c r="AB395" t="str" s="6">
        <v/>
      </c>
      <c r="AC395" t="str" s="6">
        <v>Local calculation only</v>
      </c>
      <c r="AD395" s="23">
        <v>842611</v>
      </c>
      <c r="AE395" s="23">
        <v>570582</v>
      </c>
      <c r="AF395" t="str" s="23">
        <v>842611:570582:member</v>
      </c>
      <c r="AG395" t="str" s="23">
        <v>No</v>
      </c>
      <c r="AH395" t="str" s="23">
        <v>No</v>
      </c>
      <c r="AI395" s="18">
        <v>0</v>
      </c>
    </row>
    <row r="396" ht="32" customHeight="1">
      <c r="A396" t="str" s="7">
        <v>Creamy Cow, LLC</v>
      </c>
      <c r="B396" t="str" s="7">
        <v>Henni Penni Hispanico Cheese, 4 Month Aged,  7-8 oz</v>
      </c>
      <c r="C396" t="str" s="7">
        <v>7-8 oz</v>
      </c>
      <c r="D396" t="str" s="7">
        <v>Guest Basket</v>
      </c>
      <c r="G396" s="13" t="str">
        <f>IF(AND(ISNUMBER(E396),ISNUMBER(F396)),F396-E396,"")</f>
        <v/>
      </c>
      <c r="H396" s="14" t="str">
        <f>IF(AND(ISNUMBER(E396),E396&gt;0,ISNUMBER(F396)),F396/E396-1,"")</f>
        <v/>
      </c>
      <c r="I396" t="str" s="15">
        <v>Hold</v>
      </c>
      <c r="J396" s="24"/>
      <c r="K396" t="str" s="15">
        <v/>
      </c>
      <c r="L396" s="17" t="str">
        <f>IF(AC396="Local catalog","",IF(AG396="Yes",IF(ISNUMBER(E396),E396,""),IF(I396="Keep current",IF(ISNUMBER(E396),E396,""),IF(AH396&lt;&gt;"Yes","",IF(I396="Approve proposed",F396,IF(AND(I396="Use my price",AND(ISNUMBER(J396),J396&gt;0)),J396,""))))))</f>
        <v/>
      </c>
      <c r="M396" t="str" s="7">
        <f>IF(AND(AG396="Yes",OR(I396="Approve proposed",I396="Use my price")),"CHECK: protected price kept current",IF(OR(I396="Unreviewed",I396=""),"Pending review",IF(I396="Hold","On hold",IF(I396="Keep current",IF(ISNUMBER(E396),"Kept current","CHECK: no confirmed current price"),IF(AH396&lt;&gt;"Yes","CHECK: source needs review",IF(AND(I396="Use my price",NOT(AND(ISNUMBER(J396),J396&gt;0))),"CHECK: enter a price above zero",IF(NOT(OR(I396="Approve proposed",I396="Use my price")),"CHECK: choose a listed decision",IF(OR(NOT(ISNUMBER(L396)),L396&lt;=0,NOT(ISNUMBER(Y396)),Y396&lt;=0,X396&gt;=1),"CHECK: price or base unavailable",IF(L396/(Y396*(1-X396))-1&lt;0,"CHECK: price below local base","Ready")))))))))</f>
        <v>On hold</v>
      </c>
      <c r="N396" s="18">
        <v>16.58</v>
      </c>
      <c r="O396" s="19">
        <v>0.4</v>
      </c>
      <c r="Q396" s="20" t="str">
        <f>IF(AND(ISNUMBER(L396),ISNUMBER(Y396),Y396&gt;0,X396&lt;1),ROUND(L396/(Y396*(1-X396))-1,4),"")</f>
        <v/>
      </c>
      <c r="R396" s="12">
        <v>0</v>
      </c>
      <c r="S396" s="13">
        <f>IF(AND(ISNUMBER(E396),E396&gt;0,ISNUMBER(F396)),R396*(F396/E396-1)*(1-'Start Here'!$B$16),0)</f>
        <v>0</v>
      </c>
      <c r="T396" s="17">
        <f>IF(AND(M396="Ready",OR(I396="Approve proposed",AND(I396="Use my price",AND(ISNUMBER(J396),J396&gt;0))),ISNUMBER(L396),E396&gt;0),R396*(L396/E396-1)*(1-'Start Here'!$B$16),0)</f>
        <v>0</v>
      </c>
      <c r="U396" t="str" s="6">
        <v>No confirmed Local Line price/list; local calculation is reference only; Currently hidden; do not activate automatically</v>
      </c>
      <c r="V396" t="str" s="21">
        <v>No</v>
      </c>
      <c r="W396" t="str" s="21">
        <v>No</v>
      </c>
      <c r="X396" s="22">
        <v>0</v>
      </c>
      <c r="Y396" s="18">
        <v>11.84</v>
      </c>
      <c r="Z396" s="18">
        <v>11.84</v>
      </c>
      <c r="AA396" s="25">
        <v>1</v>
      </c>
      <c r="AB396" t="str" s="6">
        <v/>
      </c>
      <c r="AC396" t="str" s="6">
        <v>Local calculation only</v>
      </c>
      <c r="AD396" s="23">
        <v>842611</v>
      </c>
      <c r="AE396" s="23">
        <v>570582</v>
      </c>
      <c r="AF396" t="str" s="23">
        <v>842611:570582:guest</v>
      </c>
      <c r="AG396" t="str" s="23">
        <v>No</v>
      </c>
      <c r="AH396" t="str" s="23">
        <v>No</v>
      </c>
      <c r="AI396" s="18">
        <v>0</v>
      </c>
    </row>
    <row r="397" ht="32" customHeight="1">
      <c r="A397" t="str" s="7">
        <v>Creamy Cow, LLC</v>
      </c>
      <c r="B397" t="str" s="7">
        <v>Henni Penni Hispanico Cheese, 4 Month Aged,  7-8 oz</v>
      </c>
      <c r="C397" t="str" s="7">
        <v>7-8 oz</v>
      </c>
      <c r="D397" t="str" s="7">
        <v>SNAP</v>
      </c>
      <c r="E397" s="12">
        <v>16.58</v>
      </c>
      <c r="F397" s="13">
        <v>16.58</v>
      </c>
      <c r="G397" s="13">
        <f>IF(AND(ISNUMBER(E397),ISNUMBER(F397)),F397-E397,"")</f>
        <v>0</v>
      </c>
      <c r="H397" s="14">
        <f>IF(AND(ISNUMBER(E397),E397&gt;0,ISNUMBER(F397)),F397/E397-1,"")</f>
        <v>0</v>
      </c>
      <c r="I397" t="str" s="15">
        <v>Keep current</v>
      </c>
      <c r="J397" s="16"/>
      <c r="K397" t="str" s="15">
        <v/>
      </c>
      <c r="L397" s="17">
        <f>IF(AC397="Local catalog","",IF(AG397="Yes",IF(ISNUMBER(E397),E397,""),IF(I397="Keep current",IF(ISNUMBER(E397),E397,""),IF(AH397&lt;&gt;"Yes","",IF(I397="Approve proposed",F397,IF(AND(I397="Use my price",AND(ISNUMBER(J397),J397&gt;0)),J397,""))))))</f>
        <v>16.58</v>
      </c>
      <c r="M397" t="str" s="7">
        <f>IF(AND(AG397="Yes",OR(I397="Approve proposed",I397="Use my price")),"CHECK: protected price kept current",IF(OR(I397="Unreviewed",I397=""),"Pending review",IF(I397="Hold","On hold",IF(I397="Keep current",IF(ISNUMBER(E397),"Kept current","CHECK: no confirmed current price"),IF(AH397&lt;&gt;"Yes","CHECK: source needs review",IF(AND(I397="Use my price",NOT(AND(ISNUMBER(J397),J397&gt;0))),"CHECK: enter a price above zero",IF(NOT(OR(I397="Approve proposed",I397="Use my price")),"CHECK: choose a listed decision",IF(OR(NOT(ISNUMBER(L397)),L397&lt;=0,NOT(ISNUMBER(Y397)),Y397&lt;=0,X397&gt;=1),"CHECK: price or base unavailable",IF(L397/(Y397*(1-X397))-1&lt;0,"CHECK: price below local base","Ready")))))))))</f>
        <v>Kept current</v>
      </c>
      <c r="N397" s="18">
        <v>16.58</v>
      </c>
      <c r="O397" s="19">
        <v>0.4</v>
      </c>
      <c r="P397" s="14">
        <v>0.4003</v>
      </c>
      <c r="Q397" s="20">
        <f>IF(AND(ISNUMBER(L397),ISNUMBER(Y397),Y397&gt;0,X397&lt;1),ROUND(L397/(Y397*(1-X397))-1,4),"")</f>
        <v>0.4003</v>
      </c>
      <c r="R397" s="12">
        <v>0</v>
      </c>
      <c r="S397" s="13">
        <f>IF(AND(ISNUMBER(E397),E397&gt;0,ISNUMBER(F397)),R397*(F397/E397-1)*(1-'Start Here'!$B$16),0)</f>
        <v>0</v>
      </c>
      <c r="T397" s="17">
        <f>IF(AND(M397="Ready",OR(I397="Approve proposed",AND(I397="Use my price",AND(ISNUMBER(J397),J397&gt;0))),ISNUMBER(L397),E397&gt;0),R397*(L397/E397-1)*(1-'Start Here'!$B$16),0)</f>
        <v>0</v>
      </c>
      <c r="U397" t="str" s="6">
        <v>SNAP: preserve existing selling price; Currently hidden; do not activate automatically</v>
      </c>
      <c r="V397" t="str" s="21">
        <v>No</v>
      </c>
      <c r="W397" t="str" s="21">
        <v>No</v>
      </c>
      <c r="X397" s="22">
        <v>0</v>
      </c>
      <c r="Y397" s="18">
        <v>11.84</v>
      </c>
      <c r="Z397" s="18">
        <v>11.84</v>
      </c>
      <c r="AA397" s="25">
        <v>1</v>
      </c>
      <c r="AB397" t="str" s="6">
        <v>2026-10-01 10:41:27 UTC</v>
      </c>
      <c r="AC397" t="str" s="6">
        <v>Local Line cache</v>
      </c>
      <c r="AD397" s="23">
        <v>842611</v>
      </c>
      <c r="AE397" s="23">
        <v>570582</v>
      </c>
      <c r="AF397" t="str" s="23">
        <v>842611:570582:snap</v>
      </c>
      <c r="AG397" t="str" s="23">
        <v>Yes</v>
      </c>
      <c r="AH397" t="str" s="23">
        <v>Yes</v>
      </c>
      <c r="AI397" s="18">
        <v>0</v>
      </c>
    </row>
    <row r="398" ht="32" customHeight="1">
      <c r="A398" t="str" s="7">
        <v>Creamy Cow, LLC</v>
      </c>
      <c r="B398" t="str" s="7">
        <v>Henni Penni Hispanico Cheese, 4 Month Aged, 4.8-5.8 oz</v>
      </c>
      <c r="C398" t="str" s="7">
        <v>4.8-5.8 oz</v>
      </c>
      <c r="D398" t="str" s="7">
        <v>Herd Share Members</v>
      </c>
      <c r="E398" s="12">
        <v>12.57</v>
      </c>
      <c r="F398" s="13">
        <v>13.58</v>
      </c>
      <c r="G398" s="13">
        <f>IF(AND(ISNUMBER(E398),ISNUMBER(F398)),F398-E398,"")</f>
        <v>1.01</v>
      </c>
      <c r="H398" s="14">
        <f>IF(AND(ISNUMBER(E398),E398&gt;0,ISNUMBER(F398)),F398/E398-1,"")</f>
        <v>0.08035003977724742</v>
      </c>
      <c r="I398" t="str" s="15">
        <v>Unreviewed</v>
      </c>
      <c r="J398" s="16"/>
      <c r="K398" t="str" s="15">
        <v/>
      </c>
      <c r="L398" s="17" t="str">
        <f>IF(AC398="Local catalog","",IF(AG398="Yes",IF(ISNUMBER(E398),E398,""),IF(I398="Keep current",IF(ISNUMBER(E398),E398,""),IF(AH398&lt;&gt;"Yes","",IF(I398="Approve proposed",F398,IF(AND(I398="Use my price",AND(ISNUMBER(J398),J398&gt;0)),J398,""))))))</f>
        <v/>
      </c>
      <c r="M398" t="str" s="7">
        <f>IF(AND(AG398="Yes",OR(I398="Approve proposed",I398="Use my price")),"CHECK: protected price kept current",IF(OR(I398="Unreviewed",I398=""),"Pending review",IF(I398="Hold","On hold",IF(I398="Keep current",IF(ISNUMBER(E398),"Kept current","CHECK: no confirmed current price"),IF(AH398&lt;&gt;"Yes","CHECK: source needs review",IF(AND(I398="Use my price",NOT(AND(ISNUMBER(J398),J398&gt;0))),"CHECK: enter a price above zero",IF(NOT(OR(I398="Approve proposed",I398="Use my price")),"CHECK: choose a listed decision",IF(OR(NOT(ISNUMBER(L398)),L398&lt;=0,NOT(ISNUMBER(Y398)),Y398&lt;=0,X398&gt;=1),"CHECK: price or base unavailable",IF(L398/(Y398*(1-X398))-1&lt;0,"CHECK: price below local base","Ready")))))))))</f>
        <v>Pending review</v>
      </c>
      <c r="N398" s="18">
        <v>12.57</v>
      </c>
      <c r="O398" s="19">
        <v>0.4</v>
      </c>
      <c r="P398" s="14">
        <v>0.5122</v>
      </c>
      <c r="Q398" s="20" t="str">
        <f>IF(AND(ISNUMBER(L398),ISNUMBER(Y398),Y398&gt;0,X398&lt;1),ROUND(L398/(Y398*(1-X398))-1,4),"")</f>
        <v/>
      </c>
      <c r="R398" s="12">
        <v>548.04</v>
      </c>
      <c r="S398" s="13">
        <f>IF(AND(ISNUMBER(E398),E398&gt;0,ISNUMBER(F398)),R398*(F398/E398-1)*(1-'Start Here'!$B$16),0)</f>
        <v>42.713984725536996</v>
      </c>
      <c r="T398" s="17">
        <f>IF(AND(M398="Ready",OR(I398="Approve proposed",AND(I398="Use my price",AND(ISNUMBER(J398),J398&gt;0))),ISNUMBER(L398),E398&gt;0),R398*(L398/E398-1)*(1-'Start Here'!$B$16),0)</f>
        <v>0</v>
      </c>
      <c r="U398" t="str" s="6">
        <v>Currently hidden; do not activate automatically</v>
      </c>
      <c r="V398" t="str" s="21">
        <v>No</v>
      </c>
      <c r="W398" t="str" s="21">
        <v>No</v>
      </c>
      <c r="X398" s="22">
        <v>0</v>
      </c>
      <c r="Y398" s="18">
        <v>8.98</v>
      </c>
      <c r="Z398" s="18">
        <v>8.98</v>
      </c>
      <c r="AA398" s="25">
        <v>1</v>
      </c>
      <c r="AB398" t="str" s="6">
        <v>2026-10-01 10:41:27 UTC</v>
      </c>
      <c r="AC398" t="str" s="6">
        <v>Local Line cache</v>
      </c>
      <c r="AD398" s="23">
        <v>866256</v>
      </c>
      <c r="AE398" s="23">
        <v>596901</v>
      </c>
      <c r="AF398" t="str" s="23">
        <v>866256:596901:herdShare</v>
      </c>
      <c r="AG398" t="str" s="23">
        <v>No</v>
      </c>
      <c r="AH398" t="str" s="23">
        <v>Yes</v>
      </c>
      <c r="AI398" s="18">
        <v>332.26</v>
      </c>
    </row>
    <row r="399" ht="32" customHeight="1">
      <c r="A399" t="str" s="7">
        <v>Creamy Cow, LLC</v>
      </c>
      <c r="B399" t="str" s="7">
        <v>Henni Penni Hispanico Cheese, 4 Month Aged, 4.8-5.8 oz</v>
      </c>
      <c r="C399" t="str" s="7">
        <v>4.8-5.8 oz</v>
      </c>
      <c r="D399" t="str" s="7">
        <v>CSA Members</v>
      </c>
      <c r="G399" s="13" t="str">
        <f>IF(AND(ISNUMBER(E399),ISNUMBER(F399)),F399-E399,"")</f>
        <v/>
      </c>
      <c r="H399" s="14" t="str">
        <f>IF(AND(ISNUMBER(E399),E399&gt;0,ISNUMBER(F399)),F399/E399-1,"")</f>
        <v/>
      </c>
      <c r="I399" t="str" s="15">
        <v>Hold</v>
      </c>
      <c r="J399" s="24"/>
      <c r="K399" t="str" s="15">
        <v/>
      </c>
      <c r="L399" s="17" t="str">
        <f>IF(AC399="Local catalog","",IF(AG399="Yes",IF(ISNUMBER(E399),E399,""),IF(I399="Keep current",IF(ISNUMBER(E399),E399,""),IF(AH399&lt;&gt;"Yes","",IF(I399="Approve proposed",F399,IF(AND(I399="Use my price",AND(ISNUMBER(J399),J399&gt;0)),J399,""))))))</f>
        <v/>
      </c>
      <c r="M399" t="str" s="7">
        <f>IF(AND(AG399="Yes",OR(I399="Approve proposed",I399="Use my price")),"CHECK: protected price kept current",IF(OR(I399="Unreviewed",I399=""),"Pending review",IF(I399="Hold","On hold",IF(I399="Keep current",IF(ISNUMBER(E399),"Kept current","CHECK: no confirmed current price"),IF(AH399&lt;&gt;"Yes","CHECK: source needs review",IF(AND(I399="Use my price",NOT(AND(ISNUMBER(J399),J399&gt;0))),"CHECK: enter a price above zero",IF(NOT(OR(I399="Approve proposed",I399="Use my price")),"CHECK: choose a listed decision",IF(OR(NOT(ISNUMBER(L399)),L399&lt;=0,NOT(ISNUMBER(Y399)),Y399&lt;=0,X399&gt;=1),"CHECK: price or base unavailable",IF(L399/(Y399*(1-X399))-1&lt;0,"CHECK: price below local base","Ready")))))))))</f>
        <v>On hold</v>
      </c>
      <c r="N399" s="18">
        <v>12.57</v>
      </c>
      <c r="O399" s="19">
        <v>0.4</v>
      </c>
      <c r="Q399" s="20" t="str">
        <f>IF(AND(ISNUMBER(L399),ISNUMBER(Y399),Y399&gt;0,X399&lt;1),ROUND(L399/(Y399*(1-X399))-1,4),"")</f>
        <v/>
      </c>
      <c r="R399" s="12">
        <v>0</v>
      </c>
      <c r="S399" s="13">
        <f>IF(AND(ISNUMBER(E399),E399&gt;0,ISNUMBER(F399)),R399*(F399/E399-1)*(1-'Start Here'!$B$16),0)</f>
        <v>0</v>
      </c>
      <c r="T399" s="17">
        <f>IF(AND(M399="Ready",OR(I399="Approve proposed",AND(I399="Use my price",AND(ISNUMBER(J399),J399&gt;0))),ISNUMBER(L399),E399&gt;0),R399*(L399/E399-1)*(1-'Start Here'!$B$16),0)</f>
        <v>0</v>
      </c>
      <c r="U399" t="str" s="6">
        <v>No confirmed Local Line price/list; local calculation is reference only; Currently hidden; do not activate automatically</v>
      </c>
      <c r="V399" t="str" s="21">
        <v>No</v>
      </c>
      <c r="W399" t="str" s="21">
        <v>No</v>
      </c>
      <c r="X399" s="22">
        <v>0</v>
      </c>
      <c r="Y399" s="18">
        <v>8.98</v>
      </c>
      <c r="Z399" s="18">
        <v>8.98</v>
      </c>
      <c r="AA399" s="25">
        <v>1</v>
      </c>
      <c r="AB399" t="str" s="6">
        <v/>
      </c>
      <c r="AC399" t="str" s="6">
        <v>Local calculation only</v>
      </c>
      <c r="AD399" s="23">
        <v>866256</v>
      </c>
      <c r="AE399" s="23">
        <v>596901</v>
      </c>
      <c r="AF399" t="str" s="23">
        <v>866256:596901:member</v>
      </c>
      <c r="AG399" t="str" s="23">
        <v>No</v>
      </c>
      <c r="AH399" t="str" s="23">
        <v>No</v>
      </c>
      <c r="AI399" s="18">
        <v>0</v>
      </c>
    </row>
    <row r="400" ht="32" customHeight="1">
      <c r="A400" t="str" s="7">
        <v>Creamy Cow, LLC</v>
      </c>
      <c r="B400" t="str" s="7">
        <v>Henni Penni Hispanico Cheese, 4 Month Aged, 4.8-5.8 oz</v>
      </c>
      <c r="C400" t="str" s="7">
        <v>4.8-5.8 oz</v>
      </c>
      <c r="D400" t="str" s="7">
        <v>Guest Basket</v>
      </c>
      <c r="G400" s="13" t="str">
        <f>IF(AND(ISNUMBER(E400),ISNUMBER(F400)),F400-E400,"")</f>
        <v/>
      </c>
      <c r="H400" s="14" t="str">
        <f>IF(AND(ISNUMBER(E400),E400&gt;0,ISNUMBER(F400)),F400/E400-1,"")</f>
        <v/>
      </c>
      <c r="I400" t="str" s="15">
        <v>Hold</v>
      </c>
      <c r="J400" s="24"/>
      <c r="K400" t="str" s="15">
        <v/>
      </c>
      <c r="L400" s="17" t="str">
        <f>IF(AC400="Local catalog","",IF(AG400="Yes",IF(ISNUMBER(E400),E400,""),IF(I400="Keep current",IF(ISNUMBER(E400),E400,""),IF(AH400&lt;&gt;"Yes","",IF(I400="Approve proposed",F400,IF(AND(I400="Use my price",AND(ISNUMBER(J400),J400&gt;0)),J400,""))))))</f>
        <v/>
      </c>
      <c r="M400" t="str" s="7">
        <f>IF(AND(AG400="Yes",OR(I400="Approve proposed",I400="Use my price")),"CHECK: protected price kept current",IF(OR(I400="Unreviewed",I400=""),"Pending review",IF(I400="Hold","On hold",IF(I400="Keep current",IF(ISNUMBER(E400),"Kept current","CHECK: no confirmed current price"),IF(AH400&lt;&gt;"Yes","CHECK: source needs review",IF(AND(I400="Use my price",NOT(AND(ISNUMBER(J400),J400&gt;0))),"CHECK: enter a price above zero",IF(NOT(OR(I400="Approve proposed",I400="Use my price")),"CHECK: choose a listed decision",IF(OR(NOT(ISNUMBER(L400)),L400&lt;=0,NOT(ISNUMBER(Y400)),Y400&lt;=0,X400&gt;=1),"CHECK: price or base unavailable",IF(L400/(Y400*(1-X400))-1&lt;0,"CHECK: price below local base","Ready")))))))))</f>
        <v>On hold</v>
      </c>
      <c r="N400" s="18">
        <v>12.57</v>
      </c>
      <c r="O400" s="19">
        <v>0.4</v>
      </c>
      <c r="Q400" s="20" t="str">
        <f>IF(AND(ISNUMBER(L400),ISNUMBER(Y400),Y400&gt;0,X400&lt;1),ROUND(L400/(Y400*(1-X400))-1,4),"")</f>
        <v/>
      </c>
      <c r="R400" s="12">
        <v>0</v>
      </c>
      <c r="S400" s="13">
        <f>IF(AND(ISNUMBER(E400),E400&gt;0,ISNUMBER(F400)),R400*(F400/E400-1)*(1-'Start Here'!$B$16),0)</f>
        <v>0</v>
      </c>
      <c r="T400" s="17">
        <f>IF(AND(M400="Ready",OR(I400="Approve proposed",AND(I400="Use my price",AND(ISNUMBER(J400),J400&gt;0))),ISNUMBER(L400),E400&gt;0),R400*(L400/E400-1)*(1-'Start Here'!$B$16),0)</f>
        <v>0</v>
      </c>
      <c r="U400" t="str" s="6">
        <v>No confirmed Local Line price/list; local calculation is reference only; Currently hidden; do not activate automatically</v>
      </c>
      <c r="V400" t="str" s="21">
        <v>No</v>
      </c>
      <c r="W400" t="str" s="21">
        <v>No</v>
      </c>
      <c r="X400" s="22">
        <v>0</v>
      </c>
      <c r="Y400" s="18">
        <v>8.98</v>
      </c>
      <c r="Z400" s="18">
        <v>8.98</v>
      </c>
      <c r="AA400" s="25">
        <v>1</v>
      </c>
      <c r="AB400" t="str" s="6">
        <v/>
      </c>
      <c r="AC400" t="str" s="6">
        <v>Local calculation only</v>
      </c>
      <c r="AD400" s="23">
        <v>866256</v>
      </c>
      <c r="AE400" s="23">
        <v>596901</v>
      </c>
      <c r="AF400" t="str" s="23">
        <v>866256:596901:guest</v>
      </c>
      <c r="AG400" t="str" s="23">
        <v>No</v>
      </c>
      <c r="AH400" t="str" s="23">
        <v>No</v>
      </c>
      <c r="AI400" s="18">
        <v>0</v>
      </c>
    </row>
    <row r="401" ht="32" customHeight="1">
      <c r="A401" t="str" s="7">
        <v>Creamy Cow, LLC</v>
      </c>
      <c r="B401" t="str" s="7">
        <v>Henni Penni Hispanico Cheese, 4 Month Aged, 4.8-5.8 oz</v>
      </c>
      <c r="C401" t="str" s="7">
        <v>4.8-5.8 oz</v>
      </c>
      <c r="D401" t="str" s="7">
        <v>SNAP</v>
      </c>
      <c r="E401" s="12">
        <v>12.57</v>
      </c>
      <c r="F401" s="13">
        <v>12.57</v>
      </c>
      <c r="G401" s="13">
        <f>IF(AND(ISNUMBER(E401),ISNUMBER(F401)),F401-E401,"")</f>
        <v>0</v>
      </c>
      <c r="H401" s="14">
        <f>IF(AND(ISNUMBER(E401),E401&gt;0,ISNUMBER(F401)),F401/E401-1,"")</f>
        <v>0</v>
      </c>
      <c r="I401" t="str" s="15">
        <v>Keep current</v>
      </c>
      <c r="J401" s="16"/>
      <c r="K401" t="str" s="15">
        <v/>
      </c>
      <c r="L401" s="17">
        <f>IF(AC401="Local catalog","",IF(AG401="Yes",IF(ISNUMBER(E401),E401,""),IF(I401="Keep current",IF(ISNUMBER(E401),E401,""),IF(AH401&lt;&gt;"Yes","",IF(I401="Approve proposed",F401,IF(AND(I401="Use my price",AND(ISNUMBER(J401),J401&gt;0)),J401,""))))))</f>
        <v>12.57</v>
      </c>
      <c r="M401" t="str" s="7">
        <f>IF(AND(AG401="Yes",OR(I401="Approve proposed",I401="Use my price")),"CHECK: protected price kept current",IF(OR(I401="Unreviewed",I401=""),"Pending review",IF(I401="Hold","On hold",IF(I401="Keep current",IF(ISNUMBER(E401),"Kept current","CHECK: no confirmed current price"),IF(AH401&lt;&gt;"Yes","CHECK: source needs review",IF(AND(I401="Use my price",NOT(AND(ISNUMBER(J401),J401&gt;0))),"CHECK: enter a price above zero",IF(NOT(OR(I401="Approve proposed",I401="Use my price")),"CHECK: choose a listed decision",IF(OR(NOT(ISNUMBER(L401)),L401&lt;=0,NOT(ISNUMBER(Y401)),Y401&lt;=0,X401&gt;=1),"CHECK: price or base unavailable",IF(L401/(Y401*(1-X401))-1&lt;0,"CHECK: price below local base","Ready")))))))))</f>
        <v>Kept current</v>
      </c>
      <c r="N401" s="18">
        <v>12.57</v>
      </c>
      <c r="O401" s="19">
        <v>0.4</v>
      </c>
      <c r="P401" s="14">
        <v>0.3998</v>
      </c>
      <c r="Q401" s="20">
        <f>IF(AND(ISNUMBER(L401),ISNUMBER(Y401),Y401&gt;0,X401&lt;1),ROUND(L401/(Y401*(1-X401))-1,4),"")</f>
        <v>0.3998</v>
      </c>
      <c r="R401" s="12">
        <v>0</v>
      </c>
      <c r="S401" s="13">
        <f>IF(AND(ISNUMBER(E401),E401&gt;0,ISNUMBER(F401)),R401*(F401/E401-1)*(1-'Start Here'!$B$16),0)</f>
        <v>0</v>
      </c>
      <c r="T401" s="17">
        <f>IF(AND(M401="Ready",OR(I401="Approve proposed",AND(I401="Use my price",AND(ISNUMBER(J401),J401&gt;0))),ISNUMBER(L401),E401&gt;0),R401*(L401/E401-1)*(1-'Start Here'!$B$16),0)</f>
        <v>0</v>
      </c>
      <c r="U401" t="str" s="6">
        <v>SNAP: preserve existing selling price; Currently hidden; do not activate automatically</v>
      </c>
      <c r="V401" t="str" s="21">
        <v>No</v>
      </c>
      <c r="W401" t="str" s="21">
        <v>No</v>
      </c>
      <c r="X401" s="22">
        <v>0</v>
      </c>
      <c r="Y401" s="18">
        <v>8.98</v>
      </c>
      <c r="Z401" s="18">
        <v>8.98</v>
      </c>
      <c r="AA401" s="25">
        <v>1</v>
      </c>
      <c r="AB401" t="str" s="6">
        <v>2026-10-01 10:41:27 UTC</v>
      </c>
      <c r="AC401" t="str" s="6">
        <v>Local Line cache</v>
      </c>
      <c r="AD401" s="23">
        <v>866256</v>
      </c>
      <c r="AE401" s="23">
        <v>596901</v>
      </c>
      <c r="AF401" t="str" s="23">
        <v>866256:596901:snap</v>
      </c>
      <c r="AG401" t="str" s="23">
        <v>Yes</v>
      </c>
      <c r="AH401" t="str" s="23">
        <v>Yes</v>
      </c>
      <c r="AI401" s="18">
        <v>0</v>
      </c>
    </row>
    <row r="402" ht="32" customHeight="1">
      <c r="A402" t="str" s="7">
        <v>Creamy Cow, LLC</v>
      </c>
      <c r="B402" t="str" s="7">
        <v>Henni Penni Hispanico Special 18 month Reserve, 4.8-5.8 oz</v>
      </c>
      <c r="C402" t="str" s="7">
        <v>4.8-5.8 oz</v>
      </c>
      <c r="D402" t="str" s="7">
        <v>Herd Share Members</v>
      </c>
      <c r="E402" s="12">
        <v>15.97</v>
      </c>
      <c r="F402" s="13">
        <v>17.25</v>
      </c>
      <c r="G402" s="13">
        <f>IF(AND(ISNUMBER(E402),ISNUMBER(F402)),F402-E402,"")</f>
        <v>1.28</v>
      </c>
      <c r="H402" s="14">
        <f>IF(AND(ISNUMBER(E402),E402&gt;0,ISNUMBER(F402)),F402/E402-1,"")</f>
        <v>0.08015028177833439</v>
      </c>
      <c r="I402" t="str" s="15">
        <v>Unreviewed</v>
      </c>
      <c r="J402" s="16"/>
      <c r="K402" t="str" s="15">
        <v/>
      </c>
      <c r="L402" s="17" t="str">
        <f>IF(AC402="Local catalog","",IF(AG402="Yes",IF(ISNUMBER(E402),E402,""),IF(I402="Keep current",IF(ISNUMBER(E402),E402,""),IF(AH402&lt;&gt;"Yes","",IF(I402="Approve proposed",F402,IF(AND(I402="Use my price",AND(ISNUMBER(J402),J402&gt;0)),J402,""))))))</f>
        <v/>
      </c>
      <c r="M402" t="str" s="7">
        <f>IF(AND(AG402="Yes",OR(I402="Approve proposed",I402="Use my price")),"CHECK: protected price kept current",IF(OR(I402="Unreviewed",I402=""),"Pending review",IF(I402="Hold","On hold",IF(I402="Keep current",IF(ISNUMBER(E402),"Kept current","CHECK: no confirmed current price"),IF(AH402&lt;&gt;"Yes","CHECK: source needs review",IF(AND(I402="Use my price",NOT(AND(ISNUMBER(J402),J402&gt;0))),"CHECK: enter a price above zero",IF(NOT(OR(I402="Approve proposed",I402="Use my price")),"CHECK: choose a listed decision",IF(OR(NOT(ISNUMBER(L402)),L402&lt;=0,NOT(ISNUMBER(Y402)),Y402&lt;=0,X402&gt;=1),"CHECK: price or base unavailable",IF(L402/(Y402*(1-X402))-1&lt;0,"CHECK: price below local base","Ready")))))))))</f>
        <v>Pending review</v>
      </c>
      <c r="N402" s="18">
        <v>13.97</v>
      </c>
      <c r="O402" s="19">
        <v>0.4</v>
      </c>
      <c r="P402" s="14">
        <v>0.7285</v>
      </c>
      <c r="Q402" s="20" t="str">
        <f>IF(AND(ISNUMBER(L402),ISNUMBER(Y402),Y402&gt;0,X402&lt;1),ROUND(L402/(Y402*(1-X402))-1,4),"")</f>
        <v/>
      </c>
      <c r="R402" s="12">
        <v>0</v>
      </c>
      <c r="S402" s="13">
        <f>IF(AND(ISNUMBER(E402),E402&gt;0,ISNUMBER(F402)),R402*(F402/E402-1)*(1-'Start Here'!$B$16),0)</f>
        <v>0</v>
      </c>
      <c r="T402" s="17">
        <f>IF(AND(M402="Ready",OR(I402="Approve proposed",AND(I402="Use my price",AND(ISNUMBER(J402),J402&gt;0))),ISNUMBER(L402),E402&gt;0),R402*(L402/E402-1)*(1-'Start Here'!$B$16),0)</f>
        <v>0</v>
      </c>
      <c r="U402" t="str" s="6">
        <v>Local and Local Line prices differ; Currently hidden; do not activate automatically</v>
      </c>
      <c r="V402" t="str" s="21">
        <v>No</v>
      </c>
      <c r="W402" t="str" s="21">
        <v>No</v>
      </c>
      <c r="X402" s="22">
        <v>0</v>
      </c>
      <c r="Y402" s="18">
        <v>9.98</v>
      </c>
      <c r="Z402" s="18">
        <v>9.98</v>
      </c>
      <c r="AA402" s="25">
        <v>1</v>
      </c>
      <c r="AB402" t="str" s="6">
        <v>2026-10-01 10:41:27 UTC</v>
      </c>
      <c r="AC402" t="str" s="6">
        <v>Local Line cache</v>
      </c>
      <c r="AD402" s="23">
        <v>1102434</v>
      </c>
      <c r="AE402" s="23">
        <v>919410</v>
      </c>
      <c r="AF402" t="str" s="23">
        <v>1102434:919410:herdShare</v>
      </c>
      <c r="AG402" t="str" s="23">
        <v>No</v>
      </c>
      <c r="AH402" t="str" s="23">
        <v>Yes</v>
      </c>
      <c r="AI402" s="18">
        <v>0</v>
      </c>
    </row>
    <row r="403" ht="32" customHeight="1">
      <c r="A403" t="str" s="7">
        <v>Creamy Cow, LLC</v>
      </c>
      <c r="B403" t="str" s="7">
        <v>Henni Penni Hispanico Special 18 month Reserve, 4.8-5.8 oz</v>
      </c>
      <c r="C403" t="str" s="7">
        <v>4.8-5.8 oz</v>
      </c>
      <c r="D403" t="str" s="7">
        <v>CSA Members</v>
      </c>
      <c r="G403" s="13" t="str">
        <f>IF(AND(ISNUMBER(E403),ISNUMBER(F403)),F403-E403,"")</f>
        <v/>
      </c>
      <c r="H403" s="14" t="str">
        <f>IF(AND(ISNUMBER(E403),E403&gt;0,ISNUMBER(F403)),F403/E403-1,"")</f>
        <v/>
      </c>
      <c r="I403" t="str" s="15">
        <v>Hold</v>
      </c>
      <c r="J403" s="24"/>
      <c r="K403" t="str" s="15">
        <v/>
      </c>
      <c r="L403" s="17" t="str">
        <f>IF(AC403="Local catalog","",IF(AG403="Yes",IF(ISNUMBER(E403),E403,""),IF(I403="Keep current",IF(ISNUMBER(E403),E403,""),IF(AH403&lt;&gt;"Yes","",IF(I403="Approve proposed",F403,IF(AND(I403="Use my price",AND(ISNUMBER(J403),J403&gt;0)),J403,""))))))</f>
        <v/>
      </c>
      <c r="M403" t="str" s="7">
        <f>IF(AND(AG403="Yes",OR(I403="Approve proposed",I403="Use my price")),"CHECK: protected price kept current",IF(OR(I403="Unreviewed",I403=""),"Pending review",IF(I403="Hold","On hold",IF(I403="Keep current",IF(ISNUMBER(E403),"Kept current","CHECK: no confirmed current price"),IF(AH403&lt;&gt;"Yes","CHECK: source needs review",IF(AND(I403="Use my price",NOT(AND(ISNUMBER(J403),J403&gt;0))),"CHECK: enter a price above zero",IF(NOT(OR(I403="Approve proposed",I403="Use my price")),"CHECK: choose a listed decision",IF(OR(NOT(ISNUMBER(L403)),L403&lt;=0,NOT(ISNUMBER(Y403)),Y403&lt;=0,X403&gt;=1),"CHECK: price or base unavailable",IF(L403/(Y403*(1-X403))-1&lt;0,"CHECK: price below local base","Ready")))))))))</f>
        <v>On hold</v>
      </c>
      <c r="N403" s="18">
        <v>13.97</v>
      </c>
      <c r="O403" s="19">
        <v>0.4</v>
      </c>
      <c r="Q403" s="20" t="str">
        <f>IF(AND(ISNUMBER(L403),ISNUMBER(Y403),Y403&gt;0,X403&lt;1),ROUND(L403/(Y403*(1-X403))-1,4),"")</f>
        <v/>
      </c>
      <c r="R403" s="12">
        <v>0</v>
      </c>
      <c r="S403" s="13">
        <f>IF(AND(ISNUMBER(E403),E403&gt;0,ISNUMBER(F403)),R403*(F403/E403-1)*(1-'Start Here'!$B$16),0)</f>
        <v>0</v>
      </c>
      <c r="T403" s="17">
        <f>IF(AND(M403="Ready",OR(I403="Approve proposed",AND(I403="Use my price",AND(ISNUMBER(J403),J403&gt;0))),ISNUMBER(L403),E403&gt;0),R403*(L403/E403-1)*(1-'Start Here'!$B$16),0)</f>
        <v>0</v>
      </c>
      <c r="U403" t="str" s="6">
        <v>No confirmed Local Line price/list; local calculation is reference only; Currently hidden; do not activate automatically</v>
      </c>
      <c r="V403" t="str" s="21">
        <v>No</v>
      </c>
      <c r="W403" t="str" s="21">
        <v>No</v>
      </c>
      <c r="X403" s="22">
        <v>0</v>
      </c>
      <c r="Y403" s="18">
        <v>9.98</v>
      </c>
      <c r="Z403" s="18">
        <v>9.98</v>
      </c>
      <c r="AA403" s="25">
        <v>1</v>
      </c>
      <c r="AB403" t="str" s="6">
        <v/>
      </c>
      <c r="AC403" t="str" s="6">
        <v>Local calculation only</v>
      </c>
      <c r="AD403" s="23">
        <v>1102434</v>
      </c>
      <c r="AE403" s="23">
        <v>919410</v>
      </c>
      <c r="AF403" t="str" s="23">
        <v>1102434:919410:member</v>
      </c>
      <c r="AG403" t="str" s="23">
        <v>No</v>
      </c>
      <c r="AH403" t="str" s="23">
        <v>No</v>
      </c>
      <c r="AI403" s="18">
        <v>0</v>
      </c>
    </row>
    <row r="404" ht="32" customHeight="1">
      <c r="A404" t="str" s="7">
        <v>Creamy Cow, LLC</v>
      </c>
      <c r="B404" t="str" s="7">
        <v>Henni Penni Hispanico Special 18 month Reserve, 4.8-5.8 oz</v>
      </c>
      <c r="C404" t="str" s="7">
        <v>4.8-5.8 oz</v>
      </c>
      <c r="D404" t="str" s="7">
        <v>Guest Basket</v>
      </c>
      <c r="G404" s="13" t="str">
        <f>IF(AND(ISNUMBER(E404),ISNUMBER(F404)),F404-E404,"")</f>
        <v/>
      </c>
      <c r="H404" s="14" t="str">
        <f>IF(AND(ISNUMBER(E404),E404&gt;0,ISNUMBER(F404)),F404/E404-1,"")</f>
        <v/>
      </c>
      <c r="I404" t="str" s="15">
        <v>Hold</v>
      </c>
      <c r="J404" s="24"/>
      <c r="K404" t="str" s="15">
        <v/>
      </c>
      <c r="L404" s="17" t="str">
        <f>IF(AC404="Local catalog","",IF(AG404="Yes",IF(ISNUMBER(E404),E404,""),IF(I404="Keep current",IF(ISNUMBER(E404),E404,""),IF(AH404&lt;&gt;"Yes","",IF(I404="Approve proposed",F404,IF(AND(I404="Use my price",AND(ISNUMBER(J404),J404&gt;0)),J404,""))))))</f>
        <v/>
      </c>
      <c r="M404" t="str" s="7">
        <f>IF(AND(AG404="Yes",OR(I404="Approve proposed",I404="Use my price")),"CHECK: protected price kept current",IF(OR(I404="Unreviewed",I404=""),"Pending review",IF(I404="Hold","On hold",IF(I404="Keep current",IF(ISNUMBER(E404),"Kept current","CHECK: no confirmed current price"),IF(AH404&lt;&gt;"Yes","CHECK: source needs review",IF(AND(I404="Use my price",NOT(AND(ISNUMBER(J404),J404&gt;0))),"CHECK: enter a price above zero",IF(NOT(OR(I404="Approve proposed",I404="Use my price")),"CHECK: choose a listed decision",IF(OR(NOT(ISNUMBER(L404)),L404&lt;=0,NOT(ISNUMBER(Y404)),Y404&lt;=0,X404&gt;=1),"CHECK: price or base unavailable",IF(L404/(Y404*(1-X404))-1&lt;0,"CHECK: price below local base","Ready")))))))))</f>
        <v>On hold</v>
      </c>
      <c r="N404" s="18">
        <v>13.97</v>
      </c>
      <c r="O404" s="19">
        <v>0.4</v>
      </c>
      <c r="Q404" s="20" t="str">
        <f>IF(AND(ISNUMBER(L404),ISNUMBER(Y404),Y404&gt;0,X404&lt;1),ROUND(L404/(Y404*(1-X404))-1,4),"")</f>
        <v/>
      </c>
      <c r="R404" s="12">
        <v>0</v>
      </c>
      <c r="S404" s="13">
        <f>IF(AND(ISNUMBER(E404),E404&gt;0,ISNUMBER(F404)),R404*(F404/E404-1)*(1-'Start Here'!$B$16),0)</f>
        <v>0</v>
      </c>
      <c r="T404" s="17">
        <f>IF(AND(M404="Ready",OR(I404="Approve proposed",AND(I404="Use my price",AND(ISNUMBER(J404),J404&gt;0))),ISNUMBER(L404),E404&gt;0),R404*(L404/E404-1)*(1-'Start Here'!$B$16),0)</f>
        <v>0</v>
      </c>
      <c r="U404" t="str" s="6">
        <v>No confirmed Local Line price/list; local calculation is reference only; Currently hidden; do not activate automatically</v>
      </c>
      <c r="V404" t="str" s="21">
        <v>No</v>
      </c>
      <c r="W404" t="str" s="21">
        <v>No</v>
      </c>
      <c r="X404" s="22">
        <v>0</v>
      </c>
      <c r="Y404" s="18">
        <v>9.98</v>
      </c>
      <c r="Z404" s="18">
        <v>9.98</v>
      </c>
      <c r="AA404" s="25">
        <v>1</v>
      </c>
      <c r="AB404" t="str" s="6">
        <v/>
      </c>
      <c r="AC404" t="str" s="6">
        <v>Local calculation only</v>
      </c>
      <c r="AD404" s="23">
        <v>1102434</v>
      </c>
      <c r="AE404" s="23">
        <v>919410</v>
      </c>
      <c r="AF404" t="str" s="23">
        <v>1102434:919410:guest</v>
      </c>
      <c r="AG404" t="str" s="23">
        <v>No</v>
      </c>
      <c r="AH404" t="str" s="23">
        <v>No</v>
      </c>
      <c r="AI404" s="18">
        <v>0</v>
      </c>
    </row>
    <row r="405" ht="32" customHeight="1">
      <c r="A405" t="str" s="7">
        <v>Creamy Cow, LLC</v>
      </c>
      <c r="B405" t="str" s="7">
        <v>Henni Penni Hispanico Special 18 month Reserve, 4.8-5.8 oz</v>
      </c>
      <c r="C405" t="str" s="7">
        <v>4.8-5.8 oz</v>
      </c>
      <c r="D405" t="str" s="7">
        <v>SNAP</v>
      </c>
      <c r="E405" s="12">
        <v>15.97</v>
      </c>
      <c r="F405" s="13">
        <v>15.97</v>
      </c>
      <c r="G405" s="13">
        <f>IF(AND(ISNUMBER(E405),ISNUMBER(F405)),F405-E405,"")</f>
        <v>0</v>
      </c>
      <c r="H405" s="14">
        <f>IF(AND(ISNUMBER(E405),E405&gt;0,ISNUMBER(F405)),F405/E405-1,"")</f>
        <v>0</v>
      </c>
      <c r="I405" t="str" s="15">
        <v>Keep current</v>
      </c>
      <c r="J405" s="16"/>
      <c r="K405" t="str" s="15">
        <v/>
      </c>
      <c r="L405" s="17">
        <f>IF(AC405="Local catalog","",IF(AG405="Yes",IF(ISNUMBER(E405),E405,""),IF(I405="Keep current",IF(ISNUMBER(E405),E405,""),IF(AH405&lt;&gt;"Yes","",IF(I405="Approve proposed",F405,IF(AND(I405="Use my price",AND(ISNUMBER(J405),J405&gt;0)),J405,""))))))</f>
        <v>15.97</v>
      </c>
      <c r="M405" t="str" s="7">
        <f>IF(AND(AG405="Yes",OR(I405="Approve proposed",I405="Use my price")),"CHECK: protected price kept current",IF(OR(I405="Unreviewed",I405=""),"Pending review",IF(I405="Hold","On hold",IF(I405="Keep current",IF(ISNUMBER(E405),"Kept current","CHECK: no confirmed current price"),IF(AH405&lt;&gt;"Yes","CHECK: source needs review",IF(AND(I405="Use my price",NOT(AND(ISNUMBER(J405),J405&gt;0))),"CHECK: enter a price above zero",IF(NOT(OR(I405="Approve proposed",I405="Use my price")),"CHECK: choose a listed decision",IF(OR(NOT(ISNUMBER(L405)),L405&lt;=0,NOT(ISNUMBER(Y405)),Y405&lt;=0,X405&gt;=1),"CHECK: price or base unavailable",IF(L405/(Y405*(1-X405))-1&lt;0,"CHECK: price below local base","Ready")))))))))</f>
        <v>Kept current</v>
      </c>
      <c r="N405" s="18">
        <v>13.97</v>
      </c>
      <c r="O405" s="19">
        <v>0.4</v>
      </c>
      <c r="P405" s="14">
        <v>0.6002</v>
      </c>
      <c r="Q405" s="20">
        <f>IF(AND(ISNUMBER(L405),ISNUMBER(Y405),Y405&gt;0,X405&lt;1),ROUND(L405/(Y405*(1-X405))-1,4),"")</f>
        <v>0.6002</v>
      </c>
      <c r="R405" s="12">
        <v>0</v>
      </c>
      <c r="S405" s="13">
        <f>IF(AND(ISNUMBER(E405),E405&gt;0,ISNUMBER(F405)),R405*(F405/E405-1)*(1-'Start Here'!$B$16),0)</f>
        <v>0</v>
      </c>
      <c r="T405" s="17">
        <f>IF(AND(M405="Ready",OR(I405="Approve proposed",AND(I405="Use my price",AND(ISNUMBER(J405),J405&gt;0))),ISNUMBER(L405),E405&gt;0),R405*(L405/E405-1)*(1-'Start Here'!$B$16),0)</f>
        <v>0</v>
      </c>
      <c r="U405" t="str" s="6">
        <v>SNAP: preserve existing selling price; Local and Local Line prices differ; Currently hidden; do not activate automatically</v>
      </c>
      <c r="V405" t="str" s="21">
        <v>No</v>
      </c>
      <c r="W405" t="str" s="21">
        <v>No</v>
      </c>
      <c r="X405" s="22">
        <v>0</v>
      </c>
      <c r="Y405" s="18">
        <v>9.98</v>
      </c>
      <c r="Z405" s="18">
        <v>9.98</v>
      </c>
      <c r="AA405" s="25">
        <v>1</v>
      </c>
      <c r="AB405" t="str" s="6">
        <v>2026-10-01 10:41:27 UTC</v>
      </c>
      <c r="AC405" t="str" s="6">
        <v>Local Line cache</v>
      </c>
      <c r="AD405" s="23">
        <v>1102434</v>
      </c>
      <c r="AE405" s="23">
        <v>919410</v>
      </c>
      <c r="AF405" t="str" s="23">
        <v>1102434:919410:snap</v>
      </c>
      <c r="AG405" t="str" s="23">
        <v>Yes</v>
      </c>
      <c r="AH405" t="str" s="23">
        <v>Yes</v>
      </c>
      <c r="AI405" s="18">
        <v>0</v>
      </c>
    </row>
    <row r="406" ht="32" customHeight="1">
      <c r="A406" t="str" s="7">
        <v>Creamy Cow, LLC</v>
      </c>
      <c r="B406" t="str" s="7">
        <v>Henni Penni Hispanico Special 18 month Reserve, 5.9-6.9 oz</v>
      </c>
      <c r="C406" t="str" s="7">
        <v>5.9-6.9 oz</v>
      </c>
      <c r="D406" t="str" s="7">
        <v>Herd Share Members</v>
      </c>
      <c r="E406" s="12">
        <v>19.17</v>
      </c>
      <c r="F406" s="13">
        <v>20.7</v>
      </c>
      <c r="G406" s="13">
        <f>IF(AND(ISNUMBER(E406),ISNUMBER(F406)),F406-E406,"")</f>
        <v>1.53</v>
      </c>
      <c r="H406" s="14">
        <f>IF(AND(ISNUMBER(E406),E406&gt;0,ISNUMBER(F406)),F406/E406-1,"")</f>
        <v>0.07981220657276977</v>
      </c>
      <c r="I406" t="str" s="15">
        <v>Unreviewed</v>
      </c>
      <c r="J406" s="16"/>
      <c r="K406" t="str" s="15">
        <v/>
      </c>
      <c r="L406" s="17" t="str">
        <f>IF(AC406="Local catalog","",IF(AG406="Yes",IF(ISNUMBER(E406),E406,""),IF(I406="Keep current",IF(ISNUMBER(E406),E406,""),IF(AH406&lt;&gt;"Yes","",IF(I406="Approve proposed",F406,IF(AND(I406="Use my price",AND(ISNUMBER(J406),J406&gt;0)),J406,""))))))</f>
        <v/>
      </c>
      <c r="M406" t="str" s="7">
        <f>IF(AND(AG406="Yes",OR(I406="Approve proposed",I406="Use my price")),"CHECK: protected price kept current",IF(OR(I406="Unreviewed",I406=""),"Pending review",IF(I406="Hold","On hold",IF(I406="Keep current",IF(ISNUMBER(E406),"Kept current","CHECK: no confirmed current price"),IF(AH406&lt;&gt;"Yes","CHECK: source needs review",IF(AND(I406="Use my price",NOT(AND(ISNUMBER(J406),J406&gt;0))),"CHECK: enter a price above zero",IF(NOT(OR(I406="Approve proposed",I406="Use my price")),"CHECK: choose a listed decision",IF(OR(NOT(ISNUMBER(L406)),L406&lt;=0,NOT(ISNUMBER(Y406)),Y406&lt;=0,X406&gt;=1),"CHECK: price or base unavailable",IF(L406/(Y406*(1-X406))-1&lt;0,"CHECK: price below local base","Ready")))))))))</f>
        <v>Pending review</v>
      </c>
      <c r="N406" s="18">
        <v>16.77</v>
      </c>
      <c r="O406" s="19">
        <v>0.4</v>
      </c>
      <c r="P406" s="14">
        <v>0.7279</v>
      </c>
      <c r="Q406" s="20" t="str">
        <f>IF(AND(ISNUMBER(L406),ISNUMBER(Y406),Y406&gt;0,X406&lt;1),ROUND(L406/(Y406*(1-X406))-1,4),"")</f>
        <v/>
      </c>
      <c r="R406" s="12">
        <v>0</v>
      </c>
      <c r="S406" s="13">
        <f>IF(AND(ISNUMBER(E406),E406&gt;0,ISNUMBER(F406)),R406*(F406/E406-1)*(1-'Start Here'!$B$16),0)</f>
        <v>0</v>
      </c>
      <c r="T406" s="17">
        <f>IF(AND(M406="Ready",OR(I406="Approve proposed",AND(I406="Use my price",AND(ISNUMBER(J406),J406&gt;0))),ISNUMBER(L406),E406&gt;0),R406*(L406/E406-1)*(1-'Start Here'!$B$16),0)</f>
        <v>0</v>
      </c>
      <c r="U406" t="str" s="6">
        <v>Local and Local Line prices differ; Currently hidden; do not activate automatically</v>
      </c>
      <c r="V406" t="str" s="21">
        <v>No</v>
      </c>
      <c r="W406" t="str" s="21">
        <v>No</v>
      </c>
      <c r="X406" s="22">
        <v>0</v>
      </c>
      <c r="Y406" s="18">
        <v>11.98</v>
      </c>
      <c r="Z406" s="18">
        <v>11.98</v>
      </c>
      <c r="AA406" s="25">
        <v>1</v>
      </c>
      <c r="AB406" t="str" s="6">
        <v>2026-10-01 10:41:27 UTC</v>
      </c>
      <c r="AC406" t="str" s="6">
        <v>Local Line cache</v>
      </c>
      <c r="AD406" s="23">
        <v>1102435</v>
      </c>
      <c r="AE406" s="23">
        <v>919411</v>
      </c>
      <c r="AF406" t="str" s="23">
        <v>1102435:919411:herdShare</v>
      </c>
      <c r="AG406" t="str" s="23">
        <v>No</v>
      </c>
      <c r="AH406" t="str" s="23">
        <v>Yes</v>
      </c>
      <c r="AI406" s="18">
        <v>0</v>
      </c>
    </row>
    <row r="407" ht="32" customHeight="1">
      <c r="A407" t="str" s="7">
        <v>Creamy Cow, LLC</v>
      </c>
      <c r="B407" t="str" s="7">
        <v>Henni Penni Hispanico Special 18 month Reserve, 5.9-6.9 oz</v>
      </c>
      <c r="C407" t="str" s="7">
        <v>5.9-6.9 oz</v>
      </c>
      <c r="D407" t="str" s="7">
        <v>CSA Members</v>
      </c>
      <c r="G407" s="13" t="str">
        <f>IF(AND(ISNUMBER(E407),ISNUMBER(F407)),F407-E407,"")</f>
        <v/>
      </c>
      <c r="H407" s="14" t="str">
        <f>IF(AND(ISNUMBER(E407),E407&gt;0,ISNUMBER(F407)),F407/E407-1,"")</f>
        <v/>
      </c>
      <c r="I407" t="str" s="15">
        <v>Hold</v>
      </c>
      <c r="J407" s="24"/>
      <c r="K407" t="str" s="15">
        <v/>
      </c>
      <c r="L407" s="17" t="str">
        <f>IF(AC407="Local catalog","",IF(AG407="Yes",IF(ISNUMBER(E407),E407,""),IF(I407="Keep current",IF(ISNUMBER(E407),E407,""),IF(AH407&lt;&gt;"Yes","",IF(I407="Approve proposed",F407,IF(AND(I407="Use my price",AND(ISNUMBER(J407),J407&gt;0)),J407,""))))))</f>
        <v/>
      </c>
      <c r="M407" t="str" s="7">
        <f>IF(AND(AG407="Yes",OR(I407="Approve proposed",I407="Use my price")),"CHECK: protected price kept current",IF(OR(I407="Unreviewed",I407=""),"Pending review",IF(I407="Hold","On hold",IF(I407="Keep current",IF(ISNUMBER(E407),"Kept current","CHECK: no confirmed current price"),IF(AH407&lt;&gt;"Yes","CHECK: source needs review",IF(AND(I407="Use my price",NOT(AND(ISNUMBER(J407),J407&gt;0))),"CHECK: enter a price above zero",IF(NOT(OR(I407="Approve proposed",I407="Use my price")),"CHECK: choose a listed decision",IF(OR(NOT(ISNUMBER(L407)),L407&lt;=0,NOT(ISNUMBER(Y407)),Y407&lt;=0,X407&gt;=1),"CHECK: price or base unavailable",IF(L407/(Y407*(1-X407))-1&lt;0,"CHECK: price below local base","Ready")))))))))</f>
        <v>On hold</v>
      </c>
      <c r="N407" s="18">
        <v>16.77</v>
      </c>
      <c r="O407" s="19">
        <v>0.4</v>
      </c>
      <c r="Q407" s="20" t="str">
        <f>IF(AND(ISNUMBER(L407),ISNUMBER(Y407),Y407&gt;0,X407&lt;1),ROUND(L407/(Y407*(1-X407))-1,4),"")</f>
        <v/>
      </c>
      <c r="R407" s="12">
        <v>0</v>
      </c>
      <c r="S407" s="13">
        <f>IF(AND(ISNUMBER(E407),E407&gt;0,ISNUMBER(F407)),R407*(F407/E407-1)*(1-'Start Here'!$B$16),0)</f>
        <v>0</v>
      </c>
      <c r="T407" s="17">
        <f>IF(AND(M407="Ready",OR(I407="Approve proposed",AND(I407="Use my price",AND(ISNUMBER(J407),J407&gt;0))),ISNUMBER(L407),E407&gt;0),R407*(L407/E407-1)*(1-'Start Here'!$B$16),0)</f>
        <v>0</v>
      </c>
      <c r="U407" t="str" s="6">
        <v>No confirmed Local Line price/list; local calculation is reference only; Currently hidden; do not activate automatically</v>
      </c>
      <c r="V407" t="str" s="21">
        <v>No</v>
      </c>
      <c r="W407" t="str" s="21">
        <v>No</v>
      </c>
      <c r="X407" s="22">
        <v>0</v>
      </c>
      <c r="Y407" s="18">
        <v>11.98</v>
      </c>
      <c r="Z407" s="18">
        <v>11.98</v>
      </c>
      <c r="AA407" s="25">
        <v>1</v>
      </c>
      <c r="AB407" t="str" s="6">
        <v/>
      </c>
      <c r="AC407" t="str" s="6">
        <v>Local calculation only</v>
      </c>
      <c r="AD407" s="23">
        <v>1102435</v>
      </c>
      <c r="AE407" s="23">
        <v>919411</v>
      </c>
      <c r="AF407" t="str" s="23">
        <v>1102435:919411:member</v>
      </c>
      <c r="AG407" t="str" s="23">
        <v>No</v>
      </c>
      <c r="AH407" t="str" s="23">
        <v>No</v>
      </c>
      <c r="AI407" s="18">
        <v>0</v>
      </c>
    </row>
    <row r="408" ht="32" customHeight="1">
      <c r="A408" t="str" s="7">
        <v>Creamy Cow, LLC</v>
      </c>
      <c r="B408" t="str" s="7">
        <v>Henni Penni Hispanico Special 18 month Reserve, 5.9-6.9 oz</v>
      </c>
      <c r="C408" t="str" s="7">
        <v>5.9-6.9 oz</v>
      </c>
      <c r="D408" t="str" s="7">
        <v>Guest Basket</v>
      </c>
      <c r="G408" s="13" t="str">
        <f>IF(AND(ISNUMBER(E408),ISNUMBER(F408)),F408-E408,"")</f>
        <v/>
      </c>
      <c r="H408" s="14" t="str">
        <f>IF(AND(ISNUMBER(E408),E408&gt;0,ISNUMBER(F408)),F408/E408-1,"")</f>
        <v/>
      </c>
      <c r="I408" t="str" s="15">
        <v>Hold</v>
      </c>
      <c r="J408" s="24"/>
      <c r="K408" t="str" s="15">
        <v/>
      </c>
      <c r="L408" s="17" t="str">
        <f>IF(AC408="Local catalog","",IF(AG408="Yes",IF(ISNUMBER(E408),E408,""),IF(I408="Keep current",IF(ISNUMBER(E408),E408,""),IF(AH408&lt;&gt;"Yes","",IF(I408="Approve proposed",F408,IF(AND(I408="Use my price",AND(ISNUMBER(J408),J408&gt;0)),J408,""))))))</f>
        <v/>
      </c>
      <c r="M408" t="str" s="7">
        <f>IF(AND(AG408="Yes",OR(I408="Approve proposed",I408="Use my price")),"CHECK: protected price kept current",IF(OR(I408="Unreviewed",I408=""),"Pending review",IF(I408="Hold","On hold",IF(I408="Keep current",IF(ISNUMBER(E408),"Kept current","CHECK: no confirmed current price"),IF(AH408&lt;&gt;"Yes","CHECK: source needs review",IF(AND(I408="Use my price",NOT(AND(ISNUMBER(J408),J408&gt;0))),"CHECK: enter a price above zero",IF(NOT(OR(I408="Approve proposed",I408="Use my price")),"CHECK: choose a listed decision",IF(OR(NOT(ISNUMBER(L408)),L408&lt;=0,NOT(ISNUMBER(Y408)),Y408&lt;=0,X408&gt;=1),"CHECK: price or base unavailable",IF(L408/(Y408*(1-X408))-1&lt;0,"CHECK: price below local base","Ready")))))))))</f>
        <v>On hold</v>
      </c>
      <c r="N408" s="18">
        <v>16.77</v>
      </c>
      <c r="O408" s="19">
        <v>0.4</v>
      </c>
      <c r="Q408" s="20" t="str">
        <f>IF(AND(ISNUMBER(L408),ISNUMBER(Y408),Y408&gt;0,X408&lt;1),ROUND(L408/(Y408*(1-X408))-1,4),"")</f>
        <v/>
      </c>
      <c r="R408" s="12">
        <v>0</v>
      </c>
      <c r="S408" s="13">
        <f>IF(AND(ISNUMBER(E408),E408&gt;0,ISNUMBER(F408)),R408*(F408/E408-1)*(1-'Start Here'!$B$16),0)</f>
        <v>0</v>
      </c>
      <c r="T408" s="17">
        <f>IF(AND(M408="Ready",OR(I408="Approve proposed",AND(I408="Use my price",AND(ISNUMBER(J408),J408&gt;0))),ISNUMBER(L408),E408&gt;0),R408*(L408/E408-1)*(1-'Start Here'!$B$16),0)</f>
        <v>0</v>
      </c>
      <c r="U408" t="str" s="6">
        <v>No confirmed Local Line price/list; local calculation is reference only; Currently hidden; do not activate automatically</v>
      </c>
      <c r="V408" t="str" s="21">
        <v>No</v>
      </c>
      <c r="W408" t="str" s="21">
        <v>No</v>
      </c>
      <c r="X408" s="22">
        <v>0</v>
      </c>
      <c r="Y408" s="18">
        <v>11.98</v>
      </c>
      <c r="Z408" s="18">
        <v>11.98</v>
      </c>
      <c r="AA408" s="25">
        <v>1</v>
      </c>
      <c r="AB408" t="str" s="6">
        <v/>
      </c>
      <c r="AC408" t="str" s="6">
        <v>Local calculation only</v>
      </c>
      <c r="AD408" s="23">
        <v>1102435</v>
      </c>
      <c r="AE408" s="23">
        <v>919411</v>
      </c>
      <c r="AF408" t="str" s="23">
        <v>1102435:919411:guest</v>
      </c>
      <c r="AG408" t="str" s="23">
        <v>No</v>
      </c>
      <c r="AH408" t="str" s="23">
        <v>No</v>
      </c>
      <c r="AI408" s="18">
        <v>0</v>
      </c>
    </row>
    <row r="409" ht="32" customHeight="1">
      <c r="A409" t="str" s="7">
        <v>Creamy Cow, LLC</v>
      </c>
      <c r="B409" t="str" s="7">
        <v>Henni Penni Hispanico Special 18 month Reserve, 5.9-6.9 oz</v>
      </c>
      <c r="C409" t="str" s="7">
        <v>5.9-6.9 oz</v>
      </c>
      <c r="D409" t="str" s="7">
        <v>SNAP</v>
      </c>
      <c r="E409" s="12">
        <v>19.17</v>
      </c>
      <c r="F409" s="13">
        <v>19.17</v>
      </c>
      <c r="G409" s="13">
        <f>IF(AND(ISNUMBER(E409),ISNUMBER(F409)),F409-E409,"")</f>
        <v>0</v>
      </c>
      <c r="H409" s="14">
        <f>IF(AND(ISNUMBER(E409),E409&gt;0,ISNUMBER(F409)),F409/E409-1,"")</f>
        <v>0</v>
      </c>
      <c r="I409" t="str" s="15">
        <v>Keep current</v>
      </c>
      <c r="J409" s="16"/>
      <c r="K409" t="str" s="15">
        <v/>
      </c>
      <c r="L409" s="17">
        <f>IF(AC409="Local catalog","",IF(AG409="Yes",IF(ISNUMBER(E409),E409,""),IF(I409="Keep current",IF(ISNUMBER(E409),E409,""),IF(AH409&lt;&gt;"Yes","",IF(I409="Approve proposed",F409,IF(AND(I409="Use my price",AND(ISNUMBER(J409),J409&gt;0)),J409,""))))))</f>
        <v>19.17</v>
      </c>
      <c r="M409" t="str" s="7">
        <f>IF(AND(AG409="Yes",OR(I409="Approve proposed",I409="Use my price")),"CHECK: protected price kept current",IF(OR(I409="Unreviewed",I409=""),"Pending review",IF(I409="Hold","On hold",IF(I409="Keep current",IF(ISNUMBER(E409),"Kept current","CHECK: no confirmed current price"),IF(AH409&lt;&gt;"Yes","CHECK: source needs review",IF(AND(I409="Use my price",NOT(AND(ISNUMBER(J409),J409&gt;0))),"CHECK: enter a price above zero",IF(NOT(OR(I409="Approve proposed",I409="Use my price")),"CHECK: choose a listed decision",IF(OR(NOT(ISNUMBER(L409)),L409&lt;=0,NOT(ISNUMBER(Y409)),Y409&lt;=0,X409&gt;=1),"CHECK: price or base unavailable",IF(L409/(Y409*(1-X409))-1&lt;0,"CHECK: price below local base","Ready")))))))))</f>
        <v>Kept current</v>
      </c>
      <c r="N409" s="18">
        <v>16.77</v>
      </c>
      <c r="O409" s="19">
        <v>0.4</v>
      </c>
      <c r="P409" s="14">
        <v>0.6002</v>
      </c>
      <c r="Q409" s="20">
        <f>IF(AND(ISNUMBER(L409),ISNUMBER(Y409),Y409&gt;0,X409&lt;1),ROUND(L409/(Y409*(1-X409))-1,4),"")</f>
        <v>0.6002</v>
      </c>
      <c r="R409" s="12">
        <v>0</v>
      </c>
      <c r="S409" s="13">
        <f>IF(AND(ISNUMBER(E409),E409&gt;0,ISNUMBER(F409)),R409*(F409/E409-1)*(1-'Start Here'!$B$16),0)</f>
        <v>0</v>
      </c>
      <c r="T409" s="17">
        <f>IF(AND(M409="Ready",OR(I409="Approve proposed",AND(I409="Use my price",AND(ISNUMBER(J409),J409&gt;0))),ISNUMBER(L409),E409&gt;0),R409*(L409/E409-1)*(1-'Start Here'!$B$16),0)</f>
        <v>0</v>
      </c>
      <c r="U409" t="str" s="6">
        <v>SNAP: preserve existing selling price; Local and Local Line prices differ; Currently hidden; do not activate automatically</v>
      </c>
      <c r="V409" t="str" s="21">
        <v>No</v>
      </c>
      <c r="W409" t="str" s="21">
        <v>No</v>
      </c>
      <c r="X409" s="22">
        <v>0</v>
      </c>
      <c r="Y409" s="18">
        <v>11.98</v>
      </c>
      <c r="Z409" s="18">
        <v>11.98</v>
      </c>
      <c r="AA409" s="25">
        <v>1</v>
      </c>
      <c r="AB409" t="str" s="6">
        <v>2026-10-01 10:41:27 UTC</v>
      </c>
      <c r="AC409" t="str" s="6">
        <v>Local Line cache</v>
      </c>
      <c r="AD409" s="23">
        <v>1102435</v>
      </c>
      <c r="AE409" s="23">
        <v>919411</v>
      </c>
      <c r="AF409" t="str" s="23">
        <v>1102435:919411:snap</v>
      </c>
      <c r="AG409" t="str" s="23">
        <v>Yes</v>
      </c>
      <c r="AH409" t="str" s="23">
        <v>Yes</v>
      </c>
      <c r="AI409" s="18">
        <v>0</v>
      </c>
    </row>
    <row r="410" ht="32" customHeight="1">
      <c r="A410" t="str" s="7">
        <v>Creamy Cow, LLC</v>
      </c>
      <c r="B410" t="str" s="7">
        <v>Henni Penni Hispanico Special 18 month Reserve, 7-8 oz</v>
      </c>
      <c r="C410" t="str" s="7">
        <v>7-8 oz</v>
      </c>
      <c r="D410" t="str" s="7">
        <v>Herd Share Members</v>
      </c>
      <c r="E410" s="12">
        <v>20.77</v>
      </c>
      <c r="F410" s="13">
        <v>22.43</v>
      </c>
      <c r="G410" s="13">
        <f>IF(AND(ISNUMBER(E410),ISNUMBER(F410)),F410-E410,"")</f>
        <v>1.66</v>
      </c>
      <c r="H410" s="14">
        <f>IF(AND(ISNUMBER(E410),E410&gt;0,ISNUMBER(F410)),F410/E410-1,"")</f>
        <v>0.07992296581608094</v>
      </c>
      <c r="I410" t="str" s="15">
        <v>Unreviewed</v>
      </c>
      <c r="J410" s="16"/>
      <c r="K410" t="str" s="15">
        <v/>
      </c>
      <c r="L410" s="17" t="str">
        <f>IF(AC410="Local catalog","",IF(AG410="Yes",IF(ISNUMBER(E410),E410,""),IF(I410="Keep current",IF(ISNUMBER(E410),E410,""),IF(AH410&lt;&gt;"Yes","",IF(I410="Approve proposed",F410,IF(AND(I410="Use my price",AND(ISNUMBER(J410),J410&gt;0)),J410,""))))))</f>
        <v/>
      </c>
      <c r="M410" t="str" s="7">
        <f>IF(AND(AG410="Yes",OR(I410="Approve proposed",I410="Use my price")),"CHECK: protected price kept current",IF(OR(I410="Unreviewed",I410=""),"Pending review",IF(I410="Hold","On hold",IF(I410="Keep current",IF(ISNUMBER(E410),"Kept current","CHECK: no confirmed current price"),IF(AH410&lt;&gt;"Yes","CHECK: source needs review",IF(AND(I410="Use my price",NOT(AND(ISNUMBER(J410),J410&gt;0))),"CHECK: enter a price above zero",IF(NOT(OR(I410="Approve proposed",I410="Use my price")),"CHECK: choose a listed decision",IF(OR(NOT(ISNUMBER(L410)),L410&lt;=0,NOT(ISNUMBER(Y410)),Y410&lt;=0,X410&gt;=1),"CHECK: price or base unavailable",IF(L410/(Y410*(1-X410))-1&lt;0,"CHECK: price below local base","Ready")))))))))</f>
        <v>Pending review</v>
      </c>
      <c r="N410" s="18">
        <v>18.17</v>
      </c>
      <c r="O410" s="19">
        <v>0.4</v>
      </c>
      <c r="P410" s="14">
        <v>0.728</v>
      </c>
      <c r="Q410" s="20" t="str">
        <f>IF(AND(ISNUMBER(L410),ISNUMBER(Y410),Y410&gt;0,X410&lt;1),ROUND(L410/(Y410*(1-X410))-1,4),"")</f>
        <v/>
      </c>
      <c r="R410" s="12">
        <v>0</v>
      </c>
      <c r="S410" s="13">
        <f>IF(AND(ISNUMBER(E410),E410&gt;0,ISNUMBER(F410)),R410*(F410/E410-1)*(1-'Start Here'!$B$16),0)</f>
        <v>0</v>
      </c>
      <c r="T410" s="17">
        <f>IF(AND(M410="Ready",OR(I410="Approve proposed",AND(I410="Use my price",AND(ISNUMBER(J410),J410&gt;0))),ISNUMBER(L410),E410&gt;0),R410*(L410/E410-1)*(1-'Start Here'!$B$16),0)</f>
        <v>0</v>
      </c>
      <c r="U410" t="str" s="6">
        <v>Local and Local Line prices differ; Currently hidden; do not activate automatically</v>
      </c>
      <c r="V410" t="str" s="21">
        <v>No</v>
      </c>
      <c r="W410" t="str" s="21">
        <v>No</v>
      </c>
      <c r="X410" s="22">
        <v>0</v>
      </c>
      <c r="Y410" s="18">
        <v>12.98</v>
      </c>
      <c r="Z410" s="18">
        <v>12.98</v>
      </c>
      <c r="AA410" s="25">
        <v>1</v>
      </c>
      <c r="AB410" t="str" s="6">
        <v>2026-10-01 10:41:27 UTC</v>
      </c>
      <c r="AC410" t="str" s="6">
        <v>Local Line cache</v>
      </c>
      <c r="AD410" s="23">
        <v>1102436</v>
      </c>
      <c r="AE410" s="23">
        <v>919412</v>
      </c>
      <c r="AF410" t="str" s="23">
        <v>1102436:919412:herdShare</v>
      </c>
      <c r="AG410" t="str" s="23">
        <v>No</v>
      </c>
      <c r="AH410" t="str" s="23">
        <v>Yes</v>
      </c>
      <c r="AI410" s="18">
        <v>0</v>
      </c>
    </row>
    <row r="411" ht="32" customHeight="1">
      <c r="A411" t="str" s="7">
        <v>Creamy Cow, LLC</v>
      </c>
      <c r="B411" t="str" s="7">
        <v>Henni Penni Hispanico Special 18 month Reserve, 7-8 oz</v>
      </c>
      <c r="C411" t="str" s="7">
        <v>7-8 oz</v>
      </c>
      <c r="D411" t="str" s="7">
        <v>CSA Members</v>
      </c>
      <c r="G411" s="13" t="str">
        <f>IF(AND(ISNUMBER(E411),ISNUMBER(F411)),F411-E411,"")</f>
        <v/>
      </c>
      <c r="H411" s="14" t="str">
        <f>IF(AND(ISNUMBER(E411),E411&gt;0,ISNUMBER(F411)),F411/E411-1,"")</f>
        <v/>
      </c>
      <c r="I411" t="str" s="15">
        <v>Hold</v>
      </c>
      <c r="J411" s="24"/>
      <c r="K411" t="str" s="15">
        <v/>
      </c>
      <c r="L411" s="17" t="str">
        <f>IF(AC411="Local catalog","",IF(AG411="Yes",IF(ISNUMBER(E411),E411,""),IF(I411="Keep current",IF(ISNUMBER(E411),E411,""),IF(AH411&lt;&gt;"Yes","",IF(I411="Approve proposed",F411,IF(AND(I411="Use my price",AND(ISNUMBER(J411),J411&gt;0)),J411,""))))))</f>
        <v/>
      </c>
      <c r="M411" t="str" s="7">
        <f>IF(AND(AG411="Yes",OR(I411="Approve proposed",I411="Use my price")),"CHECK: protected price kept current",IF(OR(I411="Unreviewed",I411=""),"Pending review",IF(I411="Hold","On hold",IF(I411="Keep current",IF(ISNUMBER(E411),"Kept current","CHECK: no confirmed current price"),IF(AH411&lt;&gt;"Yes","CHECK: source needs review",IF(AND(I411="Use my price",NOT(AND(ISNUMBER(J411),J411&gt;0))),"CHECK: enter a price above zero",IF(NOT(OR(I411="Approve proposed",I411="Use my price")),"CHECK: choose a listed decision",IF(OR(NOT(ISNUMBER(L411)),L411&lt;=0,NOT(ISNUMBER(Y411)),Y411&lt;=0,X411&gt;=1),"CHECK: price or base unavailable",IF(L411/(Y411*(1-X411))-1&lt;0,"CHECK: price below local base","Ready")))))))))</f>
        <v>On hold</v>
      </c>
      <c r="N411" s="18">
        <v>18.17</v>
      </c>
      <c r="O411" s="19">
        <v>0.4</v>
      </c>
      <c r="Q411" s="20" t="str">
        <f>IF(AND(ISNUMBER(L411),ISNUMBER(Y411),Y411&gt;0,X411&lt;1),ROUND(L411/(Y411*(1-X411))-1,4),"")</f>
        <v/>
      </c>
      <c r="R411" s="12">
        <v>0</v>
      </c>
      <c r="S411" s="13">
        <f>IF(AND(ISNUMBER(E411),E411&gt;0,ISNUMBER(F411)),R411*(F411/E411-1)*(1-'Start Here'!$B$16),0)</f>
        <v>0</v>
      </c>
      <c r="T411" s="17">
        <f>IF(AND(M411="Ready",OR(I411="Approve proposed",AND(I411="Use my price",AND(ISNUMBER(J411),J411&gt;0))),ISNUMBER(L411),E411&gt;0),R411*(L411/E411-1)*(1-'Start Here'!$B$16),0)</f>
        <v>0</v>
      </c>
      <c r="U411" t="str" s="6">
        <v>No confirmed Local Line price/list; local calculation is reference only; Currently hidden; do not activate automatically</v>
      </c>
      <c r="V411" t="str" s="21">
        <v>No</v>
      </c>
      <c r="W411" t="str" s="21">
        <v>No</v>
      </c>
      <c r="X411" s="22">
        <v>0</v>
      </c>
      <c r="Y411" s="18">
        <v>12.98</v>
      </c>
      <c r="Z411" s="18">
        <v>12.98</v>
      </c>
      <c r="AA411" s="25">
        <v>1</v>
      </c>
      <c r="AB411" t="str" s="6">
        <v/>
      </c>
      <c r="AC411" t="str" s="6">
        <v>Local calculation only</v>
      </c>
      <c r="AD411" s="23">
        <v>1102436</v>
      </c>
      <c r="AE411" s="23">
        <v>919412</v>
      </c>
      <c r="AF411" t="str" s="23">
        <v>1102436:919412:member</v>
      </c>
      <c r="AG411" t="str" s="23">
        <v>No</v>
      </c>
      <c r="AH411" t="str" s="23">
        <v>No</v>
      </c>
      <c r="AI411" s="18">
        <v>0</v>
      </c>
    </row>
    <row r="412" ht="32" customHeight="1">
      <c r="A412" t="str" s="7">
        <v>Creamy Cow, LLC</v>
      </c>
      <c r="B412" t="str" s="7">
        <v>Henni Penni Hispanico Special 18 month Reserve, 7-8 oz</v>
      </c>
      <c r="C412" t="str" s="7">
        <v>7-8 oz</v>
      </c>
      <c r="D412" t="str" s="7">
        <v>Guest Basket</v>
      </c>
      <c r="G412" s="13" t="str">
        <f>IF(AND(ISNUMBER(E412),ISNUMBER(F412)),F412-E412,"")</f>
        <v/>
      </c>
      <c r="H412" s="14" t="str">
        <f>IF(AND(ISNUMBER(E412),E412&gt;0,ISNUMBER(F412)),F412/E412-1,"")</f>
        <v/>
      </c>
      <c r="I412" t="str" s="15">
        <v>Hold</v>
      </c>
      <c r="J412" s="24"/>
      <c r="K412" t="str" s="15">
        <v/>
      </c>
      <c r="L412" s="17" t="str">
        <f>IF(AC412="Local catalog","",IF(AG412="Yes",IF(ISNUMBER(E412),E412,""),IF(I412="Keep current",IF(ISNUMBER(E412),E412,""),IF(AH412&lt;&gt;"Yes","",IF(I412="Approve proposed",F412,IF(AND(I412="Use my price",AND(ISNUMBER(J412),J412&gt;0)),J412,""))))))</f>
        <v/>
      </c>
      <c r="M412" t="str" s="7">
        <f>IF(AND(AG412="Yes",OR(I412="Approve proposed",I412="Use my price")),"CHECK: protected price kept current",IF(OR(I412="Unreviewed",I412=""),"Pending review",IF(I412="Hold","On hold",IF(I412="Keep current",IF(ISNUMBER(E412),"Kept current","CHECK: no confirmed current price"),IF(AH412&lt;&gt;"Yes","CHECK: source needs review",IF(AND(I412="Use my price",NOT(AND(ISNUMBER(J412),J412&gt;0))),"CHECK: enter a price above zero",IF(NOT(OR(I412="Approve proposed",I412="Use my price")),"CHECK: choose a listed decision",IF(OR(NOT(ISNUMBER(L412)),L412&lt;=0,NOT(ISNUMBER(Y412)),Y412&lt;=0,X412&gt;=1),"CHECK: price or base unavailable",IF(L412/(Y412*(1-X412))-1&lt;0,"CHECK: price below local base","Ready")))))))))</f>
        <v>On hold</v>
      </c>
      <c r="N412" s="18">
        <v>18.17</v>
      </c>
      <c r="O412" s="19">
        <v>0.4</v>
      </c>
      <c r="Q412" s="20" t="str">
        <f>IF(AND(ISNUMBER(L412),ISNUMBER(Y412),Y412&gt;0,X412&lt;1),ROUND(L412/(Y412*(1-X412))-1,4),"")</f>
        <v/>
      </c>
      <c r="R412" s="12">
        <v>0</v>
      </c>
      <c r="S412" s="13">
        <f>IF(AND(ISNUMBER(E412),E412&gt;0,ISNUMBER(F412)),R412*(F412/E412-1)*(1-'Start Here'!$B$16),0)</f>
        <v>0</v>
      </c>
      <c r="T412" s="17">
        <f>IF(AND(M412="Ready",OR(I412="Approve proposed",AND(I412="Use my price",AND(ISNUMBER(J412),J412&gt;0))),ISNUMBER(L412),E412&gt;0),R412*(L412/E412-1)*(1-'Start Here'!$B$16),0)</f>
        <v>0</v>
      </c>
      <c r="U412" t="str" s="6">
        <v>No confirmed Local Line price/list; local calculation is reference only; Currently hidden; do not activate automatically</v>
      </c>
      <c r="V412" t="str" s="21">
        <v>No</v>
      </c>
      <c r="W412" t="str" s="21">
        <v>No</v>
      </c>
      <c r="X412" s="22">
        <v>0</v>
      </c>
      <c r="Y412" s="18">
        <v>12.98</v>
      </c>
      <c r="Z412" s="18">
        <v>12.98</v>
      </c>
      <c r="AA412" s="25">
        <v>1</v>
      </c>
      <c r="AB412" t="str" s="6">
        <v/>
      </c>
      <c r="AC412" t="str" s="6">
        <v>Local calculation only</v>
      </c>
      <c r="AD412" s="23">
        <v>1102436</v>
      </c>
      <c r="AE412" s="23">
        <v>919412</v>
      </c>
      <c r="AF412" t="str" s="23">
        <v>1102436:919412:guest</v>
      </c>
      <c r="AG412" t="str" s="23">
        <v>No</v>
      </c>
      <c r="AH412" t="str" s="23">
        <v>No</v>
      </c>
      <c r="AI412" s="18">
        <v>0</v>
      </c>
    </row>
    <row r="413" ht="32" customHeight="1">
      <c r="A413" t="str" s="7">
        <v>Creamy Cow, LLC</v>
      </c>
      <c r="B413" t="str" s="7">
        <v>Henni Penni Hispanico Special 18 month Reserve, 7-8 oz</v>
      </c>
      <c r="C413" t="str" s="7">
        <v>7-8 oz</v>
      </c>
      <c r="D413" t="str" s="7">
        <v>SNAP</v>
      </c>
      <c r="E413" s="12">
        <v>20.77</v>
      </c>
      <c r="F413" s="13">
        <v>20.77</v>
      </c>
      <c r="G413" s="13">
        <f>IF(AND(ISNUMBER(E413),ISNUMBER(F413)),F413-E413,"")</f>
        <v>0</v>
      </c>
      <c r="H413" s="14">
        <f>IF(AND(ISNUMBER(E413),E413&gt;0,ISNUMBER(F413)),F413/E413-1,"")</f>
        <v>0</v>
      </c>
      <c r="I413" t="str" s="15">
        <v>Keep current</v>
      </c>
      <c r="J413" s="16"/>
      <c r="K413" t="str" s="15">
        <v/>
      </c>
      <c r="L413" s="17">
        <f>IF(AC413="Local catalog","",IF(AG413="Yes",IF(ISNUMBER(E413),E413,""),IF(I413="Keep current",IF(ISNUMBER(E413),E413,""),IF(AH413&lt;&gt;"Yes","",IF(I413="Approve proposed",F413,IF(AND(I413="Use my price",AND(ISNUMBER(J413),J413&gt;0)),J413,""))))))</f>
        <v>20.77</v>
      </c>
      <c r="M413" t="str" s="7">
        <f>IF(AND(AG413="Yes",OR(I413="Approve proposed",I413="Use my price")),"CHECK: protected price kept current",IF(OR(I413="Unreviewed",I413=""),"Pending review",IF(I413="Hold","On hold",IF(I413="Keep current",IF(ISNUMBER(E413),"Kept current","CHECK: no confirmed current price"),IF(AH413&lt;&gt;"Yes","CHECK: source needs review",IF(AND(I413="Use my price",NOT(AND(ISNUMBER(J413),J413&gt;0))),"CHECK: enter a price above zero",IF(NOT(OR(I413="Approve proposed",I413="Use my price")),"CHECK: choose a listed decision",IF(OR(NOT(ISNUMBER(L413)),L413&lt;=0,NOT(ISNUMBER(Y413)),Y413&lt;=0,X413&gt;=1),"CHECK: price or base unavailable",IF(L413/(Y413*(1-X413))-1&lt;0,"CHECK: price below local base","Ready")))))))))</f>
        <v>Kept current</v>
      </c>
      <c r="N413" s="18">
        <v>18.17</v>
      </c>
      <c r="O413" s="19">
        <v>0.4</v>
      </c>
      <c r="P413" s="14">
        <v>0.6002</v>
      </c>
      <c r="Q413" s="20">
        <f>IF(AND(ISNUMBER(L413),ISNUMBER(Y413),Y413&gt;0,X413&lt;1),ROUND(L413/(Y413*(1-X413))-1,4),"")</f>
        <v>0.6002</v>
      </c>
      <c r="R413" s="12">
        <v>0</v>
      </c>
      <c r="S413" s="13">
        <f>IF(AND(ISNUMBER(E413),E413&gt;0,ISNUMBER(F413)),R413*(F413/E413-1)*(1-'Start Here'!$B$16),0)</f>
        <v>0</v>
      </c>
      <c r="T413" s="17">
        <f>IF(AND(M413="Ready",OR(I413="Approve proposed",AND(I413="Use my price",AND(ISNUMBER(J413),J413&gt;0))),ISNUMBER(L413),E413&gt;0),R413*(L413/E413-1)*(1-'Start Here'!$B$16),0)</f>
        <v>0</v>
      </c>
      <c r="U413" t="str" s="6">
        <v>SNAP: preserve existing selling price; Local and Local Line prices differ; Currently hidden; do not activate automatically</v>
      </c>
      <c r="V413" t="str" s="21">
        <v>No</v>
      </c>
      <c r="W413" t="str" s="21">
        <v>No</v>
      </c>
      <c r="X413" s="22">
        <v>0</v>
      </c>
      <c r="Y413" s="18">
        <v>12.98</v>
      </c>
      <c r="Z413" s="18">
        <v>12.98</v>
      </c>
      <c r="AA413" s="25">
        <v>1</v>
      </c>
      <c r="AB413" t="str" s="6">
        <v>2026-10-01 10:41:27 UTC</v>
      </c>
      <c r="AC413" t="str" s="6">
        <v>Local Line cache</v>
      </c>
      <c r="AD413" s="23">
        <v>1102436</v>
      </c>
      <c r="AE413" s="23">
        <v>919412</v>
      </c>
      <c r="AF413" t="str" s="23">
        <v>1102436:919412:snap</v>
      </c>
      <c r="AG413" t="str" s="23">
        <v>Yes</v>
      </c>
      <c r="AH413" t="str" s="23">
        <v>Yes</v>
      </c>
      <c r="AI413" s="18">
        <v>0</v>
      </c>
    </row>
    <row r="414" ht="32" customHeight="1">
      <c r="A414" t="str" s="7">
        <v>Creamy Cow, LLC</v>
      </c>
      <c r="B414" t="str" s="7">
        <v>Hestia Feta Cheese (4.8–5.8 oz)</v>
      </c>
      <c r="C414" t="str" s="7">
        <v>4.8–5.8 oz</v>
      </c>
      <c r="D414" t="str" s="7">
        <v>Herd Share Members</v>
      </c>
      <c r="E414" s="12">
        <v>12.12</v>
      </c>
      <c r="F414" s="13">
        <v>13.09</v>
      </c>
      <c r="G414" s="13">
        <f>IF(AND(ISNUMBER(E414),ISNUMBER(F414)),F414-E414,"")</f>
        <v>0.97</v>
      </c>
      <c r="H414" s="14">
        <f>IF(AND(ISNUMBER(E414),E414&gt;0,ISNUMBER(F414)),F414/E414-1,"")</f>
        <v>0.08003300330033003</v>
      </c>
      <c r="I414" t="str" s="15">
        <v>Unreviewed</v>
      </c>
      <c r="J414" s="16"/>
      <c r="K414" t="str" s="15">
        <v/>
      </c>
      <c r="L414" s="17" t="str">
        <f>IF(AC414="Local catalog","",IF(AG414="Yes",IF(ISNUMBER(E414),E414,""),IF(I414="Keep current",IF(ISNUMBER(E414),E414,""),IF(AH414&lt;&gt;"Yes","",IF(I414="Approve proposed",F414,IF(AND(I414="Use my price",AND(ISNUMBER(J414),J414&gt;0)),J414,""))))))</f>
        <v/>
      </c>
      <c r="M414" t="str" s="7">
        <f>IF(AND(AG414="Yes",OR(I414="Approve proposed",I414="Use my price")),"CHECK: protected price kept current",IF(OR(I414="Unreviewed",I414=""),"Pending review",IF(I414="Hold","On hold",IF(I414="Keep current",IF(ISNUMBER(E414),"Kept current","CHECK: no confirmed current price"),IF(AH414&lt;&gt;"Yes","CHECK: source needs review",IF(AND(I414="Use my price",NOT(AND(ISNUMBER(J414),J414&gt;0))),"CHECK: enter a price above zero",IF(NOT(OR(I414="Approve proposed",I414="Use my price")),"CHECK: choose a listed decision",IF(OR(NOT(ISNUMBER(L414)),L414&lt;=0,NOT(ISNUMBER(Y414)),Y414&lt;=0,X414&gt;=1),"CHECK: price or base unavailable",IF(L414/(Y414*(1-X414))-1&lt;0,"CHECK: price below local base","Ready")))))))))</f>
        <v>Pending review</v>
      </c>
      <c r="N414" s="18">
        <v>10.23</v>
      </c>
      <c r="O414" s="19">
        <v>0.4</v>
      </c>
      <c r="P414" s="14">
        <v>0.7907</v>
      </c>
      <c r="Q414" s="20" t="str">
        <f>IF(AND(ISNUMBER(L414),ISNUMBER(Y414),Y414&gt;0,X414&lt;1),ROUND(L414/(Y414*(1-X414))-1,4),"")</f>
        <v/>
      </c>
      <c r="R414" s="12">
        <v>0</v>
      </c>
      <c r="S414" s="13">
        <f>IF(AND(ISNUMBER(E414),E414&gt;0,ISNUMBER(F414)),R414*(F414/E414-1)*(1-'Start Here'!$B$16),0)</f>
        <v>0</v>
      </c>
      <c r="T414" s="17">
        <f>IF(AND(M414="Ready",OR(I414="Approve proposed",AND(I414="Use my price",AND(ISNUMBER(J414),J414&gt;0))),ISNUMBER(L414),E414&gt;0),R414*(L414/E414-1)*(1-'Start Here'!$B$16),0)</f>
        <v>0</v>
      </c>
      <c r="U414" t="str" s="6">
        <v>Local and Local Line prices differ; Currently hidden; do not activate automatically</v>
      </c>
      <c r="V414" t="str" s="21">
        <v>No</v>
      </c>
      <c r="W414" t="str" s="21">
        <v>No</v>
      </c>
      <c r="X414" s="22">
        <v>0</v>
      </c>
      <c r="Y414" s="18">
        <v>7.31</v>
      </c>
      <c r="Z414" s="18">
        <v>7.31</v>
      </c>
      <c r="AA414" s="25">
        <v>1</v>
      </c>
      <c r="AB414" t="str" s="6">
        <v>2026-10-01 10:41:27 UTC</v>
      </c>
      <c r="AC414" t="str" s="6">
        <v>Local Line cache</v>
      </c>
      <c r="AD414" s="23">
        <v>1015821</v>
      </c>
      <c r="AE414" s="23">
        <v>800429</v>
      </c>
      <c r="AF414" t="str" s="23">
        <v>1015821:800429:herdShare</v>
      </c>
      <c r="AG414" t="str" s="23">
        <v>No</v>
      </c>
      <c r="AH414" t="str" s="23">
        <v>Yes</v>
      </c>
      <c r="AI414" s="18">
        <v>0</v>
      </c>
    </row>
    <row r="415" ht="32" customHeight="1">
      <c r="A415" t="str" s="7">
        <v>Creamy Cow, LLC</v>
      </c>
      <c r="B415" t="str" s="7">
        <v>Hestia Feta Cheese (4.8–5.8 oz)</v>
      </c>
      <c r="C415" t="str" s="7">
        <v>4.8–5.8 oz</v>
      </c>
      <c r="D415" t="str" s="7">
        <v>CSA Members</v>
      </c>
      <c r="G415" s="13" t="str">
        <f>IF(AND(ISNUMBER(E415),ISNUMBER(F415)),F415-E415,"")</f>
        <v/>
      </c>
      <c r="H415" s="14" t="str">
        <f>IF(AND(ISNUMBER(E415),E415&gt;0,ISNUMBER(F415)),F415/E415-1,"")</f>
        <v/>
      </c>
      <c r="I415" t="str" s="15">
        <v>Hold</v>
      </c>
      <c r="J415" s="24"/>
      <c r="K415" t="str" s="15">
        <v/>
      </c>
      <c r="L415" s="17" t="str">
        <f>IF(AC415="Local catalog","",IF(AG415="Yes",IF(ISNUMBER(E415),E415,""),IF(I415="Keep current",IF(ISNUMBER(E415),E415,""),IF(AH415&lt;&gt;"Yes","",IF(I415="Approve proposed",F415,IF(AND(I415="Use my price",AND(ISNUMBER(J415),J415&gt;0)),J415,""))))))</f>
        <v/>
      </c>
      <c r="M415" t="str" s="7">
        <f>IF(AND(AG415="Yes",OR(I415="Approve proposed",I415="Use my price")),"CHECK: protected price kept current",IF(OR(I415="Unreviewed",I415=""),"Pending review",IF(I415="Hold","On hold",IF(I415="Keep current",IF(ISNUMBER(E415),"Kept current","CHECK: no confirmed current price"),IF(AH415&lt;&gt;"Yes","CHECK: source needs review",IF(AND(I415="Use my price",NOT(AND(ISNUMBER(J415),J415&gt;0))),"CHECK: enter a price above zero",IF(NOT(OR(I415="Approve proposed",I415="Use my price")),"CHECK: choose a listed decision",IF(OR(NOT(ISNUMBER(L415)),L415&lt;=0,NOT(ISNUMBER(Y415)),Y415&lt;=0,X415&gt;=1),"CHECK: price or base unavailable",IF(L415/(Y415*(1-X415))-1&lt;0,"CHECK: price below local base","Ready")))))))))</f>
        <v>On hold</v>
      </c>
      <c r="N415" s="18">
        <v>10.23</v>
      </c>
      <c r="O415" s="19">
        <v>0.4</v>
      </c>
      <c r="Q415" s="20" t="str">
        <f>IF(AND(ISNUMBER(L415),ISNUMBER(Y415),Y415&gt;0,X415&lt;1),ROUND(L415/(Y415*(1-X415))-1,4),"")</f>
        <v/>
      </c>
      <c r="R415" s="12">
        <v>0</v>
      </c>
      <c r="S415" s="13">
        <f>IF(AND(ISNUMBER(E415),E415&gt;0,ISNUMBER(F415)),R415*(F415/E415-1)*(1-'Start Here'!$B$16),0)</f>
        <v>0</v>
      </c>
      <c r="T415" s="17">
        <f>IF(AND(M415="Ready",OR(I415="Approve proposed",AND(I415="Use my price",AND(ISNUMBER(J415),J415&gt;0))),ISNUMBER(L415),E415&gt;0),R415*(L415/E415-1)*(1-'Start Here'!$B$16),0)</f>
        <v>0</v>
      </c>
      <c r="U415" t="str" s="6">
        <v>No confirmed Local Line price/list; local calculation is reference only; Currently hidden; do not activate automatically</v>
      </c>
      <c r="V415" t="str" s="21">
        <v>No</v>
      </c>
      <c r="W415" t="str" s="21">
        <v>No</v>
      </c>
      <c r="X415" s="22">
        <v>0</v>
      </c>
      <c r="Y415" s="18">
        <v>7.31</v>
      </c>
      <c r="Z415" s="18">
        <v>7.31</v>
      </c>
      <c r="AA415" s="25">
        <v>1</v>
      </c>
      <c r="AB415" t="str" s="6">
        <v/>
      </c>
      <c r="AC415" t="str" s="6">
        <v>Local calculation only</v>
      </c>
      <c r="AD415" s="23">
        <v>1015821</v>
      </c>
      <c r="AE415" s="23">
        <v>800429</v>
      </c>
      <c r="AF415" t="str" s="23">
        <v>1015821:800429:member</v>
      </c>
      <c r="AG415" t="str" s="23">
        <v>No</v>
      </c>
      <c r="AH415" t="str" s="23">
        <v>No</v>
      </c>
      <c r="AI415" s="18">
        <v>0</v>
      </c>
    </row>
    <row r="416" ht="32" customHeight="1">
      <c r="A416" t="str" s="7">
        <v>Creamy Cow, LLC</v>
      </c>
      <c r="B416" t="str" s="7">
        <v>Hestia Feta Cheese (4.8–5.8 oz)</v>
      </c>
      <c r="C416" t="str" s="7">
        <v>4.8–5.8 oz</v>
      </c>
      <c r="D416" t="str" s="7">
        <v>Guest Basket</v>
      </c>
      <c r="G416" s="13" t="str">
        <f>IF(AND(ISNUMBER(E416),ISNUMBER(F416)),F416-E416,"")</f>
        <v/>
      </c>
      <c r="H416" s="14" t="str">
        <f>IF(AND(ISNUMBER(E416),E416&gt;0,ISNUMBER(F416)),F416/E416-1,"")</f>
        <v/>
      </c>
      <c r="I416" t="str" s="15">
        <v>Hold</v>
      </c>
      <c r="J416" s="24"/>
      <c r="K416" t="str" s="15">
        <v/>
      </c>
      <c r="L416" s="17" t="str">
        <f>IF(AC416="Local catalog","",IF(AG416="Yes",IF(ISNUMBER(E416),E416,""),IF(I416="Keep current",IF(ISNUMBER(E416),E416,""),IF(AH416&lt;&gt;"Yes","",IF(I416="Approve proposed",F416,IF(AND(I416="Use my price",AND(ISNUMBER(J416),J416&gt;0)),J416,""))))))</f>
        <v/>
      </c>
      <c r="M416" t="str" s="7">
        <f>IF(AND(AG416="Yes",OR(I416="Approve proposed",I416="Use my price")),"CHECK: protected price kept current",IF(OR(I416="Unreviewed",I416=""),"Pending review",IF(I416="Hold","On hold",IF(I416="Keep current",IF(ISNUMBER(E416),"Kept current","CHECK: no confirmed current price"),IF(AH416&lt;&gt;"Yes","CHECK: source needs review",IF(AND(I416="Use my price",NOT(AND(ISNUMBER(J416),J416&gt;0))),"CHECK: enter a price above zero",IF(NOT(OR(I416="Approve proposed",I416="Use my price")),"CHECK: choose a listed decision",IF(OR(NOT(ISNUMBER(L416)),L416&lt;=0,NOT(ISNUMBER(Y416)),Y416&lt;=0,X416&gt;=1),"CHECK: price or base unavailable",IF(L416/(Y416*(1-X416))-1&lt;0,"CHECK: price below local base","Ready")))))))))</f>
        <v>On hold</v>
      </c>
      <c r="N416" s="18">
        <v>10.23</v>
      </c>
      <c r="O416" s="19">
        <v>0.4</v>
      </c>
      <c r="Q416" s="20" t="str">
        <f>IF(AND(ISNUMBER(L416),ISNUMBER(Y416),Y416&gt;0,X416&lt;1),ROUND(L416/(Y416*(1-X416))-1,4),"")</f>
        <v/>
      </c>
      <c r="R416" s="12">
        <v>0</v>
      </c>
      <c r="S416" s="13">
        <f>IF(AND(ISNUMBER(E416),E416&gt;0,ISNUMBER(F416)),R416*(F416/E416-1)*(1-'Start Here'!$B$16),0)</f>
        <v>0</v>
      </c>
      <c r="T416" s="17">
        <f>IF(AND(M416="Ready",OR(I416="Approve proposed",AND(I416="Use my price",AND(ISNUMBER(J416),J416&gt;0))),ISNUMBER(L416),E416&gt;0),R416*(L416/E416-1)*(1-'Start Here'!$B$16),0)</f>
        <v>0</v>
      </c>
      <c r="U416" t="str" s="6">
        <v>No confirmed Local Line price/list; local calculation is reference only; Currently hidden; do not activate automatically</v>
      </c>
      <c r="V416" t="str" s="21">
        <v>No</v>
      </c>
      <c r="W416" t="str" s="21">
        <v>No</v>
      </c>
      <c r="X416" s="22">
        <v>0</v>
      </c>
      <c r="Y416" s="18">
        <v>7.31</v>
      </c>
      <c r="Z416" s="18">
        <v>7.31</v>
      </c>
      <c r="AA416" s="25">
        <v>1</v>
      </c>
      <c r="AB416" t="str" s="6">
        <v/>
      </c>
      <c r="AC416" t="str" s="6">
        <v>Local calculation only</v>
      </c>
      <c r="AD416" s="23">
        <v>1015821</v>
      </c>
      <c r="AE416" s="23">
        <v>800429</v>
      </c>
      <c r="AF416" t="str" s="23">
        <v>1015821:800429:guest</v>
      </c>
      <c r="AG416" t="str" s="23">
        <v>No</v>
      </c>
      <c r="AH416" t="str" s="23">
        <v>No</v>
      </c>
      <c r="AI416" s="18">
        <v>0</v>
      </c>
    </row>
    <row r="417" ht="32" customHeight="1">
      <c r="A417" t="str" s="7">
        <v>Creamy Cow, LLC</v>
      </c>
      <c r="B417" t="str" s="7">
        <v>Hestia Feta Cheese (4.8–5.8 oz)</v>
      </c>
      <c r="C417" t="str" s="7">
        <v>4.8–5.8 oz</v>
      </c>
      <c r="D417" t="str" s="7">
        <v>SNAP</v>
      </c>
      <c r="E417" s="12">
        <v>12.12</v>
      </c>
      <c r="F417" s="13">
        <v>12.12</v>
      </c>
      <c r="G417" s="13">
        <f>IF(AND(ISNUMBER(E417),ISNUMBER(F417)),F417-E417,"")</f>
        <v>0</v>
      </c>
      <c r="H417" s="14">
        <f>IF(AND(ISNUMBER(E417),E417&gt;0,ISNUMBER(F417)),F417/E417-1,"")</f>
        <v>0</v>
      </c>
      <c r="I417" t="str" s="15">
        <v>Keep current</v>
      </c>
      <c r="J417" s="16"/>
      <c r="K417" t="str" s="15">
        <v/>
      </c>
      <c r="L417" s="17">
        <f>IF(AC417="Local catalog","",IF(AG417="Yes",IF(ISNUMBER(E417),E417,""),IF(I417="Keep current",IF(ISNUMBER(E417),E417,""),IF(AH417&lt;&gt;"Yes","",IF(I417="Approve proposed",F417,IF(AND(I417="Use my price",AND(ISNUMBER(J417),J417&gt;0)),J417,""))))))</f>
        <v>12.12</v>
      </c>
      <c r="M417" t="str" s="7">
        <f>IF(AND(AG417="Yes",OR(I417="Approve proposed",I417="Use my price")),"CHECK: protected price kept current",IF(OR(I417="Unreviewed",I417=""),"Pending review",IF(I417="Hold","On hold",IF(I417="Keep current",IF(ISNUMBER(E417),"Kept current","CHECK: no confirmed current price"),IF(AH417&lt;&gt;"Yes","CHECK: source needs review",IF(AND(I417="Use my price",NOT(AND(ISNUMBER(J417),J417&gt;0))),"CHECK: enter a price above zero",IF(NOT(OR(I417="Approve proposed",I417="Use my price")),"CHECK: choose a listed decision",IF(OR(NOT(ISNUMBER(L417)),L417&lt;=0,NOT(ISNUMBER(Y417)),Y417&lt;=0,X417&gt;=1),"CHECK: price or base unavailable",IF(L417/(Y417*(1-X417))-1&lt;0,"CHECK: price below local base","Ready")))))))))</f>
        <v>Kept current</v>
      </c>
      <c r="N417" s="18">
        <v>10.23</v>
      </c>
      <c r="O417" s="19">
        <v>0.4</v>
      </c>
      <c r="P417" s="14">
        <v>0.658</v>
      </c>
      <c r="Q417" s="20">
        <f>IF(AND(ISNUMBER(L417),ISNUMBER(Y417),Y417&gt;0,X417&lt;1),ROUND(L417/(Y417*(1-X417))-1,4),"")</f>
        <v>0.658</v>
      </c>
      <c r="R417" s="12">
        <v>0</v>
      </c>
      <c r="S417" s="13">
        <f>IF(AND(ISNUMBER(E417),E417&gt;0,ISNUMBER(F417)),R417*(F417/E417-1)*(1-'Start Here'!$B$16),0)</f>
        <v>0</v>
      </c>
      <c r="T417" s="17">
        <f>IF(AND(M417="Ready",OR(I417="Approve proposed",AND(I417="Use my price",AND(ISNUMBER(J417),J417&gt;0))),ISNUMBER(L417),E417&gt;0),R417*(L417/E417-1)*(1-'Start Here'!$B$16),0)</f>
        <v>0</v>
      </c>
      <c r="U417" t="str" s="6">
        <v>SNAP: preserve existing selling price; Local and Local Line prices differ; Currently hidden; do not activate automatically</v>
      </c>
      <c r="V417" t="str" s="21">
        <v>No</v>
      </c>
      <c r="W417" t="str" s="21">
        <v>No</v>
      </c>
      <c r="X417" s="22">
        <v>0</v>
      </c>
      <c r="Y417" s="18">
        <v>7.31</v>
      </c>
      <c r="Z417" s="18">
        <v>7.31</v>
      </c>
      <c r="AA417" s="25">
        <v>1</v>
      </c>
      <c r="AB417" t="str" s="6">
        <v>2026-10-01 10:41:27 UTC</v>
      </c>
      <c r="AC417" t="str" s="6">
        <v>Local Line cache</v>
      </c>
      <c r="AD417" s="23">
        <v>1015821</v>
      </c>
      <c r="AE417" s="23">
        <v>800429</v>
      </c>
      <c r="AF417" t="str" s="23">
        <v>1015821:800429:snap</v>
      </c>
      <c r="AG417" t="str" s="23">
        <v>Yes</v>
      </c>
      <c r="AH417" t="str" s="23">
        <v>Yes</v>
      </c>
      <c r="AI417" s="18">
        <v>0</v>
      </c>
    </row>
    <row r="418" ht="32" customHeight="1">
      <c r="A418" t="str" s="7">
        <v>Creamy Cow, LLC</v>
      </c>
      <c r="B418" t="str" s="7">
        <v>Hestia Feta Cheese (5.9–6.9 oz)</v>
      </c>
      <c r="C418" t="str" s="7">
        <v>5.9–6.9 oz</v>
      </c>
      <c r="D418" t="str" s="7">
        <v>Herd Share Members</v>
      </c>
      <c r="E418" s="12">
        <v>13.46</v>
      </c>
      <c r="F418" s="13">
        <v>14.54</v>
      </c>
      <c r="G418" s="13">
        <f>IF(AND(ISNUMBER(E418),ISNUMBER(F418)),F418-E418,"")</f>
        <v>1.08</v>
      </c>
      <c r="H418" s="14">
        <f>IF(AND(ISNUMBER(E418),E418&gt;0,ISNUMBER(F418)),F418/E418-1,"")</f>
        <v>0.08023774145616636</v>
      </c>
      <c r="I418" t="str" s="15">
        <v>Unreviewed</v>
      </c>
      <c r="J418" s="16"/>
      <c r="K418" t="str" s="15">
        <v/>
      </c>
      <c r="L418" s="17" t="str">
        <f>IF(AC418="Local catalog","",IF(AG418="Yes",IF(ISNUMBER(E418),E418,""),IF(I418="Keep current",IF(ISNUMBER(E418),E418,""),IF(AH418&lt;&gt;"Yes","",IF(I418="Approve proposed",F418,IF(AND(I418="Use my price",AND(ISNUMBER(J418),J418&gt;0)),J418,""))))))</f>
        <v/>
      </c>
      <c r="M418" t="str" s="7">
        <f>IF(AND(AG418="Yes",OR(I418="Approve proposed",I418="Use my price")),"CHECK: protected price kept current",IF(OR(I418="Unreviewed",I418=""),"Pending review",IF(I418="Hold","On hold",IF(I418="Keep current",IF(ISNUMBER(E418),"Kept current","CHECK: no confirmed current price"),IF(AH418&lt;&gt;"Yes","CHECK: source needs review",IF(AND(I418="Use my price",NOT(AND(ISNUMBER(J418),J418&gt;0))),"CHECK: enter a price above zero",IF(NOT(OR(I418="Approve proposed",I418="Use my price")),"CHECK: choose a listed decision",IF(OR(NOT(ISNUMBER(L418)),L418&lt;=0,NOT(ISNUMBER(Y418)),Y418&lt;=0,X418&gt;=1),"CHECK: price or base unavailable",IF(L418/(Y418*(1-X418))-1&lt;0,"CHECK: price below local base","Ready")))))))))</f>
        <v>Pending review</v>
      </c>
      <c r="N418" s="18">
        <v>11.37</v>
      </c>
      <c r="O418" s="19">
        <v>0.4</v>
      </c>
      <c r="P418" s="14">
        <v>0.7906</v>
      </c>
      <c r="Q418" s="20" t="str">
        <f>IF(AND(ISNUMBER(L418),ISNUMBER(Y418),Y418&gt;0,X418&lt;1),ROUND(L418/(Y418*(1-X418))-1,4),"")</f>
        <v/>
      </c>
      <c r="R418" s="12">
        <v>0</v>
      </c>
      <c r="S418" s="13">
        <f>IF(AND(ISNUMBER(E418),E418&gt;0,ISNUMBER(F418)),R418*(F418/E418-1)*(1-'Start Here'!$B$16),0)</f>
        <v>0</v>
      </c>
      <c r="T418" s="17">
        <f>IF(AND(M418="Ready",OR(I418="Approve proposed",AND(I418="Use my price",AND(ISNUMBER(J418),J418&gt;0))),ISNUMBER(L418),E418&gt;0),R418*(L418/E418-1)*(1-'Start Here'!$B$16),0)</f>
        <v>0</v>
      </c>
      <c r="U418" t="str" s="6">
        <v>Local and Local Line prices differ; Currently hidden; do not activate automatically</v>
      </c>
      <c r="V418" t="str" s="21">
        <v>No</v>
      </c>
      <c r="W418" t="str" s="21">
        <v>No</v>
      </c>
      <c r="X418" s="22">
        <v>0</v>
      </c>
      <c r="Y418" s="18">
        <v>8.12</v>
      </c>
      <c r="Z418" s="18">
        <v>8.12</v>
      </c>
      <c r="AA418" s="25">
        <v>1</v>
      </c>
      <c r="AB418" t="str" s="6">
        <v>2026-10-01 10:41:27 UTC</v>
      </c>
      <c r="AC418" t="str" s="6">
        <v>Local Line cache</v>
      </c>
      <c r="AD418" s="23">
        <v>1015823</v>
      </c>
      <c r="AE418" s="23">
        <v>800431</v>
      </c>
      <c r="AF418" t="str" s="23">
        <v>1015823:800431:herdShare</v>
      </c>
      <c r="AG418" t="str" s="23">
        <v>No</v>
      </c>
      <c r="AH418" t="str" s="23">
        <v>Yes</v>
      </c>
      <c r="AI418" s="18">
        <v>0</v>
      </c>
    </row>
    <row r="419" ht="32" customHeight="1">
      <c r="A419" t="str" s="7">
        <v>Creamy Cow, LLC</v>
      </c>
      <c r="B419" t="str" s="7">
        <v>Hestia Feta Cheese (5.9–6.9 oz)</v>
      </c>
      <c r="C419" t="str" s="7">
        <v>5.9–6.9 oz</v>
      </c>
      <c r="D419" t="str" s="7">
        <v>CSA Members</v>
      </c>
      <c r="G419" s="13" t="str">
        <f>IF(AND(ISNUMBER(E419),ISNUMBER(F419)),F419-E419,"")</f>
        <v/>
      </c>
      <c r="H419" s="14" t="str">
        <f>IF(AND(ISNUMBER(E419),E419&gt;0,ISNUMBER(F419)),F419/E419-1,"")</f>
        <v/>
      </c>
      <c r="I419" t="str" s="15">
        <v>Hold</v>
      </c>
      <c r="J419" s="24"/>
      <c r="K419" t="str" s="15">
        <v/>
      </c>
      <c r="L419" s="17" t="str">
        <f>IF(AC419="Local catalog","",IF(AG419="Yes",IF(ISNUMBER(E419),E419,""),IF(I419="Keep current",IF(ISNUMBER(E419),E419,""),IF(AH419&lt;&gt;"Yes","",IF(I419="Approve proposed",F419,IF(AND(I419="Use my price",AND(ISNUMBER(J419),J419&gt;0)),J419,""))))))</f>
        <v/>
      </c>
      <c r="M419" t="str" s="7">
        <f>IF(AND(AG419="Yes",OR(I419="Approve proposed",I419="Use my price")),"CHECK: protected price kept current",IF(OR(I419="Unreviewed",I419=""),"Pending review",IF(I419="Hold","On hold",IF(I419="Keep current",IF(ISNUMBER(E419),"Kept current","CHECK: no confirmed current price"),IF(AH419&lt;&gt;"Yes","CHECK: source needs review",IF(AND(I419="Use my price",NOT(AND(ISNUMBER(J419),J419&gt;0))),"CHECK: enter a price above zero",IF(NOT(OR(I419="Approve proposed",I419="Use my price")),"CHECK: choose a listed decision",IF(OR(NOT(ISNUMBER(L419)),L419&lt;=0,NOT(ISNUMBER(Y419)),Y419&lt;=0,X419&gt;=1),"CHECK: price or base unavailable",IF(L419/(Y419*(1-X419))-1&lt;0,"CHECK: price below local base","Ready")))))))))</f>
        <v>On hold</v>
      </c>
      <c r="N419" s="18">
        <v>11.37</v>
      </c>
      <c r="O419" s="19">
        <v>0.4</v>
      </c>
      <c r="Q419" s="20" t="str">
        <f>IF(AND(ISNUMBER(L419),ISNUMBER(Y419),Y419&gt;0,X419&lt;1),ROUND(L419/(Y419*(1-X419))-1,4),"")</f>
        <v/>
      </c>
      <c r="R419" s="12">
        <v>0</v>
      </c>
      <c r="S419" s="13">
        <f>IF(AND(ISNUMBER(E419),E419&gt;0,ISNUMBER(F419)),R419*(F419/E419-1)*(1-'Start Here'!$B$16),0)</f>
        <v>0</v>
      </c>
      <c r="T419" s="17">
        <f>IF(AND(M419="Ready",OR(I419="Approve proposed",AND(I419="Use my price",AND(ISNUMBER(J419),J419&gt;0))),ISNUMBER(L419),E419&gt;0),R419*(L419/E419-1)*(1-'Start Here'!$B$16),0)</f>
        <v>0</v>
      </c>
      <c r="U419" t="str" s="6">
        <v>No confirmed Local Line price/list; local calculation is reference only; Currently hidden; do not activate automatically</v>
      </c>
      <c r="V419" t="str" s="21">
        <v>No</v>
      </c>
      <c r="W419" t="str" s="21">
        <v>No</v>
      </c>
      <c r="X419" s="22">
        <v>0</v>
      </c>
      <c r="Y419" s="18">
        <v>8.12</v>
      </c>
      <c r="Z419" s="18">
        <v>8.12</v>
      </c>
      <c r="AA419" s="25">
        <v>1</v>
      </c>
      <c r="AB419" t="str" s="6">
        <v/>
      </c>
      <c r="AC419" t="str" s="6">
        <v>Local calculation only</v>
      </c>
      <c r="AD419" s="23">
        <v>1015823</v>
      </c>
      <c r="AE419" s="23">
        <v>800431</v>
      </c>
      <c r="AF419" t="str" s="23">
        <v>1015823:800431:member</v>
      </c>
      <c r="AG419" t="str" s="23">
        <v>No</v>
      </c>
      <c r="AH419" t="str" s="23">
        <v>No</v>
      </c>
      <c r="AI419" s="18">
        <v>0</v>
      </c>
    </row>
    <row r="420" ht="32" customHeight="1">
      <c r="A420" t="str" s="7">
        <v>Creamy Cow, LLC</v>
      </c>
      <c r="B420" t="str" s="7">
        <v>Hestia Feta Cheese (5.9–6.9 oz)</v>
      </c>
      <c r="C420" t="str" s="7">
        <v>5.9–6.9 oz</v>
      </c>
      <c r="D420" t="str" s="7">
        <v>Guest Basket</v>
      </c>
      <c r="G420" s="13" t="str">
        <f>IF(AND(ISNUMBER(E420),ISNUMBER(F420)),F420-E420,"")</f>
        <v/>
      </c>
      <c r="H420" s="14" t="str">
        <f>IF(AND(ISNUMBER(E420),E420&gt;0,ISNUMBER(F420)),F420/E420-1,"")</f>
        <v/>
      </c>
      <c r="I420" t="str" s="15">
        <v>Hold</v>
      </c>
      <c r="J420" s="24"/>
      <c r="K420" t="str" s="15">
        <v/>
      </c>
      <c r="L420" s="17" t="str">
        <f>IF(AC420="Local catalog","",IF(AG420="Yes",IF(ISNUMBER(E420),E420,""),IF(I420="Keep current",IF(ISNUMBER(E420),E420,""),IF(AH420&lt;&gt;"Yes","",IF(I420="Approve proposed",F420,IF(AND(I420="Use my price",AND(ISNUMBER(J420),J420&gt;0)),J420,""))))))</f>
        <v/>
      </c>
      <c r="M420" t="str" s="7">
        <f>IF(AND(AG420="Yes",OR(I420="Approve proposed",I420="Use my price")),"CHECK: protected price kept current",IF(OR(I420="Unreviewed",I420=""),"Pending review",IF(I420="Hold","On hold",IF(I420="Keep current",IF(ISNUMBER(E420),"Kept current","CHECK: no confirmed current price"),IF(AH420&lt;&gt;"Yes","CHECK: source needs review",IF(AND(I420="Use my price",NOT(AND(ISNUMBER(J420),J420&gt;0))),"CHECK: enter a price above zero",IF(NOT(OR(I420="Approve proposed",I420="Use my price")),"CHECK: choose a listed decision",IF(OR(NOT(ISNUMBER(L420)),L420&lt;=0,NOT(ISNUMBER(Y420)),Y420&lt;=0,X420&gt;=1),"CHECK: price or base unavailable",IF(L420/(Y420*(1-X420))-1&lt;0,"CHECK: price below local base","Ready")))))))))</f>
        <v>On hold</v>
      </c>
      <c r="N420" s="18">
        <v>11.37</v>
      </c>
      <c r="O420" s="19">
        <v>0.4</v>
      </c>
      <c r="Q420" s="20" t="str">
        <f>IF(AND(ISNUMBER(L420),ISNUMBER(Y420),Y420&gt;0,X420&lt;1),ROUND(L420/(Y420*(1-X420))-1,4),"")</f>
        <v/>
      </c>
      <c r="R420" s="12">
        <v>0</v>
      </c>
      <c r="S420" s="13">
        <f>IF(AND(ISNUMBER(E420),E420&gt;0,ISNUMBER(F420)),R420*(F420/E420-1)*(1-'Start Here'!$B$16),0)</f>
        <v>0</v>
      </c>
      <c r="T420" s="17">
        <f>IF(AND(M420="Ready",OR(I420="Approve proposed",AND(I420="Use my price",AND(ISNUMBER(J420),J420&gt;0))),ISNUMBER(L420),E420&gt;0),R420*(L420/E420-1)*(1-'Start Here'!$B$16),0)</f>
        <v>0</v>
      </c>
      <c r="U420" t="str" s="6">
        <v>No confirmed Local Line price/list; local calculation is reference only; Currently hidden; do not activate automatically</v>
      </c>
      <c r="V420" t="str" s="21">
        <v>No</v>
      </c>
      <c r="W420" t="str" s="21">
        <v>No</v>
      </c>
      <c r="X420" s="22">
        <v>0</v>
      </c>
      <c r="Y420" s="18">
        <v>8.12</v>
      </c>
      <c r="Z420" s="18">
        <v>8.12</v>
      </c>
      <c r="AA420" s="25">
        <v>1</v>
      </c>
      <c r="AB420" t="str" s="6">
        <v/>
      </c>
      <c r="AC420" t="str" s="6">
        <v>Local calculation only</v>
      </c>
      <c r="AD420" s="23">
        <v>1015823</v>
      </c>
      <c r="AE420" s="23">
        <v>800431</v>
      </c>
      <c r="AF420" t="str" s="23">
        <v>1015823:800431:guest</v>
      </c>
      <c r="AG420" t="str" s="23">
        <v>No</v>
      </c>
      <c r="AH420" t="str" s="23">
        <v>No</v>
      </c>
      <c r="AI420" s="18">
        <v>0</v>
      </c>
    </row>
    <row r="421" ht="32" customHeight="1">
      <c r="A421" t="str" s="7">
        <v>Creamy Cow, LLC</v>
      </c>
      <c r="B421" t="str" s="7">
        <v>Hestia Feta Cheese (5.9–6.9 oz)</v>
      </c>
      <c r="C421" t="str" s="7">
        <v>5.9–6.9 oz</v>
      </c>
      <c r="D421" t="str" s="7">
        <v>SNAP</v>
      </c>
      <c r="E421" s="12">
        <v>13.46</v>
      </c>
      <c r="F421" s="13">
        <v>13.46</v>
      </c>
      <c r="G421" s="13">
        <f>IF(AND(ISNUMBER(E421),ISNUMBER(F421)),F421-E421,"")</f>
        <v>0</v>
      </c>
      <c r="H421" s="14">
        <f>IF(AND(ISNUMBER(E421),E421&gt;0,ISNUMBER(F421)),F421/E421-1,"")</f>
        <v>0</v>
      </c>
      <c r="I421" t="str" s="15">
        <v>Keep current</v>
      </c>
      <c r="J421" s="16"/>
      <c r="K421" t="str" s="15">
        <v/>
      </c>
      <c r="L421" s="17">
        <f>IF(AC421="Local catalog","",IF(AG421="Yes",IF(ISNUMBER(E421),E421,""),IF(I421="Keep current",IF(ISNUMBER(E421),E421,""),IF(AH421&lt;&gt;"Yes","",IF(I421="Approve proposed",F421,IF(AND(I421="Use my price",AND(ISNUMBER(J421),J421&gt;0)),J421,""))))))</f>
        <v>13.46</v>
      </c>
      <c r="M421" t="str" s="7">
        <f>IF(AND(AG421="Yes",OR(I421="Approve proposed",I421="Use my price")),"CHECK: protected price kept current",IF(OR(I421="Unreviewed",I421=""),"Pending review",IF(I421="Hold","On hold",IF(I421="Keep current",IF(ISNUMBER(E421),"Kept current","CHECK: no confirmed current price"),IF(AH421&lt;&gt;"Yes","CHECK: source needs review",IF(AND(I421="Use my price",NOT(AND(ISNUMBER(J421),J421&gt;0))),"CHECK: enter a price above zero",IF(NOT(OR(I421="Approve proposed",I421="Use my price")),"CHECK: choose a listed decision",IF(OR(NOT(ISNUMBER(L421)),L421&lt;=0,NOT(ISNUMBER(Y421)),Y421&lt;=0,X421&gt;=1),"CHECK: price or base unavailable",IF(L421/(Y421*(1-X421))-1&lt;0,"CHECK: price below local base","Ready")))))))))</f>
        <v>Kept current</v>
      </c>
      <c r="N421" s="18">
        <v>11.37</v>
      </c>
      <c r="O421" s="19">
        <v>0.4</v>
      </c>
      <c r="P421" s="14">
        <v>0.6576</v>
      </c>
      <c r="Q421" s="20">
        <f>IF(AND(ISNUMBER(L421),ISNUMBER(Y421),Y421&gt;0,X421&lt;1),ROUND(L421/(Y421*(1-X421))-1,4),"")</f>
        <v>0.6576</v>
      </c>
      <c r="R421" s="12">
        <v>0</v>
      </c>
      <c r="S421" s="13">
        <f>IF(AND(ISNUMBER(E421),E421&gt;0,ISNUMBER(F421)),R421*(F421/E421-1)*(1-'Start Here'!$B$16),0)</f>
        <v>0</v>
      </c>
      <c r="T421" s="17">
        <f>IF(AND(M421="Ready",OR(I421="Approve proposed",AND(I421="Use my price",AND(ISNUMBER(J421),J421&gt;0))),ISNUMBER(L421),E421&gt;0),R421*(L421/E421-1)*(1-'Start Here'!$B$16),0)</f>
        <v>0</v>
      </c>
      <c r="U421" t="str" s="6">
        <v>SNAP: preserve existing selling price; Local and Local Line prices differ; Currently hidden; do not activate automatically</v>
      </c>
      <c r="V421" t="str" s="21">
        <v>No</v>
      </c>
      <c r="W421" t="str" s="21">
        <v>No</v>
      </c>
      <c r="X421" s="22">
        <v>0</v>
      </c>
      <c r="Y421" s="18">
        <v>8.12</v>
      </c>
      <c r="Z421" s="18">
        <v>8.12</v>
      </c>
      <c r="AA421" s="25">
        <v>1</v>
      </c>
      <c r="AB421" t="str" s="6">
        <v>2026-10-01 10:41:27 UTC</v>
      </c>
      <c r="AC421" t="str" s="6">
        <v>Local Line cache</v>
      </c>
      <c r="AD421" s="23">
        <v>1015823</v>
      </c>
      <c r="AE421" s="23">
        <v>800431</v>
      </c>
      <c r="AF421" t="str" s="23">
        <v>1015823:800431:snap</v>
      </c>
      <c r="AG421" t="str" s="23">
        <v>Yes</v>
      </c>
      <c r="AH421" t="str" s="23">
        <v>Yes</v>
      </c>
      <c r="AI421" s="18">
        <v>0</v>
      </c>
    </row>
    <row r="422" ht="32" customHeight="1">
      <c r="A422" t="str" s="7">
        <v>Creamy Cow, LLC</v>
      </c>
      <c r="B422" t="str" s="7">
        <v>Live Culture Yogurt, 1 quart</v>
      </c>
      <c r="C422" t="str" s="7">
        <v>1 quart</v>
      </c>
      <c r="D422" t="str" s="7">
        <v>Herd Share Members</v>
      </c>
      <c r="E422" s="12">
        <v>14</v>
      </c>
      <c r="F422" s="13">
        <v>15.12</v>
      </c>
      <c r="G422" s="13">
        <f>IF(AND(ISNUMBER(E422),ISNUMBER(F422)),F422-E422,"")</f>
        <v>1.12</v>
      </c>
      <c r="H422" s="14">
        <f>IF(AND(ISNUMBER(E422),E422&gt;0,ISNUMBER(F422)),F422/E422-1,"")</f>
        <v>0.07999999999999985</v>
      </c>
      <c r="I422" t="str" s="15">
        <v>Unreviewed</v>
      </c>
      <c r="J422" s="16"/>
      <c r="K422" t="str" s="15">
        <v/>
      </c>
      <c r="L422" s="17" t="str">
        <f>IF(AC422="Local catalog","",IF(AG422="Yes",IF(ISNUMBER(E422),E422,""),IF(I422="Keep current",IF(ISNUMBER(E422),E422,""),IF(AH422&lt;&gt;"Yes","",IF(I422="Approve proposed",F422,IF(AND(I422="Use my price",AND(ISNUMBER(J422),J422&gt;0)),J422,""))))))</f>
        <v/>
      </c>
      <c r="M422" t="str" s="7">
        <f>IF(AND(AG422="Yes",OR(I422="Approve proposed",I422="Use my price")),"CHECK: protected price kept current",IF(OR(I422="Unreviewed",I422=""),"Pending review",IF(I422="Hold","On hold",IF(I422="Keep current",IF(ISNUMBER(E422),"Kept current","CHECK: no confirmed current price"),IF(AH422&lt;&gt;"Yes","CHECK: source needs review",IF(AND(I422="Use my price",NOT(AND(ISNUMBER(J422),J422&gt;0))),"CHECK: enter a price above zero",IF(NOT(OR(I422="Approve proposed",I422="Use my price")),"CHECK: choose a listed decision",IF(OR(NOT(ISNUMBER(L422)),L422&lt;=0,NOT(ISNUMBER(Y422)),Y422&lt;=0,X422&gt;=1),"CHECK: price or base unavailable",IF(L422/(Y422*(1-X422))-1&lt;0,"CHECK: price below local base","Ready")))))))))</f>
        <v>Pending review</v>
      </c>
      <c r="N422" s="18">
        <v>14</v>
      </c>
      <c r="O422" s="19">
        <v>0.4</v>
      </c>
      <c r="P422" s="14">
        <v>0.512</v>
      </c>
      <c r="Q422" s="20" t="str">
        <f>IF(AND(ISNUMBER(L422),ISNUMBER(Y422),Y422&gt;0,X422&lt;1),ROUND(L422/(Y422*(1-X422))-1,4),"")</f>
        <v/>
      </c>
      <c r="R422" s="12">
        <v>7490</v>
      </c>
      <c r="S422" s="13">
        <f>IF(AND(ISNUMBER(E422),E422&gt;0,ISNUMBER(F422)),R422*(F422/E422-1)*(1-'Start Here'!$B$16),0)</f>
        <v>581.2239999999989</v>
      </c>
      <c r="T422" s="17">
        <f>IF(AND(M422="Ready",OR(I422="Approve proposed",AND(I422="Use my price",AND(ISNUMBER(J422),J422&gt;0))),ISNUMBER(L422),E422&gt;0),R422*(L422/E422-1)*(1-'Start Here'!$B$16),0)</f>
        <v>0</v>
      </c>
      <c r="U422" t="str" s="6">
        <v/>
      </c>
      <c r="V422" t="str" s="21">
        <v>Yes</v>
      </c>
      <c r="W422" t="str" s="21">
        <v>No</v>
      </c>
      <c r="X422" s="22">
        <v>0</v>
      </c>
      <c r="Y422" s="18">
        <v>10</v>
      </c>
      <c r="Z422" s="18">
        <v>10</v>
      </c>
      <c r="AA422" s="25">
        <v>1</v>
      </c>
      <c r="AB422" t="str" s="6">
        <v>2026-10-01T16:20:39.683Z</v>
      </c>
      <c r="AC422" t="str" s="6">
        <v>Live GET verified</v>
      </c>
      <c r="AD422" s="23">
        <v>805465</v>
      </c>
      <c r="AE422" s="23">
        <v>526469</v>
      </c>
      <c r="AF422" t="str" s="23">
        <v>805465:526469:herdShare</v>
      </c>
      <c r="AG422" t="str" s="23">
        <v>No</v>
      </c>
      <c r="AH422" t="str" s="23">
        <v>Yes</v>
      </c>
      <c r="AI422" s="18">
        <v>5350</v>
      </c>
    </row>
    <row r="423" ht="32" customHeight="1">
      <c r="A423" t="str" s="7">
        <v>Creamy Cow, LLC</v>
      </c>
      <c r="B423" t="str" s="7">
        <v>Live Culture Yogurt, 1 quart</v>
      </c>
      <c r="C423" t="str" s="7">
        <v>1 quart</v>
      </c>
      <c r="D423" t="str" s="7">
        <v>CSA Members</v>
      </c>
      <c r="G423" s="13" t="str">
        <f>IF(AND(ISNUMBER(E423),ISNUMBER(F423)),F423-E423,"")</f>
        <v/>
      </c>
      <c r="H423" s="14" t="str">
        <f>IF(AND(ISNUMBER(E423),E423&gt;0,ISNUMBER(F423)),F423/E423-1,"")</f>
        <v/>
      </c>
      <c r="I423" t="str" s="15">
        <v>Hold</v>
      </c>
      <c r="J423" s="24"/>
      <c r="K423" t="str" s="15">
        <v/>
      </c>
      <c r="L423" s="17" t="str">
        <f>IF(AC423="Local catalog","",IF(AG423="Yes",IF(ISNUMBER(E423),E423,""),IF(I423="Keep current",IF(ISNUMBER(E423),E423,""),IF(AH423&lt;&gt;"Yes","",IF(I423="Approve proposed",F423,IF(AND(I423="Use my price",AND(ISNUMBER(J423),J423&gt;0)),J423,""))))))</f>
        <v/>
      </c>
      <c r="M423" t="str" s="7">
        <f>IF(AND(AG423="Yes",OR(I423="Approve proposed",I423="Use my price")),"CHECK: protected price kept current",IF(OR(I423="Unreviewed",I423=""),"Pending review",IF(I423="Hold","On hold",IF(I423="Keep current",IF(ISNUMBER(E423),"Kept current","CHECK: no confirmed current price"),IF(AH423&lt;&gt;"Yes","CHECK: source needs review",IF(AND(I423="Use my price",NOT(AND(ISNUMBER(J423),J423&gt;0))),"CHECK: enter a price above zero",IF(NOT(OR(I423="Approve proposed",I423="Use my price")),"CHECK: choose a listed decision",IF(OR(NOT(ISNUMBER(L423)),L423&lt;=0,NOT(ISNUMBER(Y423)),Y423&lt;=0,X423&gt;=1),"CHECK: price or base unavailable",IF(L423/(Y423*(1-X423))-1&lt;0,"CHECK: price below local base","Ready")))))))))</f>
        <v>On hold</v>
      </c>
      <c r="N423" s="18">
        <v>14</v>
      </c>
      <c r="O423" s="19">
        <v>0.4</v>
      </c>
      <c r="Q423" s="20" t="str">
        <f>IF(AND(ISNUMBER(L423),ISNUMBER(Y423),Y423&gt;0,X423&lt;1),ROUND(L423/(Y423*(1-X423))-1,4),"")</f>
        <v/>
      </c>
      <c r="R423" s="12">
        <v>0</v>
      </c>
      <c r="S423" s="13">
        <f>IF(AND(ISNUMBER(E423),E423&gt;0,ISNUMBER(F423)),R423*(F423/E423-1)*(1-'Start Here'!$B$16),0)</f>
        <v>0</v>
      </c>
      <c r="T423" s="17">
        <f>IF(AND(M423="Ready",OR(I423="Approve proposed",AND(I423="Use my price",AND(ISNUMBER(J423),J423&gt;0))),ISNUMBER(L423),E423&gt;0),R423*(L423/E423-1)*(1-'Start Here'!$B$16),0)</f>
        <v>0</v>
      </c>
      <c r="U423" t="str" s="6">
        <v>No confirmed Local Line price/list; local calculation is reference only</v>
      </c>
      <c r="V423" t="str" s="21">
        <v>Yes</v>
      </c>
      <c r="W423" t="str" s="21">
        <v>No</v>
      </c>
      <c r="X423" s="22">
        <v>0</v>
      </c>
      <c r="Y423" s="18">
        <v>10</v>
      </c>
      <c r="Z423" s="18">
        <v>10</v>
      </c>
      <c r="AA423" s="25">
        <v>1</v>
      </c>
      <c r="AB423" t="str" s="6">
        <v/>
      </c>
      <c r="AC423" t="str" s="6">
        <v>Local calculation only</v>
      </c>
      <c r="AD423" s="23">
        <v>805465</v>
      </c>
      <c r="AE423" s="23">
        <v>526469</v>
      </c>
      <c r="AF423" t="str" s="23">
        <v>805465:526469:member</v>
      </c>
      <c r="AG423" t="str" s="23">
        <v>No</v>
      </c>
      <c r="AH423" t="str" s="23">
        <v>No</v>
      </c>
      <c r="AI423" s="18">
        <v>0</v>
      </c>
    </row>
    <row r="424" ht="32" customHeight="1">
      <c r="A424" t="str" s="7">
        <v>Creamy Cow, LLC</v>
      </c>
      <c r="B424" t="str" s="7">
        <v>Live Culture Yogurt, 1 quart</v>
      </c>
      <c r="C424" t="str" s="7">
        <v>1 quart</v>
      </c>
      <c r="D424" t="str" s="7">
        <v>Guest Basket</v>
      </c>
      <c r="G424" s="13" t="str">
        <f>IF(AND(ISNUMBER(E424),ISNUMBER(F424)),F424-E424,"")</f>
        <v/>
      </c>
      <c r="H424" s="14" t="str">
        <f>IF(AND(ISNUMBER(E424),E424&gt;0,ISNUMBER(F424)),F424/E424-1,"")</f>
        <v/>
      </c>
      <c r="I424" t="str" s="15">
        <v>Hold</v>
      </c>
      <c r="J424" s="24"/>
      <c r="K424" t="str" s="15">
        <v/>
      </c>
      <c r="L424" s="17" t="str">
        <f>IF(AC424="Local catalog","",IF(AG424="Yes",IF(ISNUMBER(E424),E424,""),IF(I424="Keep current",IF(ISNUMBER(E424),E424,""),IF(AH424&lt;&gt;"Yes","",IF(I424="Approve proposed",F424,IF(AND(I424="Use my price",AND(ISNUMBER(J424),J424&gt;0)),J424,""))))))</f>
        <v/>
      </c>
      <c r="M424" t="str" s="7">
        <f>IF(AND(AG424="Yes",OR(I424="Approve proposed",I424="Use my price")),"CHECK: protected price kept current",IF(OR(I424="Unreviewed",I424=""),"Pending review",IF(I424="Hold","On hold",IF(I424="Keep current",IF(ISNUMBER(E424),"Kept current","CHECK: no confirmed current price"),IF(AH424&lt;&gt;"Yes","CHECK: source needs review",IF(AND(I424="Use my price",NOT(AND(ISNUMBER(J424),J424&gt;0))),"CHECK: enter a price above zero",IF(NOT(OR(I424="Approve proposed",I424="Use my price")),"CHECK: choose a listed decision",IF(OR(NOT(ISNUMBER(L424)),L424&lt;=0,NOT(ISNUMBER(Y424)),Y424&lt;=0,X424&gt;=1),"CHECK: price or base unavailable",IF(L424/(Y424*(1-X424))-1&lt;0,"CHECK: price below local base","Ready")))))))))</f>
        <v>On hold</v>
      </c>
      <c r="N424" s="18">
        <v>14</v>
      </c>
      <c r="O424" s="19">
        <v>0.4</v>
      </c>
      <c r="Q424" s="20" t="str">
        <f>IF(AND(ISNUMBER(L424),ISNUMBER(Y424),Y424&gt;0,X424&lt;1),ROUND(L424/(Y424*(1-X424))-1,4),"")</f>
        <v/>
      </c>
      <c r="R424" s="12">
        <v>0</v>
      </c>
      <c r="S424" s="13">
        <f>IF(AND(ISNUMBER(E424),E424&gt;0,ISNUMBER(F424)),R424*(F424/E424-1)*(1-'Start Here'!$B$16),0)</f>
        <v>0</v>
      </c>
      <c r="T424" s="17">
        <f>IF(AND(M424="Ready",OR(I424="Approve proposed",AND(I424="Use my price",AND(ISNUMBER(J424),J424&gt;0))),ISNUMBER(L424),E424&gt;0),R424*(L424/E424-1)*(1-'Start Here'!$B$16),0)</f>
        <v>0</v>
      </c>
      <c r="U424" t="str" s="6">
        <v>No confirmed Local Line price/list; local calculation is reference only</v>
      </c>
      <c r="V424" t="str" s="21">
        <v>Yes</v>
      </c>
      <c r="W424" t="str" s="21">
        <v>No</v>
      </c>
      <c r="X424" s="22">
        <v>0</v>
      </c>
      <c r="Y424" s="18">
        <v>10</v>
      </c>
      <c r="Z424" s="18">
        <v>10</v>
      </c>
      <c r="AA424" s="25">
        <v>1</v>
      </c>
      <c r="AB424" t="str" s="6">
        <v/>
      </c>
      <c r="AC424" t="str" s="6">
        <v>Local calculation only</v>
      </c>
      <c r="AD424" s="23">
        <v>805465</v>
      </c>
      <c r="AE424" s="23">
        <v>526469</v>
      </c>
      <c r="AF424" t="str" s="23">
        <v>805465:526469:guest</v>
      </c>
      <c r="AG424" t="str" s="23">
        <v>No</v>
      </c>
      <c r="AH424" t="str" s="23">
        <v>No</v>
      </c>
      <c r="AI424" s="18">
        <v>0</v>
      </c>
    </row>
    <row r="425" ht="32" customHeight="1">
      <c r="A425" t="str" s="7">
        <v>Creamy Cow, LLC</v>
      </c>
      <c r="B425" t="str" s="7">
        <v>Live Culture Yogurt, 1 quart</v>
      </c>
      <c r="C425" t="str" s="7">
        <v>1 quart</v>
      </c>
      <c r="D425" t="str" s="7">
        <v>SNAP</v>
      </c>
      <c r="E425" s="12">
        <v>14</v>
      </c>
      <c r="F425" s="13">
        <v>14</v>
      </c>
      <c r="G425" s="13">
        <f>IF(AND(ISNUMBER(E425),ISNUMBER(F425)),F425-E425,"")</f>
        <v>0</v>
      </c>
      <c r="H425" s="14">
        <f>IF(AND(ISNUMBER(E425),E425&gt;0,ISNUMBER(F425)),F425/E425-1,"")</f>
        <v>0</v>
      </c>
      <c r="I425" t="str" s="15">
        <v>Keep current</v>
      </c>
      <c r="J425" s="16"/>
      <c r="K425" t="str" s="15">
        <v/>
      </c>
      <c r="L425" s="17">
        <f>IF(AC425="Local catalog","",IF(AG425="Yes",IF(ISNUMBER(E425),E425,""),IF(I425="Keep current",IF(ISNUMBER(E425),E425,""),IF(AH425&lt;&gt;"Yes","",IF(I425="Approve proposed",F425,IF(AND(I425="Use my price",AND(ISNUMBER(J425),J425&gt;0)),J425,""))))))</f>
        <v>14</v>
      </c>
      <c r="M425" t="str" s="7">
        <f>IF(AND(AG425="Yes",OR(I425="Approve proposed",I425="Use my price")),"CHECK: protected price kept current",IF(OR(I425="Unreviewed",I425=""),"Pending review",IF(I425="Hold","On hold",IF(I425="Keep current",IF(ISNUMBER(E425),"Kept current","CHECK: no confirmed current price"),IF(AH425&lt;&gt;"Yes","CHECK: source needs review",IF(AND(I425="Use my price",NOT(AND(ISNUMBER(J425),J425&gt;0))),"CHECK: enter a price above zero",IF(NOT(OR(I425="Approve proposed",I425="Use my price")),"CHECK: choose a listed decision",IF(OR(NOT(ISNUMBER(L425)),L425&lt;=0,NOT(ISNUMBER(Y425)),Y425&lt;=0,X425&gt;=1),"CHECK: price or base unavailable",IF(L425/(Y425*(1-X425))-1&lt;0,"CHECK: price below local base","Ready")))))))))</f>
        <v>Kept current</v>
      </c>
      <c r="N425" s="18">
        <v>14</v>
      </c>
      <c r="O425" s="19">
        <v>0.4</v>
      </c>
      <c r="P425" s="14">
        <v>0.4</v>
      </c>
      <c r="Q425" s="20">
        <f>IF(AND(ISNUMBER(L425),ISNUMBER(Y425),Y425&gt;0,X425&lt;1),ROUND(L425/(Y425*(1-X425))-1,4),"")</f>
        <v>0.4</v>
      </c>
      <c r="R425" s="12">
        <v>0</v>
      </c>
      <c r="S425" s="13">
        <f>IF(AND(ISNUMBER(E425),E425&gt;0,ISNUMBER(F425)),R425*(F425/E425-1)*(1-'Start Here'!$B$16),0)</f>
        <v>0</v>
      </c>
      <c r="T425" s="17">
        <f>IF(AND(M425="Ready",OR(I425="Approve proposed",AND(I425="Use my price",AND(ISNUMBER(J425),J425&gt;0))),ISNUMBER(L425),E425&gt;0),R425*(L425/E425-1)*(1-'Start Here'!$B$16),0)</f>
        <v>0</v>
      </c>
      <c r="U425" t="str" s="6">
        <v>SNAP: preserve existing selling price</v>
      </c>
      <c r="V425" t="str" s="21">
        <v>Yes</v>
      </c>
      <c r="W425" t="str" s="21">
        <v>No</v>
      </c>
      <c r="X425" s="22">
        <v>0</v>
      </c>
      <c r="Y425" s="18">
        <v>10</v>
      </c>
      <c r="Z425" s="18">
        <v>10</v>
      </c>
      <c r="AA425" s="25">
        <v>1</v>
      </c>
      <c r="AB425" t="str" s="6">
        <v>2026-10-01T16:20:39.683Z</v>
      </c>
      <c r="AC425" t="str" s="6">
        <v>Live GET verified</v>
      </c>
      <c r="AD425" s="23">
        <v>805465</v>
      </c>
      <c r="AE425" s="23">
        <v>526469</v>
      </c>
      <c r="AF425" t="str" s="23">
        <v>805465:526469:snap</v>
      </c>
      <c r="AG425" t="str" s="23">
        <v>Yes</v>
      </c>
      <c r="AH425" t="str" s="23">
        <v>Yes</v>
      </c>
      <c r="AI425" s="18">
        <v>0</v>
      </c>
    </row>
    <row r="426" ht="32" customHeight="1">
      <c r="A426" t="str" s="7">
        <v>Creamy Cow, LLC</v>
      </c>
      <c r="B426" t="str" s="7">
        <v>Live Culture Yogurt, 8oz</v>
      </c>
      <c r="C426" t="str" s="7">
        <v>8 oz</v>
      </c>
      <c r="D426" t="str" s="7">
        <v>Herd Share Members</v>
      </c>
      <c r="E426" s="12">
        <v>8.4</v>
      </c>
      <c r="F426" s="13">
        <v>9.07</v>
      </c>
      <c r="G426" s="13">
        <f>IF(AND(ISNUMBER(E426),ISNUMBER(F426)),F426-E426,"")</f>
        <v>0.67</v>
      </c>
      <c r="H426" s="14">
        <f>IF(AND(ISNUMBER(E426),E426&gt;0,ISNUMBER(F426)),F426/E426-1,"")</f>
        <v>0.0797619047619047</v>
      </c>
      <c r="I426" t="str" s="15">
        <v>Unreviewed</v>
      </c>
      <c r="J426" s="16"/>
      <c r="K426" t="str" s="15">
        <v/>
      </c>
      <c r="L426" s="17" t="str">
        <f>IF(AC426="Local catalog","",IF(AG426="Yes",IF(ISNUMBER(E426),E426,""),IF(I426="Keep current",IF(ISNUMBER(E426),E426,""),IF(AH426&lt;&gt;"Yes","",IF(I426="Approve proposed",F426,IF(AND(I426="Use my price",AND(ISNUMBER(J426),J426&gt;0)),J426,""))))))</f>
        <v/>
      </c>
      <c r="M426" t="str" s="7">
        <f>IF(AND(AG426="Yes",OR(I426="Approve proposed",I426="Use my price")),"CHECK: protected price kept current",IF(OR(I426="Unreviewed",I426=""),"Pending review",IF(I426="Hold","On hold",IF(I426="Keep current",IF(ISNUMBER(E426),"Kept current","CHECK: no confirmed current price"),IF(AH426&lt;&gt;"Yes","CHECK: source needs review",IF(AND(I426="Use my price",NOT(AND(ISNUMBER(J426),J426&gt;0))),"CHECK: enter a price above zero",IF(NOT(OR(I426="Approve proposed",I426="Use my price")),"CHECK: choose a listed decision",IF(OR(NOT(ISNUMBER(L426)),L426&lt;=0,NOT(ISNUMBER(Y426)),Y426&lt;=0,X426&gt;=1),"CHECK: price or base unavailable",IF(L426/(Y426*(1-X426))-1&lt;0,"CHECK: price below local base","Ready")))))))))</f>
        <v>Pending review</v>
      </c>
      <c r="N426" s="18">
        <v>8.4</v>
      </c>
      <c r="O426" s="19">
        <v>0.4</v>
      </c>
      <c r="P426" s="14">
        <v>0.5117</v>
      </c>
      <c r="Q426" s="20" t="str">
        <f>IF(AND(ISNUMBER(L426),ISNUMBER(Y426),Y426&gt;0,X426&lt;1),ROUND(L426/(Y426*(1-X426))-1,4),"")</f>
        <v/>
      </c>
      <c r="R426" s="12">
        <v>621.6</v>
      </c>
      <c r="S426" s="13">
        <f>IF(AND(ISNUMBER(E426),E426&gt;0,ISNUMBER(F426)),R426*(F426/E426-1)*(1-'Start Here'!$B$16),0)</f>
        <v>48.09259999999996</v>
      </c>
      <c r="T426" s="17">
        <f>IF(AND(M426="Ready",OR(I426="Approve proposed",AND(I426="Use my price",AND(ISNUMBER(J426),J426&gt;0))),ISNUMBER(L426),E426&gt;0),R426*(L426/E426-1)*(1-'Start Here'!$B$16),0)</f>
        <v>0</v>
      </c>
      <c r="U426" t="str" s="6">
        <v/>
      </c>
      <c r="V426" t="str" s="21">
        <v>Yes</v>
      </c>
      <c r="W426" t="str" s="21">
        <v>No</v>
      </c>
      <c r="X426" s="22">
        <v>0</v>
      </c>
      <c r="Y426" s="18">
        <v>6</v>
      </c>
      <c r="Z426" s="18">
        <v>6</v>
      </c>
      <c r="AA426" s="25">
        <v>1</v>
      </c>
      <c r="AB426" t="str" s="6">
        <v>2026-10-01 10:41:27 UTC</v>
      </c>
      <c r="AC426" t="str" s="6">
        <v>Local Line cache</v>
      </c>
      <c r="AD426" s="23">
        <v>990715</v>
      </c>
      <c r="AE426" s="23">
        <v>762991</v>
      </c>
      <c r="AF426" t="str" s="23">
        <v>990715:762991:herdShare</v>
      </c>
      <c r="AG426" t="str" s="23">
        <v>No</v>
      </c>
      <c r="AH426" t="str" s="23">
        <v>Yes</v>
      </c>
      <c r="AI426" s="18">
        <v>444</v>
      </c>
    </row>
    <row r="427" ht="32" customHeight="1">
      <c r="A427" t="str" s="7">
        <v>Creamy Cow, LLC</v>
      </c>
      <c r="B427" t="str" s="7">
        <v>Live Culture Yogurt, 8oz</v>
      </c>
      <c r="C427" t="str" s="7">
        <v>8 oz</v>
      </c>
      <c r="D427" t="str" s="7">
        <v>CSA Members</v>
      </c>
      <c r="G427" s="13" t="str">
        <f>IF(AND(ISNUMBER(E427),ISNUMBER(F427)),F427-E427,"")</f>
        <v/>
      </c>
      <c r="H427" s="14" t="str">
        <f>IF(AND(ISNUMBER(E427),E427&gt;0,ISNUMBER(F427)),F427/E427-1,"")</f>
        <v/>
      </c>
      <c r="I427" t="str" s="15">
        <v>Hold</v>
      </c>
      <c r="J427" s="24"/>
      <c r="K427" t="str" s="15">
        <v/>
      </c>
      <c r="L427" s="17" t="str">
        <f>IF(AC427="Local catalog","",IF(AG427="Yes",IF(ISNUMBER(E427),E427,""),IF(I427="Keep current",IF(ISNUMBER(E427),E427,""),IF(AH427&lt;&gt;"Yes","",IF(I427="Approve proposed",F427,IF(AND(I427="Use my price",AND(ISNUMBER(J427),J427&gt;0)),J427,""))))))</f>
        <v/>
      </c>
      <c r="M427" t="str" s="7">
        <f>IF(AND(AG427="Yes",OR(I427="Approve proposed",I427="Use my price")),"CHECK: protected price kept current",IF(OR(I427="Unreviewed",I427=""),"Pending review",IF(I427="Hold","On hold",IF(I427="Keep current",IF(ISNUMBER(E427),"Kept current","CHECK: no confirmed current price"),IF(AH427&lt;&gt;"Yes","CHECK: source needs review",IF(AND(I427="Use my price",NOT(AND(ISNUMBER(J427),J427&gt;0))),"CHECK: enter a price above zero",IF(NOT(OR(I427="Approve proposed",I427="Use my price")),"CHECK: choose a listed decision",IF(OR(NOT(ISNUMBER(L427)),L427&lt;=0,NOT(ISNUMBER(Y427)),Y427&lt;=0,X427&gt;=1),"CHECK: price or base unavailable",IF(L427/(Y427*(1-X427))-1&lt;0,"CHECK: price below local base","Ready")))))))))</f>
        <v>On hold</v>
      </c>
      <c r="N427" s="18">
        <v>8.4</v>
      </c>
      <c r="O427" s="19">
        <v>0.4</v>
      </c>
      <c r="Q427" s="20" t="str">
        <f>IF(AND(ISNUMBER(L427),ISNUMBER(Y427),Y427&gt;0,X427&lt;1),ROUND(L427/(Y427*(1-X427))-1,4),"")</f>
        <v/>
      </c>
      <c r="R427" s="12">
        <v>0</v>
      </c>
      <c r="S427" s="13">
        <f>IF(AND(ISNUMBER(E427),E427&gt;0,ISNUMBER(F427)),R427*(F427/E427-1)*(1-'Start Here'!$B$16),0)</f>
        <v>0</v>
      </c>
      <c r="T427" s="17">
        <f>IF(AND(M427="Ready",OR(I427="Approve proposed",AND(I427="Use my price",AND(ISNUMBER(J427),J427&gt;0))),ISNUMBER(L427),E427&gt;0),R427*(L427/E427-1)*(1-'Start Here'!$B$16),0)</f>
        <v>0</v>
      </c>
      <c r="U427" t="str" s="6">
        <v>No confirmed Local Line price/list; local calculation is reference only</v>
      </c>
      <c r="V427" t="str" s="21">
        <v>Yes</v>
      </c>
      <c r="W427" t="str" s="21">
        <v>No</v>
      </c>
      <c r="X427" s="22">
        <v>0</v>
      </c>
      <c r="Y427" s="18">
        <v>6</v>
      </c>
      <c r="Z427" s="18">
        <v>6</v>
      </c>
      <c r="AA427" s="25">
        <v>1</v>
      </c>
      <c r="AB427" t="str" s="6">
        <v/>
      </c>
      <c r="AC427" t="str" s="6">
        <v>Local calculation only</v>
      </c>
      <c r="AD427" s="23">
        <v>990715</v>
      </c>
      <c r="AE427" s="23">
        <v>762991</v>
      </c>
      <c r="AF427" t="str" s="23">
        <v>990715:762991:member</v>
      </c>
      <c r="AG427" t="str" s="23">
        <v>No</v>
      </c>
      <c r="AH427" t="str" s="23">
        <v>No</v>
      </c>
      <c r="AI427" s="18">
        <v>0</v>
      </c>
    </row>
    <row r="428" ht="32" customHeight="1">
      <c r="A428" t="str" s="7">
        <v>Creamy Cow, LLC</v>
      </c>
      <c r="B428" t="str" s="7">
        <v>Live Culture Yogurt, 8oz</v>
      </c>
      <c r="C428" t="str" s="7">
        <v>8 oz</v>
      </c>
      <c r="D428" t="str" s="7">
        <v>Guest Basket</v>
      </c>
      <c r="G428" s="13" t="str">
        <f>IF(AND(ISNUMBER(E428),ISNUMBER(F428)),F428-E428,"")</f>
        <v/>
      </c>
      <c r="H428" s="14" t="str">
        <f>IF(AND(ISNUMBER(E428),E428&gt;0,ISNUMBER(F428)),F428/E428-1,"")</f>
        <v/>
      </c>
      <c r="I428" t="str" s="15">
        <v>Hold</v>
      </c>
      <c r="J428" s="24"/>
      <c r="K428" t="str" s="15">
        <v/>
      </c>
      <c r="L428" s="17" t="str">
        <f>IF(AC428="Local catalog","",IF(AG428="Yes",IF(ISNUMBER(E428),E428,""),IF(I428="Keep current",IF(ISNUMBER(E428),E428,""),IF(AH428&lt;&gt;"Yes","",IF(I428="Approve proposed",F428,IF(AND(I428="Use my price",AND(ISNUMBER(J428),J428&gt;0)),J428,""))))))</f>
        <v/>
      </c>
      <c r="M428" t="str" s="7">
        <f>IF(AND(AG428="Yes",OR(I428="Approve proposed",I428="Use my price")),"CHECK: protected price kept current",IF(OR(I428="Unreviewed",I428=""),"Pending review",IF(I428="Hold","On hold",IF(I428="Keep current",IF(ISNUMBER(E428),"Kept current","CHECK: no confirmed current price"),IF(AH428&lt;&gt;"Yes","CHECK: source needs review",IF(AND(I428="Use my price",NOT(AND(ISNUMBER(J428),J428&gt;0))),"CHECK: enter a price above zero",IF(NOT(OR(I428="Approve proposed",I428="Use my price")),"CHECK: choose a listed decision",IF(OR(NOT(ISNUMBER(L428)),L428&lt;=0,NOT(ISNUMBER(Y428)),Y428&lt;=0,X428&gt;=1),"CHECK: price or base unavailable",IF(L428/(Y428*(1-X428))-1&lt;0,"CHECK: price below local base","Ready")))))))))</f>
        <v>On hold</v>
      </c>
      <c r="N428" s="18">
        <v>8.4</v>
      </c>
      <c r="O428" s="19">
        <v>0.4</v>
      </c>
      <c r="Q428" s="20" t="str">
        <f>IF(AND(ISNUMBER(L428),ISNUMBER(Y428),Y428&gt;0,X428&lt;1),ROUND(L428/(Y428*(1-X428))-1,4),"")</f>
        <v/>
      </c>
      <c r="R428" s="12">
        <v>0</v>
      </c>
      <c r="S428" s="13">
        <f>IF(AND(ISNUMBER(E428),E428&gt;0,ISNUMBER(F428)),R428*(F428/E428-1)*(1-'Start Here'!$B$16),0)</f>
        <v>0</v>
      </c>
      <c r="T428" s="17">
        <f>IF(AND(M428="Ready",OR(I428="Approve proposed",AND(I428="Use my price",AND(ISNUMBER(J428),J428&gt;0))),ISNUMBER(L428),E428&gt;0),R428*(L428/E428-1)*(1-'Start Here'!$B$16),0)</f>
        <v>0</v>
      </c>
      <c r="U428" t="str" s="6">
        <v>No confirmed Local Line price/list; local calculation is reference only</v>
      </c>
      <c r="V428" t="str" s="21">
        <v>Yes</v>
      </c>
      <c r="W428" t="str" s="21">
        <v>No</v>
      </c>
      <c r="X428" s="22">
        <v>0</v>
      </c>
      <c r="Y428" s="18">
        <v>6</v>
      </c>
      <c r="Z428" s="18">
        <v>6</v>
      </c>
      <c r="AA428" s="25">
        <v>1</v>
      </c>
      <c r="AB428" t="str" s="6">
        <v/>
      </c>
      <c r="AC428" t="str" s="6">
        <v>Local calculation only</v>
      </c>
      <c r="AD428" s="23">
        <v>990715</v>
      </c>
      <c r="AE428" s="23">
        <v>762991</v>
      </c>
      <c r="AF428" t="str" s="23">
        <v>990715:762991:guest</v>
      </c>
      <c r="AG428" t="str" s="23">
        <v>No</v>
      </c>
      <c r="AH428" t="str" s="23">
        <v>No</v>
      </c>
      <c r="AI428" s="18">
        <v>0</v>
      </c>
    </row>
    <row r="429" ht="32" customHeight="1">
      <c r="A429" t="str" s="7">
        <v>Creamy Cow, LLC</v>
      </c>
      <c r="B429" t="str" s="7">
        <v>Live Culture Yogurt, 8oz</v>
      </c>
      <c r="C429" t="str" s="7">
        <v>8 oz</v>
      </c>
      <c r="D429" t="str" s="7">
        <v>SNAP</v>
      </c>
      <c r="E429" s="12">
        <v>8.4</v>
      </c>
      <c r="F429" s="13">
        <v>8.4</v>
      </c>
      <c r="G429" s="13">
        <f>IF(AND(ISNUMBER(E429),ISNUMBER(F429)),F429-E429,"")</f>
        <v>0</v>
      </c>
      <c r="H429" s="14">
        <f>IF(AND(ISNUMBER(E429),E429&gt;0,ISNUMBER(F429)),F429/E429-1,"")</f>
        <v>0</v>
      </c>
      <c r="I429" t="str" s="15">
        <v>Keep current</v>
      </c>
      <c r="J429" s="16"/>
      <c r="K429" t="str" s="15">
        <v/>
      </c>
      <c r="L429" s="17">
        <f>IF(AC429="Local catalog","",IF(AG429="Yes",IF(ISNUMBER(E429),E429,""),IF(I429="Keep current",IF(ISNUMBER(E429),E429,""),IF(AH429&lt;&gt;"Yes","",IF(I429="Approve proposed",F429,IF(AND(I429="Use my price",AND(ISNUMBER(J429),J429&gt;0)),J429,""))))))</f>
        <v>8.4</v>
      </c>
      <c r="M429" t="str" s="7">
        <f>IF(AND(AG429="Yes",OR(I429="Approve proposed",I429="Use my price")),"CHECK: protected price kept current",IF(OR(I429="Unreviewed",I429=""),"Pending review",IF(I429="Hold","On hold",IF(I429="Keep current",IF(ISNUMBER(E429),"Kept current","CHECK: no confirmed current price"),IF(AH429&lt;&gt;"Yes","CHECK: source needs review",IF(AND(I429="Use my price",NOT(AND(ISNUMBER(J429),J429&gt;0))),"CHECK: enter a price above zero",IF(NOT(OR(I429="Approve proposed",I429="Use my price")),"CHECK: choose a listed decision",IF(OR(NOT(ISNUMBER(L429)),L429&lt;=0,NOT(ISNUMBER(Y429)),Y429&lt;=0,X429&gt;=1),"CHECK: price or base unavailable",IF(L429/(Y429*(1-X429))-1&lt;0,"CHECK: price below local base","Ready")))))))))</f>
        <v>Kept current</v>
      </c>
      <c r="N429" s="18">
        <v>8.4</v>
      </c>
      <c r="O429" s="19">
        <v>0.4</v>
      </c>
      <c r="P429" s="14">
        <v>0.4</v>
      </c>
      <c r="Q429" s="20">
        <f>IF(AND(ISNUMBER(L429),ISNUMBER(Y429),Y429&gt;0,X429&lt;1),ROUND(L429/(Y429*(1-X429))-1,4),"")</f>
        <v>0.4</v>
      </c>
      <c r="R429" s="12">
        <v>0</v>
      </c>
      <c r="S429" s="13">
        <f>IF(AND(ISNUMBER(E429),E429&gt;0,ISNUMBER(F429)),R429*(F429/E429-1)*(1-'Start Here'!$B$16),0)</f>
        <v>0</v>
      </c>
      <c r="T429" s="17">
        <f>IF(AND(M429="Ready",OR(I429="Approve proposed",AND(I429="Use my price",AND(ISNUMBER(J429),J429&gt;0))),ISNUMBER(L429),E429&gt;0),R429*(L429/E429-1)*(1-'Start Here'!$B$16),0)</f>
        <v>0</v>
      </c>
      <c r="U429" t="str" s="6">
        <v>SNAP: preserve existing selling price</v>
      </c>
      <c r="V429" t="str" s="21">
        <v>Yes</v>
      </c>
      <c r="W429" t="str" s="21">
        <v>No</v>
      </c>
      <c r="X429" s="22">
        <v>0</v>
      </c>
      <c r="Y429" s="18">
        <v>6</v>
      </c>
      <c r="Z429" s="18">
        <v>6</v>
      </c>
      <c r="AA429" s="25">
        <v>1</v>
      </c>
      <c r="AB429" t="str" s="6">
        <v>2026-10-01 10:41:27 UTC</v>
      </c>
      <c r="AC429" t="str" s="6">
        <v>Local Line cache</v>
      </c>
      <c r="AD429" s="23">
        <v>990715</v>
      </c>
      <c r="AE429" s="23">
        <v>762991</v>
      </c>
      <c r="AF429" t="str" s="23">
        <v>990715:762991:snap</v>
      </c>
      <c r="AG429" t="str" s="23">
        <v>Yes</v>
      </c>
      <c r="AH429" t="str" s="23">
        <v>Yes</v>
      </c>
      <c r="AI429" s="18">
        <v>0</v>
      </c>
    </row>
    <row r="430" ht="32" customHeight="1">
      <c r="A430" t="str" s="7">
        <v>Creamy Cow, LLC</v>
      </c>
      <c r="B430" t="str" s="7">
        <v>Live Culture Yogurt, glass jar 1 pint</v>
      </c>
      <c r="C430" t="str" s="7">
        <v>1 pint</v>
      </c>
      <c r="D430" t="str" s="7">
        <v>Herd Share Members</v>
      </c>
      <c r="E430" s="12">
        <v>14.94</v>
      </c>
      <c r="F430" s="13">
        <v>16.14</v>
      </c>
      <c r="G430" s="13">
        <f>IF(AND(ISNUMBER(E430),ISNUMBER(F430)),F430-E430,"")</f>
        <v>1.2</v>
      </c>
      <c r="H430" s="14">
        <f>IF(AND(ISNUMBER(E430),E430&gt;0,ISNUMBER(F430)),F430/E430-1,"")</f>
        <v>0.08032128514056236</v>
      </c>
      <c r="I430" t="str" s="15">
        <v>Unreviewed</v>
      </c>
      <c r="J430" s="16"/>
      <c r="K430" t="str" s="15">
        <v/>
      </c>
      <c r="L430" s="17" t="str">
        <f>IF(AC430="Local catalog","",IF(AG430="Yes",IF(ISNUMBER(E430),E430,""),IF(I430="Keep current",IF(ISNUMBER(E430),E430,""),IF(AH430&lt;&gt;"Yes","",IF(I430="Approve proposed",F430,IF(AND(I430="Use my price",AND(ISNUMBER(J430),J430&gt;0)),J430,""))))))</f>
        <v/>
      </c>
      <c r="M430" t="str" s="7">
        <f>IF(AND(AG430="Yes",OR(I430="Approve proposed",I430="Use my price")),"CHECK: protected price kept current",IF(OR(I430="Unreviewed",I430=""),"Pending review",IF(I430="Hold","On hold",IF(I430="Keep current",IF(ISNUMBER(E430),"Kept current","CHECK: no confirmed current price"),IF(AH430&lt;&gt;"Yes","CHECK: source needs review",IF(AND(I430="Use my price",NOT(AND(ISNUMBER(J430),J430&gt;0))),"CHECK: enter a price above zero",IF(NOT(OR(I430="Approve proposed",I430="Use my price")),"CHECK: choose a listed decision",IF(OR(NOT(ISNUMBER(L430)),L430&lt;=0,NOT(ISNUMBER(Y430)),Y430&lt;=0,X430&gt;=1),"CHECK: price or base unavailable",IF(L430/(Y430*(1-X430))-1&lt;0,"CHECK: price below local base","Ready")))))))))</f>
        <v>Pending review</v>
      </c>
      <c r="N430" s="18">
        <v>12.6</v>
      </c>
      <c r="O430" s="19">
        <v>0.4</v>
      </c>
      <c r="P430" s="14">
        <v>0.7933</v>
      </c>
      <c r="Q430" s="20" t="str">
        <f>IF(AND(ISNUMBER(L430),ISNUMBER(Y430),Y430&gt;0,X430&lt;1),ROUND(L430/(Y430*(1-X430))-1,4),"")</f>
        <v/>
      </c>
      <c r="R430" s="12">
        <v>836.64</v>
      </c>
      <c r="S430" s="13">
        <f>IF(AND(ISNUMBER(E430),E430&gt;0,ISNUMBER(F430)),R430*(F430/E430-1)*(1-'Start Here'!$B$16),0)</f>
        <v>65.18400000000008</v>
      </c>
      <c r="T430" s="17">
        <f>IF(AND(M430="Ready",OR(I430="Approve proposed",AND(I430="Use my price",AND(ISNUMBER(J430),J430&gt;0))),ISNUMBER(L430),E430&gt;0),R430*(L430/E430-1)*(1-'Start Here'!$B$16),0)</f>
        <v>0</v>
      </c>
      <c r="U430" t="str" s="6">
        <v>Local and Local Line prices differ</v>
      </c>
      <c r="V430" t="str" s="21">
        <v>Yes</v>
      </c>
      <c r="W430" t="str" s="21">
        <v>No</v>
      </c>
      <c r="X430" s="22">
        <v>0</v>
      </c>
      <c r="Y430" s="18">
        <v>9</v>
      </c>
      <c r="Z430" s="18">
        <v>9</v>
      </c>
      <c r="AA430" s="25">
        <v>1</v>
      </c>
      <c r="AB430" t="str" s="6">
        <v>2026-10-01 10:41:27 UTC</v>
      </c>
      <c r="AC430" t="str" s="6">
        <v>Local Line cache</v>
      </c>
      <c r="AD430" s="23">
        <v>881794</v>
      </c>
      <c r="AE430" s="23">
        <v>618310</v>
      </c>
      <c r="AF430" t="str" s="23">
        <v>881794:618310:herdShare</v>
      </c>
      <c r="AG430" t="str" s="23">
        <v>No</v>
      </c>
      <c r="AH430" t="str" s="23">
        <v>Yes</v>
      </c>
      <c r="AI430" s="18">
        <v>504</v>
      </c>
    </row>
    <row r="431" ht="32" customHeight="1">
      <c r="A431" t="str" s="7">
        <v>Creamy Cow, LLC</v>
      </c>
      <c r="B431" t="str" s="7">
        <v>Live Culture Yogurt, glass jar 1 pint</v>
      </c>
      <c r="C431" t="str" s="7">
        <v>1 pint</v>
      </c>
      <c r="D431" t="str" s="7">
        <v>CSA Members</v>
      </c>
      <c r="G431" s="13" t="str">
        <f>IF(AND(ISNUMBER(E431),ISNUMBER(F431)),F431-E431,"")</f>
        <v/>
      </c>
      <c r="H431" s="14" t="str">
        <f>IF(AND(ISNUMBER(E431),E431&gt;0,ISNUMBER(F431)),F431/E431-1,"")</f>
        <v/>
      </c>
      <c r="I431" t="str" s="15">
        <v>Hold</v>
      </c>
      <c r="J431" s="24"/>
      <c r="K431" t="str" s="15">
        <v/>
      </c>
      <c r="L431" s="17" t="str">
        <f>IF(AC431="Local catalog","",IF(AG431="Yes",IF(ISNUMBER(E431),E431,""),IF(I431="Keep current",IF(ISNUMBER(E431),E431,""),IF(AH431&lt;&gt;"Yes","",IF(I431="Approve proposed",F431,IF(AND(I431="Use my price",AND(ISNUMBER(J431),J431&gt;0)),J431,""))))))</f>
        <v/>
      </c>
      <c r="M431" t="str" s="7">
        <f>IF(AND(AG431="Yes",OR(I431="Approve proposed",I431="Use my price")),"CHECK: protected price kept current",IF(OR(I431="Unreviewed",I431=""),"Pending review",IF(I431="Hold","On hold",IF(I431="Keep current",IF(ISNUMBER(E431),"Kept current","CHECK: no confirmed current price"),IF(AH431&lt;&gt;"Yes","CHECK: source needs review",IF(AND(I431="Use my price",NOT(AND(ISNUMBER(J431),J431&gt;0))),"CHECK: enter a price above zero",IF(NOT(OR(I431="Approve proposed",I431="Use my price")),"CHECK: choose a listed decision",IF(OR(NOT(ISNUMBER(L431)),L431&lt;=0,NOT(ISNUMBER(Y431)),Y431&lt;=0,X431&gt;=1),"CHECK: price or base unavailable",IF(L431/(Y431*(1-X431))-1&lt;0,"CHECK: price below local base","Ready")))))))))</f>
        <v>On hold</v>
      </c>
      <c r="N431" s="18">
        <v>12.6</v>
      </c>
      <c r="O431" s="19">
        <v>0.4</v>
      </c>
      <c r="Q431" s="20" t="str">
        <f>IF(AND(ISNUMBER(L431),ISNUMBER(Y431),Y431&gt;0,X431&lt;1),ROUND(L431/(Y431*(1-X431))-1,4),"")</f>
        <v/>
      </c>
      <c r="R431" s="12">
        <v>0</v>
      </c>
      <c r="S431" s="13">
        <f>IF(AND(ISNUMBER(E431),E431&gt;0,ISNUMBER(F431)),R431*(F431/E431-1)*(1-'Start Here'!$B$16),0)</f>
        <v>0</v>
      </c>
      <c r="T431" s="17">
        <f>IF(AND(M431="Ready",OR(I431="Approve proposed",AND(I431="Use my price",AND(ISNUMBER(J431),J431&gt;0))),ISNUMBER(L431),E431&gt;0),R431*(L431/E431-1)*(1-'Start Here'!$B$16),0)</f>
        <v>0</v>
      </c>
      <c r="U431" t="str" s="6">
        <v>No confirmed Local Line price/list; local calculation is reference only</v>
      </c>
      <c r="V431" t="str" s="21">
        <v>Yes</v>
      </c>
      <c r="W431" t="str" s="21">
        <v>No</v>
      </c>
      <c r="X431" s="22">
        <v>0</v>
      </c>
      <c r="Y431" s="18">
        <v>9</v>
      </c>
      <c r="Z431" s="18">
        <v>9</v>
      </c>
      <c r="AA431" s="25">
        <v>1</v>
      </c>
      <c r="AB431" t="str" s="6">
        <v/>
      </c>
      <c r="AC431" t="str" s="6">
        <v>Local calculation only</v>
      </c>
      <c r="AD431" s="23">
        <v>881794</v>
      </c>
      <c r="AE431" s="23">
        <v>618310</v>
      </c>
      <c r="AF431" t="str" s="23">
        <v>881794:618310:member</v>
      </c>
      <c r="AG431" t="str" s="23">
        <v>No</v>
      </c>
      <c r="AH431" t="str" s="23">
        <v>No</v>
      </c>
      <c r="AI431" s="18">
        <v>0</v>
      </c>
    </row>
    <row r="432" ht="32" customHeight="1">
      <c r="A432" t="str" s="7">
        <v>Creamy Cow, LLC</v>
      </c>
      <c r="B432" t="str" s="7">
        <v>Live Culture Yogurt, glass jar 1 pint</v>
      </c>
      <c r="C432" t="str" s="7">
        <v>1 pint</v>
      </c>
      <c r="D432" t="str" s="7">
        <v>Guest Basket</v>
      </c>
      <c r="G432" s="13" t="str">
        <f>IF(AND(ISNUMBER(E432),ISNUMBER(F432)),F432-E432,"")</f>
        <v/>
      </c>
      <c r="H432" s="14" t="str">
        <f>IF(AND(ISNUMBER(E432),E432&gt;0,ISNUMBER(F432)),F432/E432-1,"")</f>
        <v/>
      </c>
      <c r="I432" t="str" s="15">
        <v>Hold</v>
      </c>
      <c r="J432" s="24"/>
      <c r="K432" t="str" s="15">
        <v/>
      </c>
      <c r="L432" s="17" t="str">
        <f>IF(AC432="Local catalog","",IF(AG432="Yes",IF(ISNUMBER(E432),E432,""),IF(I432="Keep current",IF(ISNUMBER(E432),E432,""),IF(AH432&lt;&gt;"Yes","",IF(I432="Approve proposed",F432,IF(AND(I432="Use my price",AND(ISNUMBER(J432),J432&gt;0)),J432,""))))))</f>
        <v/>
      </c>
      <c r="M432" t="str" s="7">
        <f>IF(AND(AG432="Yes",OR(I432="Approve proposed",I432="Use my price")),"CHECK: protected price kept current",IF(OR(I432="Unreviewed",I432=""),"Pending review",IF(I432="Hold","On hold",IF(I432="Keep current",IF(ISNUMBER(E432),"Kept current","CHECK: no confirmed current price"),IF(AH432&lt;&gt;"Yes","CHECK: source needs review",IF(AND(I432="Use my price",NOT(AND(ISNUMBER(J432),J432&gt;0))),"CHECK: enter a price above zero",IF(NOT(OR(I432="Approve proposed",I432="Use my price")),"CHECK: choose a listed decision",IF(OR(NOT(ISNUMBER(L432)),L432&lt;=0,NOT(ISNUMBER(Y432)),Y432&lt;=0,X432&gt;=1),"CHECK: price or base unavailable",IF(L432/(Y432*(1-X432))-1&lt;0,"CHECK: price below local base","Ready")))))))))</f>
        <v>On hold</v>
      </c>
      <c r="N432" s="18">
        <v>12.6</v>
      </c>
      <c r="O432" s="19">
        <v>0.4</v>
      </c>
      <c r="Q432" s="20" t="str">
        <f>IF(AND(ISNUMBER(L432),ISNUMBER(Y432),Y432&gt;0,X432&lt;1),ROUND(L432/(Y432*(1-X432))-1,4),"")</f>
        <v/>
      </c>
      <c r="R432" s="12">
        <v>0</v>
      </c>
      <c r="S432" s="13">
        <f>IF(AND(ISNUMBER(E432),E432&gt;0,ISNUMBER(F432)),R432*(F432/E432-1)*(1-'Start Here'!$B$16),0)</f>
        <v>0</v>
      </c>
      <c r="T432" s="17">
        <f>IF(AND(M432="Ready",OR(I432="Approve proposed",AND(I432="Use my price",AND(ISNUMBER(J432),J432&gt;0))),ISNUMBER(L432),E432&gt;0),R432*(L432/E432-1)*(1-'Start Here'!$B$16),0)</f>
        <v>0</v>
      </c>
      <c r="U432" t="str" s="6">
        <v>No confirmed Local Line price/list; local calculation is reference only</v>
      </c>
      <c r="V432" t="str" s="21">
        <v>Yes</v>
      </c>
      <c r="W432" t="str" s="21">
        <v>No</v>
      </c>
      <c r="X432" s="22">
        <v>0</v>
      </c>
      <c r="Y432" s="18">
        <v>9</v>
      </c>
      <c r="Z432" s="18">
        <v>9</v>
      </c>
      <c r="AA432" s="25">
        <v>1</v>
      </c>
      <c r="AB432" t="str" s="6">
        <v/>
      </c>
      <c r="AC432" t="str" s="6">
        <v>Local calculation only</v>
      </c>
      <c r="AD432" s="23">
        <v>881794</v>
      </c>
      <c r="AE432" s="23">
        <v>618310</v>
      </c>
      <c r="AF432" t="str" s="23">
        <v>881794:618310:guest</v>
      </c>
      <c r="AG432" t="str" s="23">
        <v>No</v>
      </c>
      <c r="AH432" t="str" s="23">
        <v>No</v>
      </c>
      <c r="AI432" s="18">
        <v>0</v>
      </c>
    </row>
    <row r="433" ht="32" customHeight="1">
      <c r="A433" t="str" s="7">
        <v>Creamy Cow, LLC</v>
      </c>
      <c r="B433" t="str" s="7">
        <v>Live Culture Yogurt, glass jar 1 pint</v>
      </c>
      <c r="C433" t="str" s="7">
        <v>1 pint</v>
      </c>
      <c r="D433" t="str" s="7">
        <v>SNAP</v>
      </c>
      <c r="E433" s="12">
        <v>14.94</v>
      </c>
      <c r="F433" s="13">
        <v>14.94</v>
      </c>
      <c r="G433" s="13">
        <f>IF(AND(ISNUMBER(E433),ISNUMBER(F433)),F433-E433,"")</f>
        <v>0</v>
      </c>
      <c r="H433" s="14">
        <f>IF(AND(ISNUMBER(E433),E433&gt;0,ISNUMBER(F433)),F433/E433-1,"")</f>
        <v>0</v>
      </c>
      <c r="I433" t="str" s="15">
        <v>Keep current</v>
      </c>
      <c r="J433" s="16"/>
      <c r="K433" t="str" s="15">
        <v/>
      </c>
      <c r="L433" s="17">
        <f>IF(AC433="Local catalog","",IF(AG433="Yes",IF(ISNUMBER(E433),E433,""),IF(I433="Keep current",IF(ISNUMBER(E433),E433,""),IF(AH433&lt;&gt;"Yes","",IF(I433="Approve proposed",F433,IF(AND(I433="Use my price",AND(ISNUMBER(J433),J433&gt;0)),J433,""))))))</f>
        <v>14.94</v>
      </c>
      <c r="M433" t="str" s="7">
        <f>IF(AND(AG433="Yes",OR(I433="Approve proposed",I433="Use my price")),"CHECK: protected price kept current",IF(OR(I433="Unreviewed",I433=""),"Pending review",IF(I433="Hold","On hold",IF(I433="Keep current",IF(ISNUMBER(E433),"Kept current","CHECK: no confirmed current price"),IF(AH433&lt;&gt;"Yes","CHECK: source needs review",IF(AND(I433="Use my price",NOT(AND(ISNUMBER(J433),J433&gt;0))),"CHECK: enter a price above zero",IF(NOT(OR(I433="Approve proposed",I433="Use my price")),"CHECK: choose a listed decision",IF(OR(NOT(ISNUMBER(L433)),L433&lt;=0,NOT(ISNUMBER(Y433)),Y433&lt;=0,X433&gt;=1),"CHECK: price or base unavailable",IF(L433/(Y433*(1-X433))-1&lt;0,"CHECK: price below local base","Ready")))))))))</f>
        <v>Kept current</v>
      </c>
      <c r="N433" s="18">
        <v>12.6</v>
      </c>
      <c r="O433" s="19">
        <v>0.4</v>
      </c>
      <c r="P433" s="14">
        <v>0.66</v>
      </c>
      <c r="Q433" s="20">
        <f>IF(AND(ISNUMBER(L433),ISNUMBER(Y433),Y433&gt;0,X433&lt;1),ROUND(L433/(Y433*(1-X433))-1,4),"")</f>
        <v>0.66</v>
      </c>
      <c r="R433" s="12">
        <v>0</v>
      </c>
      <c r="S433" s="13">
        <f>IF(AND(ISNUMBER(E433),E433&gt;0,ISNUMBER(F433)),R433*(F433/E433-1)*(1-'Start Here'!$B$16),0)</f>
        <v>0</v>
      </c>
      <c r="T433" s="17">
        <f>IF(AND(M433="Ready",OR(I433="Approve proposed",AND(I433="Use my price",AND(ISNUMBER(J433),J433&gt;0))),ISNUMBER(L433),E433&gt;0),R433*(L433/E433-1)*(1-'Start Here'!$B$16),0)</f>
        <v>0</v>
      </c>
      <c r="U433" t="str" s="6">
        <v>SNAP: preserve existing selling price; Local and Local Line prices differ</v>
      </c>
      <c r="V433" t="str" s="21">
        <v>Yes</v>
      </c>
      <c r="W433" t="str" s="21">
        <v>No</v>
      </c>
      <c r="X433" s="22">
        <v>0</v>
      </c>
      <c r="Y433" s="18">
        <v>9</v>
      </c>
      <c r="Z433" s="18">
        <v>9</v>
      </c>
      <c r="AA433" s="25">
        <v>1</v>
      </c>
      <c r="AB433" t="str" s="6">
        <v>2026-10-01 10:41:27 UTC</v>
      </c>
      <c r="AC433" t="str" s="6">
        <v>Local Line cache</v>
      </c>
      <c r="AD433" s="23">
        <v>881794</v>
      </c>
      <c r="AE433" s="23">
        <v>618310</v>
      </c>
      <c r="AF433" t="str" s="23">
        <v>881794:618310:snap</v>
      </c>
      <c r="AG433" t="str" s="23">
        <v>Yes</v>
      </c>
      <c r="AH433" t="str" s="23">
        <v>Yes</v>
      </c>
      <c r="AI433" s="18">
        <v>0</v>
      </c>
    </row>
    <row r="434" ht="32" customHeight="1">
      <c r="A434" t="str" s="7">
        <v>Creamy Cow, LLC</v>
      </c>
      <c r="B434" t="str" s="7">
        <v>Lucianna Toma Rustica Cheese, 4 Month Aged, 4.8-5.8 oz</v>
      </c>
      <c r="C434" t="str" s="7">
        <v>4.8-5.8 oz</v>
      </c>
      <c r="D434" t="str" s="7">
        <v>Herd Share Members</v>
      </c>
      <c r="E434" s="12">
        <v>12.57</v>
      </c>
      <c r="F434" s="13">
        <v>13.58</v>
      </c>
      <c r="G434" s="13">
        <f>IF(AND(ISNUMBER(E434),ISNUMBER(F434)),F434-E434,"")</f>
        <v>1.01</v>
      </c>
      <c r="H434" s="14">
        <f>IF(AND(ISNUMBER(E434),E434&gt;0,ISNUMBER(F434)),F434/E434-1,"")</f>
        <v>0.08035003977724742</v>
      </c>
      <c r="I434" t="str" s="15">
        <v>Unreviewed</v>
      </c>
      <c r="J434" s="16"/>
      <c r="K434" t="str" s="15">
        <v/>
      </c>
      <c r="L434" s="17" t="str">
        <f>IF(AC434="Local catalog","",IF(AG434="Yes",IF(ISNUMBER(E434),E434,""),IF(I434="Keep current",IF(ISNUMBER(E434),E434,""),IF(AH434&lt;&gt;"Yes","",IF(I434="Approve proposed",F434,IF(AND(I434="Use my price",AND(ISNUMBER(J434),J434&gt;0)),J434,""))))))</f>
        <v/>
      </c>
      <c r="M434" t="str" s="7">
        <f>IF(AND(AG434="Yes",OR(I434="Approve proposed",I434="Use my price")),"CHECK: protected price kept current",IF(OR(I434="Unreviewed",I434=""),"Pending review",IF(I434="Hold","On hold",IF(I434="Keep current",IF(ISNUMBER(E434),"Kept current","CHECK: no confirmed current price"),IF(AH434&lt;&gt;"Yes","CHECK: source needs review",IF(AND(I434="Use my price",NOT(AND(ISNUMBER(J434),J434&gt;0))),"CHECK: enter a price above zero",IF(NOT(OR(I434="Approve proposed",I434="Use my price")),"CHECK: choose a listed decision",IF(OR(NOT(ISNUMBER(L434)),L434&lt;=0,NOT(ISNUMBER(Y434)),Y434&lt;=0,X434&gt;=1),"CHECK: price or base unavailable",IF(L434/(Y434*(1-X434))-1&lt;0,"CHECK: price below local base","Ready")))))))))</f>
        <v>Pending review</v>
      </c>
      <c r="N434" s="18">
        <v>12.57</v>
      </c>
      <c r="O434" s="19">
        <v>0.4</v>
      </c>
      <c r="P434" s="14">
        <v>0.5122</v>
      </c>
      <c r="Q434" s="20" t="str">
        <f>IF(AND(ISNUMBER(L434),ISNUMBER(Y434),Y434&gt;0,X434&lt;1),ROUND(L434/(Y434*(1-X434))-1,4),"")</f>
        <v/>
      </c>
      <c r="R434" s="12">
        <v>87.99000000000001</v>
      </c>
      <c r="S434" s="13">
        <f>IF(AND(ISNUMBER(E434),E434&gt;0,ISNUMBER(F434)),R434*(F434/E434-1)*(1-'Start Here'!$B$16),0)</f>
        <v>6.857900000000001</v>
      </c>
      <c r="T434" s="17">
        <f>IF(AND(M434="Ready",OR(I434="Approve proposed",AND(I434="Use my price",AND(ISNUMBER(J434),J434&gt;0))),ISNUMBER(L434),E434&gt;0),R434*(L434/E434-1)*(1-'Start Here'!$B$16),0)</f>
        <v>0</v>
      </c>
      <c r="U434" t="str" s="6">
        <v>Currently hidden; do not activate automatically</v>
      </c>
      <c r="V434" t="str" s="21">
        <v>No</v>
      </c>
      <c r="W434" t="str" s="21">
        <v>No</v>
      </c>
      <c r="X434" s="22">
        <v>0</v>
      </c>
      <c r="Y434" s="18">
        <v>8.98</v>
      </c>
      <c r="Z434" s="18">
        <v>8.98</v>
      </c>
      <c r="AA434" s="25">
        <v>1</v>
      </c>
      <c r="AB434" t="str" s="6">
        <v>2026-10-01 10:41:27 UTC</v>
      </c>
      <c r="AC434" t="str" s="6">
        <v>Local Line cache</v>
      </c>
      <c r="AD434" s="23">
        <v>836358</v>
      </c>
      <c r="AE434" s="23">
        <v>562940</v>
      </c>
      <c r="AF434" t="str" s="23">
        <v>836358:562940:herdShare</v>
      </c>
      <c r="AG434" t="str" s="23">
        <v>No</v>
      </c>
      <c r="AH434" t="str" s="23">
        <v>Yes</v>
      </c>
      <c r="AI434" s="18">
        <v>62.86</v>
      </c>
    </row>
    <row r="435" ht="32" customHeight="1">
      <c r="A435" t="str" s="7">
        <v>Creamy Cow, LLC</v>
      </c>
      <c r="B435" t="str" s="7">
        <v>Lucianna Toma Rustica Cheese, 4 Month Aged, 4.8-5.8 oz</v>
      </c>
      <c r="C435" t="str" s="7">
        <v>4.8-5.8 oz</v>
      </c>
      <c r="D435" t="str" s="7">
        <v>CSA Members</v>
      </c>
      <c r="G435" s="13" t="str">
        <f>IF(AND(ISNUMBER(E435),ISNUMBER(F435)),F435-E435,"")</f>
        <v/>
      </c>
      <c r="H435" s="14" t="str">
        <f>IF(AND(ISNUMBER(E435),E435&gt;0,ISNUMBER(F435)),F435/E435-1,"")</f>
        <v/>
      </c>
      <c r="I435" t="str" s="15">
        <v>Hold</v>
      </c>
      <c r="J435" s="24"/>
      <c r="K435" t="str" s="15">
        <v/>
      </c>
      <c r="L435" s="17" t="str">
        <f>IF(AC435="Local catalog","",IF(AG435="Yes",IF(ISNUMBER(E435),E435,""),IF(I435="Keep current",IF(ISNUMBER(E435),E435,""),IF(AH435&lt;&gt;"Yes","",IF(I435="Approve proposed",F435,IF(AND(I435="Use my price",AND(ISNUMBER(J435),J435&gt;0)),J435,""))))))</f>
        <v/>
      </c>
      <c r="M435" t="str" s="7">
        <f>IF(AND(AG435="Yes",OR(I435="Approve proposed",I435="Use my price")),"CHECK: protected price kept current",IF(OR(I435="Unreviewed",I435=""),"Pending review",IF(I435="Hold","On hold",IF(I435="Keep current",IF(ISNUMBER(E435),"Kept current","CHECK: no confirmed current price"),IF(AH435&lt;&gt;"Yes","CHECK: source needs review",IF(AND(I435="Use my price",NOT(AND(ISNUMBER(J435),J435&gt;0))),"CHECK: enter a price above zero",IF(NOT(OR(I435="Approve proposed",I435="Use my price")),"CHECK: choose a listed decision",IF(OR(NOT(ISNUMBER(L435)),L435&lt;=0,NOT(ISNUMBER(Y435)),Y435&lt;=0,X435&gt;=1),"CHECK: price or base unavailable",IF(L435/(Y435*(1-X435))-1&lt;0,"CHECK: price below local base","Ready")))))))))</f>
        <v>On hold</v>
      </c>
      <c r="N435" s="18">
        <v>12.57</v>
      </c>
      <c r="O435" s="19">
        <v>0.4</v>
      </c>
      <c r="Q435" s="20" t="str">
        <f>IF(AND(ISNUMBER(L435),ISNUMBER(Y435),Y435&gt;0,X435&lt;1),ROUND(L435/(Y435*(1-X435))-1,4),"")</f>
        <v/>
      </c>
      <c r="R435" s="12">
        <v>0</v>
      </c>
      <c r="S435" s="13">
        <f>IF(AND(ISNUMBER(E435),E435&gt;0,ISNUMBER(F435)),R435*(F435/E435-1)*(1-'Start Here'!$B$16),0)</f>
        <v>0</v>
      </c>
      <c r="T435" s="17">
        <f>IF(AND(M435="Ready",OR(I435="Approve proposed",AND(I435="Use my price",AND(ISNUMBER(J435),J435&gt;0))),ISNUMBER(L435),E435&gt;0),R435*(L435/E435-1)*(1-'Start Here'!$B$16),0)</f>
        <v>0</v>
      </c>
      <c r="U435" t="str" s="6">
        <v>No confirmed Local Line price/list; local calculation is reference only; Currently hidden; do not activate automatically</v>
      </c>
      <c r="V435" t="str" s="21">
        <v>No</v>
      </c>
      <c r="W435" t="str" s="21">
        <v>No</v>
      </c>
      <c r="X435" s="22">
        <v>0</v>
      </c>
      <c r="Y435" s="18">
        <v>8.98</v>
      </c>
      <c r="Z435" s="18">
        <v>8.98</v>
      </c>
      <c r="AA435" s="25">
        <v>1</v>
      </c>
      <c r="AB435" t="str" s="6">
        <v/>
      </c>
      <c r="AC435" t="str" s="6">
        <v>Local calculation only</v>
      </c>
      <c r="AD435" s="23">
        <v>836358</v>
      </c>
      <c r="AE435" s="23">
        <v>562940</v>
      </c>
      <c r="AF435" t="str" s="23">
        <v>836358:562940:member</v>
      </c>
      <c r="AG435" t="str" s="23">
        <v>No</v>
      </c>
      <c r="AH435" t="str" s="23">
        <v>No</v>
      </c>
      <c r="AI435" s="18">
        <v>0</v>
      </c>
    </row>
    <row r="436" ht="32" customHeight="1">
      <c r="A436" t="str" s="7">
        <v>Creamy Cow, LLC</v>
      </c>
      <c r="B436" t="str" s="7">
        <v>Lucianna Toma Rustica Cheese, 4 Month Aged, 4.8-5.8 oz</v>
      </c>
      <c r="C436" t="str" s="7">
        <v>4.8-5.8 oz</v>
      </c>
      <c r="D436" t="str" s="7">
        <v>Guest Basket</v>
      </c>
      <c r="G436" s="13" t="str">
        <f>IF(AND(ISNUMBER(E436),ISNUMBER(F436)),F436-E436,"")</f>
        <v/>
      </c>
      <c r="H436" s="14" t="str">
        <f>IF(AND(ISNUMBER(E436),E436&gt;0,ISNUMBER(F436)),F436/E436-1,"")</f>
        <v/>
      </c>
      <c r="I436" t="str" s="15">
        <v>Hold</v>
      </c>
      <c r="J436" s="24"/>
      <c r="K436" t="str" s="15">
        <v/>
      </c>
      <c r="L436" s="17" t="str">
        <f>IF(AC436="Local catalog","",IF(AG436="Yes",IF(ISNUMBER(E436),E436,""),IF(I436="Keep current",IF(ISNUMBER(E436),E436,""),IF(AH436&lt;&gt;"Yes","",IF(I436="Approve proposed",F436,IF(AND(I436="Use my price",AND(ISNUMBER(J436),J436&gt;0)),J436,""))))))</f>
        <v/>
      </c>
      <c r="M436" t="str" s="7">
        <f>IF(AND(AG436="Yes",OR(I436="Approve proposed",I436="Use my price")),"CHECK: protected price kept current",IF(OR(I436="Unreviewed",I436=""),"Pending review",IF(I436="Hold","On hold",IF(I436="Keep current",IF(ISNUMBER(E436),"Kept current","CHECK: no confirmed current price"),IF(AH436&lt;&gt;"Yes","CHECK: source needs review",IF(AND(I436="Use my price",NOT(AND(ISNUMBER(J436),J436&gt;0))),"CHECK: enter a price above zero",IF(NOT(OR(I436="Approve proposed",I436="Use my price")),"CHECK: choose a listed decision",IF(OR(NOT(ISNUMBER(L436)),L436&lt;=0,NOT(ISNUMBER(Y436)),Y436&lt;=0,X436&gt;=1),"CHECK: price or base unavailable",IF(L436/(Y436*(1-X436))-1&lt;0,"CHECK: price below local base","Ready")))))))))</f>
        <v>On hold</v>
      </c>
      <c r="N436" s="18">
        <v>12.57</v>
      </c>
      <c r="O436" s="19">
        <v>0.4</v>
      </c>
      <c r="Q436" s="20" t="str">
        <f>IF(AND(ISNUMBER(L436),ISNUMBER(Y436),Y436&gt;0,X436&lt;1),ROUND(L436/(Y436*(1-X436))-1,4),"")</f>
        <v/>
      </c>
      <c r="R436" s="12">
        <v>0</v>
      </c>
      <c r="S436" s="13">
        <f>IF(AND(ISNUMBER(E436),E436&gt;0,ISNUMBER(F436)),R436*(F436/E436-1)*(1-'Start Here'!$B$16),0)</f>
        <v>0</v>
      </c>
      <c r="T436" s="17">
        <f>IF(AND(M436="Ready",OR(I436="Approve proposed",AND(I436="Use my price",AND(ISNUMBER(J436),J436&gt;0))),ISNUMBER(L436),E436&gt;0),R436*(L436/E436-1)*(1-'Start Here'!$B$16),0)</f>
        <v>0</v>
      </c>
      <c r="U436" t="str" s="6">
        <v>No confirmed Local Line price/list; local calculation is reference only; Currently hidden; do not activate automatically</v>
      </c>
      <c r="V436" t="str" s="21">
        <v>No</v>
      </c>
      <c r="W436" t="str" s="21">
        <v>No</v>
      </c>
      <c r="X436" s="22">
        <v>0</v>
      </c>
      <c r="Y436" s="18">
        <v>8.98</v>
      </c>
      <c r="Z436" s="18">
        <v>8.98</v>
      </c>
      <c r="AA436" s="25">
        <v>1</v>
      </c>
      <c r="AB436" t="str" s="6">
        <v/>
      </c>
      <c r="AC436" t="str" s="6">
        <v>Local calculation only</v>
      </c>
      <c r="AD436" s="23">
        <v>836358</v>
      </c>
      <c r="AE436" s="23">
        <v>562940</v>
      </c>
      <c r="AF436" t="str" s="23">
        <v>836358:562940:guest</v>
      </c>
      <c r="AG436" t="str" s="23">
        <v>No</v>
      </c>
      <c r="AH436" t="str" s="23">
        <v>No</v>
      </c>
      <c r="AI436" s="18">
        <v>0</v>
      </c>
    </row>
    <row r="437" ht="32" customHeight="1">
      <c r="A437" t="str" s="7">
        <v>Creamy Cow, LLC</v>
      </c>
      <c r="B437" t="str" s="7">
        <v>Lucianna Toma Rustica Cheese, 4 Month Aged, 4.8-5.8 oz</v>
      </c>
      <c r="C437" t="str" s="7">
        <v>4.8-5.8 oz</v>
      </c>
      <c r="D437" t="str" s="7">
        <v>SNAP</v>
      </c>
      <c r="E437" s="12">
        <v>12.57</v>
      </c>
      <c r="F437" s="13">
        <v>12.57</v>
      </c>
      <c r="G437" s="13">
        <f>IF(AND(ISNUMBER(E437),ISNUMBER(F437)),F437-E437,"")</f>
        <v>0</v>
      </c>
      <c r="H437" s="14">
        <f>IF(AND(ISNUMBER(E437),E437&gt;0,ISNUMBER(F437)),F437/E437-1,"")</f>
        <v>0</v>
      </c>
      <c r="I437" t="str" s="15">
        <v>Keep current</v>
      </c>
      <c r="J437" s="16"/>
      <c r="K437" t="str" s="15">
        <v/>
      </c>
      <c r="L437" s="17">
        <f>IF(AC437="Local catalog","",IF(AG437="Yes",IF(ISNUMBER(E437),E437,""),IF(I437="Keep current",IF(ISNUMBER(E437),E437,""),IF(AH437&lt;&gt;"Yes","",IF(I437="Approve proposed",F437,IF(AND(I437="Use my price",AND(ISNUMBER(J437),J437&gt;0)),J437,""))))))</f>
        <v>12.57</v>
      </c>
      <c r="M437" t="str" s="7">
        <f>IF(AND(AG437="Yes",OR(I437="Approve proposed",I437="Use my price")),"CHECK: protected price kept current",IF(OR(I437="Unreviewed",I437=""),"Pending review",IF(I437="Hold","On hold",IF(I437="Keep current",IF(ISNUMBER(E437),"Kept current","CHECK: no confirmed current price"),IF(AH437&lt;&gt;"Yes","CHECK: source needs review",IF(AND(I437="Use my price",NOT(AND(ISNUMBER(J437),J437&gt;0))),"CHECK: enter a price above zero",IF(NOT(OR(I437="Approve proposed",I437="Use my price")),"CHECK: choose a listed decision",IF(OR(NOT(ISNUMBER(L437)),L437&lt;=0,NOT(ISNUMBER(Y437)),Y437&lt;=0,X437&gt;=1),"CHECK: price or base unavailable",IF(L437/(Y437*(1-X437))-1&lt;0,"CHECK: price below local base","Ready")))))))))</f>
        <v>Kept current</v>
      </c>
      <c r="N437" s="18">
        <v>12.57</v>
      </c>
      <c r="O437" s="19">
        <v>0.4</v>
      </c>
      <c r="P437" s="14">
        <v>0.3998</v>
      </c>
      <c r="Q437" s="20">
        <f>IF(AND(ISNUMBER(L437),ISNUMBER(Y437),Y437&gt;0,X437&lt;1),ROUND(L437/(Y437*(1-X437))-1,4),"")</f>
        <v>0.3998</v>
      </c>
      <c r="R437" s="12">
        <v>0</v>
      </c>
      <c r="S437" s="13">
        <f>IF(AND(ISNUMBER(E437),E437&gt;0,ISNUMBER(F437)),R437*(F437/E437-1)*(1-'Start Here'!$B$16),0)</f>
        <v>0</v>
      </c>
      <c r="T437" s="17">
        <f>IF(AND(M437="Ready",OR(I437="Approve proposed",AND(I437="Use my price",AND(ISNUMBER(J437),J437&gt;0))),ISNUMBER(L437),E437&gt;0),R437*(L437/E437-1)*(1-'Start Here'!$B$16),0)</f>
        <v>0</v>
      </c>
      <c r="U437" t="str" s="6">
        <v>SNAP: preserve existing selling price; Currently hidden; do not activate automatically</v>
      </c>
      <c r="V437" t="str" s="21">
        <v>No</v>
      </c>
      <c r="W437" t="str" s="21">
        <v>No</v>
      </c>
      <c r="X437" s="22">
        <v>0</v>
      </c>
      <c r="Y437" s="18">
        <v>8.98</v>
      </c>
      <c r="Z437" s="18">
        <v>8.98</v>
      </c>
      <c r="AA437" s="25">
        <v>1</v>
      </c>
      <c r="AB437" t="str" s="6">
        <v>2026-10-01 10:41:27 UTC</v>
      </c>
      <c r="AC437" t="str" s="6">
        <v>Local Line cache</v>
      </c>
      <c r="AD437" s="23">
        <v>836358</v>
      </c>
      <c r="AE437" s="23">
        <v>562940</v>
      </c>
      <c r="AF437" t="str" s="23">
        <v>836358:562940:snap</v>
      </c>
      <c r="AG437" t="str" s="23">
        <v>Yes</v>
      </c>
      <c r="AH437" t="str" s="23">
        <v>Yes</v>
      </c>
      <c r="AI437" s="18">
        <v>0</v>
      </c>
    </row>
    <row r="438" ht="32" customHeight="1">
      <c r="A438" t="str" s="7">
        <v>Creamy Cow, LLC</v>
      </c>
      <c r="B438" t="str" s="7">
        <v>Lucianna Toma Rustica Cheese, 4 Month Aged, 5.9-6.9 oz</v>
      </c>
      <c r="C438" t="str" s="7">
        <v>5.9-6.9oz</v>
      </c>
      <c r="D438" t="str" s="7">
        <v>Herd Share Members</v>
      </c>
      <c r="E438" s="12">
        <v>15.74</v>
      </c>
      <c r="F438" s="13">
        <v>17</v>
      </c>
      <c r="G438" s="13">
        <f>IF(AND(ISNUMBER(E438),ISNUMBER(F438)),F438-E438,"")</f>
        <v>1.26</v>
      </c>
      <c r="H438" s="14">
        <f>IF(AND(ISNUMBER(E438),E438&gt;0,ISNUMBER(F438)),F438/E438-1,"")</f>
        <v>0.08005082592121981</v>
      </c>
      <c r="I438" t="str" s="15">
        <v>Unreviewed</v>
      </c>
      <c r="J438" s="16"/>
      <c r="K438" t="str" s="15">
        <v/>
      </c>
      <c r="L438" s="17" t="str">
        <f>IF(AC438="Local catalog","",IF(AG438="Yes",IF(ISNUMBER(E438),E438,""),IF(I438="Keep current",IF(ISNUMBER(E438),E438,""),IF(AH438&lt;&gt;"Yes","",IF(I438="Approve proposed",F438,IF(AND(I438="Use my price",AND(ISNUMBER(J438),J438&gt;0)),J438,""))))))</f>
        <v/>
      </c>
      <c r="M438" t="str" s="7">
        <f>IF(AND(AG438="Yes",OR(I438="Approve proposed",I438="Use my price")),"CHECK: protected price kept current",IF(OR(I438="Unreviewed",I438=""),"Pending review",IF(I438="Hold","On hold",IF(I438="Keep current",IF(ISNUMBER(E438),"Kept current","CHECK: no confirmed current price"),IF(AH438&lt;&gt;"Yes","CHECK: source needs review",IF(AND(I438="Use my price",NOT(AND(ISNUMBER(J438),J438&gt;0))),"CHECK: enter a price above zero",IF(NOT(OR(I438="Approve proposed",I438="Use my price")),"CHECK: choose a listed decision",IF(OR(NOT(ISNUMBER(L438)),L438&lt;=0,NOT(ISNUMBER(Y438)),Y438&lt;=0,X438&gt;=1),"CHECK: price or base unavailable",IF(L438/(Y438*(1-X438))-1&lt;0,"CHECK: price below local base","Ready")))))))))</f>
        <v>Pending review</v>
      </c>
      <c r="N438" s="18">
        <v>15.74</v>
      </c>
      <c r="O438" s="19">
        <v>0.4</v>
      </c>
      <c r="P438" s="14">
        <v>0.5125</v>
      </c>
      <c r="Q438" s="20" t="str">
        <f>IF(AND(ISNUMBER(L438),ISNUMBER(Y438),Y438&gt;0,X438&lt;1),ROUND(L438/(Y438*(1-X438))-1,4),"")</f>
        <v/>
      </c>
      <c r="R438" s="12">
        <v>267.58000000000004</v>
      </c>
      <c r="S438" s="13">
        <f>IF(AND(ISNUMBER(E438),E438&gt;0,ISNUMBER(F438)),R438*(F438/E438-1)*(1-'Start Here'!$B$16),0)</f>
        <v>20.7774</v>
      </c>
      <c r="T438" s="17">
        <f>IF(AND(M438="Ready",OR(I438="Approve proposed",AND(I438="Use my price",AND(ISNUMBER(J438),J438&gt;0))),ISNUMBER(L438),E438&gt;0),R438*(L438/E438-1)*(1-'Start Here'!$B$16),0)</f>
        <v>0</v>
      </c>
      <c r="U438" t="str" s="6">
        <v>Currently hidden; do not activate automatically</v>
      </c>
      <c r="V438" t="str" s="21">
        <v>No</v>
      </c>
      <c r="W438" t="str" s="21">
        <v>No</v>
      </c>
      <c r="X438" s="22">
        <v>0</v>
      </c>
      <c r="Y438" s="18">
        <v>11.24</v>
      </c>
      <c r="Z438" s="18">
        <v>11.24</v>
      </c>
      <c r="AA438" s="25">
        <v>1</v>
      </c>
      <c r="AB438" t="str" s="6">
        <v>2026-10-01 10:41:27 UTC</v>
      </c>
      <c r="AC438" t="str" s="6">
        <v>Local Line cache</v>
      </c>
      <c r="AD438" s="23">
        <v>867239</v>
      </c>
      <c r="AE438" s="23">
        <v>598138</v>
      </c>
      <c r="AF438" t="str" s="23">
        <v>867239:598138:herdShare</v>
      </c>
      <c r="AG438" t="str" s="23">
        <v>No</v>
      </c>
      <c r="AH438" t="str" s="23">
        <v>Yes</v>
      </c>
      <c r="AI438" s="18">
        <v>191.08</v>
      </c>
    </row>
    <row r="439" ht="32" customHeight="1">
      <c r="A439" t="str" s="7">
        <v>Creamy Cow, LLC</v>
      </c>
      <c r="B439" t="str" s="7">
        <v>Lucianna Toma Rustica Cheese, 4 Month Aged, 5.9-6.9 oz</v>
      </c>
      <c r="C439" t="str" s="7">
        <v>5.9-6.9oz</v>
      </c>
      <c r="D439" t="str" s="7">
        <v>CSA Members</v>
      </c>
      <c r="G439" s="13" t="str">
        <f>IF(AND(ISNUMBER(E439),ISNUMBER(F439)),F439-E439,"")</f>
        <v/>
      </c>
      <c r="H439" s="14" t="str">
        <f>IF(AND(ISNUMBER(E439),E439&gt;0,ISNUMBER(F439)),F439/E439-1,"")</f>
        <v/>
      </c>
      <c r="I439" t="str" s="15">
        <v>Hold</v>
      </c>
      <c r="J439" s="24"/>
      <c r="K439" t="str" s="15">
        <v/>
      </c>
      <c r="L439" s="17" t="str">
        <f>IF(AC439="Local catalog","",IF(AG439="Yes",IF(ISNUMBER(E439),E439,""),IF(I439="Keep current",IF(ISNUMBER(E439),E439,""),IF(AH439&lt;&gt;"Yes","",IF(I439="Approve proposed",F439,IF(AND(I439="Use my price",AND(ISNUMBER(J439),J439&gt;0)),J439,""))))))</f>
        <v/>
      </c>
      <c r="M439" t="str" s="7">
        <f>IF(AND(AG439="Yes",OR(I439="Approve proposed",I439="Use my price")),"CHECK: protected price kept current",IF(OR(I439="Unreviewed",I439=""),"Pending review",IF(I439="Hold","On hold",IF(I439="Keep current",IF(ISNUMBER(E439),"Kept current","CHECK: no confirmed current price"),IF(AH439&lt;&gt;"Yes","CHECK: source needs review",IF(AND(I439="Use my price",NOT(AND(ISNUMBER(J439),J439&gt;0))),"CHECK: enter a price above zero",IF(NOT(OR(I439="Approve proposed",I439="Use my price")),"CHECK: choose a listed decision",IF(OR(NOT(ISNUMBER(L439)),L439&lt;=0,NOT(ISNUMBER(Y439)),Y439&lt;=0,X439&gt;=1),"CHECK: price or base unavailable",IF(L439/(Y439*(1-X439))-1&lt;0,"CHECK: price below local base","Ready")))))))))</f>
        <v>On hold</v>
      </c>
      <c r="N439" s="18">
        <v>15.74</v>
      </c>
      <c r="O439" s="19">
        <v>0.4</v>
      </c>
      <c r="Q439" s="20" t="str">
        <f>IF(AND(ISNUMBER(L439),ISNUMBER(Y439),Y439&gt;0,X439&lt;1),ROUND(L439/(Y439*(1-X439))-1,4),"")</f>
        <v/>
      </c>
      <c r="R439" s="12">
        <v>0</v>
      </c>
      <c r="S439" s="13">
        <f>IF(AND(ISNUMBER(E439),E439&gt;0,ISNUMBER(F439)),R439*(F439/E439-1)*(1-'Start Here'!$B$16),0)</f>
        <v>0</v>
      </c>
      <c r="T439" s="17">
        <f>IF(AND(M439="Ready",OR(I439="Approve proposed",AND(I439="Use my price",AND(ISNUMBER(J439),J439&gt;0))),ISNUMBER(L439),E439&gt;0),R439*(L439/E439-1)*(1-'Start Here'!$B$16),0)</f>
        <v>0</v>
      </c>
      <c r="U439" t="str" s="6">
        <v>No confirmed Local Line price/list; local calculation is reference only; Currently hidden; do not activate automatically</v>
      </c>
      <c r="V439" t="str" s="21">
        <v>No</v>
      </c>
      <c r="W439" t="str" s="21">
        <v>No</v>
      </c>
      <c r="X439" s="22">
        <v>0</v>
      </c>
      <c r="Y439" s="18">
        <v>11.24</v>
      </c>
      <c r="Z439" s="18">
        <v>11.24</v>
      </c>
      <c r="AA439" s="25">
        <v>1</v>
      </c>
      <c r="AB439" t="str" s="6">
        <v/>
      </c>
      <c r="AC439" t="str" s="6">
        <v>Local calculation only</v>
      </c>
      <c r="AD439" s="23">
        <v>867239</v>
      </c>
      <c r="AE439" s="23">
        <v>598138</v>
      </c>
      <c r="AF439" t="str" s="23">
        <v>867239:598138:member</v>
      </c>
      <c r="AG439" t="str" s="23">
        <v>No</v>
      </c>
      <c r="AH439" t="str" s="23">
        <v>No</v>
      </c>
      <c r="AI439" s="18">
        <v>0</v>
      </c>
    </row>
    <row r="440" ht="32" customHeight="1">
      <c r="A440" t="str" s="7">
        <v>Creamy Cow, LLC</v>
      </c>
      <c r="B440" t="str" s="7">
        <v>Lucianna Toma Rustica Cheese, 4 Month Aged, 5.9-6.9 oz</v>
      </c>
      <c r="C440" t="str" s="7">
        <v>5.9-6.9oz</v>
      </c>
      <c r="D440" t="str" s="7">
        <v>Guest Basket</v>
      </c>
      <c r="G440" s="13" t="str">
        <f>IF(AND(ISNUMBER(E440),ISNUMBER(F440)),F440-E440,"")</f>
        <v/>
      </c>
      <c r="H440" s="14" t="str">
        <f>IF(AND(ISNUMBER(E440),E440&gt;0,ISNUMBER(F440)),F440/E440-1,"")</f>
        <v/>
      </c>
      <c r="I440" t="str" s="15">
        <v>Hold</v>
      </c>
      <c r="J440" s="24"/>
      <c r="K440" t="str" s="15">
        <v/>
      </c>
      <c r="L440" s="17" t="str">
        <f>IF(AC440="Local catalog","",IF(AG440="Yes",IF(ISNUMBER(E440),E440,""),IF(I440="Keep current",IF(ISNUMBER(E440),E440,""),IF(AH440&lt;&gt;"Yes","",IF(I440="Approve proposed",F440,IF(AND(I440="Use my price",AND(ISNUMBER(J440),J440&gt;0)),J440,""))))))</f>
        <v/>
      </c>
      <c r="M440" t="str" s="7">
        <f>IF(AND(AG440="Yes",OR(I440="Approve proposed",I440="Use my price")),"CHECK: protected price kept current",IF(OR(I440="Unreviewed",I440=""),"Pending review",IF(I440="Hold","On hold",IF(I440="Keep current",IF(ISNUMBER(E440),"Kept current","CHECK: no confirmed current price"),IF(AH440&lt;&gt;"Yes","CHECK: source needs review",IF(AND(I440="Use my price",NOT(AND(ISNUMBER(J440),J440&gt;0))),"CHECK: enter a price above zero",IF(NOT(OR(I440="Approve proposed",I440="Use my price")),"CHECK: choose a listed decision",IF(OR(NOT(ISNUMBER(L440)),L440&lt;=0,NOT(ISNUMBER(Y440)),Y440&lt;=0,X440&gt;=1),"CHECK: price or base unavailable",IF(L440/(Y440*(1-X440))-1&lt;0,"CHECK: price below local base","Ready")))))))))</f>
        <v>On hold</v>
      </c>
      <c r="N440" s="18">
        <v>15.74</v>
      </c>
      <c r="O440" s="19">
        <v>0.4</v>
      </c>
      <c r="Q440" s="20" t="str">
        <f>IF(AND(ISNUMBER(L440),ISNUMBER(Y440),Y440&gt;0,X440&lt;1),ROUND(L440/(Y440*(1-X440))-1,4),"")</f>
        <v/>
      </c>
      <c r="R440" s="12">
        <v>0</v>
      </c>
      <c r="S440" s="13">
        <f>IF(AND(ISNUMBER(E440),E440&gt;0,ISNUMBER(F440)),R440*(F440/E440-1)*(1-'Start Here'!$B$16),0)</f>
        <v>0</v>
      </c>
      <c r="T440" s="17">
        <f>IF(AND(M440="Ready",OR(I440="Approve proposed",AND(I440="Use my price",AND(ISNUMBER(J440),J440&gt;0))),ISNUMBER(L440),E440&gt;0),R440*(L440/E440-1)*(1-'Start Here'!$B$16),0)</f>
        <v>0</v>
      </c>
      <c r="U440" t="str" s="6">
        <v>No confirmed Local Line price/list; local calculation is reference only; Currently hidden; do not activate automatically</v>
      </c>
      <c r="V440" t="str" s="21">
        <v>No</v>
      </c>
      <c r="W440" t="str" s="21">
        <v>No</v>
      </c>
      <c r="X440" s="22">
        <v>0</v>
      </c>
      <c r="Y440" s="18">
        <v>11.24</v>
      </c>
      <c r="Z440" s="18">
        <v>11.24</v>
      </c>
      <c r="AA440" s="25">
        <v>1</v>
      </c>
      <c r="AB440" t="str" s="6">
        <v/>
      </c>
      <c r="AC440" t="str" s="6">
        <v>Local calculation only</v>
      </c>
      <c r="AD440" s="23">
        <v>867239</v>
      </c>
      <c r="AE440" s="23">
        <v>598138</v>
      </c>
      <c r="AF440" t="str" s="23">
        <v>867239:598138:guest</v>
      </c>
      <c r="AG440" t="str" s="23">
        <v>No</v>
      </c>
      <c r="AH440" t="str" s="23">
        <v>No</v>
      </c>
      <c r="AI440" s="18">
        <v>0</v>
      </c>
    </row>
    <row r="441" ht="32" customHeight="1">
      <c r="A441" t="str" s="7">
        <v>Creamy Cow, LLC</v>
      </c>
      <c r="B441" t="str" s="7">
        <v>Lucianna Toma Rustica Cheese, 4 Month Aged, 5.9-6.9 oz</v>
      </c>
      <c r="C441" t="str" s="7">
        <v>5.9-6.9oz</v>
      </c>
      <c r="D441" t="str" s="7">
        <v>SNAP</v>
      </c>
      <c r="E441" s="12">
        <v>15.74</v>
      </c>
      <c r="F441" s="13">
        <v>15.74</v>
      </c>
      <c r="G441" s="13">
        <f>IF(AND(ISNUMBER(E441),ISNUMBER(F441)),F441-E441,"")</f>
        <v>0</v>
      </c>
      <c r="H441" s="14">
        <f>IF(AND(ISNUMBER(E441),E441&gt;0,ISNUMBER(F441)),F441/E441-1,"")</f>
        <v>0</v>
      </c>
      <c r="I441" t="str" s="15">
        <v>Keep current</v>
      </c>
      <c r="J441" s="16"/>
      <c r="K441" t="str" s="15">
        <v/>
      </c>
      <c r="L441" s="17">
        <f>IF(AC441="Local catalog","",IF(AG441="Yes",IF(ISNUMBER(E441),E441,""),IF(I441="Keep current",IF(ISNUMBER(E441),E441,""),IF(AH441&lt;&gt;"Yes","",IF(I441="Approve proposed",F441,IF(AND(I441="Use my price",AND(ISNUMBER(J441),J441&gt;0)),J441,""))))))</f>
        <v>15.74</v>
      </c>
      <c r="M441" t="str" s="7">
        <f>IF(AND(AG441="Yes",OR(I441="Approve proposed",I441="Use my price")),"CHECK: protected price kept current",IF(OR(I441="Unreviewed",I441=""),"Pending review",IF(I441="Hold","On hold",IF(I441="Keep current",IF(ISNUMBER(E441),"Kept current","CHECK: no confirmed current price"),IF(AH441&lt;&gt;"Yes","CHECK: source needs review",IF(AND(I441="Use my price",NOT(AND(ISNUMBER(J441),J441&gt;0))),"CHECK: enter a price above zero",IF(NOT(OR(I441="Approve proposed",I441="Use my price")),"CHECK: choose a listed decision",IF(OR(NOT(ISNUMBER(L441)),L441&lt;=0,NOT(ISNUMBER(Y441)),Y441&lt;=0,X441&gt;=1),"CHECK: price or base unavailable",IF(L441/(Y441*(1-X441))-1&lt;0,"CHECK: price below local base","Ready")))))))))</f>
        <v>Kept current</v>
      </c>
      <c r="N441" s="18">
        <v>15.74</v>
      </c>
      <c r="O441" s="19">
        <v>0.4</v>
      </c>
      <c r="P441" s="14">
        <v>0.4004</v>
      </c>
      <c r="Q441" s="20">
        <f>IF(AND(ISNUMBER(L441),ISNUMBER(Y441),Y441&gt;0,X441&lt;1),ROUND(L441/(Y441*(1-X441))-1,4),"")</f>
        <v>0.4004</v>
      </c>
      <c r="R441" s="12">
        <v>0</v>
      </c>
      <c r="S441" s="13">
        <f>IF(AND(ISNUMBER(E441),E441&gt;0,ISNUMBER(F441)),R441*(F441/E441-1)*(1-'Start Here'!$B$16),0)</f>
        <v>0</v>
      </c>
      <c r="T441" s="17">
        <f>IF(AND(M441="Ready",OR(I441="Approve proposed",AND(I441="Use my price",AND(ISNUMBER(J441),J441&gt;0))),ISNUMBER(L441),E441&gt;0),R441*(L441/E441-1)*(1-'Start Here'!$B$16),0)</f>
        <v>0</v>
      </c>
      <c r="U441" t="str" s="6">
        <v>SNAP: preserve existing selling price; Currently hidden; do not activate automatically</v>
      </c>
      <c r="V441" t="str" s="21">
        <v>No</v>
      </c>
      <c r="W441" t="str" s="21">
        <v>No</v>
      </c>
      <c r="X441" s="22">
        <v>0</v>
      </c>
      <c r="Y441" s="18">
        <v>11.24</v>
      </c>
      <c r="Z441" s="18">
        <v>11.24</v>
      </c>
      <c r="AA441" s="25">
        <v>1</v>
      </c>
      <c r="AB441" t="str" s="6">
        <v>2026-10-01 10:41:27 UTC</v>
      </c>
      <c r="AC441" t="str" s="6">
        <v>Local Line cache</v>
      </c>
      <c r="AD441" s="23">
        <v>867239</v>
      </c>
      <c r="AE441" s="23">
        <v>598138</v>
      </c>
      <c r="AF441" t="str" s="23">
        <v>867239:598138:snap</v>
      </c>
      <c r="AG441" t="str" s="23">
        <v>Yes</v>
      </c>
      <c r="AH441" t="str" s="23">
        <v>Yes</v>
      </c>
      <c r="AI441" s="18">
        <v>0</v>
      </c>
    </row>
    <row r="442" ht="32" customHeight="1">
      <c r="A442" t="str" s="7">
        <v>Creamy Cow, LLC</v>
      </c>
      <c r="B442" t="str" s="7">
        <v>Lucianna Toma Rustica Cheese, 4 Month Aged, 7-8 oz</v>
      </c>
      <c r="C442" t="str" s="7">
        <v>7-8 oz</v>
      </c>
      <c r="D442" t="str" s="7">
        <v>Herd Share Members</v>
      </c>
      <c r="E442" s="12">
        <v>16.58</v>
      </c>
      <c r="F442" s="13">
        <v>17.91</v>
      </c>
      <c r="G442" s="13">
        <f>IF(AND(ISNUMBER(E442),ISNUMBER(F442)),F442-E442,"")</f>
        <v>1.33</v>
      </c>
      <c r="H442" s="14">
        <f>IF(AND(ISNUMBER(E442),E442&gt;0,ISNUMBER(F442)),F442/E442-1,"")</f>
        <v>0.08021712907117018</v>
      </c>
      <c r="I442" t="str" s="15">
        <v>Unreviewed</v>
      </c>
      <c r="J442" s="16"/>
      <c r="K442" t="str" s="15">
        <v/>
      </c>
      <c r="L442" s="17" t="str">
        <f>IF(AC442="Local catalog","",IF(AG442="Yes",IF(ISNUMBER(E442),E442,""),IF(I442="Keep current",IF(ISNUMBER(E442),E442,""),IF(AH442&lt;&gt;"Yes","",IF(I442="Approve proposed",F442,IF(AND(I442="Use my price",AND(ISNUMBER(J442),J442&gt;0)),J442,""))))))</f>
        <v/>
      </c>
      <c r="M442" t="str" s="7">
        <f>IF(AND(AG442="Yes",OR(I442="Approve proposed",I442="Use my price")),"CHECK: protected price kept current",IF(OR(I442="Unreviewed",I442=""),"Pending review",IF(I442="Hold","On hold",IF(I442="Keep current",IF(ISNUMBER(E442),"Kept current","CHECK: no confirmed current price"),IF(AH442&lt;&gt;"Yes","CHECK: source needs review",IF(AND(I442="Use my price",NOT(AND(ISNUMBER(J442),J442&gt;0))),"CHECK: enter a price above zero",IF(NOT(OR(I442="Approve proposed",I442="Use my price")),"CHECK: choose a listed decision",IF(OR(NOT(ISNUMBER(L442)),L442&lt;=0,NOT(ISNUMBER(Y442)),Y442&lt;=0,X442&gt;=1),"CHECK: price or base unavailable",IF(L442/(Y442*(1-X442))-1&lt;0,"CHECK: price below local base","Ready")))))))))</f>
        <v>Pending review</v>
      </c>
      <c r="N442" s="18">
        <v>16.58</v>
      </c>
      <c r="O442" s="19">
        <v>0.4</v>
      </c>
      <c r="P442" s="14">
        <v>0.5127</v>
      </c>
      <c r="Q442" s="20" t="str">
        <f>IF(AND(ISNUMBER(L442),ISNUMBER(Y442),Y442&gt;0,X442&lt;1),ROUND(L442/(Y442*(1-X442))-1,4),"")</f>
        <v/>
      </c>
      <c r="R442" s="12">
        <v>431.08000000000004</v>
      </c>
      <c r="S442" s="13">
        <f>IF(AND(ISNUMBER(E442),E442&gt;0,ISNUMBER(F442)),R442*(F442/E442-1)*(1-'Start Here'!$B$16),0)</f>
        <v>33.542600000000036</v>
      </c>
      <c r="T442" s="17">
        <f>IF(AND(M442="Ready",OR(I442="Approve proposed",AND(I442="Use my price",AND(ISNUMBER(J442),J442&gt;0))),ISNUMBER(L442),E442&gt;0),R442*(L442/E442-1)*(1-'Start Here'!$B$16),0)</f>
        <v>0</v>
      </c>
      <c r="U442" t="str" s="6">
        <v>Currently hidden; do not activate automatically</v>
      </c>
      <c r="V442" t="str" s="21">
        <v>No</v>
      </c>
      <c r="W442" t="str" s="21">
        <v>No</v>
      </c>
      <c r="X442" s="22">
        <v>0</v>
      </c>
      <c r="Y442" s="18">
        <v>11.84</v>
      </c>
      <c r="Z442" s="18">
        <v>11.84</v>
      </c>
      <c r="AA442" s="25">
        <v>1</v>
      </c>
      <c r="AB442" t="str" s="6">
        <v>2026-10-01 10:41:27 UTC</v>
      </c>
      <c r="AC442" t="str" s="6">
        <v>Local Line cache</v>
      </c>
      <c r="AD442" s="23">
        <v>805466</v>
      </c>
      <c r="AE442" s="23">
        <v>526471</v>
      </c>
      <c r="AF442" t="str" s="23">
        <v>805466:526471:herdShare</v>
      </c>
      <c r="AG442" t="str" s="23">
        <v>No</v>
      </c>
      <c r="AH442" t="str" s="23">
        <v>Yes</v>
      </c>
      <c r="AI442" s="18">
        <v>307.84000000000003</v>
      </c>
    </row>
    <row r="443" ht="32" customHeight="1">
      <c r="A443" t="str" s="7">
        <v>Creamy Cow, LLC</v>
      </c>
      <c r="B443" t="str" s="7">
        <v>Lucianna Toma Rustica Cheese, 4 Month Aged, 7-8 oz</v>
      </c>
      <c r="C443" t="str" s="7">
        <v>7-8 oz</v>
      </c>
      <c r="D443" t="str" s="7">
        <v>CSA Members</v>
      </c>
      <c r="G443" s="13" t="str">
        <f>IF(AND(ISNUMBER(E443),ISNUMBER(F443)),F443-E443,"")</f>
        <v/>
      </c>
      <c r="H443" s="14" t="str">
        <f>IF(AND(ISNUMBER(E443),E443&gt;0,ISNUMBER(F443)),F443/E443-1,"")</f>
        <v/>
      </c>
      <c r="I443" t="str" s="15">
        <v>Hold</v>
      </c>
      <c r="J443" s="24"/>
      <c r="K443" t="str" s="15">
        <v/>
      </c>
      <c r="L443" s="17" t="str">
        <f>IF(AC443="Local catalog","",IF(AG443="Yes",IF(ISNUMBER(E443),E443,""),IF(I443="Keep current",IF(ISNUMBER(E443),E443,""),IF(AH443&lt;&gt;"Yes","",IF(I443="Approve proposed",F443,IF(AND(I443="Use my price",AND(ISNUMBER(J443),J443&gt;0)),J443,""))))))</f>
        <v/>
      </c>
      <c r="M443" t="str" s="7">
        <f>IF(AND(AG443="Yes",OR(I443="Approve proposed",I443="Use my price")),"CHECK: protected price kept current",IF(OR(I443="Unreviewed",I443=""),"Pending review",IF(I443="Hold","On hold",IF(I443="Keep current",IF(ISNUMBER(E443),"Kept current","CHECK: no confirmed current price"),IF(AH443&lt;&gt;"Yes","CHECK: source needs review",IF(AND(I443="Use my price",NOT(AND(ISNUMBER(J443),J443&gt;0))),"CHECK: enter a price above zero",IF(NOT(OR(I443="Approve proposed",I443="Use my price")),"CHECK: choose a listed decision",IF(OR(NOT(ISNUMBER(L443)),L443&lt;=0,NOT(ISNUMBER(Y443)),Y443&lt;=0,X443&gt;=1),"CHECK: price or base unavailable",IF(L443/(Y443*(1-X443))-1&lt;0,"CHECK: price below local base","Ready")))))))))</f>
        <v>On hold</v>
      </c>
      <c r="N443" s="18">
        <v>16.58</v>
      </c>
      <c r="O443" s="19">
        <v>0.4</v>
      </c>
      <c r="Q443" s="20" t="str">
        <f>IF(AND(ISNUMBER(L443),ISNUMBER(Y443),Y443&gt;0,X443&lt;1),ROUND(L443/(Y443*(1-X443))-1,4),"")</f>
        <v/>
      </c>
      <c r="R443" s="12">
        <v>0</v>
      </c>
      <c r="S443" s="13">
        <f>IF(AND(ISNUMBER(E443),E443&gt;0,ISNUMBER(F443)),R443*(F443/E443-1)*(1-'Start Here'!$B$16),0)</f>
        <v>0</v>
      </c>
      <c r="T443" s="17">
        <f>IF(AND(M443="Ready",OR(I443="Approve proposed",AND(I443="Use my price",AND(ISNUMBER(J443),J443&gt;0))),ISNUMBER(L443),E443&gt;0),R443*(L443/E443-1)*(1-'Start Here'!$B$16),0)</f>
        <v>0</v>
      </c>
      <c r="U443" t="str" s="6">
        <v>No confirmed Local Line price/list; local calculation is reference only; Currently hidden; do not activate automatically</v>
      </c>
      <c r="V443" t="str" s="21">
        <v>No</v>
      </c>
      <c r="W443" t="str" s="21">
        <v>No</v>
      </c>
      <c r="X443" s="22">
        <v>0</v>
      </c>
      <c r="Y443" s="18">
        <v>11.84</v>
      </c>
      <c r="Z443" s="18">
        <v>11.84</v>
      </c>
      <c r="AA443" s="25">
        <v>1</v>
      </c>
      <c r="AB443" t="str" s="6">
        <v/>
      </c>
      <c r="AC443" t="str" s="6">
        <v>Local calculation only</v>
      </c>
      <c r="AD443" s="23">
        <v>805466</v>
      </c>
      <c r="AE443" s="23">
        <v>526471</v>
      </c>
      <c r="AF443" t="str" s="23">
        <v>805466:526471:member</v>
      </c>
      <c r="AG443" t="str" s="23">
        <v>No</v>
      </c>
      <c r="AH443" t="str" s="23">
        <v>No</v>
      </c>
      <c r="AI443" s="18">
        <v>0</v>
      </c>
    </row>
    <row r="444" ht="32" customHeight="1">
      <c r="A444" t="str" s="7">
        <v>Creamy Cow, LLC</v>
      </c>
      <c r="B444" t="str" s="7">
        <v>Lucianna Toma Rustica Cheese, 4 Month Aged, 7-8 oz</v>
      </c>
      <c r="C444" t="str" s="7">
        <v>7-8 oz</v>
      </c>
      <c r="D444" t="str" s="7">
        <v>Guest Basket</v>
      </c>
      <c r="G444" s="13" t="str">
        <f>IF(AND(ISNUMBER(E444),ISNUMBER(F444)),F444-E444,"")</f>
        <v/>
      </c>
      <c r="H444" s="14" t="str">
        <f>IF(AND(ISNUMBER(E444),E444&gt;0,ISNUMBER(F444)),F444/E444-1,"")</f>
        <v/>
      </c>
      <c r="I444" t="str" s="15">
        <v>Hold</v>
      </c>
      <c r="J444" s="24"/>
      <c r="K444" t="str" s="15">
        <v/>
      </c>
      <c r="L444" s="17" t="str">
        <f>IF(AC444="Local catalog","",IF(AG444="Yes",IF(ISNUMBER(E444),E444,""),IF(I444="Keep current",IF(ISNUMBER(E444),E444,""),IF(AH444&lt;&gt;"Yes","",IF(I444="Approve proposed",F444,IF(AND(I444="Use my price",AND(ISNUMBER(J444),J444&gt;0)),J444,""))))))</f>
        <v/>
      </c>
      <c r="M444" t="str" s="7">
        <f>IF(AND(AG444="Yes",OR(I444="Approve proposed",I444="Use my price")),"CHECK: protected price kept current",IF(OR(I444="Unreviewed",I444=""),"Pending review",IF(I444="Hold","On hold",IF(I444="Keep current",IF(ISNUMBER(E444),"Kept current","CHECK: no confirmed current price"),IF(AH444&lt;&gt;"Yes","CHECK: source needs review",IF(AND(I444="Use my price",NOT(AND(ISNUMBER(J444),J444&gt;0))),"CHECK: enter a price above zero",IF(NOT(OR(I444="Approve proposed",I444="Use my price")),"CHECK: choose a listed decision",IF(OR(NOT(ISNUMBER(L444)),L444&lt;=0,NOT(ISNUMBER(Y444)),Y444&lt;=0,X444&gt;=1),"CHECK: price or base unavailable",IF(L444/(Y444*(1-X444))-1&lt;0,"CHECK: price below local base","Ready")))))))))</f>
        <v>On hold</v>
      </c>
      <c r="N444" s="18">
        <v>16.58</v>
      </c>
      <c r="O444" s="19">
        <v>0.4</v>
      </c>
      <c r="Q444" s="20" t="str">
        <f>IF(AND(ISNUMBER(L444),ISNUMBER(Y444),Y444&gt;0,X444&lt;1),ROUND(L444/(Y444*(1-X444))-1,4),"")</f>
        <v/>
      </c>
      <c r="R444" s="12">
        <v>0</v>
      </c>
      <c r="S444" s="13">
        <f>IF(AND(ISNUMBER(E444),E444&gt;0,ISNUMBER(F444)),R444*(F444/E444-1)*(1-'Start Here'!$B$16),0)</f>
        <v>0</v>
      </c>
      <c r="T444" s="17">
        <f>IF(AND(M444="Ready",OR(I444="Approve proposed",AND(I444="Use my price",AND(ISNUMBER(J444),J444&gt;0))),ISNUMBER(L444),E444&gt;0),R444*(L444/E444-1)*(1-'Start Here'!$B$16),0)</f>
        <v>0</v>
      </c>
      <c r="U444" t="str" s="6">
        <v>No confirmed Local Line price/list; local calculation is reference only; Currently hidden; do not activate automatically</v>
      </c>
      <c r="V444" t="str" s="21">
        <v>No</v>
      </c>
      <c r="W444" t="str" s="21">
        <v>No</v>
      </c>
      <c r="X444" s="22">
        <v>0</v>
      </c>
      <c r="Y444" s="18">
        <v>11.84</v>
      </c>
      <c r="Z444" s="18">
        <v>11.84</v>
      </c>
      <c r="AA444" s="25">
        <v>1</v>
      </c>
      <c r="AB444" t="str" s="6">
        <v/>
      </c>
      <c r="AC444" t="str" s="6">
        <v>Local calculation only</v>
      </c>
      <c r="AD444" s="23">
        <v>805466</v>
      </c>
      <c r="AE444" s="23">
        <v>526471</v>
      </c>
      <c r="AF444" t="str" s="23">
        <v>805466:526471:guest</v>
      </c>
      <c r="AG444" t="str" s="23">
        <v>No</v>
      </c>
      <c r="AH444" t="str" s="23">
        <v>No</v>
      </c>
      <c r="AI444" s="18">
        <v>0</v>
      </c>
    </row>
    <row r="445" ht="32" customHeight="1">
      <c r="A445" t="str" s="7">
        <v>Creamy Cow, LLC</v>
      </c>
      <c r="B445" t="str" s="7">
        <v>Lucianna Toma Rustica Cheese, 4 Month Aged, 7-8 oz</v>
      </c>
      <c r="C445" t="str" s="7">
        <v>7-8 oz</v>
      </c>
      <c r="D445" t="str" s="7">
        <v>SNAP</v>
      </c>
      <c r="E445" s="12">
        <v>16.58</v>
      </c>
      <c r="F445" s="13">
        <v>16.58</v>
      </c>
      <c r="G445" s="13">
        <f>IF(AND(ISNUMBER(E445),ISNUMBER(F445)),F445-E445,"")</f>
        <v>0</v>
      </c>
      <c r="H445" s="14">
        <f>IF(AND(ISNUMBER(E445),E445&gt;0,ISNUMBER(F445)),F445/E445-1,"")</f>
        <v>0</v>
      </c>
      <c r="I445" t="str" s="15">
        <v>Keep current</v>
      </c>
      <c r="J445" s="16"/>
      <c r="K445" t="str" s="15">
        <v/>
      </c>
      <c r="L445" s="17">
        <f>IF(AC445="Local catalog","",IF(AG445="Yes",IF(ISNUMBER(E445),E445,""),IF(I445="Keep current",IF(ISNUMBER(E445),E445,""),IF(AH445&lt;&gt;"Yes","",IF(I445="Approve proposed",F445,IF(AND(I445="Use my price",AND(ISNUMBER(J445),J445&gt;0)),J445,""))))))</f>
        <v>16.58</v>
      </c>
      <c r="M445" t="str" s="7">
        <f>IF(AND(AG445="Yes",OR(I445="Approve proposed",I445="Use my price")),"CHECK: protected price kept current",IF(OR(I445="Unreviewed",I445=""),"Pending review",IF(I445="Hold","On hold",IF(I445="Keep current",IF(ISNUMBER(E445),"Kept current","CHECK: no confirmed current price"),IF(AH445&lt;&gt;"Yes","CHECK: source needs review",IF(AND(I445="Use my price",NOT(AND(ISNUMBER(J445),J445&gt;0))),"CHECK: enter a price above zero",IF(NOT(OR(I445="Approve proposed",I445="Use my price")),"CHECK: choose a listed decision",IF(OR(NOT(ISNUMBER(L445)),L445&lt;=0,NOT(ISNUMBER(Y445)),Y445&lt;=0,X445&gt;=1),"CHECK: price or base unavailable",IF(L445/(Y445*(1-X445))-1&lt;0,"CHECK: price below local base","Ready")))))))))</f>
        <v>Kept current</v>
      </c>
      <c r="N445" s="18">
        <v>16.58</v>
      </c>
      <c r="O445" s="19">
        <v>0.4</v>
      </c>
      <c r="P445" s="14">
        <v>0.4003</v>
      </c>
      <c r="Q445" s="20">
        <f>IF(AND(ISNUMBER(L445),ISNUMBER(Y445),Y445&gt;0,X445&lt;1),ROUND(L445/(Y445*(1-X445))-1,4),"")</f>
        <v>0.4003</v>
      </c>
      <c r="R445" s="12">
        <v>0</v>
      </c>
      <c r="S445" s="13">
        <f>IF(AND(ISNUMBER(E445),E445&gt;0,ISNUMBER(F445)),R445*(F445/E445-1)*(1-'Start Here'!$B$16),0)</f>
        <v>0</v>
      </c>
      <c r="T445" s="17">
        <f>IF(AND(M445="Ready",OR(I445="Approve proposed",AND(I445="Use my price",AND(ISNUMBER(J445),J445&gt;0))),ISNUMBER(L445),E445&gt;0),R445*(L445/E445-1)*(1-'Start Here'!$B$16),0)</f>
        <v>0</v>
      </c>
      <c r="U445" t="str" s="6">
        <v>SNAP: preserve existing selling price; Currently hidden; do not activate automatically</v>
      </c>
      <c r="V445" t="str" s="21">
        <v>No</v>
      </c>
      <c r="W445" t="str" s="21">
        <v>No</v>
      </c>
      <c r="X445" s="22">
        <v>0</v>
      </c>
      <c r="Y445" s="18">
        <v>11.84</v>
      </c>
      <c r="Z445" s="18">
        <v>11.84</v>
      </c>
      <c r="AA445" s="25">
        <v>1</v>
      </c>
      <c r="AB445" t="str" s="6">
        <v>2026-10-01 10:41:27 UTC</v>
      </c>
      <c r="AC445" t="str" s="6">
        <v>Local Line cache</v>
      </c>
      <c r="AD445" s="23">
        <v>805466</v>
      </c>
      <c r="AE445" s="23">
        <v>526471</v>
      </c>
      <c r="AF445" t="str" s="23">
        <v>805466:526471:snap</v>
      </c>
      <c r="AG445" t="str" s="23">
        <v>Yes</v>
      </c>
      <c r="AH445" t="str" s="23">
        <v>Yes</v>
      </c>
      <c r="AI445" s="18">
        <v>0</v>
      </c>
    </row>
    <row r="446" ht="32" customHeight="1">
      <c r="A446" t="str" s="7">
        <v>Creamy Cow, LLC</v>
      </c>
      <c r="B446" t="str" s="7">
        <v>Ophelia Asiago Cheese  - Special 12 month Aged, 5.9-6.9 oz</v>
      </c>
      <c r="C446" t="str" s="7">
        <v>5.9 -6.9oz</v>
      </c>
      <c r="D446" t="str" s="7">
        <v>Herd Share Members</v>
      </c>
      <c r="E446" s="12">
        <v>16.77</v>
      </c>
      <c r="F446" s="13">
        <v>18.11</v>
      </c>
      <c r="G446" s="13">
        <f>IF(AND(ISNUMBER(E446),ISNUMBER(F446)),F446-E446,"")</f>
        <v>1.34</v>
      </c>
      <c r="H446" s="14">
        <f>IF(AND(ISNUMBER(E446),E446&gt;0,ISNUMBER(F446)),F446/E446-1,"")</f>
        <v>0.07990459153249851</v>
      </c>
      <c r="I446" t="str" s="15">
        <v>Unreviewed</v>
      </c>
      <c r="J446" s="16"/>
      <c r="K446" t="str" s="15">
        <v/>
      </c>
      <c r="L446" s="17" t="str">
        <f>IF(AC446="Local catalog","",IF(AG446="Yes",IF(ISNUMBER(E446),E446,""),IF(I446="Keep current",IF(ISNUMBER(E446),E446,""),IF(AH446&lt;&gt;"Yes","",IF(I446="Approve proposed",F446,IF(AND(I446="Use my price",AND(ISNUMBER(J446),J446&gt;0)),J446,""))))))</f>
        <v/>
      </c>
      <c r="M446" t="str" s="7">
        <f>IF(AND(AG446="Yes",OR(I446="Approve proposed",I446="Use my price")),"CHECK: protected price kept current",IF(OR(I446="Unreviewed",I446=""),"Pending review",IF(I446="Hold","On hold",IF(I446="Keep current",IF(ISNUMBER(E446),"Kept current","CHECK: no confirmed current price"),IF(AH446&lt;&gt;"Yes","CHECK: source needs review",IF(AND(I446="Use my price",NOT(AND(ISNUMBER(J446),J446&gt;0))),"CHECK: enter a price above zero",IF(NOT(OR(I446="Approve proposed",I446="Use my price")),"CHECK: choose a listed decision",IF(OR(NOT(ISNUMBER(L446)),L446&lt;=0,NOT(ISNUMBER(Y446)),Y446&lt;=0,X446&gt;=1),"CHECK: price or base unavailable",IF(L446/(Y446*(1-X446))-1&lt;0,"CHECK: price below local base","Ready")))))))))</f>
        <v>Pending review</v>
      </c>
      <c r="N446" s="18">
        <v>16.77</v>
      </c>
      <c r="O446" s="19">
        <v>0.4</v>
      </c>
      <c r="P446" s="14">
        <v>0.5117</v>
      </c>
      <c r="Q446" s="20" t="str">
        <f>IF(AND(ISNUMBER(L446),ISNUMBER(Y446),Y446&gt;0,X446&lt;1),ROUND(L446/(Y446*(1-X446))-1,4),"")</f>
        <v/>
      </c>
      <c r="R446" s="12">
        <v>354.29999999999995</v>
      </c>
      <c r="S446" s="13">
        <f>IF(AND(ISNUMBER(E446),E446&gt;0,ISNUMBER(F446)),R446*(F446/E446-1)*(1-'Start Here'!$B$16),0)</f>
        <v>27.46089087656529</v>
      </c>
      <c r="T446" s="17">
        <f>IF(AND(M446="Ready",OR(I446="Approve proposed",AND(I446="Use my price",AND(ISNUMBER(J446),J446&gt;0))),ISNUMBER(L446),E446&gt;0),R446*(L446/E446-1)*(1-'Start Here'!$B$16),0)</f>
        <v>0</v>
      </c>
      <c r="U446" t="str" s="6">
        <v>Currently hidden; do not activate automatically</v>
      </c>
      <c r="V446" t="str" s="21">
        <v>No</v>
      </c>
      <c r="W446" t="str" s="21">
        <v>No</v>
      </c>
      <c r="X446" s="22">
        <v>0</v>
      </c>
      <c r="Y446" s="18">
        <v>11.98</v>
      </c>
      <c r="Z446" s="18">
        <v>11.98</v>
      </c>
      <c r="AA446" s="25">
        <v>1</v>
      </c>
      <c r="AB446" t="str" s="6">
        <v>2026-10-01 10:41:27 UTC</v>
      </c>
      <c r="AC446" t="str" s="6">
        <v>Local Line cache</v>
      </c>
      <c r="AD446" s="23">
        <v>1036758</v>
      </c>
      <c r="AE446" s="23">
        <v>834422</v>
      </c>
      <c r="AF446" t="str" s="23">
        <v>1036758:834422:herdShare</v>
      </c>
      <c r="AG446" t="str" s="23">
        <v>No</v>
      </c>
      <c r="AH446" t="str" s="23">
        <v>Yes</v>
      </c>
      <c r="AI446" s="18">
        <v>251.57999999999998</v>
      </c>
    </row>
    <row r="447" ht="32" customHeight="1">
      <c r="A447" t="str" s="7">
        <v>Creamy Cow, LLC</v>
      </c>
      <c r="B447" t="str" s="7">
        <v>Ophelia Asiago Cheese  - Special 12 month Aged, 5.9-6.9 oz</v>
      </c>
      <c r="C447" t="str" s="7">
        <v>5.9 -6.9oz</v>
      </c>
      <c r="D447" t="str" s="7">
        <v>CSA Members</v>
      </c>
      <c r="G447" s="13" t="str">
        <f>IF(AND(ISNUMBER(E447),ISNUMBER(F447)),F447-E447,"")</f>
        <v/>
      </c>
      <c r="H447" s="14" t="str">
        <f>IF(AND(ISNUMBER(E447),E447&gt;0,ISNUMBER(F447)),F447/E447-1,"")</f>
        <v/>
      </c>
      <c r="I447" t="str" s="15">
        <v>Hold</v>
      </c>
      <c r="J447" s="24"/>
      <c r="K447" t="str" s="15">
        <v/>
      </c>
      <c r="L447" s="17" t="str">
        <f>IF(AC447="Local catalog","",IF(AG447="Yes",IF(ISNUMBER(E447),E447,""),IF(I447="Keep current",IF(ISNUMBER(E447),E447,""),IF(AH447&lt;&gt;"Yes","",IF(I447="Approve proposed",F447,IF(AND(I447="Use my price",AND(ISNUMBER(J447),J447&gt;0)),J447,""))))))</f>
        <v/>
      </c>
      <c r="M447" t="str" s="7">
        <f>IF(AND(AG447="Yes",OR(I447="Approve proposed",I447="Use my price")),"CHECK: protected price kept current",IF(OR(I447="Unreviewed",I447=""),"Pending review",IF(I447="Hold","On hold",IF(I447="Keep current",IF(ISNUMBER(E447),"Kept current","CHECK: no confirmed current price"),IF(AH447&lt;&gt;"Yes","CHECK: source needs review",IF(AND(I447="Use my price",NOT(AND(ISNUMBER(J447),J447&gt;0))),"CHECK: enter a price above zero",IF(NOT(OR(I447="Approve proposed",I447="Use my price")),"CHECK: choose a listed decision",IF(OR(NOT(ISNUMBER(L447)),L447&lt;=0,NOT(ISNUMBER(Y447)),Y447&lt;=0,X447&gt;=1),"CHECK: price or base unavailable",IF(L447/(Y447*(1-X447))-1&lt;0,"CHECK: price below local base","Ready")))))))))</f>
        <v>On hold</v>
      </c>
      <c r="N447" s="18">
        <v>16.77</v>
      </c>
      <c r="O447" s="19">
        <v>0.4</v>
      </c>
      <c r="Q447" s="20" t="str">
        <f>IF(AND(ISNUMBER(L447),ISNUMBER(Y447),Y447&gt;0,X447&lt;1),ROUND(L447/(Y447*(1-X447))-1,4),"")</f>
        <v/>
      </c>
      <c r="R447" s="12">
        <v>0</v>
      </c>
      <c r="S447" s="13">
        <f>IF(AND(ISNUMBER(E447),E447&gt;0,ISNUMBER(F447)),R447*(F447/E447-1)*(1-'Start Here'!$B$16),0)</f>
        <v>0</v>
      </c>
      <c r="T447" s="17">
        <f>IF(AND(M447="Ready",OR(I447="Approve proposed",AND(I447="Use my price",AND(ISNUMBER(J447),J447&gt;0))),ISNUMBER(L447),E447&gt;0),R447*(L447/E447-1)*(1-'Start Here'!$B$16),0)</f>
        <v>0</v>
      </c>
      <c r="U447" t="str" s="6">
        <v>No confirmed Local Line price/list; local calculation is reference only; Currently hidden; do not activate automatically</v>
      </c>
      <c r="V447" t="str" s="21">
        <v>No</v>
      </c>
      <c r="W447" t="str" s="21">
        <v>No</v>
      </c>
      <c r="X447" s="22">
        <v>0</v>
      </c>
      <c r="Y447" s="18">
        <v>11.98</v>
      </c>
      <c r="Z447" s="18">
        <v>11.98</v>
      </c>
      <c r="AA447" s="25">
        <v>1</v>
      </c>
      <c r="AB447" t="str" s="6">
        <v/>
      </c>
      <c r="AC447" t="str" s="6">
        <v>Local calculation only</v>
      </c>
      <c r="AD447" s="23">
        <v>1036758</v>
      </c>
      <c r="AE447" s="23">
        <v>834422</v>
      </c>
      <c r="AF447" t="str" s="23">
        <v>1036758:834422:member</v>
      </c>
      <c r="AG447" t="str" s="23">
        <v>No</v>
      </c>
      <c r="AH447" t="str" s="23">
        <v>No</v>
      </c>
      <c r="AI447" s="18">
        <v>0</v>
      </c>
    </row>
    <row r="448" ht="32" customHeight="1">
      <c r="A448" t="str" s="7">
        <v>Creamy Cow, LLC</v>
      </c>
      <c r="B448" t="str" s="7">
        <v>Ophelia Asiago Cheese  - Special 12 month Aged, 5.9-6.9 oz</v>
      </c>
      <c r="C448" t="str" s="7">
        <v>5.9 -6.9oz</v>
      </c>
      <c r="D448" t="str" s="7">
        <v>Guest Basket</v>
      </c>
      <c r="G448" s="13" t="str">
        <f>IF(AND(ISNUMBER(E448),ISNUMBER(F448)),F448-E448,"")</f>
        <v/>
      </c>
      <c r="H448" s="14" t="str">
        <f>IF(AND(ISNUMBER(E448),E448&gt;0,ISNUMBER(F448)),F448/E448-1,"")</f>
        <v/>
      </c>
      <c r="I448" t="str" s="15">
        <v>Hold</v>
      </c>
      <c r="J448" s="24"/>
      <c r="K448" t="str" s="15">
        <v/>
      </c>
      <c r="L448" s="17" t="str">
        <f>IF(AC448="Local catalog","",IF(AG448="Yes",IF(ISNUMBER(E448),E448,""),IF(I448="Keep current",IF(ISNUMBER(E448),E448,""),IF(AH448&lt;&gt;"Yes","",IF(I448="Approve proposed",F448,IF(AND(I448="Use my price",AND(ISNUMBER(J448),J448&gt;0)),J448,""))))))</f>
        <v/>
      </c>
      <c r="M448" t="str" s="7">
        <f>IF(AND(AG448="Yes",OR(I448="Approve proposed",I448="Use my price")),"CHECK: protected price kept current",IF(OR(I448="Unreviewed",I448=""),"Pending review",IF(I448="Hold","On hold",IF(I448="Keep current",IF(ISNUMBER(E448),"Kept current","CHECK: no confirmed current price"),IF(AH448&lt;&gt;"Yes","CHECK: source needs review",IF(AND(I448="Use my price",NOT(AND(ISNUMBER(J448),J448&gt;0))),"CHECK: enter a price above zero",IF(NOT(OR(I448="Approve proposed",I448="Use my price")),"CHECK: choose a listed decision",IF(OR(NOT(ISNUMBER(L448)),L448&lt;=0,NOT(ISNUMBER(Y448)),Y448&lt;=0,X448&gt;=1),"CHECK: price or base unavailable",IF(L448/(Y448*(1-X448))-1&lt;0,"CHECK: price below local base","Ready")))))))))</f>
        <v>On hold</v>
      </c>
      <c r="N448" s="18">
        <v>16.77</v>
      </c>
      <c r="O448" s="19">
        <v>0.4</v>
      </c>
      <c r="Q448" s="20" t="str">
        <f>IF(AND(ISNUMBER(L448),ISNUMBER(Y448),Y448&gt;0,X448&lt;1),ROUND(L448/(Y448*(1-X448))-1,4),"")</f>
        <v/>
      </c>
      <c r="R448" s="12">
        <v>0</v>
      </c>
      <c r="S448" s="13">
        <f>IF(AND(ISNUMBER(E448),E448&gt;0,ISNUMBER(F448)),R448*(F448/E448-1)*(1-'Start Here'!$B$16),0)</f>
        <v>0</v>
      </c>
      <c r="T448" s="17">
        <f>IF(AND(M448="Ready",OR(I448="Approve proposed",AND(I448="Use my price",AND(ISNUMBER(J448),J448&gt;0))),ISNUMBER(L448),E448&gt;0),R448*(L448/E448-1)*(1-'Start Here'!$B$16),0)</f>
        <v>0</v>
      </c>
      <c r="U448" t="str" s="6">
        <v>No confirmed Local Line price/list; local calculation is reference only; Currently hidden; do not activate automatically</v>
      </c>
      <c r="V448" t="str" s="21">
        <v>No</v>
      </c>
      <c r="W448" t="str" s="21">
        <v>No</v>
      </c>
      <c r="X448" s="22">
        <v>0</v>
      </c>
      <c r="Y448" s="18">
        <v>11.98</v>
      </c>
      <c r="Z448" s="18">
        <v>11.98</v>
      </c>
      <c r="AA448" s="25">
        <v>1</v>
      </c>
      <c r="AB448" t="str" s="6">
        <v/>
      </c>
      <c r="AC448" t="str" s="6">
        <v>Local calculation only</v>
      </c>
      <c r="AD448" s="23">
        <v>1036758</v>
      </c>
      <c r="AE448" s="23">
        <v>834422</v>
      </c>
      <c r="AF448" t="str" s="23">
        <v>1036758:834422:guest</v>
      </c>
      <c r="AG448" t="str" s="23">
        <v>No</v>
      </c>
      <c r="AH448" t="str" s="23">
        <v>No</v>
      </c>
      <c r="AI448" s="18">
        <v>0</v>
      </c>
    </row>
    <row r="449" ht="32" customHeight="1">
      <c r="A449" t="str" s="7">
        <v>Creamy Cow, LLC</v>
      </c>
      <c r="B449" t="str" s="7">
        <v>Ophelia Asiago Cheese  - Special 12 month Aged, 5.9-6.9 oz</v>
      </c>
      <c r="C449" t="str" s="7">
        <v>5.9 -6.9oz</v>
      </c>
      <c r="D449" t="str" s="7">
        <v>SNAP</v>
      </c>
      <c r="E449" s="12">
        <v>16.77</v>
      </c>
      <c r="F449" s="13">
        <v>16.77</v>
      </c>
      <c r="G449" s="13">
        <f>IF(AND(ISNUMBER(E449),ISNUMBER(F449)),F449-E449,"")</f>
        <v>0</v>
      </c>
      <c r="H449" s="14">
        <f>IF(AND(ISNUMBER(E449),E449&gt;0,ISNUMBER(F449)),F449/E449-1,"")</f>
        <v>0</v>
      </c>
      <c r="I449" t="str" s="15">
        <v>Keep current</v>
      </c>
      <c r="J449" s="16"/>
      <c r="K449" t="str" s="15">
        <v/>
      </c>
      <c r="L449" s="17">
        <f>IF(AC449="Local catalog","",IF(AG449="Yes",IF(ISNUMBER(E449),E449,""),IF(I449="Keep current",IF(ISNUMBER(E449),E449,""),IF(AH449&lt;&gt;"Yes","",IF(I449="Approve proposed",F449,IF(AND(I449="Use my price",AND(ISNUMBER(J449),J449&gt;0)),J449,""))))))</f>
        <v>16.77</v>
      </c>
      <c r="M449" t="str" s="7">
        <f>IF(AND(AG449="Yes",OR(I449="Approve proposed",I449="Use my price")),"CHECK: protected price kept current",IF(OR(I449="Unreviewed",I449=""),"Pending review",IF(I449="Hold","On hold",IF(I449="Keep current",IF(ISNUMBER(E449),"Kept current","CHECK: no confirmed current price"),IF(AH449&lt;&gt;"Yes","CHECK: source needs review",IF(AND(I449="Use my price",NOT(AND(ISNUMBER(J449),J449&gt;0))),"CHECK: enter a price above zero",IF(NOT(OR(I449="Approve proposed",I449="Use my price")),"CHECK: choose a listed decision",IF(OR(NOT(ISNUMBER(L449)),L449&lt;=0,NOT(ISNUMBER(Y449)),Y449&lt;=0,X449&gt;=1),"CHECK: price or base unavailable",IF(L449/(Y449*(1-X449))-1&lt;0,"CHECK: price below local base","Ready")))))))))</f>
        <v>Kept current</v>
      </c>
      <c r="N449" s="18">
        <v>16.77</v>
      </c>
      <c r="O449" s="19">
        <v>0.4</v>
      </c>
      <c r="P449" s="14">
        <v>0.3998</v>
      </c>
      <c r="Q449" s="20">
        <f>IF(AND(ISNUMBER(L449),ISNUMBER(Y449),Y449&gt;0,X449&lt;1),ROUND(L449/(Y449*(1-X449))-1,4),"")</f>
        <v>0.3998</v>
      </c>
      <c r="R449" s="12">
        <v>0</v>
      </c>
      <c r="S449" s="13">
        <f>IF(AND(ISNUMBER(E449),E449&gt;0,ISNUMBER(F449)),R449*(F449/E449-1)*(1-'Start Here'!$B$16),0)</f>
        <v>0</v>
      </c>
      <c r="T449" s="17">
        <f>IF(AND(M449="Ready",OR(I449="Approve proposed",AND(I449="Use my price",AND(ISNUMBER(J449),J449&gt;0))),ISNUMBER(L449),E449&gt;0),R449*(L449/E449-1)*(1-'Start Here'!$B$16),0)</f>
        <v>0</v>
      </c>
      <c r="U449" t="str" s="6">
        <v>SNAP: preserve existing selling price; Currently hidden; do not activate automatically</v>
      </c>
      <c r="V449" t="str" s="21">
        <v>No</v>
      </c>
      <c r="W449" t="str" s="21">
        <v>No</v>
      </c>
      <c r="X449" s="22">
        <v>0</v>
      </c>
      <c r="Y449" s="18">
        <v>11.98</v>
      </c>
      <c r="Z449" s="18">
        <v>11.98</v>
      </c>
      <c r="AA449" s="25">
        <v>1</v>
      </c>
      <c r="AB449" t="str" s="6">
        <v>2026-10-01 10:41:27 UTC</v>
      </c>
      <c r="AC449" t="str" s="6">
        <v>Local Line cache</v>
      </c>
      <c r="AD449" s="23">
        <v>1036758</v>
      </c>
      <c r="AE449" s="23">
        <v>834422</v>
      </c>
      <c r="AF449" t="str" s="23">
        <v>1036758:834422:snap</v>
      </c>
      <c r="AG449" t="str" s="23">
        <v>Yes</v>
      </c>
      <c r="AH449" t="str" s="23">
        <v>Yes</v>
      </c>
      <c r="AI449" s="18">
        <v>0</v>
      </c>
    </row>
    <row r="450" ht="32" customHeight="1">
      <c r="A450" t="str" s="7">
        <v>Creamy Cow, LLC</v>
      </c>
      <c r="B450" t="str" s="7">
        <v>Ophelia Asiago Cheese  - Special 12 month Aged, 7-8 oz</v>
      </c>
      <c r="C450" t="str" s="7">
        <v>7-8 oz</v>
      </c>
      <c r="D450" t="str" s="7">
        <v>Herd Share Members</v>
      </c>
      <c r="E450" s="12">
        <v>18.17</v>
      </c>
      <c r="F450" s="13">
        <v>19.62</v>
      </c>
      <c r="G450" s="13">
        <f>IF(AND(ISNUMBER(E450),ISNUMBER(F450)),F450-E450,"")</f>
        <v>1.45</v>
      </c>
      <c r="H450" s="14">
        <f>IF(AND(ISNUMBER(E450),E450&gt;0,ISNUMBER(F450)),F450/E450-1,"")</f>
        <v>0.07980187121629045</v>
      </c>
      <c r="I450" t="str" s="15">
        <v>Unreviewed</v>
      </c>
      <c r="J450" s="16"/>
      <c r="K450" t="str" s="15">
        <v/>
      </c>
      <c r="L450" s="17" t="str">
        <f>IF(AC450="Local catalog","",IF(AG450="Yes",IF(ISNUMBER(E450),E450,""),IF(I450="Keep current",IF(ISNUMBER(E450),E450,""),IF(AH450&lt;&gt;"Yes","",IF(I450="Approve proposed",F450,IF(AND(I450="Use my price",AND(ISNUMBER(J450),J450&gt;0)),J450,""))))))</f>
        <v/>
      </c>
      <c r="M450" t="str" s="7">
        <f>IF(AND(AG450="Yes",OR(I450="Approve proposed",I450="Use my price")),"CHECK: protected price kept current",IF(OR(I450="Unreviewed",I450=""),"Pending review",IF(I450="Hold","On hold",IF(I450="Keep current",IF(ISNUMBER(E450),"Kept current","CHECK: no confirmed current price"),IF(AH450&lt;&gt;"Yes","CHECK: source needs review",IF(AND(I450="Use my price",NOT(AND(ISNUMBER(J450),J450&gt;0))),"CHECK: enter a price above zero",IF(NOT(OR(I450="Approve proposed",I450="Use my price")),"CHECK: choose a listed decision",IF(OR(NOT(ISNUMBER(L450)),L450&lt;=0,NOT(ISNUMBER(Y450)),Y450&lt;=0,X450&gt;=1),"CHECK: price or base unavailable",IF(L450/(Y450*(1-X450))-1&lt;0,"CHECK: price below local base","Ready")))))))))</f>
        <v>Pending review</v>
      </c>
      <c r="N450" s="18">
        <v>18.17</v>
      </c>
      <c r="O450" s="19">
        <v>0.4</v>
      </c>
      <c r="P450" s="14">
        <v>0.5116</v>
      </c>
      <c r="Q450" s="20" t="str">
        <f>IF(AND(ISNUMBER(L450),ISNUMBER(Y450),Y450&gt;0,X450&lt;1),ROUND(L450/(Y450*(1-X450))-1,4),"")</f>
        <v/>
      </c>
      <c r="R450" s="12">
        <v>148.5</v>
      </c>
      <c r="S450" s="13">
        <f>IF(AND(ISNUMBER(E450),E450&gt;0,ISNUMBER(F450)),R450*(F450/E450-1)*(1-'Start Here'!$B$16),0)</f>
        <v>11.495060539350558</v>
      </c>
      <c r="T450" s="17">
        <f>IF(AND(M450="Ready",OR(I450="Approve proposed",AND(I450="Use my price",AND(ISNUMBER(J450),J450&gt;0))),ISNUMBER(L450),E450&gt;0),R450*(L450/E450-1)*(1-'Start Here'!$B$16),0)</f>
        <v>0</v>
      </c>
      <c r="U450" t="str" s="6">
        <v>Currently hidden; do not activate automatically</v>
      </c>
      <c r="V450" t="str" s="21">
        <v>No</v>
      </c>
      <c r="W450" t="str" s="21">
        <v>No</v>
      </c>
      <c r="X450" s="22">
        <v>0</v>
      </c>
      <c r="Y450" s="18">
        <v>12.98</v>
      </c>
      <c r="Z450" s="18">
        <v>12.98</v>
      </c>
      <c r="AA450" s="25">
        <v>1</v>
      </c>
      <c r="AB450" t="str" s="6">
        <v>2026-10-01 10:41:27 UTC</v>
      </c>
      <c r="AC450" t="str" s="6">
        <v>Local Line cache</v>
      </c>
      <c r="AD450" s="23">
        <v>1036759</v>
      </c>
      <c r="AE450" s="23">
        <v>834423</v>
      </c>
      <c r="AF450" t="str" s="23">
        <v>1036759:834423:herdShare</v>
      </c>
      <c r="AG450" t="str" s="23">
        <v>No</v>
      </c>
      <c r="AH450" t="str" s="23">
        <v>Yes</v>
      </c>
      <c r="AI450" s="18">
        <v>103.84</v>
      </c>
    </row>
    <row r="451" ht="32" customHeight="1">
      <c r="A451" t="str" s="7">
        <v>Creamy Cow, LLC</v>
      </c>
      <c r="B451" t="str" s="7">
        <v>Ophelia Asiago Cheese  - Special 12 month Aged, 7-8 oz</v>
      </c>
      <c r="C451" t="str" s="7">
        <v>7-8 oz</v>
      </c>
      <c r="D451" t="str" s="7">
        <v>CSA Members</v>
      </c>
      <c r="G451" s="13" t="str">
        <f>IF(AND(ISNUMBER(E451),ISNUMBER(F451)),F451-E451,"")</f>
        <v/>
      </c>
      <c r="H451" s="14" t="str">
        <f>IF(AND(ISNUMBER(E451),E451&gt;0,ISNUMBER(F451)),F451/E451-1,"")</f>
        <v/>
      </c>
      <c r="I451" t="str" s="15">
        <v>Hold</v>
      </c>
      <c r="J451" s="24"/>
      <c r="K451" t="str" s="15">
        <v/>
      </c>
      <c r="L451" s="17" t="str">
        <f>IF(AC451="Local catalog","",IF(AG451="Yes",IF(ISNUMBER(E451),E451,""),IF(I451="Keep current",IF(ISNUMBER(E451),E451,""),IF(AH451&lt;&gt;"Yes","",IF(I451="Approve proposed",F451,IF(AND(I451="Use my price",AND(ISNUMBER(J451),J451&gt;0)),J451,""))))))</f>
        <v/>
      </c>
      <c r="M451" t="str" s="7">
        <f>IF(AND(AG451="Yes",OR(I451="Approve proposed",I451="Use my price")),"CHECK: protected price kept current",IF(OR(I451="Unreviewed",I451=""),"Pending review",IF(I451="Hold","On hold",IF(I451="Keep current",IF(ISNUMBER(E451),"Kept current","CHECK: no confirmed current price"),IF(AH451&lt;&gt;"Yes","CHECK: source needs review",IF(AND(I451="Use my price",NOT(AND(ISNUMBER(J451),J451&gt;0))),"CHECK: enter a price above zero",IF(NOT(OR(I451="Approve proposed",I451="Use my price")),"CHECK: choose a listed decision",IF(OR(NOT(ISNUMBER(L451)),L451&lt;=0,NOT(ISNUMBER(Y451)),Y451&lt;=0,X451&gt;=1),"CHECK: price or base unavailable",IF(L451/(Y451*(1-X451))-1&lt;0,"CHECK: price below local base","Ready")))))))))</f>
        <v>On hold</v>
      </c>
      <c r="N451" s="18">
        <v>18.17</v>
      </c>
      <c r="O451" s="19">
        <v>0.4</v>
      </c>
      <c r="Q451" s="20" t="str">
        <f>IF(AND(ISNUMBER(L451),ISNUMBER(Y451),Y451&gt;0,X451&lt;1),ROUND(L451/(Y451*(1-X451))-1,4),"")</f>
        <v/>
      </c>
      <c r="R451" s="12">
        <v>0</v>
      </c>
      <c r="S451" s="13">
        <f>IF(AND(ISNUMBER(E451),E451&gt;0,ISNUMBER(F451)),R451*(F451/E451-1)*(1-'Start Here'!$B$16),0)</f>
        <v>0</v>
      </c>
      <c r="T451" s="17">
        <f>IF(AND(M451="Ready",OR(I451="Approve proposed",AND(I451="Use my price",AND(ISNUMBER(J451),J451&gt;0))),ISNUMBER(L451),E451&gt;0),R451*(L451/E451-1)*(1-'Start Here'!$B$16),0)</f>
        <v>0</v>
      </c>
      <c r="U451" t="str" s="6">
        <v>No confirmed Local Line price/list; local calculation is reference only; Currently hidden; do not activate automatically</v>
      </c>
      <c r="V451" t="str" s="21">
        <v>No</v>
      </c>
      <c r="W451" t="str" s="21">
        <v>No</v>
      </c>
      <c r="X451" s="22">
        <v>0</v>
      </c>
      <c r="Y451" s="18">
        <v>12.98</v>
      </c>
      <c r="Z451" s="18">
        <v>12.98</v>
      </c>
      <c r="AA451" s="25">
        <v>1</v>
      </c>
      <c r="AB451" t="str" s="6">
        <v/>
      </c>
      <c r="AC451" t="str" s="6">
        <v>Local calculation only</v>
      </c>
      <c r="AD451" s="23">
        <v>1036759</v>
      </c>
      <c r="AE451" s="23">
        <v>834423</v>
      </c>
      <c r="AF451" t="str" s="23">
        <v>1036759:834423:member</v>
      </c>
      <c r="AG451" t="str" s="23">
        <v>No</v>
      </c>
      <c r="AH451" t="str" s="23">
        <v>No</v>
      </c>
      <c r="AI451" s="18">
        <v>0</v>
      </c>
    </row>
    <row r="452" ht="32" customHeight="1">
      <c r="A452" t="str" s="7">
        <v>Creamy Cow, LLC</v>
      </c>
      <c r="B452" t="str" s="7">
        <v>Ophelia Asiago Cheese  - Special 12 month Aged, 7-8 oz</v>
      </c>
      <c r="C452" t="str" s="7">
        <v>7-8 oz</v>
      </c>
      <c r="D452" t="str" s="7">
        <v>Guest Basket</v>
      </c>
      <c r="G452" s="13" t="str">
        <f>IF(AND(ISNUMBER(E452),ISNUMBER(F452)),F452-E452,"")</f>
        <v/>
      </c>
      <c r="H452" s="14" t="str">
        <f>IF(AND(ISNUMBER(E452),E452&gt;0,ISNUMBER(F452)),F452/E452-1,"")</f>
        <v/>
      </c>
      <c r="I452" t="str" s="15">
        <v>Hold</v>
      </c>
      <c r="J452" s="24"/>
      <c r="K452" t="str" s="15">
        <v/>
      </c>
      <c r="L452" s="17" t="str">
        <f>IF(AC452="Local catalog","",IF(AG452="Yes",IF(ISNUMBER(E452),E452,""),IF(I452="Keep current",IF(ISNUMBER(E452),E452,""),IF(AH452&lt;&gt;"Yes","",IF(I452="Approve proposed",F452,IF(AND(I452="Use my price",AND(ISNUMBER(J452),J452&gt;0)),J452,""))))))</f>
        <v/>
      </c>
      <c r="M452" t="str" s="7">
        <f>IF(AND(AG452="Yes",OR(I452="Approve proposed",I452="Use my price")),"CHECK: protected price kept current",IF(OR(I452="Unreviewed",I452=""),"Pending review",IF(I452="Hold","On hold",IF(I452="Keep current",IF(ISNUMBER(E452),"Kept current","CHECK: no confirmed current price"),IF(AH452&lt;&gt;"Yes","CHECK: source needs review",IF(AND(I452="Use my price",NOT(AND(ISNUMBER(J452),J452&gt;0))),"CHECK: enter a price above zero",IF(NOT(OR(I452="Approve proposed",I452="Use my price")),"CHECK: choose a listed decision",IF(OR(NOT(ISNUMBER(L452)),L452&lt;=0,NOT(ISNUMBER(Y452)),Y452&lt;=0,X452&gt;=1),"CHECK: price or base unavailable",IF(L452/(Y452*(1-X452))-1&lt;0,"CHECK: price below local base","Ready")))))))))</f>
        <v>On hold</v>
      </c>
      <c r="N452" s="18">
        <v>18.17</v>
      </c>
      <c r="O452" s="19">
        <v>0.4</v>
      </c>
      <c r="Q452" s="20" t="str">
        <f>IF(AND(ISNUMBER(L452),ISNUMBER(Y452),Y452&gt;0,X452&lt;1),ROUND(L452/(Y452*(1-X452))-1,4),"")</f>
        <v/>
      </c>
      <c r="R452" s="12">
        <v>0</v>
      </c>
      <c r="S452" s="13">
        <f>IF(AND(ISNUMBER(E452),E452&gt;0,ISNUMBER(F452)),R452*(F452/E452-1)*(1-'Start Here'!$B$16),0)</f>
        <v>0</v>
      </c>
      <c r="T452" s="17">
        <f>IF(AND(M452="Ready",OR(I452="Approve proposed",AND(I452="Use my price",AND(ISNUMBER(J452),J452&gt;0))),ISNUMBER(L452),E452&gt;0),R452*(L452/E452-1)*(1-'Start Here'!$B$16),0)</f>
        <v>0</v>
      </c>
      <c r="U452" t="str" s="6">
        <v>No confirmed Local Line price/list; local calculation is reference only; Currently hidden; do not activate automatically</v>
      </c>
      <c r="V452" t="str" s="21">
        <v>No</v>
      </c>
      <c r="W452" t="str" s="21">
        <v>No</v>
      </c>
      <c r="X452" s="22">
        <v>0</v>
      </c>
      <c r="Y452" s="18">
        <v>12.98</v>
      </c>
      <c r="Z452" s="18">
        <v>12.98</v>
      </c>
      <c r="AA452" s="25">
        <v>1</v>
      </c>
      <c r="AB452" t="str" s="6">
        <v/>
      </c>
      <c r="AC452" t="str" s="6">
        <v>Local calculation only</v>
      </c>
      <c r="AD452" s="23">
        <v>1036759</v>
      </c>
      <c r="AE452" s="23">
        <v>834423</v>
      </c>
      <c r="AF452" t="str" s="23">
        <v>1036759:834423:guest</v>
      </c>
      <c r="AG452" t="str" s="23">
        <v>No</v>
      </c>
      <c r="AH452" t="str" s="23">
        <v>No</v>
      </c>
      <c r="AI452" s="18">
        <v>0</v>
      </c>
    </row>
    <row r="453" ht="32" customHeight="1">
      <c r="A453" t="str" s="7">
        <v>Creamy Cow, LLC</v>
      </c>
      <c r="B453" t="str" s="7">
        <v>Ophelia Asiago Cheese  - Special 12 month Aged, 7-8 oz</v>
      </c>
      <c r="C453" t="str" s="7">
        <v>7-8 oz</v>
      </c>
      <c r="D453" t="str" s="7">
        <v>SNAP</v>
      </c>
      <c r="E453" s="12">
        <v>18.17</v>
      </c>
      <c r="F453" s="13">
        <v>18.17</v>
      </c>
      <c r="G453" s="13">
        <f>IF(AND(ISNUMBER(E453),ISNUMBER(F453)),F453-E453,"")</f>
        <v>0</v>
      </c>
      <c r="H453" s="14">
        <f>IF(AND(ISNUMBER(E453),E453&gt;0,ISNUMBER(F453)),F453/E453-1,"")</f>
        <v>0</v>
      </c>
      <c r="I453" t="str" s="15">
        <v>Keep current</v>
      </c>
      <c r="J453" s="16"/>
      <c r="K453" t="str" s="15">
        <v/>
      </c>
      <c r="L453" s="17">
        <f>IF(AC453="Local catalog","",IF(AG453="Yes",IF(ISNUMBER(E453),E453,""),IF(I453="Keep current",IF(ISNUMBER(E453),E453,""),IF(AH453&lt;&gt;"Yes","",IF(I453="Approve proposed",F453,IF(AND(I453="Use my price",AND(ISNUMBER(J453),J453&gt;0)),J453,""))))))</f>
        <v>18.17</v>
      </c>
      <c r="M453" t="str" s="7">
        <f>IF(AND(AG453="Yes",OR(I453="Approve proposed",I453="Use my price")),"CHECK: protected price kept current",IF(OR(I453="Unreviewed",I453=""),"Pending review",IF(I453="Hold","On hold",IF(I453="Keep current",IF(ISNUMBER(E453),"Kept current","CHECK: no confirmed current price"),IF(AH453&lt;&gt;"Yes","CHECK: source needs review",IF(AND(I453="Use my price",NOT(AND(ISNUMBER(J453),J453&gt;0))),"CHECK: enter a price above zero",IF(NOT(OR(I453="Approve proposed",I453="Use my price")),"CHECK: choose a listed decision",IF(OR(NOT(ISNUMBER(L453)),L453&lt;=0,NOT(ISNUMBER(Y453)),Y453&lt;=0,X453&gt;=1),"CHECK: price or base unavailable",IF(L453/(Y453*(1-X453))-1&lt;0,"CHECK: price below local base","Ready")))))))))</f>
        <v>Kept current</v>
      </c>
      <c r="N453" s="18">
        <v>18.17</v>
      </c>
      <c r="O453" s="19">
        <v>0.4</v>
      </c>
      <c r="P453" s="14">
        <v>0.3998</v>
      </c>
      <c r="Q453" s="20">
        <f>IF(AND(ISNUMBER(L453),ISNUMBER(Y453),Y453&gt;0,X453&lt;1),ROUND(L453/(Y453*(1-X453))-1,4),"")</f>
        <v>0.3998</v>
      </c>
      <c r="R453" s="12">
        <v>0</v>
      </c>
      <c r="S453" s="13">
        <f>IF(AND(ISNUMBER(E453),E453&gt;0,ISNUMBER(F453)),R453*(F453/E453-1)*(1-'Start Here'!$B$16),0)</f>
        <v>0</v>
      </c>
      <c r="T453" s="17">
        <f>IF(AND(M453="Ready",OR(I453="Approve proposed",AND(I453="Use my price",AND(ISNUMBER(J453),J453&gt;0))),ISNUMBER(L453),E453&gt;0),R453*(L453/E453-1)*(1-'Start Here'!$B$16),0)</f>
        <v>0</v>
      </c>
      <c r="U453" t="str" s="6">
        <v>SNAP: preserve existing selling price; Currently hidden; do not activate automatically</v>
      </c>
      <c r="V453" t="str" s="21">
        <v>No</v>
      </c>
      <c r="W453" t="str" s="21">
        <v>No</v>
      </c>
      <c r="X453" s="22">
        <v>0</v>
      </c>
      <c r="Y453" s="18">
        <v>12.98</v>
      </c>
      <c r="Z453" s="18">
        <v>12.98</v>
      </c>
      <c r="AA453" s="25">
        <v>1</v>
      </c>
      <c r="AB453" t="str" s="6">
        <v>2026-10-01 10:41:27 UTC</v>
      </c>
      <c r="AC453" t="str" s="6">
        <v>Local Line cache</v>
      </c>
      <c r="AD453" s="23">
        <v>1036759</v>
      </c>
      <c r="AE453" s="23">
        <v>834423</v>
      </c>
      <c r="AF453" t="str" s="23">
        <v>1036759:834423:snap</v>
      </c>
      <c r="AG453" t="str" s="23">
        <v>Yes</v>
      </c>
      <c r="AH453" t="str" s="23">
        <v>Yes</v>
      </c>
      <c r="AI453" s="18">
        <v>0</v>
      </c>
    </row>
    <row r="454" ht="32" customHeight="1">
      <c r="A454" t="str" s="7">
        <v>Creamy Cow, LLC</v>
      </c>
      <c r="B454" t="str" s="7">
        <v>Ophelia Asiago Cheese - Special 12 month Aged, 4.8-5.8 oz</v>
      </c>
      <c r="C454" t="str" s="7">
        <v>4.8-5.8 oz</v>
      </c>
      <c r="D454" t="str" s="7">
        <v>Herd Share Members</v>
      </c>
      <c r="E454" s="12">
        <v>13.97</v>
      </c>
      <c r="F454" s="13">
        <v>15.09</v>
      </c>
      <c r="G454" s="13">
        <f>IF(AND(ISNUMBER(E454),ISNUMBER(F454)),F454-E454,"")</f>
        <v>1.12</v>
      </c>
      <c r="H454" s="14">
        <f>IF(AND(ISNUMBER(E454),E454&gt;0,ISNUMBER(F454)),F454/E454-1,"")</f>
        <v>0.08017179670722974</v>
      </c>
      <c r="I454" t="str" s="15">
        <v>Unreviewed</v>
      </c>
      <c r="J454" s="16"/>
      <c r="K454" t="str" s="15">
        <v/>
      </c>
      <c r="L454" s="17" t="str">
        <f>IF(AC454="Local catalog","",IF(AG454="Yes",IF(ISNUMBER(E454),E454,""),IF(I454="Keep current",IF(ISNUMBER(E454),E454,""),IF(AH454&lt;&gt;"Yes","",IF(I454="Approve proposed",F454,IF(AND(I454="Use my price",AND(ISNUMBER(J454),J454&gt;0)),J454,""))))))</f>
        <v/>
      </c>
      <c r="M454" t="str" s="7">
        <f>IF(AND(AG454="Yes",OR(I454="Approve proposed",I454="Use my price")),"CHECK: protected price kept current",IF(OR(I454="Unreviewed",I454=""),"Pending review",IF(I454="Hold","On hold",IF(I454="Keep current",IF(ISNUMBER(E454),"Kept current","CHECK: no confirmed current price"),IF(AH454&lt;&gt;"Yes","CHECK: source needs review",IF(AND(I454="Use my price",NOT(AND(ISNUMBER(J454),J454&gt;0))),"CHECK: enter a price above zero",IF(NOT(OR(I454="Approve proposed",I454="Use my price")),"CHECK: choose a listed decision",IF(OR(NOT(ISNUMBER(L454)),L454&lt;=0,NOT(ISNUMBER(Y454)),Y454&lt;=0,X454&gt;=1),"CHECK: price or base unavailable",IF(L454/(Y454*(1-X454))-1&lt;0,"CHECK: price below local base","Ready")))))))))</f>
        <v>Pending review</v>
      </c>
      <c r="N454" s="18">
        <v>13.97</v>
      </c>
      <c r="O454" s="19">
        <v>0.4</v>
      </c>
      <c r="P454" s="14">
        <v>0.512</v>
      </c>
      <c r="Q454" s="20" t="str">
        <f>IF(AND(ISNUMBER(L454),ISNUMBER(Y454),Y454&gt;0,X454&lt;1),ROUND(L454/(Y454*(1-X454))-1,4),"")</f>
        <v/>
      </c>
      <c r="R454" s="12">
        <v>172.72</v>
      </c>
      <c r="S454" s="13">
        <f>IF(AND(ISNUMBER(E454),E454&gt;0,ISNUMBER(F454)),R454*(F454/E454-1)*(1-'Start Here'!$B$16),0)</f>
        <v>13.431854545454538</v>
      </c>
      <c r="T454" s="17">
        <f>IF(AND(M454="Ready",OR(I454="Approve proposed",AND(I454="Use my price",AND(ISNUMBER(J454),J454&gt;0))),ISNUMBER(L454),E454&gt;0),R454*(L454/E454-1)*(1-'Start Here'!$B$16),0)</f>
        <v>0</v>
      </c>
      <c r="U454" t="str" s="6">
        <v>Currently hidden; do not activate automatically</v>
      </c>
      <c r="V454" t="str" s="21">
        <v>No</v>
      </c>
      <c r="W454" t="str" s="21">
        <v>No</v>
      </c>
      <c r="X454" s="22">
        <v>0</v>
      </c>
      <c r="Y454" s="18">
        <v>9.98</v>
      </c>
      <c r="Z454" s="18">
        <v>9.98</v>
      </c>
      <c r="AA454" s="25">
        <v>1</v>
      </c>
      <c r="AB454" t="str" s="6">
        <v>2026-10-01 10:41:27 UTC</v>
      </c>
      <c r="AC454" t="str" s="6">
        <v>Local Line cache</v>
      </c>
      <c r="AD454" s="23">
        <v>805469</v>
      </c>
      <c r="AE454" s="23">
        <v>526475</v>
      </c>
      <c r="AF454" t="str" s="23">
        <v>805469:526475:herdShare</v>
      </c>
      <c r="AG454" t="str" s="23">
        <v>No</v>
      </c>
      <c r="AH454" t="str" s="23">
        <v>Yes</v>
      </c>
      <c r="AI454" s="18">
        <v>119.75999999999999</v>
      </c>
    </row>
    <row r="455" ht="32" customHeight="1">
      <c r="A455" t="str" s="7">
        <v>Creamy Cow, LLC</v>
      </c>
      <c r="B455" t="str" s="7">
        <v>Ophelia Asiago Cheese - Special 12 month Aged, 4.8-5.8 oz</v>
      </c>
      <c r="C455" t="str" s="7">
        <v>4.8-5.8 oz</v>
      </c>
      <c r="D455" t="str" s="7">
        <v>CSA Members</v>
      </c>
      <c r="G455" s="13" t="str">
        <f>IF(AND(ISNUMBER(E455),ISNUMBER(F455)),F455-E455,"")</f>
        <v/>
      </c>
      <c r="H455" s="14" t="str">
        <f>IF(AND(ISNUMBER(E455),E455&gt;0,ISNUMBER(F455)),F455/E455-1,"")</f>
        <v/>
      </c>
      <c r="I455" t="str" s="15">
        <v>Hold</v>
      </c>
      <c r="J455" s="24"/>
      <c r="K455" t="str" s="15">
        <v/>
      </c>
      <c r="L455" s="17" t="str">
        <f>IF(AC455="Local catalog","",IF(AG455="Yes",IF(ISNUMBER(E455),E455,""),IF(I455="Keep current",IF(ISNUMBER(E455),E455,""),IF(AH455&lt;&gt;"Yes","",IF(I455="Approve proposed",F455,IF(AND(I455="Use my price",AND(ISNUMBER(J455),J455&gt;0)),J455,""))))))</f>
        <v/>
      </c>
      <c r="M455" t="str" s="7">
        <f>IF(AND(AG455="Yes",OR(I455="Approve proposed",I455="Use my price")),"CHECK: protected price kept current",IF(OR(I455="Unreviewed",I455=""),"Pending review",IF(I455="Hold","On hold",IF(I455="Keep current",IF(ISNUMBER(E455),"Kept current","CHECK: no confirmed current price"),IF(AH455&lt;&gt;"Yes","CHECK: source needs review",IF(AND(I455="Use my price",NOT(AND(ISNUMBER(J455),J455&gt;0))),"CHECK: enter a price above zero",IF(NOT(OR(I455="Approve proposed",I455="Use my price")),"CHECK: choose a listed decision",IF(OR(NOT(ISNUMBER(L455)),L455&lt;=0,NOT(ISNUMBER(Y455)),Y455&lt;=0,X455&gt;=1),"CHECK: price or base unavailable",IF(L455/(Y455*(1-X455))-1&lt;0,"CHECK: price below local base","Ready")))))))))</f>
        <v>On hold</v>
      </c>
      <c r="N455" s="18">
        <v>13.97</v>
      </c>
      <c r="O455" s="19">
        <v>0.4</v>
      </c>
      <c r="Q455" s="20" t="str">
        <f>IF(AND(ISNUMBER(L455),ISNUMBER(Y455),Y455&gt;0,X455&lt;1),ROUND(L455/(Y455*(1-X455))-1,4),"")</f>
        <v/>
      </c>
      <c r="R455" s="12">
        <v>0</v>
      </c>
      <c r="S455" s="13">
        <f>IF(AND(ISNUMBER(E455),E455&gt;0,ISNUMBER(F455)),R455*(F455/E455-1)*(1-'Start Here'!$B$16),0)</f>
        <v>0</v>
      </c>
      <c r="T455" s="17">
        <f>IF(AND(M455="Ready",OR(I455="Approve proposed",AND(I455="Use my price",AND(ISNUMBER(J455),J455&gt;0))),ISNUMBER(L455),E455&gt;0),R455*(L455/E455-1)*(1-'Start Here'!$B$16),0)</f>
        <v>0</v>
      </c>
      <c r="U455" t="str" s="6">
        <v>No confirmed Local Line price/list; local calculation is reference only; Currently hidden; do not activate automatically</v>
      </c>
      <c r="V455" t="str" s="21">
        <v>No</v>
      </c>
      <c r="W455" t="str" s="21">
        <v>No</v>
      </c>
      <c r="X455" s="22">
        <v>0</v>
      </c>
      <c r="Y455" s="18">
        <v>9.98</v>
      </c>
      <c r="Z455" s="18">
        <v>9.98</v>
      </c>
      <c r="AA455" s="25">
        <v>1</v>
      </c>
      <c r="AB455" t="str" s="6">
        <v/>
      </c>
      <c r="AC455" t="str" s="6">
        <v>Local calculation only</v>
      </c>
      <c r="AD455" s="23">
        <v>805469</v>
      </c>
      <c r="AE455" s="23">
        <v>526475</v>
      </c>
      <c r="AF455" t="str" s="23">
        <v>805469:526475:member</v>
      </c>
      <c r="AG455" t="str" s="23">
        <v>No</v>
      </c>
      <c r="AH455" t="str" s="23">
        <v>No</v>
      </c>
      <c r="AI455" s="18">
        <v>0</v>
      </c>
    </row>
    <row r="456" ht="32" customHeight="1">
      <c r="A456" t="str" s="7">
        <v>Creamy Cow, LLC</v>
      </c>
      <c r="B456" t="str" s="7">
        <v>Ophelia Asiago Cheese - Special 12 month Aged, 4.8-5.8 oz</v>
      </c>
      <c r="C456" t="str" s="7">
        <v>4.8-5.8 oz</v>
      </c>
      <c r="D456" t="str" s="7">
        <v>Guest Basket</v>
      </c>
      <c r="G456" s="13" t="str">
        <f>IF(AND(ISNUMBER(E456),ISNUMBER(F456)),F456-E456,"")</f>
        <v/>
      </c>
      <c r="H456" s="14" t="str">
        <f>IF(AND(ISNUMBER(E456),E456&gt;0,ISNUMBER(F456)),F456/E456-1,"")</f>
        <v/>
      </c>
      <c r="I456" t="str" s="15">
        <v>Hold</v>
      </c>
      <c r="J456" s="24"/>
      <c r="K456" t="str" s="15">
        <v/>
      </c>
      <c r="L456" s="17" t="str">
        <f>IF(AC456="Local catalog","",IF(AG456="Yes",IF(ISNUMBER(E456),E456,""),IF(I456="Keep current",IF(ISNUMBER(E456),E456,""),IF(AH456&lt;&gt;"Yes","",IF(I456="Approve proposed",F456,IF(AND(I456="Use my price",AND(ISNUMBER(J456),J456&gt;0)),J456,""))))))</f>
        <v/>
      </c>
      <c r="M456" t="str" s="7">
        <f>IF(AND(AG456="Yes",OR(I456="Approve proposed",I456="Use my price")),"CHECK: protected price kept current",IF(OR(I456="Unreviewed",I456=""),"Pending review",IF(I456="Hold","On hold",IF(I456="Keep current",IF(ISNUMBER(E456),"Kept current","CHECK: no confirmed current price"),IF(AH456&lt;&gt;"Yes","CHECK: source needs review",IF(AND(I456="Use my price",NOT(AND(ISNUMBER(J456),J456&gt;0))),"CHECK: enter a price above zero",IF(NOT(OR(I456="Approve proposed",I456="Use my price")),"CHECK: choose a listed decision",IF(OR(NOT(ISNUMBER(L456)),L456&lt;=0,NOT(ISNUMBER(Y456)),Y456&lt;=0,X456&gt;=1),"CHECK: price or base unavailable",IF(L456/(Y456*(1-X456))-1&lt;0,"CHECK: price below local base","Ready")))))))))</f>
        <v>On hold</v>
      </c>
      <c r="N456" s="18">
        <v>13.97</v>
      </c>
      <c r="O456" s="19">
        <v>0.4</v>
      </c>
      <c r="Q456" s="20" t="str">
        <f>IF(AND(ISNUMBER(L456),ISNUMBER(Y456),Y456&gt;0,X456&lt;1),ROUND(L456/(Y456*(1-X456))-1,4),"")</f>
        <v/>
      </c>
      <c r="R456" s="12">
        <v>0</v>
      </c>
      <c r="S456" s="13">
        <f>IF(AND(ISNUMBER(E456),E456&gt;0,ISNUMBER(F456)),R456*(F456/E456-1)*(1-'Start Here'!$B$16),0)</f>
        <v>0</v>
      </c>
      <c r="T456" s="17">
        <f>IF(AND(M456="Ready",OR(I456="Approve proposed",AND(I456="Use my price",AND(ISNUMBER(J456),J456&gt;0))),ISNUMBER(L456),E456&gt;0),R456*(L456/E456-1)*(1-'Start Here'!$B$16),0)</f>
        <v>0</v>
      </c>
      <c r="U456" t="str" s="6">
        <v>No confirmed Local Line price/list; local calculation is reference only; Currently hidden; do not activate automatically</v>
      </c>
      <c r="V456" t="str" s="21">
        <v>No</v>
      </c>
      <c r="W456" t="str" s="21">
        <v>No</v>
      </c>
      <c r="X456" s="22">
        <v>0</v>
      </c>
      <c r="Y456" s="18">
        <v>9.98</v>
      </c>
      <c r="Z456" s="18">
        <v>9.98</v>
      </c>
      <c r="AA456" s="25">
        <v>1</v>
      </c>
      <c r="AB456" t="str" s="6">
        <v/>
      </c>
      <c r="AC456" t="str" s="6">
        <v>Local calculation only</v>
      </c>
      <c r="AD456" s="23">
        <v>805469</v>
      </c>
      <c r="AE456" s="23">
        <v>526475</v>
      </c>
      <c r="AF456" t="str" s="23">
        <v>805469:526475:guest</v>
      </c>
      <c r="AG456" t="str" s="23">
        <v>No</v>
      </c>
      <c r="AH456" t="str" s="23">
        <v>No</v>
      </c>
      <c r="AI456" s="18">
        <v>0</v>
      </c>
    </row>
    <row r="457" ht="32" customHeight="1">
      <c r="A457" t="str" s="7">
        <v>Creamy Cow, LLC</v>
      </c>
      <c r="B457" t="str" s="7">
        <v>Ophelia Asiago Cheese - Special 12 month Aged, 4.8-5.8 oz</v>
      </c>
      <c r="C457" t="str" s="7">
        <v>4.8-5.8 oz</v>
      </c>
      <c r="D457" t="str" s="7">
        <v>SNAP</v>
      </c>
      <c r="E457" s="12">
        <v>13.97</v>
      </c>
      <c r="F457" s="13">
        <v>13.97</v>
      </c>
      <c r="G457" s="13">
        <f>IF(AND(ISNUMBER(E457),ISNUMBER(F457)),F457-E457,"")</f>
        <v>0</v>
      </c>
      <c r="H457" s="14">
        <f>IF(AND(ISNUMBER(E457),E457&gt;0,ISNUMBER(F457)),F457/E457-1,"")</f>
        <v>0</v>
      </c>
      <c r="I457" t="str" s="15">
        <v>Keep current</v>
      </c>
      <c r="J457" s="16"/>
      <c r="K457" t="str" s="15">
        <v/>
      </c>
      <c r="L457" s="17">
        <f>IF(AC457="Local catalog","",IF(AG457="Yes",IF(ISNUMBER(E457),E457,""),IF(I457="Keep current",IF(ISNUMBER(E457),E457,""),IF(AH457&lt;&gt;"Yes","",IF(I457="Approve proposed",F457,IF(AND(I457="Use my price",AND(ISNUMBER(J457),J457&gt;0)),J457,""))))))</f>
        <v>13.97</v>
      </c>
      <c r="M457" t="str" s="7">
        <f>IF(AND(AG457="Yes",OR(I457="Approve proposed",I457="Use my price")),"CHECK: protected price kept current",IF(OR(I457="Unreviewed",I457=""),"Pending review",IF(I457="Hold","On hold",IF(I457="Keep current",IF(ISNUMBER(E457),"Kept current","CHECK: no confirmed current price"),IF(AH457&lt;&gt;"Yes","CHECK: source needs review",IF(AND(I457="Use my price",NOT(AND(ISNUMBER(J457),J457&gt;0))),"CHECK: enter a price above zero",IF(NOT(OR(I457="Approve proposed",I457="Use my price")),"CHECK: choose a listed decision",IF(OR(NOT(ISNUMBER(L457)),L457&lt;=0,NOT(ISNUMBER(Y457)),Y457&lt;=0,X457&gt;=1),"CHECK: price or base unavailable",IF(L457/(Y457*(1-X457))-1&lt;0,"CHECK: price below local base","Ready")))))))))</f>
        <v>Kept current</v>
      </c>
      <c r="N457" s="18">
        <v>13.97</v>
      </c>
      <c r="O457" s="19">
        <v>0.4</v>
      </c>
      <c r="P457" s="14">
        <v>0.3998</v>
      </c>
      <c r="Q457" s="20">
        <f>IF(AND(ISNUMBER(L457),ISNUMBER(Y457),Y457&gt;0,X457&lt;1),ROUND(L457/(Y457*(1-X457))-1,4),"")</f>
        <v>0.3998</v>
      </c>
      <c r="R457" s="12">
        <v>0</v>
      </c>
      <c r="S457" s="13">
        <f>IF(AND(ISNUMBER(E457),E457&gt;0,ISNUMBER(F457)),R457*(F457/E457-1)*(1-'Start Here'!$B$16),0)</f>
        <v>0</v>
      </c>
      <c r="T457" s="17">
        <f>IF(AND(M457="Ready",OR(I457="Approve proposed",AND(I457="Use my price",AND(ISNUMBER(J457),J457&gt;0))),ISNUMBER(L457),E457&gt;0),R457*(L457/E457-1)*(1-'Start Here'!$B$16),0)</f>
        <v>0</v>
      </c>
      <c r="U457" t="str" s="6">
        <v>SNAP: preserve existing selling price; Currently hidden; do not activate automatically</v>
      </c>
      <c r="V457" t="str" s="21">
        <v>No</v>
      </c>
      <c r="W457" t="str" s="21">
        <v>No</v>
      </c>
      <c r="X457" s="22">
        <v>0</v>
      </c>
      <c r="Y457" s="18">
        <v>9.98</v>
      </c>
      <c r="Z457" s="18">
        <v>9.98</v>
      </c>
      <c r="AA457" s="25">
        <v>1</v>
      </c>
      <c r="AB457" t="str" s="6">
        <v>2026-10-01 10:41:27 UTC</v>
      </c>
      <c r="AC457" t="str" s="6">
        <v>Local Line cache</v>
      </c>
      <c r="AD457" s="23">
        <v>805469</v>
      </c>
      <c r="AE457" s="23">
        <v>526475</v>
      </c>
      <c r="AF457" t="str" s="23">
        <v>805469:526475:snap</v>
      </c>
      <c r="AG457" t="str" s="23">
        <v>Yes</v>
      </c>
      <c r="AH457" t="str" s="23">
        <v>Yes</v>
      </c>
      <c r="AI457" s="18">
        <v>0</v>
      </c>
    </row>
    <row r="458" ht="32" customHeight="1">
      <c r="A458" t="str" s="7">
        <v>Creamy Cow, LLC</v>
      </c>
      <c r="B458" t="str" s="7">
        <v>Ophelia Asiago Cheese, 4 Month Aged, 4.8-5.8 oz</v>
      </c>
      <c r="C458" t="str" s="7">
        <v>4.8-5.8 oz</v>
      </c>
      <c r="D458" t="str" s="7">
        <v>Herd Share Members</v>
      </c>
      <c r="E458" s="12">
        <v>12.57</v>
      </c>
      <c r="F458" s="13">
        <v>13.58</v>
      </c>
      <c r="G458" s="13">
        <f>IF(AND(ISNUMBER(E458),ISNUMBER(F458)),F458-E458,"")</f>
        <v>1.01</v>
      </c>
      <c r="H458" s="14">
        <f>IF(AND(ISNUMBER(E458),E458&gt;0,ISNUMBER(F458)),F458/E458-1,"")</f>
        <v>0.08035003977724742</v>
      </c>
      <c r="I458" t="str" s="15">
        <v>Unreviewed</v>
      </c>
      <c r="J458" s="16"/>
      <c r="K458" t="str" s="15">
        <v/>
      </c>
      <c r="L458" s="17" t="str">
        <f>IF(AC458="Local catalog","",IF(AG458="Yes",IF(ISNUMBER(E458),E458,""),IF(I458="Keep current",IF(ISNUMBER(E458),E458,""),IF(AH458&lt;&gt;"Yes","",IF(I458="Approve proposed",F458,IF(AND(I458="Use my price",AND(ISNUMBER(J458),J458&gt;0)),J458,""))))))</f>
        <v/>
      </c>
      <c r="M458" t="str" s="7">
        <f>IF(AND(AG458="Yes",OR(I458="Approve proposed",I458="Use my price")),"CHECK: protected price kept current",IF(OR(I458="Unreviewed",I458=""),"Pending review",IF(I458="Hold","On hold",IF(I458="Keep current",IF(ISNUMBER(E458),"Kept current","CHECK: no confirmed current price"),IF(AH458&lt;&gt;"Yes","CHECK: source needs review",IF(AND(I458="Use my price",NOT(AND(ISNUMBER(J458),J458&gt;0))),"CHECK: enter a price above zero",IF(NOT(OR(I458="Approve proposed",I458="Use my price")),"CHECK: choose a listed decision",IF(OR(NOT(ISNUMBER(L458)),L458&lt;=0,NOT(ISNUMBER(Y458)),Y458&lt;=0,X458&gt;=1),"CHECK: price or base unavailable",IF(L458/(Y458*(1-X458))-1&lt;0,"CHECK: price below local base","Ready")))))))))</f>
        <v>Pending review</v>
      </c>
      <c r="N458" s="18">
        <v>12.57</v>
      </c>
      <c r="O458" s="19">
        <v>0.4</v>
      </c>
      <c r="P458" s="14">
        <v>0.5122</v>
      </c>
      <c r="Q458" s="20" t="str">
        <f>IF(AND(ISNUMBER(L458),ISNUMBER(Y458),Y458&gt;0,X458&lt;1),ROUND(L458/(Y458*(1-X458))-1,4),"")</f>
        <v/>
      </c>
      <c r="R458" s="12">
        <v>0</v>
      </c>
      <c r="S458" s="13">
        <f>IF(AND(ISNUMBER(E458),E458&gt;0,ISNUMBER(F458)),R458*(F458/E458-1)*(1-'Start Here'!$B$16),0)</f>
        <v>0</v>
      </c>
      <c r="T458" s="17">
        <f>IF(AND(M458="Ready",OR(I458="Approve proposed",AND(I458="Use my price",AND(ISNUMBER(J458),J458&gt;0))),ISNUMBER(L458),E458&gt;0),R458*(L458/E458-1)*(1-'Start Here'!$B$16),0)</f>
        <v>0</v>
      </c>
      <c r="U458" t="str" s="6">
        <v>Currently hidden; do not activate automatically</v>
      </c>
      <c r="V458" t="str" s="21">
        <v>No</v>
      </c>
      <c r="W458" t="str" s="21">
        <v>No</v>
      </c>
      <c r="X458" s="22">
        <v>0</v>
      </c>
      <c r="Y458" s="18">
        <v>8.98</v>
      </c>
      <c r="Z458" s="18">
        <v>8.98</v>
      </c>
      <c r="AA458" s="25">
        <v>1</v>
      </c>
      <c r="AB458" t="str" s="6">
        <v>2026-10-01 10:41:27 UTC</v>
      </c>
      <c r="AC458" t="str" s="6">
        <v>Local Line cache</v>
      </c>
      <c r="AD458" s="23">
        <v>1102437</v>
      </c>
      <c r="AE458" s="23">
        <v>919416</v>
      </c>
      <c r="AF458" t="str" s="23">
        <v>1102437:919416:herdShare</v>
      </c>
      <c r="AG458" t="str" s="23">
        <v>No</v>
      </c>
      <c r="AH458" t="str" s="23">
        <v>Yes</v>
      </c>
      <c r="AI458" s="18">
        <v>0</v>
      </c>
    </row>
    <row r="459" ht="32" customHeight="1">
      <c r="A459" t="str" s="7">
        <v>Creamy Cow, LLC</v>
      </c>
      <c r="B459" t="str" s="7">
        <v>Ophelia Asiago Cheese, 4 Month Aged, 4.8-5.8 oz</v>
      </c>
      <c r="C459" t="str" s="7">
        <v>4.8-5.8 oz</v>
      </c>
      <c r="D459" t="str" s="7">
        <v>CSA Members</v>
      </c>
      <c r="G459" s="13" t="str">
        <f>IF(AND(ISNUMBER(E459),ISNUMBER(F459)),F459-E459,"")</f>
        <v/>
      </c>
      <c r="H459" s="14" t="str">
        <f>IF(AND(ISNUMBER(E459),E459&gt;0,ISNUMBER(F459)),F459/E459-1,"")</f>
        <v/>
      </c>
      <c r="I459" t="str" s="15">
        <v>Hold</v>
      </c>
      <c r="J459" s="24"/>
      <c r="K459" t="str" s="15">
        <v/>
      </c>
      <c r="L459" s="17" t="str">
        <f>IF(AC459="Local catalog","",IF(AG459="Yes",IF(ISNUMBER(E459),E459,""),IF(I459="Keep current",IF(ISNUMBER(E459),E459,""),IF(AH459&lt;&gt;"Yes","",IF(I459="Approve proposed",F459,IF(AND(I459="Use my price",AND(ISNUMBER(J459),J459&gt;0)),J459,""))))))</f>
        <v/>
      </c>
      <c r="M459" t="str" s="7">
        <f>IF(AND(AG459="Yes",OR(I459="Approve proposed",I459="Use my price")),"CHECK: protected price kept current",IF(OR(I459="Unreviewed",I459=""),"Pending review",IF(I459="Hold","On hold",IF(I459="Keep current",IF(ISNUMBER(E459),"Kept current","CHECK: no confirmed current price"),IF(AH459&lt;&gt;"Yes","CHECK: source needs review",IF(AND(I459="Use my price",NOT(AND(ISNUMBER(J459),J459&gt;0))),"CHECK: enter a price above zero",IF(NOT(OR(I459="Approve proposed",I459="Use my price")),"CHECK: choose a listed decision",IF(OR(NOT(ISNUMBER(L459)),L459&lt;=0,NOT(ISNUMBER(Y459)),Y459&lt;=0,X459&gt;=1),"CHECK: price or base unavailable",IF(L459/(Y459*(1-X459))-1&lt;0,"CHECK: price below local base","Ready")))))))))</f>
        <v>On hold</v>
      </c>
      <c r="N459" s="18">
        <v>12.57</v>
      </c>
      <c r="O459" s="19">
        <v>0.4</v>
      </c>
      <c r="Q459" s="20" t="str">
        <f>IF(AND(ISNUMBER(L459),ISNUMBER(Y459),Y459&gt;0,X459&lt;1),ROUND(L459/(Y459*(1-X459))-1,4),"")</f>
        <v/>
      </c>
      <c r="R459" s="12">
        <v>0</v>
      </c>
      <c r="S459" s="13">
        <f>IF(AND(ISNUMBER(E459),E459&gt;0,ISNUMBER(F459)),R459*(F459/E459-1)*(1-'Start Here'!$B$16),0)</f>
        <v>0</v>
      </c>
      <c r="T459" s="17">
        <f>IF(AND(M459="Ready",OR(I459="Approve proposed",AND(I459="Use my price",AND(ISNUMBER(J459),J459&gt;0))),ISNUMBER(L459),E459&gt;0),R459*(L459/E459-1)*(1-'Start Here'!$B$16),0)</f>
        <v>0</v>
      </c>
      <c r="U459" t="str" s="6">
        <v>No confirmed Local Line price/list; local calculation is reference only; Currently hidden; do not activate automatically</v>
      </c>
      <c r="V459" t="str" s="21">
        <v>No</v>
      </c>
      <c r="W459" t="str" s="21">
        <v>No</v>
      </c>
      <c r="X459" s="22">
        <v>0</v>
      </c>
      <c r="Y459" s="18">
        <v>8.98</v>
      </c>
      <c r="Z459" s="18">
        <v>8.98</v>
      </c>
      <c r="AA459" s="25">
        <v>1</v>
      </c>
      <c r="AB459" t="str" s="6">
        <v/>
      </c>
      <c r="AC459" t="str" s="6">
        <v>Local calculation only</v>
      </c>
      <c r="AD459" s="23">
        <v>1102437</v>
      </c>
      <c r="AE459" s="23">
        <v>919416</v>
      </c>
      <c r="AF459" t="str" s="23">
        <v>1102437:919416:member</v>
      </c>
      <c r="AG459" t="str" s="23">
        <v>No</v>
      </c>
      <c r="AH459" t="str" s="23">
        <v>No</v>
      </c>
      <c r="AI459" s="18">
        <v>0</v>
      </c>
    </row>
    <row r="460" ht="32" customHeight="1">
      <c r="A460" t="str" s="7">
        <v>Creamy Cow, LLC</v>
      </c>
      <c r="B460" t="str" s="7">
        <v>Ophelia Asiago Cheese, 4 Month Aged, 4.8-5.8 oz</v>
      </c>
      <c r="C460" t="str" s="7">
        <v>4.8-5.8 oz</v>
      </c>
      <c r="D460" t="str" s="7">
        <v>Guest Basket</v>
      </c>
      <c r="G460" s="13" t="str">
        <f>IF(AND(ISNUMBER(E460),ISNUMBER(F460)),F460-E460,"")</f>
        <v/>
      </c>
      <c r="H460" s="14" t="str">
        <f>IF(AND(ISNUMBER(E460),E460&gt;0,ISNUMBER(F460)),F460/E460-1,"")</f>
        <v/>
      </c>
      <c r="I460" t="str" s="15">
        <v>Hold</v>
      </c>
      <c r="J460" s="24"/>
      <c r="K460" t="str" s="15">
        <v/>
      </c>
      <c r="L460" s="17" t="str">
        <f>IF(AC460="Local catalog","",IF(AG460="Yes",IF(ISNUMBER(E460),E460,""),IF(I460="Keep current",IF(ISNUMBER(E460),E460,""),IF(AH460&lt;&gt;"Yes","",IF(I460="Approve proposed",F460,IF(AND(I460="Use my price",AND(ISNUMBER(J460),J460&gt;0)),J460,""))))))</f>
        <v/>
      </c>
      <c r="M460" t="str" s="7">
        <f>IF(AND(AG460="Yes",OR(I460="Approve proposed",I460="Use my price")),"CHECK: protected price kept current",IF(OR(I460="Unreviewed",I460=""),"Pending review",IF(I460="Hold","On hold",IF(I460="Keep current",IF(ISNUMBER(E460),"Kept current","CHECK: no confirmed current price"),IF(AH460&lt;&gt;"Yes","CHECK: source needs review",IF(AND(I460="Use my price",NOT(AND(ISNUMBER(J460),J460&gt;0))),"CHECK: enter a price above zero",IF(NOT(OR(I460="Approve proposed",I460="Use my price")),"CHECK: choose a listed decision",IF(OR(NOT(ISNUMBER(L460)),L460&lt;=0,NOT(ISNUMBER(Y460)),Y460&lt;=0,X460&gt;=1),"CHECK: price or base unavailable",IF(L460/(Y460*(1-X460))-1&lt;0,"CHECK: price below local base","Ready")))))))))</f>
        <v>On hold</v>
      </c>
      <c r="N460" s="18">
        <v>12.57</v>
      </c>
      <c r="O460" s="19">
        <v>0.4</v>
      </c>
      <c r="Q460" s="20" t="str">
        <f>IF(AND(ISNUMBER(L460),ISNUMBER(Y460),Y460&gt;0,X460&lt;1),ROUND(L460/(Y460*(1-X460))-1,4),"")</f>
        <v/>
      </c>
      <c r="R460" s="12">
        <v>0</v>
      </c>
      <c r="S460" s="13">
        <f>IF(AND(ISNUMBER(E460),E460&gt;0,ISNUMBER(F460)),R460*(F460/E460-1)*(1-'Start Here'!$B$16),0)</f>
        <v>0</v>
      </c>
      <c r="T460" s="17">
        <f>IF(AND(M460="Ready",OR(I460="Approve proposed",AND(I460="Use my price",AND(ISNUMBER(J460),J460&gt;0))),ISNUMBER(L460),E460&gt;0),R460*(L460/E460-1)*(1-'Start Here'!$B$16),0)</f>
        <v>0</v>
      </c>
      <c r="U460" t="str" s="6">
        <v>No confirmed Local Line price/list; local calculation is reference only; Currently hidden; do not activate automatically</v>
      </c>
      <c r="V460" t="str" s="21">
        <v>No</v>
      </c>
      <c r="W460" t="str" s="21">
        <v>No</v>
      </c>
      <c r="X460" s="22">
        <v>0</v>
      </c>
      <c r="Y460" s="18">
        <v>8.98</v>
      </c>
      <c r="Z460" s="18">
        <v>8.98</v>
      </c>
      <c r="AA460" s="25">
        <v>1</v>
      </c>
      <c r="AB460" t="str" s="6">
        <v/>
      </c>
      <c r="AC460" t="str" s="6">
        <v>Local calculation only</v>
      </c>
      <c r="AD460" s="23">
        <v>1102437</v>
      </c>
      <c r="AE460" s="23">
        <v>919416</v>
      </c>
      <c r="AF460" t="str" s="23">
        <v>1102437:919416:guest</v>
      </c>
      <c r="AG460" t="str" s="23">
        <v>No</v>
      </c>
      <c r="AH460" t="str" s="23">
        <v>No</v>
      </c>
      <c r="AI460" s="18">
        <v>0</v>
      </c>
    </row>
    <row r="461" ht="32" customHeight="1">
      <c r="A461" t="str" s="7">
        <v>Creamy Cow, LLC</v>
      </c>
      <c r="B461" t="str" s="7">
        <v>Ophelia Asiago Cheese, 4 Month Aged, 4.8-5.8 oz</v>
      </c>
      <c r="C461" t="str" s="7">
        <v>4.8-5.8 oz</v>
      </c>
      <c r="D461" t="str" s="7">
        <v>SNAP</v>
      </c>
      <c r="E461" s="12">
        <v>12.57</v>
      </c>
      <c r="F461" s="13">
        <v>12.57</v>
      </c>
      <c r="G461" s="13">
        <f>IF(AND(ISNUMBER(E461),ISNUMBER(F461)),F461-E461,"")</f>
        <v>0</v>
      </c>
      <c r="H461" s="14">
        <f>IF(AND(ISNUMBER(E461),E461&gt;0,ISNUMBER(F461)),F461/E461-1,"")</f>
        <v>0</v>
      </c>
      <c r="I461" t="str" s="15">
        <v>Keep current</v>
      </c>
      <c r="J461" s="16"/>
      <c r="K461" t="str" s="15">
        <v/>
      </c>
      <c r="L461" s="17">
        <f>IF(AC461="Local catalog","",IF(AG461="Yes",IF(ISNUMBER(E461),E461,""),IF(I461="Keep current",IF(ISNUMBER(E461),E461,""),IF(AH461&lt;&gt;"Yes","",IF(I461="Approve proposed",F461,IF(AND(I461="Use my price",AND(ISNUMBER(J461),J461&gt;0)),J461,""))))))</f>
        <v>12.57</v>
      </c>
      <c r="M461" t="str" s="7">
        <f>IF(AND(AG461="Yes",OR(I461="Approve proposed",I461="Use my price")),"CHECK: protected price kept current",IF(OR(I461="Unreviewed",I461=""),"Pending review",IF(I461="Hold","On hold",IF(I461="Keep current",IF(ISNUMBER(E461),"Kept current","CHECK: no confirmed current price"),IF(AH461&lt;&gt;"Yes","CHECK: source needs review",IF(AND(I461="Use my price",NOT(AND(ISNUMBER(J461),J461&gt;0))),"CHECK: enter a price above zero",IF(NOT(OR(I461="Approve proposed",I461="Use my price")),"CHECK: choose a listed decision",IF(OR(NOT(ISNUMBER(L461)),L461&lt;=0,NOT(ISNUMBER(Y461)),Y461&lt;=0,X461&gt;=1),"CHECK: price or base unavailable",IF(L461/(Y461*(1-X461))-1&lt;0,"CHECK: price below local base","Ready")))))))))</f>
        <v>Kept current</v>
      </c>
      <c r="N461" s="18">
        <v>12.57</v>
      </c>
      <c r="O461" s="19">
        <v>0.4</v>
      </c>
      <c r="P461" s="14">
        <v>0.3998</v>
      </c>
      <c r="Q461" s="20">
        <f>IF(AND(ISNUMBER(L461),ISNUMBER(Y461),Y461&gt;0,X461&lt;1),ROUND(L461/(Y461*(1-X461))-1,4),"")</f>
        <v>0.3998</v>
      </c>
      <c r="R461" s="12">
        <v>0</v>
      </c>
      <c r="S461" s="13">
        <f>IF(AND(ISNUMBER(E461),E461&gt;0,ISNUMBER(F461)),R461*(F461/E461-1)*(1-'Start Here'!$B$16),0)</f>
        <v>0</v>
      </c>
      <c r="T461" s="17">
        <f>IF(AND(M461="Ready",OR(I461="Approve proposed",AND(I461="Use my price",AND(ISNUMBER(J461),J461&gt;0))),ISNUMBER(L461),E461&gt;0),R461*(L461/E461-1)*(1-'Start Here'!$B$16),0)</f>
        <v>0</v>
      </c>
      <c r="U461" t="str" s="6">
        <v>SNAP: preserve existing selling price; Currently hidden; do not activate automatically</v>
      </c>
      <c r="V461" t="str" s="21">
        <v>No</v>
      </c>
      <c r="W461" t="str" s="21">
        <v>No</v>
      </c>
      <c r="X461" s="22">
        <v>0</v>
      </c>
      <c r="Y461" s="18">
        <v>8.98</v>
      </c>
      <c r="Z461" s="18">
        <v>8.98</v>
      </c>
      <c r="AA461" s="25">
        <v>1</v>
      </c>
      <c r="AB461" t="str" s="6">
        <v>2026-10-01 10:41:27 UTC</v>
      </c>
      <c r="AC461" t="str" s="6">
        <v>Local Line cache</v>
      </c>
      <c r="AD461" s="23">
        <v>1102437</v>
      </c>
      <c r="AE461" s="23">
        <v>919416</v>
      </c>
      <c r="AF461" t="str" s="23">
        <v>1102437:919416:snap</v>
      </c>
      <c r="AG461" t="str" s="23">
        <v>Yes</v>
      </c>
      <c r="AH461" t="str" s="23">
        <v>Yes</v>
      </c>
      <c r="AI461" s="18">
        <v>0</v>
      </c>
    </row>
    <row r="462" ht="32" customHeight="1">
      <c r="A462" t="str" s="7">
        <v>Creamy Cow, LLC</v>
      </c>
      <c r="B462" t="str" s="7">
        <v>Ophelia Asiago Cheese, 4 Month Aged, 5.9-6.9 oz</v>
      </c>
      <c r="C462" t="str" s="7">
        <v>5.9 -6.9oz</v>
      </c>
      <c r="D462" t="str" s="7">
        <v>Herd Share Members</v>
      </c>
      <c r="E462" s="12">
        <v>15.74</v>
      </c>
      <c r="F462" s="13">
        <v>17</v>
      </c>
      <c r="G462" s="13">
        <f>IF(AND(ISNUMBER(E462),ISNUMBER(F462)),F462-E462,"")</f>
        <v>1.26</v>
      </c>
      <c r="H462" s="14">
        <f>IF(AND(ISNUMBER(E462),E462&gt;0,ISNUMBER(F462)),F462/E462-1,"")</f>
        <v>0.08005082592121981</v>
      </c>
      <c r="I462" t="str" s="15">
        <v>Unreviewed</v>
      </c>
      <c r="J462" s="16"/>
      <c r="K462" t="str" s="15">
        <v/>
      </c>
      <c r="L462" s="17" t="str">
        <f>IF(AC462="Local catalog","",IF(AG462="Yes",IF(ISNUMBER(E462),E462,""),IF(I462="Keep current",IF(ISNUMBER(E462),E462,""),IF(AH462&lt;&gt;"Yes","",IF(I462="Approve proposed",F462,IF(AND(I462="Use my price",AND(ISNUMBER(J462),J462&gt;0)),J462,""))))))</f>
        <v/>
      </c>
      <c r="M462" t="str" s="7">
        <f>IF(AND(AG462="Yes",OR(I462="Approve proposed",I462="Use my price")),"CHECK: protected price kept current",IF(OR(I462="Unreviewed",I462=""),"Pending review",IF(I462="Hold","On hold",IF(I462="Keep current",IF(ISNUMBER(E462),"Kept current","CHECK: no confirmed current price"),IF(AH462&lt;&gt;"Yes","CHECK: source needs review",IF(AND(I462="Use my price",NOT(AND(ISNUMBER(J462),J462&gt;0))),"CHECK: enter a price above zero",IF(NOT(OR(I462="Approve proposed",I462="Use my price")),"CHECK: choose a listed decision",IF(OR(NOT(ISNUMBER(L462)),L462&lt;=0,NOT(ISNUMBER(Y462)),Y462&lt;=0,X462&gt;=1),"CHECK: price or base unavailable",IF(L462/(Y462*(1-X462))-1&lt;0,"CHECK: price below local base","Ready")))))))))</f>
        <v>Pending review</v>
      </c>
      <c r="N462" s="18">
        <v>15.74</v>
      </c>
      <c r="O462" s="19">
        <v>0.4</v>
      </c>
      <c r="P462" s="14">
        <v>0.5125</v>
      </c>
      <c r="Q462" s="20" t="str">
        <f>IF(AND(ISNUMBER(L462),ISNUMBER(Y462),Y462&gt;0,X462&lt;1),ROUND(L462/(Y462*(1-X462))-1,4),"")</f>
        <v/>
      </c>
      <c r="R462" s="12">
        <v>0</v>
      </c>
      <c r="S462" s="13">
        <f>IF(AND(ISNUMBER(E462),E462&gt;0,ISNUMBER(F462)),R462*(F462/E462-1)*(1-'Start Here'!$B$16),0)</f>
        <v>0</v>
      </c>
      <c r="T462" s="17">
        <f>IF(AND(M462="Ready",OR(I462="Approve proposed",AND(I462="Use my price",AND(ISNUMBER(J462),J462&gt;0))),ISNUMBER(L462),E462&gt;0),R462*(L462/E462-1)*(1-'Start Here'!$B$16),0)</f>
        <v>0</v>
      </c>
      <c r="U462" t="str" s="6">
        <v>Currently hidden; do not activate automatically</v>
      </c>
      <c r="V462" t="str" s="21">
        <v>No</v>
      </c>
      <c r="W462" t="str" s="21">
        <v>No</v>
      </c>
      <c r="X462" s="22">
        <v>0</v>
      </c>
      <c r="Y462" s="18">
        <v>11.24</v>
      </c>
      <c r="Z462" s="18">
        <v>11.24</v>
      </c>
      <c r="AA462" s="25">
        <v>1</v>
      </c>
      <c r="AB462" t="str" s="6">
        <v>2026-10-01 10:41:27 UTC</v>
      </c>
      <c r="AC462" t="str" s="6">
        <v>Local Line cache</v>
      </c>
      <c r="AD462" s="23">
        <v>1102438</v>
      </c>
      <c r="AE462" s="23">
        <v>919417</v>
      </c>
      <c r="AF462" t="str" s="23">
        <v>1102438:919417:herdShare</v>
      </c>
      <c r="AG462" t="str" s="23">
        <v>No</v>
      </c>
      <c r="AH462" t="str" s="23">
        <v>Yes</v>
      </c>
      <c r="AI462" s="18">
        <v>0</v>
      </c>
    </row>
    <row r="463" ht="32" customHeight="1">
      <c r="A463" t="str" s="7">
        <v>Creamy Cow, LLC</v>
      </c>
      <c r="B463" t="str" s="7">
        <v>Ophelia Asiago Cheese, 4 Month Aged, 5.9-6.9 oz</v>
      </c>
      <c r="C463" t="str" s="7">
        <v>5.9 -6.9oz</v>
      </c>
      <c r="D463" t="str" s="7">
        <v>CSA Members</v>
      </c>
      <c r="G463" s="13" t="str">
        <f>IF(AND(ISNUMBER(E463),ISNUMBER(F463)),F463-E463,"")</f>
        <v/>
      </c>
      <c r="H463" s="14" t="str">
        <f>IF(AND(ISNUMBER(E463),E463&gt;0,ISNUMBER(F463)),F463/E463-1,"")</f>
        <v/>
      </c>
      <c r="I463" t="str" s="15">
        <v>Hold</v>
      </c>
      <c r="J463" s="24"/>
      <c r="K463" t="str" s="15">
        <v/>
      </c>
      <c r="L463" s="17" t="str">
        <f>IF(AC463="Local catalog","",IF(AG463="Yes",IF(ISNUMBER(E463),E463,""),IF(I463="Keep current",IF(ISNUMBER(E463),E463,""),IF(AH463&lt;&gt;"Yes","",IF(I463="Approve proposed",F463,IF(AND(I463="Use my price",AND(ISNUMBER(J463),J463&gt;0)),J463,""))))))</f>
        <v/>
      </c>
      <c r="M463" t="str" s="7">
        <f>IF(AND(AG463="Yes",OR(I463="Approve proposed",I463="Use my price")),"CHECK: protected price kept current",IF(OR(I463="Unreviewed",I463=""),"Pending review",IF(I463="Hold","On hold",IF(I463="Keep current",IF(ISNUMBER(E463),"Kept current","CHECK: no confirmed current price"),IF(AH463&lt;&gt;"Yes","CHECK: source needs review",IF(AND(I463="Use my price",NOT(AND(ISNUMBER(J463),J463&gt;0))),"CHECK: enter a price above zero",IF(NOT(OR(I463="Approve proposed",I463="Use my price")),"CHECK: choose a listed decision",IF(OR(NOT(ISNUMBER(L463)),L463&lt;=0,NOT(ISNUMBER(Y463)),Y463&lt;=0,X463&gt;=1),"CHECK: price or base unavailable",IF(L463/(Y463*(1-X463))-1&lt;0,"CHECK: price below local base","Ready")))))))))</f>
        <v>On hold</v>
      </c>
      <c r="N463" s="18">
        <v>15.74</v>
      </c>
      <c r="O463" s="19">
        <v>0.4</v>
      </c>
      <c r="Q463" s="20" t="str">
        <f>IF(AND(ISNUMBER(L463),ISNUMBER(Y463),Y463&gt;0,X463&lt;1),ROUND(L463/(Y463*(1-X463))-1,4),"")</f>
        <v/>
      </c>
      <c r="R463" s="12">
        <v>0</v>
      </c>
      <c r="S463" s="13">
        <f>IF(AND(ISNUMBER(E463),E463&gt;0,ISNUMBER(F463)),R463*(F463/E463-1)*(1-'Start Here'!$B$16),0)</f>
        <v>0</v>
      </c>
      <c r="T463" s="17">
        <f>IF(AND(M463="Ready",OR(I463="Approve proposed",AND(I463="Use my price",AND(ISNUMBER(J463),J463&gt;0))),ISNUMBER(L463),E463&gt;0),R463*(L463/E463-1)*(1-'Start Here'!$B$16),0)</f>
        <v>0</v>
      </c>
      <c r="U463" t="str" s="6">
        <v>No confirmed Local Line price/list; local calculation is reference only; Currently hidden; do not activate automatically</v>
      </c>
      <c r="V463" t="str" s="21">
        <v>No</v>
      </c>
      <c r="W463" t="str" s="21">
        <v>No</v>
      </c>
      <c r="X463" s="22">
        <v>0</v>
      </c>
      <c r="Y463" s="18">
        <v>11.24</v>
      </c>
      <c r="Z463" s="18">
        <v>11.24</v>
      </c>
      <c r="AA463" s="25">
        <v>1</v>
      </c>
      <c r="AB463" t="str" s="6">
        <v/>
      </c>
      <c r="AC463" t="str" s="6">
        <v>Local calculation only</v>
      </c>
      <c r="AD463" s="23">
        <v>1102438</v>
      </c>
      <c r="AE463" s="23">
        <v>919417</v>
      </c>
      <c r="AF463" t="str" s="23">
        <v>1102438:919417:member</v>
      </c>
      <c r="AG463" t="str" s="23">
        <v>No</v>
      </c>
      <c r="AH463" t="str" s="23">
        <v>No</v>
      </c>
      <c r="AI463" s="18">
        <v>0</v>
      </c>
    </row>
    <row r="464" ht="32" customHeight="1">
      <c r="A464" t="str" s="7">
        <v>Creamy Cow, LLC</v>
      </c>
      <c r="B464" t="str" s="7">
        <v>Ophelia Asiago Cheese, 4 Month Aged, 5.9-6.9 oz</v>
      </c>
      <c r="C464" t="str" s="7">
        <v>5.9 -6.9oz</v>
      </c>
      <c r="D464" t="str" s="7">
        <v>Guest Basket</v>
      </c>
      <c r="G464" s="13" t="str">
        <f>IF(AND(ISNUMBER(E464),ISNUMBER(F464)),F464-E464,"")</f>
        <v/>
      </c>
      <c r="H464" s="14" t="str">
        <f>IF(AND(ISNUMBER(E464),E464&gt;0,ISNUMBER(F464)),F464/E464-1,"")</f>
        <v/>
      </c>
      <c r="I464" t="str" s="15">
        <v>Hold</v>
      </c>
      <c r="J464" s="24"/>
      <c r="K464" t="str" s="15">
        <v/>
      </c>
      <c r="L464" s="17" t="str">
        <f>IF(AC464="Local catalog","",IF(AG464="Yes",IF(ISNUMBER(E464),E464,""),IF(I464="Keep current",IF(ISNUMBER(E464),E464,""),IF(AH464&lt;&gt;"Yes","",IF(I464="Approve proposed",F464,IF(AND(I464="Use my price",AND(ISNUMBER(J464),J464&gt;0)),J464,""))))))</f>
        <v/>
      </c>
      <c r="M464" t="str" s="7">
        <f>IF(AND(AG464="Yes",OR(I464="Approve proposed",I464="Use my price")),"CHECK: protected price kept current",IF(OR(I464="Unreviewed",I464=""),"Pending review",IF(I464="Hold","On hold",IF(I464="Keep current",IF(ISNUMBER(E464),"Kept current","CHECK: no confirmed current price"),IF(AH464&lt;&gt;"Yes","CHECK: source needs review",IF(AND(I464="Use my price",NOT(AND(ISNUMBER(J464),J464&gt;0))),"CHECK: enter a price above zero",IF(NOT(OR(I464="Approve proposed",I464="Use my price")),"CHECK: choose a listed decision",IF(OR(NOT(ISNUMBER(L464)),L464&lt;=0,NOT(ISNUMBER(Y464)),Y464&lt;=0,X464&gt;=1),"CHECK: price or base unavailable",IF(L464/(Y464*(1-X464))-1&lt;0,"CHECK: price below local base","Ready")))))))))</f>
        <v>On hold</v>
      </c>
      <c r="N464" s="18">
        <v>15.74</v>
      </c>
      <c r="O464" s="19">
        <v>0.4</v>
      </c>
      <c r="Q464" s="20" t="str">
        <f>IF(AND(ISNUMBER(L464),ISNUMBER(Y464),Y464&gt;0,X464&lt;1),ROUND(L464/(Y464*(1-X464))-1,4),"")</f>
        <v/>
      </c>
      <c r="R464" s="12">
        <v>0</v>
      </c>
      <c r="S464" s="13">
        <f>IF(AND(ISNUMBER(E464),E464&gt;0,ISNUMBER(F464)),R464*(F464/E464-1)*(1-'Start Here'!$B$16),0)</f>
        <v>0</v>
      </c>
      <c r="T464" s="17">
        <f>IF(AND(M464="Ready",OR(I464="Approve proposed",AND(I464="Use my price",AND(ISNUMBER(J464),J464&gt;0))),ISNUMBER(L464),E464&gt;0),R464*(L464/E464-1)*(1-'Start Here'!$B$16),0)</f>
        <v>0</v>
      </c>
      <c r="U464" t="str" s="6">
        <v>No confirmed Local Line price/list; local calculation is reference only; Currently hidden; do not activate automatically</v>
      </c>
      <c r="V464" t="str" s="21">
        <v>No</v>
      </c>
      <c r="W464" t="str" s="21">
        <v>No</v>
      </c>
      <c r="X464" s="22">
        <v>0</v>
      </c>
      <c r="Y464" s="18">
        <v>11.24</v>
      </c>
      <c r="Z464" s="18">
        <v>11.24</v>
      </c>
      <c r="AA464" s="25">
        <v>1</v>
      </c>
      <c r="AB464" t="str" s="6">
        <v/>
      </c>
      <c r="AC464" t="str" s="6">
        <v>Local calculation only</v>
      </c>
      <c r="AD464" s="23">
        <v>1102438</v>
      </c>
      <c r="AE464" s="23">
        <v>919417</v>
      </c>
      <c r="AF464" t="str" s="23">
        <v>1102438:919417:guest</v>
      </c>
      <c r="AG464" t="str" s="23">
        <v>No</v>
      </c>
      <c r="AH464" t="str" s="23">
        <v>No</v>
      </c>
      <c r="AI464" s="18">
        <v>0</v>
      </c>
    </row>
    <row r="465" ht="32" customHeight="1">
      <c r="A465" t="str" s="7">
        <v>Creamy Cow, LLC</v>
      </c>
      <c r="B465" t="str" s="7">
        <v>Ophelia Asiago Cheese, 4 Month Aged, 5.9-6.9 oz</v>
      </c>
      <c r="C465" t="str" s="7">
        <v>5.9 -6.9oz</v>
      </c>
      <c r="D465" t="str" s="7">
        <v>SNAP</v>
      </c>
      <c r="E465" s="12">
        <v>15.74</v>
      </c>
      <c r="F465" s="13">
        <v>15.74</v>
      </c>
      <c r="G465" s="13">
        <f>IF(AND(ISNUMBER(E465),ISNUMBER(F465)),F465-E465,"")</f>
        <v>0</v>
      </c>
      <c r="H465" s="14">
        <f>IF(AND(ISNUMBER(E465),E465&gt;0,ISNUMBER(F465)),F465/E465-1,"")</f>
        <v>0</v>
      </c>
      <c r="I465" t="str" s="15">
        <v>Keep current</v>
      </c>
      <c r="J465" s="16"/>
      <c r="K465" t="str" s="15">
        <v/>
      </c>
      <c r="L465" s="17">
        <f>IF(AC465="Local catalog","",IF(AG465="Yes",IF(ISNUMBER(E465),E465,""),IF(I465="Keep current",IF(ISNUMBER(E465),E465,""),IF(AH465&lt;&gt;"Yes","",IF(I465="Approve proposed",F465,IF(AND(I465="Use my price",AND(ISNUMBER(J465),J465&gt;0)),J465,""))))))</f>
        <v>15.74</v>
      </c>
      <c r="M465" t="str" s="7">
        <f>IF(AND(AG465="Yes",OR(I465="Approve proposed",I465="Use my price")),"CHECK: protected price kept current",IF(OR(I465="Unreviewed",I465=""),"Pending review",IF(I465="Hold","On hold",IF(I465="Keep current",IF(ISNUMBER(E465),"Kept current","CHECK: no confirmed current price"),IF(AH465&lt;&gt;"Yes","CHECK: source needs review",IF(AND(I465="Use my price",NOT(AND(ISNUMBER(J465),J465&gt;0))),"CHECK: enter a price above zero",IF(NOT(OR(I465="Approve proposed",I465="Use my price")),"CHECK: choose a listed decision",IF(OR(NOT(ISNUMBER(L465)),L465&lt;=0,NOT(ISNUMBER(Y465)),Y465&lt;=0,X465&gt;=1),"CHECK: price or base unavailable",IF(L465/(Y465*(1-X465))-1&lt;0,"CHECK: price below local base","Ready")))))))))</f>
        <v>Kept current</v>
      </c>
      <c r="N465" s="18">
        <v>15.74</v>
      </c>
      <c r="O465" s="19">
        <v>0.4</v>
      </c>
      <c r="P465" s="14">
        <v>0.4004</v>
      </c>
      <c r="Q465" s="20">
        <f>IF(AND(ISNUMBER(L465),ISNUMBER(Y465),Y465&gt;0,X465&lt;1),ROUND(L465/(Y465*(1-X465))-1,4),"")</f>
        <v>0.4004</v>
      </c>
      <c r="R465" s="12">
        <v>0</v>
      </c>
      <c r="S465" s="13">
        <f>IF(AND(ISNUMBER(E465),E465&gt;0,ISNUMBER(F465)),R465*(F465/E465-1)*(1-'Start Here'!$B$16),0)</f>
        <v>0</v>
      </c>
      <c r="T465" s="17">
        <f>IF(AND(M465="Ready",OR(I465="Approve proposed",AND(I465="Use my price",AND(ISNUMBER(J465),J465&gt;0))),ISNUMBER(L465),E465&gt;0),R465*(L465/E465-1)*(1-'Start Here'!$B$16),0)</f>
        <v>0</v>
      </c>
      <c r="U465" t="str" s="6">
        <v>SNAP: preserve existing selling price; Currently hidden; do not activate automatically</v>
      </c>
      <c r="V465" t="str" s="21">
        <v>No</v>
      </c>
      <c r="W465" t="str" s="21">
        <v>No</v>
      </c>
      <c r="X465" s="22">
        <v>0</v>
      </c>
      <c r="Y465" s="18">
        <v>11.24</v>
      </c>
      <c r="Z465" s="18">
        <v>11.24</v>
      </c>
      <c r="AA465" s="25">
        <v>1</v>
      </c>
      <c r="AB465" t="str" s="6">
        <v>2026-10-01 10:41:27 UTC</v>
      </c>
      <c r="AC465" t="str" s="6">
        <v>Local Line cache</v>
      </c>
      <c r="AD465" s="23">
        <v>1102438</v>
      </c>
      <c r="AE465" s="23">
        <v>919417</v>
      </c>
      <c r="AF465" t="str" s="23">
        <v>1102438:919417:snap</v>
      </c>
      <c r="AG465" t="str" s="23">
        <v>Yes</v>
      </c>
      <c r="AH465" t="str" s="23">
        <v>Yes</v>
      </c>
      <c r="AI465" s="18">
        <v>0</v>
      </c>
    </row>
    <row r="466" ht="32" customHeight="1">
      <c r="A466" t="str" s="7">
        <v>Creamy Cow, LLC</v>
      </c>
      <c r="B466" t="str" s="7">
        <v>Ophelia Asiago Cheese, 4 Month Aged, 7-8 oz</v>
      </c>
      <c r="C466" t="str" s="7">
        <v>7-8 oz</v>
      </c>
      <c r="D466" t="str" s="7">
        <v>Herd Share Members</v>
      </c>
      <c r="E466" s="12">
        <v>16.58</v>
      </c>
      <c r="F466" s="13">
        <v>17.91</v>
      </c>
      <c r="G466" s="13">
        <f>IF(AND(ISNUMBER(E466),ISNUMBER(F466)),F466-E466,"")</f>
        <v>1.33</v>
      </c>
      <c r="H466" s="14">
        <f>IF(AND(ISNUMBER(E466),E466&gt;0,ISNUMBER(F466)),F466/E466-1,"")</f>
        <v>0.08021712907117018</v>
      </c>
      <c r="I466" t="str" s="15">
        <v>Unreviewed</v>
      </c>
      <c r="J466" s="16"/>
      <c r="K466" t="str" s="15">
        <v/>
      </c>
      <c r="L466" s="17" t="str">
        <f>IF(AC466="Local catalog","",IF(AG466="Yes",IF(ISNUMBER(E466),E466,""),IF(I466="Keep current",IF(ISNUMBER(E466),E466,""),IF(AH466&lt;&gt;"Yes","",IF(I466="Approve proposed",F466,IF(AND(I466="Use my price",AND(ISNUMBER(J466),J466&gt;0)),J466,""))))))</f>
        <v/>
      </c>
      <c r="M466" t="str" s="7">
        <f>IF(AND(AG466="Yes",OR(I466="Approve proposed",I466="Use my price")),"CHECK: protected price kept current",IF(OR(I466="Unreviewed",I466=""),"Pending review",IF(I466="Hold","On hold",IF(I466="Keep current",IF(ISNUMBER(E466),"Kept current","CHECK: no confirmed current price"),IF(AH466&lt;&gt;"Yes","CHECK: source needs review",IF(AND(I466="Use my price",NOT(AND(ISNUMBER(J466),J466&gt;0))),"CHECK: enter a price above zero",IF(NOT(OR(I466="Approve proposed",I466="Use my price")),"CHECK: choose a listed decision",IF(OR(NOT(ISNUMBER(L466)),L466&lt;=0,NOT(ISNUMBER(Y466)),Y466&lt;=0,X466&gt;=1),"CHECK: price or base unavailable",IF(L466/(Y466*(1-X466))-1&lt;0,"CHECK: price below local base","Ready")))))))))</f>
        <v>Pending review</v>
      </c>
      <c r="N466" s="18">
        <v>16.58</v>
      </c>
      <c r="O466" s="19">
        <v>0.4</v>
      </c>
      <c r="P466" s="14">
        <v>0.5127</v>
      </c>
      <c r="Q466" s="20" t="str">
        <f>IF(AND(ISNUMBER(L466),ISNUMBER(Y466),Y466&gt;0,X466&lt;1),ROUND(L466/(Y466*(1-X466))-1,4),"")</f>
        <v/>
      </c>
      <c r="R466" s="12">
        <v>0</v>
      </c>
      <c r="S466" s="13">
        <f>IF(AND(ISNUMBER(E466),E466&gt;0,ISNUMBER(F466)),R466*(F466/E466-1)*(1-'Start Here'!$B$16),0)</f>
        <v>0</v>
      </c>
      <c r="T466" s="17">
        <f>IF(AND(M466="Ready",OR(I466="Approve proposed",AND(I466="Use my price",AND(ISNUMBER(J466),J466&gt;0))),ISNUMBER(L466),E466&gt;0),R466*(L466/E466-1)*(1-'Start Here'!$B$16),0)</f>
        <v>0</v>
      </c>
      <c r="U466" t="str" s="6">
        <v>Currently hidden; do not activate automatically</v>
      </c>
      <c r="V466" t="str" s="21">
        <v>No</v>
      </c>
      <c r="W466" t="str" s="21">
        <v>No</v>
      </c>
      <c r="X466" s="22">
        <v>0</v>
      </c>
      <c r="Y466" s="18">
        <v>11.84</v>
      </c>
      <c r="Z466" s="18">
        <v>11.84</v>
      </c>
      <c r="AA466" s="25">
        <v>1</v>
      </c>
      <c r="AB466" t="str" s="6">
        <v>2026-10-01 10:41:27 UTC</v>
      </c>
      <c r="AC466" t="str" s="6">
        <v>Local Line cache</v>
      </c>
      <c r="AD466" s="23">
        <v>1102439</v>
      </c>
      <c r="AE466" s="23">
        <v>919418</v>
      </c>
      <c r="AF466" t="str" s="23">
        <v>1102439:919418:herdShare</v>
      </c>
      <c r="AG466" t="str" s="23">
        <v>No</v>
      </c>
      <c r="AH466" t="str" s="23">
        <v>Yes</v>
      </c>
      <c r="AI466" s="18">
        <v>0</v>
      </c>
    </row>
    <row r="467" ht="32" customHeight="1">
      <c r="A467" t="str" s="7">
        <v>Creamy Cow, LLC</v>
      </c>
      <c r="B467" t="str" s="7">
        <v>Ophelia Asiago Cheese, 4 Month Aged, 7-8 oz</v>
      </c>
      <c r="C467" t="str" s="7">
        <v>7-8 oz</v>
      </c>
      <c r="D467" t="str" s="7">
        <v>CSA Members</v>
      </c>
      <c r="G467" s="13" t="str">
        <f>IF(AND(ISNUMBER(E467),ISNUMBER(F467)),F467-E467,"")</f>
        <v/>
      </c>
      <c r="H467" s="14" t="str">
        <f>IF(AND(ISNUMBER(E467),E467&gt;0,ISNUMBER(F467)),F467/E467-1,"")</f>
        <v/>
      </c>
      <c r="I467" t="str" s="15">
        <v>Hold</v>
      </c>
      <c r="J467" s="24"/>
      <c r="K467" t="str" s="15">
        <v/>
      </c>
      <c r="L467" s="17" t="str">
        <f>IF(AC467="Local catalog","",IF(AG467="Yes",IF(ISNUMBER(E467),E467,""),IF(I467="Keep current",IF(ISNUMBER(E467),E467,""),IF(AH467&lt;&gt;"Yes","",IF(I467="Approve proposed",F467,IF(AND(I467="Use my price",AND(ISNUMBER(J467),J467&gt;0)),J467,""))))))</f>
        <v/>
      </c>
      <c r="M467" t="str" s="7">
        <f>IF(AND(AG467="Yes",OR(I467="Approve proposed",I467="Use my price")),"CHECK: protected price kept current",IF(OR(I467="Unreviewed",I467=""),"Pending review",IF(I467="Hold","On hold",IF(I467="Keep current",IF(ISNUMBER(E467),"Kept current","CHECK: no confirmed current price"),IF(AH467&lt;&gt;"Yes","CHECK: source needs review",IF(AND(I467="Use my price",NOT(AND(ISNUMBER(J467),J467&gt;0))),"CHECK: enter a price above zero",IF(NOT(OR(I467="Approve proposed",I467="Use my price")),"CHECK: choose a listed decision",IF(OR(NOT(ISNUMBER(L467)),L467&lt;=0,NOT(ISNUMBER(Y467)),Y467&lt;=0,X467&gt;=1),"CHECK: price or base unavailable",IF(L467/(Y467*(1-X467))-1&lt;0,"CHECK: price below local base","Ready")))))))))</f>
        <v>On hold</v>
      </c>
      <c r="N467" s="18">
        <v>16.58</v>
      </c>
      <c r="O467" s="19">
        <v>0.4</v>
      </c>
      <c r="Q467" s="20" t="str">
        <f>IF(AND(ISNUMBER(L467),ISNUMBER(Y467),Y467&gt;0,X467&lt;1),ROUND(L467/(Y467*(1-X467))-1,4),"")</f>
        <v/>
      </c>
      <c r="R467" s="12">
        <v>0</v>
      </c>
      <c r="S467" s="13">
        <f>IF(AND(ISNUMBER(E467),E467&gt;0,ISNUMBER(F467)),R467*(F467/E467-1)*(1-'Start Here'!$B$16),0)</f>
        <v>0</v>
      </c>
      <c r="T467" s="17">
        <f>IF(AND(M467="Ready",OR(I467="Approve proposed",AND(I467="Use my price",AND(ISNUMBER(J467),J467&gt;0))),ISNUMBER(L467),E467&gt;0),R467*(L467/E467-1)*(1-'Start Here'!$B$16),0)</f>
        <v>0</v>
      </c>
      <c r="U467" t="str" s="6">
        <v>No confirmed Local Line price/list; local calculation is reference only; Currently hidden; do not activate automatically</v>
      </c>
      <c r="V467" t="str" s="21">
        <v>No</v>
      </c>
      <c r="W467" t="str" s="21">
        <v>No</v>
      </c>
      <c r="X467" s="22">
        <v>0</v>
      </c>
      <c r="Y467" s="18">
        <v>11.84</v>
      </c>
      <c r="Z467" s="18">
        <v>11.84</v>
      </c>
      <c r="AA467" s="25">
        <v>1</v>
      </c>
      <c r="AB467" t="str" s="6">
        <v/>
      </c>
      <c r="AC467" t="str" s="6">
        <v>Local calculation only</v>
      </c>
      <c r="AD467" s="23">
        <v>1102439</v>
      </c>
      <c r="AE467" s="23">
        <v>919418</v>
      </c>
      <c r="AF467" t="str" s="23">
        <v>1102439:919418:member</v>
      </c>
      <c r="AG467" t="str" s="23">
        <v>No</v>
      </c>
      <c r="AH467" t="str" s="23">
        <v>No</v>
      </c>
      <c r="AI467" s="18">
        <v>0</v>
      </c>
    </row>
    <row r="468" ht="32" customHeight="1">
      <c r="A468" t="str" s="7">
        <v>Creamy Cow, LLC</v>
      </c>
      <c r="B468" t="str" s="7">
        <v>Ophelia Asiago Cheese, 4 Month Aged, 7-8 oz</v>
      </c>
      <c r="C468" t="str" s="7">
        <v>7-8 oz</v>
      </c>
      <c r="D468" t="str" s="7">
        <v>Guest Basket</v>
      </c>
      <c r="G468" s="13" t="str">
        <f>IF(AND(ISNUMBER(E468),ISNUMBER(F468)),F468-E468,"")</f>
        <v/>
      </c>
      <c r="H468" s="14" t="str">
        <f>IF(AND(ISNUMBER(E468),E468&gt;0,ISNUMBER(F468)),F468/E468-1,"")</f>
        <v/>
      </c>
      <c r="I468" t="str" s="15">
        <v>Hold</v>
      </c>
      <c r="J468" s="24"/>
      <c r="K468" t="str" s="15">
        <v/>
      </c>
      <c r="L468" s="17" t="str">
        <f>IF(AC468="Local catalog","",IF(AG468="Yes",IF(ISNUMBER(E468),E468,""),IF(I468="Keep current",IF(ISNUMBER(E468),E468,""),IF(AH468&lt;&gt;"Yes","",IF(I468="Approve proposed",F468,IF(AND(I468="Use my price",AND(ISNUMBER(J468),J468&gt;0)),J468,""))))))</f>
        <v/>
      </c>
      <c r="M468" t="str" s="7">
        <f>IF(AND(AG468="Yes",OR(I468="Approve proposed",I468="Use my price")),"CHECK: protected price kept current",IF(OR(I468="Unreviewed",I468=""),"Pending review",IF(I468="Hold","On hold",IF(I468="Keep current",IF(ISNUMBER(E468),"Kept current","CHECK: no confirmed current price"),IF(AH468&lt;&gt;"Yes","CHECK: source needs review",IF(AND(I468="Use my price",NOT(AND(ISNUMBER(J468),J468&gt;0))),"CHECK: enter a price above zero",IF(NOT(OR(I468="Approve proposed",I468="Use my price")),"CHECK: choose a listed decision",IF(OR(NOT(ISNUMBER(L468)),L468&lt;=0,NOT(ISNUMBER(Y468)),Y468&lt;=0,X468&gt;=1),"CHECK: price or base unavailable",IF(L468/(Y468*(1-X468))-1&lt;0,"CHECK: price below local base","Ready")))))))))</f>
        <v>On hold</v>
      </c>
      <c r="N468" s="18">
        <v>16.58</v>
      </c>
      <c r="O468" s="19">
        <v>0.4</v>
      </c>
      <c r="Q468" s="20" t="str">
        <f>IF(AND(ISNUMBER(L468),ISNUMBER(Y468),Y468&gt;0,X468&lt;1),ROUND(L468/(Y468*(1-X468))-1,4),"")</f>
        <v/>
      </c>
      <c r="R468" s="12">
        <v>0</v>
      </c>
      <c r="S468" s="13">
        <f>IF(AND(ISNUMBER(E468),E468&gt;0,ISNUMBER(F468)),R468*(F468/E468-1)*(1-'Start Here'!$B$16),0)</f>
        <v>0</v>
      </c>
      <c r="T468" s="17">
        <f>IF(AND(M468="Ready",OR(I468="Approve proposed",AND(I468="Use my price",AND(ISNUMBER(J468),J468&gt;0))),ISNUMBER(L468),E468&gt;0),R468*(L468/E468-1)*(1-'Start Here'!$B$16),0)</f>
        <v>0</v>
      </c>
      <c r="U468" t="str" s="6">
        <v>No confirmed Local Line price/list; local calculation is reference only; Currently hidden; do not activate automatically</v>
      </c>
      <c r="V468" t="str" s="21">
        <v>No</v>
      </c>
      <c r="W468" t="str" s="21">
        <v>No</v>
      </c>
      <c r="X468" s="22">
        <v>0</v>
      </c>
      <c r="Y468" s="18">
        <v>11.84</v>
      </c>
      <c r="Z468" s="18">
        <v>11.84</v>
      </c>
      <c r="AA468" s="25">
        <v>1</v>
      </c>
      <c r="AB468" t="str" s="6">
        <v/>
      </c>
      <c r="AC468" t="str" s="6">
        <v>Local calculation only</v>
      </c>
      <c r="AD468" s="23">
        <v>1102439</v>
      </c>
      <c r="AE468" s="23">
        <v>919418</v>
      </c>
      <c r="AF468" t="str" s="23">
        <v>1102439:919418:guest</v>
      </c>
      <c r="AG468" t="str" s="23">
        <v>No</v>
      </c>
      <c r="AH468" t="str" s="23">
        <v>No</v>
      </c>
      <c r="AI468" s="18">
        <v>0</v>
      </c>
    </row>
    <row r="469" ht="32" customHeight="1">
      <c r="A469" t="str" s="7">
        <v>Creamy Cow, LLC</v>
      </c>
      <c r="B469" t="str" s="7">
        <v>Ophelia Asiago Cheese, 4 Month Aged, 7-8 oz</v>
      </c>
      <c r="C469" t="str" s="7">
        <v>7-8 oz</v>
      </c>
      <c r="D469" t="str" s="7">
        <v>SNAP</v>
      </c>
      <c r="E469" s="12">
        <v>16.58</v>
      </c>
      <c r="F469" s="13">
        <v>16.58</v>
      </c>
      <c r="G469" s="13">
        <f>IF(AND(ISNUMBER(E469),ISNUMBER(F469)),F469-E469,"")</f>
        <v>0</v>
      </c>
      <c r="H469" s="14">
        <f>IF(AND(ISNUMBER(E469),E469&gt;0,ISNUMBER(F469)),F469/E469-1,"")</f>
        <v>0</v>
      </c>
      <c r="I469" t="str" s="15">
        <v>Keep current</v>
      </c>
      <c r="J469" s="16"/>
      <c r="K469" t="str" s="15">
        <v/>
      </c>
      <c r="L469" s="17">
        <f>IF(AC469="Local catalog","",IF(AG469="Yes",IF(ISNUMBER(E469),E469,""),IF(I469="Keep current",IF(ISNUMBER(E469),E469,""),IF(AH469&lt;&gt;"Yes","",IF(I469="Approve proposed",F469,IF(AND(I469="Use my price",AND(ISNUMBER(J469),J469&gt;0)),J469,""))))))</f>
        <v>16.58</v>
      </c>
      <c r="M469" t="str" s="7">
        <f>IF(AND(AG469="Yes",OR(I469="Approve proposed",I469="Use my price")),"CHECK: protected price kept current",IF(OR(I469="Unreviewed",I469=""),"Pending review",IF(I469="Hold","On hold",IF(I469="Keep current",IF(ISNUMBER(E469),"Kept current","CHECK: no confirmed current price"),IF(AH469&lt;&gt;"Yes","CHECK: source needs review",IF(AND(I469="Use my price",NOT(AND(ISNUMBER(J469),J469&gt;0))),"CHECK: enter a price above zero",IF(NOT(OR(I469="Approve proposed",I469="Use my price")),"CHECK: choose a listed decision",IF(OR(NOT(ISNUMBER(L469)),L469&lt;=0,NOT(ISNUMBER(Y469)),Y469&lt;=0,X469&gt;=1),"CHECK: price or base unavailable",IF(L469/(Y469*(1-X469))-1&lt;0,"CHECK: price below local base","Ready")))))))))</f>
        <v>Kept current</v>
      </c>
      <c r="N469" s="18">
        <v>16.58</v>
      </c>
      <c r="O469" s="19">
        <v>0.4</v>
      </c>
      <c r="P469" s="14">
        <v>0.4003</v>
      </c>
      <c r="Q469" s="20">
        <f>IF(AND(ISNUMBER(L469),ISNUMBER(Y469),Y469&gt;0,X469&lt;1),ROUND(L469/(Y469*(1-X469))-1,4),"")</f>
        <v>0.4003</v>
      </c>
      <c r="R469" s="12">
        <v>0</v>
      </c>
      <c r="S469" s="13">
        <f>IF(AND(ISNUMBER(E469),E469&gt;0,ISNUMBER(F469)),R469*(F469/E469-1)*(1-'Start Here'!$B$16),0)</f>
        <v>0</v>
      </c>
      <c r="T469" s="17">
        <f>IF(AND(M469="Ready",OR(I469="Approve proposed",AND(I469="Use my price",AND(ISNUMBER(J469),J469&gt;0))),ISNUMBER(L469),E469&gt;0),R469*(L469/E469-1)*(1-'Start Here'!$B$16),0)</f>
        <v>0</v>
      </c>
      <c r="U469" t="str" s="6">
        <v>SNAP: preserve existing selling price; Currently hidden; do not activate automatically</v>
      </c>
      <c r="V469" t="str" s="21">
        <v>No</v>
      </c>
      <c r="W469" t="str" s="21">
        <v>No</v>
      </c>
      <c r="X469" s="22">
        <v>0</v>
      </c>
      <c r="Y469" s="18">
        <v>11.84</v>
      </c>
      <c r="Z469" s="18">
        <v>11.84</v>
      </c>
      <c r="AA469" s="25">
        <v>1</v>
      </c>
      <c r="AB469" t="str" s="6">
        <v>2026-10-01 10:41:27 UTC</v>
      </c>
      <c r="AC469" t="str" s="6">
        <v>Local Line cache</v>
      </c>
      <c r="AD469" s="23">
        <v>1102439</v>
      </c>
      <c r="AE469" s="23">
        <v>919418</v>
      </c>
      <c r="AF469" t="str" s="23">
        <v>1102439:919418:snap</v>
      </c>
      <c r="AG469" t="str" s="23">
        <v>Yes</v>
      </c>
      <c r="AH469" t="str" s="23">
        <v>Yes</v>
      </c>
      <c r="AI469" s="18">
        <v>0</v>
      </c>
    </row>
    <row r="470" ht="32" customHeight="1">
      <c r="A470" t="str" s="7">
        <v>Creamy Cow, LLC</v>
      </c>
      <c r="B470" t="str" s="7">
        <v>Raw A2/A2 Milk</v>
      </c>
      <c r="C470" t="str" s="7">
        <v>1/2 gallon</v>
      </c>
      <c r="D470" t="str" s="7">
        <v>Herd Share Members</v>
      </c>
      <c r="E470" s="12">
        <v>21</v>
      </c>
      <c r="F470" s="13">
        <v>22.68</v>
      </c>
      <c r="G470" s="13">
        <f>IF(AND(ISNUMBER(E470),ISNUMBER(F470)),F470-E470,"")</f>
        <v>1.68</v>
      </c>
      <c r="H470" s="14">
        <f>IF(AND(ISNUMBER(E470),E470&gt;0,ISNUMBER(F470)),F470/E470-1,"")</f>
        <v>0.08000000000000007</v>
      </c>
      <c r="I470" t="str" s="15">
        <v>Unreviewed</v>
      </c>
      <c r="J470" s="16"/>
      <c r="K470" t="str" s="15">
        <v/>
      </c>
      <c r="L470" s="17" t="str">
        <f>IF(AC470="Local catalog","",IF(AG470="Yes",IF(ISNUMBER(E470),E470,""),IF(I470="Keep current",IF(ISNUMBER(E470),E470,""),IF(AH470&lt;&gt;"Yes","",IF(I470="Approve proposed",F470,IF(AND(I470="Use my price",AND(ISNUMBER(J470),J470&gt;0)),J470,""))))))</f>
        <v/>
      </c>
      <c r="M470" t="str" s="7">
        <f>IF(AND(AG470="Yes",OR(I470="Approve proposed",I470="Use my price")),"CHECK: protected price kept current",IF(OR(I470="Unreviewed",I470=""),"Pending review",IF(I470="Hold","On hold",IF(I470="Keep current",IF(ISNUMBER(E470),"Kept current","CHECK: no confirmed current price"),IF(AH470&lt;&gt;"Yes","CHECK: source needs review",IF(AND(I470="Use my price",NOT(AND(ISNUMBER(J470),J470&gt;0))),"CHECK: enter a price above zero",IF(NOT(OR(I470="Approve proposed",I470="Use my price")),"CHECK: choose a listed decision",IF(OR(NOT(ISNUMBER(L470)),L470&lt;=0,NOT(ISNUMBER(Y470)),Y470&lt;=0,X470&gt;=1),"CHECK: price or base unavailable",IF(L470/(Y470*(1-X470))-1&lt;0,"CHECK: price below local base","Ready")))))))))</f>
        <v>Pending review</v>
      </c>
      <c r="N470" s="18">
        <v>21</v>
      </c>
      <c r="O470" s="19">
        <v>0.4</v>
      </c>
      <c r="P470" s="14">
        <v>0.512</v>
      </c>
      <c r="Q470" s="20" t="str">
        <f>IF(AND(ISNUMBER(L470),ISNUMBER(Y470),Y470&gt;0,X470&lt;1),ROUND(L470/(Y470*(1-X470))-1,4),"")</f>
        <v/>
      </c>
      <c r="R470" s="12">
        <v>9639</v>
      </c>
      <c r="S470" s="13">
        <f>IF(AND(ISNUMBER(E470),E470&gt;0,ISNUMBER(F470)),R470*(F470/E470-1)*(1-'Start Here'!$B$16),0)</f>
        <v>747.9864000000007</v>
      </c>
      <c r="T470" s="17">
        <f>IF(AND(M470="Ready",OR(I470="Approve proposed",AND(I470="Use my price",AND(ISNUMBER(J470),J470&gt;0))),ISNUMBER(L470),E470&gt;0),R470*(L470/E470-1)*(1-'Start Here'!$B$16),0)</f>
        <v>0</v>
      </c>
      <c r="U470" t="str" s="6">
        <v/>
      </c>
      <c r="V470" t="str" s="21">
        <v>Yes</v>
      </c>
      <c r="W470" t="str" s="21">
        <v>No</v>
      </c>
      <c r="X470" s="22">
        <v>0</v>
      </c>
      <c r="Y470" s="18">
        <v>15</v>
      </c>
      <c r="Z470" s="18">
        <v>15</v>
      </c>
      <c r="AA470" s="25">
        <v>1</v>
      </c>
      <c r="AB470" t="str" s="6">
        <v>2026-10-01T16:20:39.336Z</v>
      </c>
      <c r="AC470" t="str" s="6">
        <v>Live GET verified</v>
      </c>
      <c r="AD470" s="23">
        <v>805461</v>
      </c>
      <c r="AE470" s="23">
        <v>526465</v>
      </c>
      <c r="AF470" t="str" s="23">
        <v>805461:526465:herdShare</v>
      </c>
      <c r="AG470" t="str" s="23">
        <v>No</v>
      </c>
      <c r="AH470" t="str" s="23">
        <v>Yes</v>
      </c>
      <c r="AI470" s="18">
        <v>6885</v>
      </c>
    </row>
    <row r="471" ht="32" customHeight="1">
      <c r="A471" t="str" s="7">
        <v>Creamy Cow, LLC</v>
      </c>
      <c r="B471" t="str" s="7">
        <v>Raw A2/A2 Milk</v>
      </c>
      <c r="C471" t="str" s="7">
        <v>1/2 gallon</v>
      </c>
      <c r="D471" t="str" s="7">
        <v>CSA Members</v>
      </c>
      <c r="G471" s="13" t="str">
        <f>IF(AND(ISNUMBER(E471),ISNUMBER(F471)),F471-E471,"")</f>
        <v/>
      </c>
      <c r="H471" s="14" t="str">
        <f>IF(AND(ISNUMBER(E471),E471&gt;0,ISNUMBER(F471)),F471/E471-1,"")</f>
        <v/>
      </c>
      <c r="I471" t="str" s="15">
        <v>Hold</v>
      </c>
      <c r="J471" s="24"/>
      <c r="K471" t="str" s="15">
        <v/>
      </c>
      <c r="L471" s="17" t="str">
        <f>IF(AC471="Local catalog","",IF(AG471="Yes",IF(ISNUMBER(E471),E471,""),IF(I471="Keep current",IF(ISNUMBER(E471),E471,""),IF(AH471&lt;&gt;"Yes","",IF(I471="Approve proposed",F471,IF(AND(I471="Use my price",AND(ISNUMBER(J471),J471&gt;0)),J471,""))))))</f>
        <v/>
      </c>
      <c r="M471" t="str" s="7">
        <f>IF(AND(AG471="Yes",OR(I471="Approve proposed",I471="Use my price")),"CHECK: protected price kept current",IF(OR(I471="Unreviewed",I471=""),"Pending review",IF(I471="Hold","On hold",IF(I471="Keep current",IF(ISNUMBER(E471),"Kept current","CHECK: no confirmed current price"),IF(AH471&lt;&gt;"Yes","CHECK: source needs review",IF(AND(I471="Use my price",NOT(AND(ISNUMBER(J471),J471&gt;0))),"CHECK: enter a price above zero",IF(NOT(OR(I471="Approve proposed",I471="Use my price")),"CHECK: choose a listed decision",IF(OR(NOT(ISNUMBER(L471)),L471&lt;=0,NOT(ISNUMBER(Y471)),Y471&lt;=0,X471&gt;=1),"CHECK: price or base unavailable",IF(L471/(Y471*(1-X471))-1&lt;0,"CHECK: price below local base","Ready")))))))))</f>
        <v>On hold</v>
      </c>
      <c r="N471" s="18">
        <v>21</v>
      </c>
      <c r="O471" s="19">
        <v>0.4</v>
      </c>
      <c r="Q471" s="20" t="str">
        <f>IF(AND(ISNUMBER(L471),ISNUMBER(Y471),Y471&gt;0,X471&lt;1),ROUND(L471/(Y471*(1-X471))-1,4),"")</f>
        <v/>
      </c>
      <c r="R471" s="12">
        <v>0</v>
      </c>
      <c r="S471" s="13">
        <f>IF(AND(ISNUMBER(E471),E471&gt;0,ISNUMBER(F471)),R471*(F471/E471-1)*(1-'Start Here'!$B$16),0)</f>
        <v>0</v>
      </c>
      <c r="T471" s="17">
        <f>IF(AND(M471="Ready",OR(I471="Approve proposed",AND(I471="Use my price",AND(ISNUMBER(J471),J471&gt;0))),ISNUMBER(L471),E471&gt;0),R471*(L471/E471-1)*(1-'Start Here'!$B$16),0)</f>
        <v>0</v>
      </c>
      <c r="U471" t="str" s="6">
        <v>No confirmed Local Line price/list; local calculation is reference only</v>
      </c>
      <c r="V471" t="str" s="21">
        <v>Yes</v>
      </c>
      <c r="W471" t="str" s="21">
        <v>No</v>
      </c>
      <c r="X471" s="22">
        <v>0</v>
      </c>
      <c r="Y471" s="18">
        <v>15</v>
      </c>
      <c r="Z471" s="18">
        <v>15</v>
      </c>
      <c r="AA471" s="25">
        <v>1</v>
      </c>
      <c r="AB471" t="str" s="6">
        <v/>
      </c>
      <c r="AC471" t="str" s="6">
        <v>Local calculation only</v>
      </c>
      <c r="AD471" s="23">
        <v>805461</v>
      </c>
      <c r="AE471" s="23">
        <v>526465</v>
      </c>
      <c r="AF471" t="str" s="23">
        <v>805461:526465:member</v>
      </c>
      <c r="AG471" t="str" s="23">
        <v>No</v>
      </c>
      <c r="AH471" t="str" s="23">
        <v>No</v>
      </c>
      <c r="AI471" s="18">
        <v>0</v>
      </c>
    </row>
    <row r="472" ht="32" customHeight="1">
      <c r="A472" t="str" s="7">
        <v>Creamy Cow, LLC</v>
      </c>
      <c r="B472" t="str" s="7">
        <v>Raw A2/A2 Milk</v>
      </c>
      <c r="C472" t="str" s="7">
        <v>1/2 gallon</v>
      </c>
      <c r="D472" t="str" s="7">
        <v>Guest Basket</v>
      </c>
      <c r="G472" s="13" t="str">
        <f>IF(AND(ISNUMBER(E472),ISNUMBER(F472)),F472-E472,"")</f>
        <v/>
      </c>
      <c r="H472" s="14" t="str">
        <f>IF(AND(ISNUMBER(E472),E472&gt;0,ISNUMBER(F472)),F472/E472-1,"")</f>
        <v/>
      </c>
      <c r="I472" t="str" s="15">
        <v>Hold</v>
      </c>
      <c r="J472" s="24"/>
      <c r="K472" t="str" s="15">
        <v/>
      </c>
      <c r="L472" s="17" t="str">
        <f>IF(AC472="Local catalog","",IF(AG472="Yes",IF(ISNUMBER(E472),E472,""),IF(I472="Keep current",IF(ISNUMBER(E472),E472,""),IF(AH472&lt;&gt;"Yes","",IF(I472="Approve proposed",F472,IF(AND(I472="Use my price",AND(ISNUMBER(J472),J472&gt;0)),J472,""))))))</f>
        <v/>
      </c>
      <c r="M472" t="str" s="7">
        <f>IF(AND(AG472="Yes",OR(I472="Approve proposed",I472="Use my price")),"CHECK: protected price kept current",IF(OR(I472="Unreviewed",I472=""),"Pending review",IF(I472="Hold","On hold",IF(I472="Keep current",IF(ISNUMBER(E472),"Kept current","CHECK: no confirmed current price"),IF(AH472&lt;&gt;"Yes","CHECK: source needs review",IF(AND(I472="Use my price",NOT(AND(ISNUMBER(J472),J472&gt;0))),"CHECK: enter a price above zero",IF(NOT(OR(I472="Approve proposed",I472="Use my price")),"CHECK: choose a listed decision",IF(OR(NOT(ISNUMBER(L472)),L472&lt;=0,NOT(ISNUMBER(Y472)),Y472&lt;=0,X472&gt;=1),"CHECK: price or base unavailable",IF(L472/(Y472*(1-X472))-1&lt;0,"CHECK: price below local base","Ready")))))))))</f>
        <v>On hold</v>
      </c>
      <c r="N472" s="18">
        <v>21</v>
      </c>
      <c r="O472" s="19">
        <v>0.4</v>
      </c>
      <c r="Q472" s="20" t="str">
        <f>IF(AND(ISNUMBER(L472),ISNUMBER(Y472),Y472&gt;0,X472&lt;1),ROUND(L472/(Y472*(1-X472))-1,4),"")</f>
        <v/>
      </c>
      <c r="R472" s="12">
        <v>0</v>
      </c>
      <c r="S472" s="13">
        <f>IF(AND(ISNUMBER(E472),E472&gt;0,ISNUMBER(F472)),R472*(F472/E472-1)*(1-'Start Here'!$B$16),0)</f>
        <v>0</v>
      </c>
      <c r="T472" s="17">
        <f>IF(AND(M472="Ready",OR(I472="Approve proposed",AND(I472="Use my price",AND(ISNUMBER(J472),J472&gt;0))),ISNUMBER(L472),E472&gt;0),R472*(L472/E472-1)*(1-'Start Here'!$B$16),0)</f>
        <v>0</v>
      </c>
      <c r="U472" t="str" s="6">
        <v>No confirmed Local Line price/list; local calculation is reference only</v>
      </c>
      <c r="V472" t="str" s="21">
        <v>Yes</v>
      </c>
      <c r="W472" t="str" s="21">
        <v>No</v>
      </c>
      <c r="X472" s="22">
        <v>0</v>
      </c>
      <c r="Y472" s="18">
        <v>15</v>
      </c>
      <c r="Z472" s="18">
        <v>15</v>
      </c>
      <c r="AA472" s="25">
        <v>1</v>
      </c>
      <c r="AB472" t="str" s="6">
        <v/>
      </c>
      <c r="AC472" t="str" s="6">
        <v>Local calculation only</v>
      </c>
      <c r="AD472" s="23">
        <v>805461</v>
      </c>
      <c r="AE472" s="23">
        <v>526465</v>
      </c>
      <c r="AF472" t="str" s="23">
        <v>805461:526465:guest</v>
      </c>
      <c r="AG472" t="str" s="23">
        <v>No</v>
      </c>
      <c r="AH472" t="str" s="23">
        <v>No</v>
      </c>
      <c r="AI472" s="18">
        <v>0</v>
      </c>
    </row>
    <row r="473" ht="32" customHeight="1">
      <c r="A473" t="str" s="7">
        <v>Creamy Cow, LLC</v>
      </c>
      <c r="B473" t="str" s="7">
        <v>Raw A2/A2 Milk</v>
      </c>
      <c r="C473" t="str" s="7">
        <v>1/2 gallon</v>
      </c>
      <c r="D473" t="str" s="7">
        <v>SNAP</v>
      </c>
      <c r="E473" s="12">
        <v>21</v>
      </c>
      <c r="F473" s="13">
        <v>21</v>
      </c>
      <c r="G473" s="13">
        <f>IF(AND(ISNUMBER(E473),ISNUMBER(F473)),F473-E473,"")</f>
        <v>0</v>
      </c>
      <c r="H473" s="14">
        <f>IF(AND(ISNUMBER(E473),E473&gt;0,ISNUMBER(F473)),F473/E473-1,"")</f>
        <v>0</v>
      </c>
      <c r="I473" t="str" s="15">
        <v>Keep current</v>
      </c>
      <c r="J473" s="16"/>
      <c r="K473" t="str" s="15">
        <v/>
      </c>
      <c r="L473" s="17">
        <f>IF(AC473="Local catalog","",IF(AG473="Yes",IF(ISNUMBER(E473),E473,""),IF(I473="Keep current",IF(ISNUMBER(E473),E473,""),IF(AH473&lt;&gt;"Yes","",IF(I473="Approve proposed",F473,IF(AND(I473="Use my price",AND(ISNUMBER(J473),J473&gt;0)),J473,""))))))</f>
        <v>21</v>
      </c>
      <c r="M473" t="str" s="7">
        <f>IF(AND(AG473="Yes",OR(I473="Approve proposed",I473="Use my price")),"CHECK: protected price kept current",IF(OR(I473="Unreviewed",I473=""),"Pending review",IF(I473="Hold","On hold",IF(I473="Keep current",IF(ISNUMBER(E473),"Kept current","CHECK: no confirmed current price"),IF(AH473&lt;&gt;"Yes","CHECK: source needs review",IF(AND(I473="Use my price",NOT(AND(ISNUMBER(J473),J473&gt;0))),"CHECK: enter a price above zero",IF(NOT(OR(I473="Approve proposed",I473="Use my price")),"CHECK: choose a listed decision",IF(OR(NOT(ISNUMBER(L473)),L473&lt;=0,NOT(ISNUMBER(Y473)),Y473&lt;=0,X473&gt;=1),"CHECK: price or base unavailable",IF(L473/(Y473*(1-X473))-1&lt;0,"CHECK: price below local base","Ready")))))))))</f>
        <v>Kept current</v>
      </c>
      <c r="N473" s="18">
        <v>21</v>
      </c>
      <c r="O473" s="19">
        <v>0.4</v>
      </c>
      <c r="P473" s="14">
        <v>0.4</v>
      </c>
      <c r="Q473" s="20">
        <f>IF(AND(ISNUMBER(L473),ISNUMBER(Y473),Y473&gt;0,X473&lt;1),ROUND(L473/(Y473*(1-X473))-1,4),"")</f>
        <v>0.4</v>
      </c>
      <c r="R473" s="12">
        <v>0</v>
      </c>
      <c r="S473" s="13">
        <f>IF(AND(ISNUMBER(E473),E473&gt;0,ISNUMBER(F473)),R473*(F473/E473-1)*(1-'Start Here'!$B$16),0)</f>
        <v>0</v>
      </c>
      <c r="T473" s="17">
        <f>IF(AND(M473="Ready",OR(I473="Approve proposed",AND(I473="Use my price",AND(ISNUMBER(J473),J473&gt;0))),ISNUMBER(L473),E473&gt;0),R473*(L473/E473-1)*(1-'Start Here'!$B$16),0)</f>
        <v>0</v>
      </c>
      <c r="U473" t="str" s="6">
        <v>SNAP: preserve existing selling price</v>
      </c>
      <c r="V473" t="str" s="21">
        <v>Yes</v>
      </c>
      <c r="W473" t="str" s="21">
        <v>No</v>
      </c>
      <c r="X473" s="22">
        <v>0</v>
      </c>
      <c r="Y473" s="18">
        <v>15</v>
      </c>
      <c r="Z473" s="18">
        <v>15</v>
      </c>
      <c r="AA473" s="25">
        <v>1</v>
      </c>
      <c r="AB473" t="str" s="6">
        <v>2026-10-01T16:20:39.336Z</v>
      </c>
      <c r="AC473" t="str" s="6">
        <v>Live GET verified</v>
      </c>
      <c r="AD473" s="23">
        <v>805461</v>
      </c>
      <c r="AE473" s="23">
        <v>526465</v>
      </c>
      <c r="AF473" t="str" s="23">
        <v>805461:526465:snap</v>
      </c>
      <c r="AG473" t="str" s="23">
        <v>Yes</v>
      </c>
      <c r="AH473" t="str" s="23">
        <v>Yes</v>
      </c>
      <c r="AI473" s="18">
        <v>0</v>
      </c>
    </row>
    <row r="474" ht="32" customHeight="1">
      <c r="A474" t="str" s="7">
        <v>Creamy Cow, LLC</v>
      </c>
      <c r="B474" t="str" s="7">
        <v>Raw Cultured Butter</v>
      </c>
      <c r="C474" t="str" s="7">
        <v>0.5 lbs</v>
      </c>
      <c r="D474" t="str" s="7">
        <v>Herd Share Members</v>
      </c>
      <c r="E474" s="12">
        <v>19.6</v>
      </c>
      <c r="F474" s="13">
        <v>21.17</v>
      </c>
      <c r="G474" s="13">
        <f>IF(AND(ISNUMBER(E474),ISNUMBER(F474)),F474-E474,"")</f>
        <v>1.57</v>
      </c>
      <c r="H474" s="14">
        <f>IF(AND(ISNUMBER(E474),E474&gt;0,ISNUMBER(F474)),F474/E474-1,"")</f>
        <v>0.08010204081632644</v>
      </c>
      <c r="I474" t="str" s="15">
        <v>Unreviewed</v>
      </c>
      <c r="J474" s="16"/>
      <c r="K474" t="str" s="15">
        <v/>
      </c>
      <c r="L474" s="17" t="str">
        <f>IF(AC474="Local catalog","",IF(AG474="Yes",IF(ISNUMBER(E474),E474,""),IF(I474="Keep current",IF(ISNUMBER(E474),E474,""),IF(AH474&lt;&gt;"Yes","",IF(I474="Approve proposed",F474,IF(AND(I474="Use my price",AND(ISNUMBER(J474),J474&gt;0)),J474,""))))))</f>
        <v/>
      </c>
      <c r="M474" t="str" s="7">
        <f>IF(AND(AG474="Yes",OR(I474="Approve proposed",I474="Use my price")),"CHECK: protected price kept current",IF(OR(I474="Unreviewed",I474=""),"Pending review",IF(I474="Hold","On hold",IF(I474="Keep current",IF(ISNUMBER(E474),"Kept current","CHECK: no confirmed current price"),IF(AH474&lt;&gt;"Yes","CHECK: source needs review",IF(AND(I474="Use my price",NOT(AND(ISNUMBER(J474),J474&gt;0))),"CHECK: enter a price above zero",IF(NOT(OR(I474="Approve proposed",I474="Use my price")),"CHECK: choose a listed decision",IF(OR(NOT(ISNUMBER(L474)),L474&lt;=0,NOT(ISNUMBER(Y474)),Y474&lt;=0,X474&gt;=1),"CHECK: price or base unavailable",IF(L474/(Y474*(1-X474))-1&lt;0,"CHECK: price below local base","Ready")))))))))</f>
        <v>Pending review</v>
      </c>
      <c r="N474" s="18">
        <v>19.6</v>
      </c>
      <c r="O474" s="19">
        <v>0.4</v>
      </c>
      <c r="P474" s="14">
        <v>0.5121</v>
      </c>
      <c r="Q474" s="20" t="str">
        <f>IF(AND(ISNUMBER(L474),ISNUMBER(Y474),Y474&gt;0,X474&lt;1),ROUND(L474/(Y474*(1-X474))-1,4),"")</f>
        <v/>
      </c>
      <c r="R474" s="12">
        <v>2548</v>
      </c>
      <c r="S474" s="13">
        <f>IF(AND(ISNUMBER(E474),E474&gt;0,ISNUMBER(F474)),R474*(F474/E474-1)*(1-'Start Here'!$B$16),0)</f>
        <v>197.97699999999978</v>
      </c>
      <c r="T474" s="17">
        <f>IF(AND(M474="Ready",OR(I474="Approve proposed",AND(I474="Use my price",AND(ISNUMBER(J474),J474&gt;0))),ISNUMBER(L474),E474&gt;0),R474*(L474/E474-1)*(1-'Start Here'!$B$16),0)</f>
        <v>0</v>
      </c>
      <c r="U474" t="str" s="6">
        <v/>
      </c>
      <c r="V474" t="str" s="21">
        <v>Yes</v>
      </c>
      <c r="W474" t="str" s="21">
        <v>No</v>
      </c>
      <c r="X474" s="22">
        <v>0</v>
      </c>
      <c r="Y474" s="18">
        <v>14</v>
      </c>
      <c r="Z474" s="18">
        <v>14</v>
      </c>
      <c r="AA474" s="25">
        <v>1</v>
      </c>
      <c r="AB474" t="str" s="6">
        <v>2026-10-01 10:41:27 UTC</v>
      </c>
      <c r="AC474" t="str" s="6">
        <v>Local Line cache</v>
      </c>
      <c r="AD474" s="23">
        <v>805470</v>
      </c>
      <c r="AE474" s="23">
        <v>526476</v>
      </c>
      <c r="AF474" t="str" s="23">
        <v>805470:526476:herdShare</v>
      </c>
      <c r="AG474" t="str" s="23">
        <v>No</v>
      </c>
      <c r="AH474" t="str" s="23">
        <v>Yes</v>
      </c>
      <c r="AI474" s="18">
        <v>1820</v>
      </c>
    </row>
    <row r="475" ht="32" customHeight="1">
      <c r="A475" t="str" s="7">
        <v>Creamy Cow, LLC</v>
      </c>
      <c r="B475" t="str" s="7">
        <v>Raw Cultured Butter</v>
      </c>
      <c r="C475" t="str" s="7">
        <v>0.5 lbs</v>
      </c>
      <c r="D475" t="str" s="7">
        <v>CSA Members</v>
      </c>
      <c r="G475" s="13" t="str">
        <f>IF(AND(ISNUMBER(E475),ISNUMBER(F475)),F475-E475,"")</f>
        <v/>
      </c>
      <c r="H475" s="14" t="str">
        <f>IF(AND(ISNUMBER(E475),E475&gt;0,ISNUMBER(F475)),F475/E475-1,"")</f>
        <v/>
      </c>
      <c r="I475" t="str" s="15">
        <v>Hold</v>
      </c>
      <c r="J475" s="24"/>
      <c r="K475" t="str" s="15">
        <v/>
      </c>
      <c r="L475" s="17" t="str">
        <f>IF(AC475="Local catalog","",IF(AG475="Yes",IF(ISNUMBER(E475),E475,""),IF(I475="Keep current",IF(ISNUMBER(E475),E475,""),IF(AH475&lt;&gt;"Yes","",IF(I475="Approve proposed",F475,IF(AND(I475="Use my price",AND(ISNUMBER(J475),J475&gt;0)),J475,""))))))</f>
        <v/>
      </c>
      <c r="M475" t="str" s="7">
        <f>IF(AND(AG475="Yes",OR(I475="Approve proposed",I475="Use my price")),"CHECK: protected price kept current",IF(OR(I475="Unreviewed",I475=""),"Pending review",IF(I475="Hold","On hold",IF(I475="Keep current",IF(ISNUMBER(E475),"Kept current","CHECK: no confirmed current price"),IF(AH475&lt;&gt;"Yes","CHECK: source needs review",IF(AND(I475="Use my price",NOT(AND(ISNUMBER(J475),J475&gt;0))),"CHECK: enter a price above zero",IF(NOT(OR(I475="Approve proposed",I475="Use my price")),"CHECK: choose a listed decision",IF(OR(NOT(ISNUMBER(L475)),L475&lt;=0,NOT(ISNUMBER(Y475)),Y475&lt;=0,X475&gt;=1),"CHECK: price or base unavailable",IF(L475/(Y475*(1-X475))-1&lt;0,"CHECK: price below local base","Ready")))))))))</f>
        <v>On hold</v>
      </c>
      <c r="N475" s="18">
        <v>19.6</v>
      </c>
      <c r="O475" s="19">
        <v>0.4</v>
      </c>
      <c r="Q475" s="20" t="str">
        <f>IF(AND(ISNUMBER(L475),ISNUMBER(Y475),Y475&gt;0,X475&lt;1),ROUND(L475/(Y475*(1-X475))-1,4),"")</f>
        <v/>
      </c>
      <c r="R475" s="12">
        <v>0</v>
      </c>
      <c r="S475" s="13">
        <f>IF(AND(ISNUMBER(E475),E475&gt;0,ISNUMBER(F475)),R475*(F475/E475-1)*(1-'Start Here'!$B$16),0)</f>
        <v>0</v>
      </c>
      <c r="T475" s="17">
        <f>IF(AND(M475="Ready",OR(I475="Approve proposed",AND(I475="Use my price",AND(ISNUMBER(J475),J475&gt;0))),ISNUMBER(L475),E475&gt;0),R475*(L475/E475-1)*(1-'Start Here'!$B$16),0)</f>
        <v>0</v>
      </c>
      <c r="U475" t="str" s="6">
        <v>No confirmed Local Line price/list; local calculation is reference only</v>
      </c>
      <c r="V475" t="str" s="21">
        <v>Yes</v>
      </c>
      <c r="W475" t="str" s="21">
        <v>No</v>
      </c>
      <c r="X475" s="22">
        <v>0</v>
      </c>
      <c r="Y475" s="18">
        <v>14</v>
      </c>
      <c r="Z475" s="18">
        <v>14</v>
      </c>
      <c r="AA475" s="25">
        <v>1</v>
      </c>
      <c r="AB475" t="str" s="6">
        <v/>
      </c>
      <c r="AC475" t="str" s="6">
        <v>Local calculation only</v>
      </c>
      <c r="AD475" s="23">
        <v>805470</v>
      </c>
      <c r="AE475" s="23">
        <v>526476</v>
      </c>
      <c r="AF475" t="str" s="23">
        <v>805470:526476:member</v>
      </c>
      <c r="AG475" t="str" s="23">
        <v>No</v>
      </c>
      <c r="AH475" t="str" s="23">
        <v>No</v>
      </c>
      <c r="AI475" s="18">
        <v>0</v>
      </c>
    </row>
    <row r="476" ht="32" customHeight="1">
      <c r="A476" t="str" s="7">
        <v>Creamy Cow, LLC</v>
      </c>
      <c r="B476" t="str" s="7">
        <v>Raw Cultured Butter</v>
      </c>
      <c r="C476" t="str" s="7">
        <v>0.5 lbs</v>
      </c>
      <c r="D476" t="str" s="7">
        <v>Guest Basket</v>
      </c>
      <c r="G476" s="13" t="str">
        <f>IF(AND(ISNUMBER(E476),ISNUMBER(F476)),F476-E476,"")</f>
        <v/>
      </c>
      <c r="H476" s="14" t="str">
        <f>IF(AND(ISNUMBER(E476),E476&gt;0,ISNUMBER(F476)),F476/E476-1,"")</f>
        <v/>
      </c>
      <c r="I476" t="str" s="15">
        <v>Hold</v>
      </c>
      <c r="J476" s="24"/>
      <c r="K476" t="str" s="15">
        <v/>
      </c>
      <c r="L476" s="17" t="str">
        <f>IF(AC476="Local catalog","",IF(AG476="Yes",IF(ISNUMBER(E476),E476,""),IF(I476="Keep current",IF(ISNUMBER(E476),E476,""),IF(AH476&lt;&gt;"Yes","",IF(I476="Approve proposed",F476,IF(AND(I476="Use my price",AND(ISNUMBER(J476),J476&gt;0)),J476,""))))))</f>
        <v/>
      </c>
      <c r="M476" t="str" s="7">
        <f>IF(AND(AG476="Yes",OR(I476="Approve proposed",I476="Use my price")),"CHECK: protected price kept current",IF(OR(I476="Unreviewed",I476=""),"Pending review",IF(I476="Hold","On hold",IF(I476="Keep current",IF(ISNUMBER(E476),"Kept current","CHECK: no confirmed current price"),IF(AH476&lt;&gt;"Yes","CHECK: source needs review",IF(AND(I476="Use my price",NOT(AND(ISNUMBER(J476),J476&gt;0))),"CHECK: enter a price above zero",IF(NOT(OR(I476="Approve proposed",I476="Use my price")),"CHECK: choose a listed decision",IF(OR(NOT(ISNUMBER(L476)),L476&lt;=0,NOT(ISNUMBER(Y476)),Y476&lt;=0,X476&gt;=1),"CHECK: price or base unavailable",IF(L476/(Y476*(1-X476))-1&lt;0,"CHECK: price below local base","Ready")))))))))</f>
        <v>On hold</v>
      </c>
      <c r="N476" s="18">
        <v>19.6</v>
      </c>
      <c r="O476" s="19">
        <v>0.4</v>
      </c>
      <c r="Q476" s="20" t="str">
        <f>IF(AND(ISNUMBER(L476),ISNUMBER(Y476),Y476&gt;0,X476&lt;1),ROUND(L476/(Y476*(1-X476))-1,4),"")</f>
        <v/>
      </c>
      <c r="R476" s="12">
        <v>0</v>
      </c>
      <c r="S476" s="13">
        <f>IF(AND(ISNUMBER(E476),E476&gt;0,ISNUMBER(F476)),R476*(F476/E476-1)*(1-'Start Here'!$B$16),0)</f>
        <v>0</v>
      </c>
      <c r="T476" s="17">
        <f>IF(AND(M476="Ready",OR(I476="Approve proposed",AND(I476="Use my price",AND(ISNUMBER(J476),J476&gt;0))),ISNUMBER(L476),E476&gt;0),R476*(L476/E476-1)*(1-'Start Here'!$B$16),0)</f>
        <v>0</v>
      </c>
      <c r="U476" t="str" s="6">
        <v>No confirmed Local Line price/list; local calculation is reference only</v>
      </c>
      <c r="V476" t="str" s="21">
        <v>Yes</v>
      </c>
      <c r="W476" t="str" s="21">
        <v>No</v>
      </c>
      <c r="X476" s="22">
        <v>0</v>
      </c>
      <c r="Y476" s="18">
        <v>14</v>
      </c>
      <c r="Z476" s="18">
        <v>14</v>
      </c>
      <c r="AA476" s="25">
        <v>1</v>
      </c>
      <c r="AB476" t="str" s="6">
        <v/>
      </c>
      <c r="AC476" t="str" s="6">
        <v>Local calculation only</v>
      </c>
      <c r="AD476" s="23">
        <v>805470</v>
      </c>
      <c r="AE476" s="23">
        <v>526476</v>
      </c>
      <c r="AF476" t="str" s="23">
        <v>805470:526476:guest</v>
      </c>
      <c r="AG476" t="str" s="23">
        <v>No</v>
      </c>
      <c r="AH476" t="str" s="23">
        <v>No</v>
      </c>
      <c r="AI476" s="18">
        <v>0</v>
      </c>
    </row>
    <row r="477" ht="32" customHeight="1">
      <c r="A477" t="str" s="7">
        <v>Creamy Cow, LLC</v>
      </c>
      <c r="B477" t="str" s="7">
        <v>Raw Cultured Butter</v>
      </c>
      <c r="C477" t="str" s="7">
        <v>0.5 lbs</v>
      </c>
      <c r="D477" t="str" s="7">
        <v>SNAP</v>
      </c>
      <c r="E477" s="12">
        <v>19.6</v>
      </c>
      <c r="F477" s="13">
        <v>19.6</v>
      </c>
      <c r="G477" s="13">
        <f>IF(AND(ISNUMBER(E477),ISNUMBER(F477)),F477-E477,"")</f>
        <v>0</v>
      </c>
      <c r="H477" s="14">
        <f>IF(AND(ISNUMBER(E477),E477&gt;0,ISNUMBER(F477)),F477/E477-1,"")</f>
        <v>0</v>
      </c>
      <c r="I477" t="str" s="15">
        <v>Keep current</v>
      </c>
      <c r="J477" s="16"/>
      <c r="K477" t="str" s="15">
        <v/>
      </c>
      <c r="L477" s="17">
        <f>IF(AC477="Local catalog","",IF(AG477="Yes",IF(ISNUMBER(E477),E477,""),IF(I477="Keep current",IF(ISNUMBER(E477),E477,""),IF(AH477&lt;&gt;"Yes","",IF(I477="Approve proposed",F477,IF(AND(I477="Use my price",AND(ISNUMBER(J477),J477&gt;0)),J477,""))))))</f>
        <v>19.6</v>
      </c>
      <c r="M477" t="str" s="7">
        <f>IF(AND(AG477="Yes",OR(I477="Approve proposed",I477="Use my price")),"CHECK: protected price kept current",IF(OR(I477="Unreviewed",I477=""),"Pending review",IF(I477="Hold","On hold",IF(I477="Keep current",IF(ISNUMBER(E477),"Kept current","CHECK: no confirmed current price"),IF(AH477&lt;&gt;"Yes","CHECK: source needs review",IF(AND(I477="Use my price",NOT(AND(ISNUMBER(J477),J477&gt;0))),"CHECK: enter a price above zero",IF(NOT(OR(I477="Approve proposed",I477="Use my price")),"CHECK: choose a listed decision",IF(OR(NOT(ISNUMBER(L477)),L477&lt;=0,NOT(ISNUMBER(Y477)),Y477&lt;=0,X477&gt;=1),"CHECK: price or base unavailable",IF(L477/(Y477*(1-X477))-1&lt;0,"CHECK: price below local base","Ready")))))))))</f>
        <v>Kept current</v>
      </c>
      <c r="N477" s="18">
        <v>19.6</v>
      </c>
      <c r="O477" s="19">
        <v>0.4</v>
      </c>
      <c r="P477" s="14">
        <v>0.4</v>
      </c>
      <c r="Q477" s="20">
        <f>IF(AND(ISNUMBER(L477),ISNUMBER(Y477),Y477&gt;0,X477&lt;1),ROUND(L477/(Y477*(1-X477))-1,4),"")</f>
        <v>0.4</v>
      </c>
      <c r="R477" s="12">
        <v>0</v>
      </c>
      <c r="S477" s="13">
        <f>IF(AND(ISNUMBER(E477),E477&gt;0,ISNUMBER(F477)),R477*(F477/E477-1)*(1-'Start Here'!$B$16),0)</f>
        <v>0</v>
      </c>
      <c r="T477" s="17">
        <f>IF(AND(M477="Ready",OR(I477="Approve proposed",AND(I477="Use my price",AND(ISNUMBER(J477),J477&gt;0))),ISNUMBER(L477),E477&gt;0),R477*(L477/E477-1)*(1-'Start Here'!$B$16),0)</f>
        <v>0</v>
      </c>
      <c r="U477" t="str" s="6">
        <v>SNAP: preserve existing selling price</v>
      </c>
      <c r="V477" t="str" s="21">
        <v>Yes</v>
      </c>
      <c r="W477" t="str" s="21">
        <v>No</v>
      </c>
      <c r="X477" s="22">
        <v>0</v>
      </c>
      <c r="Y477" s="18">
        <v>14</v>
      </c>
      <c r="Z477" s="18">
        <v>14</v>
      </c>
      <c r="AA477" s="25">
        <v>1</v>
      </c>
      <c r="AB477" t="str" s="6">
        <v>2026-10-01 10:41:27 UTC</v>
      </c>
      <c r="AC477" t="str" s="6">
        <v>Local Line cache</v>
      </c>
      <c r="AD477" s="23">
        <v>805470</v>
      </c>
      <c r="AE477" s="23">
        <v>526476</v>
      </c>
      <c r="AF477" t="str" s="23">
        <v>805470:526476:snap</v>
      </c>
      <c r="AG477" t="str" s="23">
        <v>Yes</v>
      </c>
      <c r="AH477" t="str" s="23">
        <v>Yes</v>
      </c>
      <c r="AI477" s="18">
        <v>0</v>
      </c>
    </row>
    <row r="478" ht="32" customHeight="1">
      <c r="A478" t="str" s="7">
        <v>Creamy Cow, LLC</v>
      </c>
      <c r="B478" t="str" s="7">
        <v>Raw Cultured Buttermilk</v>
      </c>
      <c r="C478" t="str" s="7">
        <v>1 quart</v>
      </c>
      <c r="D478" t="str" s="7">
        <v>Herd Share Members</v>
      </c>
      <c r="E478" s="12">
        <v>15</v>
      </c>
      <c r="F478" s="13">
        <v>16.2</v>
      </c>
      <c r="G478" s="13">
        <f>IF(AND(ISNUMBER(E478),ISNUMBER(F478)),F478-E478,"")</f>
        <v>1.2</v>
      </c>
      <c r="H478" s="14">
        <f>IF(AND(ISNUMBER(E478),E478&gt;0,ISNUMBER(F478)),F478/E478-1,"")</f>
        <v>0.07999999999999985</v>
      </c>
      <c r="I478" t="str" s="15">
        <v>Unreviewed</v>
      </c>
      <c r="J478" s="16"/>
      <c r="K478" t="str" s="15">
        <v/>
      </c>
      <c r="L478" s="17" t="str">
        <f>IF(AC478="Local catalog","",IF(AG478="Yes",IF(ISNUMBER(E478),E478,""),IF(I478="Keep current",IF(ISNUMBER(E478),E478,""),IF(AH478&lt;&gt;"Yes","",IF(I478="Approve proposed",F478,IF(AND(I478="Use my price",AND(ISNUMBER(J478),J478&gt;0)),J478,""))))))</f>
        <v/>
      </c>
      <c r="M478" t="str" s="7">
        <f>IF(AND(AG478="Yes",OR(I478="Approve proposed",I478="Use my price")),"CHECK: protected price kept current",IF(OR(I478="Unreviewed",I478=""),"Pending review",IF(I478="Hold","On hold",IF(I478="Keep current",IF(ISNUMBER(E478),"Kept current","CHECK: no confirmed current price"),IF(AH478&lt;&gt;"Yes","CHECK: source needs review",IF(AND(I478="Use my price",NOT(AND(ISNUMBER(J478),J478&gt;0))),"CHECK: enter a price above zero",IF(NOT(OR(I478="Approve proposed",I478="Use my price")),"CHECK: choose a listed decision",IF(OR(NOT(ISNUMBER(L478)),L478&lt;=0,NOT(ISNUMBER(Y478)),Y478&lt;=0,X478&gt;=1),"CHECK: price or base unavailable",IF(L478/(Y478*(1-X478))-1&lt;0,"CHECK: price below local base","Ready")))))))))</f>
        <v>Pending review</v>
      </c>
      <c r="N478" s="18">
        <v>15.4</v>
      </c>
      <c r="O478" s="19">
        <v>0.4</v>
      </c>
      <c r="P478" s="14">
        <v>0.4727</v>
      </c>
      <c r="Q478" s="20" t="str">
        <f>IF(AND(ISNUMBER(L478),ISNUMBER(Y478),Y478&gt;0,X478&lt;1),ROUND(L478/(Y478*(1-X478))-1,4),"")</f>
        <v/>
      </c>
      <c r="R478" s="12">
        <v>1650</v>
      </c>
      <c r="S478" s="13">
        <f>IF(AND(ISNUMBER(E478),E478&gt;0,ISNUMBER(F478)),R478*(F478/E478-1)*(1-'Start Here'!$B$16),0)</f>
        <v>128.03999999999974</v>
      </c>
      <c r="T478" s="17">
        <f>IF(AND(M478="Ready",OR(I478="Approve proposed",AND(I478="Use my price",AND(ISNUMBER(J478),J478&gt;0))),ISNUMBER(L478),E478&gt;0),R478*(L478/E478-1)*(1-'Start Here'!$B$16),0)</f>
        <v>0</v>
      </c>
      <c r="U478" t="str" s="6">
        <v>Local and Local Line prices differ</v>
      </c>
      <c r="V478" t="str" s="21">
        <v>Yes</v>
      </c>
      <c r="W478" t="str" s="21">
        <v>No</v>
      </c>
      <c r="X478" s="22">
        <v>0</v>
      </c>
      <c r="Y478" s="18">
        <v>11</v>
      </c>
      <c r="Z478" s="18">
        <v>11</v>
      </c>
      <c r="AA478" s="25">
        <v>1</v>
      </c>
      <c r="AB478" t="str" s="6">
        <v>2026-10-01 10:41:27 UTC</v>
      </c>
      <c r="AC478" t="str" s="6">
        <v>Local Line cache</v>
      </c>
      <c r="AD478" s="23">
        <v>805471</v>
      </c>
      <c r="AE478" s="23">
        <v>526477</v>
      </c>
      <c r="AF478" t="str" s="23">
        <v>805471:526477:herdShare</v>
      </c>
      <c r="AG478" t="str" s="23">
        <v>No</v>
      </c>
      <c r="AH478" t="str" s="23">
        <v>Yes</v>
      </c>
      <c r="AI478" s="18">
        <v>1210</v>
      </c>
    </row>
    <row r="479" ht="32" customHeight="1">
      <c r="A479" t="str" s="7">
        <v>Creamy Cow, LLC</v>
      </c>
      <c r="B479" t="str" s="7">
        <v>Raw Cultured Buttermilk</v>
      </c>
      <c r="C479" t="str" s="7">
        <v>1 quart</v>
      </c>
      <c r="D479" t="str" s="7">
        <v>CSA Members</v>
      </c>
      <c r="G479" s="13" t="str">
        <f>IF(AND(ISNUMBER(E479),ISNUMBER(F479)),F479-E479,"")</f>
        <v/>
      </c>
      <c r="H479" s="14" t="str">
        <f>IF(AND(ISNUMBER(E479),E479&gt;0,ISNUMBER(F479)),F479/E479-1,"")</f>
        <v/>
      </c>
      <c r="I479" t="str" s="15">
        <v>Hold</v>
      </c>
      <c r="J479" s="24"/>
      <c r="K479" t="str" s="15">
        <v/>
      </c>
      <c r="L479" s="17" t="str">
        <f>IF(AC479="Local catalog","",IF(AG479="Yes",IF(ISNUMBER(E479),E479,""),IF(I479="Keep current",IF(ISNUMBER(E479),E479,""),IF(AH479&lt;&gt;"Yes","",IF(I479="Approve proposed",F479,IF(AND(I479="Use my price",AND(ISNUMBER(J479),J479&gt;0)),J479,""))))))</f>
        <v/>
      </c>
      <c r="M479" t="str" s="7">
        <f>IF(AND(AG479="Yes",OR(I479="Approve proposed",I479="Use my price")),"CHECK: protected price kept current",IF(OR(I479="Unreviewed",I479=""),"Pending review",IF(I479="Hold","On hold",IF(I479="Keep current",IF(ISNUMBER(E479),"Kept current","CHECK: no confirmed current price"),IF(AH479&lt;&gt;"Yes","CHECK: source needs review",IF(AND(I479="Use my price",NOT(AND(ISNUMBER(J479),J479&gt;0))),"CHECK: enter a price above zero",IF(NOT(OR(I479="Approve proposed",I479="Use my price")),"CHECK: choose a listed decision",IF(OR(NOT(ISNUMBER(L479)),L479&lt;=0,NOT(ISNUMBER(Y479)),Y479&lt;=0,X479&gt;=1),"CHECK: price or base unavailable",IF(L479/(Y479*(1-X479))-1&lt;0,"CHECK: price below local base","Ready")))))))))</f>
        <v>On hold</v>
      </c>
      <c r="N479" s="18">
        <v>15.4</v>
      </c>
      <c r="O479" s="19">
        <v>0.4</v>
      </c>
      <c r="Q479" s="20" t="str">
        <f>IF(AND(ISNUMBER(L479),ISNUMBER(Y479),Y479&gt;0,X479&lt;1),ROUND(L479/(Y479*(1-X479))-1,4),"")</f>
        <v/>
      </c>
      <c r="R479" s="12">
        <v>0</v>
      </c>
      <c r="S479" s="13">
        <f>IF(AND(ISNUMBER(E479),E479&gt;0,ISNUMBER(F479)),R479*(F479/E479-1)*(1-'Start Here'!$B$16),0)</f>
        <v>0</v>
      </c>
      <c r="T479" s="17">
        <f>IF(AND(M479="Ready",OR(I479="Approve proposed",AND(I479="Use my price",AND(ISNUMBER(J479),J479&gt;0))),ISNUMBER(L479),E479&gt;0),R479*(L479/E479-1)*(1-'Start Here'!$B$16),0)</f>
        <v>0</v>
      </c>
      <c r="U479" t="str" s="6">
        <v>No confirmed Local Line price/list; local calculation is reference only</v>
      </c>
      <c r="V479" t="str" s="21">
        <v>Yes</v>
      </c>
      <c r="W479" t="str" s="21">
        <v>No</v>
      </c>
      <c r="X479" s="22">
        <v>0</v>
      </c>
      <c r="Y479" s="18">
        <v>11</v>
      </c>
      <c r="Z479" s="18">
        <v>11</v>
      </c>
      <c r="AA479" s="25">
        <v>1</v>
      </c>
      <c r="AB479" t="str" s="6">
        <v/>
      </c>
      <c r="AC479" t="str" s="6">
        <v>Local calculation only</v>
      </c>
      <c r="AD479" s="23">
        <v>805471</v>
      </c>
      <c r="AE479" s="23">
        <v>526477</v>
      </c>
      <c r="AF479" t="str" s="23">
        <v>805471:526477:member</v>
      </c>
      <c r="AG479" t="str" s="23">
        <v>No</v>
      </c>
      <c r="AH479" t="str" s="23">
        <v>No</v>
      </c>
      <c r="AI479" s="18">
        <v>0</v>
      </c>
    </row>
    <row r="480" ht="32" customHeight="1">
      <c r="A480" t="str" s="7">
        <v>Creamy Cow, LLC</v>
      </c>
      <c r="B480" t="str" s="7">
        <v>Raw Cultured Buttermilk</v>
      </c>
      <c r="C480" t="str" s="7">
        <v>1 quart</v>
      </c>
      <c r="D480" t="str" s="7">
        <v>Guest Basket</v>
      </c>
      <c r="G480" s="13" t="str">
        <f>IF(AND(ISNUMBER(E480),ISNUMBER(F480)),F480-E480,"")</f>
        <v/>
      </c>
      <c r="H480" s="14" t="str">
        <f>IF(AND(ISNUMBER(E480),E480&gt;0,ISNUMBER(F480)),F480/E480-1,"")</f>
        <v/>
      </c>
      <c r="I480" t="str" s="15">
        <v>Hold</v>
      </c>
      <c r="J480" s="24"/>
      <c r="K480" t="str" s="15">
        <v/>
      </c>
      <c r="L480" s="17" t="str">
        <f>IF(AC480="Local catalog","",IF(AG480="Yes",IF(ISNUMBER(E480),E480,""),IF(I480="Keep current",IF(ISNUMBER(E480),E480,""),IF(AH480&lt;&gt;"Yes","",IF(I480="Approve proposed",F480,IF(AND(I480="Use my price",AND(ISNUMBER(J480),J480&gt;0)),J480,""))))))</f>
        <v/>
      </c>
      <c r="M480" t="str" s="7">
        <f>IF(AND(AG480="Yes",OR(I480="Approve proposed",I480="Use my price")),"CHECK: protected price kept current",IF(OR(I480="Unreviewed",I480=""),"Pending review",IF(I480="Hold","On hold",IF(I480="Keep current",IF(ISNUMBER(E480),"Kept current","CHECK: no confirmed current price"),IF(AH480&lt;&gt;"Yes","CHECK: source needs review",IF(AND(I480="Use my price",NOT(AND(ISNUMBER(J480),J480&gt;0))),"CHECK: enter a price above zero",IF(NOT(OR(I480="Approve proposed",I480="Use my price")),"CHECK: choose a listed decision",IF(OR(NOT(ISNUMBER(L480)),L480&lt;=0,NOT(ISNUMBER(Y480)),Y480&lt;=0,X480&gt;=1),"CHECK: price or base unavailable",IF(L480/(Y480*(1-X480))-1&lt;0,"CHECK: price below local base","Ready")))))))))</f>
        <v>On hold</v>
      </c>
      <c r="N480" s="18">
        <v>15.4</v>
      </c>
      <c r="O480" s="19">
        <v>0.4</v>
      </c>
      <c r="Q480" s="20" t="str">
        <f>IF(AND(ISNUMBER(L480),ISNUMBER(Y480),Y480&gt;0,X480&lt;1),ROUND(L480/(Y480*(1-X480))-1,4),"")</f>
        <v/>
      </c>
      <c r="R480" s="12">
        <v>0</v>
      </c>
      <c r="S480" s="13">
        <f>IF(AND(ISNUMBER(E480),E480&gt;0,ISNUMBER(F480)),R480*(F480/E480-1)*(1-'Start Here'!$B$16),0)</f>
        <v>0</v>
      </c>
      <c r="T480" s="17">
        <f>IF(AND(M480="Ready",OR(I480="Approve proposed",AND(I480="Use my price",AND(ISNUMBER(J480),J480&gt;0))),ISNUMBER(L480),E480&gt;0),R480*(L480/E480-1)*(1-'Start Here'!$B$16),0)</f>
        <v>0</v>
      </c>
      <c r="U480" t="str" s="6">
        <v>No confirmed Local Line price/list; local calculation is reference only</v>
      </c>
      <c r="V480" t="str" s="21">
        <v>Yes</v>
      </c>
      <c r="W480" t="str" s="21">
        <v>No</v>
      </c>
      <c r="X480" s="22">
        <v>0</v>
      </c>
      <c r="Y480" s="18">
        <v>11</v>
      </c>
      <c r="Z480" s="18">
        <v>11</v>
      </c>
      <c r="AA480" s="25">
        <v>1</v>
      </c>
      <c r="AB480" t="str" s="6">
        <v/>
      </c>
      <c r="AC480" t="str" s="6">
        <v>Local calculation only</v>
      </c>
      <c r="AD480" s="23">
        <v>805471</v>
      </c>
      <c r="AE480" s="23">
        <v>526477</v>
      </c>
      <c r="AF480" t="str" s="23">
        <v>805471:526477:guest</v>
      </c>
      <c r="AG480" t="str" s="23">
        <v>No</v>
      </c>
      <c r="AH480" t="str" s="23">
        <v>No</v>
      </c>
      <c r="AI480" s="18">
        <v>0</v>
      </c>
    </row>
    <row r="481" ht="32" customHeight="1">
      <c r="A481" t="str" s="7">
        <v>Creamy Cow, LLC</v>
      </c>
      <c r="B481" t="str" s="7">
        <v>Raw Cultured Buttermilk</v>
      </c>
      <c r="C481" t="str" s="7">
        <v>1 quart</v>
      </c>
      <c r="D481" t="str" s="7">
        <v>SNAP</v>
      </c>
      <c r="E481" s="12">
        <v>15</v>
      </c>
      <c r="F481" s="13">
        <v>15</v>
      </c>
      <c r="G481" s="13">
        <f>IF(AND(ISNUMBER(E481),ISNUMBER(F481)),F481-E481,"")</f>
        <v>0</v>
      </c>
      <c r="H481" s="14">
        <f>IF(AND(ISNUMBER(E481),E481&gt;0,ISNUMBER(F481)),F481/E481-1,"")</f>
        <v>0</v>
      </c>
      <c r="I481" t="str" s="15">
        <v>Keep current</v>
      </c>
      <c r="J481" s="16"/>
      <c r="K481" t="str" s="15">
        <v/>
      </c>
      <c r="L481" s="17">
        <f>IF(AC481="Local catalog","",IF(AG481="Yes",IF(ISNUMBER(E481),E481,""),IF(I481="Keep current",IF(ISNUMBER(E481),E481,""),IF(AH481&lt;&gt;"Yes","",IF(I481="Approve proposed",F481,IF(AND(I481="Use my price",AND(ISNUMBER(J481),J481&gt;0)),J481,""))))))</f>
        <v>15</v>
      </c>
      <c r="M481" t="str" s="7">
        <f>IF(AND(AG481="Yes",OR(I481="Approve proposed",I481="Use my price")),"CHECK: protected price kept current",IF(OR(I481="Unreviewed",I481=""),"Pending review",IF(I481="Hold","On hold",IF(I481="Keep current",IF(ISNUMBER(E481),"Kept current","CHECK: no confirmed current price"),IF(AH481&lt;&gt;"Yes","CHECK: source needs review",IF(AND(I481="Use my price",NOT(AND(ISNUMBER(J481),J481&gt;0))),"CHECK: enter a price above zero",IF(NOT(OR(I481="Approve proposed",I481="Use my price")),"CHECK: choose a listed decision",IF(OR(NOT(ISNUMBER(L481)),L481&lt;=0,NOT(ISNUMBER(Y481)),Y481&lt;=0,X481&gt;=1),"CHECK: price or base unavailable",IF(L481/(Y481*(1-X481))-1&lt;0,"CHECK: price below local base","Ready")))))))))</f>
        <v>Kept current</v>
      </c>
      <c r="N481" s="18">
        <v>15.4</v>
      </c>
      <c r="O481" s="19">
        <v>0.4</v>
      </c>
      <c r="P481" s="14">
        <v>0.3636</v>
      </c>
      <c r="Q481" s="20">
        <f>IF(AND(ISNUMBER(L481),ISNUMBER(Y481),Y481&gt;0,X481&lt;1),ROUND(L481/(Y481*(1-X481))-1,4),"")</f>
        <v>0.3636</v>
      </c>
      <c r="R481" s="12">
        <v>0</v>
      </c>
      <c r="S481" s="13">
        <f>IF(AND(ISNUMBER(E481),E481&gt;0,ISNUMBER(F481)),R481*(F481/E481-1)*(1-'Start Here'!$B$16),0)</f>
        <v>0</v>
      </c>
      <c r="T481" s="17">
        <f>IF(AND(M481="Ready",OR(I481="Approve proposed",AND(I481="Use my price",AND(ISNUMBER(J481),J481&gt;0))),ISNUMBER(L481),E481&gt;0),R481*(L481/E481-1)*(1-'Start Here'!$B$16),0)</f>
        <v>0</v>
      </c>
      <c r="U481" t="str" s="6">
        <v>SNAP: preserve existing selling price; Local and Local Line prices differ</v>
      </c>
      <c r="V481" t="str" s="21">
        <v>Yes</v>
      </c>
      <c r="W481" t="str" s="21">
        <v>No</v>
      </c>
      <c r="X481" s="22">
        <v>0</v>
      </c>
      <c r="Y481" s="18">
        <v>11</v>
      </c>
      <c r="Z481" s="18">
        <v>11</v>
      </c>
      <c r="AA481" s="25">
        <v>1</v>
      </c>
      <c r="AB481" t="str" s="6">
        <v>2026-10-01 10:41:27 UTC</v>
      </c>
      <c r="AC481" t="str" s="6">
        <v>Local Line cache</v>
      </c>
      <c r="AD481" s="23">
        <v>805471</v>
      </c>
      <c r="AE481" s="23">
        <v>526477</v>
      </c>
      <c r="AF481" t="str" s="23">
        <v>805471:526477:snap</v>
      </c>
      <c r="AG481" t="str" s="23">
        <v>Yes</v>
      </c>
      <c r="AH481" t="str" s="23">
        <v>Yes</v>
      </c>
      <c r="AI481" s="18">
        <v>0</v>
      </c>
    </row>
    <row r="482" ht="32" customHeight="1">
      <c r="A482" t="str" s="7">
        <v>Creamy Cow, LLC</v>
      </c>
      <c r="B482" t="str" s="7">
        <v>Raw Farmer's Cheese</v>
      </c>
      <c r="C482" t="str" s="7">
        <v>12 oz</v>
      </c>
      <c r="D482" t="str" s="7">
        <v>Herd Share Members</v>
      </c>
      <c r="E482" s="12">
        <v>14</v>
      </c>
      <c r="F482" s="13">
        <v>15.12</v>
      </c>
      <c r="G482" s="13">
        <f>IF(AND(ISNUMBER(E482),ISNUMBER(F482)),F482-E482,"")</f>
        <v>1.12</v>
      </c>
      <c r="H482" s="14">
        <f>IF(AND(ISNUMBER(E482),E482&gt;0,ISNUMBER(F482)),F482/E482-1,"")</f>
        <v>0.07999999999999985</v>
      </c>
      <c r="I482" t="str" s="15">
        <v>Unreviewed</v>
      </c>
      <c r="J482" s="16"/>
      <c r="K482" t="str" s="15">
        <v/>
      </c>
      <c r="L482" s="17" t="str">
        <f>IF(AC482="Local catalog","",IF(AG482="Yes",IF(ISNUMBER(E482),E482,""),IF(I482="Keep current",IF(ISNUMBER(E482),E482,""),IF(AH482&lt;&gt;"Yes","",IF(I482="Approve proposed",F482,IF(AND(I482="Use my price",AND(ISNUMBER(J482),J482&gt;0)),J482,""))))))</f>
        <v/>
      </c>
      <c r="M482" t="str" s="7">
        <f>IF(AND(AG482="Yes",OR(I482="Approve proposed",I482="Use my price")),"CHECK: protected price kept current",IF(OR(I482="Unreviewed",I482=""),"Pending review",IF(I482="Hold","On hold",IF(I482="Keep current",IF(ISNUMBER(E482),"Kept current","CHECK: no confirmed current price"),IF(AH482&lt;&gt;"Yes","CHECK: source needs review",IF(AND(I482="Use my price",NOT(AND(ISNUMBER(J482),J482&gt;0))),"CHECK: enter a price above zero",IF(NOT(OR(I482="Approve proposed",I482="Use my price")),"CHECK: choose a listed decision",IF(OR(NOT(ISNUMBER(L482)),L482&lt;=0,NOT(ISNUMBER(Y482)),Y482&lt;=0,X482&gt;=1),"CHECK: price or base unavailable",IF(L482/(Y482*(1-X482))-1&lt;0,"CHECK: price below local base","Ready")))))))))</f>
        <v>Pending review</v>
      </c>
      <c r="N482" s="18">
        <v>14</v>
      </c>
      <c r="O482" s="19">
        <v>0.4</v>
      </c>
      <c r="P482" s="14">
        <v>0.512</v>
      </c>
      <c r="Q482" s="20" t="str">
        <f>IF(AND(ISNUMBER(L482),ISNUMBER(Y482),Y482&gt;0,X482&lt;1),ROUND(L482/(Y482*(1-X482))-1,4),"")</f>
        <v/>
      </c>
      <c r="R482" s="12">
        <v>2254</v>
      </c>
      <c r="S482" s="13">
        <f>IF(AND(ISNUMBER(E482),E482&gt;0,ISNUMBER(F482)),R482*(F482/E482-1)*(1-'Start Here'!$B$16),0)</f>
        <v>174.91039999999967</v>
      </c>
      <c r="T482" s="17">
        <f>IF(AND(M482="Ready",OR(I482="Approve proposed",AND(I482="Use my price",AND(ISNUMBER(J482),J482&gt;0))),ISNUMBER(L482),E482&gt;0),R482*(L482/E482-1)*(1-'Start Here'!$B$16),0)</f>
        <v>0</v>
      </c>
      <c r="U482" t="str" s="6">
        <v/>
      </c>
      <c r="V482" t="str" s="21">
        <v>Yes</v>
      </c>
      <c r="W482" t="str" s="21">
        <v>No</v>
      </c>
      <c r="X482" s="22">
        <v>0</v>
      </c>
      <c r="Y482" s="18">
        <v>10</v>
      </c>
      <c r="Z482" s="18">
        <v>10</v>
      </c>
      <c r="AA482" s="25">
        <v>1</v>
      </c>
      <c r="AB482" t="str" s="6">
        <v>2026-10-01 10:41:27 UTC</v>
      </c>
      <c r="AC482" t="str" s="6">
        <v>Local Line cache</v>
      </c>
      <c r="AD482" s="23">
        <v>805472</v>
      </c>
      <c r="AE482" s="23">
        <v>526478</v>
      </c>
      <c r="AF482" t="str" s="23">
        <v>805472:526478:herdShare</v>
      </c>
      <c r="AG482" t="str" s="23">
        <v>No</v>
      </c>
      <c r="AH482" t="str" s="23">
        <v>Yes</v>
      </c>
      <c r="AI482" s="18">
        <v>1610</v>
      </c>
    </row>
    <row r="483" ht="32" customHeight="1">
      <c r="A483" t="str" s="7">
        <v>Creamy Cow, LLC</v>
      </c>
      <c r="B483" t="str" s="7">
        <v>Raw Farmer's Cheese</v>
      </c>
      <c r="C483" t="str" s="7">
        <v>12 oz</v>
      </c>
      <c r="D483" t="str" s="7">
        <v>CSA Members</v>
      </c>
      <c r="G483" s="13" t="str">
        <f>IF(AND(ISNUMBER(E483),ISNUMBER(F483)),F483-E483,"")</f>
        <v/>
      </c>
      <c r="H483" s="14" t="str">
        <f>IF(AND(ISNUMBER(E483),E483&gt;0,ISNUMBER(F483)),F483/E483-1,"")</f>
        <v/>
      </c>
      <c r="I483" t="str" s="15">
        <v>Hold</v>
      </c>
      <c r="J483" s="24"/>
      <c r="K483" t="str" s="15">
        <v/>
      </c>
      <c r="L483" s="17" t="str">
        <f>IF(AC483="Local catalog","",IF(AG483="Yes",IF(ISNUMBER(E483),E483,""),IF(I483="Keep current",IF(ISNUMBER(E483),E483,""),IF(AH483&lt;&gt;"Yes","",IF(I483="Approve proposed",F483,IF(AND(I483="Use my price",AND(ISNUMBER(J483),J483&gt;0)),J483,""))))))</f>
        <v/>
      </c>
      <c r="M483" t="str" s="7">
        <f>IF(AND(AG483="Yes",OR(I483="Approve proposed",I483="Use my price")),"CHECK: protected price kept current",IF(OR(I483="Unreviewed",I483=""),"Pending review",IF(I483="Hold","On hold",IF(I483="Keep current",IF(ISNUMBER(E483),"Kept current","CHECK: no confirmed current price"),IF(AH483&lt;&gt;"Yes","CHECK: source needs review",IF(AND(I483="Use my price",NOT(AND(ISNUMBER(J483),J483&gt;0))),"CHECK: enter a price above zero",IF(NOT(OR(I483="Approve proposed",I483="Use my price")),"CHECK: choose a listed decision",IF(OR(NOT(ISNUMBER(L483)),L483&lt;=0,NOT(ISNUMBER(Y483)),Y483&lt;=0,X483&gt;=1),"CHECK: price or base unavailable",IF(L483/(Y483*(1-X483))-1&lt;0,"CHECK: price below local base","Ready")))))))))</f>
        <v>On hold</v>
      </c>
      <c r="N483" s="18">
        <v>14</v>
      </c>
      <c r="O483" s="19">
        <v>0.4</v>
      </c>
      <c r="Q483" s="20" t="str">
        <f>IF(AND(ISNUMBER(L483),ISNUMBER(Y483),Y483&gt;0,X483&lt;1),ROUND(L483/(Y483*(1-X483))-1,4),"")</f>
        <v/>
      </c>
      <c r="R483" s="12">
        <v>0</v>
      </c>
      <c r="S483" s="13">
        <f>IF(AND(ISNUMBER(E483),E483&gt;0,ISNUMBER(F483)),R483*(F483/E483-1)*(1-'Start Here'!$B$16),0)</f>
        <v>0</v>
      </c>
      <c r="T483" s="17">
        <f>IF(AND(M483="Ready",OR(I483="Approve proposed",AND(I483="Use my price",AND(ISNUMBER(J483),J483&gt;0))),ISNUMBER(L483),E483&gt;0),R483*(L483/E483-1)*(1-'Start Here'!$B$16),0)</f>
        <v>0</v>
      </c>
      <c r="U483" t="str" s="6">
        <v>No confirmed Local Line price/list; local calculation is reference only</v>
      </c>
      <c r="V483" t="str" s="21">
        <v>Yes</v>
      </c>
      <c r="W483" t="str" s="21">
        <v>No</v>
      </c>
      <c r="X483" s="22">
        <v>0</v>
      </c>
      <c r="Y483" s="18">
        <v>10</v>
      </c>
      <c r="Z483" s="18">
        <v>10</v>
      </c>
      <c r="AA483" s="25">
        <v>1</v>
      </c>
      <c r="AB483" t="str" s="6">
        <v/>
      </c>
      <c r="AC483" t="str" s="6">
        <v>Local calculation only</v>
      </c>
      <c r="AD483" s="23">
        <v>805472</v>
      </c>
      <c r="AE483" s="23">
        <v>526478</v>
      </c>
      <c r="AF483" t="str" s="23">
        <v>805472:526478:member</v>
      </c>
      <c r="AG483" t="str" s="23">
        <v>No</v>
      </c>
      <c r="AH483" t="str" s="23">
        <v>No</v>
      </c>
      <c r="AI483" s="18">
        <v>0</v>
      </c>
    </row>
    <row r="484" ht="32" customHeight="1">
      <c r="A484" t="str" s="7">
        <v>Creamy Cow, LLC</v>
      </c>
      <c r="B484" t="str" s="7">
        <v>Raw Farmer's Cheese</v>
      </c>
      <c r="C484" t="str" s="7">
        <v>12 oz</v>
      </c>
      <c r="D484" t="str" s="7">
        <v>Guest Basket</v>
      </c>
      <c r="G484" s="13" t="str">
        <f>IF(AND(ISNUMBER(E484),ISNUMBER(F484)),F484-E484,"")</f>
        <v/>
      </c>
      <c r="H484" s="14" t="str">
        <f>IF(AND(ISNUMBER(E484),E484&gt;0,ISNUMBER(F484)),F484/E484-1,"")</f>
        <v/>
      </c>
      <c r="I484" t="str" s="15">
        <v>Hold</v>
      </c>
      <c r="J484" s="24"/>
      <c r="K484" t="str" s="15">
        <v/>
      </c>
      <c r="L484" s="17" t="str">
        <f>IF(AC484="Local catalog","",IF(AG484="Yes",IF(ISNUMBER(E484),E484,""),IF(I484="Keep current",IF(ISNUMBER(E484),E484,""),IF(AH484&lt;&gt;"Yes","",IF(I484="Approve proposed",F484,IF(AND(I484="Use my price",AND(ISNUMBER(J484),J484&gt;0)),J484,""))))))</f>
        <v/>
      </c>
      <c r="M484" t="str" s="7">
        <f>IF(AND(AG484="Yes",OR(I484="Approve proposed",I484="Use my price")),"CHECK: protected price kept current",IF(OR(I484="Unreviewed",I484=""),"Pending review",IF(I484="Hold","On hold",IF(I484="Keep current",IF(ISNUMBER(E484),"Kept current","CHECK: no confirmed current price"),IF(AH484&lt;&gt;"Yes","CHECK: source needs review",IF(AND(I484="Use my price",NOT(AND(ISNUMBER(J484),J484&gt;0))),"CHECK: enter a price above zero",IF(NOT(OR(I484="Approve proposed",I484="Use my price")),"CHECK: choose a listed decision",IF(OR(NOT(ISNUMBER(L484)),L484&lt;=0,NOT(ISNUMBER(Y484)),Y484&lt;=0,X484&gt;=1),"CHECK: price or base unavailable",IF(L484/(Y484*(1-X484))-1&lt;0,"CHECK: price below local base","Ready")))))))))</f>
        <v>On hold</v>
      </c>
      <c r="N484" s="18">
        <v>14</v>
      </c>
      <c r="O484" s="19">
        <v>0.4</v>
      </c>
      <c r="Q484" s="20" t="str">
        <f>IF(AND(ISNUMBER(L484),ISNUMBER(Y484),Y484&gt;0,X484&lt;1),ROUND(L484/(Y484*(1-X484))-1,4),"")</f>
        <v/>
      </c>
      <c r="R484" s="12">
        <v>0</v>
      </c>
      <c r="S484" s="13">
        <f>IF(AND(ISNUMBER(E484),E484&gt;0,ISNUMBER(F484)),R484*(F484/E484-1)*(1-'Start Here'!$B$16),0)</f>
        <v>0</v>
      </c>
      <c r="T484" s="17">
        <f>IF(AND(M484="Ready",OR(I484="Approve proposed",AND(I484="Use my price",AND(ISNUMBER(J484),J484&gt;0))),ISNUMBER(L484),E484&gt;0),R484*(L484/E484-1)*(1-'Start Here'!$B$16),0)</f>
        <v>0</v>
      </c>
      <c r="U484" t="str" s="6">
        <v>No confirmed Local Line price/list; local calculation is reference only</v>
      </c>
      <c r="V484" t="str" s="21">
        <v>Yes</v>
      </c>
      <c r="W484" t="str" s="21">
        <v>No</v>
      </c>
      <c r="X484" s="22">
        <v>0</v>
      </c>
      <c r="Y484" s="18">
        <v>10</v>
      </c>
      <c r="Z484" s="18">
        <v>10</v>
      </c>
      <c r="AA484" s="25">
        <v>1</v>
      </c>
      <c r="AB484" t="str" s="6">
        <v/>
      </c>
      <c r="AC484" t="str" s="6">
        <v>Local calculation only</v>
      </c>
      <c r="AD484" s="23">
        <v>805472</v>
      </c>
      <c r="AE484" s="23">
        <v>526478</v>
      </c>
      <c r="AF484" t="str" s="23">
        <v>805472:526478:guest</v>
      </c>
      <c r="AG484" t="str" s="23">
        <v>No</v>
      </c>
      <c r="AH484" t="str" s="23">
        <v>No</v>
      </c>
      <c r="AI484" s="18">
        <v>0</v>
      </c>
    </row>
    <row r="485" ht="32" customHeight="1">
      <c r="A485" t="str" s="7">
        <v>Creamy Cow, LLC</v>
      </c>
      <c r="B485" t="str" s="7">
        <v>Raw Farmer's Cheese</v>
      </c>
      <c r="C485" t="str" s="7">
        <v>12 oz</v>
      </c>
      <c r="D485" t="str" s="7">
        <v>SNAP</v>
      </c>
      <c r="E485" s="12">
        <v>14</v>
      </c>
      <c r="F485" s="13">
        <v>14</v>
      </c>
      <c r="G485" s="13">
        <f>IF(AND(ISNUMBER(E485),ISNUMBER(F485)),F485-E485,"")</f>
        <v>0</v>
      </c>
      <c r="H485" s="14">
        <f>IF(AND(ISNUMBER(E485),E485&gt;0,ISNUMBER(F485)),F485/E485-1,"")</f>
        <v>0</v>
      </c>
      <c r="I485" t="str" s="15">
        <v>Keep current</v>
      </c>
      <c r="J485" s="16"/>
      <c r="K485" t="str" s="15">
        <v/>
      </c>
      <c r="L485" s="17">
        <f>IF(AC485="Local catalog","",IF(AG485="Yes",IF(ISNUMBER(E485),E485,""),IF(I485="Keep current",IF(ISNUMBER(E485),E485,""),IF(AH485&lt;&gt;"Yes","",IF(I485="Approve proposed",F485,IF(AND(I485="Use my price",AND(ISNUMBER(J485),J485&gt;0)),J485,""))))))</f>
        <v>14</v>
      </c>
      <c r="M485" t="str" s="7">
        <f>IF(AND(AG485="Yes",OR(I485="Approve proposed",I485="Use my price")),"CHECK: protected price kept current",IF(OR(I485="Unreviewed",I485=""),"Pending review",IF(I485="Hold","On hold",IF(I485="Keep current",IF(ISNUMBER(E485),"Kept current","CHECK: no confirmed current price"),IF(AH485&lt;&gt;"Yes","CHECK: source needs review",IF(AND(I485="Use my price",NOT(AND(ISNUMBER(J485),J485&gt;0))),"CHECK: enter a price above zero",IF(NOT(OR(I485="Approve proposed",I485="Use my price")),"CHECK: choose a listed decision",IF(OR(NOT(ISNUMBER(L485)),L485&lt;=0,NOT(ISNUMBER(Y485)),Y485&lt;=0,X485&gt;=1),"CHECK: price or base unavailable",IF(L485/(Y485*(1-X485))-1&lt;0,"CHECK: price below local base","Ready")))))))))</f>
        <v>Kept current</v>
      </c>
      <c r="N485" s="18">
        <v>14</v>
      </c>
      <c r="O485" s="19">
        <v>0.4</v>
      </c>
      <c r="P485" s="14">
        <v>0.4</v>
      </c>
      <c r="Q485" s="20">
        <f>IF(AND(ISNUMBER(L485),ISNUMBER(Y485),Y485&gt;0,X485&lt;1),ROUND(L485/(Y485*(1-X485))-1,4),"")</f>
        <v>0.4</v>
      </c>
      <c r="R485" s="12">
        <v>0</v>
      </c>
      <c r="S485" s="13">
        <f>IF(AND(ISNUMBER(E485),E485&gt;0,ISNUMBER(F485)),R485*(F485/E485-1)*(1-'Start Here'!$B$16),0)</f>
        <v>0</v>
      </c>
      <c r="T485" s="17">
        <f>IF(AND(M485="Ready",OR(I485="Approve proposed",AND(I485="Use my price",AND(ISNUMBER(J485),J485&gt;0))),ISNUMBER(L485),E485&gt;0),R485*(L485/E485-1)*(1-'Start Here'!$B$16),0)</f>
        <v>0</v>
      </c>
      <c r="U485" t="str" s="6">
        <v>SNAP: preserve existing selling price</v>
      </c>
      <c r="V485" t="str" s="21">
        <v>Yes</v>
      </c>
      <c r="W485" t="str" s="21">
        <v>No</v>
      </c>
      <c r="X485" s="22">
        <v>0</v>
      </c>
      <c r="Y485" s="18">
        <v>10</v>
      </c>
      <c r="Z485" s="18">
        <v>10</v>
      </c>
      <c r="AA485" s="25">
        <v>1</v>
      </c>
      <c r="AB485" t="str" s="6">
        <v>2026-10-01 10:41:27 UTC</v>
      </c>
      <c r="AC485" t="str" s="6">
        <v>Local Line cache</v>
      </c>
      <c r="AD485" s="23">
        <v>805472</v>
      </c>
      <c r="AE485" s="23">
        <v>526478</v>
      </c>
      <c r="AF485" t="str" s="23">
        <v>805472:526478:snap</v>
      </c>
      <c r="AG485" t="str" s="23">
        <v>Yes</v>
      </c>
      <c r="AH485" t="str" s="23">
        <v>Yes</v>
      </c>
      <c r="AI485" s="18">
        <v>0</v>
      </c>
    </row>
    <row r="486" ht="32" customHeight="1">
      <c r="A486" t="str" s="7">
        <v>Creamy Cow, LLC</v>
      </c>
      <c r="B486" t="str" s="7">
        <v>Raw Fresh Sweet Cream</v>
      </c>
      <c r="C486" t="str" s="7">
        <v>1 pint</v>
      </c>
      <c r="D486" t="str" s="7">
        <v>Herd Share Members</v>
      </c>
      <c r="E486" s="12">
        <v>14</v>
      </c>
      <c r="F486" s="13">
        <v>15.12</v>
      </c>
      <c r="G486" s="13">
        <f>IF(AND(ISNUMBER(E486),ISNUMBER(F486)),F486-E486,"")</f>
        <v>1.12</v>
      </c>
      <c r="H486" s="14">
        <f>IF(AND(ISNUMBER(E486),E486&gt;0,ISNUMBER(F486)),F486/E486-1,"")</f>
        <v>0.07999999999999985</v>
      </c>
      <c r="I486" t="str" s="15">
        <v>Unreviewed</v>
      </c>
      <c r="J486" s="16"/>
      <c r="K486" t="str" s="15">
        <v/>
      </c>
      <c r="L486" s="17" t="str">
        <f>IF(AC486="Local catalog","",IF(AG486="Yes",IF(ISNUMBER(E486),E486,""),IF(I486="Keep current",IF(ISNUMBER(E486),E486,""),IF(AH486&lt;&gt;"Yes","",IF(I486="Approve proposed",F486,IF(AND(I486="Use my price",AND(ISNUMBER(J486),J486&gt;0)),J486,""))))))</f>
        <v/>
      </c>
      <c r="M486" t="str" s="7">
        <f>IF(AND(AG486="Yes",OR(I486="Approve proposed",I486="Use my price")),"CHECK: protected price kept current",IF(OR(I486="Unreviewed",I486=""),"Pending review",IF(I486="Hold","On hold",IF(I486="Keep current",IF(ISNUMBER(E486),"Kept current","CHECK: no confirmed current price"),IF(AH486&lt;&gt;"Yes","CHECK: source needs review",IF(AND(I486="Use my price",NOT(AND(ISNUMBER(J486),J486&gt;0))),"CHECK: enter a price above zero",IF(NOT(OR(I486="Approve proposed",I486="Use my price")),"CHECK: choose a listed decision",IF(OR(NOT(ISNUMBER(L486)),L486&lt;=0,NOT(ISNUMBER(Y486)),Y486&lt;=0,X486&gt;=1),"CHECK: price or base unavailable",IF(L486/(Y486*(1-X486))-1&lt;0,"CHECK: price below local base","Ready")))))))))</f>
        <v>Pending review</v>
      </c>
      <c r="N486" s="18">
        <v>14</v>
      </c>
      <c r="O486" s="19">
        <v>0.4</v>
      </c>
      <c r="P486" s="14">
        <v>0.512</v>
      </c>
      <c r="Q486" s="20" t="str">
        <f>IF(AND(ISNUMBER(L486),ISNUMBER(Y486),Y486&gt;0,X486&lt;1),ROUND(L486/(Y486*(1-X486))-1,4),"")</f>
        <v/>
      </c>
      <c r="R486" s="12">
        <v>7238</v>
      </c>
      <c r="S486" s="13">
        <f>IF(AND(ISNUMBER(E486),E486&gt;0,ISNUMBER(F486)),R486*(F486/E486-1)*(1-'Start Here'!$B$16),0)</f>
        <v>561.668799999999</v>
      </c>
      <c r="T486" s="17">
        <f>IF(AND(M486="Ready",OR(I486="Approve proposed",AND(I486="Use my price",AND(ISNUMBER(J486),J486&gt;0))),ISNUMBER(L486),E486&gt;0),R486*(L486/E486-1)*(1-'Start Here'!$B$16),0)</f>
        <v>0</v>
      </c>
      <c r="U486" t="str" s="6">
        <v/>
      </c>
      <c r="V486" t="str" s="21">
        <v>Yes</v>
      </c>
      <c r="W486" t="str" s="21">
        <v>No</v>
      </c>
      <c r="X486" s="22">
        <v>0</v>
      </c>
      <c r="Y486" s="18">
        <v>10</v>
      </c>
      <c r="Z486" s="18">
        <v>10</v>
      </c>
      <c r="AA486" s="25">
        <v>1</v>
      </c>
      <c r="AB486" t="str" s="6">
        <v>2026-10-01T16:20:39.589Z</v>
      </c>
      <c r="AC486" t="str" s="6">
        <v>Live GET verified</v>
      </c>
      <c r="AD486" s="23">
        <v>805473</v>
      </c>
      <c r="AE486" s="23">
        <v>526479</v>
      </c>
      <c r="AF486" t="str" s="23">
        <v>805473:526479:herdShare</v>
      </c>
      <c r="AG486" t="str" s="23">
        <v>No</v>
      </c>
      <c r="AH486" t="str" s="23">
        <v>Yes</v>
      </c>
      <c r="AI486" s="18">
        <v>5170</v>
      </c>
    </row>
    <row r="487" ht="32" customHeight="1">
      <c r="A487" t="str" s="7">
        <v>Creamy Cow, LLC</v>
      </c>
      <c r="B487" t="str" s="7">
        <v>Raw Fresh Sweet Cream</v>
      </c>
      <c r="C487" t="str" s="7">
        <v>1 pint</v>
      </c>
      <c r="D487" t="str" s="7">
        <v>CSA Members</v>
      </c>
      <c r="G487" s="13" t="str">
        <f>IF(AND(ISNUMBER(E487),ISNUMBER(F487)),F487-E487,"")</f>
        <v/>
      </c>
      <c r="H487" s="14" t="str">
        <f>IF(AND(ISNUMBER(E487),E487&gt;0,ISNUMBER(F487)),F487/E487-1,"")</f>
        <v/>
      </c>
      <c r="I487" t="str" s="15">
        <v>Hold</v>
      </c>
      <c r="J487" s="24"/>
      <c r="K487" t="str" s="15">
        <v/>
      </c>
      <c r="L487" s="17" t="str">
        <f>IF(AC487="Local catalog","",IF(AG487="Yes",IF(ISNUMBER(E487),E487,""),IF(I487="Keep current",IF(ISNUMBER(E487),E487,""),IF(AH487&lt;&gt;"Yes","",IF(I487="Approve proposed",F487,IF(AND(I487="Use my price",AND(ISNUMBER(J487),J487&gt;0)),J487,""))))))</f>
        <v/>
      </c>
      <c r="M487" t="str" s="7">
        <f>IF(AND(AG487="Yes",OR(I487="Approve proposed",I487="Use my price")),"CHECK: protected price kept current",IF(OR(I487="Unreviewed",I487=""),"Pending review",IF(I487="Hold","On hold",IF(I487="Keep current",IF(ISNUMBER(E487),"Kept current","CHECK: no confirmed current price"),IF(AH487&lt;&gt;"Yes","CHECK: source needs review",IF(AND(I487="Use my price",NOT(AND(ISNUMBER(J487),J487&gt;0))),"CHECK: enter a price above zero",IF(NOT(OR(I487="Approve proposed",I487="Use my price")),"CHECK: choose a listed decision",IF(OR(NOT(ISNUMBER(L487)),L487&lt;=0,NOT(ISNUMBER(Y487)),Y487&lt;=0,X487&gt;=1),"CHECK: price or base unavailable",IF(L487/(Y487*(1-X487))-1&lt;0,"CHECK: price below local base","Ready")))))))))</f>
        <v>On hold</v>
      </c>
      <c r="N487" s="18">
        <v>14</v>
      </c>
      <c r="O487" s="19">
        <v>0.4</v>
      </c>
      <c r="Q487" s="20" t="str">
        <f>IF(AND(ISNUMBER(L487),ISNUMBER(Y487),Y487&gt;0,X487&lt;1),ROUND(L487/(Y487*(1-X487))-1,4),"")</f>
        <v/>
      </c>
      <c r="R487" s="12">
        <v>0</v>
      </c>
      <c r="S487" s="13">
        <f>IF(AND(ISNUMBER(E487),E487&gt;0,ISNUMBER(F487)),R487*(F487/E487-1)*(1-'Start Here'!$B$16),0)</f>
        <v>0</v>
      </c>
      <c r="T487" s="17">
        <f>IF(AND(M487="Ready",OR(I487="Approve proposed",AND(I487="Use my price",AND(ISNUMBER(J487),J487&gt;0))),ISNUMBER(L487),E487&gt;0),R487*(L487/E487-1)*(1-'Start Here'!$B$16),0)</f>
        <v>0</v>
      </c>
      <c r="U487" t="str" s="6">
        <v>No confirmed Local Line price/list; local calculation is reference only</v>
      </c>
      <c r="V487" t="str" s="21">
        <v>Yes</v>
      </c>
      <c r="W487" t="str" s="21">
        <v>No</v>
      </c>
      <c r="X487" s="22">
        <v>0</v>
      </c>
      <c r="Y487" s="18">
        <v>10</v>
      </c>
      <c r="Z487" s="18">
        <v>10</v>
      </c>
      <c r="AA487" s="25">
        <v>1</v>
      </c>
      <c r="AB487" t="str" s="6">
        <v/>
      </c>
      <c r="AC487" t="str" s="6">
        <v>Local calculation only</v>
      </c>
      <c r="AD487" s="23">
        <v>805473</v>
      </c>
      <c r="AE487" s="23">
        <v>526479</v>
      </c>
      <c r="AF487" t="str" s="23">
        <v>805473:526479:member</v>
      </c>
      <c r="AG487" t="str" s="23">
        <v>No</v>
      </c>
      <c r="AH487" t="str" s="23">
        <v>No</v>
      </c>
      <c r="AI487" s="18">
        <v>0</v>
      </c>
    </row>
    <row r="488" ht="32" customHeight="1">
      <c r="A488" t="str" s="7">
        <v>Creamy Cow, LLC</v>
      </c>
      <c r="B488" t="str" s="7">
        <v>Raw Fresh Sweet Cream</v>
      </c>
      <c r="C488" t="str" s="7">
        <v>1 pint</v>
      </c>
      <c r="D488" t="str" s="7">
        <v>Guest Basket</v>
      </c>
      <c r="G488" s="13" t="str">
        <f>IF(AND(ISNUMBER(E488),ISNUMBER(F488)),F488-E488,"")</f>
        <v/>
      </c>
      <c r="H488" s="14" t="str">
        <f>IF(AND(ISNUMBER(E488),E488&gt;0,ISNUMBER(F488)),F488/E488-1,"")</f>
        <v/>
      </c>
      <c r="I488" t="str" s="15">
        <v>Hold</v>
      </c>
      <c r="J488" s="24"/>
      <c r="K488" t="str" s="15">
        <v/>
      </c>
      <c r="L488" s="17" t="str">
        <f>IF(AC488="Local catalog","",IF(AG488="Yes",IF(ISNUMBER(E488),E488,""),IF(I488="Keep current",IF(ISNUMBER(E488),E488,""),IF(AH488&lt;&gt;"Yes","",IF(I488="Approve proposed",F488,IF(AND(I488="Use my price",AND(ISNUMBER(J488),J488&gt;0)),J488,""))))))</f>
        <v/>
      </c>
      <c r="M488" t="str" s="7">
        <f>IF(AND(AG488="Yes",OR(I488="Approve proposed",I488="Use my price")),"CHECK: protected price kept current",IF(OR(I488="Unreviewed",I488=""),"Pending review",IF(I488="Hold","On hold",IF(I488="Keep current",IF(ISNUMBER(E488),"Kept current","CHECK: no confirmed current price"),IF(AH488&lt;&gt;"Yes","CHECK: source needs review",IF(AND(I488="Use my price",NOT(AND(ISNUMBER(J488),J488&gt;0))),"CHECK: enter a price above zero",IF(NOT(OR(I488="Approve proposed",I488="Use my price")),"CHECK: choose a listed decision",IF(OR(NOT(ISNUMBER(L488)),L488&lt;=0,NOT(ISNUMBER(Y488)),Y488&lt;=0,X488&gt;=1),"CHECK: price or base unavailable",IF(L488/(Y488*(1-X488))-1&lt;0,"CHECK: price below local base","Ready")))))))))</f>
        <v>On hold</v>
      </c>
      <c r="N488" s="18">
        <v>14</v>
      </c>
      <c r="O488" s="19">
        <v>0.4</v>
      </c>
      <c r="Q488" s="20" t="str">
        <f>IF(AND(ISNUMBER(L488),ISNUMBER(Y488),Y488&gt;0,X488&lt;1),ROUND(L488/(Y488*(1-X488))-1,4),"")</f>
        <v/>
      </c>
      <c r="R488" s="12">
        <v>0</v>
      </c>
      <c r="S488" s="13">
        <f>IF(AND(ISNUMBER(E488),E488&gt;0,ISNUMBER(F488)),R488*(F488/E488-1)*(1-'Start Here'!$B$16),0)</f>
        <v>0</v>
      </c>
      <c r="T488" s="17">
        <f>IF(AND(M488="Ready",OR(I488="Approve proposed",AND(I488="Use my price",AND(ISNUMBER(J488),J488&gt;0))),ISNUMBER(L488),E488&gt;0),R488*(L488/E488-1)*(1-'Start Here'!$B$16),0)</f>
        <v>0</v>
      </c>
      <c r="U488" t="str" s="6">
        <v>No confirmed Local Line price/list; local calculation is reference only</v>
      </c>
      <c r="V488" t="str" s="21">
        <v>Yes</v>
      </c>
      <c r="W488" t="str" s="21">
        <v>No</v>
      </c>
      <c r="X488" s="22">
        <v>0</v>
      </c>
      <c r="Y488" s="18">
        <v>10</v>
      </c>
      <c r="Z488" s="18">
        <v>10</v>
      </c>
      <c r="AA488" s="25">
        <v>1</v>
      </c>
      <c r="AB488" t="str" s="6">
        <v/>
      </c>
      <c r="AC488" t="str" s="6">
        <v>Local calculation only</v>
      </c>
      <c r="AD488" s="23">
        <v>805473</v>
      </c>
      <c r="AE488" s="23">
        <v>526479</v>
      </c>
      <c r="AF488" t="str" s="23">
        <v>805473:526479:guest</v>
      </c>
      <c r="AG488" t="str" s="23">
        <v>No</v>
      </c>
      <c r="AH488" t="str" s="23">
        <v>No</v>
      </c>
      <c r="AI488" s="18">
        <v>0</v>
      </c>
    </row>
    <row r="489" ht="32" customHeight="1">
      <c r="A489" t="str" s="7">
        <v>Creamy Cow, LLC</v>
      </c>
      <c r="B489" t="str" s="7">
        <v>Raw Fresh Sweet Cream</v>
      </c>
      <c r="C489" t="str" s="7">
        <v>1 pint</v>
      </c>
      <c r="D489" t="str" s="7">
        <v>SNAP</v>
      </c>
      <c r="E489" s="12">
        <v>14</v>
      </c>
      <c r="F489" s="13">
        <v>14</v>
      </c>
      <c r="G489" s="13">
        <f>IF(AND(ISNUMBER(E489),ISNUMBER(F489)),F489-E489,"")</f>
        <v>0</v>
      </c>
      <c r="H489" s="14">
        <f>IF(AND(ISNUMBER(E489),E489&gt;0,ISNUMBER(F489)),F489/E489-1,"")</f>
        <v>0</v>
      </c>
      <c r="I489" t="str" s="15">
        <v>Keep current</v>
      </c>
      <c r="J489" s="16"/>
      <c r="K489" t="str" s="15">
        <v/>
      </c>
      <c r="L489" s="17">
        <f>IF(AC489="Local catalog","",IF(AG489="Yes",IF(ISNUMBER(E489),E489,""),IF(I489="Keep current",IF(ISNUMBER(E489),E489,""),IF(AH489&lt;&gt;"Yes","",IF(I489="Approve proposed",F489,IF(AND(I489="Use my price",AND(ISNUMBER(J489),J489&gt;0)),J489,""))))))</f>
        <v>14</v>
      </c>
      <c r="M489" t="str" s="7">
        <f>IF(AND(AG489="Yes",OR(I489="Approve proposed",I489="Use my price")),"CHECK: protected price kept current",IF(OR(I489="Unreviewed",I489=""),"Pending review",IF(I489="Hold","On hold",IF(I489="Keep current",IF(ISNUMBER(E489),"Kept current","CHECK: no confirmed current price"),IF(AH489&lt;&gt;"Yes","CHECK: source needs review",IF(AND(I489="Use my price",NOT(AND(ISNUMBER(J489),J489&gt;0))),"CHECK: enter a price above zero",IF(NOT(OR(I489="Approve proposed",I489="Use my price")),"CHECK: choose a listed decision",IF(OR(NOT(ISNUMBER(L489)),L489&lt;=0,NOT(ISNUMBER(Y489)),Y489&lt;=0,X489&gt;=1),"CHECK: price or base unavailable",IF(L489/(Y489*(1-X489))-1&lt;0,"CHECK: price below local base","Ready")))))))))</f>
        <v>Kept current</v>
      </c>
      <c r="N489" s="18">
        <v>14</v>
      </c>
      <c r="O489" s="19">
        <v>0.4</v>
      </c>
      <c r="P489" s="14">
        <v>0.4</v>
      </c>
      <c r="Q489" s="20">
        <f>IF(AND(ISNUMBER(L489),ISNUMBER(Y489),Y489&gt;0,X489&lt;1),ROUND(L489/(Y489*(1-X489))-1,4),"")</f>
        <v>0.4</v>
      </c>
      <c r="R489" s="12">
        <v>0</v>
      </c>
      <c r="S489" s="13">
        <f>IF(AND(ISNUMBER(E489),E489&gt;0,ISNUMBER(F489)),R489*(F489/E489-1)*(1-'Start Here'!$B$16),0)</f>
        <v>0</v>
      </c>
      <c r="T489" s="17">
        <f>IF(AND(M489="Ready",OR(I489="Approve proposed",AND(I489="Use my price",AND(ISNUMBER(J489),J489&gt;0))),ISNUMBER(L489),E489&gt;0),R489*(L489/E489-1)*(1-'Start Here'!$B$16),0)</f>
        <v>0</v>
      </c>
      <c r="U489" t="str" s="6">
        <v>SNAP: preserve existing selling price</v>
      </c>
      <c r="V489" t="str" s="21">
        <v>Yes</v>
      </c>
      <c r="W489" t="str" s="21">
        <v>No</v>
      </c>
      <c r="X489" s="22">
        <v>0</v>
      </c>
      <c r="Y489" s="18">
        <v>10</v>
      </c>
      <c r="Z489" s="18">
        <v>10</v>
      </c>
      <c r="AA489" s="25">
        <v>1</v>
      </c>
      <c r="AB489" t="str" s="6">
        <v>2026-10-01T16:20:39.589Z</v>
      </c>
      <c r="AC489" t="str" s="6">
        <v>Live GET verified</v>
      </c>
      <c r="AD489" s="23">
        <v>805473</v>
      </c>
      <c r="AE489" s="23">
        <v>526479</v>
      </c>
      <c r="AF489" t="str" s="23">
        <v>805473:526479:snap</v>
      </c>
      <c r="AG489" t="str" s="23">
        <v>Yes</v>
      </c>
      <c r="AH489" t="str" s="23">
        <v>Yes</v>
      </c>
      <c r="AI489" s="18">
        <v>0</v>
      </c>
    </row>
    <row r="490" ht="32" customHeight="1">
      <c r="A490" t="str" s="7">
        <v>Creamy Cow, LLC</v>
      </c>
      <c r="B490" t="str" s="7">
        <v>Raw Fresh Whole Milk, 1/2 gallon</v>
      </c>
      <c r="C490" t="str" s="7">
        <v>1/2 gallon</v>
      </c>
      <c r="D490" t="str" s="7">
        <v>Herd Share Members</v>
      </c>
      <c r="E490" s="12">
        <v>15</v>
      </c>
      <c r="F490" s="13">
        <v>16.2</v>
      </c>
      <c r="G490" s="13">
        <f>IF(AND(ISNUMBER(E490),ISNUMBER(F490)),F490-E490,"")</f>
        <v>1.2</v>
      </c>
      <c r="H490" s="14">
        <f>IF(AND(ISNUMBER(E490),E490&gt;0,ISNUMBER(F490)),F490/E490-1,"")</f>
        <v>0.07999999999999985</v>
      </c>
      <c r="I490" t="str" s="15">
        <v>Unreviewed</v>
      </c>
      <c r="J490" s="16"/>
      <c r="K490" t="str" s="15">
        <v/>
      </c>
      <c r="L490" s="17" t="str">
        <f>IF(AC490="Local catalog","",IF(AG490="Yes",IF(ISNUMBER(E490),E490,""),IF(I490="Keep current",IF(ISNUMBER(E490),E490,""),IF(AH490&lt;&gt;"Yes","",IF(I490="Approve proposed",F490,IF(AND(I490="Use my price",AND(ISNUMBER(J490),J490&gt;0)),J490,""))))))</f>
        <v/>
      </c>
      <c r="M490" t="str" s="7">
        <f>IF(AND(AG490="Yes",OR(I490="Approve proposed",I490="Use my price")),"CHECK: protected price kept current",IF(OR(I490="Unreviewed",I490=""),"Pending review",IF(I490="Hold","On hold",IF(I490="Keep current",IF(ISNUMBER(E490),"Kept current","CHECK: no confirmed current price"),IF(AH490&lt;&gt;"Yes","CHECK: source needs review",IF(AND(I490="Use my price",NOT(AND(ISNUMBER(J490),J490&gt;0))),"CHECK: enter a price above zero",IF(NOT(OR(I490="Approve proposed",I490="Use my price")),"CHECK: choose a listed decision",IF(OR(NOT(ISNUMBER(L490)),L490&lt;=0,NOT(ISNUMBER(Y490)),Y490&lt;=0,X490&gt;=1),"CHECK: price or base unavailable",IF(L490/(Y490*(1-X490))-1&lt;0,"CHECK: price below local base","Ready")))))))))</f>
        <v>Pending review</v>
      </c>
      <c r="N490" s="18">
        <v>14</v>
      </c>
      <c r="O490" s="19">
        <v>0.4</v>
      </c>
      <c r="P490" s="14">
        <v>0.62</v>
      </c>
      <c r="Q490" s="20" t="str">
        <f>IF(AND(ISNUMBER(L490),ISNUMBER(Y490),Y490&gt;0,X490&lt;1),ROUND(L490/(Y490*(1-X490))-1,4),"")</f>
        <v/>
      </c>
      <c r="R490" s="12">
        <v>53475</v>
      </c>
      <c r="S490" s="13">
        <f>IF(AND(ISNUMBER(E490),E490&gt;0,ISNUMBER(F490)),R490*(F490/E490-1)*(1-'Start Here'!$B$16),0)</f>
        <v>4149.659999999992</v>
      </c>
      <c r="T490" s="17">
        <f>IF(AND(M490="Ready",OR(I490="Approve proposed",AND(I490="Use my price",AND(ISNUMBER(J490),J490&gt;0))),ISNUMBER(L490),E490&gt;0),R490*(L490/E490-1)*(1-'Start Here'!$B$16),0)</f>
        <v>0</v>
      </c>
      <c r="U490" t="str" s="6">
        <v>Local and Local Line prices differ</v>
      </c>
      <c r="V490" t="str" s="21">
        <v>Yes</v>
      </c>
      <c r="W490" t="str" s="21">
        <v>No</v>
      </c>
      <c r="X490" s="22">
        <v>0</v>
      </c>
      <c r="Y490" s="18">
        <v>10</v>
      </c>
      <c r="Z490" s="18">
        <v>10</v>
      </c>
      <c r="AA490" s="25">
        <v>1</v>
      </c>
      <c r="AB490" t="str" s="6">
        <v>2026-10-01T16:20:38.924Z</v>
      </c>
      <c r="AC490" t="str" s="6">
        <v>Live GET verified</v>
      </c>
      <c r="AD490" s="23">
        <v>805474</v>
      </c>
      <c r="AE490" s="23">
        <v>526481</v>
      </c>
      <c r="AF490" t="str" s="23">
        <v>805474:526481:herdShare</v>
      </c>
      <c r="AG490" t="str" s="23">
        <v>No</v>
      </c>
      <c r="AH490" t="str" s="23">
        <v>Yes</v>
      </c>
      <c r="AI490" s="18">
        <v>35650</v>
      </c>
    </row>
    <row r="491" ht="32" customHeight="1">
      <c r="A491" t="str" s="7">
        <v>Creamy Cow, LLC</v>
      </c>
      <c r="B491" t="str" s="7">
        <v>Raw Fresh Whole Milk, 1/2 gallon</v>
      </c>
      <c r="C491" t="str" s="7">
        <v>1/2 gallon</v>
      </c>
      <c r="D491" t="str" s="7">
        <v>CSA Members</v>
      </c>
      <c r="G491" s="13" t="str">
        <f>IF(AND(ISNUMBER(E491),ISNUMBER(F491)),F491-E491,"")</f>
        <v/>
      </c>
      <c r="H491" s="14" t="str">
        <f>IF(AND(ISNUMBER(E491),E491&gt;0,ISNUMBER(F491)),F491/E491-1,"")</f>
        <v/>
      </c>
      <c r="I491" t="str" s="15">
        <v>Hold</v>
      </c>
      <c r="J491" s="24"/>
      <c r="K491" t="str" s="15">
        <v/>
      </c>
      <c r="L491" s="17" t="str">
        <f>IF(AC491="Local catalog","",IF(AG491="Yes",IF(ISNUMBER(E491),E491,""),IF(I491="Keep current",IF(ISNUMBER(E491),E491,""),IF(AH491&lt;&gt;"Yes","",IF(I491="Approve proposed",F491,IF(AND(I491="Use my price",AND(ISNUMBER(J491),J491&gt;0)),J491,""))))))</f>
        <v/>
      </c>
      <c r="M491" t="str" s="7">
        <f>IF(AND(AG491="Yes",OR(I491="Approve proposed",I491="Use my price")),"CHECK: protected price kept current",IF(OR(I491="Unreviewed",I491=""),"Pending review",IF(I491="Hold","On hold",IF(I491="Keep current",IF(ISNUMBER(E491),"Kept current","CHECK: no confirmed current price"),IF(AH491&lt;&gt;"Yes","CHECK: source needs review",IF(AND(I491="Use my price",NOT(AND(ISNUMBER(J491),J491&gt;0))),"CHECK: enter a price above zero",IF(NOT(OR(I491="Approve proposed",I491="Use my price")),"CHECK: choose a listed decision",IF(OR(NOT(ISNUMBER(L491)),L491&lt;=0,NOT(ISNUMBER(Y491)),Y491&lt;=0,X491&gt;=1),"CHECK: price or base unavailable",IF(L491/(Y491*(1-X491))-1&lt;0,"CHECK: price below local base","Ready")))))))))</f>
        <v>On hold</v>
      </c>
      <c r="N491" s="18">
        <v>14</v>
      </c>
      <c r="O491" s="19">
        <v>0.4</v>
      </c>
      <c r="Q491" s="20" t="str">
        <f>IF(AND(ISNUMBER(L491),ISNUMBER(Y491),Y491&gt;0,X491&lt;1),ROUND(L491/(Y491*(1-X491))-1,4),"")</f>
        <v/>
      </c>
      <c r="R491" s="12">
        <v>0</v>
      </c>
      <c r="S491" s="13">
        <f>IF(AND(ISNUMBER(E491),E491&gt;0,ISNUMBER(F491)),R491*(F491/E491-1)*(1-'Start Here'!$B$16),0)</f>
        <v>0</v>
      </c>
      <c r="T491" s="17">
        <f>IF(AND(M491="Ready",OR(I491="Approve proposed",AND(I491="Use my price",AND(ISNUMBER(J491),J491&gt;0))),ISNUMBER(L491),E491&gt;0),R491*(L491/E491-1)*(1-'Start Here'!$B$16),0)</f>
        <v>0</v>
      </c>
      <c r="U491" t="str" s="6">
        <v>No confirmed Local Line price/list; local calculation is reference only</v>
      </c>
      <c r="V491" t="str" s="21">
        <v>Yes</v>
      </c>
      <c r="W491" t="str" s="21">
        <v>No</v>
      </c>
      <c r="X491" s="22">
        <v>0</v>
      </c>
      <c r="Y491" s="18">
        <v>10</v>
      </c>
      <c r="Z491" s="18">
        <v>10</v>
      </c>
      <c r="AA491" s="25">
        <v>1</v>
      </c>
      <c r="AB491" t="str" s="6">
        <v/>
      </c>
      <c r="AC491" t="str" s="6">
        <v>Local calculation only</v>
      </c>
      <c r="AD491" s="23">
        <v>805474</v>
      </c>
      <c r="AE491" s="23">
        <v>526481</v>
      </c>
      <c r="AF491" t="str" s="23">
        <v>805474:526481:member</v>
      </c>
      <c r="AG491" t="str" s="23">
        <v>No</v>
      </c>
      <c r="AH491" t="str" s="23">
        <v>No</v>
      </c>
      <c r="AI491" s="18">
        <v>0</v>
      </c>
    </row>
    <row r="492" ht="32" customHeight="1">
      <c r="A492" t="str" s="7">
        <v>Creamy Cow, LLC</v>
      </c>
      <c r="B492" t="str" s="7">
        <v>Raw Fresh Whole Milk, 1/2 gallon</v>
      </c>
      <c r="C492" t="str" s="7">
        <v>1/2 gallon</v>
      </c>
      <c r="D492" t="str" s="7">
        <v>Guest Basket</v>
      </c>
      <c r="G492" s="13" t="str">
        <f>IF(AND(ISNUMBER(E492),ISNUMBER(F492)),F492-E492,"")</f>
        <v/>
      </c>
      <c r="H492" s="14" t="str">
        <f>IF(AND(ISNUMBER(E492),E492&gt;0,ISNUMBER(F492)),F492/E492-1,"")</f>
        <v/>
      </c>
      <c r="I492" t="str" s="15">
        <v>Hold</v>
      </c>
      <c r="J492" s="24"/>
      <c r="K492" t="str" s="15">
        <v/>
      </c>
      <c r="L492" s="17" t="str">
        <f>IF(AC492="Local catalog","",IF(AG492="Yes",IF(ISNUMBER(E492),E492,""),IF(I492="Keep current",IF(ISNUMBER(E492),E492,""),IF(AH492&lt;&gt;"Yes","",IF(I492="Approve proposed",F492,IF(AND(I492="Use my price",AND(ISNUMBER(J492),J492&gt;0)),J492,""))))))</f>
        <v/>
      </c>
      <c r="M492" t="str" s="7">
        <f>IF(AND(AG492="Yes",OR(I492="Approve proposed",I492="Use my price")),"CHECK: protected price kept current",IF(OR(I492="Unreviewed",I492=""),"Pending review",IF(I492="Hold","On hold",IF(I492="Keep current",IF(ISNUMBER(E492),"Kept current","CHECK: no confirmed current price"),IF(AH492&lt;&gt;"Yes","CHECK: source needs review",IF(AND(I492="Use my price",NOT(AND(ISNUMBER(J492),J492&gt;0))),"CHECK: enter a price above zero",IF(NOT(OR(I492="Approve proposed",I492="Use my price")),"CHECK: choose a listed decision",IF(OR(NOT(ISNUMBER(L492)),L492&lt;=0,NOT(ISNUMBER(Y492)),Y492&lt;=0,X492&gt;=1),"CHECK: price or base unavailable",IF(L492/(Y492*(1-X492))-1&lt;0,"CHECK: price below local base","Ready")))))))))</f>
        <v>On hold</v>
      </c>
      <c r="N492" s="18">
        <v>14</v>
      </c>
      <c r="O492" s="19">
        <v>0.4</v>
      </c>
      <c r="Q492" s="20" t="str">
        <f>IF(AND(ISNUMBER(L492),ISNUMBER(Y492),Y492&gt;0,X492&lt;1),ROUND(L492/(Y492*(1-X492))-1,4),"")</f>
        <v/>
      </c>
      <c r="R492" s="12">
        <v>0</v>
      </c>
      <c r="S492" s="13">
        <f>IF(AND(ISNUMBER(E492),E492&gt;0,ISNUMBER(F492)),R492*(F492/E492-1)*(1-'Start Here'!$B$16),0)</f>
        <v>0</v>
      </c>
      <c r="T492" s="17">
        <f>IF(AND(M492="Ready",OR(I492="Approve proposed",AND(I492="Use my price",AND(ISNUMBER(J492),J492&gt;0))),ISNUMBER(L492),E492&gt;0),R492*(L492/E492-1)*(1-'Start Here'!$B$16),0)</f>
        <v>0</v>
      </c>
      <c r="U492" t="str" s="6">
        <v>No confirmed Local Line price/list; local calculation is reference only</v>
      </c>
      <c r="V492" t="str" s="21">
        <v>Yes</v>
      </c>
      <c r="W492" t="str" s="21">
        <v>No</v>
      </c>
      <c r="X492" s="22">
        <v>0</v>
      </c>
      <c r="Y492" s="18">
        <v>10</v>
      </c>
      <c r="Z492" s="18">
        <v>10</v>
      </c>
      <c r="AA492" s="25">
        <v>1</v>
      </c>
      <c r="AB492" t="str" s="6">
        <v/>
      </c>
      <c r="AC492" t="str" s="6">
        <v>Local calculation only</v>
      </c>
      <c r="AD492" s="23">
        <v>805474</v>
      </c>
      <c r="AE492" s="23">
        <v>526481</v>
      </c>
      <c r="AF492" t="str" s="23">
        <v>805474:526481:guest</v>
      </c>
      <c r="AG492" t="str" s="23">
        <v>No</v>
      </c>
      <c r="AH492" t="str" s="23">
        <v>No</v>
      </c>
      <c r="AI492" s="18">
        <v>0</v>
      </c>
    </row>
    <row r="493" ht="32" customHeight="1">
      <c r="A493" t="str" s="7">
        <v>Creamy Cow, LLC</v>
      </c>
      <c r="B493" t="str" s="7">
        <v>Raw Fresh Whole Milk, 1/2 gallon</v>
      </c>
      <c r="C493" t="str" s="7">
        <v>1/2 gallon</v>
      </c>
      <c r="D493" t="str" s="7">
        <v>SNAP</v>
      </c>
      <c r="E493" s="12">
        <v>15</v>
      </c>
      <c r="F493" s="13">
        <v>15</v>
      </c>
      <c r="G493" s="13">
        <f>IF(AND(ISNUMBER(E493),ISNUMBER(F493)),F493-E493,"")</f>
        <v>0</v>
      </c>
      <c r="H493" s="14">
        <f>IF(AND(ISNUMBER(E493),E493&gt;0,ISNUMBER(F493)),F493/E493-1,"")</f>
        <v>0</v>
      </c>
      <c r="I493" t="str" s="15">
        <v>Keep current</v>
      </c>
      <c r="J493" s="16"/>
      <c r="K493" t="str" s="15">
        <v/>
      </c>
      <c r="L493" s="17">
        <f>IF(AC493="Local catalog","",IF(AG493="Yes",IF(ISNUMBER(E493),E493,""),IF(I493="Keep current",IF(ISNUMBER(E493),E493,""),IF(AH493&lt;&gt;"Yes","",IF(I493="Approve proposed",F493,IF(AND(I493="Use my price",AND(ISNUMBER(J493),J493&gt;0)),J493,""))))))</f>
        <v>15</v>
      </c>
      <c r="M493" t="str" s="7">
        <f>IF(AND(AG493="Yes",OR(I493="Approve proposed",I493="Use my price")),"CHECK: protected price kept current",IF(OR(I493="Unreviewed",I493=""),"Pending review",IF(I493="Hold","On hold",IF(I493="Keep current",IF(ISNUMBER(E493),"Kept current","CHECK: no confirmed current price"),IF(AH493&lt;&gt;"Yes","CHECK: source needs review",IF(AND(I493="Use my price",NOT(AND(ISNUMBER(J493),J493&gt;0))),"CHECK: enter a price above zero",IF(NOT(OR(I493="Approve proposed",I493="Use my price")),"CHECK: choose a listed decision",IF(OR(NOT(ISNUMBER(L493)),L493&lt;=0,NOT(ISNUMBER(Y493)),Y493&lt;=0,X493&gt;=1),"CHECK: price or base unavailable",IF(L493/(Y493*(1-X493))-1&lt;0,"CHECK: price below local base","Ready")))))))))</f>
        <v>Kept current</v>
      </c>
      <c r="N493" s="18">
        <v>14</v>
      </c>
      <c r="O493" s="19">
        <v>0.4</v>
      </c>
      <c r="P493" s="14">
        <v>0.5</v>
      </c>
      <c r="Q493" s="20">
        <f>IF(AND(ISNUMBER(L493),ISNUMBER(Y493),Y493&gt;0,X493&lt;1),ROUND(L493/(Y493*(1-X493))-1,4),"")</f>
        <v>0.5</v>
      </c>
      <c r="R493" s="12">
        <v>0</v>
      </c>
      <c r="S493" s="13">
        <f>IF(AND(ISNUMBER(E493),E493&gt;0,ISNUMBER(F493)),R493*(F493/E493-1)*(1-'Start Here'!$B$16),0)</f>
        <v>0</v>
      </c>
      <c r="T493" s="17">
        <f>IF(AND(M493="Ready",OR(I493="Approve proposed",AND(I493="Use my price",AND(ISNUMBER(J493),J493&gt;0))),ISNUMBER(L493),E493&gt;0),R493*(L493/E493-1)*(1-'Start Here'!$B$16),0)</f>
        <v>0</v>
      </c>
      <c r="U493" t="str" s="6">
        <v>SNAP: preserve existing selling price; Local and Local Line prices differ</v>
      </c>
      <c r="V493" t="str" s="21">
        <v>Yes</v>
      </c>
      <c r="W493" t="str" s="21">
        <v>No</v>
      </c>
      <c r="X493" s="22">
        <v>0</v>
      </c>
      <c r="Y493" s="18">
        <v>10</v>
      </c>
      <c r="Z493" s="18">
        <v>10</v>
      </c>
      <c r="AA493" s="25">
        <v>1</v>
      </c>
      <c r="AB493" t="str" s="6">
        <v>2026-10-01T16:20:38.924Z</v>
      </c>
      <c r="AC493" t="str" s="6">
        <v>Live GET verified</v>
      </c>
      <c r="AD493" s="23">
        <v>805474</v>
      </c>
      <c r="AE493" s="23">
        <v>526481</v>
      </c>
      <c r="AF493" t="str" s="23">
        <v>805474:526481:snap</v>
      </c>
      <c r="AG493" t="str" s="23">
        <v>Yes</v>
      </c>
      <c r="AH493" t="str" s="23">
        <v>Yes</v>
      </c>
      <c r="AI493" s="18">
        <v>0</v>
      </c>
    </row>
    <row r="494" ht="32" customHeight="1">
      <c r="A494" t="str" s="7">
        <v>Creamy Cow, LLC</v>
      </c>
      <c r="B494" t="str" s="7">
        <v>Raw Fresh Whole Milk, 1/4 gallon</v>
      </c>
      <c r="C494" t="str" s="7">
        <v>1/4 gallon</v>
      </c>
      <c r="D494" t="str" s="7">
        <v>Herd Share Members</v>
      </c>
      <c r="E494" s="12">
        <v>8.4</v>
      </c>
      <c r="F494" s="13">
        <v>9.07</v>
      </c>
      <c r="G494" s="13">
        <f>IF(AND(ISNUMBER(E494),ISNUMBER(F494)),F494-E494,"")</f>
        <v>0.67</v>
      </c>
      <c r="H494" s="14">
        <f>IF(AND(ISNUMBER(E494),E494&gt;0,ISNUMBER(F494)),F494/E494-1,"")</f>
        <v>0.0797619047619047</v>
      </c>
      <c r="I494" t="str" s="15">
        <v>Unreviewed</v>
      </c>
      <c r="J494" s="16"/>
      <c r="K494" t="str" s="15">
        <v/>
      </c>
      <c r="L494" s="17" t="str">
        <f>IF(AC494="Local catalog","",IF(AG494="Yes",IF(ISNUMBER(E494),E494,""),IF(I494="Keep current",IF(ISNUMBER(E494),E494,""),IF(AH494&lt;&gt;"Yes","",IF(I494="Approve proposed",F494,IF(AND(I494="Use my price",AND(ISNUMBER(J494),J494&gt;0)),J494,""))))))</f>
        <v/>
      </c>
      <c r="M494" t="str" s="7">
        <f>IF(AND(AG494="Yes",OR(I494="Approve proposed",I494="Use my price")),"CHECK: protected price kept current",IF(OR(I494="Unreviewed",I494=""),"Pending review",IF(I494="Hold","On hold",IF(I494="Keep current",IF(ISNUMBER(E494),"Kept current","CHECK: no confirmed current price"),IF(AH494&lt;&gt;"Yes","CHECK: source needs review",IF(AND(I494="Use my price",NOT(AND(ISNUMBER(J494),J494&gt;0))),"CHECK: enter a price above zero",IF(NOT(OR(I494="Approve proposed",I494="Use my price")),"CHECK: choose a listed decision",IF(OR(NOT(ISNUMBER(L494)),L494&lt;=0,NOT(ISNUMBER(Y494)),Y494&lt;=0,X494&gt;=1),"CHECK: price or base unavailable",IF(L494/(Y494*(1-X494))-1&lt;0,"CHECK: price below local base","Ready")))))))))</f>
        <v>Pending review</v>
      </c>
      <c r="N494" s="18">
        <v>8.4</v>
      </c>
      <c r="O494" s="19">
        <v>0.4</v>
      </c>
      <c r="P494" s="14">
        <v>0.5117</v>
      </c>
      <c r="Q494" s="20" t="str">
        <f>IF(AND(ISNUMBER(L494),ISNUMBER(Y494),Y494&gt;0,X494&lt;1),ROUND(L494/(Y494*(1-X494))-1,4),"")</f>
        <v/>
      </c>
      <c r="R494" s="12">
        <v>4048.8</v>
      </c>
      <c r="S494" s="13">
        <f>IF(AND(ISNUMBER(E494),E494&gt;0,ISNUMBER(F494)),R494*(F494/E494-1)*(1-'Start Here'!$B$16),0)</f>
        <v>313.2517999999998</v>
      </c>
      <c r="T494" s="17">
        <f>IF(AND(M494="Ready",OR(I494="Approve proposed",AND(I494="Use my price",AND(ISNUMBER(J494),J494&gt;0))),ISNUMBER(L494),E494&gt;0),R494*(L494/E494-1)*(1-'Start Here'!$B$16),0)</f>
        <v>0</v>
      </c>
      <c r="U494" t="str" s="6">
        <v/>
      </c>
      <c r="V494" t="str" s="21">
        <v>Yes</v>
      </c>
      <c r="W494" t="str" s="21">
        <v>No</v>
      </c>
      <c r="X494" s="22">
        <v>0</v>
      </c>
      <c r="Y494" s="18">
        <v>6</v>
      </c>
      <c r="Z494" s="18">
        <v>6</v>
      </c>
      <c r="AA494" s="25">
        <v>1</v>
      </c>
      <c r="AB494" t="str" s="6">
        <v>2026-10-01T16:20:40.599Z</v>
      </c>
      <c r="AC494" t="str" s="6">
        <v>Live GET verified</v>
      </c>
      <c r="AD494" s="23">
        <v>990712</v>
      </c>
      <c r="AE494" s="23">
        <v>762988</v>
      </c>
      <c r="AF494" t="str" s="23">
        <v>990712:762988:herdShare</v>
      </c>
      <c r="AG494" t="str" s="23">
        <v>No</v>
      </c>
      <c r="AH494" t="str" s="23">
        <v>Yes</v>
      </c>
      <c r="AI494" s="18">
        <v>2892</v>
      </c>
    </row>
    <row r="495" ht="32" customHeight="1">
      <c r="A495" t="str" s="7">
        <v>Creamy Cow, LLC</v>
      </c>
      <c r="B495" t="str" s="7">
        <v>Raw Fresh Whole Milk, 1/4 gallon</v>
      </c>
      <c r="C495" t="str" s="7">
        <v>1/4 gallon</v>
      </c>
      <c r="D495" t="str" s="7">
        <v>CSA Members</v>
      </c>
      <c r="G495" s="13" t="str">
        <f>IF(AND(ISNUMBER(E495),ISNUMBER(F495)),F495-E495,"")</f>
        <v/>
      </c>
      <c r="H495" s="14" t="str">
        <f>IF(AND(ISNUMBER(E495),E495&gt;0,ISNUMBER(F495)),F495/E495-1,"")</f>
        <v/>
      </c>
      <c r="I495" t="str" s="15">
        <v>Hold</v>
      </c>
      <c r="J495" s="24"/>
      <c r="K495" t="str" s="15">
        <v/>
      </c>
      <c r="L495" s="17" t="str">
        <f>IF(AC495="Local catalog","",IF(AG495="Yes",IF(ISNUMBER(E495),E495,""),IF(I495="Keep current",IF(ISNUMBER(E495),E495,""),IF(AH495&lt;&gt;"Yes","",IF(I495="Approve proposed",F495,IF(AND(I495="Use my price",AND(ISNUMBER(J495),J495&gt;0)),J495,""))))))</f>
        <v/>
      </c>
      <c r="M495" t="str" s="7">
        <f>IF(AND(AG495="Yes",OR(I495="Approve proposed",I495="Use my price")),"CHECK: protected price kept current",IF(OR(I495="Unreviewed",I495=""),"Pending review",IF(I495="Hold","On hold",IF(I495="Keep current",IF(ISNUMBER(E495),"Kept current","CHECK: no confirmed current price"),IF(AH495&lt;&gt;"Yes","CHECK: source needs review",IF(AND(I495="Use my price",NOT(AND(ISNUMBER(J495),J495&gt;0))),"CHECK: enter a price above zero",IF(NOT(OR(I495="Approve proposed",I495="Use my price")),"CHECK: choose a listed decision",IF(OR(NOT(ISNUMBER(L495)),L495&lt;=0,NOT(ISNUMBER(Y495)),Y495&lt;=0,X495&gt;=1),"CHECK: price or base unavailable",IF(L495/(Y495*(1-X495))-1&lt;0,"CHECK: price below local base","Ready")))))))))</f>
        <v>On hold</v>
      </c>
      <c r="N495" s="18">
        <v>8.4</v>
      </c>
      <c r="O495" s="19">
        <v>0.4</v>
      </c>
      <c r="Q495" s="20" t="str">
        <f>IF(AND(ISNUMBER(L495),ISNUMBER(Y495),Y495&gt;0,X495&lt;1),ROUND(L495/(Y495*(1-X495))-1,4),"")</f>
        <v/>
      </c>
      <c r="R495" s="12">
        <v>0</v>
      </c>
      <c r="S495" s="13">
        <f>IF(AND(ISNUMBER(E495),E495&gt;0,ISNUMBER(F495)),R495*(F495/E495-1)*(1-'Start Here'!$B$16),0)</f>
        <v>0</v>
      </c>
      <c r="T495" s="17">
        <f>IF(AND(M495="Ready",OR(I495="Approve proposed",AND(I495="Use my price",AND(ISNUMBER(J495),J495&gt;0))),ISNUMBER(L495),E495&gt;0),R495*(L495/E495-1)*(1-'Start Here'!$B$16),0)</f>
        <v>0</v>
      </c>
      <c r="U495" t="str" s="6">
        <v>No confirmed Local Line price/list; local calculation is reference only</v>
      </c>
      <c r="V495" t="str" s="21">
        <v>Yes</v>
      </c>
      <c r="W495" t="str" s="21">
        <v>No</v>
      </c>
      <c r="X495" s="22">
        <v>0</v>
      </c>
      <c r="Y495" s="18">
        <v>6</v>
      </c>
      <c r="Z495" s="18">
        <v>6</v>
      </c>
      <c r="AA495" s="25">
        <v>1</v>
      </c>
      <c r="AB495" t="str" s="6">
        <v/>
      </c>
      <c r="AC495" t="str" s="6">
        <v>Local calculation only</v>
      </c>
      <c r="AD495" s="23">
        <v>990712</v>
      </c>
      <c r="AE495" s="23">
        <v>762988</v>
      </c>
      <c r="AF495" t="str" s="23">
        <v>990712:762988:member</v>
      </c>
      <c r="AG495" t="str" s="23">
        <v>No</v>
      </c>
      <c r="AH495" t="str" s="23">
        <v>No</v>
      </c>
      <c r="AI495" s="18">
        <v>0</v>
      </c>
    </row>
    <row r="496" ht="32" customHeight="1">
      <c r="A496" t="str" s="7">
        <v>Creamy Cow, LLC</v>
      </c>
      <c r="B496" t="str" s="7">
        <v>Raw Fresh Whole Milk, 1/4 gallon</v>
      </c>
      <c r="C496" t="str" s="7">
        <v>1/4 gallon</v>
      </c>
      <c r="D496" t="str" s="7">
        <v>Guest Basket</v>
      </c>
      <c r="G496" s="13" t="str">
        <f>IF(AND(ISNUMBER(E496),ISNUMBER(F496)),F496-E496,"")</f>
        <v/>
      </c>
      <c r="H496" s="14" t="str">
        <f>IF(AND(ISNUMBER(E496),E496&gt;0,ISNUMBER(F496)),F496/E496-1,"")</f>
        <v/>
      </c>
      <c r="I496" t="str" s="15">
        <v>Hold</v>
      </c>
      <c r="J496" s="24"/>
      <c r="K496" t="str" s="15">
        <v/>
      </c>
      <c r="L496" s="17" t="str">
        <f>IF(AC496="Local catalog","",IF(AG496="Yes",IF(ISNUMBER(E496),E496,""),IF(I496="Keep current",IF(ISNUMBER(E496),E496,""),IF(AH496&lt;&gt;"Yes","",IF(I496="Approve proposed",F496,IF(AND(I496="Use my price",AND(ISNUMBER(J496),J496&gt;0)),J496,""))))))</f>
        <v/>
      </c>
      <c r="M496" t="str" s="7">
        <f>IF(AND(AG496="Yes",OR(I496="Approve proposed",I496="Use my price")),"CHECK: protected price kept current",IF(OR(I496="Unreviewed",I496=""),"Pending review",IF(I496="Hold","On hold",IF(I496="Keep current",IF(ISNUMBER(E496),"Kept current","CHECK: no confirmed current price"),IF(AH496&lt;&gt;"Yes","CHECK: source needs review",IF(AND(I496="Use my price",NOT(AND(ISNUMBER(J496),J496&gt;0))),"CHECK: enter a price above zero",IF(NOT(OR(I496="Approve proposed",I496="Use my price")),"CHECK: choose a listed decision",IF(OR(NOT(ISNUMBER(L496)),L496&lt;=0,NOT(ISNUMBER(Y496)),Y496&lt;=0,X496&gt;=1),"CHECK: price or base unavailable",IF(L496/(Y496*(1-X496))-1&lt;0,"CHECK: price below local base","Ready")))))))))</f>
        <v>On hold</v>
      </c>
      <c r="N496" s="18">
        <v>8.4</v>
      </c>
      <c r="O496" s="19">
        <v>0.4</v>
      </c>
      <c r="Q496" s="20" t="str">
        <f>IF(AND(ISNUMBER(L496),ISNUMBER(Y496),Y496&gt;0,X496&lt;1),ROUND(L496/(Y496*(1-X496))-1,4),"")</f>
        <v/>
      </c>
      <c r="R496" s="12">
        <v>0</v>
      </c>
      <c r="S496" s="13">
        <f>IF(AND(ISNUMBER(E496),E496&gt;0,ISNUMBER(F496)),R496*(F496/E496-1)*(1-'Start Here'!$B$16),0)</f>
        <v>0</v>
      </c>
      <c r="T496" s="17">
        <f>IF(AND(M496="Ready",OR(I496="Approve proposed",AND(I496="Use my price",AND(ISNUMBER(J496),J496&gt;0))),ISNUMBER(L496),E496&gt;0),R496*(L496/E496-1)*(1-'Start Here'!$B$16),0)</f>
        <v>0</v>
      </c>
      <c r="U496" t="str" s="6">
        <v>No confirmed Local Line price/list; local calculation is reference only</v>
      </c>
      <c r="V496" t="str" s="21">
        <v>Yes</v>
      </c>
      <c r="W496" t="str" s="21">
        <v>No</v>
      </c>
      <c r="X496" s="22">
        <v>0</v>
      </c>
      <c r="Y496" s="18">
        <v>6</v>
      </c>
      <c r="Z496" s="18">
        <v>6</v>
      </c>
      <c r="AA496" s="25">
        <v>1</v>
      </c>
      <c r="AB496" t="str" s="6">
        <v/>
      </c>
      <c r="AC496" t="str" s="6">
        <v>Local calculation only</v>
      </c>
      <c r="AD496" s="23">
        <v>990712</v>
      </c>
      <c r="AE496" s="23">
        <v>762988</v>
      </c>
      <c r="AF496" t="str" s="23">
        <v>990712:762988:guest</v>
      </c>
      <c r="AG496" t="str" s="23">
        <v>No</v>
      </c>
      <c r="AH496" t="str" s="23">
        <v>No</v>
      </c>
      <c r="AI496" s="18">
        <v>0</v>
      </c>
    </row>
    <row r="497" ht="32" customHeight="1">
      <c r="A497" t="str" s="7">
        <v>Creamy Cow, LLC</v>
      </c>
      <c r="B497" t="str" s="7">
        <v>Raw Fresh Whole Milk, 1/4 gallon</v>
      </c>
      <c r="C497" t="str" s="7">
        <v>1/4 gallon</v>
      </c>
      <c r="D497" t="str" s="7">
        <v>SNAP</v>
      </c>
      <c r="E497" s="12">
        <v>8.4</v>
      </c>
      <c r="F497" s="13">
        <v>8.4</v>
      </c>
      <c r="G497" s="13">
        <f>IF(AND(ISNUMBER(E497),ISNUMBER(F497)),F497-E497,"")</f>
        <v>0</v>
      </c>
      <c r="H497" s="14">
        <f>IF(AND(ISNUMBER(E497),E497&gt;0,ISNUMBER(F497)),F497/E497-1,"")</f>
        <v>0</v>
      </c>
      <c r="I497" t="str" s="15">
        <v>Keep current</v>
      </c>
      <c r="J497" s="16"/>
      <c r="K497" t="str" s="15">
        <v/>
      </c>
      <c r="L497" s="17">
        <f>IF(AC497="Local catalog","",IF(AG497="Yes",IF(ISNUMBER(E497),E497,""),IF(I497="Keep current",IF(ISNUMBER(E497),E497,""),IF(AH497&lt;&gt;"Yes","",IF(I497="Approve proposed",F497,IF(AND(I497="Use my price",AND(ISNUMBER(J497),J497&gt;0)),J497,""))))))</f>
        <v>8.4</v>
      </c>
      <c r="M497" t="str" s="7">
        <f>IF(AND(AG497="Yes",OR(I497="Approve proposed",I497="Use my price")),"CHECK: protected price kept current",IF(OR(I497="Unreviewed",I497=""),"Pending review",IF(I497="Hold","On hold",IF(I497="Keep current",IF(ISNUMBER(E497),"Kept current","CHECK: no confirmed current price"),IF(AH497&lt;&gt;"Yes","CHECK: source needs review",IF(AND(I497="Use my price",NOT(AND(ISNUMBER(J497),J497&gt;0))),"CHECK: enter a price above zero",IF(NOT(OR(I497="Approve proposed",I497="Use my price")),"CHECK: choose a listed decision",IF(OR(NOT(ISNUMBER(L497)),L497&lt;=0,NOT(ISNUMBER(Y497)),Y497&lt;=0,X497&gt;=1),"CHECK: price or base unavailable",IF(L497/(Y497*(1-X497))-1&lt;0,"CHECK: price below local base","Ready")))))))))</f>
        <v>Kept current</v>
      </c>
      <c r="N497" s="18">
        <v>8.4</v>
      </c>
      <c r="O497" s="19">
        <v>0.4</v>
      </c>
      <c r="P497" s="14">
        <v>0.4</v>
      </c>
      <c r="Q497" s="20">
        <f>IF(AND(ISNUMBER(L497),ISNUMBER(Y497),Y497&gt;0,X497&lt;1),ROUND(L497/(Y497*(1-X497))-1,4),"")</f>
        <v>0.4</v>
      </c>
      <c r="R497" s="12">
        <v>0</v>
      </c>
      <c r="S497" s="13">
        <f>IF(AND(ISNUMBER(E497),E497&gt;0,ISNUMBER(F497)),R497*(F497/E497-1)*(1-'Start Here'!$B$16),0)</f>
        <v>0</v>
      </c>
      <c r="T497" s="17">
        <f>IF(AND(M497="Ready",OR(I497="Approve proposed",AND(I497="Use my price",AND(ISNUMBER(J497),J497&gt;0))),ISNUMBER(L497),E497&gt;0),R497*(L497/E497-1)*(1-'Start Here'!$B$16),0)</f>
        <v>0</v>
      </c>
      <c r="U497" t="str" s="6">
        <v>SNAP: preserve existing selling price</v>
      </c>
      <c r="V497" t="str" s="21">
        <v>Yes</v>
      </c>
      <c r="W497" t="str" s="21">
        <v>No</v>
      </c>
      <c r="X497" s="22">
        <v>0</v>
      </c>
      <c r="Y497" s="18">
        <v>6</v>
      </c>
      <c r="Z497" s="18">
        <v>6</v>
      </c>
      <c r="AA497" s="25">
        <v>1</v>
      </c>
      <c r="AB497" t="str" s="6">
        <v>2026-10-01T16:20:40.599Z</v>
      </c>
      <c r="AC497" t="str" s="6">
        <v>Live GET verified</v>
      </c>
      <c r="AD497" s="23">
        <v>990712</v>
      </c>
      <c r="AE497" s="23">
        <v>762988</v>
      </c>
      <c r="AF497" t="str" s="23">
        <v>990712:762988:snap</v>
      </c>
      <c r="AG497" t="str" s="23">
        <v>Yes</v>
      </c>
      <c r="AH497" t="str" s="23">
        <v>Yes</v>
      </c>
      <c r="AI497" s="18">
        <v>0</v>
      </c>
    </row>
    <row r="498" ht="32" customHeight="1">
      <c r="A498" t="str" s="7">
        <v>Creamy Cow, LLC</v>
      </c>
      <c r="B498" t="str" s="7">
        <v>Raw Sweet Cream Butter</v>
      </c>
      <c r="C498" t="str" s="7">
        <v>0.5 lbs</v>
      </c>
      <c r="D498" t="str" s="7">
        <v>Herd Share Members</v>
      </c>
      <c r="E498" s="12">
        <v>16.8</v>
      </c>
      <c r="F498" s="13">
        <v>18.14</v>
      </c>
      <c r="G498" s="13">
        <f>IF(AND(ISNUMBER(E498),ISNUMBER(F498)),F498-E498,"")</f>
        <v>1.34</v>
      </c>
      <c r="H498" s="14">
        <f>IF(AND(ISNUMBER(E498),E498&gt;0,ISNUMBER(F498)),F498/E498-1,"")</f>
        <v>0.0797619047619047</v>
      </c>
      <c r="I498" t="str" s="15">
        <v>Unreviewed</v>
      </c>
      <c r="J498" s="16"/>
      <c r="K498" t="str" s="15">
        <v/>
      </c>
      <c r="L498" s="17" t="str">
        <f>IF(AC498="Local catalog","",IF(AG498="Yes",IF(ISNUMBER(E498),E498,""),IF(I498="Keep current",IF(ISNUMBER(E498),E498,""),IF(AH498&lt;&gt;"Yes","",IF(I498="Approve proposed",F498,IF(AND(I498="Use my price",AND(ISNUMBER(J498),J498&gt;0)),J498,""))))))</f>
        <v/>
      </c>
      <c r="M498" t="str" s="7">
        <f>IF(AND(AG498="Yes",OR(I498="Approve proposed",I498="Use my price")),"CHECK: protected price kept current",IF(OR(I498="Unreviewed",I498=""),"Pending review",IF(I498="Hold","On hold",IF(I498="Keep current",IF(ISNUMBER(E498),"Kept current","CHECK: no confirmed current price"),IF(AH498&lt;&gt;"Yes","CHECK: source needs review",IF(AND(I498="Use my price",NOT(AND(ISNUMBER(J498),J498&gt;0))),"CHECK: enter a price above zero",IF(NOT(OR(I498="Approve proposed",I498="Use my price")),"CHECK: choose a listed decision",IF(OR(NOT(ISNUMBER(L498)),L498&lt;=0,NOT(ISNUMBER(Y498)),Y498&lt;=0,X498&gt;=1),"CHECK: price or base unavailable",IF(L498/(Y498*(1-X498))-1&lt;0,"CHECK: price below local base","Ready")))))))))</f>
        <v>Pending review</v>
      </c>
      <c r="N498" s="18">
        <v>16.8</v>
      </c>
      <c r="O498" s="19">
        <v>0.4</v>
      </c>
      <c r="P498" s="14">
        <v>0.5117</v>
      </c>
      <c r="Q498" s="20" t="str">
        <f>IF(AND(ISNUMBER(L498),ISNUMBER(Y498),Y498&gt;0,X498&lt;1),ROUND(L498/(Y498*(1-X498))-1,4),"")</f>
        <v/>
      </c>
      <c r="R498" s="12">
        <v>6383.999999999999</v>
      </c>
      <c r="S498" s="13">
        <f>IF(AND(ISNUMBER(E498),E498&gt;0,ISNUMBER(F498)),R498*(F498/E498-1)*(1-'Start Here'!$B$16),0)</f>
        <v>493.9239999999995</v>
      </c>
      <c r="T498" s="17">
        <f>IF(AND(M498="Ready",OR(I498="Approve proposed",AND(I498="Use my price",AND(ISNUMBER(J498),J498&gt;0))),ISNUMBER(L498),E498&gt;0),R498*(L498/E498-1)*(1-'Start Here'!$B$16),0)</f>
        <v>0</v>
      </c>
      <c r="U498" t="str" s="6">
        <v/>
      </c>
      <c r="V498" t="str" s="21">
        <v>Yes</v>
      </c>
      <c r="W498" t="str" s="21">
        <v>No</v>
      </c>
      <c r="X498" s="22">
        <v>0</v>
      </c>
      <c r="Y498" s="18">
        <v>12</v>
      </c>
      <c r="Z498" s="18">
        <v>12</v>
      </c>
      <c r="AA498" s="25">
        <v>1</v>
      </c>
      <c r="AB498" t="str" s="6">
        <v>2026-10-01T16:20:40.004Z</v>
      </c>
      <c r="AC498" t="str" s="6">
        <v>Live GET verified</v>
      </c>
      <c r="AD498" s="23">
        <v>805475</v>
      </c>
      <c r="AE498" s="23">
        <v>526482</v>
      </c>
      <c r="AF498" t="str" s="23">
        <v>805475:526482:herdShare</v>
      </c>
      <c r="AG498" t="str" s="23">
        <v>No</v>
      </c>
      <c r="AH498" t="str" s="23">
        <v>Yes</v>
      </c>
      <c r="AI498" s="18">
        <v>4560</v>
      </c>
    </row>
    <row r="499" ht="32" customHeight="1">
      <c r="A499" t="str" s="7">
        <v>Creamy Cow, LLC</v>
      </c>
      <c r="B499" t="str" s="7">
        <v>Raw Sweet Cream Butter</v>
      </c>
      <c r="C499" t="str" s="7">
        <v>0.5 lbs</v>
      </c>
      <c r="D499" t="str" s="7">
        <v>CSA Members</v>
      </c>
      <c r="G499" s="13" t="str">
        <f>IF(AND(ISNUMBER(E499),ISNUMBER(F499)),F499-E499,"")</f>
        <v/>
      </c>
      <c r="H499" s="14" t="str">
        <f>IF(AND(ISNUMBER(E499),E499&gt;0,ISNUMBER(F499)),F499/E499-1,"")</f>
        <v/>
      </c>
      <c r="I499" t="str" s="15">
        <v>Hold</v>
      </c>
      <c r="J499" s="24"/>
      <c r="K499" t="str" s="15">
        <v/>
      </c>
      <c r="L499" s="17" t="str">
        <f>IF(AC499="Local catalog","",IF(AG499="Yes",IF(ISNUMBER(E499),E499,""),IF(I499="Keep current",IF(ISNUMBER(E499),E499,""),IF(AH499&lt;&gt;"Yes","",IF(I499="Approve proposed",F499,IF(AND(I499="Use my price",AND(ISNUMBER(J499),J499&gt;0)),J499,""))))))</f>
        <v/>
      </c>
      <c r="M499" t="str" s="7">
        <f>IF(AND(AG499="Yes",OR(I499="Approve proposed",I499="Use my price")),"CHECK: protected price kept current",IF(OR(I499="Unreviewed",I499=""),"Pending review",IF(I499="Hold","On hold",IF(I499="Keep current",IF(ISNUMBER(E499),"Kept current","CHECK: no confirmed current price"),IF(AH499&lt;&gt;"Yes","CHECK: source needs review",IF(AND(I499="Use my price",NOT(AND(ISNUMBER(J499),J499&gt;0))),"CHECK: enter a price above zero",IF(NOT(OR(I499="Approve proposed",I499="Use my price")),"CHECK: choose a listed decision",IF(OR(NOT(ISNUMBER(L499)),L499&lt;=0,NOT(ISNUMBER(Y499)),Y499&lt;=0,X499&gt;=1),"CHECK: price or base unavailable",IF(L499/(Y499*(1-X499))-1&lt;0,"CHECK: price below local base","Ready")))))))))</f>
        <v>On hold</v>
      </c>
      <c r="N499" s="18">
        <v>16.8</v>
      </c>
      <c r="O499" s="19">
        <v>0.4</v>
      </c>
      <c r="Q499" s="20" t="str">
        <f>IF(AND(ISNUMBER(L499),ISNUMBER(Y499),Y499&gt;0,X499&lt;1),ROUND(L499/(Y499*(1-X499))-1,4),"")</f>
        <v/>
      </c>
      <c r="R499" s="12">
        <v>0</v>
      </c>
      <c r="S499" s="13">
        <f>IF(AND(ISNUMBER(E499),E499&gt;0,ISNUMBER(F499)),R499*(F499/E499-1)*(1-'Start Here'!$B$16),0)</f>
        <v>0</v>
      </c>
      <c r="T499" s="17">
        <f>IF(AND(M499="Ready",OR(I499="Approve proposed",AND(I499="Use my price",AND(ISNUMBER(J499),J499&gt;0))),ISNUMBER(L499),E499&gt;0),R499*(L499/E499-1)*(1-'Start Here'!$B$16),0)</f>
        <v>0</v>
      </c>
      <c r="U499" t="str" s="6">
        <v>No confirmed Local Line price/list; local calculation is reference only</v>
      </c>
      <c r="V499" t="str" s="21">
        <v>Yes</v>
      </c>
      <c r="W499" t="str" s="21">
        <v>No</v>
      </c>
      <c r="X499" s="22">
        <v>0</v>
      </c>
      <c r="Y499" s="18">
        <v>12</v>
      </c>
      <c r="Z499" s="18">
        <v>12</v>
      </c>
      <c r="AA499" s="25">
        <v>1</v>
      </c>
      <c r="AB499" t="str" s="6">
        <v/>
      </c>
      <c r="AC499" t="str" s="6">
        <v>Local calculation only</v>
      </c>
      <c r="AD499" s="23">
        <v>805475</v>
      </c>
      <c r="AE499" s="23">
        <v>526482</v>
      </c>
      <c r="AF499" t="str" s="23">
        <v>805475:526482:member</v>
      </c>
      <c r="AG499" t="str" s="23">
        <v>No</v>
      </c>
      <c r="AH499" t="str" s="23">
        <v>No</v>
      </c>
      <c r="AI499" s="18">
        <v>0</v>
      </c>
    </row>
    <row r="500" ht="32" customHeight="1">
      <c r="A500" t="str" s="7">
        <v>Creamy Cow, LLC</v>
      </c>
      <c r="B500" t="str" s="7">
        <v>Raw Sweet Cream Butter</v>
      </c>
      <c r="C500" t="str" s="7">
        <v>0.5 lbs</v>
      </c>
      <c r="D500" t="str" s="7">
        <v>Guest Basket</v>
      </c>
      <c r="G500" s="13" t="str">
        <f>IF(AND(ISNUMBER(E500),ISNUMBER(F500)),F500-E500,"")</f>
        <v/>
      </c>
      <c r="H500" s="14" t="str">
        <f>IF(AND(ISNUMBER(E500),E500&gt;0,ISNUMBER(F500)),F500/E500-1,"")</f>
        <v/>
      </c>
      <c r="I500" t="str" s="15">
        <v>Hold</v>
      </c>
      <c r="J500" s="24"/>
      <c r="K500" t="str" s="15">
        <v/>
      </c>
      <c r="L500" s="17" t="str">
        <f>IF(AC500="Local catalog","",IF(AG500="Yes",IF(ISNUMBER(E500),E500,""),IF(I500="Keep current",IF(ISNUMBER(E500),E500,""),IF(AH500&lt;&gt;"Yes","",IF(I500="Approve proposed",F500,IF(AND(I500="Use my price",AND(ISNUMBER(J500),J500&gt;0)),J500,""))))))</f>
        <v/>
      </c>
      <c r="M500" t="str" s="7">
        <f>IF(AND(AG500="Yes",OR(I500="Approve proposed",I500="Use my price")),"CHECK: protected price kept current",IF(OR(I500="Unreviewed",I500=""),"Pending review",IF(I500="Hold","On hold",IF(I500="Keep current",IF(ISNUMBER(E500),"Kept current","CHECK: no confirmed current price"),IF(AH500&lt;&gt;"Yes","CHECK: source needs review",IF(AND(I500="Use my price",NOT(AND(ISNUMBER(J500),J500&gt;0))),"CHECK: enter a price above zero",IF(NOT(OR(I500="Approve proposed",I500="Use my price")),"CHECK: choose a listed decision",IF(OR(NOT(ISNUMBER(L500)),L500&lt;=0,NOT(ISNUMBER(Y500)),Y500&lt;=0,X500&gt;=1),"CHECK: price or base unavailable",IF(L500/(Y500*(1-X500))-1&lt;0,"CHECK: price below local base","Ready")))))))))</f>
        <v>On hold</v>
      </c>
      <c r="N500" s="18">
        <v>16.8</v>
      </c>
      <c r="O500" s="19">
        <v>0.4</v>
      </c>
      <c r="Q500" s="20" t="str">
        <f>IF(AND(ISNUMBER(L500),ISNUMBER(Y500),Y500&gt;0,X500&lt;1),ROUND(L500/(Y500*(1-X500))-1,4),"")</f>
        <v/>
      </c>
      <c r="R500" s="12">
        <v>0</v>
      </c>
      <c r="S500" s="13">
        <f>IF(AND(ISNUMBER(E500),E500&gt;0,ISNUMBER(F500)),R500*(F500/E500-1)*(1-'Start Here'!$B$16),0)</f>
        <v>0</v>
      </c>
      <c r="T500" s="17">
        <f>IF(AND(M500="Ready",OR(I500="Approve proposed",AND(I500="Use my price",AND(ISNUMBER(J500),J500&gt;0))),ISNUMBER(L500),E500&gt;0),R500*(L500/E500-1)*(1-'Start Here'!$B$16),0)</f>
        <v>0</v>
      </c>
      <c r="U500" t="str" s="6">
        <v>No confirmed Local Line price/list; local calculation is reference only</v>
      </c>
      <c r="V500" t="str" s="21">
        <v>Yes</v>
      </c>
      <c r="W500" t="str" s="21">
        <v>No</v>
      </c>
      <c r="X500" s="22">
        <v>0</v>
      </c>
      <c r="Y500" s="18">
        <v>12</v>
      </c>
      <c r="Z500" s="18">
        <v>12</v>
      </c>
      <c r="AA500" s="25">
        <v>1</v>
      </c>
      <c r="AB500" t="str" s="6">
        <v/>
      </c>
      <c r="AC500" t="str" s="6">
        <v>Local calculation only</v>
      </c>
      <c r="AD500" s="23">
        <v>805475</v>
      </c>
      <c r="AE500" s="23">
        <v>526482</v>
      </c>
      <c r="AF500" t="str" s="23">
        <v>805475:526482:guest</v>
      </c>
      <c r="AG500" t="str" s="23">
        <v>No</v>
      </c>
      <c r="AH500" t="str" s="23">
        <v>No</v>
      </c>
      <c r="AI500" s="18">
        <v>0</v>
      </c>
    </row>
    <row r="501" ht="32" customHeight="1">
      <c r="A501" t="str" s="7">
        <v>Creamy Cow, LLC</v>
      </c>
      <c r="B501" t="str" s="7">
        <v>Raw Sweet Cream Butter</v>
      </c>
      <c r="C501" t="str" s="7">
        <v>0.5 lbs</v>
      </c>
      <c r="D501" t="str" s="7">
        <v>SNAP</v>
      </c>
      <c r="E501" s="12">
        <v>16.8</v>
      </c>
      <c r="F501" s="13">
        <v>16.8</v>
      </c>
      <c r="G501" s="13">
        <f>IF(AND(ISNUMBER(E501),ISNUMBER(F501)),F501-E501,"")</f>
        <v>0</v>
      </c>
      <c r="H501" s="14">
        <f>IF(AND(ISNUMBER(E501),E501&gt;0,ISNUMBER(F501)),F501/E501-1,"")</f>
        <v>0</v>
      </c>
      <c r="I501" t="str" s="15">
        <v>Keep current</v>
      </c>
      <c r="J501" s="16"/>
      <c r="K501" t="str" s="15">
        <v/>
      </c>
      <c r="L501" s="17">
        <f>IF(AC501="Local catalog","",IF(AG501="Yes",IF(ISNUMBER(E501),E501,""),IF(I501="Keep current",IF(ISNUMBER(E501),E501,""),IF(AH501&lt;&gt;"Yes","",IF(I501="Approve proposed",F501,IF(AND(I501="Use my price",AND(ISNUMBER(J501),J501&gt;0)),J501,""))))))</f>
        <v>16.8</v>
      </c>
      <c r="M501" t="str" s="7">
        <f>IF(AND(AG501="Yes",OR(I501="Approve proposed",I501="Use my price")),"CHECK: protected price kept current",IF(OR(I501="Unreviewed",I501=""),"Pending review",IF(I501="Hold","On hold",IF(I501="Keep current",IF(ISNUMBER(E501),"Kept current","CHECK: no confirmed current price"),IF(AH501&lt;&gt;"Yes","CHECK: source needs review",IF(AND(I501="Use my price",NOT(AND(ISNUMBER(J501),J501&gt;0))),"CHECK: enter a price above zero",IF(NOT(OR(I501="Approve proposed",I501="Use my price")),"CHECK: choose a listed decision",IF(OR(NOT(ISNUMBER(L501)),L501&lt;=0,NOT(ISNUMBER(Y501)),Y501&lt;=0,X501&gt;=1),"CHECK: price or base unavailable",IF(L501/(Y501*(1-X501))-1&lt;0,"CHECK: price below local base","Ready")))))))))</f>
        <v>Kept current</v>
      </c>
      <c r="N501" s="18">
        <v>16.8</v>
      </c>
      <c r="O501" s="19">
        <v>0.4</v>
      </c>
      <c r="P501" s="14">
        <v>0.4</v>
      </c>
      <c r="Q501" s="20">
        <f>IF(AND(ISNUMBER(L501),ISNUMBER(Y501),Y501&gt;0,X501&lt;1),ROUND(L501/(Y501*(1-X501))-1,4),"")</f>
        <v>0.4</v>
      </c>
      <c r="R501" s="12">
        <v>0</v>
      </c>
      <c r="S501" s="13">
        <f>IF(AND(ISNUMBER(E501),E501&gt;0,ISNUMBER(F501)),R501*(F501/E501-1)*(1-'Start Here'!$B$16),0)</f>
        <v>0</v>
      </c>
      <c r="T501" s="17">
        <f>IF(AND(M501="Ready",OR(I501="Approve proposed",AND(I501="Use my price",AND(ISNUMBER(J501),J501&gt;0))),ISNUMBER(L501),E501&gt;0),R501*(L501/E501-1)*(1-'Start Here'!$B$16),0)</f>
        <v>0</v>
      </c>
      <c r="U501" t="str" s="6">
        <v>SNAP: preserve existing selling price</v>
      </c>
      <c r="V501" t="str" s="21">
        <v>Yes</v>
      </c>
      <c r="W501" t="str" s="21">
        <v>No</v>
      </c>
      <c r="X501" s="22">
        <v>0</v>
      </c>
      <c r="Y501" s="18">
        <v>12</v>
      </c>
      <c r="Z501" s="18">
        <v>12</v>
      </c>
      <c r="AA501" s="25">
        <v>1</v>
      </c>
      <c r="AB501" t="str" s="6">
        <v>2026-10-01T16:20:40.004Z</v>
      </c>
      <c r="AC501" t="str" s="6">
        <v>Live GET verified</v>
      </c>
      <c r="AD501" s="23">
        <v>805475</v>
      </c>
      <c r="AE501" s="23">
        <v>526482</v>
      </c>
      <c r="AF501" t="str" s="23">
        <v>805475:526482:snap</v>
      </c>
      <c r="AG501" t="str" s="23">
        <v>Yes</v>
      </c>
      <c r="AH501" t="str" s="23">
        <v>Yes</v>
      </c>
      <c r="AI501" s="18">
        <v>0</v>
      </c>
    </row>
    <row r="502" ht="32" customHeight="1">
      <c r="A502" t="str" s="7">
        <v>Creamy Cow, LLC</v>
      </c>
      <c r="B502" t="str" s="7">
        <v>Raw Whey</v>
      </c>
      <c r="C502" t="str" s="7">
        <v>1 quart</v>
      </c>
      <c r="D502" t="str" s="7">
        <v>Herd Share Members</v>
      </c>
      <c r="E502" s="12">
        <v>10.5</v>
      </c>
      <c r="F502" s="13">
        <v>11.34</v>
      </c>
      <c r="G502" s="13">
        <f>IF(AND(ISNUMBER(E502),ISNUMBER(F502)),F502-E502,"")</f>
        <v>0.84</v>
      </c>
      <c r="H502" s="14">
        <f>IF(AND(ISNUMBER(E502),E502&gt;0,ISNUMBER(F502)),F502/E502-1,"")</f>
        <v>0.08000000000000007</v>
      </c>
      <c r="I502" t="str" s="15">
        <v>Unreviewed</v>
      </c>
      <c r="J502" s="16"/>
      <c r="K502" t="str" s="15">
        <v/>
      </c>
      <c r="L502" s="17" t="str">
        <f>IF(AC502="Local catalog","",IF(AG502="Yes",IF(ISNUMBER(E502),E502,""),IF(I502="Keep current",IF(ISNUMBER(E502),E502,""),IF(AH502&lt;&gt;"Yes","",IF(I502="Approve proposed",F502,IF(AND(I502="Use my price",AND(ISNUMBER(J502),J502&gt;0)),J502,""))))))</f>
        <v/>
      </c>
      <c r="M502" t="str" s="7">
        <f>IF(AND(AG502="Yes",OR(I502="Approve proposed",I502="Use my price")),"CHECK: protected price kept current",IF(OR(I502="Unreviewed",I502=""),"Pending review",IF(I502="Hold","On hold",IF(I502="Keep current",IF(ISNUMBER(E502),"Kept current","CHECK: no confirmed current price"),IF(AH502&lt;&gt;"Yes","CHECK: source needs review",IF(AND(I502="Use my price",NOT(AND(ISNUMBER(J502),J502&gt;0))),"CHECK: enter a price above zero",IF(NOT(OR(I502="Approve proposed",I502="Use my price")),"CHECK: choose a listed decision",IF(OR(NOT(ISNUMBER(L502)),L502&lt;=0,NOT(ISNUMBER(Y502)),Y502&lt;=0,X502&gt;=1),"CHECK: price or base unavailable",IF(L502/(Y502*(1-X502))-1&lt;0,"CHECK: price below local base","Ready")))))))))</f>
        <v>Pending review</v>
      </c>
      <c r="N502" s="18">
        <v>9.8</v>
      </c>
      <c r="O502" s="19">
        <v>0.4</v>
      </c>
      <c r="P502" s="14">
        <v>0.62</v>
      </c>
      <c r="Q502" s="20" t="str">
        <f>IF(AND(ISNUMBER(L502),ISNUMBER(Y502),Y502&gt;0,X502&lt;1),ROUND(L502/(Y502*(1-X502))-1,4),"")</f>
        <v/>
      </c>
      <c r="R502" s="12">
        <v>283.5</v>
      </c>
      <c r="S502" s="13">
        <f>IF(AND(ISNUMBER(E502),E502&gt;0,ISNUMBER(F502)),R502*(F502/E502-1)*(1-'Start Here'!$B$16),0)</f>
        <v>21.99960000000002</v>
      </c>
      <c r="T502" s="17">
        <f>IF(AND(M502="Ready",OR(I502="Approve proposed",AND(I502="Use my price",AND(ISNUMBER(J502),J502&gt;0))),ISNUMBER(L502),E502&gt;0),R502*(L502/E502-1)*(1-'Start Here'!$B$16),0)</f>
        <v>0</v>
      </c>
      <c r="U502" t="str" s="6">
        <v>Local and Local Line prices differ</v>
      </c>
      <c r="V502" t="str" s="21">
        <v>Yes</v>
      </c>
      <c r="W502" t="str" s="21">
        <v>No</v>
      </c>
      <c r="X502" s="22">
        <v>0</v>
      </c>
      <c r="Y502" s="18">
        <v>7</v>
      </c>
      <c r="Z502" s="18">
        <v>7</v>
      </c>
      <c r="AA502" s="25">
        <v>1</v>
      </c>
      <c r="AB502" t="str" s="6">
        <v>2026-10-01 10:41:27 UTC</v>
      </c>
      <c r="AC502" t="str" s="6">
        <v>Local Line cache</v>
      </c>
      <c r="AD502" s="23">
        <v>805476</v>
      </c>
      <c r="AE502" s="23">
        <v>526483</v>
      </c>
      <c r="AF502" t="str" s="23">
        <v>805476:526483:herdShare</v>
      </c>
      <c r="AG502" t="str" s="23">
        <v>No</v>
      </c>
      <c r="AH502" t="str" s="23">
        <v>Yes</v>
      </c>
      <c r="AI502" s="18">
        <v>189</v>
      </c>
    </row>
    <row r="503" ht="32" customHeight="1">
      <c r="A503" t="str" s="7">
        <v>Creamy Cow, LLC</v>
      </c>
      <c r="B503" t="str" s="7">
        <v>Raw Whey</v>
      </c>
      <c r="C503" t="str" s="7">
        <v>1 quart</v>
      </c>
      <c r="D503" t="str" s="7">
        <v>CSA Members</v>
      </c>
      <c r="G503" s="13" t="str">
        <f>IF(AND(ISNUMBER(E503),ISNUMBER(F503)),F503-E503,"")</f>
        <v/>
      </c>
      <c r="H503" s="14" t="str">
        <f>IF(AND(ISNUMBER(E503),E503&gt;0,ISNUMBER(F503)),F503/E503-1,"")</f>
        <v/>
      </c>
      <c r="I503" t="str" s="15">
        <v>Hold</v>
      </c>
      <c r="J503" s="24"/>
      <c r="K503" t="str" s="15">
        <v/>
      </c>
      <c r="L503" s="17" t="str">
        <f>IF(AC503="Local catalog","",IF(AG503="Yes",IF(ISNUMBER(E503),E503,""),IF(I503="Keep current",IF(ISNUMBER(E503),E503,""),IF(AH503&lt;&gt;"Yes","",IF(I503="Approve proposed",F503,IF(AND(I503="Use my price",AND(ISNUMBER(J503),J503&gt;0)),J503,""))))))</f>
        <v/>
      </c>
      <c r="M503" t="str" s="7">
        <f>IF(AND(AG503="Yes",OR(I503="Approve proposed",I503="Use my price")),"CHECK: protected price kept current",IF(OR(I503="Unreviewed",I503=""),"Pending review",IF(I503="Hold","On hold",IF(I503="Keep current",IF(ISNUMBER(E503),"Kept current","CHECK: no confirmed current price"),IF(AH503&lt;&gt;"Yes","CHECK: source needs review",IF(AND(I503="Use my price",NOT(AND(ISNUMBER(J503),J503&gt;0))),"CHECK: enter a price above zero",IF(NOT(OR(I503="Approve proposed",I503="Use my price")),"CHECK: choose a listed decision",IF(OR(NOT(ISNUMBER(L503)),L503&lt;=0,NOT(ISNUMBER(Y503)),Y503&lt;=0,X503&gt;=1),"CHECK: price or base unavailable",IF(L503/(Y503*(1-X503))-1&lt;0,"CHECK: price below local base","Ready")))))))))</f>
        <v>On hold</v>
      </c>
      <c r="N503" s="18">
        <v>9.8</v>
      </c>
      <c r="O503" s="19">
        <v>0.4</v>
      </c>
      <c r="Q503" s="20" t="str">
        <f>IF(AND(ISNUMBER(L503),ISNUMBER(Y503),Y503&gt;0,X503&lt;1),ROUND(L503/(Y503*(1-X503))-1,4),"")</f>
        <v/>
      </c>
      <c r="R503" s="12">
        <v>0</v>
      </c>
      <c r="S503" s="13">
        <f>IF(AND(ISNUMBER(E503),E503&gt;0,ISNUMBER(F503)),R503*(F503/E503-1)*(1-'Start Here'!$B$16),0)</f>
        <v>0</v>
      </c>
      <c r="T503" s="17">
        <f>IF(AND(M503="Ready",OR(I503="Approve proposed",AND(I503="Use my price",AND(ISNUMBER(J503),J503&gt;0))),ISNUMBER(L503),E503&gt;0),R503*(L503/E503-1)*(1-'Start Here'!$B$16),0)</f>
        <v>0</v>
      </c>
      <c r="U503" t="str" s="6">
        <v>No confirmed Local Line price/list; local calculation is reference only</v>
      </c>
      <c r="V503" t="str" s="21">
        <v>Yes</v>
      </c>
      <c r="W503" t="str" s="21">
        <v>No</v>
      </c>
      <c r="X503" s="22">
        <v>0</v>
      </c>
      <c r="Y503" s="18">
        <v>7</v>
      </c>
      <c r="Z503" s="18">
        <v>7</v>
      </c>
      <c r="AA503" s="25">
        <v>1</v>
      </c>
      <c r="AB503" t="str" s="6">
        <v/>
      </c>
      <c r="AC503" t="str" s="6">
        <v>Local calculation only</v>
      </c>
      <c r="AD503" s="23">
        <v>805476</v>
      </c>
      <c r="AE503" s="23">
        <v>526483</v>
      </c>
      <c r="AF503" t="str" s="23">
        <v>805476:526483:member</v>
      </c>
      <c r="AG503" t="str" s="23">
        <v>No</v>
      </c>
      <c r="AH503" t="str" s="23">
        <v>No</v>
      </c>
      <c r="AI503" s="18">
        <v>0</v>
      </c>
    </row>
    <row r="504" ht="32" customHeight="1">
      <c r="A504" t="str" s="7">
        <v>Creamy Cow, LLC</v>
      </c>
      <c r="B504" t="str" s="7">
        <v>Raw Whey</v>
      </c>
      <c r="C504" t="str" s="7">
        <v>1 quart</v>
      </c>
      <c r="D504" t="str" s="7">
        <v>Guest Basket</v>
      </c>
      <c r="G504" s="13" t="str">
        <f>IF(AND(ISNUMBER(E504),ISNUMBER(F504)),F504-E504,"")</f>
        <v/>
      </c>
      <c r="H504" s="14" t="str">
        <f>IF(AND(ISNUMBER(E504),E504&gt;0,ISNUMBER(F504)),F504/E504-1,"")</f>
        <v/>
      </c>
      <c r="I504" t="str" s="15">
        <v>Hold</v>
      </c>
      <c r="J504" s="24"/>
      <c r="K504" t="str" s="15">
        <v/>
      </c>
      <c r="L504" s="17" t="str">
        <f>IF(AC504="Local catalog","",IF(AG504="Yes",IF(ISNUMBER(E504),E504,""),IF(I504="Keep current",IF(ISNUMBER(E504),E504,""),IF(AH504&lt;&gt;"Yes","",IF(I504="Approve proposed",F504,IF(AND(I504="Use my price",AND(ISNUMBER(J504),J504&gt;0)),J504,""))))))</f>
        <v/>
      </c>
      <c r="M504" t="str" s="7">
        <f>IF(AND(AG504="Yes",OR(I504="Approve proposed",I504="Use my price")),"CHECK: protected price kept current",IF(OR(I504="Unreviewed",I504=""),"Pending review",IF(I504="Hold","On hold",IF(I504="Keep current",IF(ISNUMBER(E504),"Kept current","CHECK: no confirmed current price"),IF(AH504&lt;&gt;"Yes","CHECK: source needs review",IF(AND(I504="Use my price",NOT(AND(ISNUMBER(J504),J504&gt;0))),"CHECK: enter a price above zero",IF(NOT(OR(I504="Approve proposed",I504="Use my price")),"CHECK: choose a listed decision",IF(OR(NOT(ISNUMBER(L504)),L504&lt;=0,NOT(ISNUMBER(Y504)),Y504&lt;=0,X504&gt;=1),"CHECK: price or base unavailable",IF(L504/(Y504*(1-X504))-1&lt;0,"CHECK: price below local base","Ready")))))))))</f>
        <v>On hold</v>
      </c>
      <c r="N504" s="18">
        <v>9.8</v>
      </c>
      <c r="O504" s="19">
        <v>0.4</v>
      </c>
      <c r="Q504" s="20" t="str">
        <f>IF(AND(ISNUMBER(L504),ISNUMBER(Y504),Y504&gt;0,X504&lt;1),ROUND(L504/(Y504*(1-X504))-1,4),"")</f>
        <v/>
      </c>
      <c r="R504" s="12">
        <v>0</v>
      </c>
      <c r="S504" s="13">
        <f>IF(AND(ISNUMBER(E504),E504&gt;0,ISNUMBER(F504)),R504*(F504/E504-1)*(1-'Start Here'!$B$16),0)</f>
        <v>0</v>
      </c>
      <c r="T504" s="17">
        <f>IF(AND(M504="Ready",OR(I504="Approve proposed",AND(I504="Use my price",AND(ISNUMBER(J504),J504&gt;0))),ISNUMBER(L504),E504&gt;0),R504*(L504/E504-1)*(1-'Start Here'!$B$16),0)</f>
        <v>0</v>
      </c>
      <c r="U504" t="str" s="6">
        <v>No confirmed Local Line price/list; local calculation is reference only</v>
      </c>
      <c r="V504" t="str" s="21">
        <v>Yes</v>
      </c>
      <c r="W504" t="str" s="21">
        <v>No</v>
      </c>
      <c r="X504" s="22">
        <v>0</v>
      </c>
      <c r="Y504" s="18">
        <v>7</v>
      </c>
      <c r="Z504" s="18">
        <v>7</v>
      </c>
      <c r="AA504" s="25">
        <v>1</v>
      </c>
      <c r="AB504" t="str" s="6">
        <v/>
      </c>
      <c r="AC504" t="str" s="6">
        <v>Local calculation only</v>
      </c>
      <c r="AD504" s="23">
        <v>805476</v>
      </c>
      <c r="AE504" s="23">
        <v>526483</v>
      </c>
      <c r="AF504" t="str" s="23">
        <v>805476:526483:guest</v>
      </c>
      <c r="AG504" t="str" s="23">
        <v>No</v>
      </c>
      <c r="AH504" t="str" s="23">
        <v>No</v>
      </c>
      <c r="AI504" s="18">
        <v>0</v>
      </c>
    </row>
    <row r="505" ht="32" customHeight="1">
      <c r="A505" t="str" s="7">
        <v>Creamy Cow, LLC</v>
      </c>
      <c r="B505" t="str" s="7">
        <v>Raw Whey</v>
      </c>
      <c r="C505" t="str" s="7">
        <v>1 quart</v>
      </c>
      <c r="D505" t="str" s="7">
        <v>SNAP</v>
      </c>
      <c r="E505" s="12">
        <v>10.5</v>
      </c>
      <c r="F505" s="13">
        <v>10.5</v>
      </c>
      <c r="G505" s="13">
        <f>IF(AND(ISNUMBER(E505),ISNUMBER(F505)),F505-E505,"")</f>
        <v>0</v>
      </c>
      <c r="H505" s="14">
        <f>IF(AND(ISNUMBER(E505),E505&gt;0,ISNUMBER(F505)),F505/E505-1,"")</f>
        <v>0</v>
      </c>
      <c r="I505" t="str" s="15">
        <v>Keep current</v>
      </c>
      <c r="J505" s="16"/>
      <c r="K505" t="str" s="15">
        <v/>
      </c>
      <c r="L505" s="17">
        <f>IF(AC505="Local catalog","",IF(AG505="Yes",IF(ISNUMBER(E505),E505,""),IF(I505="Keep current",IF(ISNUMBER(E505),E505,""),IF(AH505&lt;&gt;"Yes","",IF(I505="Approve proposed",F505,IF(AND(I505="Use my price",AND(ISNUMBER(J505),J505&gt;0)),J505,""))))))</f>
        <v>10.5</v>
      </c>
      <c r="M505" t="str" s="7">
        <f>IF(AND(AG505="Yes",OR(I505="Approve proposed",I505="Use my price")),"CHECK: protected price kept current",IF(OR(I505="Unreviewed",I505=""),"Pending review",IF(I505="Hold","On hold",IF(I505="Keep current",IF(ISNUMBER(E505),"Kept current","CHECK: no confirmed current price"),IF(AH505&lt;&gt;"Yes","CHECK: source needs review",IF(AND(I505="Use my price",NOT(AND(ISNUMBER(J505),J505&gt;0))),"CHECK: enter a price above zero",IF(NOT(OR(I505="Approve proposed",I505="Use my price")),"CHECK: choose a listed decision",IF(OR(NOT(ISNUMBER(L505)),L505&lt;=0,NOT(ISNUMBER(Y505)),Y505&lt;=0,X505&gt;=1),"CHECK: price or base unavailable",IF(L505/(Y505*(1-X505))-1&lt;0,"CHECK: price below local base","Ready")))))))))</f>
        <v>Kept current</v>
      </c>
      <c r="N505" s="18">
        <v>9.8</v>
      </c>
      <c r="O505" s="19">
        <v>0.4</v>
      </c>
      <c r="P505" s="14">
        <v>0.5</v>
      </c>
      <c r="Q505" s="20">
        <f>IF(AND(ISNUMBER(L505),ISNUMBER(Y505),Y505&gt;0,X505&lt;1),ROUND(L505/(Y505*(1-X505))-1,4),"")</f>
        <v>0.5</v>
      </c>
      <c r="R505" s="12">
        <v>0</v>
      </c>
      <c r="S505" s="13">
        <f>IF(AND(ISNUMBER(E505),E505&gt;0,ISNUMBER(F505)),R505*(F505/E505-1)*(1-'Start Here'!$B$16),0)</f>
        <v>0</v>
      </c>
      <c r="T505" s="17">
        <f>IF(AND(M505="Ready",OR(I505="Approve proposed",AND(I505="Use my price",AND(ISNUMBER(J505),J505&gt;0))),ISNUMBER(L505),E505&gt;0),R505*(L505/E505-1)*(1-'Start Here'!$B$16),0)</f>
        <v>0</v>
      </c>
      <c r="U505" t="str" s="6">
        <v>SNAP: preserve existing selling price; Local and Local Line prices differ</v>
      </c>
      <c r="V505" t="str" s="21">
        <v>Yes</v>
      </c>
      <c r="W505" t="str" s="21">
        <v>No</v>
      </c>
      <c r="X505" s="22">
        <v>0</v>
      </c>
      <c r="Y505" s="18">
        <v>7</v>
      </c>
      <c r="Z505" s="18">
        <v>7</v>
      </c>
      <c r="AA505" s="25">
        <v>1</v>
      </c>
      <c r="AB505" t="str" s="6">
        <v>2026-10-01 10:41:27 UTC</v>
      </c>
      <c r="AC505" t="str" s="6">
        <v>Local Line cache</v>
      </c>
      <c r="AD505" s="23">
        <v>805476</v>
      </c>
      <c r="AE505" s="23">
        <v>526483</v>
      </c>
      <c r="AF505" t="str" s="23">
        <v>805476:526483:snap</v>
      </c>
      <c r="AG505" t="str" s="23">
        <v>Yes</v>
      </c>
      <c r="AH505" t="str" s="23">
        <v>Yes</v>
      </c>
      <c r="AI505" s="18">
        <v>0</v>
      </c>
    </row>
    <row r="506" ht="32" customHeight="1">
      <c r="A506" t="str" s="7">
        <v>Creamy Cow, LLC</v>
      </c>
      <c r="B506" t="str" s="7">
        <v>Shredded Alpine Cheese Blend, 6oz</v>
      </c>
      <c r="C506" t="str" s="7">
        <v>6 oz bag</v>
      </c>
      <c r="D506" t="str" s="7">
        <v>Herd Share Members</v>
      </c>
      <c r="E506" s="12">
        <v>17.26</v>
      </c>
      <c r="F506" s="13">
        <v>18.64</v>
      </c>
      <c r="G506" s="13">
        <f>IF(AND(ISNUMBER(E506),ISNUMBER(F506)),F506-E506,"")</f>
        <v>1.38</v>
      </c>
      <c r="H506" s="14">
        <f>IF(AND(ISNUMBER(E506),E506&gt;0,ISNUMBER(F506)),F506/E506-1,"")</f>
        <v>0.07995365005793742</v>
      </c>
      <c r="I506" t="str" s="15">
        <v>Unreviewed</v>
      </c>
      <c r="J506" s="16"/>
      <c r="K506" t="str" s="15">
        <v/>
      </c>
      <c r="L506" s="17" t="str">
        <f>IF(AC506="Local catalog","",IF(AG506="Yes",IF(ISNUMBER(E506),E506,""),IF(I506="Keep current",IF(ISNUMBER(E506),E506,""),IF(AH506&lt;&gt;"Yes","",IF(I506="Approve proposed",F506,IF(AND(I506="Use my price",AND(ISNUMBER(J506),J506&gt;0)),J506,""))))))</f>
        <v/>
      </c>
      <c r="M506" t="str" s="7">
        <f>IF(AND(AG506="Yes",OR(I506="Approve proposed",I506="Use my price")),"CHECK: protected price kept current",IF(OR(I506="Unreviewed",I506=""),"Pending review",IF(I506="Hold","On hold",IF(I506="Keep current",IF(ISNUMBER(E506),"Kept current","CHECK: no confirmed current price"),IF(AH506&lt;&gt;"Yes","CHECK: source needs review",IF(AND(I506="Use my price",NOT(AND(ISNUMBER(J506),J506&gt;0))),"CHECK: enter a price above zero",IF(NOT(OR(I506="Approve proposed",I506="Use my price")),"CHECK: choose a listed decision",IF(OR(NOT(ISNUMBER(L506)),L506&lt;=0,NOT(ISNUMBER(Y506)),Y506&lt;=0,X506&gt;=1),"CHECK: price or base unavailable",IF(L506/(Y506*(1-X506))-1&lt;0,"CHECK: price below local base","Ready")))))))))</f>
        <v>Pending review</v>
      </c>
      <c r="N506" s="18">
        <v>15.11</v>
      </c>
      <c r="O506" s="19">
        <v>0.4</v>
      </c>
      <c r="P506" s="14">
        <v>0.7275</v>
      </c>
      <c r="Q506" s="20" t="str">
        <f>IF(AND(ISNUMBER(L506),ISNUMBER(Y506),Y506&gt;0,X506&lt;1),ROUND(L506/(Y506*(1-X506))-1,4),"")</f>
        <v/>
      </c>
      <c r="R506" s="12">
        <v>673.14</v>
      </c>
      <c r="S506" s="13">
        <f>IF(AND(ISNUMBER(E506),E506&gt;0,ISNUMBER(F506)),R506*(F506/E506-1)*(1-'Start Here'!$B$16),0)</f>
        <v>52.20539999999999</v>
      </c>
      <c r="T506" s="17">
        <f>IF(AND(M506="Ready",OR(I506="Approve proposed",AND(I506="Use my price",AND(ISNUMBER(J506),J506&gt;0))),ISNUMBER(L506),E506&gt;0),R506*(L506/E506-1)*(1-'Start Here'!$B$16),0)</f>
        <v>0</v>
      </c>
      <c r="U506" t="str" s="6">
        <v>Local and Local Line prices differ; Currently hidden; do not activate automatically</v>
      </c>
      <c r="V506" t="str" s="21">
        <v>No</v>
      </c>
      <c r="W506" t="str" s="21">
        <v>No</v>
      </c>
      <c r="X506" s="22">
        <v>0</v>
      </c>
      <c r="Y506" s="18">
        <v>10.79</v>
      </c>
      <c r="Z506" s="18">
        <v>10.79</v>
      </c>
      <c r="AA506" s="25">
        <v>1</v>
      </c>
      <c r="AB506" t="str" s="6">
        <v>2026-10-01 10:41:27 UTC</v>
      </c>
      <c r="AC506" t="str" s="6">
        <v>Local Line cache</v>
      </c>
      <c r="AD506" s="23">
        <v>1023367</v>
      </c>
      <c r="AE506" s="23">
        <v>811274</v>
      </c>
      <c r="AF506" t="str" s="23">
        <v>1023367:811274:herdShare</v>
      </c>
      <c r="AG506" t="str" s="23">
        <v>No</v>
      </c>
      <c r="AH506" t="str" s="23">
        <v>Yes</v>
      </c>
      <c r="AI506" s="18">
        <v>420.81000000000006</v>
      </c>
    </row>
    <row r="507" ht="32" customHeight="1">
      <c r="A507" t="str" s="7">
        <v>Creamy Cow, LLC</v>
      </c>
      <c r="B507" t="str" s="7">
        <v>Shredded Alpine Cheese Blend, 6oz</v>
      </c>
      <c r="C507" t="str" s="7">
        <v>6 oz bag</v>
      </c>
      <c r="D507" t="str" s="7">
        <v>CSA Members</v>
      </c>
      <c r="G507" s="13" t="str">
        <f>IF(AND(ISNUMBER(E507),ISNUMBER(F507)),F507-E507,"")</f>
        <v/>
      </c>
      <c r="H507" s="14" t="str">
        <f>IF(AND(ISNUMBER(E507),E507&gt;0,ISNUMBER(F507)),F507/E507-1,"")</f>
        <v/>
      </c>
      <c r="I507" t="str" s="15">
        <v>Hold</v>
      </c>
      <c r="J507" s="24"/>
      <c r="K507" t="str" s="15">
        <v/>
      </c>
      <c r="L507" s="17" t="str">
        <f>IF(AC507="Local catalog","",IF(AG507="Yes",IF(ISNUMBER(E507),E507,""),IF(I507="Keep current",IF(ISNUMBER(E507),E507,""),IF(AH507&lt;&gt;"Yes","",IF(I507="Approve proposed",F507,IF(AND(I507="Use my price",AND(ISNUMBER(J507),J507&gt;0)),J507,""))))))</f>
        <v/>
      </c>
      <c r="M507" t="str" s="7">
        <f>IF(AND(AG507="Yes",OR(I507="Approve proposed",I507="Use my price")),"CHECK: protected price kept current",IF(OR(I507="Unreviewed",I507=""),"Pending review",IF(I507="Hold","On hold",IF(I507="Keep current",IF(ISNUMBER(E507),"Kept current","CHECK: no confirmed current price"),IF(AH507&lt;&gt;"Yes","CHECK: source needs review",IF(AND(I507="Use my price",NOT(AND(ISNUMBER(J507),J507&gt;0))),"CHECK: enter a price above zero",IF(NOT(OR(I507="Approve proposed",I507="Use my price")),"CHECK: choose a listed decision",IF(OR(NOT(ISNUMBER(L507)),L507&lt;=0,NOT(ISNUMBER(Y507)),Y507&lt;=0,X507&gt;=1),"CHECK: price or base unavailable",IF(L507/(Y507*(1-X507))-1&lt;0,"CHECK: price below local base","Ready")))))))))</f>
        <v>On hold</v>
      </c>
      <c r="N507" s="18">
        <v>15.11</v>
      </c>
      <c r="O507" s="19">
        <v>0.4</v>
      </c>
      <c r="Q507" s="20" t="str">
        <f>IF(AND(ISNUMBER(L507),ISNUMBER(Y507),Y507&gt;0,X507&lt;1),ROUND(L507/(Y507*(1-X507))-1,4),"")</f>
        <v/>
      </c>
      <c r="R507" s="12">
        <v>0</v>
      </c>
      <c r="S507" s="13">
        <f>IF(AND(ISNUMBER(E507),E507&gt;0,ISNUMBER(F507)),R507*(F507/E507-1)*(1-'Start Here'!$B$16),0)</f>
        <v>0</v>
      </c>
      <c r="T507" s="17">
        <f>IF(AND(M507="Ready",OR(I507="Approve proposed",AND(I507="Use my price",AND(ISNUMBER(J507),J507&gt;0))),ISNUMBER(L507),E507&gt;0),R507*(L507/E507-1)*(1-'Start Here'!$B$16),0)</f>
        <v>0</v>
      </c>
      <c r="U507" t="str" s="6">
        <v>No confirmed Local Line price/list; local calculation is reference only; Currently hidden; do not activate automatically</v>
      </c>
      <c r="V507" t="str" s="21">
        <v>No</v>
      </c>
      <c r="W507" t="str" s="21">
        <v>No</v>
      </c>
      <c r="X507" s="22">
        <v>0</v>
      </c>
      <c r="Y507" s="18">
        <v>10.79</v>
      </c>
      <c r="Z507" s="18">
        <v>10.79</v>
      </c>
      <c r="AA507" s="25">
        <v>1</v>
      </c>
      <c r="AB507" t="str" s="6">
        <v/>
      </c>
      <c r="AC507" t="str" s="6">
        <v>Local calculation only</v>
      </c>
      <c r="AD507" s="23">
        <v>1023367</v>
      </c>
      <c r="AE507" s="23">
        <v>811274</v>
      </c>
      <c r="AF507" t="str" s="23">
        <v>1023367:811274:member</v>
      </c>
      <c r="AG507" t="str" s="23">
        <v>No</v>
      </c>
      <c r="AH507" t="str" s="23">
        <v>No</v>
      </c>
      <c r="AI507" s="18">
        <v>0</v>
      </c>
    </row>
    <row r="508" ht="32" customHeight="1">
      <c r="A508" t="str" s="7">
        <v>Creamy Cow, LLC</v>
      </c>
      <c r="B508" t="str" s="7">
        <v>Shredded Alpine Cheese Blend, 6oz</v>
      </c>
      <c r="C508" t="str" s="7">
        <v>6 oz bag</v>
      </c>
      <c r="D508" t="str" s="7">
        <v>Guest Basket</v>
      </c>
      <c r="G508" s="13" t="str">
        <f>IF(AND(ISNUMBER(E508),ISNUMBER(F508)),F508-E508,"")</f>
        <v/>
      </c>
      <c r="H508" s="14" t="str">
        <f>IF(AND(ISNUMBER(E508),E508&gt;0,ISNUMBER(F508)),F508/E508-1,"")</f>
        <v/>
      </c>
      <c r="I508" t="str" s="15">
        <v>Hold</v>
      </c>
      <c r="J508" s="24"/>
      <c r="K508" t="str" s="15">
        <v/>
      </c>
      <c r="L508" s="17" t="str">
        <f>IF(AC508="Local catalog","",IF(AG508="Yes",IF(ISNUMBER(E508),E508,""),IF(I508="Keep current",IF(ISNUMBER(E508),E508,""),IF(AH508&lt;&gt;"Yes","",IF(I508="Approve proposed",F508,IF(AND(I508="Use my price",AND(ISNUMBER(J508),J508&gt;0)),J508,""))))))</f>
        <v/>
      </c>
      <c r="M508" t="str" s="7">
        <f>IF(AND(AG508="Yes",OR(I508="Approve proposed",I508="Use my price")),"CHECK: protected price kept current",IF(OR(I508="Unreviewed",I508=""),"Pending review",IF(I508="Hold","On hold",IF(I508="Keep current",IF(ISNUMBER(E508),"Kept current","CHECK: no confirmed current price"),IF(AH508&lt;&gt;"Yes","CHECK: source needs review",IF(AND(I508="Use my price",NOT(AND(ISNUMBER(J508),J508&gt;0))),"CHECK: enter a price above zero",IF(NOT(OR(I508="Approve proposed",I508="Use my price")),"CHECK: choose a listed decision",IF(OR(NOT(ISNUMBER(L508)),L508&lt;=0,NOT(ISNUMBER(Y508)),Y508&lt;=0,X508&gt;=1),"CHECK: price or base unavailable",IF(L508/(Y508*(1-X508))-1&lt;0,"CHECK: price below local base","Ready")))))))))</f>
        <v>On hold</v>
      </c>
      <c r="N508" s="18">
        <v>15.11</v>
      </c>
      <c r="O508" s="19">
        <v>0.4</v>
      </c>
      <c r="Q508" s="20" t="str">
        <f>IF(AND(ISNUMBER(L508),ISNUMBER(Y508),Y508&gt;0,X508&lt;1),ROUND(L508/(Y508*(1-X508))-1,4),"")</f>
        <v/>
      </c>
      <c r="R508" s="12">
        <v>0</v>
      </c>
      <c r="S508" s="13">
        <f>IF(AND(ISNUMBER(E508),E508&gt;0,ISNUMBER(F508)),R508*(F508/E508-1)*(1-'Start Here'!$B$16),0)</f>
        <v>0</v>
      </c>
      <c r="T508" s="17">
        <f>IF(AND(M508="Ready",OR(I508="Approve proposed",AND(I508="Use my price",AND(ISNUMBER(J508),J508&gt;0))),ISNUMBER(L508),E508&gt;0),R508*(L508/E508-1)*(1-'Start Here'!$B$16),0)</f>
        <v>0</v>
      </c>
      <c r="U508" t="str" s="6">
        <v>No confirmed Local Line price/list; local calculation is reference only; Currently hidden; do not activate automatically</v>
      </c>
      <c r="V508" t="str" s="21">
        <v>No</v>
      </c>
      <c r="W508" t="str" s="21">
        <v>No</v>
      </c>
      <c r="X508" s="22">
        <v>0</v>
      </c>
      <c r="Y508" s="18">
        <v>10.79</v>
      </c>
      <c r="Z508" s="18">
        <v>10.79</v>
      </c>
      <c r="AA508" s="25">
        <v>1</v>
      </c>
      <c r="AB508" t="str" s="6">
        <v/>
      </c>
      <c r="AC508" t="str" s="6">
        <v>Local calculation only</v>
      </c>
      <c r="AD508" s="23">
        <v>1023367</v>
      </c>
      <c r="AE508" s="23">
        <v>811274</v>
      </c>
      <c r="AF508" t="str" s="23">
        <v>1023367:811274:guest</v>
      </c>
      <c r="AG508" t="str" s="23">
        <v>No</v>
      </c>
      <c r="AH508" t="str" s="23">
        <v>No</v>
      </c>
      <c r="AI508" s="18">
        <v>0</v>
      </c>
    </row>
    <row r="509" ht="32" customHeight="1">
      <c r="A509" t="str" s="7">
        <v>Creamy Cow, LLC</v>
      </c>
      <c r="B509" t="str" s="7">
        <v>Shredded Alpine Cheese Blend, 6oz</v>
      </c>
      <c r="C509" t="str" s="7">
        <v>6 oz bag</v>
      </c>
      <c r="D509" t="str" s="7">
        <v>SNAP</v>
      </c>
      <c r="E509" s="12">
        <v>17.26</v>
      </c>
      <c r="F509" s="13">
        <v>17.26</v>
      </c>
      <c r="G509" s="13">
        <f>IF(AND(ISNUMBER(E509),ISNUMBER(F509)),F509-E509,"")</f>
        <v>0</v>
      </c>
      <c r="H509" s="14">
        <f>IF(AND(ISNUMBER(E509),E509&gt;0,ISNUMBER(F509)),F509/E509-1,"")</f>
        <v>0</v>
      </c>
      <c r="I509" t="str" s="15">
        <v>Keep current</v>
      </c>
      <c r="J509" s="16"/>
      <c r="K509" t="str" s="15">
        <v/>
      </c>
      <c r="L509" s="17">
        <f>IF(AC509="Local catalog","",IF(AG509="Yes",IF(ISNUMBER(E509),E509,""),IF(I509="Keep current",IF(ISNUMBER(E509),E509,""),IF(AH509&lt;&gt;"Yes","",IF(I509="Approve proposed",F509,IF(AND(I509="Use my price",AND(ISNUMBER(J509),J509&gt;0)),J509,""))))))</f>
        <v>17.26</v>
      </c>
      <c r="M509" t="str" s="7">
        <f>IF(AND(AG509="Yes",OR(I509="Approve proposed",I509="Use my price")),"CHECK: protected price kept current",IF(OR(I509="Unreviewed",I509=""),"Pending review",IF(I509="Hold","On hold",IF(I509="Keep current",IF(ISNUMBER(E509),"Kept current","CHECK: no confirmed current price"),IF(AH509&lt;&gt;"Yes","CHECK: source needs review",IF(AND(I509="Use my price",NOT(AND(ISNUMBER(J509),J509&gt;0))),"CHECK: enter a price above zero",IF(NOT(OR(I509="Approve proposed",I509="Use my price")),"CHECK: choose a listed decision",IF(OR(NOT(ISNUMBER(L509)),L509&lt;=0,NOT(ISNUMBER(Y509)),Y509&lt;=0,X509&gt;=1),"CHECK: price or base unavailable",IF(L509/(Y509*(1-X509))-1&lt;0,"CHECK: price below local base","Ready")))))))))</f>
        <v>Kept current</v>
      </c>
      <c r="N509" s="18">
        <v>15.11</v>
      </c>
      <c r="O509" s="19">
        <v>0.4</v>
      </c>
      <c r="P509" s="14">
        <v>0.5996</v>
      </c>
      <c r="Q509" s="20">
        <f>IF(AND(ISNUMBER(L509),ISNUMBER(Y509),Y509&gt;0,X509&lt;1),ROUND(L509/(Y509*(1-X509))-1,4),"")</f>
        <v>0.5996</v>
      </c>
      <c r="R509" s="12">
        <v>0</v>
      </c>
      <c r="S509" s="13">
        <f>IF(AND(ISNUMBER(E509),E509&gt;0,ISNUMBER(F509)),R509*(F509/E509-1)*(1-'Start Here'!$B$16),0)</f>
        <v>0</v>
      </c>
      <c r="T509" s="17">
        <f>IF(AND(M509="Ready",OR(I509="Approve proposed",AND(I509="Use my price",AND(ISNUMBER(J509),J509&gt;0))),ISNUMBER(L509),E509&gt;0),R509*(L509/E509-1)*(1-'Start Here'!$B$16),0)</f>
        <v>0</v>
      </c>
      <c r="U509" t="str" s="6">
        <v>SNAP: preserve existing selling price; Local and Local Line prices differ; Currently hidden; do not activate automatically</v>
      </c>
      <c r="V509" t="str" s="21">
        <v>No</v>
      </c>
      <c r="W509" t="str" s="21">
        <v>No</v>
      </c>
      <c r="X509" s="22">
        <v>0</v>
      </c>
      <c r="Y509" s="18">
        <v>10.79</v>
      </c>
      <c r="Z509" s="18">
        <v>10.79</v>
      </c>
      <c r="AA509" s="25">
        <v>1</v>
      </c>
      <c r="AB509" t="str" s="6">
        <v>2026-10-01 10:41:27 UTC</v>
      </c>
      <c r="AC509" t="str" s="6">
        <v>Local Line cache</v>
      </c>
      <c r="AD509" s="23">
        <v>1023367</v>
      </c>
      <c r="AE509" s="23">
        <v>811274</v>
      </c>
      <c r="AF509" t="str" s="23">
        <v>1023367:811274:snap</v>
      </c>
      <c r="AG509" t="str" s="23">
        <v>Yes</v>
      </c>
      <c r="AH509" t="str" s="23">
        <v>Yes</v>
      </c>
      <c r="AI509" s="18">
        <v>0</v>
      </c>
    </row>
    <row r="510" ht="32" customHeight="1">
      <c r="A510" t="str" s="7">
        <v>Creamy Cow, LLC</v>
      </c>
      <c r="B510" t="str" s="7">
        <v>Sour Cream</v>
      </c>
      <c r="C510" t="str" s="7">
        <v>package</v>
      </c>
      <c r="D510" t="str" s="7">
        <v>Herd Share Members</v>
      </c>
      <c r="E510" s="12">
        <v>16.8</v>
      </c>
      <c r="F510" s="13">
        <v>18.14</v>
      </c>
      <c r="G510" s="13">
        <f>IF(AND(ISNUMBER(E510),ISNUMBER(F510)),F510-E510,"")</f>
        <v>1.34</v>
      </c>
      <c r="H510" s="14">
        <f>IF(AND(ISNUMBER(E510),E510&gt;0,ISNUMBER(F510)),F510/E510-1,"")</f>
        <v>0.0797619047619047</v>
      </c>
      <c r="I510" t="str" s="15">
        <v>Unreviewed</v>
      </c>
      <c r="J510" s="16"/>
      <c r="K510" t="str" s="15">
        <v/>
      </c>
      <c r="L510" s="17" t="str">
        <f>IF(AC510="Local catalog","",IF(AG510="Yes",IF(ISNUMBER(E510),E510,""),IF(I510="Keep current",IF(ISNUMBER(E510),E510,""),IF(AH510&lt;&gt;"Yes","",IF(I510="Approve proposed",F510,IF(AND(I510="Use my price",AND(ISNUMBER(J510),J510&gt;0)),J510,""))))))</f>
        <v/>
      </c>
      <c r="M510" t="str" s="7">
        <f>IF(AND(AG510="Yes",OR(I510="Approve proposed",I510="Use my price")),"CHECK: protected price kept current",IF(OR(I510="Unreviewed",I510=""),"Pending review",IF(I510="Hold","On hold",IF(I510="Keep current",IF(ISNUMBER(E510),"Kept current","CHECK: no confirmed current price"),IF(AH510&lt;&gt;"Yes","CHECK: source needs review",IF(AND(I510="Use my price",NOT(AND(ISNUMBER(J510),J510&gt;0))),"CHECK: enter a price above zero",IF(NOT(OR(I510="Approve proposed",I510="Use my price")),"CHECK: choose a listed decision",IF(OR(NOT(ISNUMBER(L510)),L510&lt;=0,NOT(ISNUMBER(Y510)),Y510&lt;=0,X510&gt;=1),"CHECK: price or base unavailable",IF(L510/(Y510*(1-X510))-1&lt;0,"CHECK: price below local base","Ready")))))))))</f>
        <v>Pending review</v>
      </c>
      <c r="N510" s="18">
        <v>16.8</v>
      </c>
      <c r="O510" s="19">
        <v>0.4</v>
      </c>
      <c r="P510" s="14">
        <v>0.5117</v>
      </c>
      <c r="Q510" s="20" t="str">
        <f>IF(AND(ISNUMBER(L510),ISNUMBER(Y510),Y510&gt;0,X510&lt;1),ROUND(L510/(Y510*(1-X510))-1,4),"")</f>
        <v/>
      </c>
      <c r="R510" s="12">
        <v>2839.2000000000003</v>
      </c>
      <c r="S510" s="13">
        <f>IF(AND(ISNUMBER(E510),E510&gt;0,ISNUMBER(F510)),R510*(F510/E510-1)*(1-'Start Here'!$B$16),0)</f>
        <v>219.66619999999983</v>
      </c>
      <c r="T510" s="17">
        <f>IF(AND(M510="Ready",OR(I510="Approve proposed",AND(I510="Use my price",AND(ISNUMBER(J510),J510&gt;0))),ISNUMBER(L510),E510&gt;0),R510*(L510/E510-1)*(1-'Start Here'!$B$16),0)</f>
        <v>0</v>
      </c>
      <c r="U510" t="str" s="6">
        <v/>
      </c>
      <c r="V510" t="str" s="21">
        <v>Yes</v>
      </c>
      <c r="W510" t="str" s="21">
        <v>No</v>
      </c>
      <c r="X510" s="22">
        <v>0</v>
      </c>
      <c r="Y510" s="18">
        <v>12</v>
      </c>
      <c r="Z510" s="18">
        <v>12</v>
      </c>
      <c r="AA510" s="25">
        <v>1</v>
      </c>
      <c r="AB510" t="str" s="6">
        <v>2026-10-01 10:41:27 UTC</v>
      </c>
      <c r="AC510" t="str" s="6">
        <v>Local Line cache</v>
      </c>
      <c r="AD510" s="23">
        <v>805477</v>
      </c>
      <c r="AE510" s="23">
        <v>526484</v>
      </c>
      <c r="AF510" t="str" s="23">
        <v>805477:526484:herdShare</v>
      </c>
      <c r="AG510" t="str" s="23">
        <v>No</v>
      </c>
      <c r="AH510" t="str" s="23">
        <v>Yes</v>
      </c>
      <c r="AI510" s="18">
        <v>2028</v>
      </c>
    </row>
    <row r="511" ht="32" customHeight="1">
      <c r="A511" t="str" s="7">
        <v>Creamy Cow, LLC</v>
      </c>
      <c r="B511" t="str" s="7">
        <v>Sour Cream</v>
      </c>
      <c r="C511" t="str" s="7">
        <v>package</v>
      </c>
      <c r="D511" t="str" s="7">
        <v>CSA Members</v>
      </c>
      <c r="G511" s="13" t="str">
        <f>IF(AND(ISNUMBER(E511),ISNUMBER(F511)),F511-E511,"")</f>
        <v/>
      </c>
      <c r="H511" s="14" t="str">
        <f>IF(AND(ISNUMBER(E511),E511&gt;0,ISNUMBER(F511)),F511/E511-1,"")</f>
        <v/>
      </c>
      <c r="I511" t="str" s="15">
        <v>Hold</v>
      </c>
      <c r="J511" s="24"/>
      <c r="K511" t="str" s="15">
        <v/>
      </c>
      <c r="L511" s="17" t="str">
        <f>IF(AC511="Local catalog","",IF(AG511="Yes",IF(ISNUMBER(E511),E511,""),IF(I511="Keep current",IF(ISNUMBER(E511),E511,""),IF(AH511&lt;&gt;"Yes","",IF(I511="Approve proposed",F511,IF(AND(I511="Use my price",AND(ISNUMBER(J511),J511&gt;0)),J511,""))))))</f>
        <v/>
      </c>
      <c r="M511" t="str" s="7">
        <f>IF(AND(AG511="Yes",OR(I511="Approve proposed",I511="Use my price")),"CHECK: protected price kept current",IF(OR(I511="Unreviewed",I511=""),"Pending review",IF(I511="Hold","On hold",IF(I511="Keep current",IF(ISNUMBER(E511),"Kept current","CHECK: no confirmed current price"),IF(AH511&lt;&gt;"Yes","CHECK: source needs review",IF(AND(I511="Use my price",NOT(AND(ISNUMBER(J511),J511&gt;0))),"CHECK: enter a price above zero",IF(NOT(OR(I511="Approve proposed",I511="Use my price")),"CHECK: choose a listed decision",IF(OR(NOT(ISNUMBER(L511)),L511&lt;=0,NOT(ISNUMBER(Y511)),Y511&lt;=0,X511&gt;=1),"CHECK: price or base unavailable",IF(L511/(Y511*(1-X511))-1&lt;0,"CHECK: price below local base","Ready")))))))))</f>
        <v>On hold</v>
      </c>
      <c r="N511" s="18">
        <v>16.8</v>
      </c>
      <c r="O511" s="19">
        <v>0.4</v>
      </c>
      <c r="Q511" s="20" t="str">
        <f>IF(AND(ISNUMBER(L511),ISNUMBER(Y511),Y511&gt;0,X511&lt;1),ROUND(L511/(Y511*(1-X511))-1,4),"")</f>
        <v/>
      </c>
      <c r="R511" s="12">
        <v>0</v>
      </c>
      <c r="S511" s="13">
        <f>IF(AND(ISNUMBER(E511),E511&gt;0,ISNUMBER(F511)),R511*(F511/E511-1)*(1-'Start Here'!$B$16),0)</f>
        <v>0</v>
      </c>
      <c r="T511" s="17">
        <f>IF(AND(M511="Ready",OR(I511="Approve proposed",AND(I511="Use my price",AND(ISNUMBER(J511),J511&gt;0))),ISNUMBER(L511),E511&gt;0),R511*(L511/E511-1)*(1-'Start Here'!$B$16),0)</f>
        <v>0</v>
      </c>
      <c r="U511" t="str" s="6">
        <v>No confirmed Local Line price/list; local calculation is reference only</v>
      </c>
      <c r="V511" t="str" s="21">
        <v>Yes</v>
      </c>
      <c r="W511" t="str" s="21">
        <v>No</v>
      </c>
      <c r="X511" s="22">
        <v>0</v>
      </c>
      <c r="Y511" s="18">
        <v>12</v>
      </c>
      <c r="Z511" s="18">
        <v>12</v>
      </c>
      <c r="AA511" s="25">
        <v>1</v>
      </c>
      <c r="AB511" t="str" s="6">
        <v/>
      </c>
      <c r="AC511" t="str" s="6">
        <v>Local calculation only</v>
      </c>
      <c r="AD511" s="23">
        <v>805477</v>
      </c>
      <c r="AE511" s="23">
        <v>526484</v>
      </c>
      <c r="AF511" t="str" s="23">
        <v>805477:526484:member</v>
      </c>
      <c r="AG511" t="str" s="23">
        <v>No</v>
      </c>
      <c r="AH511" t="str" s="23">
        <v>No</v>
      </c>
      <c r="AI511" s="18">
        <v>0</v>
      </c>
    </row>
    <row r="512" ht="32" customHeight="1">
      <c r="A512" t="str" s="7">
        <v>Creamy Cow, LLC</v>
      </c>
      <c r="B512" t="str" s="7">
        <v>Sour Cream</v>
      </c>
      <c r="C512" t="str" s="7">
        <v>package</v>
      </c>
      <c r="D512" t="str" s="7">
        <v>Guest Basket</v>
      </c>
      <c r="G512" s="13" t="str">
        <f>IF(AND(ISNUMBER(E512),ISNUMBER(F512)),F512-E512,"")</f>
        <v/>
      </c>
      <c r="H512" s="14" t="str">
        <f>IF(AND(ISNUMBER(E512),E512&gt;0,ISNUMBER(F512)),F512/E512-1,"")</f>
        <v/>
      </c>
      <c r="I512" t="str" s="15">
        <v>Hold</v>
      </c>
      <c r="J512" s="24"/>
      <c r="K512" t="str" s="15">
        <v/>
      </c>
      <c r="L512" s="17" t="str">
        <f>IF(AC512="Local catalog","",IF(AG512="Yes",IF(ISNUMBER(E512),E512,""),IF(I512="Keep current",IF(ISNUMBER(E512),E512,""),IF(AH512&lt;&gt;"Yes","",IF(I512="Approve proposed",F512,IF(AND(I512="Use my price",AND(ISNUMBER(J512),J512&gt;0)),J512,""))))))</f>
        <v/>
      </c>
      <c r="M512" t="str" s="7">
        <f>IF(AND(AG512="Yes",OR(I512="Approve proposed",I512="Use my price")),"CHECK: protected price kept current",IF(OR(I512="Unreviewed",I512=""),"Pending review",IF(I512="Hold","On hold",IF(I512="Keep current",IF(ISNUMBER(E512),"Kept current","CHECK: no confirmed current price"),IF(AH512&lt;&gt;"Yes","CHECK: source needs review",IF(AND(I512="Use my price",NOT(AND(ISNUMBER(J512),J512&gt;0))),"CHECK: enter a price above zero",IF(NOT(OR(I512="Approve proposed",I512="Use my price")),"CHECK: choose a listed decision",IF(OR(NOT(ISNUMBER(L512)),L512&lt;=0,NOT(ISNUMBER(Y512)),Y512&lt;=0,X512&gt;=1),"CHECK: price or base unavailable",IF(L512/(Y512*(1-X512))-1&lt;0,"CHECK: price below local base","Ready")))))))))</f>
        <v>On hold</v>
      </c>
      <c r="N512" s="18">
        <v>16.8</v>
      </c>
      <c r="O512" s="19">
        <v>0.4</v>
      </c>
      <c r="Q512" s="20" t="str">
        <f>IF(AND(ISNUMBER(L512),ISNUMBER(Y512),Y512&gt;0,X512&lt;1),ROUND(L512/(Y512*(1-X512))-1,4),"")</f>
        <v/>
      </c>
      <c r="R512" s="12">
        <v>0</v>
      </c>
      <c r="S512" s="13">
        <f>IF(AND(ISNUMBER(E512),E512&gt;0,ISNUMBER(F512)),R512*(F512/E512-1)*(1-'Start Here'!$B$16),0)</f>
        <v>0</v>
      </c>
      <c r="T512" s="17">
        <f>IF(AND(M512="Ready",OR(I512="Approve proposed",AND(I512="Use my price",AND(ISNUMBER(J512),J512&gt;0))),ISNUMBER(L512),E512&gt;0),R512*(L512/E512-1)*(1-'Start Here'!$B$16),0)</f>
        <v>0</v>
      </c>
      <c r="U512" t="str" s="6">
        <v>No confirmed Local Line price/list; local calculation is reference only</v>
      </c>
      <c r="V512" t="str" s="21">
        <v>Yes</v>
      </c>
      <c r="W512" t="str" s="21">
        <v>No</v>
      </c>
      <c r="X512" s="22">
        <v>0</v>
      </c>
      <c r="Y512" s="18">
        <v>12</v>
      </c>
      <c r="Z512" s="18">
        <v>12</v>
      </c>
      <c r="AA512" s="25">
        <v>1</v>
      </c>
      <c r="AB512" t="str" s="6">
        <v/>
      </c>
      <c r="AC512" t="str" s="6">
        <v>Local calculation only</v>
      </c>
      <c r="AD512" s="23">
        <v>805477</v>
      </c>
      <c r="AE512" s="23">
        <v>526484</v>
      </c>
      <c r="AF512" t="str" s="23">
        <v>805477:526484:guest</v>
      </c>
      <c r="AG512" t="str" s="23">
        <v>No</v>
      </c>
      <c r="AH512" t="str" s="23">
        <v>No</v>
      </c>
      <c r="AI512" s="18">
        <v>0</v>
      </c>
    </row>
    <row r="513" ht="32" customHeight="1">
      <c r="A513" t="str" s="7">
        <v>Creamy Cow, LLC</v>
      </c>
      <c r="B513" t="str" s="7">
        <v>Sour Cream</v>
      </c>
      <c r="C513" t="str" s="7">
        <v>package</v>
      </c>
      <c r="D513" t="str" s="7">
        <v>SNAP</v>
      </c>
      <c r="E513" s="12">
        <v>16.8</v>
      </c>
      <c r="F513" s="13">
        <v>16.8</v>
      </c>
      <c r="G513" s="13">
        <f>IF(AND(ISNUMBER(E513),ISNUMBER(F513)),F513-E513,"")</f>
        <v>0</v>
      </c>
      <c r="H513" s="14">
        <f>IF(AND(ISNUMBER(E513),E513&gt;0,ISNUMBER(F513)),F513/E513-1,"")</f>
        <v>0</v>
      </c>
      <c r="I513" t="str" s="15">
        <v>Keep current</v>
      </c>
      <c r="J513" s="16"/>
      <c r="K513" t="str" s="15">
        <v/>
      </c>
      <c r="L513" s="17">
        <f>IF(AC513="Local catalog","",IF(AG513="Yes",IF(ISNUMBER(E513),E513,""),IF(I513="Keep current",IF(ISNUMBER(E513),E513,""),IF(AH513&lt;&gt;"Yes","",IF(I513="Approve proposed",F513,IF(AND(I513="Use my price",AND(ISNUMBER(J513),J513&gt;0)),J513,""))))))</f>
        <v>16.8</v>
      </c>
      <c r="M513" t="str" s="7">
        <f>IF(AND(AG513="Yes",OR(I513="Approve proposed",I513="Use my price")),"CHECK: protected price kept current",IF(OR(I513="Unreviewed",I513=""),"Pending review",IF(I513="Hold","On hold",IF(I513="Keep current",IF(ISNUMBER(E513),"Kept current","CHECK: no confirmed current price"),IF(AH513&lt;&gt;"Yes","CHECK: source needs review",IF(AND(I513="Use my price",NOT(AND(ISNUMBER(J513),J513&gt;0))),"CHECK: enter a price above zero",IF(NOT(OR(I513="Approve proposed",I513="Use my price")),"CHECK: choose a listed decision",IF(OR(NOT(ISNUMBER(L513)),L513&lt;=0,NOT(ISNUMBER(Y513)),Y513&lt;=0,X513&gt;=1),"CHECK: price or base unavailable",IF(L513/(Y513*(1-X513))-1&lt;0,"CHECK: price below local base","Ready")))))))))</f>
        <v>Kept current</v>
      </c>
      <c r="N513" s="18">
        <v>16.8</v>
      </c>
      <c r="O513" s="19">
        <v>0.4</v>
      </c>
      <c r="P513" s="14">
        <v>0.4</v>
      </c>
      <c r="Q513" s="20">
        <f>IF(AND(ISNUMBER(L513),ISNUMBER(Y513),Y513&gt;0,X513&lt;1),ROUND(L513/(Y513*(1-X513))-1,4),"")</f>
        <v>0.4</v>
      </c>
      <c r="R513" s="12">
        <v>0</v>
      </c>
      <c r="S513" s="13">
        <f>IF(AND(ISNUMBER(E513),E513&gt;0,ISNUMBER(F513)),R513*(F513/E513-1)*(1-'Start Here'!$B$16),0)</f>
        <v>0</v>
      </c>
      <c r="T513" s="17">
        <f>IF(AND(M513="Ready",OR(I513="Approve proposed",AND(I513="Use my price",AND(ISNUMBER(J513),J513&gt;0))),ISNUMBER(L513),E513&gt;0),R513*(L513/E513-1)*(1-'Start Here'!$B$16),0)</f>
        <v>0</v>
      </c>
      <c r="U513" t="str" s="6">
        <v>SNAP: preserve existing selling price</v>
      </c>
      <c r="V513" t="str" s="21">
        <v>Yes</v>
      </c>
      <c r="W513" t="str" s="21">
        <v>No</v>
      </c>
      <c r="X513" s="22">
        <v>0</v>
      </c>
      <c r="Y513" s="18">
        <v>12</v>
      </c>
      <c r="Z513" s="18">
        <v>12</v>
      </c>
      <c r="AA513" s="25">
        <v>1</v>
      </c>
      <c r="AB513" t="str" s="6">
        <v>2026-10-01 10:41:27 UTC</v>
      </c>
      <c r="AC513" t="str" s="6">
        <v>Local Line cache</v>
      </c>
      <c r="AD513" s="23">
        <v>805477</v>
      </c>
      <c r="AE513" s="23">
        <v>526484</v>
      </c>
      <c r="AF513" t="str" s="23">
        <v>805477:526484:snap</v>
      </c>
      <c r="AG513" t="str" s="23">
        <v>Yes</v>
      </c>
      <c r="AH513" t="str" s="23">
        <v>Yes</v>
      </c>
      <c r="AI513" s="18">
        <v>0</v>
      </c>
    </row>
    <row r="514" ht="32" customHeight="1">
      <c r="A514" t="str" s="7">
        <v>Creole Me Up</v>
      </c>
      <c r="B514" t="str" s="7">
        <v>Creole Masala Spice Blend</v>
      </c>
      <c r="C514" t="str" s="7">
        <v>3 oz jar</v>
      </c>
      <c r="D514" t="str" s="7">
        <v>Herd Share Members</v>
      </c>
      <c r="E514" s="12">
        <v>9.59</v>
      </c>
      <c r="F514" s="13">
        <v>10.36</v>
      </c>
      <c r="G514" s="13">
        <f>IF(AND(ISNUMBER(E514),ISNUMBER(F514)),F514-E514,"")</f>
        <v>0.77</v>
      </c>
      <c r="H514" s="14">
        <f>IF(AND(ISNUMBER(E514),E514&gt;0,ISNUMBER(F514)),F514/E514-1,"")</f>
        <v>0.08029197080291972</v>
      </c>
      <c r="I514" t="str" s="15">
        <v>Unreviewed</v>
      </c>
      <c r="J514" s="16"/>
      <c r="K514" t="str" s="15">
        <v/>
      </c>
      <c r="L514" s="17" t="str">
        <f>IF(AC514="Local catalog","",IF(AG514="Yes",IF(ISNUMBER(E514),E514,""),IF(I514="Keep current",IF(ISNUMBER(E514),E514,""),IF(AH514&lt;&gt;"Yes","",IF(I514="Approve proposed",F514,IF(AND(I514="Use my price",AND(ISNUMBER(J514),J514&gt;0)),J514,""))))))</f>
        <v/>
      </c>
      <c r="M514" t="str" s="7">
        <f>IF(AND(AG514="Yes",OR(I514="Approve proposed",I514="Use my price")),"CHECK: protected price kept current",IF(OR(I514="Unreviewed",I514=""),"Pending review",IF(I514="Hold","On hold",IF(I514="Keep current",IF(ISNUMBER(E514),"Kept current","CHECK: no confirmed current price"),IF(AH514&lt;&gt;"Yes","CHECK: source needs review",IF(AND(I514="Use my price",NOT(AND(ISNUMBER(J514),J514&gt;0))),"CHECK: enter a price above zero",IF(NOT(OR(I514="Approve proposed",I514="Use my price")),"CHECK: choose a listed decision",IF(OR(NOT(ISNUMBER(L514)),L514&lt;=0,NOT(ISNUMBER(Y514)),Y514&lt;=0,X514&gt;=1),"CHECK: price or base unavailable",IF(L514/(Y514*(1-X514))-1&lt;0,"CHECK: price below local base","Ready")))))))))</f>
        <v>Pending review</v>
      </c>
      <c r="N514" s="18">
        <v>9.59</v>
      </c>
      <c r="O514" s="19">
        <v>0.4</v>
      </c>
      <c r="P514" s="14">
        <v>0.5124</v>
      </c>
      <c r="Q514" s="20" t="str">
        <f>IF(AND(ISNUMBER(L514),ISNUMBER(Y514),Y514&gt;0,X514&lt;1),ROUND(L514/(Y514*(1-X514))-1,4),"")</f>
        <v/>
      </c>
      <c r="R514" s="12">
        <v>0</v>
      </c>
      <c r="S514" s="13">
        <f>IF(AND(ISNUMBER(E514),E514&gt;0,ISNUMBER(F514)),R514*(F514/E514-1)*(1-'Start Here'!$B$16),0)</f>
        <v>0</v>
      </c>
      <c r="T514" s="17">
        <f>IF(AND(M514="Ready",OR(I514="Approve proposed",AND(I514="Use my price",AND(ISNUMBER(J514),J514&gt;0))),ISNUMBER(L514),E514&gt;0),R514*(L514/E514-1)*(1-'Start Here'!$B$16),0)</f>
        <v>0</v>
      </c>
      <c r="U514" t="str" s="6">
        <v>Currently hidden; do not activate automatically</v>
      </c>
      <c r="V514" t="str" s="21">
        <v>No</v>
      </c>
      <c r="W514" t="str" s="21">
        <v>No</v>
      </c>
      <c r="X514" s="22">
        <v>0</v>
      </c>
      <c r="Y514" s="18">
        <v>6.85</v>
      </c>
      <c r="AB514" t="str" s="6">
        <v>2026-10-01 10:41:27 UTC</v>
      </c>
      <c r="AC514" t="str" s="6">
        <v>Local Line cache</v>
      </c>
      <c r="AD514" s="23">
        <v>981122</v>
      </c>
      <c r="AE514" s="23">
        <v>749359</v>
      </c>
      <c r="AF514" t="str" s="23">
        <v>981122:749359:herdShare</v>
      </c>
      <c r="AG514" t="str" s="23">
        <v>No</v>
      </c>
      <c r="AH514" t="str" s="23">
        <v>Yes</v>
      </c>
      <c r="AI514" s="18">
        <v>0</v>
      </c>
    </row>
    <row r="515" ht="32" customHeight="1">
      <c r="A515" t="str" s="7">
        <v>Creole Me Up</v>
      </c>
      <c r="B515" t="str" s="7">
        <v>Creole Masala Spice Blend</v>
      </c>
      <c r="C515" t="str" s="7">
        <v>3 oz jar</v>
      </c>
      <c r="D515" t="str" s="7">
        <v>CSA Members</v>
      </c>
      <c r="E515" s="12">
        <v>9.59</v>
      </c>
      <c r="F515" s="13">
        <v>10.36</v>
      </c>
      <c r="G515" s="13">
        <f>IF(AND(ISNUMBER(E515),ISNUMBER(F515)),F515-E515,"")</f>
        <v>0.77</v>
      </c>
      <c r="H515" s="14">
        <f>IF(AND(ISNUMBER(E515),E515&gt;0,ISNUMBER(F515)),F515/E515-1,"")</f>
        <v>0.08029197080291972</v>
      </c>
      <c r="I515" t="str" s="15">
        <v>Unreviewed</v>
      </c>
      <c r="J515" s="16"/>
      <c r="K515" t="str" s="15">
        <v/>
      </c>
      <c r="L515" s="17" t="str">
        <f>IF(AC515="Local catalog","",IF(AG515="Yes",IF(ISNUMBER(E515),E515,""),IF(I515="Keep current",IF(ISNUMBER(E515),E515,""),IF(AH515&lt;&gt;"Yes","",IF(I515="Approve proposed",F515,IF(AND(I515="Use my price",AND(ISNUMBER(J515),J515&gt;0)),J515,""))))))</f>
        <v/>
      </c>
      <c r="M515" t="str" s="7">
        <f>IF(AND(AG515="Yes",OR(I515="Approve proposed",I515="Use my price")),"CHECK: protected price kept current",IF(OR(I515="Unreviewed",I515=""),"Pending review",IF(I515="Hold","On hold",IF(I515="Keep current",IF(ISNUMBER(E515),"Kept current","CHECK: no confirmed current price"),IF(AH515&lt;&gt;"Yes","CHECK: source needs review",IF(AND(I515="Use my price",NOT(AND(ISNUMBER(J515),J515&gt;0))),"CHECK: enter a price above zero",IF(NOT(OR(I515="Approve proposed",I515="Use my price")),"CHECK: choose a listed decision",IF(OR(NOT(ISNUMBER(L515)),L515&lt;=0,NOT(ISNUMBER(Y515)),Y515&lt;=0,X515&gt;=1),"CHECK: price or base unavailable",IF(L515/(Y515*(1-X515))-1&lt;0,"CHECK: price below local base","Ready")))))))))</f>
        <v>Pending review</v>
      </c>
      <c r="N515" s="18">
        <v>9.59</v>
      </c>
      <c r="O515" s="19">
        <v>0.4</v>
      </c>
      <c r="P515" s="14">
        <v>0.5124</v>
      </c>
      <c r="Q515" s="20" t="str">
        <f>IF(AND(ISNUMBER(L515),ISNUMBER(Y515),Y515&gt;0,X515&lt;1),ROUND(L515/(Y515*(1-X515))-1,4),"")</f>
        <v/>
      </c>
      <c r="R515" s="12">
        <v>0</v>
      </c>
      <c r="S515" s="13">
        <f>IF(AND(ISNUMBER(E515),E515&gt;0,ISNUMBER(F515)),R515*(F515/E515-1)*(1-'Start Here'!$B$16),0)</f>
        <v>0</v>
      </c>
      <c r="T515" s="17">
        <f>IF(AND(M515="Ready",OR(I515="Approve proposed",AND(I515="Use my price",AND(ISNUMBER(J515),J515&gt;0))),ISNUMBER(L515),E515&gt;0),R515*(L515/E515-1)*(1-'Start Here'!$B$16),0)</f>
        <v>0</v>
      </c>
      <c r="U515" t="str" s="6">
        <v>Currently hidden; do not activate automatically</v>
      </c>
      <c r="V515" t="str" s="21">
        <v>No</v>
      </c>
      <c r="W515" t="str" s="21">
        <v>No</v>
      </c>
      <c r="X515" s="22">
        <v>0</v>
      </c>
      <c r="Y515" s="18">
        <v>6.85</v>
      </c>
      <c r="AB515" t="str" s="6">
        <v>2026-10-01 10:41:27 UTC</v>
      </c>
      <c r="AC515" t="str" s="6">
        <v>Local Line cache</v>
      </c>
      <c r="AD515" s="23">
        <v>981122</v>
      </c>
      <c r="AE515" s="23">
        <v>749359</v>
      </c>
      <c r="AF515" t="str" s="23">
        <v>981122:749359:member</v>
      </c>
      <c r="AG515" t="str" s="23">
        <v>No</v>
      </c>
      <c r="AH515" t="str" s="23">
        <v>Yes</v>
      </c>
      <c r="AI515" s="18">
        <v>0</v>
      </c>
    </row>
    <row r="516" ht="32" customHeight="1">
      <c r="A516" t="str" s="7">
        <v>Creole Me Up</v>
      </c>
      <c r="B516" t="str" s="7">
        <v>Creole Masala Spice Blend</v>
      </c>
      <c r="C516" t="str" s="7">
        <v>3 oz jar</v>
      </c>
      <c r="D516" t="str" s="7">
        <v>Guest Basket</v>
      </c>
      <c r="E516" s="12">
        <v>9.59</v>
      </c>
      <c r="F516" s="13">
        <v>10.36</v>
      </c>
      <c r="G516" s="13">
        <f>IF(AND(ISNUMBER(E516),ISNUMBER(F516)),F516-E516,"")</f>
        <v>0.77</v>
      </c>
      <c r="H516" s="14">
        <f>IF(AND(ISNUMBER(E516),E516&gt;0,ISNUMBER(F516)),F516/E516-1,"")</f>
        <v>0.08029197080291972</v>
      </c>
      <c r="I516" t="str" s="15">
        <v>Unreviewed</v>
      </c>
      <c r="J516" s="16"/>
      <c r="K516" t="str" s="15">
        <v/>
      </c>
      <c r="L516" s="17" t="str">
        <f>IF(AC516="Local catalog","",IF(AG516="Yes",IF(ISNUMBER(E516),E516,""),IF(I516="Keep current",IF(ISNUMBER(E516),E516,""),IF(AH516&lt;&gt;"Yes","",IF(I516="Approve proposed",F516,IF(AND(I516="Use my price",AND(ISNUMBER(J516),J516&gt;0)),J516,""))))))</f>
        <v/>
      </c>
      <c r="M516" t="str" s="7">
        <f>IF(AND(AG516="Yes",OR(I516="Approve proposed",I516="Use my price")),"CHECK: protected price kept current",IF(OR(I516="Unreviewed",I516=""),"Pending review",IF(I516="Hold","On hold",IF(I516="Keep current",IF(ISNUMBER(E516),"Kept current","CHECK: no confirmed current price"),IF(AH516&lt;&gt;"Yes","CHECK: source needs review",IF(AND(I516="Use my price",NOT(AND(ISNUMBER(J516),J516&gt;0))),"CHECK: enter a price above zero",IF(NOT(OR(I516="Approve proposed",I516="Use my price")),"CHECK: choose a listed decision",IF(OR(NOT(ISNUMBER(L516)),L516&lt;=0,NOT(ISNUMBER(Y516)),Y516&lt;=0,X516&gt;=1),"CHECK: price or base unavailable",IF(L516/(Y516*(1-X516))-1&lt;0,"CHECK: price below local base","Ready")))))))))</f>
        <v>Pending review</v>
      </c>
      <c r="N516" s="18">
        <v>9.59</v>
      </c>
      <c r="O516" s="19">
        <v>0.4</v>
      </c>
      <c r="P516" s="14">
        <v>0.5124</v>
      </c>
      <c r="Q516" s="20" t="str">
        <f>IF(AND(ISNUMBER(L516),ISNUMBER(Y516),Y516&gt;0,X516&lt;1),ROUND(L516/(Y516*(1-X516))-1,4),"")</f>
        <v/>
      </c>
      <c r="R516" s="12">
        <v>0</v>
      </c>
      <c r="S516" s="13">
        <f>IF(AND(ISNUMBER(E516),E516&gt;0,ISNUMBER(F516)),R516*(F516/E516-1)*(1-'Start Here'!$B$16),0)</f>
        <v>0</v>
      </c>
      <c r="T516" s="17">
        <f>IF(AND(M516="Ready",OR(I516="Approve proposed",AND(I516="Use my price",AND(ISNUMBER(J516),J516&gt;0))),ISNUMBER(L516),E516&gt;0),R516*(L516/E516-1)*(1-'Start Here'!$B$16),0)</f>
        <v>0</v>
      </c>
      <c r="U516" t="str" s="6">
        <v>Currently hidden; do not activate automatically</v>
      </c>
      <c r="V516" t="str" s="21">
        <v>No</v>
      </c>
      <c r="W516" t="str" s="21">
        <v>No</v>
      </c>
      <c r="X516" s="22">
        <v>0</v>
      </c>
      <c r="Y516" s="18">
        <v>6.85</v>
      </c>
      <c r="AB516" t="str" s="6">
        <v>2026-10-01 10:41:27 UTC</v>
      </c>
      <c r="AC516" t="str" s="6">
        <v>Local Line cache</v>
      </c>
      <c r="AD516" s="23">
        <v>981122</v>
      </c>
      <c r="AE516" s="23">
        <v>749359</v>
      </c>
      <c r="AF516" t="str" s="23">
        <v>981122:749359:guest</v>
      </c>
      <c r="AG516" t="str" s="23">
        <v>No</v>
      </c>
      <c r="AH516" t="str" s="23">
        <v>Yes</v>
      </c>
      <c r="AI516" s="18">
        <v>0</v>
      </c>
    </row>
    <row r="517" ht="32" customHeight="1">
      <c r="A517" t="str" s="7">
        <v>Creole Me Up</v>
      </c>
      <c r="B517" t="str" s="7">
        <v>Creole Masala Spice Blend</v>
      </c>
      <c r="C517" t="str" s="7">
        <v>3 oz jar</v>
      </c>
      <c r="D517" t="str" s="7">
        <v>SNAP</v>
      </c>
      <c r="E517" s="12">
        <v>9.59</v>
      </c>
      <c r="F517" s="13">
        <v>9.59</v>
      </c>
      <c r="G517" s="13">
        <f>IF(AND(ISNUMBER(E517),ISNUMBER(F517)),F517-E517,"")</f>
        <v>0</v>
      </c>
      <c r="H517" s="14">
        <f>IF(AND(ISNUMBER(E517),E517&gt;0,ISNUMBER(F517)),F517/E517-1,"")</f>
        <v>0</v>
      </c>
      <c r="I517" t="str" s="15">
        <v>Keep current</v>
      </c>
      <c r="J517" s="16"/>
      <c r="K517" t="str" s="15">
        <v/>
      </c>
      <c r="L517" s="17">
        <f>IF(AC517="Local catalog","",IF(AG517="Yes",IF(ISNUMBER(E517),E517,""),IF(I517="Keep current",IF(ISNUMBER(E517),E517,""),IF(AH517&lt;&gt;"Yes","",IF(I517="Approve proposed",F517,IF(AND(I517="Use my price",AND(ISNUMBER(J517),J517&gt;0)),J517,""))))))</f>
        <v>9.59</v>
      </c>
      <c r="M517" t="str" s="7">
        <f>IF(AND(AG517="Yes",OR(I517="Approve proposed",I517="Use my price")),"CHECK: protected price kept current",IF(OR(I517="Unreviewed",I517=""),"Pending review",IF(I517="Hold","On hold",IF(I517="Keep current",IF(ISNUMBER(E517),"Kept current","CHECK: no confirmed current price"),IF(AH517&lt;&gt;"Yes","CHECK: source needs review",IF(AND(I517="Use my price",NOT(AND(ISNUMBER(J517),J517&gt;0))),"CHECK: enter a price above zero",IF(NOT(OR(I517="Approve proposed",I517="Use my price")),"CHECK: choose a listed decision",IF(OR(NOT(ISNUMBER(L517)),L517&lt;=0,NOT(ISNUMBER(Y517)),Y517&lt;=0,X517&gt;=1),"CHECK: price or base unavailable",IF(L517/(Y517*(1-X517))-1&lt;0,"CHECK: price below local base","Ready")))))))))</f>
        <v>Kept current</v>
      </c>
      <c r="N517" s="18">
        <v>9.59</v>
      </c>
      <c r="O517" s="19">
        <v>0.4</v>
      </c>
      <c r="P517" s="14">
        <v>0.4</v>
      </c>
      <c r="Q517" s="20">
        <f>IF(AND(ISNUMBER(L517),ISNUMBER(Y517),Y517&gt;0,X517&lt;1),ROUND(L517/(Y517*(1-X517))-1,4),"")</f>
        <v>0.4</v>
      </c>
      <c r="R517" s="12">
        <v>0</v>
      </c>
      <c r="S517" s="13">
        <f>IF(AND(ISNUMBER(E517),E517&gt;0,ISNUMBER(F517)),R517*(F517/E517-1)*(1-'Start Here'!$B$16),0)</f>
        <v>0</v>
      </c>
      <c r="T517" s="17">
        <f>IF(AND(M517="Ready",OR(I517="Approve proposed",AND(I517="Use my price",AND(ISNUMBER(J517),J517&gt;0))),ISNUMBER(L517),E517&gt;0),R517*(L517/E517-1)*(1-'Start Here'!$B$16),0)</f>
        <v>0</v>
      </c>
      <c r="U517" t="str" s="6">
        <v>SNAP: preserve existing selling price; Currently hidden; do not activate automatically</v>
      </c>
      <c r="V517" t="str" s="21">
        <v>No</v>
      </c>
      <c r="W517" t="str" s="21">
        <v>No</v>
      </c>
      <c r="X517" s="22">
        <v>0</v>
      </c>
      <c r="Y517" s="18">
        <v>6.85</v>
      </c>
      <c r="AB517" t="str" s="6">
        <v>2026-10-01 10:41:27 UTC</v>
      </c>
      <c r="AC517" t="str" s="6">
        <v>Local Line cache</v>
      </c>
      <c r="AD517" s="23">
        <v>981122</v>
      </c>
      <c r="AE517" s="23">
        <v>749359</v>
      </c>
      <c r="AF517" t="str" s="23">
        <v>981122:749359:snap</v>
      </c>
      <c r="AG517" t="str" s="23">
        <v>Yes</v>
      </c>
      <c r="AH517" t="str" s="23">
        <v>Yes</v>
      </c>
      <c r="AI517" s="18">
        <v>0</v>
      </c>
    </row>
    <row r="518" ht="32" customHeight="1">
      <c r="A518" t="str" s="7">
        <v>Creole Me Up</v>
      </c>
      <c r="B518" t="str" s="7">
        <v>The "Real Sassy" Creole Spice Blend</v>
      </c>
      <c r="C518" t="str" s="7">
        <v>3 oz jar</v>
      </c>
      <c r="D518" t="str" s="7">
        <v>Herd Share Members</v>
      </c>
      <c r="E518" s="12">
        <v>9.45</v>
      </c>
      <c r="F518" s="13">
        <v>10.21</v>
      </c>
      <c r="G518" s="13">
        <f>IF(AND(ISNUMBER(E518),ISNUMBER(F518)),F518-E518,"")</f>
        <v>0.76</v>
      </c>
      <c r="H518" s="14">
        <f>IF(AND(ISNUMBER(E518),E518&gt;0,ISNUMBER(F518)),F518/E518-1,"")</f>
        <v>0.08042328042328051</v>
      </c>
      <c r="I518" t="str" s="15">
        <v>Unreviewed</v>
      </c>
      <c r="J518" s="16"/>
      <c r="K518" t="str" s="15">
        <v/>
      </c>
      <c r="L518" s="17" t="str">
        <f>IF(AC518="Local catalog","",IF(AG518="Yes",IF(ISNUMBER(E518),E518,""),IF(I518="Keep current",IF(ISNUMBER(E518),E518,""),IF(AH518&lt;&gt;"Yes","",IF(I518="Approve proposed",F518,IF(AND(I518="Use my price",AND(ISNUMBER(J518),J518&gt;0)),J518,""))))))</f>
        <v/>
      </c>
      <c r="M518" t="str" s="7">
        <f>IF(AND(AG518="Yes",OR(I518="Approve proposed",I518="Use my price")),"CHECK: protected price kept current",IF(OR(I518="Unreviewed",I518=""),"Pending review",IF(I518="Hold","On hold",IF(I518="Keep current",IF(ISNUMBER(E518),"Kept current","CHECK: no confirmed current price"),IF(AH518&lt;&gt;"Yes","CHECK: source needs review",IF(AND(I518="Use my price",NOT(AND(ISNUMBER(J518),J518&gt;0))),"CHECK: enter a price above zero",IF(NOT(OR(I518="Approve proposed",I518="Use my price")),"CHECK: choose a listed decision",IF(OR(NOT(ISNUMBER(L518)),L518&lt;=0,NOT(ISNUMBER(Y518)),Y518&lt;=0,X518&gt;=1),"CHECK: price or base unavailable",IF(L518/(Y518*(1-X518))-1&lt;0,"CHECK: price below local base","Ready")))))))))</f>
        <v>Pending review</v>
      </c>
      <c r="N518" s="18">
        <v>9.45</v>
      </c>
      <c r="O518" s="19">
        <v>0.4</v>
      </c>
      <c r="P518" s="14">
        <v>0.5126</v>
      </c>
      <c r="Q518" s="20" t="str">
        <f>IF(AND(ISNUMBER(L518),ISNUMBER(Y518),Y518&gt;0,X518&lt;1),ROUND(L518/(Y518*(1-X518))-1,4),"")</f>
        <v/>
      </c>
      <c r="R518" s="12">
        <v>0</v>
      </c>
      <c r="S518" s="13">
        <f>IF(AND(ISNUMBER(E518),E518&gt;0,ISNUMBER(F518)),R518*(F518/E518-1)*(1-'Start Here'!$B$16),0)</f>
        <v>0</v>
      </c>
      <c r="T518" s="17">
        <f>IF(AND(M518="Ready",OR(I518="Approve proposed",AND(I518="Use my price",AND(ISNUMBER(J518),J518&gt;0))),ISNUMBER(L518),E518&gt;0),R518*(L518/E518-1)*(1-'Start Here'!$B$16),0)</f>
        <v>0</v>
      </c>
      <c r="U518" t="str" s="6">
        <v>Currently hidden; do not activate automatically</v>
      </c>
      <c r="V518" t="str" s="21">
        <v>No</v>
      </c>
      <c r="W518" t="str" s="21">
        <v>No</v>
      </c>
      <c r="X518" s="22">
        <v>0</v>
      </c>
      <c r="Y518" s="18">
        <v>6.75</v>
      </c>
      <c r="AB518" t="str" s="6">
        <v>2026-10-01 10:41:27 UTC</v>
      </c>
      <c r="AC518" t="str" s="6">
        <v>Local Line cache</v>
      </c>
      <c r="AD518" s="23">
        <v>957990</v>
      </c>
      <c r="AE518" s="23">
        <v>717429</v>
      </c>
      <c r="AF518" t="str" s="23">
        <v>957990:717429:herdShare</v>
      </c>
      <c r="AG518" t="str" s="23">
        <v>No</v>
      </c>
      <c r="AH518" t="str" s="23">
        <v>Yes</v>
      </c>
      <c r="AI518" s="18">
        <v>0</v>
      </c>
    </row>
    <row r="519" ht="32" customHeight="1">
      <c r="A519" t="str" s="7">
        <v>Creole Me Up</v>
      </c>
      <c r="B519" t="str" s="7">
        <v>The "Real Sassy" Creole Spice Blend</v>
      </c>
      <c r="C519" t="str" s="7">
        <v>3 oz jar</v>
      </c>
      <c r="D519" t="str" s="7">
        <v>CSA Members</v>
      </c>
      <c r="E519" s="12">
        <v>9.45</v>
      </c>
      <c r="F519" s="13">
        <v>10.21</v>
      </c>
      <c r="G519" s="13">
        <f>IF(AND(ISNUMBER(E519),ISNUMBER(F519)),F519-E519,"")</f>
        <v>0.76</v>
      </c>
      <c r="H519" s="14">
        <f>IF(AND(ISNUMBER(E519),E519&gt;0,ISNUMBER(F519)),F519/E519-1,"")</f>
        <v>0.08042328042328051</v>
      </c>
      <c r="I519" t="str" s="15">
        <v>Unreviewed</v>
      </c>
      <c r="J519" s="16"/>
      <c r="K519" t="str" s="15">
        <v/>
      </c>
      <c r="L519" s="17" t="str">
        <f>IF(AC519="Local catalog","",IF(AG519="Yes",IF(ISNUMBER(E519),E519,""),IF(I519="Keep current",IF(ISNUMBER(E519),E519,""),IF(AH519&lt;&gt;"Yes","",IF(I519="Approve proposed",F519,IF(AND(I519="Use my price",AND(ISNUMBER(J519),J519&gt;0)),J519,""))))))</f>
        <v/>
      </c>
      <c r="M519" t="str" s="7">
        <f>IF(AND(AG519="Yes",OR(I519="Approve proposed",I519="Use my price")),"CHECK: protected price kept current",IF(OR(I519="Unreviewed",I519=""),"Pending review",IF(I519="Hold","On hold",IF(I519="Keep current",IF(ISNUMBER(E519),"Kept current","CHECK: no confirmed current price"),IF(AH519&lt;&gt;"Yes","CHECK: source needs review",IF(AND(I519="Use my price",NOT(AND(ISNUMBER(J519),J519&gt;0))),"CHECK: enter a price above zero",IF(NOT(OR(I519="Approve proposed",I519="Use my price")),"CHECK: choose a listed decision",IF(OR(NOT(ISNUMBER(L519)),L519&lt;=0,NOT(ISNUMBER(Y519)),Y519&lt;=0,X519&gt;=1),"CHECK: price or base unavailable",IF(L519/(Y519*(1-X519))-1&lt;0,"CHECK: price below local base","Ready")))))))))</f>
        <v>Pending review</v>
      </c>
      <c r="N519" s="18">
        <v>9.45</v>
      </c>
      <c r="O519" s="19">
        <v>0.4</v>
      </c>
      <c r="P519" s="14">
        <v>0.5126</v>
      </c>
      <c r="Q519" s="20" t="str">
        <f>IF(AND(ISNUMBER(L519),ISNUMBER(Y519),Y519&gt;0,X519&lt;1),ROUND(L519/(Y519*(1-X519))-1,4),"")</f>
        <v/>
      </c>
      <c r="R519" s="12">
        <v>0</v>
      </c>
      <c r="S519" s="13">
        <f>IF(AND(ISNUMBER(E519),E519&gt;0,ISNUMBER(F519)),R519*(F519/E519-1)*(1-'Start Here'!$B$16),0)</f>
        <v>0</v>
      </c>
      <c r="T519" s="17">
        <f>IF(AND(M519="Ready",OR(I519="Approve proposed",AND(I519="Use my price",AND(ISNUMBER(J519),J519&gt;0))),ISNUMBER(L519),E519&gt;0),R519*(L519/E519-1)*(1-'Start Here'!$B$16),0)</f>
        <v>0</v>
      </c>
      <c r="U519" t="str" s="6">
        <v>Currently hidden; do not activate automatically</v>
      </c>
      <c r="V519" t="str" s="21">
        <v>No</v>
      </c>
      <c r="W519" t="str" s="21">
        <v>No</v>
      </c>
      <c r="X519" s="22">
        <v>0</v>
      </c>
      <c r="Y519" s="18">
        <v>6.75</v>
      </c>
      <c r="AB519" t="str" s="6">
        <v>2026-10-01 10:41:27 UTC</v>
      </c>
      <c r="AC519" t="str" s="6">
        <v>Local Line cache</v>
      </c>
      <c r="AD519" s="23">
        <v>957990</v>
      </c>
      <c r="AE519" s="23">
        <v>717429</v>
      </c>
      <c r="AF519" t="str" s="23">
        <v>957990:717429:member</v>
      </c>
      <c r="AG519" t="str" s="23">
        <v>No</v>
      </c>
      <c r="AH519" t="str" s="23">
        <v>Yes</v>
      </c>
      <c r="AI519" s="18">
        <v>0</v>
      </c>
    </row>
    <row r="520" ht="32" customHeight="1">
      <c r="A520" t="str" s="7">
        <v>Creole Me Up</v>
      </c>
      <c r="B520" t="str" s="7">
        <v>The "Real Sassy" Creole Spice Blend</v>
      </c>
      <c r="C520" t="str" s="7">
        <v>3 oz jar</v>
      </c>
      <c r="D520" t="str" s="7">
        <v>Guest Basket</v>
      </c>
      <c r="E520" s="12">
        <v>9.45</v>
      </c>
      <c r="F520" s="13">
        <v>10.21</v>
      </c>
      <c r="G520" s="13">
        <f>IF(AND(ISNUMBER(E520),ISNUMBER(F520)),F520-E520,"")</f>
        <v>0.76</v>
      </c>
      <c r="H520" s="14">
        <f>IF(AND(ISNUMBER(E520),E520&gt;0,ISNUMBER(F520)),F520/E520-1,"")</f>
        <v>0.08042328042328051</v>
      </c>
      <c r="I520" t="str" s="15">
        <v>Unreviewed</v>
      </c>
      <c r="J520" s="16"/>
      <c r="K520" t="str" s="15">
        <v/>
      </c>
      <c r="L520" s="17" t="str">
        <f>IF(AC520="Local catalog","",IF(AG520="Yes",IF(ISNUMBER(E520),E520,""),IF(I520="Keep current",IF(ISNUMBER(E520),E520,""),IF(AH520&lt;&gt;"Yes","",IF(I520="Approve proposed",F520,IF(AND(I520="Use my price",AND(ISNUMBER(J520),J520&gt;0)),J520,""))))))</f>
        <v/>
      </c>
      <c r="M520" t="str" s="7">
        <f>IF(AND(AG520="Yes",OR(I520="Approve proposed",I520="Use my price")),"CHECK: protected price kept current",IF(OR(I520="Unreviewed",I520=""),"Pending review",IF(I520="Hold","On hold",IF(I520="Keep current",IF(ISNUMBER(E520),"Kept current","CHECK: no confirmed current price"),IF(AH520&lt;&gt;"Yes","CHECK: source needs review",IF(AND(I520="Use my price",NOT(AND(ISNUMBER(J520),J520&gt;0))),"CHECK: enter a price above zero",IF(NOT(OR(I520="Approve proposed",I520="Use my price")),"CHECK: choose a listed decision",IF(OR(NOT(ISNUMBER(L520)),L520&lt;=0,NOT(ISNUMBER(Y520)),Y520&lt;=0,X520&gt;=1),"CHECK: price or base unavailable",IF(L520/(Y520*(1-X520))-1&lt;0,"CHECK: price below local base","Ready")))))))))</f>
        <v>Pending review</v>
      </c>
      <c r="N520" s="18">
        <v>9.45</v>
      </c>
      <c r="O520" s="19">
        <v>0.4</v>
      </c>
      <c r="P520" s="14">
        <v>0.5126</v>
      </c>
      <c r="Q520" s="20" t="str">
        <f>IF(AND(ISNUMBER(L520),ISNUMBER(Y520),Y520&gt;0,X520&lt;1),ROUND(L520/(Y520*(1-X520))-1,4),"")</f>
        <v/>
      </c>
      <c r="R520" s="12">
        <v>0</v>
      </c>
      <c r="S520" s="13">
        <f>IF(AND(ISNUMBER(E520),E520&gt;0,ISNUMBER(F520)),R520*(F520/E520-1)*(1-'Start Here'!$B$16),0)</f>
        <v>0</v>
      </c>
      <c r="T520" s="17">
        <f>IF(AND(M520="Ready",OR(I520="Approve proposed",AND(I520="Use my price",AND(ISNUMBER(J520),J520&gt;0))),ISNUMBER(L520),E520&gt;0),R520*(L520/E520-1)*(1-'Start Here'!$B$16),0)</f>
        <v>0</v>
      </c>
      <c r="U520" t="str" s="6">
        <v>Currently hidden; do not activate automatically</v>
      </c>
      <c r="V520" t="str" s="21">
        <v>No</v>
      </c>
      <c r="W520" t="str" s="21">
        <v>No</v>
      </c>
      <c r="X520" s="22">
        <v>0</v>
      </c>
      <c r="Y520" s="18">
        <v>6.75</v>
      </c>
      <c r="AB520" t="str" s="6">
        <v>2026-10-01 10:41:27 UTC</v>
      </c>
      <c r="AC520" t="str" s="6">
        <v>Local Line cache</v>
      </c>
      <c r="AD520" s="23">
        <v>957990</v>
      </c>
      <c r="AE520" s="23">
        <v>717429</v>
      </c>
      <c r="AF520" t="str" s="23">
        <v>957990:717429:guest</v>
      </c>
      <c r="AG520" t="str" s="23">
        <v>No</v>
      </c>
      <c r="AH520" t="str" s="23">
        <v>Yes</v>
      </c>
      <c r="AI520" s="18">
        <v>0</v>
      </c>
    </row>
    <row r="521" ht="32" customHeight="1">
      <c r="A521" t="str" s="7">
        <v>Creole Me Up</v>
      </c>
      <c r="B521" t="str" s="7">
        <v>The "Real Sassy" Creole Spice Blend</v>
      </c>
      <c r="C521" t="str" s="7">
        <v>3 oz jar</v>
      </c>
      <c r="D521" t="str" s="7">
        <v>SNAP</v>
      </c>
      <c r="E521" s="12">
        <v>9.45</v>
      </c>
      <c r="F521" s="13">
        <v>9.45</v>
      </c>
      <c r="G521" s="13">
        <f>IF(AND(ISNUMBER(E521),ISNUMBER(F521)),F521-E521,"")</f>
        <v>0</v>
      </c>
      <c r="H521" s="14">
        <f>IF(AND(ISNUMBER(E521),E521&gt;0,ISNUMBER(F521)),F521/E521-1,"")</f>
        <v>0</v>
      </c>
      <c r="I521" t="str" s="15">
        <v>Keep current</v>
      </c>
      <c r="J521" s="16"/>
      <c r="K521" t="str" s="15">
        <v/>
      </c>
      <c r="L521" s="17">
        <f>IF(AC521="Local catalog","",IF(AG521="Yes",IF(ISNUMBER(E521),E521,""),IF(I521="Keep current",IF(ISNUMBER(E521),E521,""),IF(AH521&lt;&gt;"Yes","",IF(I521="Approve proposed",F521,IF(AND(I521="Use my price",AND(ISNUMBER(J521),J521&gt;0)),J521,""))))))</f>
        <v>9.45</v>
      </c>
      <c r="M521" t="str" s="7">
        <f>IF(AND(AG521="Yes",OR(I521="Approve proposed",I521="Use my price")),"CHECK: protected price kept current",IF(OR(I521="Unreviewed",I521=""),"Pending review",IF(I521="Hold","On hold",IF(I521="Keep current",IF(ISNUMBER(E521),"Kept current","CHECK: no confirmed current price"),IF(AH521&lt;&gt;"Yes","CHECK: source needs review",IF(AND(I521="Use my price",NOT(AND(ISNUMBER(J521),J521&gt;0))),"CHECK: enter a price above zero",IF(NOT(OR(I521="Approve proposed",I521="Use my price")),"CHECK: choose a listed decision",IF(OR(NOT(ISNUMBER(L521)),L521&lt;=0,NOT(ISNUMBER(Y521)),Y521&lt;=0,X521&gt;=1),"CHECK: price or base unavailable",IF(L521/(Y521*(1-X521))-1&lt;0,"CHECK: price below local base","Ready")))))))))</f>
        <v>Kept current</v>
      </c>
      <c r="N521" s="18">
        <v>9.45</v>
      </c>
      <c r="O521" s="19">
        <v>0.4</v>
      </c>
      <c r="P521" s="14">
        <v>0.4</v>
      </c>
      <c r="Q521" s="20">
        <f>IF(AND(ISNUMBER(L521),ISNUMBER(Y521),Y521&gt;0,X521&lt;1),ROUND(L521/(Y521*(1-X521))-1,4),"")</f>
        <v>0.4</v>
      </c>
      <c r="R521" s="12">
        <v>0</v>
      </c>
      <c r="S521" s="13">
        <f>IF(AND(ISNUMBER(E521),E521&gt;0,ISNUMBER(F521)),R521*(F521/E521-1)*(1-'Start Here'!$B$16),0)</f>
        <v>0</v>
      </c>
      <c r="T521" s="17">
        <f>IF(AND(M521="Ready",OR(I521="Approve proposed",AND(I521="Use my price",AND(ISNUMBER(J521),J521&gt;0))),ISNUMBER(L521),E521&gt;0),R521*(L521/E521-1)*(1-'Start Here'!$B$16),0)</f>
        <v>0</v>
      </c>
      <c r="U521" t="str" s="6">
        <v>SNAP: preserve existing selling price; Currently hidden; do not activate automatically</v>
      </c>
      <c r="V521" t="str" s="21">
        <v>No</v>
      </c>
      <c r="W521" t="str" s="21">
        <v>No</v>
      </c>
      <c r="X521" s="22">
        <v>0</v>
      </c>
      <c r="Y521" s="18">
        <v>6.75</v>
      </c>
      <c r="AB521" t="str" s="6">
        <v>2026-10-01 10:41:27 UTC</v>
      </c>
      <c r="AC521" t="str" s="6">
        <v>Local Line cache</v>
      </c>
      <c r="AD521" s="23">
        <v>957990</v>
      </c>
      <c r="AE521" s="23">
        <v>717429</v>
      </c>
      <c r="AF521" t="str" s="23">
        <v>957990:717429:snap</v>
      </c>
      <c r="AG521" t="str" s="23">
        <v>Yes</v>
      </c>
      <c r="AH521" t="str" s="23">
        <v>Yes</v>
      </c>
      <c r="AI521" s="18">
        <v>0</v>
      </c>
    </row>
    <row r="522" ht="32" customHeight="1">
      <c r="A522" t="str" s="7">
        <v>Creole Me Up</v>
      </c>
      <c r="B522" t="str" s="7">
        <v>The "Wanna Be Sassy" Creole Spice Blend</v>
      </c>
      <c r="C522" t="str" s="7">
        <v>3 oz jar</v>
      </c>
      <c r="D522" t="str" s="7">
        <v>Herd Share Members</v>
      </c>
      <c r="E522" s="12">
        <v>9.65</v>
      </c>
      <c r="F522" s="13">
        <v>10.42</v>
      </c>
      <c r="G522" s="13">
        <f>IF(AND(ISNUMBER(E522),ISNUMBER(F522)),F522-E522,"")</f>
        <v>0.77</v>
      </c>
      <c r="H522" s="14">
        <f>IF(AND(ISNUMBER(E522),E522&gt;0,ISNUMBER(F522)),F522/E522-1,"")</f>
        <v>0.07979274611398957</v>
      </c>
      <c r="I522" t="str" s="15">
        <v>Unreviewed</v>
      </c>
      <c r="J522" s="16"/>
      <c r="K522" t="str" s="15">
        <v/>
      </c>
      <c r="L522" s="17" t="str">
        <f>IF(AC522="Local catalog","",IF(AG522="Yes",IF(ISNUMBER(E522),E522,""),IF(I522="Keep current",IF(ISNUMBER(E522),E522,""),IF(AH522&lt;&gt;"Yes","",IF(I522="Approve proposed",F522,IF(AND(I522="Use my price",AND(ISNUMBER(J522),J522&gt;0)),J522,""))))))</f>
        <v/>
      </c>
      <c r="M522" t="str" s="7">
        <f>IF(AND(AG522="Yes",OR(I522="Approve proposed",I522="Use my price")),"CHECK: protected price kept current",IF(OR(I522="Unreviewed",I522=""),"Pending review",IF(I522="Hold","On hold",IF(I522="Keep current",IF(ISNUMBER(E522),"Kept current","CHECK: no confirmed current price"),IF(AH522&lt;&gt;"Yes","CHECK: source needs review",IF(AND(I522="Use my price",NOT(AND(ISNUMBER(J522),J522&gt;0))),"CHECK: enter a price above zero",IF(NOT(OR(I522="Approve proposed",I522="Use my price")),"CHECK: choose a listed decision",IF(OR(NOT(ISNUMBER(L522)),L522&lt;=0,NOT(ISNUMBER(Y522)),Y522&lt;=0,X522&gt;=1),"CHECK: price or base unavailable",IF(L522/(Y522*(1-X522))-1&lt;0,"CHECK: price below local base","Ready")))))))))</f>
        <v>Pending review</v>
      </c>
      <c r="N522" s="18">
        <v>9.65</v>
      </c>
      <c r="O522" s="19">
        <v>0.4</v>
      </c>
      <c r="P522" s="14">
        <v>0.5123</v>
      </c>
      <c r="Q522" s="20" t="str">
        <f>IF(AND(ISNUMBER(L522),ISNUMBER(Y522),Y522&gt;0,X522&lt;1),ROUND(L522/(Y522*(1-X522))-1,4),"")</f>
        <v/>
      </c>
      <c r="R522" s="12">
        <v>28.950000000000003</v>
      </c>
      <c r="S522" s="13">
        <f>IF(AND(ISNUMBER(E522),E522&gt;0,ISNUMBER(F522)),R522*(F522/E522-1)*(1-'Start Here'!$B$16),0)</f>
        <v>2.240699999999998</v>
      </c>
      <c r="T522" s="17">
        <f>IF(AND(M522="Ready",OR(I522="Approve proposed",AND(I522="Use my price",AND(ISNUMBER(J522),J522&gt;0))),ISNUMBER(L522),E522&gt;0),R522*(L522/E522-1)*(1-'Start Here'!$B$16),0)</f>
        <v>0</v>
      </c>
      <c r="U522" t="str" s="6">
        <v>Currently hidden; do not activate automatically</v>
      </c>
      <c r="V522" t="str" s="21">
        <v>No</v>
      </c>
      <c r="W522" t="str" s="21">
        <v>No</v>
      </c>
      <c r="X522" s="22">
        <v>0</v>
      </c>
      <c r="Y522" s="18">
        <v>6.89</v>
      </c>
      <c r="AB522" t="str" s="6">
        <v>2026-10-01 10:41:27 UTC</v>
      </c>
      <c r="AC522" t="str" s="6">
        <v>Local Line cache</v>
      </c>
      <c r="AD522" s="23">
        <v>981124</v>
      </c>
      <c r="AE522" s="23">
        <v>749361</v>
      </c>
      <c r="AF522" t="str" s="23">
        <v>981124:749361:herdShare</v>
      </c>
      <c r="AG522" t="str" s="23">
        <v>No</v>
      </c>
      <c r="AH522" t="str" s="23">
        <v>Yes</v>
      </c>
      <c r="AI522" s="18">
        <v>20.669999999999998</v>
      </c>
    </row>
    <row r="523" ht="32" customHeight="1">
      <c r="A523" t="str" s="7">
        <v>Creole Me Up</v>
      </c>
      <c r="B523" t="str" s="7">
        <v>The "Wanna Be Sassy" Creole Spice Blend</v>
      </c>
      <c r="C523" t="str" s="7">
        <v>3 oz jar</v>
      </c>
      <c r="D523" t="str" s="7">
        <v>CSA Members</v>
      </c>
      <c r="E523" s="12">
        <v>9.65</v>
      </c>
      <c r="F523" s="13">
        <v>10.42</v>
      </c>
      <c r="G523" s="13">
        <f>IF(AND(ISNUMBER(E523),ISNUMBER(F523)),F523-E523,"")</f>
        <v>0.77</v>
      </c>
      <c r="H523" s="14">
        <f>IF(AND(ISNUMBER(E523),E523&gt;0,ISNUMBER(F523)),F523/E523-1,"")</f>
        <v>0.07979274611398957</v>
      </c>
      <c r="I523" t="str" s="15">
        <v>Unreviewed</v>
      </c>
      <c r="J523" s="16"/>
      <c r="K523" t="str" s="15">
        <v/>
      </c>
      <c r="L523" s="17" t="str">
        <f>IF(AC523="Local catalog","",IF(AG523="Yes",IF(ISNUMBER(E523),E523,""),IF(I523="Keep current",IF(ISNUMBER(E523),E523,""),IF(AH523&lt;&gt;"Yes","",IF(I523="Approve proposed",F523,IF(AND(I523="Use my price",AND(ISNUMBER(J523),J523&gt;0)),J523,""))))))</f>
        <v/>
      </c>
      <c r="M523" t="str" s="7">
        <f>IF(AND(AG523="Yes",OR(I523="Approve proposed",I523="Use my price")),"CHECK: protected price kept current",IF(OR(I523="Unreviewed",I523=""),"Pending review",IF(I523="Hold","On hold",IF(I523="Keep current",IF(ISNUMBER(E523),"Kept current","CHECK: no confirmed current price"),IF(AH523&lt;&gt;"Yes","CHECK: source needs review",IF(AND(I523="Use my price",NOT(AND(ISNUMBER(J523),J523&gt;0))),"CHECK: enter a price above zero",IF(NOT(OR(I523="Approve proposed",I523="Use my price")),"CHECK: choose a listed decision",IF(OR(NOT(ISNUMBER(L523)),L523&lt;=0,NOT(ISNUMBER(Y523)),Y523&lt;=0,X523&gt;=1),"CHECK: price or base unavailable",IF(L523/(Y523*(1-X523))-1&lt;0,"CHECK: price below local base","Ready")))))))))</f>
        <v>Pending review</v>
      </c>
      <c r="N523" s="18">
        <v>9.65</v>
      </c>
      <c r="O523" s="19">
        <v>0.4</v>
      </c>
      <c r="P523" s="14">
        <v>0.5123</v>
      </c>
      <c r="Q523" s="20" t="str">
        <f>IF(AND(ISNUMBER(L523),ISNUMBER(Y523),Y523&gt;0,X523&lt;1),ROUND(L523/(Y523*(1-X523))-1,4),"")</f>
        <v/>
      </c>
      <c r="R523" s="12">
        <v>0</v>
      </c>
      <c r="S523" s="13">
        <f>IF(AND(ISNUMBER(E523),E523&gt;0,ISNUMBER(F523)),R523*(F523/E523-1)*(1-'Start Here'!$B$16),0)</f>
        <v>0</v>
      </c>
      <c r="T523" s="17">
        <f>IF(AND(M523="Ready",OR(I523="Approve proposed",AND(I523="Use my price",AND(ISNUMBER(J523),J523&gt;0))),ISNUMBER(L523),E523&gt;0),R523*(L523/E523-1)*(1-'Start Here'!$B$16),0)</f>
        <v>0</v>
      </c>
      <c r="U523" t="str" s="6">
        <v>Currently hidden; do not activate automatically</v>
      </c>
      <c r="V523" t="str" s="21">
        <v>No</v>
      </c>
      <c r="W523" t="str" s="21">
        <v>No</v>
      </c>
      <c r="X523" s="22">
        <v>0</v>
      </c>
      <c r="Y523" s="18">
        <v>6.89</v>
      </c>
      <c r="AB523" t="str" s="6">
        <v>2026-10-01 10:41:27 UTC</v>
      </c>
      <c r="AC523" t="str" s="6">
        <v>Local Line cache</v>
      </c>
      <c r="AD523" s="23">
        <v>981124</v>
      </c>
      <c r="AE523" s="23">
        <v>749361</v>
      </c>
      <c r="AF523" t="str" s="23">
        <v>981124:749361:member</v>
      </c>
      <c r="AG523" t="str" s="23">
        <v>No</v>
      </c>
      <c r="AH523" t="str" s="23">
        <v>Yes</v>
      </c>
      <c r="AI523" s="18">
        <v>0</v>
      </c>
    </row>
    <row r="524" ht="32" customHeight="1">
      <c r="A524" t="str" s="7">
        <v>Creole Me Up</v>
      </c>
      <c r="B524" t="str" s="7">
        <v>The "Wanna Be Sassy" Creole Spice Blend</v>
      </c>
      <c r="C524" t="str" s="7">
        <v>3 oz jar</v>
      </c>
      <c r="D524" t="str" s="7">
        <v>Guest Basket</v>
      </c>
      <c r="E524" s="12">
        <v>9.65</v>
      </c>
      <c r="F524" s="13">
        <v>10.42</v>
      </c>
      <c r="G524" s="13">
        <f>IF(AND(ISNUMBER(E524),ISNUMBER(F524)),F524-E524,"")</f>
        <v>0.77</v>
      </c>
      <c r="H524" s="14">
        <f>IF(AND(ISNUMBER(E524),E524&gt;0,ISNUMBER(F524)),F524/E524-1,"")</f>
        <v>0.07979274611398957</v>
      </c>
      <c r="I524" t="str" s="15">
        <v>Unreviewed</v>
      </c>
      <c r="J524" s="16"/>
      <c r="K524" t="str" s="15">
        <v/>
      </c>
      <c r="L524" s="17" t="str">
        <f>IF(AC524="Local catalog","",IF(AG524="Yes",IF(ISNUMBER(E524),E524,""),IF(I524="Keep current",IF(ISNUMBER(E524),E524,""),IF(AH524&lt;&gt;"Yes","",IF(I524="Approve proposed",F524,IF(AND(I524="Use my price",AND(ISNUMBER(J524),J524&gt;0)),J524,""))))))</f>
        <v/>
      </c>
      <c r="M524" t="str" s="7">
        <f>IF(AND(AG524="Yes",OR(I524="Approve proposed",I524="Use my price")),"CHECK: protected price kept current",IF(OR(I524="Unreviewed",I524=""),"Pending review",IF(I524="Hold","On hold",IF(I524="Keep current",IF(ISNUMBER(E524),"Kept current","CHECK: no confirmed current price"),IF(AH524&lt;&gt;"Yes","CHECK: source needs review",IF(AND(I524="Use my price",NOT(AND(ISNUMBER(J524),J524&gt;0))),"CHECK: enter a price above zero",IF(NOT(OR(I524="Approve proposed",I524="Use my price")),"CHECK: choose a listed decision",IF(OR(NOT(ISNUMBER(L524)),L524&lt;=0,NOT(ISNUMBER(Y524)),Y524&lt;=0,X524&gt;=1),"CHECK: price or base unavailable",IF(L524/(Y524*(1-X524))-1&lt;0,"CHECK: price below local base","Ready")))))))))</f>
        <v>Pending review</v>
      </c>
      <c r="N524" s="18">
        <v>9.65</v>
      </c>
      <c r="O524" s="19">
        <v>0.4</v>
      </c>
      <c r="P524" s="14">
        <v>0.5123</v>
      </c>
      <c r="Q524" s="20" t="str">
        <f>IF(AND(ISNUMBER(L524),ISNUMBER(Y524),Y524&gt;0,X524&lt;1),ROUND(L524/(Y524*(1-X524))-1,4),"")</f>
        <v/>
      </c>
      <c r="R524" s="12">
        <v>0</v>
      </c>
      <c r="S524" s="13">
        <f>IF(AND(ISNUMBER(E524),E524&gt;0,ISNUMBER(F524)),R524*(F524/E524-1)*(1-'Start Here'!$B$16),0)</f>
        <v>0</v>
      </c>
      <c r="T524" s="17">
        <f>IF(AND(M524="Ready",OR(I524="Approve proposed",AND(I524="Use my price",AND(ISNUMBER(J524),J524&gt;0))),ISNUMBER(L524),E524&gt;0),R524*(L524/E524-1)*(1-'Start Here'!$B$16),0)</f>
        <v>0</v>
      </c>
      <c r="U524" t="str" s="6">
        <v>Currently hidden; do not activate automatically</v>
      </c>
      <c r="V524" t="str" s="21">
        <v>No</v>
      </c>
      <c r="W524" t="str" s="21">
        <v>No</v>
      </c>
      <c r="X524" s="22">
        <v>0</v>
      </c>
      <c r="Y524" s="18">
        <v>6.89</v>
      </c>
      <c r="AB524" t="str" s="6">
        <v>2026-10-01 10:41:27 UTC</v>
      </c>
      <c r="AC524" t="str" s="6">
        <v>Local Line cache</v>
      </c>
      <c r="AD524" s="23">
        <v>981124</v>
      </c>
      <c r="AE524" s="23">
        <v>749361</v>
      </c>
      <c r="AF524" t="str" s="23">
        <v>981124:749361:guest</v>
      </c>
      <c r="AG524" t="str" s="23">
        <v>No</v>
      </c>
      <c r="AH524" t="str" s="23">
        <v>Yes</v>
      </c>
      <c r="AI524" s="18">
        <v>0</v>
      </c>
    </row>
    <row r="525" ht="32" customHeight="1">
      <c r="A525" t="str" s="7">
        <v>Creole Me Up</v>
      </c>
      <c r="B525" t="str" s="7">
        <v>The "Wanna Be Sassy" Creole Spice Blend</v>
      </c>
      <c r="C525" t="str" s="7">
        <v>3 oz jar</v>
      </c>
      <c r="D525" t="str" s="7">
        <v>SNAP</v>
      </c>
      <c r="E525" s="12">
        <v>9.65</v>
      </c>
      <c r="F525" s="13">
        <v>9.65</v>
      </c>
      <c r="G525" s="13">
        <f>IF(AND(ISNUMBER(E525),ISNUMBER(F525)),F525-E525,"")</f>
        <v>0</v>
      </c>
      <c r="H525" s="14">
        <f>IF(AND(ISNUMBER(E525),E525&gt;0,ISNUMBER(F525)),F525/E525-1,"")</f>
        <v>0</v>
      </c>
      <c r="I525" t="str" s="15">
        <v>Keep current</v>
      </c>
      <c r="J525" s="16"/>
      <c r="K525" t="str" s="15">
        <v/>
      </c>
      <c r="L525" s="17">
        <f>IF(AC525="Local catalog","",IF(AG525="Yes",IF(ISNUMBER(E525),E525,""),IF(I525="Keep current",IF(ISNUMBER(E525),E525,""),IF(AH525&lt;&gt;"Yes","",IF(I525="Approve proposed",F525,IF(AND(I525="Use my price",AND(ISNUMBER(J525),J525&gt;0)),J525,""))))))</f>
        <v>9.65</v>
      </c>
      <c r="M525" t="str" s="7">
        <f>IF(AND(AG525="Yes",OR(I525="Approve proposed",I525="Use my price")),"CHECK: protected price kept current",IF(OR(I525="Unreviewed",I525=""),"Pending review",IF(I525="Hold","On hold",IF(I525="Keep current",IF(ISNUMBER(E525),"Kept current","CHECK: no confirmed current price"),IF(AH525&lt;&gt;"Yes","CHECK: source needs review",IF(AND(I525="Use my price",NOT(AND(ISNUMBER(J525),J525&gt;0))),"CHECK: enter a price above zero",IF(NOT(OR(I525="Approve proposed",I525="Use my price")),"CHECK: choose a listed decision",IF(OR(NOT(ISNUMBER(L525)),L525&lt;=0,NOT(ISNUMBER(Y525)),Y525&lt;=0,X525&gt;=1),"CHECK: price or base unavailable",IF(L525/(Y525*(1-X525))-1&lt;0,"CHECK: price below local base","Ready")))))))))</f>
        <v>Kept current</v>
      </c>
      <c r="N525" s="18">
        <v>9.65</v>
      </c>
      <c r="O525" s="19">
        <v>0.4</v>
      </c>
      <c r="P525" s="14">
        <v>0.4006</v>
      </c>
      <c r="Q525" s="20">
        <f>IF(AND(ISNUMBER(L525),ISNUMBER(Y525),Y525&gt;0,X525&lt;1),ROUND(L525/(Y525*(1-X525))-1,4),"")</f>
        <v>0.4006</v>
      </c>
      <c r="R525" s="12">
        <v>0</v>
      </c>
      <c r="S525" s="13">
        <f>IF(AND(ISNUMBER(E525),E525&gt;0,ISNUMBER(F525)),R525*(F525/E525-1)*(1-'Start Here'!$B$16),0)</f>
        <v>0</v>
      </c>
      <c r="T525" s="17">
        <f>IF(AND(M525="Ready",OR(I525="Approve proposed",AND(I525="Use my price",AND(ISNUMBER(J525),J525&gt;0))),ISNUMBER(L525),E525&gt;0),R525*(L525/E525-1)*(1-'Start Here'!$B$16),0)</f>
        <v>0</v>
      </c>
      <c r="U525" t="str" s="6">
        <v>SNAP: preserve existing selling price; Currently hidden; do not activate automatically</v>
      </c>
      <c r="V525" t="str" s="21">
        <v>No</v>
      </c>
      <c r="W525" t="str" s="21">
        <v>No</v>
      </c>
      <c r="X525" s="22">
        <v>0</v>
      </c>
      <c r="Y525" s="18">
        <v>6.89</v>
      </c>
      <c r="AB525" t="str" s="6">
        <v>2026-10-01 10:41:27 UTC</v>
      </c>
      <c r="AC525" t="str" s="6">
        <v>Local Line cache</v>
      </c>
      <c r="AD525" s="23">
        <v>981124</v>
      </c>
      <c r="AE525" s="23">
        <v>749361</v>
      </c>
      <c r="AF525" t="str" s="23">
        <v>981124:749361:snap</v>
      </c>
      <c r="AG525" t="str" s="23">
        <v>Yes</v>
      </c>
      <c r="AH525" t="str" s="23">
        <v>Yes</v>
      </c>
      <c r="AI525" s="18">
        <v>0</v>
      </c>
    </row>
    <row r="526" ht="32" customHeight="1">
      <c r="A526" t="str" s="7">
        <v>Deck Family Farm</v>
      </c>
      <c r="B526" t="str" s="7">
        <v>1/2 Pork October Deposit</v>
      </c>
      <c r="C526" t="str" s="7">
        <v>ea</v>
      </c>
      <c r="D526" t="str" s="7">
        <v>Herd Share Members</v>
      </c>
      <c r="E526" s="12">
        <v>200</v>
      </c>
      <c r="F526" s="13">
        <v>200</v>
      </c>
      <c r="G526" s="13">
        <f>IF(AND(ISNUMBER(E526),ISNUMBER(F526)),F526-E526,"")</f>
        <v>0</v>
      </c>
      <c r="H526" s="14">
        <f>IF(AND(ISNUMBER(E526),E526&gt;0,ISNUMBER(F526)),F526/E526-1,"")</f>
        <v>0</v>
      </c>
      <c r="I526" t="str" s="15">
        <v>Keep current</v>
      </c>
      <c r="J526" s="16"/>
      <c r="K526" t="str" s="15">
        <v/>
      </c>
      <c r="L526" s="17">
        <f>IF(AC526="Local catalog","",IF(AG526="Yes",IF(ISNUMBER(E526),E526,""),IF(I526="Keep current",IF(ISNUMBER(E526),E526,""),IF(AH526&lt;&gt;"Yes","",IF(I526="Approve proposed",F526,IF(AND(I526="Use my price",AND(ISNUMBER(J526),J526&gt;0)),J526,""))))))</f>
        <v>200</v>
      </c>
      <c r="M526" t="str" s="7">
        <f>IF(AND(AG526="Yes",OR(I526="Approve proposed",I526="Use my price")),"CHECK: protected price kept current",IF(OR(I526="Unreviewed",I526=""),"Pending review",IF(I526="Hold","On hold",IF(I526="Keep current",IF(ISNUMBER(E526),"Kept current","CHECK: no confirmed current price"),IF(AH526&lt;&gt;"Yes","CHECK: source needs review",IF(AND(I526="Use my price",NOT(AND(ISNUMBER(J526),J526&gt;0))),"CHECK: enter a price above zero",IF(NOT(OR(I526="Approve proposed",I526="Use my price")),"CHECK: choose a listed decision",IF(OR(NOT(ISNUMBER(L526)),L526&lt;=0,NOT(ISNUMBER(Y526)),Y526&lt;=0,X526&gt;=1),"CHECK: price or base unavailable",IF(L526/(Y526*(1-X526))-1&lt;0,"CHECK: price below local base","Ready")))))))))</f>
        <v>Kept current</v>
      </c>
      <c r="N526" s="18">
        <v>200</v>
      </c>
      <c r="O526" s="19">
        <v>0</v>
      </c>
      <c r="P526" s="14">
        <v>0</v>
      </c>
      <c r="Q526" s="20">
        <f>IF(AND(ISNUMBER(L526),ISNUMBER(Y526),Y526&gt;0,X526&lt;1),ROUND(L526/(Y526*(1-X526))-1,4),"")</f>
        <v>0</v>
      </c>
      <c r="R526" s="12">
        <v>0</v>
      </c>
      <c r="S526" s="13">
        <f>IF(AND(ISNUMBER(E526),E526&gt;0,ISNUMBER(F526)),R526*(F526/E526-1)*(1-'Start Here'!$B$16),0)</f>
        <v>0</v>
      </c>
      <c r="T526" s="17">
        <f>IF(AND(M526="Ready",OR(I526="Approve proposed",AND(I526="Use my price",AND(ISNUMBER(J526),J526&gt;0))),ISNUMBER(L526),E526&gt;0),R526*(L526/E526-1)*(1-'Start Here'!$B$16),0)</f>
        <v>0</v>
      </c>
      <c r="U526" t="str" s="6">
        <v>Deposit: preserve current price and zero-markup rule</v>
      </c>
      <c r="V526" t="str" s="21">
        <v>Yes</v>
      </c>
      <c r="W526" t="str" s="21">
        <v>No</v>
      </c>
      <c r="X526" s="22">
        <v>0</v>
      </c>
      <c r="Y526" s="18">
        <v>200</v>
      </c>
      <c r="Z526" s="18">
        <v>200</v>
      </c>
      <c r="AA526" s="25">
        <v>1</v>
      </c>
      <c r="AB526" t="str" s="6">
        <v>2026-10-01 10:41:27 UTC</v>
      </c>
      <c r="AC526" t="str" s="6">
        <v>Local Line cache</v>
      </c>
      <c r="AD526" s="23">
        <v>1048784</v>
      </c>
      <c r="AE526" s="23">
        <v>852413</v>
      </c>
      <c r="AF526" t="str" s="23">
        <v>1048784:852413:herdShare</v>
      </c>
      <c r="AG526" t="str" s="23">
        <v>Yes</v>
      </c>
      <c r="AH526" t="str" s="23">
        <v>Yes</v>
      </c>
      <c r="AI526" s="18">
        <v>0</v>
      </c>
    </row>
    <row r="527" ht="32" customHeight="1">
      <c r="A527" t="str" s="7">
        <v>Deck Family Farm</v>
      </c>
      <c r="B527" t="str" s="7">
        <v>1/2 Pork October Deposit</v>
      </c>
      <c r="C527" t="str" s="7">
        <v>ea</v>
      </c>
      <c r="D527" t="str" s="7">
        <v>CSA Members</v>
      </c>
      <c r="E527" s="12">
        <v>200</v>
      </c>
      <c r="F527" s="13">
        <v>200</v>
      </c>
      <c r="G527" s="13">
        <f>IF(AND(ISNUMBER(E527),ISNUMBER(F527)),F527-E527,"")</f>
        <v>0</v>
      </c>
      <c r="H527" s="14">
        <f>IF(AND(ISNUMBER(E527),E527&gt;0,ISNUMBER(F527)),F527/E527-1,"")</f>
        <v>0</v>
      </c>
      <c r="I527" t="str" s="15">
        <v>Keep current</v>
      </c>
      <c r="J527" s="16"/>
      <c r="K527" t="str" s="15">
        <v/>
      </c>
      <c r="L527" s="17">
        <f>IF(AC527="Local catalog","",IF(AG527="Yes",IF(ISNUMBER(E527),E527,""),IF(I527="Keep current",IF(ISNUMBER(E527),E527,""),IF(AH527&lt;&gt;"Yes","",IF(I527="Approve proposed",F527,IF(AND(I527="Use my price",AND(ISNUMBER(J527),J527&gt;0)),J527,""))))))</f>
        <v>200</v>
      </c>
      <c r="M527" t="str" s="7">
        <f>IF(AND(AG527="Yes",OR(I527="Approve proposed",I527="Use my price")),"CHECK: protected price kept current",IF(OR(I527="Unreviewed",I527=""),"Pending review",IF(I527="Hold","On hold",IF(I527="Keep current",IF(ISNUMBER(E527),"Kept current","CHECK: no confirmed current price"),IF(AH527&lt;&gt;"Yes","CHECK: source needs review",IF(AND(I527="Use my price",NOT(AND(ISNUMBER(J527),J527&gt;0))),"CHECK: enter a price above zero",IF(NOT(OR(I527="Approve proposed",I527="Use my price")),"CHECK: choose a listed decision",IF(OR(NOT(ISNUMBER(L527)),L527&lt;=0,NOT(ISNUMBER(Y527)),Y527&lt;=0,X527&gt;=1),"CHECK: price or base unavailable",IF(L527/(Y527*(1-X527))-1&lt;0,"CHECK: price below local base","Ready")))))))))</f>
        <v>Kept current</v>
      </c>
      <c r="N527" s="18">
        <v>200</v>
      </c>
      <c r="O527" s="19">
        <v>0</v>
      </c>
      <c r="P527" s="14">
        <v>0</v>
      </c>
      <c r="Q527" s="20">
        <f>IF(AND(ISNUMBER(L527),ISNUMBER(Y527),Y527&gt;0,X527&lt;1),ROUND(L527/(Y527*(1-X527))-1,4),"")</f>
        <v>0</v>
      </c>
      <c r="R527" s="12">
        <v>0</v>
      </c>
      <c r="S527" s="13">
        <f>IF(AND(ISNUMBER(E527),E527&gt;0,ISNUMBER(F527)),R527*(F527/E527-1)*(1-'Start Here'!$B$16),0)</f>
        <v>0</v>
      </c>
      <c r="T527" s="17">
        <f>IF(AND(M527="Ready",OR(I527="Approve proposed",AND(I527="Use my price",AND(ISNUMBER(J527),J527&gt;0))),ISNUMBER(L527),E527&gt;0),R527*(L527/E527-1)*(1-'Start Here'!$B$16),0)</f>
        <v>0</v>
      </c>
      <c r="U527" t="str" s="6">
        <v>Deposit: preserve current price and zero-markup rule</v>
      </c>
      <c r="V527" t="str" s="21">
        <v>Yes</v>
      </c>
      <c r="W527" t="str" s="21">
        <v>No</v>
      </c>
      <c r="X527" s="22">
        <v>0</v>
      </c>
      <c r="Y527" s="18">
        <v>200</v>
      </c>
      <c r="Z527" s="18">
        <v>200</v>
      </c>
      <c r="AA527" s="25">
        <v>1</v>
      </c>
      <c r="AB527" t="str" s="6">
        <v>2026-10-01 10:41:27 UTC</v>
      </c>
      <c r="AC527" t="str" s="6">
        <v>Local Line cache</v>
      </c>
      <c r="AD527" s="23">
        <v>1048784</v>
      </c>
      <c r="AE527" s="23">
        <v>852413</v>
      </c>
      <c r="AF527" t="str" s="23">
        <v>1048784:852413:member</v>
      </c>
      <c r="AG527" t="str" s="23">
        <v>Yes</v>
      </c>
      <c r="AH527" t="str" s="23">
        <v>Yes</v>
      </c>
      <c r="AI527" s="18">
        <v>0</v>
      </c>
    </row>
    <row r="528" ht="32" customHeight="1">
      <c r="A528" t="str" s="7">
        <v>Deck Family Farm</v>
      </c>
      <c r="B528" t="str" s="7">
        <v>1/2 Pork October Deposit</v>
      </c>
      <c r="C528" t="str" s="7">
        <v>ea</v>
      </c>
      <c r="D528" t="str" s="7">
        <v>Guest Basket</v>
      </c>
      <c r="E528" s="12">
        <v>200</v>
      </c>
      <c r="F528" s="13">
        <v>200</v>
      </c>
      <c r="G528" s="13">
        <f>IF(AND(ISNUMBER(E528),ISNUMBER(F528)),F528-E528,"")</f>
        <v>0</v>
      </c>
      <c r="H528" s="14">
        <f>IF(AND(ISNUMBER(E528),E528&gt;0,ISNUMBER(F528)),F528/E528-1,"")</f>
        <v>0</v>
      </c>
      <c r="I528" t="str" s="15">
        <v>Keep current</v>
      </c>
      <c r="J528" s="16"/>
      <c r="K528" t="str" s="15">
        <v/>
      </c>
      <c r="L528" s="17">
        <f>IF(AC528="Local catalog","",IF(AG528="Yes",IF(ISNUMBER(E528),E528,""),IF(I528="Keep current",IF(ISNUMBER(E528),E528,""),IF(AH528&lt;&gt;"Yes","",IF(I528="Approve proposed",F528,IF(AND(I528="Use my price",AND(ISNUMBER(J528),J528&gt;0)),J528,""))))))</f>
        <v>200</v>
      </c>
      <c r="M528" t="str" s="7">
        <f>IF(AND(AG528="Yes",OR(I528="Approve proposed",I528="Use my price")),"CHECK: protected price kept current",IF(OR(I528="Unreviewed",I528=""),"Pending review",IF(I528="Hold","On hold",IF(I528="Keep current",IF(ISNUMBER(E528),"Kept current","CHECK: no confirmed current price"),IF(AH528&lt;&gt;"Yes","CHECK: source needs review",IF(AND(I528="Use my price",NOT(AND(ISNUMBER(J528),J528&gt;0))),"CHECK: enter a price above zero",IF(NOT(OR(I528="Approve proposed",I528="Use my price")),"CHECK: choose a listed decision",IF(OR(NOT(ISNUMBER(L528)),L528&lt;=0,NOT(ISNUMBER(Y528)),Y528&lt;=0,X528&gt;=1),"CHECK: price or base unavailable",IF(L528/(Y528*(1-X528))-1&lt;0,"CHECK: price below local base","Ready")))))))))</f>
        <v>Kept current</v>
      </c>
      <c r="N528" s="18">
        <v>200</v>
      </c>
      <c r="O528" s="19">
        <v>0</v>
      </c>
      <c r="P528" s="14">
        <v>0</v>
      </c>
      <c r="Q528" s="20">
        <f>IF(AND(ISNUMBER(L528),ISNUMBER(Y528),Y528&gt;0,X528&lt;1),ROUND(L528/(Y528*(1-X528))-1,4),"")</f>
        <v>0</v>
      </c>
      <c r="R528" s="12">
        <v>0</v>
      </c>
      <c r="S528" s="13">
        <f>IF(AND(ISNUMBER(E528),E528&gt;0,ISNUMBER(F528)),R528*(F528/E528-1)*(1-'Start Here'!$B$16),0)</f>
        <v>0</v>
      </c>
      <c r="T528" s="17">
        <f>IF(AND(M528="Ready",OR(I528="Approve proposed",AND(I528="Use my price",AND(ISNUMBER(J528),J528&gt;0))),ISNUMBER(L528),E528&gt;0),R528*(L528/E528-1)*(1-'Start Here'!$B$16),0)</f>
        <v>0</v>
      </c>
      <c r="U528" t="str" s="6">
        <v>Deposit: preserve current price and zero-markup rule</v>
      </c>
      <c r="V528" t="str" s="21">
        <v>Yes</v>
      </c>
      <c r="W528" t="str" s="21">
        <v>No</v>
      </c>
      <c r="X528" s="22">
        <v>0</v>
      </c>
      <c r="Y528" s="18">
        <v>200</v>
      </c>
      <c r="Z528" s="18">
        <v>200</v>
      </c>
      <c r="AA528" s="25">
        <v>1</v>
      </c>
      <c r="AB528" t="str" s="6">
        <v>2026-10-01 10:41:27 UTC</v>
      </c>
      <c r="AC528" t="str" s="6">
        <v>Local Line cache</v>
      </c>
      <c r="AD528" s="23">
        <v>1048784</v>
      </c>
      <c r="AE528" s="23">
        <v>852413</v>
      </c>
      <c r="AF528" t="str" s="23">
        <v>1048784:852413:guest</v>
      </c>
      <c r="AG528" t="str" s="23">
        <v>Yes</v>
      </c>
      <c r="AH528" t="str" s="23">
        <v>Yes</v>
      </c>
      <c r="AI528" s="18">
        <v>0</v>
      </c>
    </row>
    <row r="529" ht="32" customHeight="1">
      <c r="A529" t="str" s="7">
        <v>Deck Family Farm</v>
      </c>
      <c r="B529" t="str" s="7">
        <v>1/2 Pork October Deposit</v>
      </c>
      <c r="C529" t="str" s="7">
        <v>ea</v>
      </c>
      <c r="D529" t="str" s="7">
        <v>SNAP</v>
      </c>
      <c r="E529" s="12">
        <v>200</v>
      </c>
      <c r="F529" s="13">
        <v>200</v>
      </c>
      <c r="G529" s="13">
        <f>IF(AND(ISNUMBER(E529),ISNUMBER(F529)),F529-E529,"")</f>
        <v>0</v>
      </c>
      <c r="H529" s="14">
        <f>IF(AND(ISNUMBER(E529),E529&gt;0,ISNUMBER(F529)),F529/E529-1,"")</f>
        <v>0</v>
      </c>
      <c r="I529" t="str" s="15">
        <v>Keep current</v>
      </c>
      <c r="J529" s="16"/>
      <c r="K529" t="str" s="15">
        <v/>
      </c>
      <c r="L529" s="17">
        <f>IF(AC529="Local catalog","",IF(AG529="Yes",IF(ISNUMBER(E529),E529,""),IF(I529="Keep current",IF(ISNUMBER(E529),E529,""),IF(AH529&lt;&gt;"Yes","",IF(I529="Approve proposed",F529,IF(AND(I529="Use my price",AND(ISNUMBER(J529),J529&gt;0)),J529,""))))))</f>
        <v>200</v>
      </c>
      <c r="M529" t="str" s="7">
        <f>IF(AND(AG529="Yes",OR(I529="Approve proposed",I529="Use my price")),"CHECK: protected price kept current",IF(OR(I529="Unreviewed",I529=""),"Pending review",IF(I529="Hold","On hold",IF(I529="Keep current",IF(ISNUMBER(E529),"Kept current","CHECK: no confirmed current price"),IF(AH529&lt;&gt;"Yes","CHECK: source needs review",IF(AND(I529="Use my price",NOT(AND(ISNUMBER(J529),J529&gt;0))),"CHECK: enter a price above zero",IF(NOT(OR(I529="Approve proposed",I529="Use my price")),"CHECK: choose a listed decision",IF(OR(NOT(ISNUMBER(L529)),L529&lt;=0,NOT(ISNUMBER(Y529)),Y529&lt;=0,X529&gt;=1),"CHECK: price or base unavailable",IF(L529/(Y529*(1-X529))-1&lt;0,"CHECK: price below local base","Ready")))))))))</f>
        <v>Kept current</v>
      </c>
      <c r="N529" s="18">
        <v>200</v>
      </c>
      <c r="O529" s="19">
        <v>0</v>
      </c>
      <c r="P529" s="14">
        <v>0</v>
      </c>
      <c r="Q529" s="20">
        <f>IF(AND(ISNUMBER(L529),ISNUMBER(Y529),Y529&gt;0,X529&lt;1),ROUND(L529/(Y529*(1-X529))-1,4),"")</f>
        <v>0</v>
      </c>
      <c r="R529" s="12">
        <v>0</v>
      </c>
      <c r="S529" s="13">
        <f>IF(AND(ISNUMBER(E529),E529&gt;0,ISNUMBER(F529)),R529*(F529/E529-1)*(1-'Start Here'!$B$16),0)</f>
        <v>0</v>
      </c>
      <c r="T529" s="17">
        <f>IF(AND(M529="Ready",OR(I529="Approve proposed",AND(I529="Use my price",AND(ISNUMBER(J529),J529&gt;0))),ISNUMBER(L529),E529&gt;0),R529*(L529/E529-1)*(1-'Start Here'!$B$16),0)</f>
        <v>0</v>
      </c>
      <c r="U529" t="str" s="6">
        <v>Deposit: preserve current price and zero-markup rule</v>
      </c>
      <c r="V529" t="str" s="21">
        <v>Yes</v>
      </c>
      <c r="W529" t="str" s="21">
        <v>No</v>
      </c>
      <c r="X529" s="22">
        <v>0</v>
      </c>
      <c r="Y529" s="18">
        <v>200</v>
      </c>
      <c r="Z529" s="18">
        <v>200</v>
      </c>
      <c r="AA529" s="25">
        <v>1</v>
      </c>
      <c r="AB529" t="str" s="6">
        <v>2026-10-01 10:41:27 UTC</v>
      </c>
      <c r="AC529" t="str" s="6">
        <v>Local Line cache</v>
      </c>
      <c r="AD529" s="23">
        <v>1048784</v>
      </c>
      <c r="AE529" s="23">
        <v>852413</v>
      </c>
      <c r="AF529" t="str" s="23">
        <v>1048784:852413:snap</v>
      </c>
      <c r="AG529" t="str" s="23">
        <v>Yes</v>
      </c>
      <c r="AH529" t="str" s="23">
        <v>Yes</v>
      </c>
      <c r="AI529" s="18">
        <v>0</v>
      </c>
    </row>
    <row r="530" ht="32" customHeight="1">
      <c r="A530" t="str" s="7">
        <v>Deck Family Farm</v>
      </c>
      <c r="B530" t="str" s="7">
        <v>1/2 Pork Side July Deposit (PickUp After July 20)</v>
      </c>
      <c r="C530" t="str" s="7">
        <v>ea</v>
      </c>
      <c r="D530" t="str" s="7">
        <v>Herd Share Members</v>
      </c>
      <c r="E530" s="12">
        <v>200</v>
      </c>
      <c r="F530" s="13">
        <v>200</v>
      </c>
      <c r="G530" s="13">
        <f>IF(AND(ISNUMBER(E530),ISNUMBER(F530)),F530-E530,"")</f>
        <v>0</v>
      </c>
      <c r="H530" s="14">
        <f>IF(AND(ISNUMBER(E530),E530&gt;0,ISNUMBER(F530)),F530/E530-1,"")</f>
        <v>0</v>
      </c>
      <c r="I530" t="str" s="15">
        <v>Keep current</v>
      </c>
      <c r="J530" s="16"/>
      <c r="K530" t="str" s="15">
        <v/>
      </c>
      <c r="L530" s="17">
        <f>IF(AC530="Local catalog","",IF(AG530="Yes",IF(ISNUMBER(E530),E530,""),IF(I530="Keep current",IF(ISNUMBER(E530),E530,""),IF(AH530&lt;&gt;"Yes","",IF(I530="Approve proposed",F530,IF(AND(I530="Use my price",AND(ISNUMBER(J530),J530&gt;0)),J530,""))))))</f>
        <v>200</v>
      </c>
      <c r="M530" t="str" s="7">
        <f>IF(AND(AG530="Yes",OR(I530="Approve proposed",I530="Use my price")),"CHECK: protected price kept current",IF(OR(I530="Unreviewed",I530=""),"Pending review",IF(I530="Hold","On hold",IF(I530="Keep current",IF(ISNUMBER(E530),"Kept current","CHECK: no confirmed current price"),IF(AH530&lt;&gt;"Yes","CHECK: source needs review",IF(AND(I530="Use my price",NOT(AND(ISNUMBER(J530),J530&gt;0))),"CHECK: enter a price above zero",IF(NOT(OR(I530="Approve proposed",I530="Use my price")),"CHECK: choose a listed decision",IF(OR(NOT(ISNUMBER(L530)),L530&lt;=0,NOT(ISNUMBER(Y530)),Y530&lt;=0,X530&gt;=1),"CHECK: price or base unavailable",IF(L530/(Y530*(1-X530))-1&lt;0,"CHECK: price below local base","Ready")))))))))</f>
        <v>Kept current</v>
      </c>
      <c r="N530" s="18">
        <v>200</v>
      </c>
      <c r="O530" s="19">
        <v>0</v>
      </c>
      <c r="P530" s="14">
        <v>0</v>
      </c>
      <c r="Q530" s="20">
        <f>IF(AND(ISNUMBER(L530),ISNUMBER(Y530),Y530&gt;0,X530&lt;1),ROUND(L530/(Y530*(1-X530))-1,4),"")</f>
        <v>0</v>
      </c>
      <c r="R530" s="12">
        <v>0</v>
      </c>
      <c r="S530" s="13">
        <f>IF(AND(ISNUMBER(E530),E530&gt;0,ISNUMBER(F530)),R530*(F530/E530-1)*(1-'Start Here'!$B$16),0)</f>
        <v>0</v>
      </c>
      <c r="T530" s="17">
        <f>IF(AND(M530="Ready",OR(I530="Approve proposed",AND(I530="Use my price",AND(ISNUMBER(J530),J530&gt;0))),ISNUMBER(L530),E530&gt;0),R530*(L530/E530-1)*(1-'Start Here'!$B$16),0)</f>
        <v>0</v>
      </c>
      <c r="U530" t="str" s="6">
        <v>Deposit: preserve current price and zero-markup rule; Currently hidden; do not activate automatically</v>
      </c>
      <c r="V530" t="str" s="21">
        <v>No</v>
      </c>
      <c r="W530" t="str" s="21">
        <v>No</v>
      </c>
      <c r="X530" s="22">
        <v>0</v>
      </c>
      <c r="Y530" s="18">
        <v>200</v>
      </c>
      <c r="Z530" s="18">
        <v>200</v>
      </c>
      <c r="AA530" s="25">
        <v>1</v>
      </c>
      <c r="AB530" t="str" s="6">
        <v>2026-10-01 10:41:27 UTC</v>
      </c>
      <c r="AC530" t="str" s="6">
        <v>Local Line cache</v>
      </c>
      <c r="AD530" s="23">
        <v>1042497</v>
      </c>
      <c r="AE530" s="23">
        <v>844442</v>
      </c>
      <c r="AF530" t="str" s="23">
        <v>1042497:844442:herdShare</v>
      </c>
      <c r="AG530" t="str" s="23">
        <v>Yes</v>
      </c>
      <c r="AH530" t="str" s="23">
        <v>Yes</v>
      </c>
      <c r="AI530" s="18">
        <v>0</v>
      </c>
    </row>
    <row r="531" ht="32" customHeight="1">
      <c r="A531" t="str" s="7">
        <v>Deck Family Farm</v>
      </c>
      <c r="B531" t="str" s="7">
        <v>1/2 Pork Side July Deposit (PickUp After July 20)</v>
      </c>
      <c r="C531" t="str" s="7">
        <v>ea</v>
      </c>
      <c r="D531" t="str" s="7">
        <v>CSA Members</v>
      </c>
      <c r="E531" s="12">
        <v>200</v>
      </c>
      <c r="F531" s="13">
        <v>200</v>
      </c>
      <c r="G531" s="13">
        <f>IF(AND(ISNUMBER(E531),ISNUMBER(F531)),F531-E531,"")</f>
        <v>0</v>
      </c>
      <c r="H531" s="14">
        <f>IF(AND(ISNUMBER(E531),E531&gt;0,ISNUMBER(F531)),F531/E531-1,"")</f>
        <v>0</v>
      </c>
      <c r="I531" t="str" s="15">
        <v>Keep current</v>
      </c>
      <c r="J531" s="16"/>
      <c r="K531" t="str" s="15">
        <v/>
      </c>
      <c r="L531" s="17">
        <f>IF(AC531="Local catalog","",IF(AG531="Yes",IF(ISNUMBER(E531),E531,""),IF(I531="Keep current",IF(ISNUMBER(E531),E531,""),IF(AH531&lt;&gt;"Yes","",IF(I531="Approve proposed",F531,IF(AND(I531="Use my price",AND(ISNUMBER(J531),J531&gt;0)),J531,""))))))</f>
        <v>200</v>
      </c>
      <c r="M531" t="str" s="7">
        <f>IF(AND(AG531="Yes",OR(I531="Approve proposed",I531="Use my price")),"CHECK: protected price kept current",IF(OR(I531="Unreviewed",I531=""),"Pending review",IF(I531="Hold","On hold",IF(I531="Keep current",IF(ISNUMBER(E531),"Kept current","CHECK: no confirmed current price"),IF(AH531&lt;&gt;"Yes","CHECK: source needs review",IF(AND(I531="Use my price",NOT(AND(ISNUMBER(J531),J531&gt;0))),"CHECK: enter a price above zero",IF(NOT(OR(I531="Approve proposed",I531="Use my price")),"CHECK: choose a listed decision",IF(OR(NOT(ISNUMBER(L531)),L531&lt;=0,NOT(ISNUMBER(Y531)),Y531&lt;=0,X531&gt;=1),"CHECK: price or base unavailable",IF(L531/(Y531*(1-X531))-1&lt;0,"CHECK: price below local base","Ready")))))))))</f>
        <v>Kept current</v>
      </c>
      <c r="N531" s="18">
        <v>200</v>
      </c>
      <c r="O531" s="19">
        <v>0</v>
      </c>
      <c r="P531" s="14">
        <v>0</v>
      </c>
      <c r="Q531" s="20">
        <f>IF(AND(ISNUMBER(L531),ISNUMBER(Y531),Y531&gt;0,X531&lt;1),ROUND(L531/(Y531*(1-X531))-1,4),"")</f>
        <v>0</v>
      </c>
      <c r="R531" s="12">
        <v>0</v>
      </c>
      <c r="S531" s="13">
        <f>IF(AND(ISNUMBER(E531),E531&gt;0,ISNUMBER(F531)),R531*(F531/E531-1)*(1-'Start Here'!$B$16),0)</f>
        <v>0</v>
      </c>
      <c r="T531" s="17">
        <f>IF(AND(M531="Ready",OR(I531="Approve proposed",AND(I531="Use my price",AND(ISNUMBER(J531),J531&gt;0))),ISNUMBER(L531),E531&gt;0),R531*(L531/E531-1)*(1-'Start Here'!$B$16),0)</f>
        <v>0</v>
      </c>
      <c r="U531" t="str" s="6">
        <v>Deposit: preserve current price and zero-markup rule; Currently hidden; do not activate automatically</v>
      </c>
      <c r="V531" t="str" s="21">
        <v>No</v>
      </c>
      <c r="W531" t="str" s="21">
        <v>No</v>
      </c>
      <c r="X531" s="22">
        <v>0</v>
      </c>
      <c r="Y531" s="18">
        <v>200</v>
      </c>
      <c r="Z531" s="18">
        <v>200</v>
      </c>
      <c r="AA531" s="25">
        <v>1</v>
      </c>
      <c r="AB531" t="str" s="6">
        <v>2026-10-01 10:41:27 UTC</v>
      </c>
      <c r="AC531" t="str" s="6">
        <v>Local Line cache</v>
      </c>
      <c r="AD531" s="23">
        <v>1042497</v>
      </c>
      <c r="AE531" s="23">
        <v>844442</v>
      </c>
      <c r="AF531" t="str" s="23">
        <v>1042497:844442:member</v>
      </c>
      <c r="AG531" t="str" s="23">
        <v>Yes</v>
      </c>
      <c r="AH531" t="str" s="23">
        <v>Yes</v>
      </c>
      <c r="AI531" s="18">
        <v>0</v>
      </c>
    </row>
    <row r="532" ht="32" customHeight="1">
      <c r="A532" t="str" s="7">
        <v>Deck Family Farm</v>
      </c>
      <c r="B532" t="str" s="7">
        <v>1/2 Pork Side July Deposit (PickUp After July 20)</v>
      </c>
      <c r="C532" t="str" s="7">
        <v>ea</v>
      </c>
      <c r="D532" t="str" s="7">
        <v>Guest Basket</v>
      </c>
      <c r="E532" s="12">
        <v>200</v>
      </c>
      <c r="F532" s="13">
        <v>200</v>
      </c>
      <c r="G532" s="13">
        <f>IF(AND(ISNUMBER(E532),ISNUMBER(F532)),F532-E532,"")</f>
        <v>0</v>
      </c>
      <c r="H532" s="14">
        <f>IF(AND(ISNUMBER(E532),E532&gt;0,ISNUMBER(F532)),F532/E532-1,"")</f>
        <v>0</v>
      </c>
      <c r="I532" t="str" s="15">
        <v>Keep current</v>
      </c>
      <c r="J532" s="16"/>
      <c r="K532" t="str" s="15">
        <v/>
      </c>
      <c r="L532" s="17">
        <f>IF(AC532="Local catalog","",IF(AG532="Yes",IF(ISNUMBER(E532),E532,""),IF(I532="Keep current",IF(ISNUMBER(E532),E532,""),IF(AH532&lt;&gt;"Yes","",IF(I532="Approve proposed",F532,IF(AND(I532="Use my price",AND(ISNUMBER(J532),J532&gt;0)),J532,""))))))</f>
        <v>200</v>
      </c>
      <c r="M532" t="str" s="7">
        <f>IF(AND(AG532="Yes",OR(I532="Approve proposed",I532="Use my price")),"CHECK: protected price kept current",IF(OR(I532="Unreviewed",I532=""),"Pending review",IF(I532="Hold","On hold",IF(I532="Keep current",IF(ISNUMBER(E532),"Kept current","CHECK: no confirmed current price"),IF(AH532&lt;&gt;"Yes","CHECK: source needs review",IF(AND(I532="Use my price",NOT(AND(ISNUMBER(J532),J532&gt;0))),"CHECK: enter a price above zero",IF(NOT(OR(I532="Approve proposed",I532="Use my price")),"CHECK: choose a listed decision",IF(OR(NOT(ISNUMBER(L532)),L532&lt;=0,NOT(ISNUMBER(Y532)),Y532&lt;=0,X532&gt;=1),"CHECK: price or base unavailable",IF(L532/(Y532*(1-X532))-1&lt;0,"CHECK: price below local base","Ready")))))))))</f>
        <v>Kept current</v>
      </c>
      <c r="N532" s="18">
        <v>200</v>
      </c>
      <c r="O532" s="19">
        <v>0</v>
      </c>
      <c r="P532" s="14">
        <v>0</v>
      </c>
      <c r="Q532" s="20">
        <f>IF(AND(ISNUMBER(L532),ISNUMBER(Y532),Y532&gt;0,X532&lt;1),ROUND(L532/(Y532*(1-X532))-1,4),"")</f>
        <v>0</v>
      </c>
      <c r="R532" s="12">
        <v>0</v>
      </c>
      <c r="S532" s="13">
        <f>IF(AND(ISNUMBER(E532),E532&gt;0,ISNUMBER(F532)),R532*(F532/E532-1)*(1-'Start Here'!$B$16),0)</f>
        <v>0</v>
      </c>
      <c r="T532" s="17">
        <f>IF(AND(M532="Ready",OR(I532="Approve proposed",AND(I532="Use my price",AND(ISNUMBER(J532),J532&gt;0))),ISNUMBER(L532),E532&gt;0),R532*(L532/E532-1)*(1-'Start Here'!$B$16),0)</f>
        <v>0</v>
      </c>
      <c r="U532" t="str" s="6">
        <v>Deposit: preserve current price and zero-markup rule; Currently hidden; do not activate automatically</v>
      </c>
      <c r="V532" t="str" s="21">
        <v>No</v>
      </c>
      <c r="W532" t="str" s="21">
        <v>No</v>
      </c>
      <c r="X532" s="22">
        <v>0</v>
      </c>
      <c r="Y532" s="18">
        <v>200</v>
      </c>
      <c r="Z532" s="18">
        <v>200</v>
      </c>
      <c r="AA532" s="25">
        <v>1</v>
      </c>
      <c r="AB532" t="str" s="6">
        <v>2026-10-01 10:41:27 UTC</v>
      </c>
      <c r="AC532" t="str" s="6">
        <v>Local Line cache</v>
      </c>
      <c r="AD532" s="23">
        <v>1042497</v>
      </c>
      <c r="AE532" s="23">
        <v>844442</v>
      </c>
      <c r="AF532" t="str" s="23">
        <v>1042497:844442:guest</v>
      </c>
      <c r="AG532" t="str" s="23">
        <v>Yes</v>
      </c>
      <c r="AH532" t="str" s="23">
        <v>Yes</v>
      </c>
      <c r="AI532" s="18">
        <v>0</v>
      </c>
    </row>
    <row r="533" ht="32" customHeight="1">
      <c r="A533" t="str" s="7">
        <v>Deck Family Farm</v>
      </c>
      <c r="B533" t="str" s="7">
        <v>1/2 Pork Side July Deposit (PickUp After July 20)</v>
      </c>
      <c r="C533" t="str" s="7">
        <v>ea</v>
      </c>
      <c r="D533" t="str" s="7">
        <v>SNAP</v>
      </c>
      <c r="E533" s="12">
        <v>200</v>
      </c>
      <c r="F533" s="13">
        <v>200</v>
      </c>
      <c r="G533" s="13">
        <f>IF(AND(ISNUMBER(E533),ISNUMBER(F533)),F533-E533,"")</f>
        <v>0</v>
      </c>
      <c r="H533" s="14">
        <f>IF(AND(ISNUMBER(E533),E533&gt;0,ISNUMBER(F533)),F533/E533-1,"")</f>
        <v>0</v>
      </c>
      <c r="I533" t="str" s="15">
        <v>Keep current</v>
      </c>
      <c r="J533" s="16"/>
      <c r="K533" t="str" s="15">
        <v/>
      </c>
      <c r="L533" s="17">
        <f>IF(AC533="Local catalog","",IF(AG533="Yes",IF(ISNUMBER(E533),E533,""),IF(I533="Keep current",IF(ISNUMBER(E533),E533,""),IF(AH533&lt;&gt;"Yes","",IF(I533="Approve proposed",F533,IF(AND(I533="Use my price",AND(ISNUMBER(J533),J533&gt;0)),J533,""))))))</f>
        <v>200</v>
      </c>
      <c r="M533" t="str" s="7">
        <f>IF(AND(AG533="Yes",OR(I533="Approve proposed",I533="Use my price")),"CHECK: protected price kept current",IF(OR(I533="Unreviewed",I533=""),"Pending review",IF(I533="Hold","On hold",IF(I533="Keep current",IF(ISNUMBER(E533),"Kept current","CHECK: no confirmed current price"),IF(AH533&lt;&gt;"Yes","CHECK: source needs review",IF(AND(I533="Use my price",NOT(AND(ISNUMBER(J533),J533&gt;0))),"CHECK: enter a price above zero",IF(NOT(OR(I533="Approve proposed",I533="Use my price")),"CHECK: choose a listed decision",IF(OR(NOT(ISNUMBER(L533)),L533&lt;=0,NOT(ISNUMBER(Y533)),Y533&lt;=0,X533&gt;=1),"CHECK: price or base unavailable",IF(L533/(Y533*(1-X533))-1&lt;0,"CHECK: price below local base","Ready")))))))))</f>
        <v>Kept current</v>
      </c>
      <c r="N533" s="18">
        <v>200</v>
      </c>
      <c r="O533" s="19">
        <v>0</v>
      </c>
      <c r="P533" s="14">
        <v>0</v>
      </c>
      <c r="Q533" s="20">
        <f>IF(AND(ISNUMBER(L533),ISNUMBER(Y533),Y533&gt;0,X533&lt;1),ROUND(L533/(Y533*(1-X533))-1,4),"")</f>
        <v>0</v>
      </c>
      <c r="R533" s="12">
        <v>0</v>
      </c>
      <c r="S533" s="13">
        <f>IF(AND(ISNUMBER(E533),E533&gt;0,ISNUMBER(F533)),R533*(F533/E533-1)*(1-'Start Here'!$B$16),0)</f>
        <v>0</v>
      </c>
      <c r="T533" s="17">
        <f>IF(AND(M533="Ready",OR(I533="Approve proposed",AND(I533="Use my price",AND(ISNUMBER(J533),J533&gt;0))),ISNUMBER(L533),E533&gt;0),R533*(L533/E533-1)*(1-'Start Here'!$B$16),0)</f>
        <v>0</v>
      </c>
      <c r="U533" t="str" s="6">
        <v>Deposit: preserve current price and zero-markup rule; Currently hidden; do not activate automatically</v>
      </c>
      <c r="V533" t="str" s="21">
        <v>No</v>
      </c>
      <c r="W533" t="str" s="21">
        <v>No</v>
      </c>
      <c r="X533" s="22">
        <v>0</v>
      </c>
      <c r="Y533" s="18">
        <v>200</v>
      </c>
      <c r="Z533" s="18">
        <v>200</v>
      </c>
      <c r="AA533" s="25">
        <v>1</v>
      </c>
      <c r="AB533" t="str" s="6">
        <v>2026-10-01 10:41:27 UTC</v>
      </c>
      <c r="AC533" t="str" s="6">
        <v>Local Line cache</v>
      </c>
      <c r="AD533" s="23">
        <v>1042497</v>
      </c>
      <c r="AE533" s="23">
        <v>844442</v>
      </c>
      <c r="AF533" t="str" s="23">
        <v>1042497:844442:snap</v>
      </c>
      <c r="AG533" t="str" s="23">
        <v>Yes</v>
      </c>
      <c r="AH533" t="str" s="23">
        <v>Yes</v>
      </c>
      <c r="AI533" s="18">
        <v>0</v>
      </c>
    </row>
    <row r="534" ht="32" customHeight="1">
      <c r="A534" t="str" s="7">
        <v>Deck Family Farm</v>
      </c>
      <c r="B534" t="str" s="7">
        <v>1/4 Beef Side July Deposit</v>
      </c>
      <c r="C534" t="str" s="7">
        <v>ea</v>
      </c>
      <c r="D534" t="str" s="7">
        <v>Herd Share Members</v>
      </c>
      <c r="E534" s="12">
        <v>200</v>
      </c>
      <c r="F534" s="13">
        <v>200</v>
      </c>
      <c r="G534" s="13">
        <f>IF(AND(ISNUMBER(E534),ISNUMBER(F534)),F534-E534,"")</f>
        <v>0</v>
      </c>
      <c r="H534" s="14">
        <f>IF(AND(ISNUMBER(E534),E534&gt;0,ISNUMBER(F534)),F534/E534-1,"")</f>
        <v>0</v>
      </c>
      <c r="I534" t="str" s="15">
        <v>Keep current</v>
      </c>
      <c r="J534" s="16"/>
      <c r="K534" t="str" s="15">
        <v/>
      </c>
      <c r="L534" s="17">
        <f>IF(AC534="Local catalog","",IF(AG534="Yes",IF(ISNUMBER(E534),E534,""),IF(I534="Keep current",IF(ISNUMBER(E534),E534,""),IF(AH534&lt;&gt;"Yes","",IF(I534="Approve proposed",F534,IF(AND(I534="Use my price",AND(ISNUMBER(J534),J534&gt;0)),J534,""))))))</f>
        <v>200</v>
      </c>
      <c r="M534" t="str" s="7">
        <f>IF(AND(AG534="Yes",OR(I534="Approve proposed",I534="Use my price")),"CHECK: protected price kept current",IF(OR(I534="Unreviewed",I534=""),"Pending review",IF(I534="Hold","On hold",IF(I534="Keep current",IF(ISNUMBER(E534),"Kept current","CHECK: no confirmed current price"),IF(AH534&lt;&gt;"Yes","CHECK: source needs review",IF(AND(I534="Use my price",NOT(AND(ISNUMBER(J534),J534&gt;0))),"CHECK: enter a price above zero",IF(NOT(OR(I534="Approve proposed",I534="Use my price")),"CHECK: choose a listed decision",IF(OR(NOT(ISNUMBER(L534)),L534&lt;=0,NOT(ISNUMBER(Y534)),Y534&lt;=0,X534&gt;=1),"CHECK: price or base unavailable",IF(L534/(Y534*(1-X534))-1&lt;0,"CHECK: price below local base","Ready")))))))))</f>
        <v>Kept current</v>
      </c>
      <c r="N534" s="18">
        <v>200</v>
      </c>
      <c r="O534" s="19">
        <v>0</v>
      </c>
      <c r="P534" s="14">
        <v>0</v>
      </c>
      <c r="Q534" s="20">
        <f>IF(AND(ISNUMBER(L534),ISNUMBER(Y534),Y534&gt;0,X534&lt;1),ROUND(L534/(Y534*(1-X534))-1,4),"")</f>
        <v>0</v>
      </c>
      <c r="R534" s="12">
        <v>0</v>
      </c>
      <c r="S534" s="13">
        <f>IF(AND(ISNUMBER(E534),E534&gt;0,ISNUMBER(F534)),R534*(F534/E534-1)*(1-'Start Here'!$B$16),0)</f>
        <v>0</v>
      </c>
      <c r="T534" s="17">
        <f>IF(AND(M534="Ready",OR(I534="Approve proposed",AND(I534="Use my price",AND(ISNUMBER(J534),J534&gt;0))),ISNUMBER(L534),E534&gt;0),R534*(L534/E534-1)*(1-'Start Here'!$B$16),0)</f>
        <v>0</v>
      </c>
      <c r="U534" t="str" s="6">
        <v>Deposit: preserve current price and zero-markup rule; Currently hidden; do not activate automatically</v>
      </c>
      <c r="V534" t="str" s="21">
        <v>No</v>
      </c>
      <c r="W534" t="str" s="21">
        <v>No</v>
      </c>
      <c r="X534" s="22">
        <v>0</v>
      </c>
      <c r="Y534" s="18">
        <v>200</v>
      </c>
      <c r="Z534" s="18">
        <v>200</v>
      </c>
      <c r="AA534" s="25">
        <v>1</v>
      </c>
      <c r="AB534" t="str" s="6">
        <v>2026-10-01 10:41:27 UTC</v>
      </c>
      <c r="AC534" t="str" s="6">
        <v>Local Line cache</v>
      </c>
      <c r="AD534" s="23">
        <v>1048785</v>
      </c>
      <c r="AE534" s="23">
        <v>852414</v>
      </c>
      <c r="AF534" t="str" s="23">
        <v>1048785:852414:herdShare</v>
      </c>
      <c r="AG534" t="str" s="23">
        <v>Yes</v>
      </c>
      <c r="AH534" t="str" s="23">
        <v>Yes</v>
      </c>
      <c r="AI534" s="18">
        <v>0</v>
      </c>
    </row>
    <row r="535" ht="32" customHeight="1">
      <c r="A535" t="str" s="7">
        <v>Deck Family Farm</v>
      </c>
      <c r="B535" t="str" s="7">
        <v>1/4 Beef Side July Deposit</v>
      </c>
      <c r="C535" t="str" s="7">
        <v>ea</v>
      </c>
      <c r="D535" t="str" s="7">
        <v>CSA Members</v>
      </c>
      <c r="E535" s="12">
        <v>200</v>
      </c>
      <c r="F535" s="13">
        <v>200</v>
      </c>
      <c r="G535" s="13">
        <f>IF(AND(ISNUMBER(E535),ISNUMBER(F535)),F535-E535,"")</f>
        <v>0</v>
      </c>
      <c r="H535" s="14">
        <f>IF(AND(ISNUMBER(E535),E535&gt;0,ISNUMBER(F535)),F535/E535-1,"")</f>
        <v>0</v>
      </c>
      <c r="I535" t="str" s="15">
        <v>Keep current</v>
      </c>
      <c r="J535" s="16"/>
      <c r="K535" t="str" s="15">
        <v/>
      </c>
      <c r="L535" s="17">
        <f>IF(AC535="Local catalog","",IF(AG535="Yes",IF(ISNUMBER(E535),E535,""),IF(I535="Keep current",IF(ISNUMBER(E535),E535,""),IF(AH535&lt;&gt;"Yes","",IF(I535="Approve proposed",F535,IF(AND(I535="Use my price",AND(ISNUMBER(J535),J535&gt;0)),J535,""))))))</f>
        <v>200</v>
      </c>
      <c r="M535" t="str" s="7">
        <f>IF(AND(AG535="Yes",OR(I535="Approve proposed",I535="Use my price")),"CHECK: protected price kept current",IF(OR(I535="Unreviewed",I535=""),"Pending review",IF(I535="Hold","On hold",IF(I535="Keep current",IF(ISNUMBER(E535),"Kept current","CHECK: no confirmed current price"),IF(AH535&lt;&gt;"Yes","CHECK: source needs review",IF(AND(I535="Use my price",NOT(AND(ISNUMBER(J535),J535&gt;0))),"CHECK: enter a price above zero",IF(NOT(OR(I535="Approve proposed",I535="Use my price")),"CHECK: choose a listed decision",IF(OR(NOT(ISNUMBER(L535)),L535&lt;=0,NOT(ISNUMBER(Y535)),Y535&lt;=0,X535&gt;=1),"CHECK: price or base unavailable",IF(L535/(Y535*(1-X535))-1&lt;0,"CHECK: price below local base","Ready")))))))))</f>
        <v>Kept current</v>
      </c>
      <c r="N535" s="18">
        <v>200</v>
      </c>
      <c r="O535" s="19">
        <v>0</v>
      </c>
      <c r="P535" s="14">
        <v>0</v>
      </c>
      <c r="Q535" s="20">
        <f>IF(AND(ISNUMBER(L535),ISNUMBER(Y535),Y535&gt;0,X535&lt;1),ROUND(L535/(Y535*(1-X535))-1,4),"")</f>
        <v>0</v>
      </c>
      <c r="R535" s="12">
        <v>0</v>
      </c>
      <c r="S535" s="13">
        <f>IF(AND(ISNUMBER(E535),E535&gt;0,ISNUMBER(F535)),R535*(F535/E535-1)*(1-'Start Here'!$B$16),0)</f>
        <v>0</v>
      </c>
      <c r="T535" s="17">
        <f>IF(AND(M535="Ready",OR(I535="Approve proposed",AND(I535="Use my price",AND(ISNUMBER(J535),J535&gt;0))),ISNUMBER(L535),E535&gt;0),R535*(L535/E535-1)*(1-'Start Here'!$B$16),0)</f>
        <v>0</v>
      </c>
      <c r="U535" t="str" s="6">
        <v>Deposit: preserve current price and zero-markup rule; Currently hidden; do not activate automatically</v>
      </c>
      <c r="V535" t="str" s="21">
        <v>No</v>
      </c>
      <c r="W535" t="str" s="21">
        <v>No</v>
      </c>
      <c r="X535" s="22">
        <v>0</v>
      </c>
      <c r="Y535" s="18">
        <v>200</v>
      </c>
      <c r="Z535" s="18">
        <v>200</v>
      </c>
      <c r="AA535" s="25">
        <v>1</v>
      </c>
      <c r="AB535" t="str" s="6">
        <v>2026-10-01 10:41:27 UTC</v>
      </c>
      <c r="AC535" t="str" s="6">
        <v>Local Line cache</v>
      </c>
      <c r="AD535" s="23">
        <v>1048785</v>
      </c>
      <c r="AE535" s="23">
        <v>852414</v>
      </c>
      <c r="AF535" t="str" s="23">
        <v>1048785:852414:member</v>
      </c>
      <c r="AG535" t="str" s="23">
        <v>Yes</v>
      </c>
      <c r="AH535" t="str" s="23">
        <v>Yes</v>
      </c>
      <c r="AI535" s="18">
        <v>0</v>
      </c>
    </row>
    <row r="536" ht="32" customHeight="1">
      <c r="A536" t="str" s="7">
        <v>Deck Family Farm</v>
      </c>
      <c r="B536" t="str" s="7">
        <v>1/4 Beef Side July Deposit</v>
      </c>
      <c r="C536" t="str" s="7">
        <v>ea</v>
      </c>
      <c r="D536" t="str" s="7">
        <v>Guest Basket</v>
      </c>
      <c r="E536" s="12">
        <v>200</v>
      </c>
      <c r="F536" s="13">
        <v>200</v>
      </c>
      <c r="G536" s="13">
        <f>IF(AND(ISNUMBER(E536),ISNUMBER(F536)),F536-E536,"")</f>
        <v>0</v>
      </c>
      <c r="H536" s="14">
        <f>IF(AND(ISNUMBER(E536),E536&gt;0,ISNUMBER(F536)),F536/E536-1,"")</f>
        <v>0</v>
      </c>
      <c r="I536" t="str" s="15">
        <v>Keep current</v>
      </c>
      <c r="J536" s="16"/>
      <c r="K536" t="str" s="15">
        <v/>
      </c>
      <c r="L536" s="17">
        <f>IF(AC536="Local catalog","",IF(AG536="Yes",IF(ISNUMBER(E536),E536,""),IF(I536="Keep current",IF(ISNUMBER(E536),E536,""),IF(AH536&lt;&gt;"Yes","",IF(I536="Approve proposed",F536,IF(AND(I536="Use my price",AND(ISNUMBER(J536),J536&gt;0)),J536,""))))))</f>
        <v>200</v>
      </c>
      <c r="M536" t="str" s="7">
        <f>IF(AND(AG536="Yes",OR(I536="Approve proposed",I536="Use my price")),"CHECK: protected price kept current",IF(OR(I536="Unreviewed",I536=""),"Pending review",IF(I536="Hold","On hold",IF(I536="Keep current",IF(ISNUMBER(E536),"Kept current","CHECK: no confirmed current price"),IF(AH536&lt;&gt;"Yes","CHECK: source needs review",IF(AND(I536="Use my price",NOT(AND(ISNUMBER(J536),J536&gt;0))),"CHECK: enter a price above zero",IF(NOT(OR(I536="Approve proposed",I536="Use my price")),"CHECK: choose a listed decision",IF(OR(NOT(ISNUMBER(L536)),L536&lt;=0,NOT(ISNUMBER(Y536)),Y536&lt;=0,X536&gt;=1),"CHECK: price or base unavailable",IF(L536/(Y536*(1-X536))-1&lt;0,"CHECK: price below local base","Ready")))))))))</f>
        <v>Kept current</v>
      </c>
      <c r="N536" s="18">
        <v>200</v>
      </c>
      <c r="O536" s="19">
        <v>0</v>
      </c>
      <c r="P536" s="14">
        <v>0</v>
      </c>
      <c r="Q536" s="20">
        <f>IF(AND(ISNUMBER(L536),ISNUMBER(Y536),Y536&gt;0,X536&lt;1),ROUND(L536/(Y536*(1-X536))-1,4),"")</f>
        <v>0</v>
      </c>
      <c r="R536" s="12">
        <v>0</v>
      </c>
      <c r="S536" s="13">
        <f>IF(AND(ISNUMBER(E536),E536&gt;0,ISNUMBER(F536)),R536*(F536/E536-1)*(1-'Start Here'!$B$16),0)</f>
        <v>0</v>
      </c>
      <c r="T536" s="17">
        <f>IF(AND(M536="Ready",OR(I536="Approve proposed",AND(I536="Use my price",AND(ISNUMBER(J536),J536&gt;0))),ISNUMBER(L536),E536&gt;0),R536*(L536/E536-1)*(1-'Start Here'!$B$16),0)</f>
        <v>0</v>
      </c>
      <c r="U536" t="str" s="6">
        <v>Deposit: preserve current price and zero-markup rule; Currently hidden; do not activate automatically</v>
      </c>
      <c r="V536" t="str" s="21">
        <v>No</v>
      </c>
      <c r="W536" t="str" s="21">
        <v>No</v>
      </c>
      <c r="X536" s="22">
        <v>0</v>
      </c>
      <c r="Y536" s="18">
        <v>200</v>
      </c>
      <c r="Z536" s="18">
        <v>200</v>
      </c>
      <c r="AA536" s="25">
        <v>1</v>
      </c>
      <c r="AB536" t="str" s="6">
        <v>2026-10-01 10:41:27 UTC</v>
      </c>
      <c r="AC536" t="str" s="6">
        <v>Local Line cache</v>
      </c>
      <c r="AD536" s="23">
        <v>1048785</v>
      </c>
      <c r="AE536" s="23">
        <v>852414</v>
      </c>
      <c r="AF536" t="str" s="23">
        <v>1048785:852414:guest</v>
      </c>
      <c r="AG536" t="str" s="23">
        <v>Yes</v>
      </c>
      <c r="AH536" t="str" s="23">
        <v>Yes</v>
      </c>
      <c r="AI536" s="18">
        <v>0</v>
      </c>
    </row>
    <row r="537" ht="32" customHeight="1">
      <c r="A537" t="str" s="7">
        <v>Deck Family Farm</v>
      </c>
      <c r="B537" t="str" s="7">
        <v>1/4 Beef Side July Deposit</v>
      </c>
      <c r="C537" t="str" s="7">
        <v>ea</v>
      </c>
      <c r="D537" t="str" s="7">
        <v>SNAP</v>
      </c>
      <c r="E537" s="12">
        <v>200</v>
      </c>
      <c r="F537" s="13">
        <v>200</v>
      </c>
      <c r="G537" s="13">
        <f>IF(AND(ISNUMBER(E537),ISNUMBER(F537)),F537-E537,"")</f>
        <v>0</v>
      </c>
      <c r="H537" s="14">
        <f>IF(AND(ISNUMBER(E537),E537&gt;0,ISNUMBER(F537)),F537/E537-1,"")</f>
        <v>0</v>
      </c>
      <c r="I537" t="str" s="15">
        <v>Keep current</v>
      </c>
      <c r="J537" s="16"/>
      <c r="K537" t="str" s="15">
        <v/>
      </c>
      <c r="L537" s="17">
        <f>IF(AC537="Local catalog","",IF(AG537="Yes",IF(ISNUMBER(E537),E537,""),IF(I537="Keep current",IF(ISNUMBER(E537),E537,""),IF(AH537&lt;&gt;"Yes","",IF(I537="Approve proposed",F537,IF(AND(I537="Use my price",AND(ISNUMBER(J537),J537&gt;0)),J537,""))))))</f>
        <v>200</v>
      </c>
      <c r="M537" t="str" s="7">
        <f>IF(AND(AG537="Yes",OR(I537="Approve proposed",I537="Use my price")),"CHECK: protected price kept current",IF(OR(I537="Unreviewed",I537=""),"Pending review",IF(I537="Hold","On hold",IF(I537="Keep current",IF(ISNUMBER(E537),"Kept current","CHECK: no confirmed current price"),IF(AH537&lt;&gt;"Yes","CHECK: source needs review",IF(AND(I537="Use my price",NOT(AND(ISNUMBER(J537),J537&gt;0))),"CHECK: enter a price above zero",IF(NOT(OR(I537="Approve proposed",I537="Use my price")),"CHECK: choose a listed decision",IF(OR(NOT(ISNUMBER(L537)),L537&lt;=0,NOT(ISNUMBER(Y537)),Y537&lt;=0,X537&gt;=1),"CHECK: price or base unavailable",IF(L537/(Y537*(1-X537))-1&lt;0,"CHECK: price below local base","Ready")))))))))</f>
        <v>Kept current</v>
      </c>
      <c r="N537" s="18">
        <v>200</v>
      </c>
      <c r="O537" s="19">
        <v>0</v>
      </c>
      <c r="P537" s="14">
        <v>0</v>
      </c>
      <c r="Q537" s="20">
        <f>IF(AND(ISNUMBER(L537),ISNUMBER(Y537),Y537&gt;0,X537&lt;1),ROUND(L537/(Y537*(1-X537))-1,4),"")</f>
        <v>0</v>
      </c>
      <c r="R537" s="12">
        <v>0</v>
      </c>
      <c r="S537" s="13">
        <f>IF(AND(ISNUMBER(E537),E537&gt;0,ISNUMBER(F537)),R537*(F537/E537-1)*(1-'Start Here'!$B$16),0)</f>
        <v>0</v>
      </c>
      <c r="T537" s="17">
        <f>IF(AND(M537="Ready",OR(I537="Approve proposed",AND(I537="Use my price",AND(ISNUMBER(J537),J537&gt;0))),ISNUMBER(L537),E537&gt;0),R537*(L537/E537-1)*(1-'Start Here'!$B$16),0)</f>
        <v>0</v>
      </c>
      <c r="U537" t="str" s="6">
        <v>Deposit: preserve current price and zero-markup rule; Currently hidden; do not activate automatically</v>
      </c>
      <c r="V537" t="str" s="21">
        <v>No</v>
      </c>
      <c r="W537" t="str" s="21">
        <v>No</v>
      </c>
      <c r="X537" s="22">
        <v>0</v>
      </c>
      <c r="Y537" s="18">
        <v>200</v>
      </c>
      <c r="Z537" s="18">
        <v>200</v>
      </c>
      <c r="AA537" s="25">
        <v>1</v>
      </c>
      <c r="AB537" t="str" s="6">
        <v>2026-10-01 10:41:27 UTC</v>
      </c>
      <c r="AC537" t="str" s="6">
        <v>Local Line cache</v>
      </c>
      <c r="AD537" s="23">
        <v>1048785</v>
      </c>
      <c r="AE537" s="23">
        <v>852414</v>
      </c>
      <c r="AF537" t="str" s="23">
        <v>1048785:852414:snap</v>
      </c>
      <c r="AG537" t="str" s="23">
        <v>Yes</v>
      </c>
      <c r="AH537" t="str" s="23">
        <v>Yes</v>
      </c>
      <c r="AI537" s="18">
        <v>0</v>
      </c>
    </row>
    <row r="538" ht="32" customHeight="1">
      <c r="A538" t="str" s="7">
        <v>Deck Family Farm</v>
      </c>
      <c r="B538" t="str" s="7">
        <v>1/4 Beef Side October Deposit</v>
      </c>
      <c r="C538" t="str" s="7">
        <v>ea</v>
      </c>
      <c r="D538" t="str" s="7">
        <v>Herd Share Members</v>
      </c>
      <c r="E538" s="12">
        <v>200</v>
      </c>
      <c r="F538" s="13">
        <v>200</v>
      </c>
      <c r="G538" s="13">
        <f>IF(AND(ISNUMBER(E538),ISNUMBER(F538)),F538-E538,"")</f>
        <v>0</v>
      </c>
      <c r="H538" s="14">
        <f>IF(AND(ISNUMBER(E538),E538&gt;0,ISNUMBER(F538)),F538/E538-1,"")</f>
        <v>0</v>
      </c>
      <c r="I538" t="str" s="15">
        <v>Keep current</v>
      </c>
      <c r="J538" s="16"/>
      <c r="K538" t="str" s="15">
        <v/>
      </c>
      <c r="L538" s="17">
        <f>IF(AC538="Local catalog","",IF(AG538="Yes",IF(ISNUMBER(E538),E538,""),IF(I538="Keep current",IF(ISNUMBER(E538),E538,""),IF(AH538&lt;&gt;"Yes","",IF(I538="Approve proposed",F538,IF(AND(I538="Use my price",AND(ISNUMBER(J538),J538&gt;0)),J538,""))))))</f>
        <v>200</v>
      </c>
      <c r="M538" t="str" s="7">
        <f>IF(AND(AG538="Yes",OR(I538="Approve proposed",I538="Use my price")),"CHECK: protected price kept current",IF(OR(I538="Unreviewed",I538=""),"Pending review",IF(I538="Hold","On hold",IF(I538="Keep current",IF(ISNUMBER(E538),"Kept current","CHECK: no confirmed current price"),IF(AH538&lt;&gt;"Yes","CHECK: source needs review",IF(AND(I538="Use my price",NOT(AND(ISNUMBER(J538),J538&gt;0))),"CHECK: enter a price above zero",IF(NOT(OR(I538="Approve proposed",I538="Use my price")),"CHECK: choose a listed decision",IF(OR(NOT(ISNUMBER(L538)),L538&lt;=0,NOT(ISNUMBER(Y538)),Y538&lt;=0,X538&gt;=1),"CHECK: price or base unavailable",IF(L538/(Y538*(1-X538))-1&lt;0,"CHECK: price below local base","Ready")))))))))</f>
        <v>Kept current</v>
      </c>
      <c r="N538" s="18">
        <v>200</v>
      </c>
      <c r="O538" s="19">
        <v>0</v>
      </c>
      <c r="P538" s="14">
        <v>0</v>
      </c>
      <c r="Q538" s="20">
        <f>IF(AND(ISNUMBER(L538),ISNUMBER(Y538),Y538&gt;0,X538&lt;1),ROUND(L538/(Y538*(1-X538))-1,4),"")</f>
        <v>0</v>
      </c>
      <c r="R538" s="12">
        <v>0</v>
      </c>
      <c r="S538" s="13">
        <f>IF(AND(ISNUMBER(E538),E538&gt;0,ISNUMBER(F538)),R538*(F538/E538-1)*(1-'Start Here'!$B$16),0)</f>
        <v>0</v>
      </c>
      <c r="T538" s="17">
        <f>IF(AND(M538="Ready",OR(I538="Approve proposed",AND(I538="Use my price",AND(ISNUMBER(J538),J538&gt;0))),ISNUMBER(L538),E538&gt;0),R538*(L538/E538-1)*(1-'Start Here'!$B$16),0)</f>
        <v>0</v>
      </c>
      <c r="U538" t="str" s="6">
        <v>Deposit: preserve current price and zero-markup rule; Currently hidden; do not activate automatically</v>
      </c>
      <c r="V538" t="str" s="21">
        <v>No</v>
      </c>
      <c r="W538" t="str" s="21">
        <v>No</v>
      </c>
      <c r="X538" s="22">
        <v>0</v>
      </c>
      <c r="Y538" s="18">
        <v>200</v>
      </c>
      <c r="Z538" s="18">
        <v>200</v>
      </c>
      <c r="AA538" s="25">
        <v>1</v>
      </c>
      <c r="AB538" t="str" s="6">
        <v>2026-10-01 10:41:27 UTC</v>
      </c>
      <c r="AC538" t="str" s="6">
        <v>Local Line cache</v>
      </c>
      <c r="AD538" s="23">
        <v>1032334</v>
      </c>
      <c r="AE538" s="23">
        <v>827253</v>
      </c>
      <c r="AF538" t="str" s="23">
        <v>1032334:827253:herdShare</v>
      </c>
      <c r="AG538" t="str" s="23">
        <v>Yes</v>
      </c>
      <c r="AH538" t="str" s="23">
        <v>Yes</v>
      </c>
      <c r="AI538" s="18">
        <v>0</v>
      </c>
    </row>
    <row r="539" ht="32" customHeight="1">
      <c r="A539" t="str" s="7">
        <v>Deck Family Farm</v>
      </c>
      <c r="B539" t="str" s="7">
        <v>1/4 Beef Side October Deposit</v>
      </c>
      <c r="C539" t="str" s="7">
        <v>ea</v>
      </c>
      <c r="D539" t="str" s="7">
        <v>CSA Members</v>
      </c>
      <c r="E539" s="12">
        <v>200</v>
      </c>
      <c r="F539" s="13">
        <v>200</v>
      </c>
      <c r="G539" s="13">
        <f>IF(AND(ISNUMBER(E539),ISNUMBER(F539)),F539-E539,"")</f>
        <v>0</v>
      </c>
      <c r="H539" s="14">
        <f>IF(AND(ISNUMBER(E539),E539&gt;0,ISNUMBER(F539)),F539/E539-1,"")</f>
        <v>0</v>
      </c>
      <c r="I539" t="str" s="15">
        <v>Keep current</v>
      </c>
      <c r="J539" s="16"/>
      <c r="K539" t="str" s="15">
        <v/>
      </c>
      <c r="L539" s="17">
        <f>IF(AC539="Local catalog","",IF(AG539="Yes",IF(ISNUMBER(E539),E539,""),IF(I539="Keep current",IF(ISNUMBER(E539),E539,""),IF(AH539&lt;&gt;"Yes","",IF(I539="Approve proposed",F539,IF(AND(I539="Use my price",AND(ISNUMBER(J539),J539&gt;0)),J539,""))))))</f>
        <v>200</v>
      </c>
      <c r="M539" t="str" s="7">
        <f>IF(AND(AG539="Yes",OR(I539="Approve proposed",I539="Use my price")),"CHECK: protected price kept current",IF(OR(I539="Unreviewed",I539=""),"Pending review",IF(I539="Hold","On hold",IF(I539="Keep current",IF(ISNUMBER(E539),"Kept current","CHECK: no confirmed current price"),IF(AH539&lt;&gt;"Yes","CHECK: source needs review",IF(AND(I539="Use my price",NOT(AND(ISNUMBER(J539),J539&gt;0))),"CHECK: enter a price above zero",IF(NOT(OR(I539="Approve proposed",I539="Use my price")),"CHECK: choose a listed decision",IF(OR(NOT(ISNUMBER(L539)),L539&lt;=0,NOT(ISNUMBER(Y539)),Y539&lt;=0,X539&gt;=1),"CHECK: price or base unavailable",IF(L539/(Y539*(1-X539))-1&lt;0,"CHECK: price below local base","Ready")))))))))</f>
        <v>Kept current</v>
      </c>
      <c r="N539" s="18">
        <v>200</v>
      </c>
      <c r="O539" s="19">
        <v>0</v>
      </c>
      <c r="P539" s="14">
        <v>0</v>
      </c>
      <c r="Q539" s="20">
        <f>IF(AND(ISNUMBER(L539),ISNUMBER(Y539),Y539&gt;0,X539&lt;1),ROUND(L539/(Y539*(1-X539))-1,4),"")</f>
        <v>0</v>
      </c>
      <c r="R539" s="12">
        <v>0</v>
      </c>
      <c r="S539" s="13">
        <f>IF(AND(ISNUMBER(E539),E539&gt;0,ISNUMBER(F539)),R539*(F539/E539-1)*(1-'Start Here'!$B$16),0)</f>
        <v>0</v>
      </c>
      <c r="T539" s="17">
        <f>IF(AND(M539="Ready",OR(I539="Approve proposed",AND(I539="Use my price",AND(ISNUMBER(J539),J539&gt;0))),ISNUMBER(L539),E539&gt;0),R539*(L539/E539-1)*(1-'Start Here'!$B$16),0)</f>
        <v>0</v>
      </c>
      <c r="U539" t="str" s="6">
        <v>Deposit: preserve current price and zero-markup rule; Currently hidden; do not activate automatically</v>
      </c>
      <c r="V539" t="str" s="21">
        <v>No</v>
      </c>
      <c r="W539" t="str" s="21">
        <v>No</v>
      </c>
      <c r="X539" s="22">
        <v>0</v>
      </c>
      <c r="Y539" s="18">
        <v>200</v>
      </c>
      <c r="Z539" s="18">
        <v>200</v>
      </c>
      <c r="AA539" s="25">
        <v>1</v>
      </c>
      <c r="AB539" t="str" s="6">
        <v>2026-10-01 10:41:27 UTC</v>
      </c>
      <c r="AC539" t="str" s="6">
        <v>Local Line cache</v>
      </c>
      <c r="AD539" s="23">
        <v>1032334</v>
      </c>
      <c r="AE539" s="23">
        <v>827253</v>
      </c>
      <c r="AF539" t="str" s="23">
        <v>1032334:827253:member</v>
      </c>
      <c r="AG539" t="str" s="23">
        <v>Yes</v>
      </c>
      <c r="AH539" t="str" s="23">
        <v>Yes</v>
      </c>
      <c r="AI539" s="18">
        <v>0</v>
      </c>
    </row>
    <row r="540" ht="32" customHeight="1">
      <c r="A540" t="str" s="7">
        <v>Deck Family Farm</v>
      </c>
      <c r="B540" t="str" s="7">
        <v>1/4 Beef Side October Deposit</v>
      </c>
      <c r="C540" t="str" s="7">
        <v>ea</v>
      </c>
      <c r="D540" t="str" s="7">
        <v>Guest Basket</v>
      </c>
      <c r="E540" s="12">
        <v>200</v>
      </c>
      <c r="F540" s="13">
        <v>200</v>
      </c>
      <c r="G540" s="13">
        <f>IF(AND(ISNUMBER(E540),ISNUMBER(F540)),F540-E540,"")</f>
        <v>0</v>
      </c>
      <c r="H540" s="14">
        <f>IF(AND(ISNUMBER(E540),E540&gt;0,ISNUMBER(F540)),F540/E540-1,"")</f>
        <v>0</v>
      </c>
      <c r="I540" t="str" s="15">
        <v>Keep current</v>
      </c>
      <c r="J540" s="16"/>
      <c r="K540" t="str" s="15">
        <v/>
      </c>
      <c r="L540" s="17">
        <f>IF(AC540="Local catalog","",IF(AG540="Yes",IF(ISNUMBER(E540),E540,""),IF(I540="Keep current",IF(ISNUMBER(E540),E540,""),IF(AH540&lt;&gt;"Yes","",IF(I540="Approve proposed",F540,IF(AND(I540="Use my price",AND(ISNUMBER(J540),J540&gt;0)),J540,""))))))</f>
        <v>200</v>
      </c>
      <c r="M540" t="str" s="7">
        <f>IF(AND(AG540="Yes",OR(I540="Approve proposed",I540="Use my price")),"CHECK: protected price kept current",IF(OR(I540="Unreviewed",I540=""),"Pending review",IF(I540="Hold","On hold",IF(I540="Keep current",IF(ISNUMBER(E540),"Kept current","CHECK: no confirmed current price"),IF(AH540&lt;&gt;"Yes","CHECK: source needs review",IF(AND(I540="Use my price",NOT(AND(ISNUMBER(J540),J540&gt;0))),"CHECK: enter a price above zero",IF(NOT(OR(I540="Approve proposed",I540="Use my price")),"CHECK: choose a listed decision",IF(OR(NOT(ISNUMBER(L540)),L540&lt;=0,NOT(ISNUMBER(Y540)),Y540&lt;=0,X540&gt;=1),"CHECK: price or base unavailable",IF(L540/(Y540*(1-X540))-1&lt;0,"CHECK: price below local base","Ready")))))))))</f>
        <v>Kept current</v>
      </c>
      <c r="N540" s="18">
        <v>200</v>
      </c>
      <c r="O540" s="19">
        <v>0</v>
      </c>
      <c r="P540" s="14">
        <v>0</v>
      </c>
      <c r="Q540" s="20">
        <f>IF(AND(ISNUMBER(L540),ISNUMBER(Y540),Y540&gt;0,X540&lt;1),ROUND(L540/(Y540*(1-X540))-1,4),"")</f>
        <v>0</v>
      </c>
      <c r="R540" s="12">
        <v>0</v>
      </c>
      <c r="S540" s="13">
        <f>IF(AND(ISNUMBER(E540),E540&gt;0,ISNUMBER(F540)),R540*(F540/E540-1)*(1-'Start Here'!$B$16),0)</f>
        <v>0</v>
      </c>
      <c r="T540" s="17">
        <f>IF(AND(M540="Ready",OR(I540="Approve proposed",AND(I540="Use my price",AND(ISNUMBER(J540),J540&gt;0))),ISNUMBER(L540),E540&gt;0),R540*(L540/E540-1)*(1-'Start Here'!$B$16),0)</f>
        <v>0</v>
      </c>
      <c r="U540" t="str" s="6">
        <v>Deposit: preserve current price and zero-markup rule; Currently hidden; do not activate automatically</v>
      </c>
      <c r="V540" t="str" s="21">
        <v>No</v>
      </c>
      <c r="W540" t="str" s="21">
        <v>No</v>
      </c>
      <c r="X540" s="22">
        <v>0</v>
      </c>
      <c r="Y540" s="18">
        <v>200</v>
      </c>
      <c r="Z540" s="18">
        <v>200</v>
      </c>
      <c r="AA540" s="25">
        <v>1</v>
      </c>
      <c r="AB540" t="str" s="6">
        <v>2026-10-01 10:41:27 UTC</v>
      </c>
      <c r="AC540" t="str" s="6">
        <v>Local Line cache</v>
      </c>
      <c r="AD540" s="23">
        <v>1032334</v>
      </c>
      <c r="AE540" s="23">
        <v>827253</v>
      </c>
      <c r="AF540" t="str" s="23">
        <v>1032334:827253:guest</v>
      </c>
      <c r="AG540" t="str" s="23">
        <v>Yes</v>
      </c>
      <c r="AH540" t="str" s="23">
        <v>Yes</v>
      </c>
      <c r="AI540" s="18">
        <v>0</v>
      </c>
    </row>
    <row r="541" ht="32" customHeight="1">
      <c r="A541" t="str" s="7">
        <v>Deck Family Farm</v>
      </c>
      <c r="B541" t="str" s="7">
        <v>1/4 Beef Side October Deposit</v>
      </c>
      <c r="C541" t="str" s="7">
        <v>ea</v>
      </c>
      <c r="D541" t="str" s="7">
        <v>SNAP</v>
      </c>
      <c r="E541" s="12">
        <v>200</v>
      </c>
      <c r="F541" s="13">
        <v>200</v>
      </c>
      <c r="G541" s="13">
        <f>IF(AND(ISNUMBER(E541),ISNUMBER(F541)),F541-E541,"")</f>
        <v>0</v>
      </c>
      <c r="H541" s="14">
        <f>IF(AND(ISNUMBER(E541),E541&gt;0,ISNUMBER(F541)),F541/E541-1,"")</f>
        <v>0</v>
      </c>
      <c r="I541" t="str" s="15">
        <v>Keep current</v>
      </c>
      <c r="J541" s="16"/>
      <c r="K541" t="str" s="15">
        <v/>
      </c>
      <c r="L541" s="17">
        <f>IF(AC541="Local catalog","",IF(AG541="Yes",IF(ISNUMBER(E541),E541,""),IF(I541="Keep current",IF(ISNUMBER(E541),E541,""),IF(AH541&lt;&gt;"Yes","",IF(I541="Approve proposed",F541,IF(AND(I541="Use my price",AND(ISNUMBER(J541),J541&gt;0)),J541,""))))))</f>
        <v>200</v>
      </c>
      <c r="M541" t="str" s="7">
        <f>IF(AND(AG541="Yes",OR(I541="Approve proposed",I541="Use my price")),"CHECK: protected price kept current",IF(OR(I541="Unreviewed",I541=""),"Pending review",IF(I541="Hold","On hold",IF(I541="Keep current",IF(ISNUMBER(E541),"Kept current","CHECK: no confirmed current price"),IF(AH541&lt;&gt;"Yes","CHECK: source needs review",IF(AND(I541="Use my price",NOT(AND(ISNUMBER(J541),J541&gt;0))),"CHECK: enter a price above zero",IF(NOT(OR(I541="Approve proposed",I541="Use my price")),"CHECK: choose a listed decision",IF(OR(NOT(ISNUMBER(L541)),L541&lt;=0,NOT(ISNUMBER(Y541)),Y541&lt;=0,X541&gt;=1),"CHECK: price or base unavailable",IF(L541/(Y541*(1-X541))-1&lt;0,"CHECK: price below local base","Ready")))))))))</f>
        <v>Kept current</v>
      </c>
      <c r="N541" s="18">
        <v>200</v>
      </c>
      <c r="O541" s="19">
        <v>0</v>
      </c>
      <c r="P541" s="14">
        <v>0</v>
      </c>
      <c r="Q541" s="20">
        <f>IF(AND(ISNUMBER(L541),ISNUMBER(Y541),Y541&gt;0,X541&lt;1),ROUND(L541/(Y541*(1-X541))-1,4),"")</f>
        <v>0</v>
      </c>
      <c r="R541" s="12">
        <v>0</v>
      </c>
      <c r="S541" s="13">
        <f>IF(AND(ISNUMBER(E541),E541&gt;0,ISNUMBER(F541)),R541*(F541/E541-1)*(1-'Start Here'!$B$16),0)</f>
        <v>0</v>
      </c>
      <c r="T541" s="17">
        <f>IF(AND(M541="Ready",OR(I541="Approve proposed",AND(I541="Use my price",AND(ISNUMBER(J541),J541&gt;0))),ISNUMBER(L541),E541&gt;0),R541*(L541/E541-1)*(1-'Start Here'!$B$16),0)</f>
        <v>0</v>
      </c>
      <c r="U541" t="str" s="6">
        <v>Deposit: preserve current price and zero-markup rule; Currently hidden; do not activate automatically</v>
      </c>
      <c r="V541" t="str" s="21">
        <v>No</v>
      </c>
      <c r="W541" t="str" s="21">
        <v>No</v>
      </c>
      <c r="X541" s="22">
        <v>0</v>
      </c>
      <c r="Y541" s="18">
        <v>200</v>
      </c>
      <c r="Z541" s="18">
        <v>200</v>
      </c>
      <c r="AA541" s="25">
        <v>1</v>
      </c>
      <c r="AB541" t="str" s="6">
        <v>2026-10-01 10:41:27 UTC</v>
      </c>
      <c r="AC541" t="str" s="6">
        <v>Local Line cache</v>
      </c>
      <c r="AD541" s="23">
        <v>1032334</v>
      </c>
      <c r="AE541" s="23">
        <v>827253</v>
      </c>
      <c r="AF541" t="str" s="23">
        <v>1032334:827253:snap</v>
      </c>
      <c r="AG541" t="str" s="23">
        <v>Yes</v>
      </c>
      <c r="AH541" t="str" s="23">
        <v>Yes</v>
      </c>
      <c r="AI541" s="18">
        <v>0</v>
      </c>
    </row>
    <row r="542" ht="32" customHeight="1">
      <c r="A542" t="str" s="7">
        <v>Deck Family Farm</v>
      </c>
      <c r="B542" t="str" s="7">
        <v>Baby Back Ribs</v>
      </c>
      <c r="C542" t="str" s="7">
        <v>0.90 - 1.50 lbs</v>
      </c>
      <c r="D542" t="str" s="7">
        <v>Herd Share Members</v>
      </c>
      <c r="E542" s="12">
        <v>19.38</v>
      </c>
      <c r="F542" s="13">
        <v>20.93</v>
      </c>
      <c r="G542" s="13">
        <f>IF(AND(ISNUMBER(E542),ISNUMBER(F542)),F542-E542,"")</f>
        <v>1.55</v>
      </c>
      <c r="H542" s="14">
        <f>IF(AND(ISNUMBER(E542),E542&gt;0,ISNUMBER(F542)),F542/E542-1,"")</f>
        <v>0.07997936016511864</v>
      </c>
      <c r="I542" t="str" s="15">
        <v>Unreviewed</v>
      </c>
      <c r="J542" s="16"/>
      <c r="K542" t="str" s="15">
        <v/>
      </c>
      <c r="L542" s="17" t="str">
        <f>IF(AC542="Local catalog","",IF(AG542="Yes",IF(ISNUMBER(E542),E542,""),IF(I542="Keep current",IF(ISNUMBER(E542),E542,""),IF(AH542&lt;&gt;"Yes","",IF(I542="Approve proposed",F542,IF(AND(I542="Use my price",AND(ISNUMBER(J542),J542&gt;0)),J542,""))))))</f>
        <v/>
      </c>
      <c r="M542" t="str" s="7">
        <f>IF(AND(AG542="Yes",OR(I542="Approve proposed",I542="Use my price")),"CHECK: protected price kept current",IF(OR(I542="Unreviewed",I542=""),"Pending review",IF(I542="Hold","On hold",IF(I542="Keep current",IF(ISNUMBER(E542),"Kept current","CHECK: no confirmed current price"),IF(AH542&lt;&gt;"Yes","CHECK: source needs review",IF(AND(I542="Use my price",NOT(AND(ISNUMBER(J542),J542&gt;0))),"CHECK: enter a price above zero",IF(NOT(OR(I542="Approve proposed",I542="Use my price")),"CHECK: choose a listed decision",IF(OR(NOT(ISNUMBER(L542)),L542&lt;=0,NOT(ISNUMBER(Y542)),Y542&lt;=0,X542&gt;=1),"CHECK: price or base unavailable",IF(L542/(Y542*(1-X542))-1&lt;0,"CHECK: price below local base","Ready")))))))))</f>
        <v>Pending review</v>
      </c>
      <c r="N542" s="18">
        <v>19.38</v>
      </c>
      <c r="O542" s="19">
        <v>0.6574</v>
      </c>
      <c r="P542" s="14">
        <v>0.7904</v>
      </c>
      <c r="Q542" s="20" t="str">
        <f>IF(AND(ISNUMBER(L542),ISNUMBER(Y542),Y542&gt;0,X542&lt;1),ROUND(L542/(Y542*(1-X542))-1,4),"")</f>
        <v/>
      </c>
      <c r="R542" s="12">
        <v>1337.22</v>
      </c>
      <c r="S542" s="13">
        <f>IF(AND(ISNUMBER(E542),E542&gt;0,ISNUMBER(F542)),R542*(F542/E542-1)*(1-'Start Here'!$B$16),0)</f>
        <v>103.74149999999995</v>
      </c>
      <c r="T542" s="17">
        <f>IF(AND(M542="Ready",OR(I542="Approve proposed",AND(I542="Use my price",AND(ISNUMBER(J542),J542&gt;0))),ISNUMBER(L542),E542&gt;0),R542*(L542/E542-1)*(1-'Start Here'!$B$16),0)</f>
        <v>0</v>
      </c>
      <c r="U542" t="str" s="6">
        <v>Currently hidden; do not activate automatically</v>
      </c>
      <c r="V542" t="str" s="21">
        <v>No</v>
      </c>
      <c r="W542" t="str" s="21">
        <v>No</v>
      </c>
      <c r="X542" s="22">
        <v>0</v>
      </c>
      <c r="Y542" s="18">
        <v>11.69</v>
      </c>
      <c r="Z542" s="18">
        <v>18</v>
      </c>
      <c r="AA542" s="25">
        <v>0.5412</v>
      </c>
      <c r="AB542" t="str" s="6">
        <v>2026-10-01 10:41:27 UTC</v>
      </c>
      <c r="AC542" t="str" s="6">
        <v>Local Line cache</v>
      </c>
      <c r="AD542" s="23">
        <v>816242</v>
      </c>
      <c r="AE542" s="23">
        <v>538686</v>
      </c>
      <c r="AF542" t="str" s="23">
        <v>816242:538686:herdShare</v>
      </c>
      <c r="AG542" t="str" s="23">
        <v>No</v>
      </c>
      <c r="AH542" t="str" s="23">
        <v>Yes</v>
      </c>
      <c r="AI542" s="18">
        <v>806.61</v>
      </c>
    </row>
    <row r="543" ht="32" customHeight="1">
      <c r="A543" t="str" s="7">
        <v>Deck Family Farm</v>
      </c>
      <c r="B543" t="str" s="7">
        <v>Baby Back Ribs</v>
      </c>
      <c r="C543" t="str" s="7">
        <v>0.90 - 1.50 lbs</v>
      </c>
      <c r="D543" t="str" s="7">
        <v>CSA Members</v>
      </c>
      <c r="E543" s="12">
        <v>19.38</v>
      </c>
      <c r="F543" s="13">
        <v>20.93</v>
      </c>
      <c r="G543" s="13">
        <f>IF(AND(ISNUMBER(E543),ISNUMBER(F543)),F543-E543,"")</f>
        <v>1.55</v>
      </c>
      <c r="H543" s="14">
        <f>IF(AND(ISNUMBER(E543),E543&gt;0,ISNUMBER(F543)),F543/E543-1,"")</f>
        <v>0.07997936016511864</v>
      </c>
      <c r="I543" t="str" s="15">
        <v>Unreviewed</v>
      </c>
      <c r="J543" s="16"/>
      <c r="K543" t="str" s="15">
        <v/>
      </c>
      <c r="L543" s="17" t="str">
        <f>IF(AC543="Local catalog","",IF(AG543="Yes",IF(ISNUMBER(E543),E543,""),IF(I543="Keep current",IF(ISNUMBER(E543),E543,""),IF(AH543&lt;&gt;"Yes","",IF(I543="Approve proposed",F543,IF(AND(I543="Use my price",AND(ISNUMBER(J543),J543&gt;0)),J543,""))))))</f>
        <v/>
      </c>
      <c r="M543" t="str" s="7">
        <f>IF(AND(AG543="Yes",OR(I543="Approve proposed",I543="Use my price")),"CHECK: protected price kept current",IF(OR(I543="Unreviewed",I543=""),"Pending review",IF(I543="Hold","On hold",IF(I543="Keep current",IF(ISNUMBER(E543),"Kept current","CHECK: no confirmed current price"),IF(AH543&lt;&gt;"Yes","CHECK: source needs review",IF(AND(I543="Use my price",NOT(AND(ISNUMBER(J543),J543&gt;0))),"CHECK: enter a price above zero",IF(NOT(OR(I543="Approve proposed",I543="Use my price")),"CHECK: choose a listed decision",IF(OR(NOT(ISNUMBER(L543)),L543&lt;=0,NOT(ISNUMBER(Y543)),Y543&lt;=0,X543&gt;=1),"CHECK: price or base unavailable",IF(L543/(Y543*(1-X543))-1&lt;0,"CHECK: price below local base","Ready")))))))))</f>
        <v>Pending review</v>
      </c>
      <c r="N543" s="18">
        <v>19.38</v>
      </c>
      <c r="O543" s="19">
        <v>0.6574</v>
      </c>
      <c r="P543" s="14">
        <v>0.7904</v>
      </c>
      <c r="Q543" s="20" t="str">
        <f>IF(AND(ISNUMBER(L543),ISNUMBER(Y543),Y543&gt;0,X543&lt;1),ROUND(L543/(Y543*(1-X543))-1,4),"")</f>
        <v/>
      </c>
      <c r="R543" s="12">
        <v>0</v>
      </c>
      <c r="S543" s="13">
        <f>IF(AND(ISNUMBER(E543),E543&gt;0,ISNUMBER(F543)),R543*(F543/E543-1)*(1-'Start Here'!$B$16),0)</f>
        <v>0</v>
      </c>
      <c r="T543" s="17">
        <f>IF(AND(M543="Ready",OR(I543="Approve proposed",AND(I543="Use my price",AND(ISNUMBER(J543),J543&gt;0))),ISNUMBER(L543),E543&gt;0),R543*(L543/E543-1)*(1-'Start Here'!$B$16),0)</f>
        <v>0</v>
      </c>
      <c r="U543" t="str" s="6">
        <v>Currently hidden; do not activate automatically</v>
      </c>
      <c r="V543" t="str" s="21">
        <v>No</v>
      </c>
      <c r="W543" t="str" s="21">
        <v>No</v>
      </c>
      <c r="X543" s="22">
        <v>0</v>
      </c>
      <c r="Y543" s="18">
        <v>11.69</v>
      </c>
      <c r="Z543" s="18">
        <v>18</v>
      </c>
      <c r="AA543" s="25">
        <v>0.5412</v>
      </c>
      <c r="AB543" t="str" s="6">
        <v>2026-10-01 10:41:27 UTC</v>
      </c>
      <c r="AC543" t="str" s="6">
        <v>Local Line cache</v>
      </c>
      <c r="AD543" s="23">
        <v>816242</v>
      </c>
      <c r="AE543" s="23">
        <v>538686</v>
      </c>
      <c r="AF543" t="str" s="23">
        <v>816242:538686:member</v>
      </c>
      <c r="AG543" t="str" s="23">
        <v>No</v>
      </c>
      <c r="AH543" t="str" s="23">
        <v>Yes</v>
      </c>
      <c r="AI543" s="18">
        <v>0</v>
      </c>
    </row>
    <row r="544" ht="32" customHeight="1">
      <c r="A544" t="str" s="7">
        <v>Deck Family Farm</v>
      </c>
      <c r="B544" t="str" s="7">
        <v>Baby Back Ribs</v>
      </c>
      <c r="C544" t="str" s="7">
        <v>0.90 - 1.50 lbs</v>
      </c>
      <c r="D544" t="str" s="7">
        <v>Guest Basket</v>
      </c>
      <c r="E544" s="12">
        <v>19.38</v>
      </c>
      <c r="F544" s="13">
        <v>20.93</v>
      </c>
      <c r="G544" s="13">
        <f>IF(AND(ISNUMBER(E544),ISNUMBER(F544)),F544-E544,"")</f>
        <v>1.55</v>
      </c>
      <c r="H544" s="14">
        <f>IF(AND(ISNUMBER(E544),E544&gt;0,ISNUMBER(F544)),F544/E544-1,"")</f>
        <v>0.07997936016511864</v>
      </c>
      <c r="I544" t="str" s="15">
        <v>Unreviewed</v>
      </c>
      <c r="J544" s="16"/>
      <c r="K544" t="str" s="15">
        <v/>
      </c>
      <c r="L544" s="17" t="str">
        <f>IF(AC544="Local catalog","",IF(AG544="Yes",IF(ISNUMBER(E544),E544,""),IF(I544="Keep current",IF(ISNUMBER(E544),E544,""),IF(AH544&lt;&gt;"Yes","",IF(I544="Approve proposed",F544,IF(AND(I544="Use my price",AND(ISNUMBER(J544),J544&gt;0)),J544,""))))))</f>
        <v/>
      </c>
      <c r="M544" t="str" s="7">
        <f>IF(AND(AG544="Yes",OR(I544="Approve proposed",I544="Use my price")),"CHECK: protected price kept current",IF(OR(I544="Unreviewed",I544=""),"Pending review",IF(I544="Hold","On hold",IF(I544="Keep current",IF(ISNUMBER(E544),"Kept current","CHECK: no confirmed current price"),IF(AH544&lt;&gt;"Yes","CHECK: source needs review",IF(AND(I544="Use my price",NOT(AND(ISNUMBER(J544),J544&gt;0))),"CHECK: enter a price above zero",IF(NOT(OR(I544="Approve proposed",I544="Use my price")),"CHECK: choose a listed decision",IF(OR(NOT(ISNUMBER(L544)),L544&lt;=0,NOT(ISNUMBER(Y544)),Y544&lt;=0,X544&gt;=1),"CHECK: price or base unavailable",IF(L544/(Y544*(1-X544))-1&lt;0,"CHECK: price below local base","Ready")))))))))</f>
        <v>Pending review</v>
      </c>
      <c r="N544" s="18">
        <v>19.38</v>
      </c>
      <c r="O544" s="19">
        <v>0.6574</v>
      </c>
      <c r="P544" s="14">
        <v>0.7904</v>
      </c>
      <c r="Q544" s="20" t="str">
        <f>IF(AND(ISNUMBER(L544),ISNUMBER(Y544),Y544&gt;0,X544&lt;1),ROUND(L544/(Y544*(1-X544))-1,4),"")</f>
        <v/>
      </c>
      <c r="R544" s="12">
        <v>232.56</v>
      </c>
      <c r="S544" s="13">
        <f>IF(AND(ISNUMBER(E544),E544&gt;0,ISNUMBER(F544)),R544*(F544/E544-1)*(1-'Start Here'!$B$16),0)</f>
        <v>18.04199999999999</v>
      </c>
      <c r="T544" s="17">
        <f>IF(AND(M544="Ready",OR(I544="Approve proposed",AND(I544="Use my price",AND(ISNUMBER(J544),J544&gt;0))),ISNUMBER(L544),E544&gt;0),R544*(L544/E544-1)*(1-'Start Here'!$B$16),0)</f>
        <v>0</v>
      </c>
      <c r="U544" t="str" s="6">
        <v>Currently hidden; do not activate automatically</v>
      </c>
      <c r="V544" t="str" s="21">
        <v>No</v>
      </c>
      <c r="W544" t="str" s="21">
        <v>No</v>
      </c>
      <c r="X544" s="22">
        <v>0</v>
      </c>
      <c r="Y544" s="18">
        <v>11.69</v>
      </c>
      <c r="Z544" s="18">
        <v>18</v>
      </c>
      <c r="AA544" s="25">
        <v>0.5412</v>
      </c>
      <c r="AB544" t="str" s="6">
        <v>2026-10-01 10:41:27 UTC</v>
      </c>
      <c r="AC544" t="str" s="6">
        <v>Local Line cache</v>
      </c>
      <c r="AD544" s="23">
        <v>816242</v>
      </c>
      <c r="AE544" s="23">
        <v>538686</v>
      </c>
      <c r="AF544" t="str" s="23">
        <v>816242:538686:guest</v>
      </c>
      <c r="AG544" t="str" s="23">
        <v>No</v>
      </c>
      <c r="AH544" t="str" s="23">
        <v>Yes</v>
      </c>
      <c r="AI544" s="18">
        <v>140.28</v>
      </c>
    </row>
    <row r="545" ht="32" customHeight="1">
      <c r="A545" t="str" s="7">
        <v>Deck Family Farm</v>
      </c>
      <c r="B545" t="str" s="7">
        <v>Baby Back Ribs</v>
      </c>
      <c r="C545" t="str" s="7">
        <v>0.90 - 1.50 lbs</v>
      </c>
      <c r="D545" t="str" s="7">
        <v>SNAP</v>
      </c>
      <c r="E545" s="12">
        <v>19.38</v>
      </c>
      <c r="F545" s="13">
        <v>19.38</v>
      </c>
      <c r="G545" s="13">
        <f>IF(AND(ISNUMBER(E545),ISNUMBER(F545)),F545-E545,"")</f>
        <v>0</v>
      </c>
      <c r="H545" s="14">
        <f>IF(AND(ISNUMBER(E545),E545&gt;0,ISNUMBER(F545)),F545/E545-1,"")</f>
        <v>0</v>
      </c>
      <c r="I545" t="str" s="15">
        <v>Keep current</v>
      </c>
      <c r="J545" s="16"/>
      <c r="K545" t="str" s="15">
        <v/>
      </c>
      <c r="L545" s="17">
        <f>IF(AC545="Local catalog","",IF(AG545="Yes",IF(ISNUMBER(E545),E545,""),IF(I545="Keep current",IF(ISNUMBER(E545),E545,""),IF(AH545&lt;&gt;"Yes","",IF(I545="Approve proposed",F545,IF(AND(I545="Use my price",AND(ISNUMBER(J545),J545&gt;0)),J545,""))))))</f>
        <v>19.38</v>
      </c>
      <c r="M545" t="str" s="7">
        <f>IF(AND(AG545="Yes",OR(I545="Approve proposed",I545="Use my price")),"CHECK: protected price kept current",IF(OR(I545="Unreviewed",I545=""),"Pending review",IF(I545="Hold","On hold",IF(I545="Keep current",IF(ISNUMBER(E545),"Kept current","CHECK: no confirmed current price"),IF(AH545&lt;&gt;"Yes","CHECK: source needs review",IF(AND(I545="Use my price",NOT(AND(ISNUMBER(J545),J545&gt;0))),"CHECK: enter a price above zero",IF(NOT(OR(I545="Approve proposed",I545="Use my price")),"CHECK: choose a listed decision",IF(OR(NOT(ISNUMBER(L545)),L545&lt;=0,NOT(ISNUMBER(Y545)),Y545&lt;=0,X545&gt;=1),"CHECK: price or base unavailable",IF(L545/(Y545*(1-X545))-1&lt;0,"CHECK: price below local base","Ready")))))))))</f>
        <v>Kept current</v>
      </c>
      <c r="N545" s="18">
        <v>19.38</v>
      </c>
      <c r="O545" s="19">
        <v>0.6574</v>
      </c>
      <c r="P545" s="14">
        <v>0.6578</v>
      </c>
      <c r="Q545" s="20">
        <f>IF(AND(ISNUMBER(L545),ISNUMBER(Y545),Y545&gt;0,X545&lt;1),ROUND(L545/(Y545*(1-X545))-1,4),"")</f>
        <v>0.6578</v>
      </c>
      <c r="R545" s="12">
        <v>0</v>
      </c>
      <c r="S545" s="13">
        <f>IF(AND(ISNUMBER(E545),E545&gt;0,ISNUMBER(F545)),R545*(F545/E545-1)*(1-'Start Here'!$B$16),0)</f>
        <v>0</v>
      </c>
      <c r="T545" s="17">
        <f>IF(AND(M545="Ready",OR(I545="Approve proposed",AND(I545="Use my price",AND(ISNUMBER(J545),J545&gt;0))),ISNUMBER(L545),E545&gt;0),R545*(L545/E545-1)*(1-'Start Here'!$B$16),0)</f>
        <v>0</v>
      </c>
      <c r="U545" t="str" s="6">
        <v>SNAP: preserve existing selling price; Currently hidden; do not activate automatically</v>
      </c>
      <c r="V545" t="str" s="21">
        <v>No</v>
      </c>
      <c r="W545" t="str" s="21">
        <v>No</v>
      </c>
      <c r="X545" s="22">
        <v>0</v>
      </c>
      <c r="Y545" s="18">
        <v>11.69</v>
      </c>
      <c r="Z545" s="18">
        <v>18</v>
      </c>
      <c r="AA545" s="25">
        <v>0.5412</v>
      </c>
      <c r="AB545" t="str" s="6">
        <v>2026-10-01 10:41:27 UTC</v>
      </c>
      <c r="AC545" t="str" s="6">
        <v>Local Line cache</v>
      </c>
      <c r="AD545" s="23">
        <v>816242</v>
      </c>
      <c r="AE545" s="23">
        <v>538686</v>
      </c>
      <c r="AF545" t="str" s="23">
        <v>816242:538686:snap</v>
      </c>
      <c r="AG545" t="str" s="23">
        <v>Yes</v>
      </c>
      <c r="AH545" t="str" s="23">
        <v>Yes</v>
      </c>
      <c r="AI545" s="18">
        <v>0</v>
      </c>
    </row>
    <row r="546" ht="32" customHeight="1">
      <c r="A546" t="str" s="7">
        <v>Deck Family Farm</v>
      </c>
      <c r="B546" t="str" s="7">
        <v>Bacon Ends &amp; Pieces, Pork</v>
      </c>
      <c r="C546" t="str" s="7">
        <v>8 oz</v>
      </c>
      <c r="D546" t="str" s="7">
        <v>Herd Share Members</v>
      </c>
      <c r="E546" s="12">
        <v>9.86</v>
      </c>
      <c r="F546" s="13">
        <v>10.65</v>
      </c>
      <c r="G546" s="13">
        <f>IF(AND(ISNUMBER(E546),ISNUMBER(F546)),F546-E546,"")</f>
        <v>0.79</v>
      </c>
      <c r="H546" s="14">
        <f>IF(AND(ISNUMBER(E546),E546&gt;0,ISNUMBER(F546)),F546/E546-1,"")</f>
        <v>0.08012170385395545</v>
      </c>
      <c r="I546" t="str" s="15">
        <v>Unreviewed</v>
      </c>
      <c r="J546" s="16"/>
      <c r="K546" t="str" s="15">
        <v/>
      </c>
      <c r="L546" s="17" t="str">
        <f>IF(AC546="Local catalog","",IF(AG546="Yes",IF(ISNUMBER(E546),E546,""),IF(I546="Keep current",IF(ISNUMBER(E546),E546,""),IF(AH546&lt;&gt;"Yes","",IF(I546="Approve proposed",F546,IF(AND(I546="Use my price",AND(ISNUMBER(J546),J546&gt;0)),J546,""))))))</f>
        <v/>
      </c>
      <c r="M546" t="str" s="7">
        <f>IF(AND(AG546="Yes",OR(I546="Approve proposed",I546="Use my price")),"CHECK: protected price kept current",IF(OR(I546="Unreviewed",I546=""),"Pending review",IF(I546="Hold","On hold",IF(I546="Keep current",IF(ISNUMBER(E546),"Kept current","CHECK: no confirmed current price"),IF(AH546&lt;&gt;"Yes","CHECK: source needs review",IF(AND(I546="Use my price",NOT(AND(ISNUMBER(J546),J546&gt;0))),"CHECK: enter a price above zero",IF(NOT(OR(I546="Approve proposed",I546="Use my price")),"CHECK: choose a listed decision",IF(OR(NOT(ISNUMBER(L546)),L546&lt;=0,NOT(ISNUMBER(Y546)),Y546&lt;=0,X546&gt;=1),"CHECK: price or base unavailable",IF(L546/(Y546*(1-X546))-1&lt;0,"CHECK: price below local base","Ready")))))))))</f>
        <v>Pending review</v>
      </c>
      <c r="N546" s="18">
        <v>9.86</v>
      </c>
      <c r="O546" s="19">
        <v>0.6574</v>
      </c>
      <c r="P546" s="14">
        <v>0.7899</v>
      </c>
      <c r="Q546" s="20" t="str">
        <f>IF(AND(ISNUMBER(L546),ISNUMBER(Y546),Y546&gt;0,X546&lt;1),ROUND(L546/(Y546*(1-X546))-1,4),"")</f>
        <v/>
      </c>
      <c r="R546" s="12">
        <v>1091.74</v>
      </c>
      <c r="S546" s="13">
        <f>IF(AND(ISNUMBER(E546),E546&gt;0,ISNUMBER(F546)),R546*(F546/E546-1)*(1-'Start Here'!$B$16),0)</f>
        <v>84.8479068965518</v>
      </c>
      <c r="T546" s="17">
        <f>IF(AND(M546="Ready",OR(I546="Approve proposed",AND(I546="Use my price",AND(ISNUMBER(J546),J546&gt;0))),ISNUMBER(L546),E546&gt;0),R546*(L546/E546-1)*(1-'Start Here'!$B$16),0)</f>
        <v>0</v>
      </c>
      <c r="U546" t="str" s="6">
        <v/>
      </c>
      <c r="V546" t="str" s="21">
        <v>Yes</v>
      </c>
      <c r="W546" t="str" s="21">
        <v>No</v>
      </c>
      <c r="X546" s="22">
        <v>0</v>
      </c>
      <c r="Y546" s="18">
        <v>5.95</v>
      </c>
      <c r="Z546" s="18">
        <v>11</v>
      </c>
      <c r="AA546" s="25">
        <v>0.5412</v>
      </c>
      <c r="AB546" t="str" s="6">
        <v>2026-10-01 10:41:27 UTC</v>
      </c>
      <c r="AC546" t="str" s="6">
        <v>Local Line cache</v>
      </c>
      <c r="AD546" s="23">
        <v>805653</v>
      </c>
      <c r="AE546" s="23">
        <v>526706</v>
      </c>
      <c r="AF546" t="str" s="23">
        <v>805653:526706:herdShare</v>
      </c>
      <c r="AG546" t="str" s="23">
        <v>No</v>
      </c>
      <c r="AH546" t="str" s="23">
        <v>Yes</v>
      </c>
      <c r="AI546" s="18">
        <v>648.55</v>
      </c>
    </row>
    <row r="547" ht="32" customHeight="1">
      <c r="A547" t="str" s="7">
        <v>Deck Family Farm</v>
      </c>
      <c r="B547" t="str" s="7">
        <v>Bacon Ends &amp; Pieces, Pork</v>
      </c>
      <c r="C547" t="str" s="7">
        <v>8 oz</v>
      </c>
      <c r="D547" t="str" s="7">
        <v>CSA Members</v>
      </c>
      <c r="E547" s="12">
        <v>9.86</v>
      </c>
      <c r="F547" s="13">
        <v>10.65</v>
      </c>
      <c r="G547" s="13">
        <f>IF(AND(ISNUMBER(E547),ISNUMBER(F547)),F547-E547,"")</f>
        <v>0.79</v>
      </c>
      <c r="H547" s="14">
        <f>IF(AND(ISNUMBER(E547),E547&gt;0,ISNUMBER(F547)),F547/E547-1,"")</f>
        <v>0.08012170385395545</v>
      </c>
      <c r="I547" t="str" s="15">
        <v>Unreviewed</v>
      </c>
      <c r="J547" s="16"/>
      <c r="K547" t="str" s="15">
        <v/>
      </c>
      <c r="L547" s="17" t="str">
        <f>IF(AC547="Local catalog","",IF(AG547="Yes",IF(ISNUMBER(E547),E547,""),IF(I547="Keep current",IF(ISNUMBER(E547),E547,""),IF(AH547&lt;&gt;"Yes","",IF(I547="Approve proposed",F547,IF(AND(I547="Use my price",AND(ISNUMBER(J547),J547&gt;0)),J547,""))))))</f>
        <v/>
      </c>
      <c r="M547" t="str" s="7">
        <f>IF(AND(AG547="Yes",OR(I547="Approve proposed",I547="Use my price")),"CHECK: protected price kept current",IF(OR(I547="Unreviewed",I547=""),"Pending review",IF(I547="Hold","On hold",IF(I547="Keep current",IF(ISNUMBER(E547),"Kept current","CHECK: no confirmed current price"),IF(AH547&lt;&gt;"Yes","CHECK: source needs review",IF(AND(I547="Use my price",NOT(AND(ISNUMBER(J547),J547&gt;0))),"CHECK: enter a price above zero",IF(NOT(OR(I547="Approve proposed",I547="Use my price")),"CHECK: choose a listed decision",IF(OR(NOT(ISNUMBER(L547)),L547&lt;=0,NOT(ISNUMBER(Y547)),Y547&lt;=0,X547&gt;=1),"CHECK: price or base unavailable",IF(L547/(Y547*(1-X547))-1&lt;0,"CHECK: price below local base","Ready")))))))))</f>
        <v>Pending review</v>
      </c>
      <c r="N547" s="18">
        <v>9.86</v>
      </c>
      <c r="O547" s="19">
        <v>0.6574</v>
      </c>
      <c r="P547" s="14">
        <v>0.7899</v>
      </c>
      <c r="Q547" s="20" t="str">
        <f>IF(AND(ISNUMBER(L547),ISNUMBER(Y547),Y547&gt;0,X547&lt;1),ROUND(L547/(Y547*(1-X547))-1,4),"")</f>
        <v/>
      </c>
      <c r="R547" s="12">
        <v>0</v>
      </c>
      <c r="S547" s="13">
        <f>IF(AND(ISNUMBER(E547),E547&gt;0,ISNUMBER(F547)),R547*(F547/E547-1)*(1-'Start Here'!$B$16),0)</f>
        <v>0</v>
      </c>
      <c r="T547" s="17">
        <f>IF(AND(M547="Ready",OR(I547="Approve proposed",AND(I547="Use my price",AND(ISNUMBER(J547),J547&gt;0))),ISNUMBER(L547),E547&gt;0),R547*(L547/E547-1)*(1-'Start Here'!$B$16),0)</f>
        <v>0</v>
      </c>
      <c r="U547" t="str" s="6">
        <v/>
      </c>
      <c r="V547" t="str" s="21">
        <v>Yes</v>
      </c>
      <c r="W547" t="str" s="21">
        <v>No</v>
      </c>
      <c r="X547" s="22">
        <v>0</v>
      </c>
      <c r="Y547" s="18">
        <v>5.95</v>
      </c>
      <c r="Z547" s="18">
        <v>11</v>
      </c>
      <c r="AA547" s="25">
        <v>0.5412</v>
      </c>
      <c r="AB547" t="str" s="6">
        <v>2026-10-01 10:41:27 UTC</v>
      </c>
      <c r="AC547" t="str" s="6">
        <v>Local Line cache</v>
      </c>
      <c r="AD547" s="23">
        <v>805653</v>
      </c>
      <c r="AE547" s="23">
        <v>526706</v>
      </c>
      <c r="AF547" t="str" s="23">
        <v>805653:526706:member</v>
      </c>
      <c r="AG547" t="str" s="23">
        <v>No</v>
      </c>
      <c r="AH547" t="str" s="23">
        <v>Yes</v>
      </c>
      <c r="AI547" s="18">
        <v>0</v>
      </c>
    </row>
    <row r="548" ht="32" customHeight="1">
      <c r="A548" t="str" s="7">
        <v>Deck Family Farm</v>
      </c>
      <c r="B548" t="str" s="7">
        <v>Bacon Ends &amp; Pieces, Pork</v>
      </c>
      <c r="C548" t="str" s="7">
        <v>8 oz</v>
      </c>
      <c r="D548" t="str" s="7">
        <v>Guest Basket</v>
      </c>
      <c r="E548" s="12">
        <v>9.86</v>
      </c>
      <c r="F548" s="13">
        <v>10.65</v>
      </c>
      <c r="G548" s="13">
        <f>IF(AND(ISNUMBER(E548),ISNUMBER(F548)),F548-E548,"")</f>
        <v>0.79</v>
      </c>
      <c r="H548" s="14">
        <f>IF(AND(ISNUMBER(E548),E548&gt;0,ISNUMBER(F548)),F548/E548-1,"")</f>
        <v>0.08012170385395545</v>
      </c>
      <c r="I548" t="str" s="15">
        <v>Unreviewed</v>
      </c>
      <c r="J548" s="16"/>
      <c r="K548" t="str" s="15">
        <v/>
      </c>
      <c r="L548" s="17" t="str">
        <f>IF(AC548="Local catalog","",IF(AG548="Yes",IF(ISNUMBER(E548),E548,""),IF(I548="Keep current",IF(ISNUMBER(E548),E548,""),IF(AH548&lt;&gt;"Yes","",IF(I548="Approve proposed",F548,IF(AND(I548="Use my price",AND(ISNUMBER(J548),J548&gt;0)),J548,""))))))</f>
        <v/>
      </c>
      <c r="M548" t="str" s="7">
        <f>IF(AND(AG548="Yes",OR(I548="Approve proposed",I548="Use my price")),"CHECK: protected price kept current",IF(OR(I548="Unreviewed",I548=""),"Pending review",IF(I548="Hold","On hold",IF(I548="Keep current",IF(ISNUMBER(E548),"Kept current","CHECK: no confirmed current price"),IF(AH548&lt;&gt;"Yes","CHECK: source needs review",IF(AND(I548="Use my price",NOT(AND(ISNUMBER(J548),J548&gt;0))),"CHECK: enter a price above zero",IF(NOT(OR(I548="Approve proposed",I548="Use my price")),"CHECK: choose a listed decision",IF(OR(NOT(ISNUMBER(L548)),L548&lt;=0,NOT(ISNUMBER(Y548)),Y548&lt;=0,X548&gt;=1),"CHECK: price or base unavailable",IF(L548/(Y548*(1-X548))-1&lt;0,"CHECK: price below local base","Ready")))))))))</f>
        <v>Pending review</v>
      </c>
      <c r="N548" s="18">
        <v>9.86</v>
      </c>
      <c r="O548" s="19">
        <v>0.6574</v>
      </c>
      <c r="P548" s="14">
        <v>0.7899</v>
      </c>
      <c r="Q548" s="20" t="str">
        <f>IF(AND(ISNUMBER(L548),ISNUMBER(Y548),Y548&gt;0,X548&lt;1),ROUND(L548/(Y548*(1-X548))-1,4),"")</f>
        <v/>
      </c>
      <c r="R548" s="12">
        <v>29.58</v>
      </c>
      <c r="S548" s="13">
        <f>IF(AND(ISNUMBER(E548),E548&gt;0,ISNUMBER(F548)),R548*(F548/E548-1)*(1-'Start Here'!$B$16),0)</f>
        <v>2.298900000000002</v>
      </c>
      <c r="T548" s="17">
        <f>IF(AND(M548="Ready",OR(I548="Approve proposed",AND(I548="Use my price",AND(ISNUMBER(J548),J548&gt;0))),ISNUMBER(L548),E548&gt;0),R548*(L548/E548-1)*(1-'Start Here'!$B$16),0)</f>
        <v>0</v>
      </c>
      <c r="U548" t="str" s="6">
        <v/>
      </c>
      <c r="V548" t="str" s="21">
        <v>Yes</v>
      </c>
      <c r="W548" t="str" s="21">
        <v>No</v>
      </c>
      <c r="X548" s="22">
        <v>0</v>
      </c>
      <c r="Y548" s="18">
        <v>5.95</v>
      </c>
      <c r="Z548" s="18">
        <v>11</v>
      </c>
      <c r="AA548" s="25">
        <v>0.5412</v>
      </c>
      <c r="AB548" t="str" s="6">
        <v>2026-10-01 10:41:27 UTC</v>
      </c>
      <c r="AC548" t="str" s="6">
        <v>Local Line cache</v>
      </c>
      <c r="AD548" s="23">
        <v>805653</v>
      </c>
      <c r="AE548" s="23">
        <v>526706</v>
      </c>
      <c r="AF548" t="str" s="23">
        <v>805653:526706:guest</v>
      </c>
      <c r="AG548" t="str" s="23">
        <v>No</v>
      </c>
      <c r="AH548" t="str" s="23">
        <v>Yes</v>
      </c>
      <c r="AI548" s="18">
        <v>17.85</v>
      </c>
    </row>
    <row r="549" ht="32" customHeight="1">
      <c r="A549" t="str" s="7">
        <v>Deck Family Farm</v>
      </c>
      <c r="B549" t="str" s="7">
        <v>Bacon Ends &amp; Pieces, Pork</v>
      </c>
      <c r="C549" t="str" s="7">
        <v>8 oz</v>
      </c>
      <c r="D549" t="str" s="7">
        <v>SNAP</v>
      </c>
      <c r="E549" s="12">
        <v>9.86</v>
      </c>
      <c r="F549" s="13">
        <v>9.86</v>
      </c>
      <c r="G549" s="13">
        <f>IF(AND(ISNUMBER(E549),ISNUMBER(F549)),F549-E549,"")</f>
        <v>0</v>
      </c>
      <c r="H549" s="14">
        <f>IF(AND(ISNUMBER(E549),E549&gt;0,ISNUMBER(F549)),F549/E549-1,"")</f>
        <v>0</v>
      </c>
      <c r="I549" t="str" s="15">
        <v>Keep current</v>
      </c>
      <c r="J549" s="16"/>
      <c r="K549" t="str" s="15">
        <v/>
      </c>
      <c r="L549" s="17">
        <f>IF(AC549="Local catalog","",IF(AG549="Yes",IF(ISNUMBER(E549),E549,""),IF(I549="Keep current",IF(ISNUMBER(E549),E549,""),IF(AH549&lt;&gt;"Yes","",IF(I549="Approve proposed",F549,IF(AND(I549="Use my price",AND(ISNUMBER(J549),J549&gt;0)),J549,""))))))</f>
        <v>9.86</v>
      </c>
      <c r="M549" t="str" s="7">
        <f>IF(AND(AG549="Yes",OR(I549="Approve proposed",I549="Use my price")),"CHECK: protected price kept current",IF(OR(I549="Unreviewed",I549=""),"Pending review",IF(I549="Hold","On hold",IF(I549="Keep current",IF(ISNUMBER(E549),"Kept current","CHECK: no confirmed current price"),IF(AH549&lt;&gt;"Yes","CHECK: source needs review",IF(AND(I549="Use my price",NOT(AND(ISNUMBER(J549),J549&gt;0))),"CHECK: enter a price above zero",IF(NOT(OR(I549="Approve proposed",I549="Use my price")),"CHECK: choose a listed decision",IF(OR(NOT(ISNUMBER(L549)),L549&lt;=0,NOT(ISNUMBER(Y549)),Y549&lt;=0,X549&gt;=1),"CHECK: price or base unavailable",IF(L549/(Y549*(1-X549))-1&lt;0,"CHECK: price below local base","Ready")))))))))</f>
        <v>Kept current</v>
      </c>
      <c r="N549" s="18">
        <v>9.86</v>
      </c>
      <c r="O549" s="19">
        <v>0.6574</v>
      </c>
      <c r="P549" s="14">
        <v>0.6571</v>
      </c>
      <c r="Q549" s="20">
        <f>IF(AND(ISNUMBER(L549),ISNUMBER(Y549),Y549&gt;0,X549&lt;1),ROUND(L549/(Y549*(1-X549))-1,4),"")</f>
        <v>0.6571</v>
      </c>
      <c r="R549" s="12">
        <v>0</v>
      </c>
      <c r="S549" s="13">
        <f>IF(AND(ISNUMBER(E549),E549&gt;0,ISNUMBER(F549)),R549*(F549/E549-1)*(1-'Start Here'!$B$16),0)</f>
        <v>0</v>
      </c>
      <c r="T549" s="17">
        <f>IF(AND(M549="Ready",OR(I549="Approve proposed",AND(I549="Use my price",AND(ISNUMBER(J549),J549&gt;0))),ISNUMBER(L549),E549&gt;0),R549*(L549/E549-1)*(1-'Start Here'!$B$16),0)</f>
        <v>0</v>
      </c>
      <c r="U549" t="str" s="6">
        <v>SNAP: preserve existing selling price</v>
      </c>
      <c r="V549" t="str" s="21">
        <v>Yes</v>
      </c>
      <c r="W549" t="str" s="21">
        <v>No</v>
      </c>
      <c r="X549" s="22">
        <v>0</v>
      </c>
      <c r="Y549" s="18">
        <v>5.95</v>
      </c>
      <c r="Z549" s="18">
        <v>11</v>
      </c>
      <c r="AA549" s="25">
        <v>0.5412</v>
      </c>
      <c r="AB549" t="str" s="6">
        <v>2026-10-01 10:41:27 UTC</v>
      </c>
      <c r="AC549" t="str" s="6">
        <v>Local Line cache</v>
      </c>
      <c r="AD549" s="23">
        <v>805653</v>
      </c>
      <c r="AE549" s="23">
        <v>526706</v>
      </c>
      <c r="AF549" t="str" s="23">
        <v>805653:526706:snap</v>
      </c>
      <c r="AG549" t="str" s="23">
        <v>Yes</v>
      </c>
      <c r="AH549" t="str" s="23">
        <v>Yes</v>
      </c>
      <c r="AI549" s="18">
        <v>0</v>
      </c>
    </row>
    <row r="550" ht="32" customHeight="1">
      <c r="A550" t="str" s="7">
        <v>Deck Family Farm</v>
      </c>
      <c r="B550" t="str" s="7">
        <v>Bacon, Pork</v>
      </c>
      <c r="C550" t="str" s="7">
        <v>8 oz</v>
      </c>
      <c r="D550" t="str" s="7">
        <v>Herd Share Members</v>
      </c>
      <c r="E550" s="12">
        <v>11.67</v>
      </c>
      <c r="F550" s="13">
        <v>12.6</v>
      </c>
      <c r="G550" s="13">
        <f>IF(AND(ISNUMBER(E550),ISNUMBER(F550)),F550-E550,"")</f>
        <v>0.93</v>
      </c>
      <c r="H550" s="14">
        <f>IF(AND(ISNUMBER(E550),E550&gt;0,ISNUMBER(F550)),F550/E550-1,"")</f>
        <v>0.07969151670951158</v>
      </c>
      <c r="I550" t="str" s="15">
        <v>Unreviewed</v>
      </c>
      <c r="J550" s="16"/>
      <c r="K550" t="str" s="15">
        <v/>
      </c>
      <c r="L550" s="17" t="str">
        <f>IF(AC550="Local catalog","",IF(AG550="Yes",IF(ISNUMBER(E550),E550,""),IF(I550="Keep current",IF(ISNUMBER(E550),E550,""),IF(AH550&lt;&gt;"Yes","",IF(I550="Approve proposed",F550,IF(AND(I550="Use my price",AND(ISNUMBER(J550),J550&gt;0)),J550,""))))))</f>
        <v/>
      </c>
      <c r="M550" t="str" s="7">
        <f>IF(AND(AG550="Yes",OR(I550="Approve proposed",I550="Use my price")),"CHECK: protected price kept current",IF(OR(I550="Unreviewed",I550=""),"Pending review",IF(I550="Hold","On hold",IF(I550="Keep current",IF(ISNUMBER(E550),"Kept current","CHECK: no confirmed current price"),IF(AH550&lt;&gt;"Yes","CHECK: source needs review",IF(AND(I550="Use my price",NOT(AND(ISNUMBER(J550),J550&gt;0))),"CHECK: enter a price above zero",IF(NOT(OR(I550="Approve proposed",I550="Use my price")),"CHECK: choose a listed decision",IF(OR(NOT(ISNUMBER(L550)),L550&lt;=0,NOT(ISNUMBER(Y550)),Y550&lt;=0,X550&gt;=1),"CHECK: price or base unavailable",IF(L550/(Y550*(1-X550))-1&lt;0,"CHECK: price below local base","Ready")))))))))</f>
        <v>Pending review</v>
      </c>
      <c r="N550" s="18">
        <v>11.67</v>
      </c>
      <c r="O550" s="19">
        <v>0.6574</v>
      </c>
      <c r="P550" s="14">
        <v>0.7898</v>
      </c>
      <c r="Q550" s="20" t="str">
        <f>IF(AND(ISNUMBER(L550),ISNUMBER(Y550),Y550&gt;0,X550&lt;1),ROUND(L550/(Y550*(1-X550))-1,4),"")</f>
        <v/>
      </c>
      <c r="R550" s="12">
        <v>6543.31</v>
      </c>
      <c r="S550" s="13">
        <f>IF(AND(ISNUMBER(E550),E550&gt;0,ISNUMBER(F550)),R550*(F550/E550-1)*(1-'Start Here'!$B$16),0)</f>
        <v>505.8029092544988</v>
      </c>
      <c r="T550" s="17">
        <f>IF(AND(M550="Ready",OR(I550="Approve proposed",AND(I550="Use my price",AND(ISNUMBER(J550),J550&gt;0))),ISNUMBER(L550),E550&gt;0),R550*(L550/E550-1)*(1-'Start Here'!$B$16),0)</f>
        <v>0</v>
      </c>
      <c r="U550" t="str" s="6">
        <v/>
      </c>
      <c r="V550" t="str" s="21">
        <v>Yes</v>
      </c>
      <c r="W550" t="str" s="21">
        <v>No</v>
      </c>
      <c r="X550" s="22">
        <v>0</v>
      </c>
      <c r="Y550" s="18">
        <v>7.04</v>
      </c>
      <c r="Z550" s="18">
        <v>13</v>
      </c>
      <c r="AA550" s="25">
        <v>0.5412</v>
      </c>
      <c r="AB550" t="str" s="6">
        <v>2026-10-01T16:20:39.266Z</v>
      </c>
      <c r="AC550" t="str" s="6">
        <v>Live GET verified</v>
      </c>
      <c r="AD550" s="23">
        <v>805724</v>
      </c>
      <c r="AE550" s="23">
        <v>526778</v>
      </c>
      <c r="AF550" t="str" s="23">
        <v>805724:526778:herdShare</v>
      </c>
      <c r="AG550" t="str" s="23">
        <v>No</v>
      </c>
      <c r="AH550" t="str" s="23">
        <v>Yes</v>
      </c>
      <c r="AI550" s="18">
        <v>3808.64</v>
      </c>
    </row>
    <row r="551" ht="32" customHeight="1">
      <c r="A551" t="str" s="7">
        <v>Deck Family Farm</v>
      </c>
      <c r="B551" t="str" s="7">
        <v>Bacon, Pork</v>
      </c>
      <c r="C551" t="str" s="7">
        <v>8 oz</v>
      </c>
      <c r="D551" t="str" s="7">
        <v>CSA Members</v>
      </c>
      <c r="E551" s="12">
        <v>11.67</v>
      </c>
      <c r="F551" s="13">
        <v>12.6</v>
      </c>
      <c r="G551" s="13">
        <f>IF(AND(ISNUMBER(E551),ISNUMBER(F551)),F551-E551,"")</f>
        <v>0.93</v>
      </c>
      <c r="H551" s="14">
        <f>IF(AND(ISNUMBER(E551),E551&gt;0,ISNUMBER(F551)),F551/E551-1,"")</f>
        <v>0.07969151670951158</v>
      </c>
      <c r="I551" t="str" s="15">
        <v>Unreviewed</v>
      </c>
      <c r="J551" s="16"/>
      <c r="K551" t="str" s="15">
        <v/>
      </c>
      <c r="L551" s="17" t="str">
        <f>IF(AC551="Local catalog","",IF(AG551="Yes",IF(ISNUMBER(E551),E551,""),IF(I551="Keep current",IF(ISNUMBER(E551),E551,""),IF(AH551&lt;&gt;"Yes","",IF(I551="Approve proposed",F551,IF(AND(I551="Use my price",AND(ISNUMBER(J551),J551&gt;0)),J551,""))))))</f>
        <v/>
      </c>
      <c r="M551" t="str" s="7">
        <f>IF(AND(AG551="Yes",OR(I551="Approve proposed",I551="Use my price")),"CHECK: protected price kept current",IF(OR(I551="Unreviewed",I551=""),"Pending review",IF(I551="Hold","On hold",IF(I551="Keep current",IF(ISNUMBER(E551),"Kept current","CHECK: no confirmed current price"),IF(AH551&lt;&gt;"Yes","CHECK: source needs review",IF(AND(I551="Use my price",NOT(AND(ISNUMBER(J551),J551&gt;0))),"CHECK: enter a price above zero",IF(NOT(OR(I551="Approve proposed",I551="Use my price")),"CHECK: choose a listed decision",IF(OR(NOT(ISNUMBER(L551)),L551&lt;=0,NOT(ISNUMBER(Y551)),Y551&lt;=0,X551&gt;=1),"CHECK: price or base unavailable",IF(L551/(Y551*(1-X551))-1&lt;0,"CHECK: price below local base","Ready")))))))))</f>
        <v>Pending review</v>
      </c>
      <c r="N551" s="18">
        <v>11.67</v>
      </c>
      <c r="O551" s="19">
        <v>0.6574</v>
      </c>
      <c r="P551" s="14">
        <v>0.7898</v>
      </c>
      <c r="Q551" s="20" t="str">
        <f>IF(AND(ISNUMBER(L551),ISNUMBER(Y551),Y551&gt;0,X551&lt;1),ROUND(L551/(Y551*(1-X551))-1,4),"")</f>
        <v/>
      </c>
      <c r="R551" s="12">
        <v>408.2</v>
      </c>
      <c r="S551" s="13">
        <f>IF(AND(ISNUMBER(E551),E551&gt;0,ISNUMBER(F551)),R551*(F551/E551-1)*(1-'Start Here'!$B$16),0)</f>
        <v>31.554174807197946</v>
      </c>
      <c r="T551" s="17">
        <f>IF(AND(M551="Ready",OR(I551="Approve proposed",AND(I551="Use my price",AND(ISNUMBER(J551),J551&gt;0))),ISNUMBER(L551),E551&gt;0),R551*(L551/E551-1)*(1-'Start Here'!$B$16),0)</f>
        <v>0</v>
      </c>
      <c r="U551" t="str" s="6">
        <v/>
      </c>
      <c r="V551" t="str" s="21">
        <v>Yes</v>
      </c>
      <c r="W551" t="str" s="21">
        <v>No</v>
      </c>
      <c r="X551" s="22">
        <v>0</v>
      </c>
      <c r="Y551" s="18">
        <v>7.04</v>
      </c>
      <c r="Z551" s="18">
        <v>13</v>
      </c>
      <c r="AA551" s="25">
        <v>0.5412</v>
      </c>
      <c r="AB551" t="str" s="6">
        <v>2026-10-01T16:20:39.266Z</v>
      </c>
      <c r="AC551" t="str" s="6">
        <v>Live GET verified</v>
      </c>
      <c r="AD551" s="23">
        <v>805724</v>
      </c>
      <c r="AE551" s="23">
        <v>526778</v>
      </c>
      <c r="AF551" t="str" s="23">
        <v>805724:526778:member</v>
      </c>
      <c r="AG551" t="str" s="23">
        <v>No</v>
      </c>
      <c r="AH551" t="str" s="23">
        <v>Yes</v>
      </c>
      <c r="AI551" s="18">
        <v>183.04000000000002</v>
      </c>
    </row>
    <row r="552" ht="32" customHeight="1">
      <c r="A552" t="str" s="7">
        <v>Deck Family Farm</v>
      </c>
      <c r="B552" t="str" s="7">
        <v>Bacon, Pork</v>
      </c>
      <c r="C552" t="str" s="7">
        <v>8 oz</v>
      </c>
      <c r="D552" t="str" s="7">
        <v>Guest Basket</v>
      </c>
      <c r="E552" s="12">
        <v>11.67</v>
      </c>
      <c r="F552" s="13">
        <v>12.6</v>
      </c>
      <c r="G552" s="13">
        <f>IF(AND(ISNUMBER(E552),ISNUMBER(F552)),F552-E552,"")</f>
        <v>0.93</v>
      </c>
      <c r="H552" s="14">
        <f>IF(AND(ISNUMBER(E552),E552&gt;0,ISNUMBER(F552)),F552/E552-1,"")</f>
        <v>0.07969151670951158</v>
      </c>
      <c r="I552" t="str" s="15">
        <v>Unreviewed</v>
      </c>
      <c r="J552" s="16"/>
      <c r="K552" t="str" s="15">
        <v/>
      </c>
      <c r="L552" s="17" t="str">
        <f>IF(AC552="Local catalog","",IF(AG552="Yes",IF(ISNUMBER(E552),E552,""),IF(I552="Keep current",IF(ISNUMBER(E552),E552,""),IF(AH552&lt;&gt;"Yes","",IF(I552="Approve proposed",F552,IF(AND(I552="Use my price",AND(ISNUMBER(J552),J552&gt;0)),J552,""))))))</f>
        <v/>
      </c>
      <c r="M552" t="str" s="7">
        <f>IF(AND(AG552="Yes",OR(I552="Approve proposed",I552="Use my price")),"CHECK: protected price kept current",IF(OR(I552="Unreviewed",I552=""),"Pending review",IF(I552="Hold","On hold",IF(I552="Keep current",IF(ISNUMBER(E552),"Kept current","CHECK: no confirmed current price"),IF(AH552&lt;&gt;"Yes","CHECK: source needs review",IF(AND(I552="Use my price",NOT(AND(ISNUMBER(J552),J552&gt;0))),"CHECK: enter a price above zero",IF(NOT(OR(I552="Approve proposed",I552="Use my price")),"CHECK: choose a listed decision",IF(OR(NOT(ISNUMBER(L552)),L552&lt;=0,NOT(ISNUMBER(Y552)),Y552&lt;=0,X552&gt;=1),"CHECK: price or base unavailable",IF(L552/(Y552*(1-X552))-1&lt;0,"CHECK: price below local base","Ready")))))))))</f>
        <v>Pending review</v>
      </c>
      <c r="N552" s="18">
        <v>11.67</v>
      </c>
      <c r="O552" s="19">
        <v>0.6574</v>
      </c>
      <c r="P552" s="14">
        <v>0.7898</v>
      </c>
      <c r="Q552" s="20" t="str">
        <f>IF(AND(ISNUMBER(L552),ISNUMBER(Y552),Y552&gt;0,X552&lt;1),ROUND(L552/(Y552*(1-X552))-1,4),"")</f>
        <v/>
      </c>
      <c r="R552" s="12">
        <v>820.22</v>
      </c>
      <c r="S552" s="13">
        <f>IF(AND(ISNUMBER(E552),E552&gt;0,ISNUMBER(F552)),R552*(F552/E552-1)*(1-'Start Here'!$B$16),0)</f>
        <v>63.40363856041132</v>
      </c>
      <c r="T552" s="17">
        <f>IF(AND(M552="Ready",OR(I552="Approve proposed",AND(I552="Use my price",AND(ISNUMBER(J552),J552&gt;0))),ISNUMBER(L552),E552&gt;0),R552*(L552/E552-1)*(1-'Start Here'!$B$16),0)</f>
        <v>0</v>
      </c>
      <c r="U552" t="str" s="6">
        <v/>
      </c>
      <c r="V552" t="str" s="21">
        <v>Yes</v>
      </c>
      <c r="W552" t="str" s="21">
        <v>No</v>
      </c>
      <c r="X552" s="22">
        <v>0</v>
      </c>
      <c r="Y552" s="18">
        <v>7.04</v>
      </c>
      <c r="Z552" s="18">
        <v>13</v>
      </c>
      <c r="AA552" s="25">
        <v>0.5412</v>
      </c>
      <c r="AB552" t="str" s="6">
        <v>2026-10-01T16:20:39.266Z</v>
      </c>
      <c r="AC552" t="str" s="6">
        <v>Live GET verified</v>
      </c>
      <c r="AD552" s="23">
        <v>805724</v>
      </c>
      <c r="AE552" s="23">
        <v>526778</v>
      </c>
      <c r="AF552" t="str" s="23">
        <v>805724:526778:guest</v>
      </c>
      <c r="AG552" t="str" s="23">
        <v>No</v>
      </c>
      <c r="AH552" t="str" s="23">
        <v>Yes</v>
      </c>
      <c r="AI552" s="18">
        <v>485.76</v>
      </c>
    </row>
    <row r="553" ht="32" customHeight="1">
      <c r="A553" t="str" s="7">
        <v>Deck Family Farm</v>
      </c>
      <c r="B553" t="str" s="7">
        <v>Bacon, Pork</v>
      </c>
      <c r="C553" t="str" s="7">
        <v>8 oz</v>
      </c>
      <c r="D553" t="str" s="7">
        <v>SNAP</v>
      </c>
      <c r="E553" s="12">
        <v>11.67</v>
      </c>
      <c r="F553" s="13">
        <v>11.67</v>
      </c>
      <c r="G553" s="13">
        <f>IF(AND(ISNUMBER(E553),ISNUMBER(F553)),F553-E553,"")</f>
        <v>0</v>
      </c>
      <c r="H553" s="14">
        <f>IF(AND(ISNUMBER(E553),E553&gt;0,ISNUMBER(F553)),F553/E553-1,"")</f>
        <v>0</v>
      </c>
      <c r="I553" t="str" s="15">
        <v>Keep current</v>
      </c>
      <c r="J553" s="16"/>
      <c r="K553" t="str" s="15">
        <v/>
      </c>
      <c r="L553" s="17">
        <f>IF(AC553="Local catalog","",IF(AG553="Yes",IF(ISNUMBER(E553),E553,""),IF(I553="Keep current",IF(ISNUMBER(E553),E553,""),IF(AH553&lt;&gt;"Yes","",IF(I553="Approve proposed",F553,IF(AND(I553="Use my price",AND(ISNUMBER(J553),J553&gt;0)),J553,""))))))</f>
        <v>11.67</v>
      </c>
      <c r="M553" t="str" s="7">
        <f>IF(AND(AG553="Yes",OR(I553="Approve proposed",I553="Use my price")),"CHECK: protected price kept current",IF(OR(I553="Unreviewed",I553=""),"Pending review",IF(I553="Hold","On hold",IF(I553="Keep current",IF(ISNUMBER(E553),"Kept current","CHECK: no confirmed current price"),IF(AH553&lt;&gt;"Yes","CHECK: source needs review",IF(AND(I553="Use my price",NOT(AND(ISNUMBER(J553),J553&gt;0))),"CHECK: enter a price above zero",IF(NOT(OR(I553="Approve proposed",I553="Use my price")),"CHECK: choose a listed decision",IF(OR(NOT(ISNUMBER(L553)),L553&lt;=0,NOT(ISNUMBER(Y553)),Y553&lt;=0,X553&gt;=1),"CHECK: price or base unavailable",IF(L553/(Y553*(1-X553))-1&lt;0,"CHECK: price below local base","Ready")))))))))</f>
        <v>Kept current</v>
      </c>
      <c r="N553" s="18">
        <v>11.67</v>
      </c>
      <c r="O553" s="19">
        <v>0.6574</v>
      </c>
      <c r="P553" s="14">
        <v>0.6577</v>
      </c>
      <c r="Q553" s="20">
        <f>IF(AND(ISNUMBER(L553),ISNUMBER(Y553),Y553&gt;0,X553&lt;1),ROUND(L553/(Y553*(1-X553))-1,4),"")</f>
        <v>0.6577</v>
      </c>
      <c r="R553" s="12">
        <v>0</v>
      </c>
      <c r="S553" s="13">
        <f>IF(AND(ISNUMBER(E553),E553&gt;0,ISNUMBER(F553)),R553*(F553/E553-1)*(1-'Start Here'!$B$16),0)</f>
        <v>0</v>
      </c>
      <c r="T553" s="17">
        <f>IF(AND(M553="Ready",OR(I553="Approve proposed",AND(I553="Use my price",AND(ISNUMBER(J553),J553&gt;0))),ISNUMBER(L553),E553&gt;0),R553*(L553/E553-1)*(1-'Start Here'!$B$16),0)</f>
        <v>0</v>
      </c>
      <c r="U553" t="str" s="6">
        <v>SNAP: preserve existing selling price</v>
      </c>
      <c r="V553" t="str" s="21">
        <v>Yes</v>
      </c>
      <c r="W553" t="str" s="21">
        <v>No</v>
      </c>
      <c r="X553" s="22">
        <v>0</v>
      </c>
      <c r="Y553" s="18">
        <v>7.04</v>
      </c>
      <c r="Z553" s="18">
        <v>13</v>
      </c>
      <c r="AA553" s="25">
        <v>0.5412</v>
      </c>
      <c r="AB553" t="str" s="6">
        <v>2026-10-01T16:20:39.266Z</v>
      </c>
      <c r="AC553" t="str" s="6">
        <v>Live GET verified</v>
      </c>
      <c r="AD553" s="23">
        <v>805724</v>
      </c>
      <c r="AE553" s="23">
        <v>526778</v>
      </c>
      <c r="AF553" t="str" s="23">
        <v>805724:526778:snap</v>
      </c>
      <c r="AG553" t="str" s="23">
        <v>Yes</v>
      </c>
      <c r="AH553" t="str" s="23">
        <v>Yes</v>
      </c>
      <c r="AI553" s="18">
        <v>0</v>
      </c>
    </row>
    <row r="554" ht="32" customHeight="1">
      <c r="A554" t="str" s="7">
        <v>Deck Family Farm</v>
      </c>
      <c r="B554" t="str" s="7">
        <v>Bavarian Style Grazier's Sausage</v>
      </c>
      <c r="C554" t="str" s="7">
        <v>ea</v>
      </c>
      <c r="D554" t="str" s="7">
        <v>Herd Share Members</v>
      </c>
      <c r="G554" s="13" t="str">
        <f>IF(AND(ISNUMBER(E554),ISNUMBER(F554)),F554-E554,"")</f>
        <v/>
      </c>
      <c r="H554" s="14" t="str">
        <f>IF(AND(ISNUMBER(E554),E554&gt;0,ISNUMBER(F554)),F554/E554-1,"")</f>
        <v/>
      </c>
      <c r="I554" t="str" s="15">
        <v>Hold</v>
      </c>
      <c r="J554" s="24"/>
      <c r="K554" t="str" s="15">
        <v/>
      </c>
      <c r="L554" s="17" t="str">
        <f>IF(AC554="Local catalog","",IF(AG554="Yes",IF(ISNUMBER(E554),E554,""),IF(I554="Keep current",IF(ISNUMBER(E554),E554,""),IF(AH554&lt;&gt;"Yes","",IF(I554="Approve proposed",F554,IF(AND(I554="Use my price",AND(ISNUMBER(J554),J554&gt;0)),J554,""))))))</f>
        <v/>
      </c>
      <c r="M554" t="str" s="7">
        <f>IF(AND(AG554="Yes",OR(I554="Approve proposed",I554="Use my price")),"CHECK: protected price kept current",IF(OR(I554="Unreviewed",I554=""),"Pending review",IF(I554="Hold","On hold",IF(I554="Keep current",IF(ISNUMBER(E554),"Kept current","CHECK: no confirmed current price"),IF(AH554&lt;&gt;"Yes","CHECK: source needs review",IF(AND(I554="Use my price",NOT(AND(ISNUMBER(J554),J554&gt;0))),"CHECK: enter a price above zero",IF(NOT(OR(I554="Approve proposed",I554="Use my price")),"CHECK: choose a listed decision",IF(OR(NOT(ISNUMBER(L554)),L554&lt;=0,NOT(ISNUMBER(Y554)),Y554&lt;=0,X554&gt;=1),"CHECK: price or base unavailable",IF(L554/(Y554*(1-X554))-1&lt;0,"CHECK: price below local base","Ready")))))))))</f>
        <v>On hold</v>
      </c>
      <c r="N554" s="18">
        <v>8.97</v>
      </c>
      <c r="O554" s="19">
        <v>0.6574</v>
      </c>
      <c r="Q554" s="20" t="str">
        <f>IF(AND(ISNUMBER(L554),ISNUMBER(Y554),Y554&gt;0,X554&lt;1),ROUND(L554/(Y554*(1-X554))-1,4),"")</f>
        <v/>
      </c>
      <c r="R554" s="12">
        <v>0</v>
      </c>
      <c r="S554" s="13">
        <f>IF(AND(ISNUMBER(E554),E554&gt;0,ISNUMBER(F554)),R554*(F554/E554-1)*(1-'Start Here'!$B$16),0)</f>
        <v>0</v>
      </c>
      <c r="T554" s="17">
        <f>IF(AND(M554="Ready",OR(I554="Approve proposed",AND(I554="Use my price",AND(ISNUMBER(J554),J554&gt;0))),ISNUMBER(L554),E554&gt;0),R554*(L554/E554-1)*(1-'Start Here'!$B$16),0)</f>
        <v>0</v>
      </c>
      <c r="U554" t="str" s="6">
        <v>No confirmed Local Line price/list; local calculation is reference only</v>
      </c>
      <c r="V554" t="str" s="21">
        <v>Yes</v>
      </c>
      <c r="W554" t="str" s="21">
        <v>No</v>
      </c>
      <c r="X554" s="22">
        <v>0</v>
      </c>
      <c r="Y554" s="18">
        <v>5.41</v>
      </c>
      <c r="Z554" s="18">
        <v>10</v>
      </c>
      <c r="AA554" s="25">
        <v>0.5412</v>
      </c>
      <c r="AB554" t="str" s="6">
        <v/>
      </c>
      <c r="AC554" t="str" s="6">
        <v>Local calculation only</v>
      </c>
      <c r="AD554" s="23">
        <v>1163728</v>
      </c>
      <c r="AE554" s="23">
        <v>1011354</v>
      </c>
      <c r="AF554" t="str" s="23">
        <v>1163728:1011354:herdShare</v>
      </c>
      <c r="AG554" t="str" s="23">
        <v>No</v>
      </c>
      <c r="AH554" t="str" s="23">
        <v>No</v>
      </c>
      <c r="AI554" s="18">
        <v>0</v>
      </c>
    </row>
    <row r="555" ht="32" customHeight="1">
      <c r="A555" t="str" s="7">
        <v>Deck Family Farm</v>
      </c>
      <c r="B555" t="str" s="7">
        <v>Bavarian Style Grazier's Sausage</v>
      </c>
      <c r="C555" t="str" s="7">
        <v>ea</v>
      </c>
      <c r="D555" t="str" s="7">
        <v>CSA Members</v>
      </c>
      <c r="G555" s="13" t="str">
        <f>IF(AND(ISNUMBER(E555),ISNUMBER(F555)),F555-E555,"")</f>
        <v/>
      </c>
      <c r="H555" s="14" t="str">
        <f>IF(AND(ISNUMBER(E555),E555&gt;0,ISNUMBER(F555)),F555/E555-1,"")</f>
        <v/>
      </c>
      <c r="I555" t="str" s="15">
        <v>Hold</v>
      </c>
      <c r="J555" s="24"/>
      <c r="K555" t="str" s="15">
        <v/>
      </c>
      <c r="L555" s="17" t="str">
        <f>IF(AC555="Local catalog","",IF(AG555="Yes",IF(ISNUMBER(E555),E555,""),IF(I555="Keep current",IF(ISNUMBER(E555),E555,""),IF(AH555&lt;&gt;"Yes","",IF(I555="Approve proposed",F555,IF(AND(I555="Use my price",AND(ISNUMBER(J555),J555&gt;0)),J555,""))))))</f>
        <v/>
      </c>
      <c r="M555" t="str" s="7">
        <f>IF(AND(AG555="Yes",OR(I555="Approve proposed",I555="Use my price")),"CHECK: protected price kept current",IF(OR(I555="Unreviewed",I555=""),"Pending review",IF(I555="Hold","On hold",IF(I555="Keep current",IF(ISNUMBER(E555),"Kept current","CHECK: no confirmed current price"),IF(AH555&lt;&gt;"Yes","CHECK: source needs review",IF(AND(I555="Use my price",NOT(AND(ISNUMBER(J555),J555&gt;0))),"CHECK: enter a price above zero",IF(NOT(OR(I555="Approve proposed",I555="Use my price")),"CHECK: choose a listed decision",IF(OR(NOT(ISNUMBER(L555)),L555&lt;=0,NOT(ISNUMBER(Y555)),Y555&lt;=0,X555&gt;=1),"CHECK: price or base unavailable",IF(L555/(Y555*(1-X555))-1&lt;0,"CHECK: price below local base","Ready")))))))))</f>
        <v>On hold</v>
      </c>
      <c r="N555" s="18">
        <v>8.97</v>
      </c>
      <c r="O555" s="19">
        <v>0.6574</v>
      </c>
      <c r="Q555" s="20" t="str">
        <f>IF(AND(ISNUMBER(L555),ISNUMBER(Y555),Y555&gt;0,X555&lt;1),ROUND(L555/(Y555*(1-X555))-1,4),"")</f>
        <v/>
      </c>
      <c r="R555" s="12">
        <v>0</v>
      </c>
      <c r="S555" s="13">
        <f>IF(AND(ISNUMBER(E555),E555&gt;0,ISNUMBER(F555)),R555*(F555/E555-1)*(1-'Start Here'!$B$16),0)</f>
        <v>0</v>
      </c>
      <c r="T555" s="17">
        <f>IF(AND(M555="Ready",OR(I555="Approve proposed",AND(I555="Use my price",AND(ISNUMBER(J555),J555&gt;0))),ISNUMBER(L555),E555&gt;0),R555*(L555/E555-1)*(1-'Start Here'!$B$16),0)</f>
        <v>0</v>
      </c>
      <c r="U555" t="str" s="6">
        <v>No confirmed Local Line price/list; local calculation is reference only</v>
      </c>
      <c r="V555" t="str" s="21">
        <v>Yes</v>
      </c>
      <c r="W555" t="str" s="21">
        <v>No</v>
      </c>
      <c r="X555" s="22">
        <v>0</v>
      </c>
      <c r="Y555" s="18">
        <v>5.41</v>
      </c>
      <c r="Z555" s="18">
        <v>10</v>
      </c>
      <c r="AA555" s="25">
        <v>0.5412</v>
      </c>
      <c r="AB555" t="str" s="6">
        <v/>
      </c>
      <c r="AC555" t="str" s="6">
        <v>Local calculation only</v>
      </c>
      <c r="AD555" s="23">
        <v>1163728</v>
      </c>
      <c r="AE555" s="23">
        <v>1011354</v>
      </c>
      <c r="AF555" t="str" s="23">
        <v>1163728:1011354:member</v>
      </c>
      <c r="AG555" t="str" s="23">
        <v>No</v>
      </c>
      <c r="AH555" t="str" s="23">
        <v>No</v>
      </c>
      <c r="AI555" s="18">
        <v>0</v>
      </c>
    </row>
    <row r="556" ht="32" customHeight="1">
      <c r="A556" t="str" s="7">
        <v>Deck Family Farm</v>
      </c>
      <c r="B556" t="str" s="7">
        <v>Bavarian Style Grazier's Sausage</v>
      </c>
      <c r="C556" t="str" s="7">
        <v>ea</v>
      </c>
      <c r="D556" t="str" s="7">
        <v>Guest Basket</v>
      </c>
      <c r="G556" s="13" t="str">
        <f>IF(AND(ISNUMBER(E556),ISNUMBER(F556)),F556-E556,"")</f>
        <v/>
      </c>
      <c r="H556" s="14" t="str">
        <f>IF(AND(ISNUMBER(E556),E556&gt;0,ISNUMBER(F556)),F556/E556-1,"")</f>
        <v/>
      </c>
      <c r="I556" t="str" s="15">
        <v>Hold</v>
      </c>
      <c r="J556" s="24"/>
      <c r="K556" t="str" s="15">
        <v/>
      </c>
      <c r="L556" s="17" t="str">
        <f>IF(AC556="Local catalog","",IF(AG556="Yes",IF(ISNUMBER(E556),E556,""),IF(I556="Keep current",IF(ISNUMBER(E556),E556,""),IF(AH556&lt;&gt;"Yes","",IF(I556="Approve proposed",F556,IF(AND(I556="Use my price",AND(ISNUMBER(J556),J556&gt;0)),J556,""))))))</f>
        <v/>
      </c>
      <c r="M556" t="str" s="7">
        <f>IF(AND(AG556="Yes",OR(I556="Approve proposed",I556="Use my price")),"CHECK: protected price kept current",IF(OR(I556="Unreviewed",I556=""),"Pending review",IF(I556="Hold","On hold",IF(I556="Keep current",IF(ISNUMBER(E556),"Kept current","CHECK: no confirmed current price"),IF(AH556&lt;&gt;"Yes","CHECK: source needs review",IF(AND(I556="Use my price",NOT(AND(ISNUMBER(J556),J556&gt;0))),"CHECK: enter a price above zero",IF(NOT(OR(I556="Approve proposed",I556="Use my price")),"CHECK: choose a listed decision",IF(OR(NOT(ISNUMBER(L556)),L556&lt;=0,NOT(ISNUMBER(Y556)),Y556&lt;=0,X556&gt;=1),"CHECK: price or base unavailable",IF(L556/(Y556*(1-X556))-1&lt;0,"CHECK: price below local base","Ready")))))))))</f>
        <v>On hold</v>
      </c>
      <c r="N556" s="18">
        <v>8.97</v>
      </c>
      <c r="O556" s="19">
        <v>0.6574</v>
      </c>
      <c r="Q556" s="20" t="str">
        <f>IF(AND(ISNUMBER(L556),ISNUMBER(Y556),Y556&gt;0,X556&lt;1),ROUND(L556/(Y556*(1-X556))-1,4),"")</f>
        <v/>
      </c>
      <c r="R556" s="12">
        <v>0</v>
      </c>
      <c r="S556" s="13">
        <f>IF(AND(ISNUMBER(E556),E556&gt;0,ISNUMBER(F556)),R556*(F556/E556-1)*(1-'Start Here'!$B$16),0)</f>
        <v>0</v>
      </c>
      <c r="T556" s="17">
        <f>IF(AND(M556="Ready",OR(I556="Approve proposed",AND(I556="Use my price",AND(ISNUMBER(J556),J556&gt;0))),ISNUMBER(L556),E556&gt;0),R556*(L556/E556-1)*(1-'Start Here'!$B$16),0)</f>
        <v>0</v>
      </c>
      <c r="U556" t="str" s="6">
        <v>No confirmed Local Line price/list; local calculation is reference only</v>
      </c>
      <c r="V556" t="str" s="21">
        <v>Yes</v>
      </c>
      <c r="W556" t="str" s="21">
        <v>No</v>
      </c>
      <c r="X556" s="22">
        <v>0</v>
      </c>
      <c r="Y556" s="18">
        <v>5.41</v>
      </c>
      <c r="Z556" s="18">
        <v>10</v>
      </c>
      <c r="AA556" s="25">
        <v>0.5412</v>
      </c>
      <c r="AB556" t="str" s="6">
        <v/>
      </c>
      <c r="AC556" t="str" s="6">
        <v>Local calculation only</v>
      </c>
      <c r="AD556" s="23">
        <v>1163728</v>
      </c>
      <c r="AE556" s="23">
        <v>1011354</v>
      </c>
      <c r="AF556" t="str" s="23">
        <v>1163728:1011354:guest</v>
      </c>
      <c r="AG556" t="str" s="23">
        <v>No</v>
      </c>
      <c r="AH556" t="str" s="23">
        <v>No</v>
      </c>
      <c r="AI556" s="18">
        <v>0</v>
      </c>
    </row>
    <row r="557" ht="32" customHeight="1">
      <c r="A557" t="str" s="7">
        <v>Deck Family Farm</v>
      </c>
      <c r="B557" t="str" s="7">
        <v>Bavarian Style Grazier's Sausage</v>
      </c>
      <c r="C557" t="str" s="7">
        <v>ea</v>
      </c>
      <c r="D557" t="str" s="7">
        <v>SNAP</v>
      </c>
      <c r="G557" s="13" t="str">
        <f>IF(AND(ISNUMBER(E557),ISNUMBER(F557)),F557-E557,"")</f>
        <v/>
      </c>
      <c r="H557" s="14" t="str">
        <f>IF(AND(ISNUMBER(E557),E557&gt;0,ISNUMBER(F557)),F557/E557-1,"")</f>
        <v/>
      </c>
      <c r="I557" t="str" s="15">
        <v>Hold</v>
      </c>
      <c r="J557" s="24"/>
      <c r="K557" t="str" s="15">
        <v/>
      </c>
      <c r="L557" s="17" t="str">
        <f>IF(AC557="Local catalog","",IF(AG557="Yes",IF(ISNUMBER(E557),E557,""),IF(I557="Keep current",IF(ISNUMBER(E557),E557,""),IF(AH557&lt;&gt;"Yes","",IF(I557="Approve proposed",F557,IF(AND(I557="Use my price",AND(ISNUMBER(J557),J557&gt;0)),J557,""))))))</f>
        <v/>
      </c>
      <c r="M557" t="str" s="7">
        <f>IF(AND(AG557="Yes",OR(I557="Approve proposed",I557="Use my price")),"CHECK: protected price kept current",IF(OR(I557="Unreviewed",I557=""),"Pending review",IF(I557="Hold","On hold",IF(I557="Keep current",IF(ISNUMBER(E557),"Kept current","CHECK: no confirmed current price"),IF(AH557&lt;&gt;"Yes","CHECK: source needs review",IF(AND(I557="Use my price",NOT(AND(ISNUMBER(J557),J557&gt;0))),"CHECK: enter a price above zero",IF(NOT(OR(I557="Approve proposed",I557="Use my price")),"CHECK: choose a listed decision",IF(OR(NOT(ISNUMBER(L557)),L557&lt;=0,NOT(ISNUMBER(Y557)),Y557&lt;=0,X557&gt;=1),"CHECK: price or base unavailable",IF(L557/(Y557*(1-X557))-1&lt;0,"CHECK: price below local base","Ready")))))))))</f>
        <v>On hold</v>
      </c>
      <c r="N557" s="18">
        <v>8.97</v>
      </c>
      <c r="O557" s="19">
        <v>0.6574</v>
      </c>
      <c r="Q557" s="20" t="str">
        <f>IF(AND(ISNUMBER(L557),ISNUMBER(Y557),Y557&gt;0,X557&lt;1),ROUND(L557/(Y557*(1-X557))-1,4),"")</f>
        <v/>
      </c>
      <c r="R557" s="12">
        <v>0</v>
      </c>
      <c r="S557" s="13">
        <f>IF(AND(ISNUMBER(E557),E557&gt;0,ISNUMBER(F557)),R557*(F557/E557-1)*(1-'Start Here'!$B$16),0)</f>
        <v>0</v>
      </c>
      <c r="T557" s="17">
        <f>IF(AND(M557="Ready",OR(I557="Approve proposed",AND(I557="Use my price",AND(ISNUMBER(J557),J557&gt;0))),ISNUMBER(L557),E557&gt;0),R557*(L557/E557-1)*(1-'Start Here'!$B$16),0)</f>
        <v>0</v>
      </c>
      <c r="U557" t="str" s="6">
        <v>SNAP: preserve existing selling price; No confirmed Local Line price/list; local calculation is reference only</v>
      </c>
      <c r="V557" t="str" s="21">
        <v>Yes</v>
      </c>
      <c r="W557" t="str" s="21">
        <v>No</v>
      </c>
      <c r="X557" s="22">
        <v>0</v>
      </c>
      <c r="Y557" s="18">
        <v>5.41</v>
      </c>
      <c r="Z557" s="18">
        <v>10</v>
      </c>
      <c r="AA557" s="25">
        <v>0.5412</v>
      </c>
      <c r="AB557" t="str" s="6">
        <v/>
      </c>
      <c r="AC557" t="str" s="6">
        <v>Local calculation only</v>
      </c>
      <c r="AD557" s="23">
        <v>1163728</v>
      </c>
      <c r="AE557" s="23">
        <v>1011354</v>
      </c>
      <c r="AF557" t="str" s="23">
        <v>1163728:1011354:snap</v>
      </c>
      <c r="AG557" t="str" s="23">
        <v>Yes</v>
      </c>
      <c r="AH557" t="str" s="23">
        <v>No</v>
      </c>
      <c r="AI557" s="18">
        <v>0</v>
      </c>
    </row>
    <row r="558" ht="32" customHeight="1">
      <c r="A558" t="str" s="7">
        <v>Deck Family Farm</v>
      </c>
      <c r="B558" t="str" s="7">
        <v>Bavette Steak</v>
      </c>
      <c r="C558" t="str" s="7">
        <v>0.9 - 1.6 lbs</v>
      </c>
      <c r="D558" t="str" s="7">
        <v>Herd Share Members</v>
      </c>
      <c r="E558" s="12">
        <v>29.15</v>
      </c>
      <c r="F558" s="13">
        <v>31.48</v>
      </c>
      <c r="G558" s="13">
        <f>IF(AND(ISNUMBER(E558),ISNUMBER(F558)),F558-E558,"")</f>
        <v>2.33</v>
      </c>
      <c r="H558" s="14">
        <f>IF(AND(ISNUMBER(E558),E558&gt;0,ISNUMBER(F558)),F558/E558-1,"")</f>
        <v>0.07993138936535171</v>
      </c>
      <c r="I558" t="str" s="15">
        <v>Unreviewed</v>
      </c>
      <c r="J558" s="16"/>
      <c r="K558" t="str" s="15">
        <v/>
      </c>
      <c r="L558" s="17" t="str">
        <f>IF(AC558="Local catalog","",IF(AG558="Yes",IF(ISNUMBER(E558),E558,""),IF(I558="Keep current",IF(ISNUMBER(E558),E558,""),IF(AH558&lt;&gt;"Yes","",IF(I558="Approve proposed",F558,IF(AND(I558="Use my price",AND(ISNUMBER(J558),J558&gt;0)),J558,""))))))</f>
        <v/>
      </c>
      <c r="M558" t="str" s="7">
        <f>IF(AND(AG558="Yes",OR(I558="Approve proposed",I558="Use my price")),"CHECK: protected price kept current",IF(OR(I558="Unreviewed",I558=""),"Pending review",IF(I558="Hold","On hold",IF(I558="Keep current",IF(ISNUMBER(E558),"Kept current","CHECK: no confirmed current price"),IF(AH558&lt;&gt;"Yes","CHECK: source needs review",IF(AND(I558="Use my price",NOT(AND(ISNUMBER(J558),J558&gt;0))),"CHECK: enter a price above zero",IF(NOT(OR(I558="Approve proposed",I558="Use my price")),"CHECK: choose a listed decision",IF(OR(NOT(ISNUMBER(L558)),L558&lt;=0,NOT(ISNUMBER(Y558)),Y558&lt;=0,X558&gt;=1),"CHECK: price or base unavailable",IF(L558/(Y558*(1-X558))-1&lt;0,"CHECK: price below local base","Ready")))))))))</f>
        <v>Pending review</v>
      </c>
      <c r="N558" s="18">
        <v>29.15</v>
      </c>
      <c r="O558" s="19">
        <v>0.6574</v>
      </c>
      <c r="P558" s="14">
        <v>0.7897</v>
      </c>
      <c r="Q558" s="20" t="str">
        <f>IF(AND(ISNUMBER(L558),ISNUMBER(Y558),Y558&gt;0,X558&lt;1),ROUND(L558/(Y558*(1-X558))-1,4),"")</f>
        <v/>
      </c>
      <c r="R558" s="12">
        <v>1457.4999999999998</v>
      </c>
      <c r="S558" s="13">
        <f>IF(AND(ISNUMBER(E558),E558&gt;0,ISNUMBER(F558)),R558*(F558/E558-1)*(1-'Start Here'!$B$16),0)</f>
        <v>113.0050000000001</v>
      </c>
      <c r="T558" s="17">
        <f>IF(AND(M558="Ready",OR(I558="Approve proposed",AND(I558="Use my price",AND(ISNUMBER(J558),J558&gt;0))),ISNUMBER(L558),E558&gt;0),R558*(L558/E558-1)*(1-'Start Here'!$B$16),0)</f>
        <v>0</v>
      </c>
      <c r="U558" t="str" s="6">
        <v>Currently hidden; do not activate automatically</v>
      </c>
      <c r="V558" t="str" s="21">
        <v>No</v>
      </c>
      <c r="W558" t="str" s="21">
        <v>No</v>
      </c>
      <c r="X558" s="22">
        <v>0</v>
      </c>
      <c r="Y558" s="18">
        <v>17.59</v>
      </c>
      <c r="Z558" s="18">
        <v>26</v>
      </c>
      <c r="AA558" s="25">
        <v>0.5412</v>
      </c>
      <c r="AB558" t="str" s="6">
        <v>2026-10-01 10:41:27 UTC</v>
      </c>
      <c r="AC558" t="str" s="6">
        <v>Local Line cache</v>
      </c>
      <c r="AD558" s="23">
        <v>960228</v>
      </c>
      <c r="AE558" s="23">
        <v>720358</v>
      </c>
      <c r="AF558" t="str" s="23">
        <v>960228:720358:herdShare</v>
      </c>
      <c r="AG558" t="str" s="23">
        <v>No</v>
      </c>
      <c r="AH558" t="str" s="23">
        <v>Yes</v>
      </c>
      <c r="AI558" s="18">
        <v>879.5</v>
      </c>
    </row>
    <row r="559" ht="32" customHeight="1">
      <c r="A559" t="str" s="7">
        <v>Deck Family Farm</v>
      </c>
      <c r="B559" t="str" s="7">
        <v>Bavette Steak</v>
      </c>
      <c r="C559" t="str" s="7">
        <v>0.9 - 1.6 lbs</v>
      </c>
      <c r="D559" t="str" s="7">
        <v>CSA Members</v>
      </c>
      <c r="E559" s="12">
        <v>29.15</v>
      </c>
      <c r="F559" s="13">
        <v>31.48</v>
      </c>
      <c r="G559" s="13">
        <f>IF(AND(ISNUMBER(E559),ISNUMBER(F559)),F559-E559,"")</f>
        <v>2.33</v>
      </c>
      <c r="H559" s="14">
        <f>IF(AND(ISNUMBER(E559),E559&gt;0,ISNUMBER(F559)),F559/E559-1,"")</f>
        <v>0.07993138936535171</v>
      </c>
      <c r="I559" t="str" s="15">
        <v>Unreviewed</v>
      </c>
      <c r="J559" s="16"/>
      <c r="K559" t="str" s="15">
        <v/>
      </c>
      <c r="L559" s="17" t="str">
        <f>IF(AC559="Local catalog","",IF(AG559="Yes",IF(ISNUMBER(E559),E559,""),IF(I559="Keep current",IF(ISNUMBER(E559),E559,""),IF(AH559&lt;&gt;"Yes","",IF(I559="Approve proposed",F559,IF(AND(I559="Use my price",AND(ISNUMBER(J559),J559&gt;0)),J559,""))))))</f>
        <v/>
      </c>
      <c r="M559" t="str" s="7">
        <f>IF(AND(AG559="Yes",OR(I559="Approve proposed",I559="Use my price")),"CHECK: protected price kept current",IF(OR(I559="Unreviewed",I559=""),"Pending review",IF(I559="Hold","On hold",IF(I559="Keep current",IF(ISNUMBER(E559),"Kept current","CHECK: no confirmed current price"),IF(AH559&lt;&gt;"Yes","CHECK: source needs review",IF(AND(I559="Use my price",NOT(AND(ISNUMBER(J559),J559&gt;0))),"CHECK: enter a price above zero",IF(NOT(OR(I559="Approve proposed",I559="Use my price")),"CHECK: choose a listed decision",IF(OR(NOT(ISNUMBER(L559)),L559&lt;=0,NOT(ISNUMBER(Y559)),Y559&lt;=0,X559&gt;=1),"CHECK: price or base unavailable",IF(L559/(Y559*(1-X559))-1&lt;0,"CHECK: price below local base","Ready")))))))))</f>
        <v>Pending review</v>
      </c>
      <c r="N559" s="18">
        <v>29.15</v>
      </c>
      <c r="O559" s="19">
        <v>0.6574</v>
      </c>
      <c r="P559" s="14">
        <v>0.7897</v>
      </c>
      <c r="Q559" s="20" t="str">
        <f>IF(AND(ISNUMBER(L559),ISNUMBER(Y559),Y559&gt;0,X559&lt;1),ROUND(L559/(Y559*(1-X559))-1,4),"")</f>
        <v/>
      </c>
      <c r="R559" s="12">
        <v>0</v>
      </c>
      <c r="S559" s="13">
        <f>IF(AND(ISNUMBER(E559),E559&gt;0,ISNUMBER(F559)),R559*(F559/E559-1)*(1-'Start Here'!$B$16),0)</f>
        <v>0</v>
      </c>
      <c r="T559" s="17">
        <f>IF(AND(M559="Ready",OR(I559="Approve proposed",AND(I559="Use my price",AND(ISNUMBER(J559),J559&gt;0))),ISNUMBER(L559),E559&gt;0),R559*(L559/E559-1)*(1-'Start Here'!$B$16),0)</f>
        <v>0</v>
      </c>
      <c r="U559" t="str" s="6">
        <v>Currently hidden; do not activate automatically</v>
      </c>
      <c r="V559" t="str" s="21">
        <v>No</v>
      </c>
      <c r="W559" t="str" s="21">
        <v>No</v>
      </c>
      <c r="X559" s="22">
        <v>0</v>
      </c>
      <c r="Y559" s="18">
        <v>17.59</v>
      </c>
      <c r="Z559" s="18">
        <v>26</v>
      </c>
      <c r="AA559" s="25">
        <v>0.5412</v>
      </c>
      <c r="AB559" t="str" s="6">
        <v>2026-10-01 10:41:27 UTC</v>
      </c>
      <c r="AC559" t="str" s="6">
        <v>Local Line cache</v>
      </c>
      <c r="AD559" s="23">
        <v>960228</v>
      </c>
      <c r="AE559" s="23">
        <v>720358</v>
      </c>
      <c r="AF559" t="str" s="23">
        <v>960228:720358:member</v>
      </c>
      <c r="AG559" t="str" s="23">
        <v>No</v>
      </c>
      <c r="AH559" t="str" s="23">
        <v>Yes</v>
      </c>
      <c r="AI559" s="18">
        <v>0</v>
      </c>
    </row>
    <row r="560" ht="32" customHeight="1">
      <c r="A560" t="str" s="7">
        <v>Deck Family Farm</v>
      </c>
      <c r="B560" t="str" s="7">
        <v>Bavette Steak</v>
      </c>
      <c r="C560" t="str" s="7">
        <v>0.9 - 1.6 lbs</v>
      </c>
      <c r="D560" t="str" s="7">
        <v>Guest Basket</v>
      </c>
      <c r="E560" s="12">
        <v>29.15</v>
      </c>
      <c r="F560" s="13">
        <v>31.48</v>
      </c>
      <c r="G560" s="13">
        <f>IF(AND(ISNUMBER(E560),ISNUMBER(F560)),F560-E560,"")</f>
        <v>2.33</v>
      </c>
      <c r="H560" s="14">
        <f>IF(AND(ISNUMBER(E560),E560&gt;0,ISNUMBER(F560)),F560/E560-1,"")</f>
        <v>0.07993138936535171</v>
      </c>
      <c r="I560" t="str" s="15">
        <v>Unreviewed</v>
      </c>
      <c r="J560" s="16"/>
      <c r="K560" t="str" s="15">
        <v/>
      </c>
      <c r="L560" s="17" t="str">
        <f>IF(AC560="Local catalog","",IF(AG560="Yes",IF(ISNUMBER(E560),E560,""),IF(I560="Keep current",IF(ISNUMBER(E560),E560,""),IF(AH560&lt;&gt;"Yes","",IF(I560="Approve proposed",F560,IF(AND(I560="Use my price",AND(ISNUMBER(J560),J560&gt;0)),J560,""))))))</f>
        <v/>
      </c>
      <c r="M560" t="str" s="7">
        <f>IF(AND(AG560="Yes",OR(I560="Approve proposed",I560="Use my price")),"CHECK: protected price kept current",IF(OR(I560="Unreviewed",I560=""),"Pending review",IF(I560="Hold","On hold",IF(I560="Keep current",IF(ISNUMBER(E560),"Kept current","CHECK: no confirmed current price"),IF(AH560&lt;&gt;"Yes","CHECK: source needs review",IF(AND(I560="Use my price",NOT(AND(ISNUMBER(J560),J560&gt;0))),"CHECK: enter a price above zero",IF(NOT(OR(I560="Approve proposed",I560="Use my price")),"CHECK: choose a listed decision",IF(OR(NOT(ISNUMBER(L560)),L560&lt;=0,NOT(ISNUMBER(Y560)),Y560&lt;=0,X560&gt;=1),"CHECK: price or base unavailable",IF(L560/(Y560*(1-X560))-1&lt;0,"CHECK: price below local base","Ready")))))))))</f>
        <v>Pending review</v>
      </c>
      <c r="N560" s="18">
        <v>29.15</v>
      </c>
      <c r="O560" s="19">
        <v>0.6574</v>
      </c>
      <c r="P560" s="14">
        <v>0.7897</v>
      </c>
      <c r="Q560" s="20" t="str">
        <f>IF(AND(ISNUMBER(L560),ISNUMBER(Y560),Y560&gt;0,X560&lt;1),ROUND(L560/(Y560*(1-X560))-1,4),"")</f>
        <v/>
      </c>
      <c r="R560" s="12">
        <v>0</v>
      </c>
      <c r="S560" s="13">
        <f>IF(AND(ISNUMBER(E560),E560&gt;0,ISNUMBER(F560)),R560*(F560/E560-1)*(1-'Start Here'!$B$16),0)</f>
        <v>0</v>
      </c>
      <c r="T560" s="17">
        <f>IF(AND(M560="Ready",OR(I560="Approve proposed",AND(I560="Use my price",AND(ISNUMBER(J560),J560&gt;0))),ISNUMBER(L560),E560&gt;0),R560*(L560/E560-1)*(1-'Start Here'!$B$16),0)</f>
        <v>0</v>
      </c>
      <c r="U560" t="str" s="6">
        <v>Currently hidden; do not activate automatically</v>
      </c>
      <c r="V560" t="str" s="21">
        <v>No</v>
      </c>
      <c r="W560" t="str" s="21">
        <v>No</v>
      </c>
      <c r="X560" s="22">
        <v>0</v>
      </c>
      <c r="Y560" s="18">
        <v>17.59</v>
      </c>
      <c r="Z560" s="18">
        <v>26</v>
      </c>
      <c r="AA560" s="25">
        <v>0.5412</v>
      </c>
      <c r="AB560" t="str" s="6">
        <v>2026-10-01 10:41:27 UTC</v>
      </c>
      <c r="AC560" t="str" s="6">
        <v>Local Line cache</v>
      </c>
      <c r="AD560" s="23">
        <v>960228</v>
      </c>
      <c r="AE560" s="23">
        <v>720358</v>
      </c>
      <c r="AF560" t="str" s="23">
        <v>960228:720358:guest</v>
      </c>
      <c r="AG560" t="str" s="23">
        <v>No</v>
      </c>
      <c r="AH560" t="str" s="23">
        <v>Yes</v>
      </c>
      <c r="AI560" s="18">
        <v>0</v>
      </c>
    </row>
    <row r="561" ht="32" customHeight="1">
      <c r="A561" t="str" s="7">
        <v>Deck Family Farm</v>
      </c>
      <c r="B561" t="str" s="7">
        <v>Bavette Steak</v>
      </c>
      <c r="C561" t="str" s="7">
        <v>0.9 - 1.6 lbs</v>
      </c>
      <c r="D561" t="str" s="7">
        <v>SNAP</v>
      </c>
      <c r="E561" s="12">
        <v>29.15</v>
      </c>
      <c r="F561" s="13">
        <v>29.15</v>
      </c>
      <c r="G561" s="13">
        <f>IF(AND(ISNUMBER(E561),ISNUMBER(F561)),F561-E561,"")</f>
        <v>0</v>
      </c>
      <c r="H561" s="14">
        <f>IF(AND(ISNUMBER(E561),E561&gt;0,ISNUMBER(F561)),F561/E561-1,"")</f>
        <v>0</v>
      </c>
      <c r="I561" t="str" s="15">
        <v>Keep current</v>
      </c>
      <c r="J561" s="16"/>
      <c r="K561" t="str" s="15">
        <v/>
      </c>
      <c r="L561" s="17">
        <f>IF(AC561="Local catalog","",IF(AG561="Yes",IF(ISNUMBER(E561),E561,""),IF(I561="Keep current",IF(ISNUMBER(E561),E561,""),IF(AH561&lt;&gt;"Yes","",IF(I561="Approve proposed",F561,IF(AND(I561="Use my price",AND(ISNUMBER(J561),J561&gt;0)),J561,""))))))</f>
        <v>29.15</v>
      </c>
      <c r="M561" t="str" s="7">
        <f>IF(AND(AG561="Yes",OR(I561="Approve proposed",I561="Use my price")),"CHECK: protected price kept current",IF(OR(I561="Unreviewed",I561=""),"Pending review",IF(I561="Hold","On hold",IF(I561="Keep current",IF(ISNUMBER(E561),"Kept current","CHECK: no confirmed current price"),IF(AH561&lt;&gt;"Yes","CHECK: source needs review",IF(AND(I561="Use my price",NOT(AND(ISNUMBER(J561),J561&gt;0))),"CHECK: enter a price above zero",IF(NOT(OR(I561="Approve proposed",I561="Use my price")),"CHECK: choose a listed decision",IF(OR(NOT(ISNUMBER(L561)),L561&lt;=0,NOT(ISNUMBER(Y561)),Y561&lt;=0,X561&gt;=1),"CHECK: price or base unavailable",IF(L561/(Y561*(1-X561))-1&lt;0,"CHECK: price below local base","Ready")))))))))</f>
        <v>Kept current</v>
      </c>
      <c r="N561" s="18">
        <v>29.15</v>
      </c>
      <c r="O561" s="19">
        <v>0.6574</v>
      </c>
      <c r="P561" s="14">
        <v>0.6572</v>
      </c>
      <c r="Q561" s="20">
        <f>IF(AND(ISNUMBER(L561),ISNUMBER(Y561),Y561&gt;0,X561&lt;1),ROUND(L561/(Y561*(1-X561))-1,4),"")</f>
        <v>0.6572</v>
      </c>
      <c r="R561" s="12">
        <v>0</v>
      </c>
      <c r="S561" s="13">
        <f>IF(AND(ISNUMBER(E561),E561&gt;0,ISNUMBER(F561)),R561*(F561/E561-1)*(1-'Start Here'!$B$16),0)</f>
        <v>0</v>
      </c>
      <c r="T561" s="17">
        <f>IF(AND(M561="Ready",OR(I561="Approve proposed",AND(I561="Use my price",AND(ISNUMBER(J561),J561&gt;0))),ISNUMBER(L561),E561&gt;0),R561*(L561/E561-1)*(1-'Start Here'!$B$16),0)</f>
        <v>0</v>
      </c>
      <c r="U561" t="str" s="6">
        <v>SNAP: preserve existing selling price; Currently hidden; do not activate automatically</v>
      </c>
      <c r="V561" t="str" s="21">
        <v>No</v>
      </c>
      <c r="W561" t="str" s="21">
        <v>No</v>
      </c>
      <c r="X561" s="22">
        <v>0</v>
      </c>
      <c r="Y561" s="18">
        <v>17.59</v>
      </c>
      <c r="Z561" s="18">
        <v>26</v>
      </c>
      <c r="AA561" s="25">
        <v>0.5412</v>
      </c>
      <c r="AB561" t="str" s="6">
        <v>2026-10-01 10:41:27 UTC</v>
      </c>
      <c r="AC561" t="str" s="6">
        <v>Local Line cache</v>
      </c>
      <c r="AD561" s="23">
        <v>960228</v>
      </c>
      <c r="AE561" s="23">
        <v>720358</v>
      </c>
      <c r="AF561" t="str" s="23">
        <v>960228:720358:snap</v>
      </c>
      <c r="AG561" t="str" s="23">
        <v>Yes</v>
      </c>
      <c r="AH561" t="str" s="23">
        <v>Yes</v>
      </c>
      <c r="AI561" s="18">
        <v>0</v>
      </c>
    </row>
    <row r="562" ht="32" customHeight="1">
      <c r="A562" t="str" s="7">
        <v>Deck Family Farm</v>
      </c>
      <c r="B562" t="str" s="7">
        <v>Beef Back Ribs</v>
      </c>
      <c r="C562" t="str" s="7">
        <v>2.00 - 3.00 lbs</v>
      </c>
      <c r="D562" t="str" s="7">
        <v>Herd Share Members</v>
      </c>
      <c r="E562" s="12">
        <v>35.88</v>
      </c>
      <c r="F562" s="13">
        <v>38.75</v>
      </c>
      <c r="G562" s="13">
        <f>IF(AND(ISNUMBER(E562),ISNUMBER(F562)),F562-E562,"")</f>
        <v>2.87</v>
      </c>
      <c r="H562" s="14">
        <f>IF(AND(ISNUMBER(E562),E562&gt;0,ISNUMBER(F562)),F562/E562-1,"")</f>
        <v>0.07998885172798209</v>
      </c>
      <c r="I562" t="str" s="15">
        <v>Unreviewed</v>
      </c>
      <c r="J562" s="16"/>
      <c r="K562" t="str" s="15">
        <v/>
      </c>
      <c r="L562" s="17" t="str">
        <f>IF(AC562="Local catalog","",IF(AG562="Yes",IF(ISNUMBER(E562),E562,""),IF(I562="Keep current",IF(ISNUMBER(E562),E562,""),IF(AH562&lt;&gt;"Yes","",IF(I562="Approve proposed",F562,IF(AND(I562="Use my price",AND(ISNUMBER(J562),J562&gt;0)),J562,""))))))</f>
        <v/>
      </c>
      <c r="M562" t="str" s="7">
        <f>IF(AND(AG562="Yes",OR(I562="Approve proposed",I562="Use my price")),"CHECK: protected price kept current",IF(OR(I562="Unreviewed",I562=""),"Pending review",IF(I562="Hold","On hold",IF(I562="Keep current",IF(ISNUMBER(E562),"Kept current","CHECK: no confirmed current price"),IF(AH562&lt;&gt;"Yes","CHECK: source needs review",IF(AND(I562="Use my price",NOT(AND(ISNUMBER(J562),J562&gt;0))),"CHECK: enter a price above zero",IF(NOT(OR(I562="Approve proposed",I562="Use my price")),"CHECK: choose a listed decision",IF(OR(NOT(ISNUMBER(L562)),L562&lt;=0,NOT(ISNUMBER(Y562)),Y562&lt;=0,X562&gt;=1),"CHECK: price or base unavailable",IF(L562/(Y562*(1-X562))-1&lt;0,"CHECK: price below local base","Ready")))))))))</f>
        <v>Pending review</v>
      </c>
      <c r="N562" s="18">
        <v>35.88</v>
      </c>
      <c r="O562" s="19">
        <v>0.6574</v>
      </c>
      <c r="P562" s="14">
        <v>0.7898</v>
      </c>
      <c r="Q562" s="20" t="str">
        <f>IF(AND(ISNUMBER(L562),ISNUMBER(Y562),Y562&gt;0,X562&lt;1),ROUND(L562/(Y562*(1-X562))-1,4),"")</f>
        <v/>
      </c>
      <c r="R562" s="12">
        <v>1173.27</v>
      </c>
      <c r="S562" s="13">
        <f>IF(AND(ISNUMBER(E562),E562&gt;0,ISNUMBER(F562)),R562*(F562/E562-1)*(1-'Start Here'!$B$16),0)</f>
        <v>91.03306446488286</v>
      </c>
      <c r="T562" s="17">
        <f>IF(AND(M562="Ready",OR(I562="Approve proposed",AND(I562="Use my price",AND(ISNUMBER(J562),J562&gt;0))),ISNUMBER(L562),E562&gt;0),R562*(L562/E562-1)*(1-'Start Here'!$B$16),0)</f>
        <v>0</v>
      </c>
      <c r="U562" t="str" s="6">
        <v/>
      </c>
      <c r="V562" t="str" s="21">
        <v>Yes</v>
      </c>
      <c r="W562" t="str" s="21">
        <v>No</v>
      </c>
      <c r="X562" s="22">
        <v>0</v>
      </c>
      <c r="Y562" s="18">
        <v>21.65</v>
      </c>
      <c r="Z562" s="18">
        <v>16</v>
      </c>
      <c r="AA562" s="25">
        <v>0.5412</v>
      </c>
      <c r="AB562" t="str" s="6">
        <v>2026-10-01 10:41:27 UTC</v>
      </c>
      <c r="AC562" t="str" s="6">
        <v>Local Line cache</v>
      </c>
      <c r="AD562" s="23">
        <v>813072</v>
      </c>
      <c r="AE562" s="23">
        <v>535102</v>
      </c>
      <c r="AF562" t="str" s="23">
        <v>813072:535102:herdShare</v>
      </c>
      <c r="AG562" t="str" s="23">
        <v>No</v>
      </c>
      <c r="AH562" t="str" s="23">
        <v>Yes</v>
      </c>
      <c r="AI562" s="18">
        <v>714.45</v>
      </c>
    </row>
    <row r="563" ht="32" customHeight="1">
      <c r="A563" t="str" s="7">
        <v>Deck Family Farm</v>
      </c>
      <c r="B563" t="str" s="7">
        <v>Beef Back Ribs</v>
      </c>
      <c r="C563" t="str" s="7">
        <v>2.00 - 3.00 lbs</v>
      </c>
      <c r="D563" t="str" s="7">
        <v>CSA Members</v>
      </c>
      <c r="E563" s="12">
        <v>35.88</v>
      </c>
      <c r="F563" s="13">
        <v>38.75</v>
      </c>
      <c r="G563" s="13">
        <f>IF(AND(ISNUMBER(E563),ISNUMBER(F563)),F563-E563,"")</f>
        <v>2.87</v>
      </c>
      <c r="H563" s="14">
        <f>IF(AND(ISNUMBER(E563),E563&gt;0,ISNUMBER(F563)),F563/E563-1,"")</f>
        <v>0.07998885172798209</v>
      </c>
      <c r="I563" t="str" s="15">
        <v>Unreviewed</v>
      </c>
      <c r="J563" s="16"/>
      <c r="K563" t="str" s="15">
        <v/>
      </c>
      <c r="L563" s="17" t="str">
        <f>IF(AC563="Local catalog","",IF(AG563="Yes",IF(ISNUMBER(E563),E563,""),IF(I563="Keep current",IF(ISNUMBER(E563),E563,""),IF(AH563&lt;&gt;"Yes","",IF(I563="Approve proposed",F563,IF(AND(I563="Use my price",AND(ISNUMBER(J563),J563&gt;0)),J563,""))))))</f>
        <v/>
      </c>
      <c r="M563" t="str" s="7">
        <f>IF(AND(AG563="Yes",OR(I563="Approve proposed",I563="Use my price")),"CHECK: protected price kept current",IF(OR(I563="Unreviewed",I563=""),"Pending review",IF(I563="Hold","On hold",IF(I563="Keep current",IF(ISNUMBER(E563),"Kept current","CHECK: no confirmed current price"),IF(AH563&lt;&gt;"Yes","CHECK: source needs review",IF(AND(I563="Use my price",NOT(AND(ISNUMBER(J563),J563&gt;0))),"CHECK: enter a price above zero",IF(NOT(OR(I563="Approve proposed",I563="Use my price")),"CHECK: choose a listed decision",IF(OR(NOT(ISNUMBER(L563)),L563&lt;=0,NOT(ISNUMBER(Y563)),Y563&lt;=0,X563&gt;=1),"CHECK: price or base unavailable",IF(L563/(Y563*(1-X563))-1&lt;0,"CHECK: price below local base","Ready")))))))))</f>
        <v>Pending review</v>
      </c>
      <c r="N563" s="18">
        <v>35.88</v>
      </c>
      <c r="O563" s="19">
        <v>0.6574</v>
      </c>
      <c r="P563" s="14">
        <v>0.7898</v>
      </c>
      <c r="Q563" s="20" t="str">
        <f>IF(AND(ISNUMBER(L563),ISNUMBER(Y563),Y563&gt;0,X563&lt;1),ROUND(L563/(Y563*(1-X563))-1,4),"")</f>
        <v/>
      </c>
      <c r="R563" s="12">
        <v>32.29</v>
      </c>
      <c r="S563" s="13">
        <f>IF(AND(ISNUMBER(E563),E563&gt;0,ISNUMBER(F563)),R563*(F563/E563-1)*(1-'Start Here'!$B$16),0)</f>
        <v>2.505354821627645</v>
      </c>
      <c r="T563" s="17">
        <f>IF(AND(M563="Ready",OR(I563="Approve proposed",AND(I563="Use my price",AND(ISNUMBER(J563),J563&gt;0))),ISNUMBER(L563),E563&gt;0),R563*(L563/E563-1)*(1-'Start Here'!$B$16),0)</f>
        <v>0</v>
      </c>
      <c r="U563" t="str" s="6">
        <v/>
      </c>
      <c r="V563" t="str" s="21">
        <v>Yes</v>
      </c>
      <c r="W563" t="str" s="21">
        <v>No</v>
      </c>
      <c r="X563" s="22">
        <v>0</v>
      </c>
      <c r="Y563" s="18">
        <v>21.65</v>
      </c>
      <c r="Z563" s="18">
        <v>16</v>
      </c>
      <c r="AA563" s="25">
        <v>0.5412</v>
      </c>
      <c r="AB563" t="str" s="6">
        <v>2026-10-01 10:41:27 UTC</v>
      </c>
      <c r="AC563" t="str" s="6">
        <v>Local Line cache</v>
      </c>
      <c r="AD563" s="23">
        <v>813072</v>
      </c>
      <c r="AE563" s="23">
        <v>535102</v>
      </c>
      <c r="AF563" t="str" s="23">
        <v>813072:535102:member</v>
      </c>
      <c r="AG563" t="str" s="23">
        <v>No</v>
      </c>
      <c r="AH563" t="str" s="23">
        <v>Yes</v>
      </c>
      <c r="AI563" s="18">
        <v>21.65</v>
      </c>
    </row>
    <row r="564" ht="32" customHeight="1">
      <c r="A564" t="str" s="7">
        <v>Deck Family Farm</v>
      </c>
      <c r="B564" t="str" s="7">
        <v>Beef Back Ribs</v>
      </c>
      <c r="C564" t="str" s="7">
        <v>2.00 - 3.00 lbs</v>
      </c>
      <c r="D564" t="str" s="7">
        <v>Guest Basket</v>
      </c>
      <c r="E564" s="12">
        <v>35.88</v>
      </c>
      <c r="F564" s="13">
        <v>38.75</v>
      </c>
      <c r="G564" s="13">
        <f>IF(AND(ISNUMBER(E564),ISNUMBER(F564)),F564-E564,"")</f>
        <v>2.87</v>
      </c>
      <c r="H564" s="14">
        <f>IF(AND(ISNUMBER(E564),E564&gt;0,ISNUMBER(F564)),F564/E564-1,"")</f>
        <v>0.07998885172798209</v>
      </c>
      <c r="I564" t="str" s="15">
        <v>Unreviewed</v>
      </c>
      <c r="J564" s="16"/>
      <c r="K564" t="str" s="15">
        <v/>
      </c>
      <c r="L564" s="17" t="str">
        <f>IF(AC564="Local catalog","",IF(AG564="Yes",IF(ISNUMBER(E564),E564,""),IF(I564="Keep current",IF(ISNUMBER(E564),E564,""),IF(AH564&lt;&gt;"Yes","",IF(I564="Approve proposed",F564,IF(AND(I564="Use my price",AND(ISNUMBER(J564),J564&gt;0)),J564,""))))))</f>
        <v/>
      </c>
      <c r="M564" t="str" s="7">
        <f>IF(AND(AG564="Yes",OR(I564="Approve proposed",I564="Use my price")),"CHECK: protected price kept current",IF(OR(I564="Unreviewed",I564=""),"Pending review",IF(I564="Hold","On hold",IF(I564="Keep current",IF(ISNUMBER(E564),"Kept current","CHECK: no confirmed current price"),IF(AH564&lt;&gt;"Yes","CHECK: source needs review",IF(AND(I564="Use my price",NOT(AND(ISNUMBER(J564),J564&gt;0))),"CHECK: enter a price above zero",IF(NOT(OR(I564="Approve proposed",I564="Use my price")),"CHECK: choose a listed decision",IF(OR(NOT(ISNUMBER(L564)),L564&lt;=0,NOT(ISNUMBER(Y564)),Y564&lt;=0,X564&gt;=1),"CHECK: price or base unavailable",IF(L564/(Y564*(1-X564))-1&lt;0,"CHECK: price below local base","Ready")))))))))</f>
        <v>Pending review</v>
      </c>
      <c r="N564" s="18">
        <v>35.88</v>
      </c>
      <c r="O564" s="19">
        <v>0.6574</v>
      </c>
      <c r="P564" s="14">
        <v>0.7898</v>
      </c>
      <c r="Q564" s="20" t="str">
        <f>IF(AND(ISNUMBER(L564),ISNUMBER(Y564),Y564&gt;0,X564&lt;1),ROUND(L564/(Y564*(1-X564))-1,4),"")</f>
        <v/>
      </c>
      <c r="R564" s="12">
        <v>181.31</v>
      </c>
      <c r="S564" s="13">
        <f>IF(AND(ISNUMBER(E564),E564&gt;0,ISNUMBER(F564)),R564*(F564/E564-1)*(1-'Start Here'!$B$16),0)</f>
        <v>14.06769534559642</v>
      </c>
      <c r="T564" s="17">
        <f>IF(AND(M564="Ready",OR(I564="Approve proposed",AND(I564="Use my price",AND(ISNUMBER(J564),J564&gt;0))),ISNUMBER(L564),E564&gt;0),R564*(L564/E564-1)*(1-'Start Here'!$B$16),0)</f>
        <v>0</v>
      </c>
      <c r="U564" t="str" s="6">
        <v/>
      </c>
      <c r="V564" t="str" s="21">
        <v>Yes</v>
      </c>
      <c r="W564" t="str" s="21">
        <v>No</v>
      </c>
      <c r="X564" s="22">
        <v>0</v>
      </c>
      <c r="Y564" s="18">
        <v>21.65</v>
      </c>
      <c r="Z564" s="18">
        <v>16</v>
      </c>
      <c r="AA564" s="25">
        <v>0.5412</v>
      </c>
      <c r="AB564" t="str" s="6">
        <v>2026-10-01 10:41:27 UTC</v>
      </c>
      <c r="AC564" t="str" s="6">
        <v>Local Line cache</v>
      </c>
      <c r="AD564" s="23">
        <v>813072</v>
      </c>
      <c r="AE564" s="23">
        <v>535102</v>
      </c>
      <c r="AF564" t="str" s="23">
        <v>813072:535102:guest</v>
      </c>
      <c r="AG564" t="str" s="23">
        <v>No</v>
      </c>
      <c r="AH564" t="str" s="23">
        <v>Yes</v>
      </c>
      <c r="AI564" s="18">
        <v>108.24999999999999</v>
      </c>
    </row>
    <row r="565" ht="32" customHeight="1">
      <c r="A565" t="str" s="7">
        <v>Deck Family Farm</v>
      </c>
      <c r="B565" t="str" s="7">
        <v>Beef Back Ribs</v>
      </c>
      <c r="C565" t="str" s="7">
        <v>2.00 - 3.00 lbs</v>
      </c>
      <c r="D565" t="str" s="7">
        <v>SNAP</v>
      </c>
      <c r="E565" s="12">
        <v>35.88</v>
      </c>
      <c r="F565" s="13">
        <v>35.88</v>
      </c>
      <c r="G565" s="13">
        <f>IF(AND(ISNUMBER(E565),ISNUMBER(F565)),F565-E565,"")</f>
        <v>0</v>
      </c>
      <c r="H565" s="14">
        <f>IF(AND(ISNUMBER(E565),E565&gt;0,ISNUMBER(F565)),F565/E565-1,"")</f>
        <v>0</v>
      </c>
      <c r="I565" t="str" s="15">
        <v>Keep current</v>
      </c>
      <c r="J565" s="16"/>
      <c r="K565" t="str" s="15">
        <v/>
      </c>
      <c r="L565" s="17">
        <f>IF(AC565="Local catalog","",IF(AG565="Yes",IF(ISNUMBER(E565),E565,""),IF(I565="Keep current",IF(ISNUMBER(E565),E565,""),IF(AH565&lt;&gt;"Yes","",IF(I565="Approve proposed",F565,IF(AND(I565="Use my price",AND(ISNUMBER(J565),J565&gt;0)),J565,""))))))</f>
        <v>35.88</v>
      </c>
      <c r="M565" t="str" s="7">
        <f>IF(AND(AG565="Yes",OR(I565="Approve proposed",I565="Use my price")),"CHECK: protected price kept current",IF(OR(I565="Unreviewed",I565=""),"Pending review",IF(I565="Hold","On hold",IF(I565="Keep current",IF(ISNUMBER(E565),"Kept current","CHECK: no confirmed current price"),IF(AH565&lt;&gt;"Yes","CHECK: source needs review",IF(AND(I565="Use my price",NOT(AND(ISNUMBER(J565),J565&gt;0))),"CHECK: enter a price above zero",IF(NOT(OR(I565="Approve proposed",I565="Use my price")),"CHECK: choose a listed decision",IF(OR(NOT(ISNUMBER(L565)),L565&lt;=0,NOT(ISNUMBER(Y565)),Y565&lt;=0,X565&gt;=1),"CHECK: price or base unavailable",IF(L565/(Y565*(1-X565))-1&lt;0,"CHECK: price below local base","Ready")))))))))</f>
        <v>Kept current</v>
      </c>
      <c r="N565" s="18">
        <v>35.88</v>
      </c>
      <c r="O565" s="19">
        <v>0.6574</v>
      </c>
      <c r="P565" s="14">
        <v>0.6573</v>
      </c>
      <c r="Q565" s="20">
        <f>IF(AND(ISNUMBER(L565),ISNUMBER(Y565),Y565&gt;0,X565&lt;1),ROUND(L565/(Y565*(1-X565))-1,4),"")</f>
        <v>0.6573</v>
      </c>
      <c r="R565" s="12">
        <v>0</v>
      </c>
      <c r="S565" s="13">
        <f>IF(AND(ISNUMBER(E565),E565&gt;0,ISNUMBER(F565)),R565*(F565/E565-1)*(1-'Start Here'!$B$16),0)</f>
        <v>0</v>
      </c>
      <c r="T565" s="17">
        <f>IF(AND(M565="Ready",OR(I565="Approve proposed",AND(I565="Use my price",AND(ISNUMBER(J565),J565&gt;0))),ISNUMBER(L565),E565&gt;0),R565*(L565/E565-1)*(1-'Start Here'!$B$16),0)</f>
        <v>0</v>
      </c>
      <c r="U565" t="str" s="6">
        <v>SNAP: preserve existing selling price</v>
      </c>
      <c r="V565" t="str" s="21">
        <v>Yes</v>
      </c>
      <c r="W565" t="str" s="21">
        <v>No</v>
      </c>
      <c r="X565" s="22">
        <v>0</v>
      </c>
      <c r="Y565" s="18">
        <v>21.65</v>
      </c>
      <c r="Z565" s="18">
        <v>16</v>
      </c>
      <c r="AA565" s="25">
        <v>0.5412</v>
      </c>
      <c r="AB565" t="str" s="6">
        <v>2026-10-01 10:41:27 UTC</v>
      </c>
      <c r="AC565" t="str" s="6">
        <v>Local Line cache</v>
      </c>
      <c r="AD565" s="23">
        <v>813072</v>
      </c>
      <c r="AE565" s="23">
        <v>535102</v>
      </c>
      <c r="AF565" t="str" s="23">
        <v>813072:535102:snap</v>
      </c>
      <c r="AG565" t="str" s="23">
        <v>Yes</v>
      </c>
      <c r="AH565" t="str" s="23">
        <v>Yes</v>
      </c>
      <c r="AI565" s="18">
        <v>0</v>
      </c>
    </row>
    <row r="566" ht="32" customHeight="1">
      <c r="A566" t="str" s="7">
        <v>Deck Family Farm</v>
      </c>
      <c r="B566" t="str" s="7">
        <v>Beef Bones</v>
      </c>
      <c r="C566" t="str" s="7">
        <v>3.00 - 5.00 lbs</v>
      </c>
      <c r="D566" t="str" s="7">
        <v>Herd Share Members</v>
      </c>
      <c r="E566" s="12">
        <v>9.86</v>
      </c>
      <c r="F566" s="13">
        <v>10.65</v>
      </c>
      <c r="G566" s="13">
        <f>IF(AND(ISNUMBER(E566),ISNUMBER(F566)),F566-E566,"")</f>
        <v>0.79</v>
      </c>
      <c r="H566" s="14">
        <f>IF(AND(ISNUMBER(E566),E566&gt;0,ISNUMBER(F566)),F566/E566-1,"")</f>
        <v>0.08012170385395545</v>
      </c>
      <c r="I566" t="str" s="15">
        <v>Unreviewed</v>
      </c>
      <c r="J566" s="16"/>
      <c r="K566" t="str" s="15">
        <v/>
      </c>
      <c r="L566" s="17" t="str">
        <f>IF(AC566="Local catalog","",IF(AG566="Yes",IF(ISNUMBER(E566),E566,""),IF(I566="Keep current",IF(ISNUMBER(E566),E566,""),IF(AH566&lt;&gt;"Yes","",IF(I566="Approve proposed",F566,IF(AND(I566="Use my price",AND(ISNUMBER(J566),J566&gt;0)),J566,""))))))</f>
        <v/>
      </c>
      <c r="M566" t="str" s="7">
        <f>IF(AND(AG566="Yes",OR(I566="Approve proposed",I566="Use my price")),"CHECK: protected price kept current",IF(OR(I566="Unreviewed",I566=""),"Pending review",IF(I566="Hold","On hold",IF(I566="Keep current",IF(ISNUMBER(E566),"Kept current","CHECK: no confirmed current price"),IF(AH566&lt;&gt;"Yes","CHECK: source needs review",IF(AND(I566="Use my price",NOT(AND(ISNUMBER(J566),J566&gt;0))),"CHECK: enter a price above zero",IF(NOT(OR(I566="Approve proposed",I566="Use my price")),"CHECK: choose a listed decision",IF(OR(NOT(ISNUMBER(L566)),L566&lt;=0,NOT(ISNUMBER(Y566)),Y566&lt;=0,X566&gt;=1),"CHECK: price or base unavailable",IF(L566/(Y566*(1-X566))-1&lt;0,"CHECK: price below local base","Ready")))))))))</f>
        <v>Pending review</v>
      </c>
      <c r="N566" s="18">
        <v>9.86</v>
      </c>
      <c r="O566" s="19">
        <v>0.6574</v>
      </c>
      <c r="P566" s="14">
        <v>0.7899</v>
      </c>
      <c r="Q566" s="20" t="str">
        <f>IF(AND(ISNUMBER(L566),ISNUMBER(Y566),Y566&gt;0,X566&lt;1),ROUND(L566/(Y566*(1-X566))-1,4),"")</f>
        <v/>
      </c>
      <c r="R566" s="12">
        <v>739.5</v>
      </c>
      <c r="S566" s="13">
        <f>IF(AND(ISNUMBER(E566),E566&gt;0,ISNUMBER(F566)),R566*(F566/E566-1)*(1-'Start Here'!$B$16),0)</f>
        <v>57.47250000000005</v>
      </c>
      <c r="T566" s="17">
        <f>IF(AND(M566="Ready",OR(I566="Approve proposed",AND(I566="Use my price",AND(ISNUMBER(J566),J566&gt;0))),ISNUMBER(L566),E566&gt;0),R566*(L566/E566-1)*(1-'Start Here'!$B$16),0)</f>
        <v>0</v>
      </c>
      <c r="U566" t="str" s="6">
        <v/>
      </c>
      <c r="V566" t="str" s="21">
        <v>Yes</v>
      </c>
      <c r="W566" t="str" s="21">
        <v>No</v>
      </c>
      <c r="X566" s="22">
        <v>0</v>
      </c>
      <c r="Y566" s="18">
        <v>5.95</v>
      </c>
      <c r="Z566" s="18">
        <v>11</v>
      </c>
      <c r="AA566" s="25">
        <v>0.5412</v>
      </c>
      <c r="AB566" t="str" s="6">
        <v>2026-10-01 10:41:27 UTC</v>
      </c>
      <c r="AC566" t="str" s="6">
        <v>Local Line cache</v>
      </c>
      <c r="AD566" s="23">
        <v>922135</v>
      </c>
      <c r="AE566" s="23">
        <v>669030</v>
      </c>
      <c r="AF566" t="str" s="23">
        <v>922135:669030:herdShare</v>
      </c>
      <c r="AG566" t="str" s="23">
        <v>No</v>
      </c>
      <c r="AH566" t="str" s="23">
        <v>Yes</v>
      </c>
      <c r="AI566" s="18">
        <v>446.25</v>
      </c>
    </row>
    <row r="567" ht="32" customHeight="1">
      <c r="A567" t="str" s="7">
        <v>Deck Family Farm</v>
      </c>
      <c r="B567" t="str" s="7">
        <v>Beef Bones</v>
      </c>
      <c r="C567" t="str" s="7">
        <v>3.00 - 5.00 lbs</v>
      </c>
      <c r="D567" t="str" s="7">
        <v>CSA Members</v>
      </c>
      <c r="E567" s="12">
        <v>9.86</v>
      </c>
      <c r="F567" s="13">
        <v>10.65</v>
      </c>
      <c r="G567" s="13">
        <f>IF(AND(ISNUMBER(E567),ISNUMBER(F567)),F567-E567,"")</f>
        <v>0.79</v>
      </c>
      <c r="H567" s="14">
        <f>IF(AND(ISNUMBER(E567),E567&gt;0,ISNUMBER(F567)),F567/E567-1,"")</f>
        <v>0.08012170385395545</v>
      </c>
      <c r="I567" t="str" s="15">
        <v>Unreviewed</v>
      </c>
      <c r="J567" s="16"/>
      <c r="K567" t="str" s="15">
        <v/>
      </c>
      <c r="L567" s="17" t="str">
        <f>IF(AC567="Local catalog","",IF(AG567="Yes",IF(ISNUMBER(E567),E567,""),IF(I567="Keep current",IF(ISNUMBER(E567),E567,""),IF(AH567&lt;&gt;"Yes","",IF(I567="Approve proposed",F567,IF(AND(I567="Use my price",AND(ISNUMBER(J567),J567&gt;0)),J567,""))))))</f>
        <v/>
      </c>
      <c r="M567" t="str" s="7">
        <f>IF(AND(AG567="Yes",OR(I567="Approve proposed",I567="Use my price")),"CHECK: protected price kept current",IF(OR(I567="Unreviewed",I567=""),"Pending review",IF(I567="Hold","On hold",IF(I567="Keep current",IF(ISNUMBER(E567),"Kept current","CHECK: no confirmed current price"),IF(AH567&lt;&gt;"Yes","CHECK: source needs review",IF(AND(I567="Use my price",NOT(AND(ISNUMBER(J567),J567&gt;0))),"CHECK: enter a price above zero",IF(NOT(OR(I567="Approve proposed",I567="Use my price")),"CHECK: choose a listed decision",IF(OR(NOT(ISNUMBER(L567)),L567&lt;=0,NOT(ISNUMBER(Y567)),Y567&lt;=0,X567&gt;=1),"CHECK: price or base unavailable",IF(L567/(Y567*(1-X567))-1&lt;0,"CHECK: price below local base","Ready")))))))))</f>
        <v>Pending review</v>
      </c>
      <c r="N567" s="18">
        <v>9.86</v>
      </c>
      <c r="O567" s="19">
        <v>0.6574</v>
      </c>
      <c r="P567" s="14">
        <v>0.7899</v>
      </c>
      <c r="Q567" s="20" t="str">
        <f>IF(AND(ISNUMBER(L567),ISNUMBER(Y567),Y567&gt;0,X567&lt;1),ROUND(L567/(Y567*(1-X567))-1,4),"")</f>
        <v/>
      </c>
      <c r="R567" s="12">
        <v>39.44</v>
      </c>
      <c r="S567" s="13">
        <f>IF(AND(ISNUMBER(E567),E567&gt;0,ISNUMBER(F567)),R567*(F567/E567-1)*(1-'Start Here'!$B$16),0)</f>
        <v>3.0652000000000026</v>
      </c>
      <c r="T567" s="17">
        <f>IF(AND(M567="Ready",OR(I567="Approve proposed",AND(I567="Use my price",AND(ISNUMBER(J567),J567&gt;0))),ISNUMBER(L567),E567&gt;0),R567*(L567/E567-1)*(1-'Start Here'!$B$16),0)</f>
        <v>0</v>
      </c>
      <c r="U567" t="str" s="6">
        <v/>
      </c>
      <c r="V567" t="str" s="21">
        <v>Yes</v>
      </c>
      <c r="W567" t="str" s="21">
        <v>No</v>
      </c>
      <c r="X567" s="22">
        <v>0</v>
      </c>
      <c r="Y567" s="18">
        <v>5.95</v>
      </c>
      <c r="Z567" s="18">
        <v>11</v>
      </c>
      <c r="AA567" s="25">
        <v>0.5412</v>
      </c>
      <c r="AB567" t="str" s="6">
        <v>2026-10-01 10:41:27 UTC</v>
      </c>
      <c r="AC567" t="str" s="6">
        <v>Local Line cache</v>
      </c>
      <c r="AD567" s="23">
        <v>922135</v>
      </c>
      <c r="AE567" s="23">
        <v>669030</v>
      </c>
      <c r="AF567" t="str" s="23">
        <v>922135:669030:member</v>
      </c>
      <c r="AG567" t="str" s="23">
        <v>No</v>
      </c>
      <c r="AH567" t="str" s="23">
        <v>Yes</v>
      </c>
      <c r="AI567" s="18">
        <v>23.8</v>
      </c>
    </row>
    <row r="568" ht="32" customHeight="1">
      <c r="A568" t="str" s="7">
        <v>Deck Family Farm</v>
      </c>
      <c r="B568" t="str" s="7">
        <v>Beef Bones</v>
      </c>
      <c r="C568" t="str" s="7">
        <v>3.00 - 5.00 lbs</v>
      </c>
      <c r="D568" t="str" s="7">
        <v>Guest Basket</v>
      </c>
      <c r="E568" s="12">
        <v>9.86</v>
      </c>
      <c r="F568" s="13">
        <v>10.65</v>
      </c>
      <c r="G568" s="13">
        <f>IF(AND(ISNUMBER(E568),ISNUMBER(F568)),F568-E568,"")</f>
        <v>0.79</v>
      </c>
      <c r="H568" s="14">
        <f>IF(AND(ISNUMBER(E568),E568&gt;0,ISNUMBER(F568)),F568/E568-1,"")</f>
        <v>0.08012170385395545</v>
      </c>
      <c r="I568" t="str" s="15">
        <v>Unreviewed</v>
      </c>
      <c r="J568" s="16"/>
      <c r="K568" t="str" s="15">
        <v/>
      </c>
      <c r="L568" s="17" t="str">
        <f>IF(AC568="Local catalog","",IF(AG568="Yes",IF(ISNUMBER(E568),E568,""),IF(I568="Keep current",IF(ISNUMBER(E568),E568,""),IF(AH568&lt;&gt;"Yes","",IF(I568="Approve proposed",F568,IF(AND(I568="Use my price",AND(ISNUMBER(J568),J568&gt;0)),J568,""))))))</f>
        <v/>
      </c>
      <c r="M568" t="str" s="7">
        <f>IF(AND(AG568="Yes",OR(I568="Approve proposed",I568="Use my price")),"CHECK: protected price kept current",IF(OR(I568="Unreviewed",I568=""),"Pending review",IF(I568="Hold","On hold",IF(I568="Keep current",IF(ISNUMBER(E568),"Kept current","CHECK: no confirmed current price"),IF(AH568&lt;&gt;"Yes","CHECK: source needs review",IF(AND(I568="Use my price",NOT(AND(ISNUMBER(J568),J568&gt;0))),"CHECK: enter a price above zero",IF(NOT(OR(I568="Approve proposed",I568="Use my price")),"CHECK: choose a listed decision",IF(OR(NOT(ISNUMBER(L568)),L568&lt;=0,NOT(ISNUMBER(Y568)),Y568&lt;=0,X568&gt;=1),"CHECK: price or base unavailable",IF(L568/(Y568*(1-X568))-1&lt;0,"CHECK: price below local base","Ready")))))))))</f>
        <v>Pending review</v>
      </c>
      <c r="N568" s="18">
        <v>9.86</v>
      </c>
      <c r="O568" s="19">
        <v>0.6574</v>
      </c>
      <c r="P568" s="14">
        <v>0.7899</v>
      </c>
      <c r="Q568" s="20" t="str">
        <f>IF(AND(ISNUMBER(L568),ISNUMBER(Y568),Y568&gt;0,X568&lt;1),ROUND(L568/(Y568*(1-X568))-1,4),"")</f>
        <v/>
      </c>
      <c r="R568" s="12">
        <v>49.3</v>
      </c>
      <c r="S568" s="13">
        <f>IF(AND(ISNUMBER(E568),E568&gt;0,ISNUMBER(F568)),R568*(F568/E568-1)*(1-'Start Here'!$B$16),0)</f>
        <v>3.8315000000000032</v>
      </c>
      <c r="T568" s="17">
        <f>IF(AND(M568="Ready",OR(I568="Approve proposed",AND(I568="Use my price",AND(ISNUMBER(J568),J568&gt;0))),ISNUMBER(L568),E568&gt;0),R568*(L568/E568-1)*(1-'Start Here'!$B$16),0)</f>
        <v>0</v>
      </c>
      <c r="U568" t="str" s="6">
        <v/>
      </c>
      <c r="V568" t="str" s="21">
        <v>Yes</v>
      </c>
      <c r="W568" t="str" s="21">
        <v>No</v>
      </c>
      <c r="X568" s="22">
        <v>0</v>
      </c>
      <c r="Y568" s="18">
        <v>5.95</v>
      </c>
      <c r="Z568" s="18">
        <v>11</v>
      </c>
      <c r="AA568" s="25">
        <v>0.5412</v>
      </c>
      <c r="AB568" t="str" s="6">
        <v>2026-10-01 10:41:27 UTC</v>
      </c>
      <c r="AC568" t="str" s="6">
        <v>Local Line cache</v>
      </c>
      <c r="AD568" s="23">
        <v>922135</v>
      </c>
      <c r="AE568" s="23">
        <v>669030</v>
      </c>
      <c r="AF568" t="str" s="23">
        <v>922135:669030:guest</v>
      </c>
      <c r="AG568" t="str" s="23">
        <v>No</v>
      </c>
      <c r="AH568" t="str" s="23">
        <v>Yes</v>
      </c>
      <c r="AI568" s="18">
        <v>29.75</v>
      </c>
    </row>
    <row r="569" ht="32" customHeight="1">
      <c r="A569" t="str" s="7">
        <v>Deck Family Farm</v>
      </c>
      <c r="B569" t="str" s="7">
        <v>Beef Bones</v>
      </c>
      <c r="C569" t="str" s="7">
        <v>3.00 - 5.00 lbs</v>
      </c>
      <c r="D569" t="str" s="7">
        <v>SNAP</v>
      </c>
      <c r="E569" s="12">
        <v>9.86</v>
      </c>
      <c r="F569" s="13">
        <v>9.86</v>
      </c>
      <c r="G569" s="13">
        <f>IF(AND(ISNUMBER(E569),ISNUMBER(F569)),F569-E569,"")</f>
        <v>0</v>
      </c>
      <c r="H569" s="14">
        <f>IF(AND(ISNUMBER(E569),E569&gt;0,ISNUMBER(F569)),F569/E569-1,"")</f>
        <v>0</v>
      </c>
      <c r="I569" t="str" s="15">
        <v>Keep current</v>
      </c>
      <c r="J569" s="16"/>
      <c r="K569" t="str" s="15">
        <v/>
      </c>
      <c r="L569" s="17">
        <f>IF(AC569="Local catalog","",IF(AG569="Yes",IF(ISNUMBER(E569),E569,""),IF(I569="Keep current",IF(ISNUMBER(E569),E569,""),IF(AH569&lt;&gt;"Yes","",IF(I569="Approve proposed",F569,IF(AND(I569="Use my price",AND(ISNUMBER(J569),J569&gt;0)),J569,""))))))</f>
        <v>9.86</v>
      </c>
      <c r="M569" t="str" s="7">
        <f>IF(AND(AG569="Yes",OR(I569="Approve proposed",I569="Use my price")),"CHECK: protected price kept current",IF(OR(I569="Unreviewed",I569=""),"Pending review",IF(I569="Hold","On hold",IF(I569="Keep current",IF(ISNUMBER(E569),"Kept current","CHECK: no confirmed current price"),IF(AH569&lt;&gt;"Yes","CHECK: source needs review",IF(AND(I569="Use my price",NOT(AND(ISNUMBER(J569),J569&gt;0))),"CHECK: enter a price above zero",IF(NOT(OR(I569="Approve proposed",I569="Use my price")),"CHECK: choose a listed decision",IF(OR(NOT(ISNUMBER(L569)),L569&lt;=0,NOT(ISNUMBER(Y569)),Y569&lt;=0,X569&gt;=1),"CHECK: price or base unavailable",IF(L569/(Y569*(1-X569))-1&lt;0,"CHECK: price below local base","Ready")))))))))</f>
        <v>Kept current</v>
      </c>
      <c r="N569" s="18">
        <v>9.86</v>
      </c>
      <c r="O569" s="19">
        <v>0.6574</v>
      </c>
      <c r="P569" s="14">
        <v>0.6571</v>
      </c>
      <c r="Q569" s="20">
        <f>IF(AND(ISNUMBER(L569),ISNUMBER(Y569),Y569&gt;0,X569&lt;1),ROUND(L569/(Y569*(1-X569))-1,4),"")</f>
        <v>0.6571</v>
      </c>
      <c r="R569" s="12">
        <v>0</v>
      </c>
      <c r="S569" s="13">
        <f>IF(AND(ISNUMBER(E569),E569&gt;0,ISNUMBER(F569)),R569*(F569/E569-1)*(1-'Start Here'!$B$16),0)</f>
        <v>0</v>
      </c>
      <c r="T569" s="17">
        <f>IF(AND(M569="Ready",OR(I569="Approve proposed",AND(I569="Use my price",AND(ISNUMBER(J569),J569&gt;0))),ISNUMBER(L569),E569&gt;0),R569*(L569/E569-1)*(1-'Start Here'!$B$16),0)</f>
        <v>0</v>
      </c>
      <c r="U569" t="str" s="6">
        <v>SNAP: preserve existing selling price</v>
      </c>
      <c r="V569" t="str" s="21">
        <v>Yes</v>
      </c>
      <c r="W569" t="str" s="21">
        <v>No</v>
      </c>
      <c r="X569" s="22">
        <v>0</v>
      </c>
      <c r="Y569" s="18">
        <v>5.95</v>
      </c>
      <c r="Z569" s="18">
        <v>11</v>
      </c>
      <c r="AA569" s="25">
        <v>0.5412</v>
      </c>
      <c r="AB569" t="str" s="6">
        <v>2026-10-01 10:41:27 UTC</v>
      </c>
      <c r="AC569" t="str" s="6">
        <v>Local Line cache</v>
      </c>
      <c r="AD569" s="23">
        <v>922135</v>
      </c>
      <c r="AE569" s="23">
        <v>669030</v>
      </c>
      <c r="AF569" t="str" s="23">
        <v>922135:669030:snap</v>
      </c>
      <c r="AG569" t="str" s="23">
        <v>Yes</v>
      </c>
      <c r="AH569" t="str" s="23">
        <v>Yes</v>
      </c>
      <c r="AI569" s="18">
        <v>0</v>
      </c>
    </row>
    <row r="570" ht="32" customHeight="1">
      <c r="A570" t="str" s="7">
        <v>Deck Family Farm</v>
      </c>
      <c r="B570" t="str" s="7">
        <v>Beef Flat Iron Steak</v>
      </c>
      <c r="C570" t="str" s="7">
        <v>0.70 - 1.10 lbs</v>
      </c>
      <c r="D570" t="str" s="7">
        <v>Herd Share Members</v>
      </c>
      <c r="E570" s="12">
        <v>20.98</v>
      </c>
      <c r="F570" s="13">
        <v>22.66</v>
      </c>
      <c r="G570" s="13">
        <f>IF(AND(ISNUMBER(E570),ISNUMBER(F570)),F570-E570,"")</f>
        <v>1.68</v>
      </c>
      <c r="H570" s="14">
        <f>IF(AND(ISNUMBER(E570),E570&gt;0,ISNUMBER(F570)),F570/E570-1,"")</f>
        <v>0.08007626310772165</v>
      </c>
      <c r="I570" t="str" s="15">
        <v>Unreviewed</v>
      </c>
      <c r="J570" s="16"/>
      <c r="K570" t="str" s="15">
        <v/>
      </c>
      <c r="L570" s="17" t="str">
        <f>IF(AC570="Local catalog","",IF(AG570="Yes",IF(ISNUMBER(E570),E570,""),IF(I570="Keep current",IF(ISNUMBER(E570),E570,""),IF(AH570&lt;&gt;"Yes","",IF(I570="Approve proposed",F570,IF(AND(I570="Use my price",AND(ISNUMBER(J570),J570&gt;0)),J570,""))))))</f>
        <v/>
      </c>
      <c r="M570" t="str" s="7">
        <f>IF(AND(AG570="Yes",OR(I570="Approve proposed",I570="Use my price")),"CHECK: protected price kept current",IF(OR(I570="Unreviewed",I570=""),"Pending review",IF(I570="Hold","On hold",IF(I570="Keep current",IF(ISNUMBER(E570),"Kept current","CHECK: no confirmed current price"),IF(AH570&lt;&gt;"Yes","CHECK: source needs review",IF(AND(I570="Use my price",NOT(AND(ISNUMBER(J570),J570&gt;0))),"CHECK: enter a price above zero",IF(NOT(OR(I570="Approve proposed",I570="Use my price")),"CHECK: choose a listed decision",IF(OR(NOT(ISNUMBER(L570)),L570&lt;=0,NOT(ISNUMBER(Y570)),Y570&lt;=0,X570&gt;=1),"CHECK: price or base unavailable",IF(L570/(Y570*(1-X570))-1&lt;0,"CHECK: price below local base","Ready")))))))))</f>
        <v>Pending review</v>
      </c>
      <c r="N570" s="18">
        <v>20.98</v>
      </c>
      <c r="O570" s="19">
        <v>0.6574</v>
      </c>
      <c r="P570" s="14">
        <v>0.7899</v>
      </c>
      <c r="Q570" s="20" t="str">
        <f>IF(AND(ISNUMBER(L570),ISNUMBER(Y570),Y570&gt;0,X570&lt;1),ROUND(L570/(Y570*(1-X570))-1,4),"")</f>
        <v/>
      </c>
      <c r="R570" s="12">
        <v>1678.4</v>
      </c>
      <c r="S570" s="13">
        <f>IF(AND(ISNUMBER(E570),E570&gt;0,ISNUMBER(F570)),R570*(F570/E570-1)*(1-'Start Here'!$B$16),0)</f>
        <v>130.368</v>
      </c>
      <c r="T570" s="17">
        <f>IF(AND(M570="Ready",OR(I570="Approve proposed",AND(I570="Use my price",AND(ISNUMBER(J570),J570&gt;0))),ISNUMBER(L570),E570&gt;0),R570*(L570/E570-1)*(1-'Start Here'!$B$16),0)</f>
        <v>0</v>
      </c>
      <c r="U570" t="str" s="6">
        <v/>
      </c>
      <c r="V570" t="str" s="21">
        <v>Yes</v>
      </c>
      <c r="W570" t="str" s="21">
        <v>No</v>
      </c>
      <c r="X570" s="22">
        <v>0</v>
      </c>
      <c r="Y570" s="18">
        <v>12.66</v>
      </c>
      <c r="Z570" s="18">
        <v>26</v>
      </c>
      <c r="AA570" s="25">
        <v>0.5412</v>
      </c>
      <c r="AB570" t="str" s="6">
        <v>2026-10-01 10:41:27 UTC</v>
      </c>
      <c r="AC570" t="str" s="6">
        <v>Local Line cache</v>
      </c>
      <c r="AD570" s="23">
        <v>813075</v>
      </c>
      <c r="AE570" s="23">
        <v>535105</v>
      </c>
      <c r="AF570" t="str" s="23">
        <v>813075:535105:herdShare</v>
      </c>
      <c r="AG570" t="str" s="23">
        <v>No</v>
      </c>
      <c r="AH570" t="str" s="23">
        <v>Yes</v>
      </c>
      <c r="AI570" s="18">
        <v>1012.7999999999998</v>
      </c>
    </row>
    <row r="571" ht="32" customHeight="1">
      <c r="A571" t="str" s="7">
        <v>Deck Family Farm</v>
      </c>
      <c r="B571" t="str" s="7">
        <v>Beef Flat Iron Steak</v>
      </c>
      <c r="C571" t="str" s="7">
        <v>0.70 - 1.10 lbs</v>
      </c>
      <c r="D571" t="str" s="7">
        <v>CSA Members</v>
      </c>
      <c r="E571" s="12">
        <v>20.98</v>
      </c>
      <c r="F571" s="13">
        <v>22.66</v>
      </c>
      <c r="G571" s="13">
        <f>IF(AND(ISNUMBER(E571),ISNUMBER(F571)),F571-E571,"")</f>
        <v>1.68</v>
      </c>
      <c r="H571" s="14">
        <f>IF(AND(ISNUMBER(E571),E571&gt;0,ISNUMBER(F571)),F571/E571-1,"")</f>
        <v>0.08007626310772165</v>
      </c>
      <c r="I571" t="str" s="15">
        <v>Unreviewed</v>
      </c>
      <c r="J571" s="16"/>
      <c r="K571" t="str" s="15">
        <v/>
      </c>
      <c r="L571" s="17" t="str">
        <f>IF(AC571="Local catalog","",IF(AG571="Yes",IF(ISNUMBER(E571),E571,""),IF(I571="Keep current",IF(ISNUMBER(E571),E571,""),IF(AH571&lt;&gt;"Yes","",IF(I571="Approve proposed",F571,IF(AND(I571="Use my price",AND(ISNUMBER(J571),J571&gt;0)),J571,""))))))</f>
        <v/>
      </c>
      <c r="M571" t="str" s="7">
        <f>IF(AND(AG571="Yes",OR(I571="Approve proposed",I571="Use my price")),"CHECK: protected price kept current",IF(OR(I571="Unreviewed",I571=""),"Pending review",IF(I571="Hold","On hold",IF(I571="Keep current",IF(ISNUMBER(E571),"Kept current","CHECK: no confirmed current price"),IF(AH571&lt;&gt;"Yes","CHECK: source needs review",IF(AND(I571="Use my price",NOT(AND(ISNUMBER(J571),J571&gt;0))),"CHECK: enter a price above zero",IF(NOT(OR(I571="Approve proposed",I571="Use my price")),"CHECK: choose a listed decision",IF(OR(NOT(ISNUMBER(L571)),L571&lt;=0,NOT(ISNUMBER(Y571)),Y571&lt;=0,X571&gt;=1),"CHECK: price or base unavailable",IF(L571/(Y571*(1-X571))-1&lt;0,"CHECK: price below local base","Ready")))))))))</f>
        <v>Pending review</v>
      </c>
      <c r="N571" s="18">
        <v>20.98</v>
      </c>
      <c r="O571" s="19">
        <v>0.6574</v>
      </c>
      <c r="P571" s="14">
        <v>0.7899</v>
      </c>
      <c r="Q571" s="20" t="str">
        <f>IF(AND(ISNUMBER(L571),ISNUMBER(Y571),Y571&gt;0,X571&lt;1),ROUND(L571/(Y571*(1-X571))-1,4),"")</f>
        <v/>
      </c>
      <c r="R571" s="12">
        <v>146.86</v>
      </c>
      <c r="S571" s="13">
        <f>IF(AND(ISNUMBER(E571),E571&gt;0,ISNUMBER(F571)),R571*(F571/E571-1)*(1-'Start Here'!$B$16),0)</f>
        <v>11.407200000000001</v>
      </c>
      <c r="T571" s="17">
        <f>IF(AND(M571="Ready",OR(I571="Approve proposed",AND(I571="Use my price",AND(ISNUMBER(J571),J571&gt;0))),ISNUMBER(L571),E571&gt;0),R571*(L571/E571-1)*(1-'Start Here'!$B$16),0)</f>
        <v>0</v>
      </c>
      <c r="U571" t="str" s="6">
        <v/>
      </c>
      <c r="V571" t="str" s="21">
        <v>Yes</v>
      </c>
      <c r="W571" t="str" s="21">
        <v>No</v>
      </c>
      <c r="X571" s="22">
        <v>0</v>
      </c>
      <c r="Y571" s="18">
        <v>12.66</v>
      </c>
      <c r="Z571" s="18">
        <v>26</v>
      </c>
      <c r="AA571" s="25">
        <v>0.5412</v>
      </c>
      <c r="AB571" t="str" s="6">
        <v>2026-10-01 10:41:27 UTC</v>
      </c>
      <c r="AC571" t="str" s="6">
        <v>Local Line cache</v>
      </c>
      <c r="AD571" s="23">
        <v>813075</v>
      </c>
      <c r="AE571" s="23">
        <v>535105</v>
      </c>
      <c r="AF571" t="str" s="23">
        <v>813075:535105:member</v>
      </c>
      <c r="AG571" t="str" s="23">
        <v>No</v>
      </c>
      <c r="AH571" t="str" s="23">
        <v>Yes</v>
      </c>
      <c r="AI571" s="18">
        <v>88.62</v>
      </c>
    </row>
    <row r="572" ht="32" customHeight="1">
      <c r="A572" t="str" s="7">
        <v>Deck Family Farm</v>
      </c>
      <c r="B572" t="str" s="7">
        <v>Beef Flat Iron Steak</v>
      </c>
      <c r="C572" t="str" s="7">
        <v>0.70 - 1.10 lbs</v>
      </c>
      <c r="D572" t="str" s="7">
        <v>Guest Basket</v>
      </c>
      <c r="E572" s="12">
        <v>20.98</v>
      </c>
      <c r="F572" s="13">
        <v>22.66</v>
      </c>
      <c r="G572" s="13">
        <f>IF(AND(ISNUMBER(E572),ISNUMBER(F572)),F572-E572,"")</f>
        <v>1.68</v>
      </c>
      <c r="H572" s="14">
        <f>IF(AND(ISNUMBER(E572),E572&gt;0,ISNUMBER(F572)),F572/E572-1,"")</f>
        <v>0.08007626310772165</v>
      </c>
      <c r="I572" t="str" s="15">
        <v>Unreviewed</v>
      </c>
      <c r="J572" s="16"/>
      <c r="K572" t="str" s="15">
        <v/>
      </c>
      <c r="L572" s="17" t="str">
        <f>IF(AC572="Local catalog","",IF(AG572="Yes",IF(ISNUMBER(E572),E572,""),IF(I572="Keep current",IF(ISNUMBER(E572),E572,""),IF(AH572&lt;&gt;"Yes","",IF(I572="Approve proposed",F572,IF(AND(I572="Use my price",AND(ISNUMBER(J572),J572&gt;0)),J572,""))))))</f>
        <v/>
      </c>
      <c r="M572" t="str" s="7">
        <f>IF(AND(AG572="Yes",OR(I572="Approve proposed",I572="Use my price")),"CHECK: protected price kept current",IF(OR(I572="Unreviewed",I572=""),"Pending review",IF(I572="Hold","On hold",IF(I572="Keep current",IF(ISNUMBER(E572),"Kept current","CHECK: no confirmed current price"),IF(AH572&lt;&gt;"Yes","CHECK: source needs review",IF(AND(I572="Use my price",NOT(AND(ISNUMBER(J572),J572&gt;0))),"CHECK: enter a price above zero",IF(NOT(OR(I572="Approve proposed",I572="Use my price")),"CHECK: choose a listed decision",IF(OR(NOT(ISNUMBER(L572)),L572&lt;=0,NOT(ISNUMBER(Y572)),Y572&lt;=0,X572&gt;=1),"CHECK: price or base unavailable",IF(L572/(Y572*(1-X572))-1&lt;0,"CHECK: price below local base","Ready")))))))))</f>
        <v>Pending review</v>
      </c>
      <c r="N572" s="18">
        <v>20.98</v>
      </c>
      <c r="O572" s="19">
        <v>0.6574</v>
      </c>
      <c r="P572" s="14">
        <v>0.7899</v>
      </c>
      <c r="Q572" s="20" t="str">
        <f>IF(AND(ISNUMBER(L572),ISNUMBER(Y572),Y572&gt;0,X572&lt;1),ROUND(L572/(Y572*(1-X572))-1,4),"")</f>
        <v/>
      </c>
      <c r="R572" s="12">
        <v>146.86</v>
      </c>
      <c r="S572" s="13">
        <f>IF(AND(ISNUMBER(E572),E572&gt;0,ISNUMBER(F572)),R572*(F572/E572-1)*(1-'Start Here'!$B$16),0)</f>
        <v>11.407200000000001</v>
      </c>
      <c r="T572" s="17">
        <f>IF(AND(M572="Ready",OR(I572="Approve proposed",AND(I572="Use my price",AND(ISNUMBER(J572),J572&gt;0))),ISNUMBER(L572),E572&gt;0),R572*(L572/E572-1)*(1-'Start Here'!$B$16),0)</f>
        <v>0</v>
      </c>
      <c r="U572" t="str" s="6">
        <v/>
      </c>
      <c r="V572" t="str" s="21">
        <v>Yes</v>
      </c>
      <c r="W572" t="str" s="21">
        <v>No</v>
      </c>
      <c r="X572" s="22">
        <v>0</v>
      </c>
      <c r="Y572" s="18">
        <v>12.66</v>
      </c>
      <c r="Z572" s="18">
        <v>26</v>
      </c>
      <c r="AA572" s="25">
        <v>0.5412</v>
      </c>
      <c r="AB572" t="str" s="6">
        <v>2026-10-01 10:41:27 UTC</v>
      </c>
      <c r="AC572" t="str" s="6">
        <v>Local Line cache</v>
      </c>
      <c r="AD572" s="23">
        <v>813075</v>
      </c>
      <c r="AE572" s="23">
        <v>535105</v>
      </c>
      <c r="AF572" t="str" s="23">
        <v>813075:535105:guest</v>
      </c>
      <c r="AG572" t="str" s="23">
        <v>No</v>
      </c>
      <c r="AH572" t="str" s="23">
        <v>Yes</v>
      </c>
      <c r="AI572" s="18">
        <v>88.61999999999999</v>
      </c>
    </row>
    <row r="573" ht="32" customHeight="1">
      <c r="A573" t="str" s="7">
        <v>Deck Family Farm</v>
      </c>
      <c r="B573" t="str" s="7">
        <v>Beef Flat Iron Steak</v>
      </c>
      <c r="C573" t="str" s="7">
        <v>0.70 - 1.10 lbs</v>
      </c>
      <c r="D573" t="str" s="7">
        <v>SNAP</v>
      </c>
      <c r="E573" s="12">
        <v>20.98</v>
      </c>
      <c r="F573" s="13">
        <v>20.98</v>
      </c>
      <c r="G573" s="13">
        <f>IF(AND(ISNUMBER(E573),ISNUMBER(F573)),F573-E573,"")</f>
        <v>0</v>
      </c>
      <c r="H573" s="14">
        <f>IF(AND(ISNUMBER(E573),E573&gt;0,ISNUMBER(F573)),F573/E573-1,"")</f>
        <v>0</v>
      </c>
      <c r="I573" t="str" s="15">
        <v>Keep current</v>
      </c>
      <c r="J573" s="16"/>
      <c r="K573" t="str" s="15">
        <v/>
      </c>
      <c r="L573" s="17">
        <f>IF(AC573="Local catalog","",IF(AG573="Yes",IF(ISNUMBER(E573),E573,""),IF(I573="Keep current",IF(ISNUMBER(E573),E573,""),IF(AH573&lt;&gt;"Yes","",IF(I573="Approve proposed",F573,IF(AND(I573="Use my price",AND(ISNUMBER(J573),J573&gt;0)),J573,""))))))</f>
        <v>20.98</v>
      </c>
      <c r="M573" t="str" s="7">
        <f>IF(AND(AG573="Yes",OR(I573="Approve proposed",I573="Use my price")),"CHECK: protected price kept current",IF(OR(I573="Unreviewed",I573=""),"Pending review",IF(I573="Hold","On hold",IF(I573="Keep current",IF(ISNUMBER(E573),"Kept current","CHECK: no confirmed current price"),IF(AH573&lt;&gt;"Yes","CHECK: source needs review",IF(AND(I573="Use my price",NOT(AND(ISNUMBER(J573),J573&gt;0))),"CHECK: enter a price above zero",IF(NOT(OR(I573="Approve proposed",I573="Use my price")),"CHECK: choose a listed decision",IF(OR(NOT(ISNUMBER(L573)),L573&lt;=0,NOT(ISNUMBER(Y573)),Y573&lt;=0,X573&gt;=1),"CHECK: price or base unavailable",IF(L573/(Y573*(1-X573))-1&lt;0,"CHECK: price below local base","Ready")))))))))</f>
        <v>Kept current</v>
      </c>
      <c r="N573" s="18">
        <v>20.98</v>
      </c>
      <c r="O573" s="19">
        <v>0.6574</v>
      </c>
      <c r="P573" s="14">
        <v>0.6572</v>
      </c>
      <c r="Q573" s="20">
        <f>IF(AND(ISNUMBER(L573),ISNUMBER(Y573),Y573&gt;0,X573&lt;1),ROUND(L573/(Y573*(1-X573))-1,4),"")</f>
        <v>0.6572</v>
      </c>
      <c r="R573" s="12">
        <v>0</v>
      </c>
      <c r="S573" s="13">
        <f>IF(AND(ISNUMBER(E573),E573&gt;0,ISNUMBER(F573)),R573*(F573/E573-1)*(1-'Start Here'!$B$16),0)</f>
        <v>0</v>
      </c>
      <c r="T573" s="17">
        <f>IF(AND(M573="Ready",OR(I573="Approve proposed",AND(I573="Use my price",AND(ISNUMBER(J573),J573&gt;0))),ISNUMBER(L573),E573&gt;0),R573*(L573/E573-1)*(1-'Start Here'!$B$16),0)</f>
        <v>0</v>
      </c>
      <c r="U573" t="str" s="6">
        <v>SNAP: preserve existing selling price</v>
      </c>
      <c r="V573" t="str" s="21">
        <v>Yes</v>
      </c>
      <c r="W573" t="str" s="21">
        <v>No</v>
      </c>
      <c r="X573" s="22">
        <v>0</v>
      </c>
      <c r="Y573" s="18">
        <v>12.66</v>
      </c>
      <c r="Z573" s="18">
        <v>26</v>
      </c>
      <c r="AA573" s="25">
        <v>0.5412</v>
      </c>
      <c r="AB573" t="str" s="6">
        <v>2026-10-01 10:41:27 UTC</v>
      </c>
      <c r="AC573" t="str" s="6">
        <v>Local Line cache</v>
      </c>
      <c r="AD573" s="23">
        <v>813075</v>
      </c>
      <c r="AE573" s="23">
        <v>535105</v>
      </c>
      <c r="AF573" t="str" s="23">
        <v>813075:535105:snap</v>
      </c>
      <c r="AG573" t="str" s="23">
        <v>Yes</v>
      </c>
      <c r="AH573" t="str" s="23">
        <v>Yes</v>
      </c>
      <c r="AI573" s="18">
        <v>0</v>
      </c>
    </row>
    <row r="574" ht="32" customHeight="1">
      <c r="A574" t="str" s="7">
        <v>Deck Family Farm</v>
      </c>
      <c r="B574" t="str" s="7">
        <v>Beef Heart</v>
      </c>
      <c r="C574" t="str" s="7">
        <v>2.50 - 3.5 lbs</v>
      </c>
      <c r="D574" t="str" s="7">
        <v>Herd Share Members</v>
      </c>
      <c r="E574" s="12">
        <v>25.56</v>
      </c>
      <c r="F574" s="13">
        <v>27.6</v>
      </c>
      <c r="G574" s="13">
        <f>IF(AND(ISNUMBER(E574),ISNUMBER(F574)),F574-E574,"")</f>
        <v>2.04</v>
      </c>
      <c r="H574" s="14">
        <f>IF(AND(ISNUMBER(E574),E574&gt;0,ISNUMBER(F574)),F574/E574-1,"")</f>
        <v>0.07981220657277</v>
      </c>
      <c r="I574" t="str" s="15">
        <v>Unreviewed</v>
      </c>
      <c r="J574" s="16"/>
      <c r="K574" t="str" s="15">
        <v/>
      </c>
      <c r="L574" s="17" t="str">
        <f>IF(AC574="Local catalog","",IF(AG574="Yes",IF(ISNUMBER(E574),E574,""),IF(I574="Keep current",IF(ISNUMBER(E574),E574,""),IF(AH574&lt;&gt;"Yes","",IF(I574="Approve proposed",F574,IF(AND(I574="Use my price",AND(ISNUMBER(J574),J574&gt;0)),J574,""))))))</f>
        <v/>
      </c>
      <c r="M574" t="str" s="7">
        <f>IF(AND(AG574="Yes",OR(I574="Approve proposed",I574="Use my price")),"CHECK: protected price kept current",IF(OR(I574="Unreviewed",I574=""),"Pending review",IF(I574="Hold","On hold",IF(I574="Keep current",IF(ISNUMBER(E574),"Kept current","CHECK: no confirmed current price"),IF(AH574&lt;&gt;"Yes","CHECK: source needs review",IF(AND(I574="Use my price",NOT(AND(ISNUMBER(J574),J574&gt;0))),"CHECK: enter a price above zero",IF(NOT(OR(I574="Approve proposed",I574="Use my price")),"CHECK: choose a listed decision",IF(OR(NOT(ISNUMBER(L574)),L574&lt;=0,NOT(ISNUMBER(Y574)),Y574&lt;=0,X574&gt;=1),"CHECK: price or base unavailable",IF(L574/(Y574*(1-X574))-1&lt;0,"CHECK: price below local base","Ready")))))))))</f>
        <v>Pending review</v>
      </c>
      <c r="N574" s="18">
        <v>25.56</v>
      </c>
      <c r="O574" s="19">
        <v>0.6574</v>
      </c>
      <c r="P574" s="14">
        <v>0.7899</v>
      </c>
      <c r="Q574" s="20" t="str">
        <f>IF(AND(ISNUMBER(L574),ISNUMBER(Y574),Y574&gt;0,X574&lt;1),ROUND(L574/(Y574*(1-X574))-1,4),"")</f>
        <v/>
      </c>
      <c r="R574" s="12">
        <v>153.35999999999999</v>
      </c>
      <c r="S574" s="13">
        <f>IF(AND(ISNUMBER(E574),E574&gt;0,ISNUMBER(F574)),R574*(F574/E574-1)*(1-'Start Here'!$B$16),0)</f>
        <v>11.872800000000005</v>
      </c>
      <c r="T574" s="17">
        <f>IF(AND(M574="Ready",OR(I574="Approve proposed",AND(I574="Use my price",AND(ISNUMBER(J574),J574&gt;0))),ISNUMBER(L574),E574&gt;0),R574*(L574/E574-1)*(1-'Start Here'!$B$16),0)</f>
        <v>0</v>
      </c>
      <c r="U574" t="str" s="6">
        <v/>
      </c>
      <c r="V574" t="str" s="21">
        <v>Yes</v>
      </c>
      <c r="W574" t="str" s="21">
        <v>No</v>
      </c>
      <c r="X574" s="22">
        <v>0</v>
      </c>
      <c r="Y574" s="18">
        <v>15.42</v>
      </c>
      <c r="Z574" s="18">
        <v>9.5</v>
      </c>
      <c r="AA574" s="25">
        <v>0.5412</v>
      </c>
      <c r="AB574" t="str" s="6">
        <v>2026-10-01 10:41:27 UTC</v>
      </c>
      <c r="AC574" t="str" s="6">
        <v>Local Line cache</v>
      </c>
      <c r="AD574" s="23">
        <v>805660</v>
      </c>
      <c r="AE574" s="23">
        <v>526713</v>
      </c>
      <c r="AF574" t="str" s="23">
        <v>805660:526713:herdShare</v>
      </c>
      <c r="AG574" t="str" s="23">
        <v>No</v>
      </c>
      <c r="AH574" t="str" s="23">
        <v>Yes</v>
      </c>
      <c r="AI574" s="18">
        <v>92.52</v>
      </c>
    </row>
    <row r="575" ht="32" customHeight="1">
      <c r="A575" t="str" s="7">
        <v>Deck Family Farm</v>
      </c>
      <c r="B575" t="str" s="7">
        <v>Beef Heart</v>
      </c>
      <c r="C575" t="str" s="7">
        <v>2.50 - 3.5 lbs</v>
      </c>
      <c r="D575" t="str" s="7">
        <v>CSA Members</v>
      </c>
      <c r="E575" s="12">
        <v>25.56</v>
      </c>
      <c r="F575" s="13">
        <v>27.6</v>
      </c>
      <c r="G575" s="13">
        <f>IF(AND(ISNUMBER(E575),ISNUMBER(F575)),F575-E575,"")</f>
        <v>2.04</v>
      </c>
      <c r="H575" s="14">
        <f>IF(AND(ISNUMBER(E575),E575&gt;0,ISNUMBER(F575)),F575/E575-1,"")</f>
        <v>0.07981220657277</v>
      </c>
      <c r="I575" t="str" s="15">
        <v>Unreviewed</v>
      </c>
      <c r="J575" s="16"/>
      <c r="K575" t="str" s="15">
        <v/>
      </c>
      <c r="L575" s="17" t="str">
        <f>IF(AC575="Local catalog","",IF(AG575="Yes",IF(ISNUMBER(E575),E575,""),IF(I575="Keep current",IF(ISNUMBER(E575),E575,""),IF(AH575&lt;&gt;"Yes","",IF(I575="Approve proposed",F575,IF(AND(I575="Use my price",AND(ISNUMBER(J575),J575&gt;0)),J575,""))))))</f>
        <v/>
      </c>
      <c r="M575" t="str" s="7">
        <f>IF(AND(AG575="Yes",OR(I575="Approve proposed",I575="Use my price")),"CHECK: protected price kept current",IF(OR(I575="Unreviewed",I575=""),"Pending review",IF(I575="Hold","On hold",IF(I575="Keep current",IF(ISNUMBER(E575),"Kept current","CHECK: no confirmed current price"),IF(AH575&lt;&gt;"Yes","CHECK: source needs review",IF(AND(I575="Use my price",NOT(AND(ISNUMBER(J575),J575&gt;0))),"CHECK: enter a price above zero",IF(NOT(OR(I575="Approve proposed",I575="Use my price")),"CHECK: choose a listed decision",IF(OR(NOT(ISNUMBER(L575)),L575&lt;=0,NOT(ISNUMBER(Y575)),Y575&lt;=0,X575&gt;=1),"CHECK: price or base unavailable",IF(L575/(Y575*(1-X575))-1&lt;0,"CHECK: price below local base","Ready")))))))))</f>
        <v>Pending review</v>
      </c>
      <c r="N575" s="18">
        <v>25.56</v>
      </c>
      <c r="O575" s="19">
        <v>0.6574</v>
      </c>
      <c r="P575" s="14">
        <v>0.7899</v>
      </c>
      <c r="Q575" s="20" t="str">
        <f>IF(AND(ISNUMBER(L575),ISNUMBER(Y575),Y575&gt;0,X575&lt;1),ROUND(L575/(Y575*(1-X575))-1,4),"")</f>
        <v/>
      </c>
      <c r="R575" s="12">
        <v>0</v>
      </c>
      <c r="S575" s="13">
        <f>IF(AND(ISNUMBER(E575),E575&gt;0,ISNUMBER(F575)),R575*(F575/E575-1)*(1-'Start Here'!$B$16),0)</f>
        <v>0</v>
      </c>
      <c r="T575" s="17">
        <f>IF(AND(M575="Ready",OR(I575="Approve proposed",AND(I575="Use my price",AND(ISNUMBER(J575),J575&gt;0))),ISNUMBER(L575),E575&gt;0),R575*(L575/E575-1)*(1-'Start Here'!$B$16),0)</f>
        <v>0</v>
      </c>
      <c r="U575" t="str" s="6">
        <v/>
      </c>
      <c r="V575" t="str" s="21">
        <v>Yes</v>
      </c>
      <c r="W575" t="str" s="21">
        <v>No</v>
      </c>
      <c r="X575" s="22">
        <v>0</v>
      </c>
      <c r="Y575" s="18">
        <v>15.42</v>
      </c>
      <c r="Z575" s="18">
        <v>9.5</v>
      </c>
      <c r="AA575" s="25">
        <v>0.5412</v>
      </c>
      <c r="AB575" t="str" s="6">
        <v>2026-10-01 10:41:27 UTC</v>
      </c>
      <c r="AC575" t="str" s="6">
        <v>Local Line cache</v>
      </c>
      <c r="AD575" s="23">
        <v>805660</v>
      </c>
      <c r="AE575" s="23">
        <v>526713</v>
      </c>
      <c r="AF575" t="str" s="23">
        <v>805660:526713:member</v>
      </c>
      <c r="AG575" t="str" s="23">
        <v>No</v>
      </c>
      <c r="AH575" t="str" s="23">
        <v>Yes</v>
      </c>
      <c r="AI575" s="18">
        <v>0</v>
      </c>
    </row>
    <row r="576" ht="32" customHeight="1">
      <c r="A576" t="str" s="7">
        <v>Deck Family Farm</v>
      </c>
      <c r="B576" t="str" s="7">
        <v>Beef Heart</v>
      </c>
      <c r="C576" t="str" s="7">
        <v>2.50 - 3.5 lbs</v>
      </c>
      <c r="D576" t="str" s="7">
        <v>Guest Basket</v>
      </c>
      <c r="E576" s="12">
        <v>25.56</v>
      </c>
      <c r="F576" s="13">
        <v>27.6</v>
      </c>
      <c r="G576" s="13">
        <f>IF(AND(ISNUMBER(E576),ISNUMBER(F576)),F576-E576,"")</f>
        <v>2.04</v>
      </c>
      <c r="H576" s="14">
        <f>IF(AND(ISNUMBER(E576),E576&gt;0,ISNUMBER(F576)),F576/E576-1,"")</f>
        <v>0.07981220657277</v>
      </c>
      <c r="I576" t="str" s="15">
        <v>Unreviewed</v>
      </c>
      <c r="J576" s="16"/>
      <c r="K576" t="str" s="15">
        <v/>
      </c>
      <c r="L576" s="17" t="str">
        <f>IF(AC576="Local catalog","",IF(AG576="Yes",IF(ISNUMBER(E576),E576,""),IF(I576="Keep current",IF(ISNUMBER(E576),E576,""),IF(AH576&lt;&gt;"Yes","",IF(I576="Approve proposed",F576,IF(AND(I576="Use my price",AND(ISNUMBER(J576),J576&gt;0)),J576,""))))))</f>
        <v/>
      </c>
      <c r="M576" t="str" s="7">
        <f>IF(AND(AG576="Yes",OR(I576="Approve proposed",I576="Use my price")),"CHECK: protected price kept current",IF(OR(I576="Unreviewed",I576=""),"Pending review",IF(I576="Hold","On hold",IF(I576="Keep current",IF(ISNUMBER(E576),"Kept current","CHECK: no confirmed current price"),IF(AH576&lt;&gt;"Yes","CHECK: source needs review",IF(AND(I576="Use my price",NOT(AND(ISNUMBER(J576),J576&gt;0))),"CHECK: enter a price above zero",IF(NOT(OR(I576="Approve proposed",I576="Use my price")),"CHECK: choose a listed decision",IF(OR(NOT(ISNUMBER(L576)),L576&lt;=0,NOT(ISNUMBER(Y576)),Y576&lt;=0,X576&gt;=1),"CHECK: price or base unavailable",IF(L576/(Y576*(1-X576))-1&lt;0,"CHECK: price below local base","Ready")))))))))</f>
        <v>Pending review</v>
      </c>
      <c r="N576" s="18">
        <v>25.56</v>
      </c>
      <c r="O576" s="19">
        <v>0.6574</v>
      </c>
      <c r="P576" s="14">
        <v>0.7899</v>
      </c>
      <c r="Q576" s="20" t="str">
        <f>IF(AND(ISNUMBER(L576),ISNUMBER(Y576),Y576&gt;0,X576&lt;1),ROUND(L576/(Y576*(1-X576))-1,4),"")</f>
        <v/>
      </c>
      <c r="R576" s="12">
        <v>0</v>
      </c>
      <c r="S576" s="13">
        <f>IF(AND(ISNUMBER(E576),E576&gt;0,ISNUMBER(F576)),R576*(F576/E576-1)*(1-'Start Here'!$B$16),0)</f>
        <v>0</v>
      </c>
      <c r="T576" s="17">
        <f>IF(AND(M576="Ready",OR(I576="Approve proposed",AND(I576="Use my price",AND(ISNUMBER(J576),J576&gt;0))),ISNUMBER(L576),E576&gt;0),R576*(L576/E576-1)*(1-'Start Here'!$B$16),0)</f>
        <v>0</v>
      </c>
      <c r="U576" t="str" s="6">
        <v/>
      </c>
      <c r="V576" t="str" s="21">
        <v>Yes</v>
      </c>
      <c r="W576" t="str" s="21">
        <v>No</v>
      </c>
      <c r="X576" s="22">
        <v>0</v>
      </c>
      <c r="Y576" s="18">
        <v>15.42</v>
      </c>
      <c r="Z576" s="18">
        <v>9.5</v>
      </c>
      <c r="AA576" s="25">
        <v>0.5412</v>
      </c>
      <c r="AB576" t="str" s="6">
        <v>2026-10-01 10:41:27 UTC</v>
      </c>
      <c r="AC576" t="str" s="6">
        <v>Local Line cache</v>
      </c>
      <c r="AD576" s="23">
        <v>805660</v>
      </c>
      <c r="AE576" s="23">
        <v>526713</v>
      </c>
      <c r="AF576" t="str" s="23">
        <v>805660:526713:guest</v>
      </c>
      <c r="AG576" t="str" s="23">
        <v>No</v>
      </c>
      <c r="AH576" t="str" s="23">
        <v>Yes</v>
      </c>
      <c r="AI576" s="18">
        <v>0</v>
      </c>
    </row>
    <row r="577" ht="32" customHeight="1">
      <c r="A577" t="str" s="7">
        <v>Deck Family Farm</v>
      </c>
      <c r="B577" t="str" s="7">
        <v>Beef Heart</v>
      </c>
      <c r="C577" t="str" s="7">
        <v>2.50 - 3.5 lbs</v>
      </c>
      <c r="D577" t="str" s="7">
        <v>SNAP</v>
      </c>
      <c r="E577" s="12">
        <v>25.56</v>
      </c>
      <c r="F577" s="13">
        <v>25.56</v>
      </c>
      <c r="G577" s="13">
        <f>IF(AND(ISNUMBER(E577),ISNUMBER(F577)),F577-E577,"")</f>
        <v>0</v>
      </c>
      <c r="H577" s="14">
        <f>IF(AND(ISNUMBER(E577),E577&gt;0,ISNUMBER(F577)),F577/E577-1,"")</f>
        <v>0</v>
      </c>
      <c r="I577" t="str" s="15">
        <v>Keep current</v>
      </c>
      <c r="J577" s="16"/>
      <c r="K577" t="str" s="15">
        <v/>
      </c>
      <c r="L577" s="17">
        <f>IF(AC577="Local catalog","",IF(AG577="Yes",IF(ISNUMBER(E577),E577,""),IF(I577="Keep current",IF(ISNUMBER(E577),E577,""),IF(AH577&lt;&gt;"Yes","",IF(I577="Approve proposed",F577,IF(AND(I577="Use my price",AND(ISNUMBER(J577),J577&gt;0)),J577,""))))))</f>
        <v>25.56</v>
      </c>
      <c r="M577" t="str" s="7">
        <f>IF(AND(AG577="Yes",OR(I577="Approve proposed",I577="Use my price")),"CHECK: protected price kept current",IF(OR(I577="Unreviewed",I577=""),"Pending review",IF(I577="Hold","On hold",IF(I577="Keep current",IF(ISNUMBER(E577),"Kept current","CHECK: no confirmed current price"),IF(AH577&lt;&gt;"Yes","CHECK: source needs review",IF(AND(I577="Use my price",NOT(AND(ISNUMBER(J577),J577&gt;0))),"CHECK: enter a price above zero",IF(NOT(OR(I577="Approve proposed",I577="Use my price")),"CHECK: choose a listed decision",IF(OR(NOT(ISNUMBER(L577)),L577&lt;=0,NOT(ISNUMBER(Y577)),Y577&lt;=0,X577&gt;=1),"CHECK: price or base unavailable",IF(L577/(Y577*(1-X577))-1&lt;0,"CHECK: price below local base","Ready")))))))))</f>
        <v>Kept current</v>
      </c>
      <c r="N577" s="18">
        <v>25.56</v>
      </c>
      <c r="O577" s="19">
        <v>0.6574</v>
      </c>
      <c r="P577" s="14">
        <v>0.6576</v>
      </c>
      <c r="Q577" s="20">
        <f>IF(AND(ISNUMBER(L577),ISNUMBER(Y577),Y577&gt;0,X577&lt;1),ROUND(L577/(Y577*(1-X577))-1,4),"")</f>
        <v>0.6576</v>
      </c>
      <c r="R577" s="12">
        <v>0</v>
      </c>
      <c r="S577" s="13">
        <f>IF(AND(ISNUMBER(E577),E577&gt;0,ISNUMBER(F577)),R577*(F577/E577-1)*(1-'Start Here'!$B$16),0)</f>
        <v>0</v>
      </c>
      <c r="T577" s="17">
        <f>IF(AND(M577="Ready",OR(I577="Approve proposed",AND(I577="Use my price",AND(ISNUMBER(J577),J577&gt;0))),ISNUMBER(L577),E577&gt;0),R577*(L577/E577-1)*(1-'Start Here'!$B$16),0)</f>
        <v>0</v>
      </c>
      <c r="U577" t="str" s="6">
        <v>SNAP: preserve existing selling price</v>
      </c>
      <c r="V577" t="str" s="21">
        <v>Yes</v>
      </c>
      <c r="W577" t="str" s="21">
        <v>No</v>
      </c>
      <c r="X577" s="22">
        <v>0</v>
      </c>
      <c r="Y577" s="18">
        <v>15.42</v>
      </c>
      <c r="Z577" s="18">
        <v>9.5</v>
      </c>
      <c r="AA577" s="25">
        <v>0.5412</v>
      </c>
      <c r="AB577" t="str" s="6">
        <v>2026-10-01 10:41:27 UTC</v>
      </c>
      <c r="AC577" t="str" s="6">
        <v>Local Line cache</v>
      </c>
      <c r="AD577" s="23">
        <v>805660</v>
      </c>
      <c r="AE577" s="23">
        <v>526713</v>
      </c>
      <c r="AF577" t="str" s="23">
        <v>805660:526713:snap</v>
      </c>
      <c r="AG577" t="str" s="23">
        <v>Yes</v>
      </c>
      <c r="AH577" t="str" s="23">
        <v>Yes</v>
      </c>
      <c r="AI577" s="18">
        <v>0</v>
      </c>
    </row>
    <row r="578" ht="32" customHeight="1">
      <c r="A578" t="str" s="7">
        <v>Deck Family Farm</v>
      </c>
      <c r="B578" t="str" s="7">
        <v>Beef Kidney</v>
      </c>
      <c r="C578" t="str" s="7">
        <v>0.80 - 1.00 lbs</v>
      </c>
      <c r="D578" t="str" s="7">
        <v>Herd Share Members</v>
      </c>
      <c r="E578" s="12">
        <v>12.13</v>
      </c>
      <c r="F578" s="13">
        <v>13.1</v>
      </c>
      <c r="G578" s="13">
        <f>IF(AND(ISNUMBER(E578),ISNUMBER(F578)),F578-E578,"")</f>
        <v>0.97</v>
      </c>
      <c r="H578" s="14">
        <f>IF(AND(ISNUMBER(E578),E578&gt;0,ISNUMBER(F578)),F578/E578-1,"")</f>
        <v>0.07996702390766686</v>
      </c>
      <c r="I578" t="str" s="15">
        <v>Unreviewed</v>
      </c>
      <c r="J578" s="16"/>
      <c r="K578" t="str" s="15">
        <v/>
      </c>
      <c r="L578" s="17" t="str">
        <f>IF(AC578="Local catalog","",IF(AG578="Yes",IF(ISNUMBER(E578),E578,""),IF(I578="Keep current",IF(ISNUMBER(E578),E578,""),IF(AH578&lt;&gt;"Yes","",IF(I578="Approve proposed",F578,IF(AND(I578="Use my price",AND(ISNUMBER(J578),J578&gt;0)),J578,""))))))</f>
        <v/>
      </c>
      <c r="M578" t="str" s="7">
        <f>IF(AND(AG578="Yes",OR(I578="Approve proposed",I578="Use my price")),"CHECK: protected price kept current",IF(OR(I578="Unreviewed",I578=""),"Pending review",IF(I578="Hold","On hold",IF(I578="Keep current",IF(ISNUMBER(E578),"Kept current","CHECK: no confirmed current price"),IF(AH578&lt;&gt;"Yes","CHECK: source needs review",IF(AND(I578="Use my price",NOT(AND(ISNUMBER(J578),J578&gt;0))),"CHECK: enter a price above zero",IF(NOT(OR(I578="Approve proposed",I578="Use my price")),"CHECK: choose a listed decision",IF(OR(NOT(ISNUMBER(L578)),L578&lt;=0,NOT(ISNUMBER(Y578)),Y578&lt;=0,X578&gt;=1),"CHECK: price or base unavailable",IF(L578/(Y578*(1-X578))-1&lt;0,"CHECK: price below local base","Ready")))))))))</f>
        <v>Pending review</v>
      </c>
      <c r="N578" s="18">
        <v>12.12</v>
      </c>
      <c r="O578" s="19">
        <v>0.6574</v>
      </c>
      <c r="P578" s="14">
        <v>0.7921</v>
      </c>
      <c r="Q578" s="20" t="str">
        <f>IF(AND(ISNUMBER(L578),ISNUMBER(Y578),Y578&gt;0,X578&lt;1),ROUND(L578/(Y578*(1-X578))-1,4),"")</f>
        <v/>
      </c>
      <c r="R578" s="12">
        <v>116.37</v>
      </c>
      <c r="S578" s="13">
        <f>IF(AND(ISNUMBER(E578),E578&gt;0,ISNUMBER(F578)),R578*(F578/E578-1)*(1-'Start Here'!$B$16),0)</f>
        <v>9.026589694971136</v>
      </c>
      <c r="T578" s="17">
        <f>IF(AND(M578="Ready",OR(I578="Approve proposed",AND(I578="Use my price",AND(ISNUMBER(J578),J578&gt;0))),ISNUMBER(L578),E578&gt;0),R578*(L578/E578-1)*(1-'Start Here'!$B$16),0)</f>
        <v>0</v>
      </c>
      <c r="U578" t="str" s="6">
        <v/>
      </c>
      <c r="V578" t="str" s="21">
        <v>Yes</v>
      </c>
      <c r="W578" t="str" s="21">
        <v>No</v>
      </c>
      <c r="X578" s="22">
        <v>0</v>
      </c>
      <c r="Y578" s="18">
        <v>7.31</v>
      </c>
      <c r="Z578" s="18">
        <v>15</v>
      </c>
      <c r="AA578" s="25">
        <v>0.5412</v>
      </c>
      <c r="AB578" t="str" s="6">
        <v>2026-10-01 10:41:27 UTC</v>
      </c>
      <c r="AC578" t="str" s="6">
        <v>Local Line cache</v>
      </c>
      <c r="AD578" s="23">
        <v>825832</v>
      </c>
      <c r="AE578" s="23">
        <v>549811</v>
      </c>
      <c r="AF578" t="str" s="23">
        <v>825832:549811:herdShare</v>
      </c>
      <c r="AG578" t="str" s="23">
        <v>No</v>
      </c>
      <c r="AH578" t="str" s="23">
        <v>Yes</v>
      </c>
      <c r="AI578" s="18">
        <v>65.78999999999999</v>
      </c>
    </row>
    <row r="579" ht="32" customHeight="1">
      <c r="A579" t="str" s="7">
        <v>Deck Family Farm</v>
      </c>
      <c r="B579" t="str" s="7">
        <v>Beef Kidney</v>
      </c>
      <c r="C579" t="str" s="7">
        <v>0.80 - 1.00 lbs</v>
      </c>
      <c r="D579" t="str" s="7">
        <v>CSA Members</v>
      </c>
      <c r="E579" s="12">
        <v>12.13</v>
      </c>
      <c r="F579" s="13">
        <v>13.1</v>
      </c>
      <c r="G579" s="13">
        <f>IF(AND(ISNUMBER(E579),ISNUMBER(F579)),F579-E579,"")</f>
        <v>0.97</v>
      </c>
      <c r="H579" s="14">
        <f>IF(AND(ISNUMBER(E579),E579&gt;0,ISNUMBER(F579)),F579/E579-1,"")</f>
        <v>0.07996702390766686</v>
      </c>
      <c r="I579" t="str" s="15">
        <v>Unreviewed</v>
      </c>
      <c r="J579" s="16"/>
      <c r="K579" t="str" s="15">
        <v/>
      </c>
      <c r="L579" s="17" t="str">
        <f>IF(AC579="Local catalog","",IF(AG579="Yes",IF(ISNUMBER(E579),E579,""),IF(I579="Keep current",IF(ISNUMBER(E579),E579,""),IF(AH579&lt;&gt;"Yes","",IF(I579="Approve proposed",F579,IF(AND(I579="Use my price",AND(ISNUMBER(J579),J579&gt;0)),J579,""))))))</f>
        <v/>
      </c>
      <c r="M579" t="str" s="7">
        <f>IF(AND(AG579="Yes",OR(I579="Approve proposed",I579="Use my price")),"CHECK: protected price kept current",IF(OR(I579="Unreviewed",I579=""),"Pending review",IF(I579="Hold","On hold",IF(I579="Keep current",IF(ISNUMBER(E579),"Kept current","CHECK: no confirmed current price"),IF(AH579&lt;&gt;"Yes","CHECK: source needs review",IF(AND(I579="Use my price",NOT(AND(ISNUMBER(J579),J579&gt;0))),"CHECK: enter a price above zero",IF(NOT(OR(I579="Approve proposed",I579="Use my price")),"CHECK: choose a listed decision",IF(OR(NOT(ISNUMBER(L579)),L579&lt;=0,NOT(ISNUMBER(Y579)),Y579&lt;=0,X579&gt;=1),"CHECK: price or base unavailable",IF(L579/(Y579*(1-X579))-1&lt;0,"CHECK: price below local base","Ready")))))))))</f>
        <v>Pending review</v>
      </c>
      <c r="N579" s="18">
        <v>12.12</v>
      </c>
      <c r="O579" s="19">
        <v>0.6574</v>
      </c>
      <c r="P579" s="14">
        <v>0.7921</v>
      </c>
      <c r="Q579" s="20" t="str">
        <f>IF(AND(ISNUMBER(L579),ISNUMBER(Y579),Y579&gt;0,X579&lt;1),ROUND(L579/(Y579*(1-X579))-1,4),"")</f>
        <v/>
      </c>
      <c r="R579" s="12">
        <v>20.98</v>
      </c>
      <c r="S579" s="13">
        <f>IF(AND(ISNUMBER(E579),E579&gt;0,ISNUMBER(F579)),R579*(F579/E579-1)*(1-'Start Here'!$B$16),0)</f>
        <v>1.627376916735365</v>
      </c>
      <c r="T579" s="17">
        <f>IF(AND(M579="Ready",OR(I579="Approve proposed",AND(I579="Use my price",AND(ISNUMBER(J579),J579&gt;0))),ISNUMBER(L579),E579&gt;0),R579*(L579/E579-1)*(1-'Start Here'!$B$16),0)</f>
        <v>0</v>
      </c>
      <c r="U579" t="str" s="6">
        <v/>
      </c>
      <c r="V579" t="str" s="21">
        <v>Yes</v>
      </c>
      <c r="W579" t="str" s="21">
        <v>No</v>
      </c>
      <c r="X579" s="22">
        <v>0</v>
      </c>
      <c r="Y579" s="18">
        <v>7.31</v>
      </c>
      <c r="Z579" s="18">
        <v>15</v>
      </c>
      <c r="AA579" s="25">
        <v>0.5412</v>
      </c>
      <c r="AB579" t="str" s="6">
        <v>2026-10-01 10:41:27 UTC</v>
      </c>
      <c r="AC579" t="str" s="6">
        <v>Local Line cache</v>
      </c>
      <c r="AD579" s="23">
        <v>825832</v>
      </c>
      <c r="AE579" s="23">
        <v>549811</v>
      </c>
      <c r="AF579" t="str" s="23">
        <v>825832:549811:member</v>
      </c>
      <c r="AG579" t="str" s="23">
        <v>No</v>
      </c>
      <c r="AH579" t="str" s="23">
        <v>Yes</v>
      </c>
      <c r="AI579" s="18">
        <v>7.31</v>
      </c>
    </row>
    <row r="580" ht="32" customHeight="1">
      <c r="A580" t="str" s="7">
        <v>Deck Family Farm</v>
      </c>
      <c r="B580" t="str" s="7">
        <v>Beef Kidney</v>
      </c>
      <c r="C580" t="str" s="7">
        <v>0.80 - 1.00 lbs</v>
      </c>
      <c r="D580" t="str" s="7">
        <v>Guest Basket</v>
      </c>
      <c r="E580" s="12">
        <v>12.13</v>
      </c>
      <c r="F580" s="13">
        <v>13.1</v>
      </c>
      <c r="G580" s="13">
        <f>IF(AND(ISNUMBER(E580),ISNUMBER(F580)),F580-E580,"")</f>
        <v>0.97</v>
      </c>
      <c r="H580" s="14">
        <f>IF(AND(ISNUMBER(E580),E580&gt;0,ISNUMBER(F580)),F580/E580-1,"")</f>
        <v>0.07996702390766686</v>
      </c>
      <c r="I580" t="str" s="15">
        <v>Unreviewed</v>
      </c>
      <c r="J580" s="16"/>
      <c r="K580" t="str" s="15">
        <v/>
      </c>
      <c r="L580" s="17" t="str">
        <f>IF(AC580="Local catalog","",IF(AG580="Yes",IF(ISNUMBER(E580),E580,""),IF(I580="Keep current",IF(ISNUMBER(E580),E580,""),IF(AH580&lt;&gt;"Yes","",IF(I580="Approve proposed",F580,IF(AND(I580="Use my price",AND(ISNUMBER(J580),J580&gt;0)),J580,""))))))</f>
        <v/>
      </c>
      <c r="M580" t="str" s="7">
        <f>IF(AND(AG580="Yes",OR(I580="Approve proposed",I580="Use my price")),"CHECK: protected price kept current",IF(OR(I580="Unreviewed",I580=""),"Pending review",IF(I580="Hold","On hold",IF(I580="Keep current",IF(ISNUMBER(E580),"Kept current","CHECK: no confirmed current price"),IF(AH580&lt;&gt;"Yes","CHECK: source needs review",IF(AND(I580="Use my price",NOT(AND(ISNUMBER(J580),J580&gt;0))),"CHECK: enter a price above zero",IF(NOT(OR(I580="Approve proposed",I580="Use my price")),"CHECK: choose a listed decision",IF(OR(NOT(ISNUMBER(L580)),L580&lt;=0,NOT(ISNUMBER(Y580)),Y580&lt;=0,X580&gt;=1),"CHECK: price or base unavailable",IF(L580/(Y580*(1-X580))-1&lt;0,"CHECK: price below local base","Ready")))))))))</f>
        <v>Pending review</v>
      </c>
      <c r="N580" s="18">
        <v>12.12</v>
      </c>
      <c r="O580" s="19">
        <v>0.6574</v>
      </c>
      <c r="P580" s="14">
        <v>0.7921</v>
      </c>
      <c r="Q580" s="20" t="str">
        <f>IF(AND(ISNUMBER(L580),ISNUMBER(Y580),Y580&gt;0,X580&lt;1),ROUND(L580/(Y580*(1-X580))-1,4),"")</f>
        <v/>
      </c>
      <c r="R580" s="12">
        <v>0</v>
      </c>
      <c r="S580" s="13">
        <f>IF(AND(ISNUMBER(E580),E580&gt;0,ISNUMBER(F580)),R580*(F580/E580-1)*(1-'Start Here'!$B$16),0)</f>
        <v>0</v>
      </c>
      <c r="T580" s="17">
        <f>IF(AND(M580="Ready",OR(I580="Approve proposed",AND(I580="Use my price",AND(ISNUMBER(J580),J580&gt;0))),ISNUMBER(L580),E580&gt;0),R580*(L580/E580-1)*(1-'Start Here'!$B$16),0)</f>
        <v>0</v>
      </c>
      <c r="U580" t="str" s="6">
        <v/>
      </c>
      <c r="V580" t="str" s="21">
        <v>Yes</v>
      </c>
      <c r="W580" t="str" s="21">
        <v>No</v>
      </c>
      <c r="X580" s="22">
        <v>0</v>
      </c>
      <c r="Y580" s="18">
        <v>7.31</v>
      </c>
      <c r="Z580" s="18">
        <v>15</v>
      </c>
      <c r="AA580" s="25">
        <v>0.5412</v>
      </c>
      <c r="AB580" t="str" s="6">
        <v>2026-10-01 10:41:27 UTC</v>
      </c>
      <c r="AC580" t="str" s="6">
        <v>Local Line cache</v>
      </c>
      <c r="AD580" s="23">
        <v>825832</v>
      </c>
      <c r="AE580" s="23">
        <v>549811</v>
      </c>
      <c r="AF580" t="str" s="23">
        <v>825832:549811:guest</v>
      </c>
      <c r="AG580" t="str" s="23">
        <v>No</v>
      </c>
      <c r="AH580" t="str" s="23">
        <v>Yes</v>
      </c>
      <c r="AI580" s="18">
        <v>0</v>
      </c>
    </row>
    <row r="581" ht="32" customHeight="1">
      <c r="A581" t="str" s="7">
        <v>Deck Family Farm</v>
      </c>
      <c r="B581" t="str" s="7">
        <v>Beef Kidney</v>
      </c>
      <c r="C581" t="str" s="7">
        <v>0.80 - 1.00 lbs</v>
      </c>
      <c r="D581" t="str" s="7">
        <v>SNAP</v>
      </c>
      <c r="E581" s="12">
        <v>12.13</v>
      </c>
      <c r="F581" s="13">
        <v>12.13</v>
      </c>
      <c r="G581" s="13">
        <f>IF(AND(ISNUMBER(E581),ISNUMBER(F581)),F581-E581,"")</f>
        <v>0</v>
      </c>
      <c r="H581" s="14">
        <f>IF(AND(ISNUMBER(E581),E581&gt;0,ISNUMBER(F581)),F581/E581-1,"")</f>
        <v>0</v>
      </c>
      <c r="I581" t="str" s="15">
        <v>Keep current</v>
      </c>
      <c r="J581" s="16"/>
      <c r="K581" t="str" s="15">
        <v/>
      </c>
      <c r="L581" s="17">
        <f>IF(AC581="Local catalog","",IF(AG581="Yes",IF(ISNUMBER(E581),E581,""),IF(I581="Keep current",IF(ISNUMBER(E581),E581,""),IF(AH581&lt;&gt;"Yes","",IF(I581="Approve proposed",F581,IF(AND(I581="Use my price",AND(ISNUMBER(J581),J581&gt;0)),J581,""))))))</f>
        <v>12.13</v>
      </c>
      <c r="M581" t="str" s="7">
        <f>IF(AND(AG581="Yes",OR(I581="Approve proposed",I581="Use my price")),"CHECK: protected price kept current",IF(OR(I581="Unreviewed",I581=""),"Pending review",IF(I581="Hold","On hold",IF(I581="Keep current",IF(ISNUMBER(E581),"Kept current","CHECK: no confirmed current price"),IF(AH581&lt;&gt;"Yes","CHECK: source needs review",IF(AND(I581="Use my price",NOT(AND(ISNUMBER(J581),J581&gt;0))),"CHECK: enter a price above zero",IF(NOT(OR(I581="Approve proposed",I581="Use my price")),"CHECK: choose a listed decision",IF(OR(NOT(ISNUMBER(L581)),L581&lt;=0,NOT(ISNUMBER(Y581)),Y581&lt;=0,X581&gt;=1),"CHECK: price or base unavailable",IF(L581/(Y581*(1-X581))-1&lt;0,"CHECK: price below local base","Ready")))))))))</f>
        <v>Kept current</v>
      </c>
      <c r="N581" s="18">
        <v>12.12</v>
      </c>
      <c r="O581" s="19">
        <v>0.6574</v>
      </c>
      <c r="P581" s="14">
        <v>0.6594</v>
      </c>
      <c r="Q581" s="20">
        <f>IF(AND(ISNUMBER(L581),ISNUMBER(Y581),Y581&gt;0,X581&lt;1),ROUND(L581/(Y581*(1-X581))-1,4),"")</f>
        <v>0.6594</v>
      </c>
      <c r="R581" s="12">
        <v>0</v>
      </c>
      <c r="S581" s="13">
        <f>IF(AND(ISNUMBER(E581),E581&gt;0,ISNUMBER(F581)),R581*(F581/E581-1)*(1-'Start Here'!$B$16),0)</f>
        <v>0</v>
      </c>
      <c r="T581" s="17">
        <f>IF(AND(M581="Ready",OR(I581="Approve proposed",AND(I581="Use my price",AND(ISNUMBER(J581),J581&gt;0))),ISNUMBER(L581),E581&gt;0),R581*(L581/E581-1)*(1-'Start Here'!$B$16),0)</f>
        <v>0</v>
      </c>
      <c r="U581" t="str" s="6">
        <v>SNAP: preserve existing selling price</v>
      </c>
      <c r="V581" t="str" s="21">
        <v>Yes</v>
      </c>
      <c r="W581" t="str" s="21">
        <v>No</v>
      </c>
      <c r="X581" s="22">
        <v>0</v>
      </c>
      <c r="Y581" s="18">
        <v>7.31</v>
      </c>
      <c r="Z581" s="18">
        <v>15</v>
      </c>
      <c r="AA581" s="25">
        <v>0.5412</v>
      </c>
      <c r="AB581" t="str" s="6">
        <v>2026-10-01 10:41:27 UTC</v>
      </c>
      <c r="AC581" t="str" s="6">
        <v>Local Line cache</v>
      </c>
      <c r="AD581" s="23">
        <v>825832</v>
      </c>
      <c r="AE581" s="23">
        <v>549811</v>
      </c>
      <c r="AF581" t="str" s="23">
        <v>825832:549811:snap</v>
      </c>
      <c r="AG581" t="str" s="23">
        <v>Yes</v>
      </c>
      <c r="AH581" t="str" s="23">
        <v>Yes</v>
      </c>
      <c r="AI581" s="18">
        <v>0</v>
      </c>
    </row>
    <row r="582" ht="32" customHeight="1">
      <c r="A582" t="str" s="7">
        <v>Deck Family Farm</v>
      </c>
      <c r="B582" t="str" s="7">
        <v>Beef Liver</v>
      </c>
      <c r="C582" t="str" s="7">
        <v>0.90 - 1.30 lbs</v>
      </c>
      <c r="D582" t="str" s="7">
        <v>Herd Share Members</v>
      </c>
      <c r="E582" s="12">
        <v>14.82</v>
      </c>
      <c r="F582" s="13">
        <v>16.01</v>
      </c>
      <c r="G582" s="13">
        <f>IF(AND(ISNUMBER(E582),ISNUMBER(F582)),F582-E582,"")</f>
        <v>1.19</v>
      </c>
      <c r="H582" s="14">
        <f>IF(AND(ISNUMBER(E582),E582&gt;0,ISNUMBER(F582)),F582/E582-1,"")</f>
        <v>0.08029689608636992</v>
      </c>
      <c r="I582" t="str" s="15">
        <v>Unreviewed</v>
      </c>
      <c r="J582" s="16"/>
      <c r="K582" t="str" s="15">
        <v/>
      </c>
      <c r="L582" s="17" t="str">
        <f>IF(AC582="Local catalog","",IF(AG582="Yes",IF(ISNUMBER(E582),E582,""),IF(I582="Keep current",IF(ISNUMBER(E582),E582,""),IF(AH582&lt;&gt;"Yes","",IF(I582="Approve proposed",F582,IF(AND(I582="Use my price",AND(ISNUMBER(J582),J582&gt;0)),J582,""))))))</f>
        <v/>
      </c>
      <c r="M582" t="str" s="7">
        <f>IF(AND(AG582="Yes",OR(I582="Approve proposed",I582="Use my price")),"CHECK: protected price kept current",IF(OR(I582="Unreviewed",I582=""),"Pending review",IF(I582="Hold","On hold",IF(I582="Keep current",IF(ISNUMBER(E582),"Kept current","CHECK: no confirmed current price"),IF(AH582&lt;&gt;"Yes","CHECK: source needs review",IF(AND(I582="Use my price",NOT(AND(ISNUMBER(J582),J582&gt;0))),"CHECK: enter a price above zero",IF(NOT(OR(I582="Approve proposed",I582="Use my price")),"CHECK: choose a listed decision",IF(OR(NOT(ISNUMBER(L582)),L582&lt;=0,NOT(ISNUMBER(Y582)),Y582&lt;=0,X582&gt;=1),"CHECK: price or base unavailable",IF(L582/(Y582*(1-X582))-1&lt;0,"CHECK: price below local base","Ready")))))))))</f>
        <v>Pending review</v>
      </c>
      <c r="N582" s="18">
        <v>14.8</v>
      </c>
      <c r="O582" s="19">
        <v>0.6574</v>
      </c>
      <c r="P582" s="14">
        <v>0.7928</v>
      </c>
      <c r="Q582" s="20" t="str">
        <f>IF(AND(ISNUMBER(L582),ISNUMBER(Y582),Y582&gt;0,X582&lt;1),ROUND(L582/(Y582*(1-X582))-1,4),"")</f>
        <v/>
      </c>
      <c r="R582" s="12">
        <v>514.04</v>
      </c>
      <c r="S582" s="13">
        <f>IF(AND(ISNUMBER(E582),E582&gt;0,ISNUMBER(F582)),R582*(F582/E582-1)*(1-'Start Here'!$B$16),0)</f>
        <v>40.037541970310464</v>
      </c>
      <c r="T582" s="17">
        <f>IF(AND(M582="Ready",OR(I582="Approve proposed",AND(I582="Use my price",AND(ISNUMBER(J582),J582&gt;0))),ISNUMBER(L582),E582&gt;0),R582*(L582/E582-1)*(1-'Start Here'!$B$16),0)</f>
        <v>0</v>
      </c>
      <c r="U582" t="str" s="6">
        <v/>
      </c>
      <c r="V582" t="str" s="21">
        <v>Yes</v>
      </c>
      <c r="W582" t="str" s="21">
        <v>No</v>
      </c>
      <c r="X582" s="22">
        <v>0</v>
      </c>
      <c r="Y582" s="18">
        <v>8.93</v>
      </c>
      <c r="Z582" s="18">
        <v>15</v>
      </c>
      <c r="AA582" s="25">
        <v>0.5412</v>
      </c>
      <c r="AB582" t="str" s="6">
        <v>2026-10-01 10:41:27 UTC</v>
      </c>
      <c r="AC582" t="str" s="6">
        <v>Local Line cache</v>
      </c>
      <c r="AD582" s="23">
        <v>841579</v>
      </c>
      <c r="AE582" s="23">
        <v>569100</v>
      </c>
      <c r="AF582" t="str" s="23">
        <v>841579:569100:herdShare</v>
      </c>
      <c r="AG582" t="str" s="23">
        <v>No</v>
      </c>
      <c r="AH582" t="str" s="23">
        <v>Yes</v>
      </c>
      <c r="AI582" s="18">
        <v>276.83</v>
      </c>
    </row>
    <row r="583" ht="32" customHeight="1">
      <c r="A583" t="str" s="7">
        <v>Deck Family Farm</v>
      </c>
      <c r="B583" t="str" s="7">
        <v>Beef Liver</v>
      </c>
      <c r="C583" t="str" s="7">
        <v>0.90 - 1.30 lbs</v>
      </c>
      <c r="D583" t="str" s="7">
        <v>CSA Members</v>
      </c>
      <c r="E583" s="12">
        <v>14.82</v>
      </c>
      <c r="F583" s="13">
        <v>16.01</v>
      </c>
      <c r="G583" s="13">
        <f>IF(AND(ISNUMBER(E583),ISNUMBER(F583)),F583-E583,"")</f>
        <v>1.19</v>
      </c>
      <c r="H583" s="14">
        <f>IF(AND(ISNUMBER(E583),E583&gt;0,ISNUMBER(F583)),F583/E583-1,"")</f>
        <v>0.08029689608636992</v>
      </c>
      <c r="I583" t="str" s="15">
        <v>Unreviewed</v>
      </c>
      <c r="J583" s="16"/>
      <c r="K583" t="str" s="15">
        <v/>
      </c>
      <c r="L583" s="17" t="str">
        <f>IF(AC583="Local catalog","",IF(AG583="Yes",IF(ISNUMBER(E583),E583,""),IF(I583="Keep current",IF(ISNUMBER(E583),E583,""),IF(AH583&lt;&gt;"Yes","",IF(I583="Approve proposed",F583,IF(AND(I583="Use my price",AND(ISNUMBER(J583),J583&gt;0)),J583,""))))))</f>
        <v/>
      </c>
      <c r="M583" t="str" s="7">
        <f>IF(AND(AG583="Yes",OR(I583="Approve proposed",I583="Use my price")),"CHECK: protected price kept current",IF(OR(I583="Unreviewed",I583=""),"Pending review",IF(I583="Hold","On hold",IF(I583="Keep current",IF(ISNUMBER(E583),"Kept current","CHECK: no confirmed current price"),IF(AH583&lt;&gt;"Yes","CHECK: source needs review",IF(AND(I583="Use my price",NOT(AND(ISNUMBER(J583),J583&gt;0))),"CHECK: enter a price above zero",IF(NOT(OR(I583="Approve proposed",I583="Use my price")),"CHECK: choose a listed decision",IF(OR(NOT(ISNUMBER(L583)),L583&lt;=0,NOT(ISNUMBER(Y583)),Y583&lt;=0,X583&gt;=1),"CHECK: price or base unavailable",IF(L583/(Y583*(1-X583))-1&lt;0,"CHECK: price below local base","Ready")))))))))</f>
        <v>Pending review</v>
      </c>
      <c r="N583" s="18">
        <v>14.8</v>
      </c>
      <c r="O583" s="19">
        <v>0.6574</v>
      </c>
      <c r="P583" s="14">
        <v>0.7928</v>
      </c>
      <c r="Q583" s="20" t="str">
        <f>IF(AND(ISNUMBER(L583),ISNUMBER(Y583),Y583&gt;0,X583&lt;1),ROUND(L583/(Y583*(1-X583))-1,4),"")</f>
        <v/>
      </c>
      <c r="R583" s="12">
        <v>38.48</v>
      </c>
      <c r="S583" s="13">
        <f>IF(AND(ISNUMBER(E583),E583&gt;0,ISNUMBER(F583)),R583*(F583/E583-1)*(1-'Start Here'!$B$16),0)</f>
        <v>2.9971298245614086</v>
      </c>
      <c r="T583" s="17">
        <f>IF(AND(M583="Ready",OR(I583="Approve proposed",AND(I583="Use my price",AND(ISNUMBER(J583),J583&gt;0))),ISNUMBER(L583),E583&gt;0),R583*(L583/E583-1)*(1-'Start Here'!$B$16),0)</f>
        <v>0</v>
      </c>
      <c r="U583" t="str" s="6">
        <v/>
      </c>
      <c r="V583" t="str" s="21">
        <v>Yes</v>
      </c>
      <c r="W583" t="str" s="21">
        <v>No</v>
      </c>
      <c r="X583" s="22">
        <v>0</v>
      </c>
      <c r="Y583" s="18">
        <v>8.93</v>
      </c>
      <c r="Z583" s="18">
        <v>15</v>
      </c>
      <c r="AA583" s="25">
        <v>0.5412</v>
      </c>
      <c r="AB583" t="str" s="6">
        <v>2026-10-01 10:41:27 UTC</v>
      </c>
      <c r="AC583" t="str" s="6">
        <v>Local Line cache</v>
      </c>
      <c r="AD583" s="23">
        <v>841579</v>
      </c>
      <c r="AE583" s="23">
        <v>569100</v>
      </c>
      <c r="AF583" t="str" s="23">
        <v>841579:569100:member</v>
      </c>
      <c r="AG583" t="str" s="23">
        <v>No</v>
      </c>
      <c r="AH583" t="str" s="23">
        <v>Yes</v>
      </c>
      <c r="AI583" s="18">
        <v>17.86</v>
      </c>
    </row>
    <row r="584" ht="32" customHeight="1">
      <c r="A584" t="str" s="7">
        <v>Deck Family Farm</v>
      </c>
      <c r="B584" t="str" s="7">
        <v>Beef Liver</v>
      </c>
      <c r="C584" t="str" s="7">
        <v>0.90 - 1.30 lbs</v>
      </c>
      <c r="D584" t="str" s="7">
        <v>Guest Basket</v>
      </c>
      <c r="E584" s="12">
        <v>14.82</v>
      </c>
      <c r="F584" s="13">
        <v>16.01</v>
      </c>
      <c r="G584" s="13">
        <f>IF(AND(ISNUMBER(E584),ISNUMBER(F584)),F584-E584,"")</f>
        <v>1.19</v>
      </c>
      <c r="H584" s="14">
        <f>IF(AND(ISNUMBER(E584),E584&gt;0,ISNUMBER(F584)),F584/E584-1,"")</f>
        <v>0.08029689608636992</v>
      </c>
      <c r="I584" t="str" s="15">
        <v>Unreviewed</v>
      </c>
      <c r="J584" s="16"/>
      <c r="K584" t="str" s="15">
        <v/>
      </c>
      <c r="L584" s="17" t="str">
        <f>IF(AC584="Local catalog","",IF(AG584="Yes",IF(ISNUMBER(E584),E584,""),IF(I584="Keep current",IF(ISNUMBER(E584),E584,""),IF(AH584&lt;&gt;"Yes","",IF(I584="Approve proposed",F584,IF(AND(I584="Use my price",AND(ISNUMBER(J584),J584&gt;0)),J584,""))))))</f>
        <v/>
      </c>
      <c r="M584" t="str" s="7">
        <f>IF(AND(AG584="Yes",OR(I584="Approve proposed",I584="Use my price")),"CHECK: protected price kept current",IF(OR(I584="Unreviewed",I584=""),"Pending review",IF(I584="Hold","On hold",IF(I584="Keep current",IF(ISNUMBER(E584),"Kept current","CHECK: no confirmed current price"),IF(AH584&lt;&gt;"Yes","CHECK: source needs review",IF(AND(I584="Use my price",NOT(AND(ISNUMBER(J584),J584&gt;0))),"CHECK: enter a price above zero",IF(NOT(OR(I584="Approve proposed",I584="Use my price")),"CHECK: choose a listed decision",IF(OR(NOT(ISNUMBER(L584)),L584&lt;=0,NOT(ISNUMBER(Y584)),Y584&lt;=0,X584&gt;=1),"CHECK: price or base unavailable",IF(L584/(Y584*(1-X584))-1&lt;0,"CHECK: price below local base","Ready")))))))))</f>
        <v>Pending review</v>
      </c>
      <c r="N584" s="18">
        <v>14.8</v>
      </c>
      <c r="O584" s="19">
        <v>0.6574</v>
      </c>
      <c r="P584" s="14">
        <v>0.7928</v>
      </c>
      <c r="Q584" s="20" t="str">
        <f>IF(AND(ISNUMBER(L584),ISNUMBER(Y584),Y584&gt;0,X584&lt;1),ROUND(L584/(Y584*(1-X584))-1,4),"")</f>
        <v/>
      </c>
      <c r="R584" s="12">
        <v>29.64</v>
      </c>
      <c r="S584" s="13">
        <f>IF(AND(ISNUMBER(E584),E584&gt;0,ISNUMBER(F584)),R584*(F584/E584-1)*(1-'Start Here'!$B$16),0)</f>
        <v>2.308600000000004</v>
      </c>
      <c r="T584" s="17">
        <f>IF(AND(M584="Ready",OR(I584="Approve proposed",AND(I584="Use my price",AND(ISNUMBER(J584),J584&gt;0))),ISNUMBER(L584),E584&gt;0),R584*(L584/E584-1)*(1-'Start Here'!$B$16),0)</f>
        <v>0</v>
      </c>
      <c r="U584" t="str" s="6">
        <v/>
      </c>
      <c r="V584" t="str" s="21">
        <v>Yes</v>
      </c>
      <c r="W584" t="str" s="21">
        <v>No</v>
      </c>
      <c r="X584" s="22">
        <v>0</v>
      </c>
      <c r="Y584" s="18">
        <v>8.93</v>
      </c>
      <c r="Z584" s="18">
        <v>15</v>
      </c>
      <c r="AA584" s="25">
        <v>0.5412</v>
      </c>
      <c r="AB584" t="str" s="6">
        <v>2026-10-01 10:41:27 UTC</v>
      </c>
      <c r="AC584" t="str" s="6">
        <v>Local Line cache</v>
      </c>
      <c r="AD584" s="23">
        <v>841579</v>
      </c>
      <c r="AE584" s="23">
        <v>569100</v>
      </c>
      <c r="AF584" t="str" s="23">
        <v>841579:569100:guest</v>
      </c>
      <c r="AG584" t="str" s="23">
        <v>No</v>
      </c>
      <c r="AH584" t="str" s="23">
        <v>Yes</v>
      </c>
      <c r="AI584" s="18">
        <v>17.86</v>
      </c>
    </row>
    <row r="585" ht="32" customHeight="1">
      <c r="A585" t="str" s="7">
        <v>Deck Family Farm</v>
      </c>
      <c r="B585" t="str" s="7">
        <v>Beef Liver</v>
      </c>
      <c r="C585" t="str" s="7">
        <v>0.90 - 1.30 lbs</v>
      </c>
      <c r="D585" t="str" s="7">
        <v>SNAP</v>
      </c>
      <c r="E585" s="12">
        <v>14.82</v>
      </c>
      <c r="F585" s="13">
        <v>14.82</v>
      </c>
      <c r="G585" s="13">
        <f>IF(AND(ISNUMBER(E585),ISNUMBER(F585)),F585-E585,"")</f>
        <v>0</v>
      </c>
      <c r="H585" s="14">
        <f>IF(AND(ISNUMBER(E585),E585&gt;0,ISNUMBER(F585)),F585/E585-1,"")</f>
        <v>0</v>
      </c>
      <c r="I585" t="str" s="15">
        <v>Keep current</v>
      </c>
      <c r="J585" s="16"/>
      <c r="K585" t="str" s="15">
        <v/>
      </c>
      <c r="L585" s="17">
        <f>IF(AC585="Local catalog","",IF(AG585="Yes",IF(ISNUMBER(E585),E585,""),IF(I585="Keep current",IF(ISNUMBER(E585),E585,""),IF(AH585&lt;&gt;"Yes","",IF(I585="Approve proposed",F585,IF(AND(I585="Use my price",AND(ISNUMBER(J585),J585&gt;0)),J585,""))))))</f>
        <v>14.82</v>
      </c>
      <c r="M585" t="str" s="7">
        <f>IF(AND(AG585="Yes",OR(I585="Approve proposed",I585="Use my price")),"CHECK: protected price kept current",IF(OR(I585="Unreviewed",I585=""),"Pending review",IF(I585="Hold","On hold",IF(I585="Keep current",IF(ISNUMBER(E585),"Kept current","CHECK: no confirmed current price"),IF(AH585&lt;&gt;"Yes","CHECK: source needs review",IF(AND(I585="Use my price",NOT(AND(ISNUMBER(J585),J585&gt;0))),"CHECK: enter a price above zero",IF(NOT(OR(I585="Approve proposed",I585="Use my price")),"CHECK: choose a listed decision",IF(OR(NOT(ISNUMBER(L585)),L585&lt;=0,NOT(ISNUMBER(Y585)),Y585&lt;=0,X585&gt;=1),"CHECK: price or base unavailable",IF(L585/(Y585*(1-X585))-1&lt;0,"CHECK: price below local base","Ready")))))))))</f>
        <v>Kept current</v>
      </c>
      <c r="N585" s="18">
        <v>14.8</v>
      </c>
      <c r="O585" s="19">
        <v>0.6574</v>
      </c>
      <c r="P585" s="14">
        <v>0.6596</v>
      </c>
      <c r="Q585" s="20">
        <f>IF(AND(ISNUMBER(L585),ISNUMBER(Y585),Y585&gt;0,X585&lt;1),ROUND(L585/(Y585*(1-X585))-1,4),"")</f>
        <v>0.6596</v>
      </c>
      <c r="R585" s="12">
        <v>0</v>
      </c>
      <c r="S585" s="13">
        <f>IF(AND(ISNUMBER(E585),E585&gt;0,ISNUMBER(F585)),R585*(F585/E585-1)*(1-'Start Here'!$B$16),0)</f>
        <v>0</v>
      </c>
      <c r="T585" s="17">
        <f>IF(AND(M585="Ready",OR(I585="Approve proposed",AND(I585="Use my price",AND(ISNUMBER(J585),J585&gt;0))),ISNUMBER(L585),E585&gt;0),R585*(L585/E585-1)*(1-'Start Here'!$B$16),0)</f>
        <v>0</v>
      </c>
      <c r="U585" t="str" s="6">
        <v>SNAP: preserve existing selling price</v>
      </c>
      <c r="V585" t="str" s="21">
        <v>Yes</v>
      </c>
      <c r="W585" t="str" s="21">
        <v>No</v>
      </c>
      <c r="X585" s="22">
        <v>0</v>
      </c>
      <c r="Y585" s="18">
        <v>8.93</v>
      </c>
      <c r="Z585" s="18">
        <v>15</v>
      </c>
      <c r="AA585" s="25">
        <v>0.5412</v>
      </c>
      <c r="AB585" t="str" s="6">
        <v>2026-10-01 10:41:27 UTC</v>
      </c>
      <c r="AC585" t="str" s="6">
        <v>Local Line cache</v>
      </c>
      <c r="AD585" s="23">
        <v>841579</v>
      </c>
      <c r="AE585" s="23">
        <v>569100</v>
      </c>
      <c r="AF585" t="str" s="23">
        <v>841579:569100:snap</v>
      </c>
      <c r="AG585" t="str" s="23">
        <v>Yes</v>
      </c>
      <c r="AH585" t="str" s="23">
        <v>Yes</v>
      </c>
      <c r="AI585" s="18">
        <v>0</v>
      </c>
    </row>
    <row r="586" ht="32" customHeight="1">
      <c r="A586" t="str" s="7">
        <v>Deck Family Farm</v>
      </c>
      <c r="B586" t="str" s="7">
        <v>Beef Marrow Bones</v>
      </c>
      <c r="C586" t="str" s="7">
        <v>3.00 - 5.00 lbs</v>
      </c>
      <c r="D586" t="str" s="7">
        <v>Herd Share Members</v>
      </c>
      <c r="E586" s="12">
        <v>13.46</v>
      </c>
      <c r="F586" s="13">
        <v>14.54</v>
      </c>
      <c r="G586" s="13">
        <f>IF(AND(ISNUMBER(E586),ISNUMBER(F586)),F586-E586,"")</f>
        <v>1.08</v>
      </c>
      <c r="H586" s="14">
        <f>IF(AND(ISNUMBER(E586),E586&gt;0,ISNUMBER(F586)),F586/E586-1,"")</f>
        <v>0.08023774145616636</v>
      </c>
      <c r="I586" t="str" s="15">
        <v>Unreviewed</v>
      </c>
      <c r="J586" s="16"/>
      <c r="K586" t="str" s="15">
        <v/>
      </c>
      <c r="L586" s="17" t="str">
        <f>IF(AC586="Local catalog","",IF(AG586="Yes",IF(ISNUMBER(E586),E586,""),IF(I586="Keep current",IF(ISNUMBER(E586),E586,""),IF(AH586&lt;&gt;"Yes","",IF(I586="Approve proposed",F586,IF(AND(I586="Use my price",AND(ISNUMBER(J586),J586&gt;0)),J586,""))))))</f>
        <v/>
      </c>
      <c r="M586" t="str" s="7">
        <f>IF(AND(AG586="Yes",OR(I586="Approve proposed",I586="Use my price")),"CHECK: protected price kept current",IF(OR(I586="Unreviewed",I586=""),"Pending review",IF(I586="Hold","On hold",IF(I586="Keep current",IF(ISNUMBER(E586),"Kept current","CHECK: no confirmed current price"),IF(AH586&lt;&gt;"Yes","CHECK: source needs review",IF(AND(I586="Use my price",NOT(AND(ISNUMBER(J586),J586&gt;0))),"CHECK: enter a price above zero",IF(NOT(OR(I586="Approve proposed",I586="Use my price")),"CHECK: choose a listed decision",IF(OR(NOT(ISNUMBER(L586)),L586&lt;=0,NOT(ISNUMBER(Y586)),Y586&lt;=0,X586&gt;=1),"CHECK: price or base unavailable",IF(L586/(Y586*(1-X586))-1&lt;0,"CHECK: price below local base","Ready")))))))))</f>
        <v>Pending review</v>
      </c>
      <c r="N586" s="18">
        <v>13.46</v>
      </c>
      <c r="O586" s="19">
        <v>0.6574</v>
      </c>
      <c r="P586" s="14">
        <v>0.7906</v>
      </c>
      <c r="Q586" s="20" t="str">
        <f>IF(AND(ISNUMBER(L586),ISNUMBER(Y586),Y586&gt;0,X586&lt;1),ROUND(L586/(Y586*(1-X586))-1,4),"")</f>
        <v/>
      </c>
      <c r="R586" s="12">
        <v>309.58000000000004</v>
      </c>
      <c r="S586" s="13">
        <f>IF(AND(ISNUMBER(E586),E586&gt;0,ISNUMBER(F586)),R586*(F586/E586-1)*(1-'Start Here'!$B$16),0)</f>
        <v>24.09479999999998</v>
      </c>
      <c r="T586" s="17">
        <f>IF(AND(M586="Ready",OR(I586="Approve proposed",AND(I586="Use my price",AND(ISNUMBER(J586),J586&gt;0))),ISNUMBER(L586),E586&gt;0),R586*(L586/E586-1)*(1-'Start Here'!$B$16),0)</f>
        <v>0</v>
      </c>
      <c r="U586" t="str" s="6">
        <v>Currently hidden; do not activate automatically</v>
      </c>
      <c r="V586" t="str" s="21">
        <v>No</v>
      </c>
      <c r="W586" t="str" s="21">
        <v>No</v>
      </c>
      <c r="X586" s="22">
        <v>0</v>
      </c>
      <c r="Y586" s="18">
        <v>8.12</v>
      </c>
      <c r="Z586" s="18">
        <v>15</v>
      </c>
      <c r="AA586" s="25">
        <v>0.5412</v>
      </c>
      <c r="AB586" t="str" s="6">
        <v>2026-10-01 10:41:27 UTC</v>
      </c>
      <c r="AC586" t="str" s="6">
        <v>Local Line cache</v>
      </c>
      <c r="AD586" s="23">
        <v>825834</v>
      </c>
      <c r="AE586" s="23">
        <v>549813</v>
      </c>
      <c r="AF586" t="str" s="23">
        <v>825834:549813:herdShare</v>
      </c>
      <c r="AG586" t="str" s="23">
        <v>No</v>
      </c>
      <c r="AH586" t="str" s="23">
        <v>Yes</v>
      </c>
      <c r="AI586" s="18">
        <v>186.76</v>
      </c>
    </row>
    <row r="587" ht="32" customHeight="1">
      <c r="A587" t="str" s="7">
        <v>Deck Family Farm</v>
      </c>
      <c r="B587" t="str" s="7">
        <v>Beef Marrow Bones</v>
      </c>
      <c r="C587" t="str" s="7">
        <v>3.00 - 5.00 lbs</v>
      </c>
      <c r="D587" t="str" s="7">
        <v>CSA Members</v>
      </c>
      <c r="E587" s="12">
        <v>13.46</v>
      </c>
      <c r="F587" s="13">
        <v>14.54</v>
      </c>
      <c r="G587" s="13">
        <f>IF(AND(ISNUMBER(E587),ISNUMBER(F587)),F587-E587,"")</f>
        <v>1.08</v>
      </c>
      <c r="H587" s="14">
        <f>IF(AND(ISNUMBER(E587),E587&gt;0,ISNUMBER(F587)),F587/E587-1,"")</f>
        <v>0.08023774145616636</v>
      </c>
      <c r="I587" t="str" s="15">
        <v>Unreviewed</v>
      </c>
      <c r="J587" s="16"/>
      <c r="K587" t="str" s="15">
        <v/>
      </c>
      <c r="L587" s="17" t="str">
        <f>IF(AC587="Local catalog","",IF(AG587="Yes",IF(ISNUMBER(E587),E587,""),IF(I587="Keep current",IF(ISNUMBER(E587),E587,""),IF(AH587&lt;&gt;"Yes","",IF(I587="Approve proposed",F587,IF(AND(I587="Use my price",AND(ISNUMBER(J587),J587&gt;0)),J587,""))))))</f>
        <v/>
      </c>
      <c r="M587" t="str" s="7">
        <f>IF(AND(AG587="Yes",OR(I587="Approve proposed",I587="Use my price")),"CHECK: protected price kept current",IF(OR(I587="Unreviewed",I587=""),"Pending review",IF(I587="Hold","On hold",IF(I587="Keep current",IF(ISNUMBER(E587),"Kept current","CHECK: no confirmed current price"),IF(AH587&lt;&gt;"Yes","CHECK: source needs review",IF(AND(I587="Use my price",NOT(AND(ISNUMBER(J587),J587&gt;0))),"CHECK: enter a price above zero",IF(NOT(OR(I587="Approve proposed",I587="Use my price")),"CHECK: choose a listed decision",IF(OR(NOT(ISNUMBER(L587)),L587&lt;=0,NOT(ISNUMBER(Y587)),Y587&lt;=0,X587&gt;=1),"CHECK: price or base unavailable",IF(L587/(Y587*(1-X587))-1&lt;0,"CHECK: price below local base","Ready")))))))))</f>
        <v>Pending review</v>
      </c>
      <c r="N587" s="18">
        <v>13.46</v>
      </c>
      <c r="O587" s="19">
        <v>0.6574</v>
      </c>
      <c r="P587" s="14">
        <v>0.7906</v>
      </c>
      <c r="Q587" s="20" t="str">
        <f>IF(AND(ISNUMBER(L587),ISNUMBER(Y587),Y587&gt;0,X587&lt;1),ROUND(L587/(Y587*(1-X587))-1,4),"")</f>
        <v/>
      </c>
      <c r="R587" s="12">
        <v>13.46</v>
      </c>
      <c r="S587" s="13">
        <f>IF(AND(ISNUMBER(E587),E587&gt;0,ISNUMBER(F587)),R587*(F587/E587-1)*(1-'Start Here'!$B$16),0)</f>
        <v>1.0475999999999992</v>
      </c>
      <c r="T587" s="17">
        <f>IF(AND(M587="Ready",OR(I587="Approve proposed",AND(I587="Use my price",AND(ISNUMBER(J587),J587&gt;0))),ISNUMBER(L587),E587&gt;0),R587*(L587/E587-1)*(1-'Start Here'!$B$16),0)</f>
        <v>0</v>
      </c>
      <c r="U587" t="str" s="6">
        <v>Currently hidden; do not activate automatically</v>
      </c>
      <c r="V587" t="str" s="21">
        <v>No</v>
      </c>
      <c r="W587" t="str" s="21">
        <v>No</v>
      </c>
      <c r="X587" s="22">
        <v>0</v>
      </c>
      <c r="Y587" s="18">
        <v>8.12</v>
      </c>
      <c r="Z587" s="18">
        <v>15</v>
      </c>
      <c r="AA587" s="25">
        <v>0.5412</v>
      </c>
      <c r="AB587" t="str" s="6">
        <v>2026-10-01 10:41:27 UTC</v>
      </c>
      <c r="AC587" t="str" s="6">
        <v>Local Line cache</v>
      </c>
      <c r="AD587" s="23">
        <v>825834</v>
      </c>
      <c r="AE587" s="23">
        <v>549813</v>
      </c>
      <c r="AF587" t="str" s="23">
        <v>825834:549813:member</v>
      </c>
      <c r="AG587" t="str" s="23">
        <v>No</v>
      </c>
      <c r="AH587" t="str" s="23">
        <v>Yes</v>
      </c>
      <c r="AI587" s="18">
        <v>8.12</v>
      </c>
    </row>
    <row r="588" ht="32" customHeight="1">
      <c r="A588" t="str" s="7">
        <v>Deck Family Farm</v>
      </c>
      <c r="B588" t="str" s="7">
        <v>Beef Marrow Bones</v>
      </c>
      <c r="C588" t="str" s="7">
        <v>3.00 - 5.00 lbs</v>
      </c>
      <c r="D588" t="str" s="7">
        <v>Guest Basket</v>
      </c>
      <c r="E588" s="12">
        <v>13.46</v>
      </c>
      <c r="F588" s="13">
        <v>14.54</v>
      </c>
      <c r="G588" s="13">
        <f>IF(AND(ISNUMBER(E588),ISNUMBER(F588)),F588-E588,"")</f>
        <v>1.08</v>
      </c>
      <c r="H588" s="14">
        <f>IF(AND(ISNUMBER(E588),E588&gt;0,ISNUMBER(F588)),F588/E588-1,"")</f>
        <v>0.08023774145616636</v>
      </c>
      <c r="I588" t="str" s="15">
        <v>Unreviewed</v>
      </c>
      <c r="J588" s="16"/>
      <c r="K588" t="str" s="15">
        <v/>
      </c>
      <c r="L588" s="17" t="str">
        <f>IF(AC588="Local catalog","",IF(AG588="Yes",IF(ISNUMBER(E588),E588,""),IF(I588="Keep current",IF(ISNUMBER(E588),E588,""),IF(AH588&lt;&gt;"Yes","",IF(I588="Approve proposed",F588,IF(AND(I588="Use my price",AND(ISNUMBER(J588),J588&gt;0)),J588,""))))))</f>
        <v/>
      </c>
      <c r="M588" t="str" s="7">
        <f>IF(AND(AG588="Yes",OR(I588="Approve proposed",I588="Use my price")),"CHECK: protected price kept current",IF(OR(I588="Unreviewed",I588=""),"Pending review",IF(I588="Hold","On hold",IF(I588="Keep current",IF(ISNUMBER(E588),"Kept current","CHECK: no confirmed current price"),IF(AH588&lt;&gt;"Yes","CHECK: source needs review",IF(AND(I588="Use my price",NOT(AND(ISNUMBER(J588),J588&gt;0))),"CHECK: enter a price above zero",IF(NOT(OR(I588="Approve proposed",I588="Use my price")),"CHECK: choose a listed decision",IF(OR(NOT(ISNUMBER(L588)),L588&lt;=0,NOT(ISNUMBER(Y588)),Y588&lt;=0,X588&gt;=1),"CHECK: price or base unavailable",IF(L588/(Y588*(1-X588))-1&lt;0,"CHECK: price below local base","Ready")))))))))</f>
        <v>Pending review</v>
      </c>
      <c r="N588" s="18">
        <v>13.46</v>
      </c>
      <c r="O588" s="19">
        <v>0.6574</v>
      </c>
      <c r="P588" s="14">
        <v>0.7906</v>
      </c>
      <c r="Q588" s="20" t="str">
        <f>IF(AND(ISNUMBER(L588),ISNUMBER(Y588),Y588&gt;0,X588&lt;1),ROUND(L588/(Y588*(1-X588))-1,4),"")</f>
        <v/>
      </c>
      <c r="R588" s="12">
        <v>71.88</v>
      </c>
      <c r="S588" s="13">
        <f>IF(AND(ISNUMBER(E588),E588&gt;0,ISNUMBER(F588)),R588*(F588/E588-1)*(1-'Start Here'!$B$16),0)</f>
        <v>5.594464190193159</v>
      </c>
      <c r="T588" s="17">
        <f>IF(AND(M588="Ready",OR(I588="Approve proposed",AND(I588="Use my price",AND(ISNUMBER(J588),J588&gt;0))),ISNUMBER(L588),E588&gt;0),R588*(L588/E588-1)*(1-'Start Here'!$B$16),0)</f>
        <v>0</v>
      </c>
      <c r="U588" t="str" s="6">
        <v>Currently hidden; do not activate automatically</v>
      </c>
      <c r="V588" t="str" s="21">
        <v>No</v>
      </c>
      <c r="W588" t="str" s="21">
        <v>No</v>
      </c>
      <c r="X588" s="22">
        <v>0</v>
      </c>
      <c r="Y588" s="18">
        <v>8.12</v>
      </c>
      <c r="Z588" s="18">
        <v>15</v>
      </c>
      <c r="AA588" s="25">
        <v>0.5412</v>
      </c>
      <c r="AB588" t="str" s="6">
        <v>2026-10-01 10:41:27 UTC</v>
      </c>
      <c r="AC588" t="str" s="6">
        <v>Local Line cache</v>
      </c>
      <c r="AD588" s="23">
        <v>825834</v>
      </c>
      <c r="AE588" s="23">
        <v>549813</v>
      </c>
      <c r="AF588" t="str" s="23">
        <v>825834:549813:guest</v>
      </c>
      <c r="AG588" t="str" s="23">
        <v>No</v>
      </c>
      <c r="AH588" t="str" s="23">
        <v>Yes</v>
      </c>
      <c r="AI588" s="18">
        <v>40.599999999999994</v>
      </c>
    </row>
    <row r="589" ht="32" customHeight="1">
      <c r="A589" t="str" s="7">
        <v>Deck Family Farm</v>
      </c>
      <c r="B589" t="str" s="7">
        <v>Beef Marrow Bones</v>
      </c>
      <c r="C589" t="str" s="7">
        <v>3.00 - 5.00 lbs</v>
      </c>
      <c r="D589" t="str" s="7">
        <v>SNAP</v>
      </c>
      <c r="E589" s="12">
        <v>13.46</v>
      </c>
      <c r="F589" s="13">
        <v>13.46</v>
      </c>
      <c r="G589" s="13">
        <f>IF(AND(ISNUMBER(E589),ISNUMBER(F589)),F589-E589,"")</f>
        <v>0</v>
      </c>
      <c r="H589" s="14">
        <f>IF(AND(ISNUMBER(E589),E589&gt;0,ISNUMBER(F589)),F589/E589-1,"")</f>
        <v>0</v>
      </c>
      <c r="I589" t="str" s="15">
        <v>Keep current</v>
      </c>
      <c r="J589" s="16"/>
      <c r="K589" t="str" s="15">
        <v/>
      </c>
      <c r="L589" s="17">
        <f>IF(AC589="Local catalog","",IF(AG589="Yes",IF(ISNUMBER(E589),E589,""),IF(I589="Keep current",IF(ISNUMBER(E589),E589,""),IF(AH589&lt;&gt;"Yes","",IF(I589="Approve proposed",F589,IF(AND(I589="Use my price",AND(ISNUMBER(J589),J589&gt;0)),J589,""))))))</f>
        <v>13.46</v>
      </c>
      <c r="M589" t="str" s="7">
        <f>IF(AND(AG589="Yes",OR(I589="Approve proposed",I589="Use my price")),"CHECK: protected price kept current",IF(OR(I589="Unreviewed",I589=""),"Pending review",IF(I589="Hold","On hold",IF(I589="Keep current",IF(ISNUMBER(E589),"Kept current","CHECK: no confirmed current price"),IF(AH589&lt;&gt;"Yes","CHECK: source needs review",IF(AND(I589="Use my price",NOT(AND(ISNUMBER(J589),J589&gt;0))),"CHECK: enter a price above zero",IF(NOT(OR(I589="Approve proposed",I589="Use my price")),"CHECK: choose a listed decision",IF(OR(NOT(ISNUMBER(L589)),L589&lt;=0,NOT(ISNUMBER(Y589)),Y589&lt;=0,X589&gt;=1),"CHECK: price or base unavailable",IF(L589/(Y589*(1-X589))-1&lt;0,"CHECK: price below local base","Ready")))))))))</f>
        <v>Kept current</v>
      </c>
      <c r="N589" s="18">
        <v>13.46</v>
      </c>
      <c r="O589" s="19">
        <v>0.6574</v>
      </c>
      <c r="P589" s="14">
        <v>0.6576</v>
      </c>
      <c r="Q589" s="20">
        <f>IF(AND(ISNUMBER(L589),ISNUMBER(Y589),Y589&gt;0,X589&lt;1),ROUND(L589/(Y589*(1-X589))-1,4),"")</f>
        <v>0.6576</v>
      </c>
      <c r="R589" s="12">
        <v>0</v>
      </c>
      <c r="S589" s="13">
        <f>IF(AND(ISNUMBER(E589),E589&gt;0,ISNUMBER(F589)),R589*(F589/E589-1)*(1-'Start Here'!$B$16),0)</f>
        <v>0</v>
      </c>
      <c r="T589" s="17">
        <f>IF(AND(M589="Ready",OR(I589="Approve proposed",AND(I589="Use my price",AND(ISNUMBER(J589),J589&gt;0))),ISNUMBER(L589),E589&gt;0),R589*(L589/E589-1)*(1-'Start Here'!$B$16),0)</f>
        <v>0</v>
      </c>
      <c r="U589" t="str" s="6">
        <v>SNAP: preserve existing selling price; Currently hidden; do not activate automatically</v>
      </c>
      <c r="V589" t="str" s="21">
        <v>No</v>
      </c>
      <c r="W589" t="str" s="21">
        <v>No</v>
      </c>
      <c r="X589" s="22">
        <v>0</v>
      </c>
      <c r="Y589" s="18">
        <v>8.12</v>
      </c>
      <c r="Z589" s="18">
        <v>15</v>
      </c>
      <c r="AA589" s="25">
        <v>0.5412</v>
      </c>
      <c r="AB589" t="str" s="6">
        <v>2026-10-01 10:41:27 UTC</v>
      </c>
      <c r="AC589" t="str" s="6">
        <v>Local Line cache</v>
      </c>
      <c r="AD589" s="23">
        <v>825834</v>
      </c>
      <c r="AE589" s="23">
        <v>549813</v>
      </c>
      <c r="AF589" t="str" s="23">
        <v>825834:549813:snap</v>
      </c>
      <c r="AG589" t="str" s="23">
        <v>Yes</v>
      </c>
      <c r="AH589" t="str" s="23">
        <v>Yes</v>
      </c>
      <c r="AI589" s="18">
        <v>0</v>
      </c>
    </row>
    <row r="590" ht="32" customHeight="1">
      <c r="A590" t="str" s="7">
        <v>Deck Family Farm</v>
      </c>
      <c r="B590" t="str" s="7">
        <v>Beef Oxtail</v>
      </c>
      <c r="C590" t="str" s="7">
        <v>1.40 - 1.90 lbs</v>
      </c>
      <c r="D590" t="str" s="7">
        <v>Herd Share Members</v>
      </c>
      <c r="E590" s="12">
        <v>19.24</v>
      </c>
      <c r="F590" s="13">
        <v>20.78</v>
      </c>
      <c r="G590" s="13">
        <f>IF(AND(ISNUMBER(E590),ISNUMBER(F590)),F590-E590,"")</f>
        <v>1.54</v>
      </c>
      <c r="H590" s="14">
        <f>IF(AND(ISNUMBER(E590),E590&gt;0,ISNUMBER(F590)),F590/E590-1,"")</f>
        <v>0.08004158004158013</v>
      </c>
      <c r="I590" t="str" s="15">
        <v>Unreviewed</v>
      </c>
      <c r="J590" s="16"/>
      <c r="K590" t="str" s="15">
        <v/>
      </c>
      <c r="L590" s="17" t="str">
        <f>IF(AC590="Local catalog","",IF(AG590="Yes",IF(ISNUMBER(E590),E590,""),IF(I590="Keep current",IF(ISNUMBER(E590),E590,""),IF(AH590&lt;&gt;"Yes","",IF(I590="Approve proposed",F590,IF(AND(I590="Use my price",AND(ISNUMBER(J590),J590&gt;0)),J590,""))))))</f>
        <v/>
      </c>
      <c r="M590" t="str" s="7">
        <f>IF(AND(AG590="Yes",OR(I590="Approve proposed",I590="Use my price")),"CHECK: protected price kept current",IF(OR(I590="Unreviewed",I590=""),"Pending review",IF(I590="Hold","On hold",IF(I590="Keep current",IF(ISNUMBER(E590),"Kept current","CHECK: no confirmed current price"),IF(AH590&lt;&gt;"Yes","CHECK: source needs review",IF(AND(I590="Use my price",NOT(AND(ISNUMBER(J590),J590&gt;0))),"CHECK: enter a price above zero",IF(NOT(OR(I590="Approve proposed",I590="Use my price")),"CHECK: choose a listed decision",IF(OR(NOT(ISNUMBER(L590)),L590&lt;=0,NOT(ISNUMBER(Y590)),Y590&lt;=0,X590&gt;=1),"CHECK: price or base unavailable",IF(L590/(Y590*(1-X590))-1&lt;0,"CHECK: price below local base","Ready")))))))))</f>
        <v>Pending review</v>
      </c>
      <c r="N590" s="18">
        <v>19.24</v>
      </c>
      <c r="O590" s="19">
        <v>0.6574</v>
      </c>
      <c r="P590" s="14">
        <v>0.7898</v>
      </c>
      <c r="Q590" s="20" t="str">
        <f>IF(AND(ISNUMBER(L590),ISNUMBER(Y590),Y590&gt;0,X590&lt;1),ROUND(L590/(Y590*(1-X590))-1,4),"")</f>
        <v/>
      </c>
      <c r="R590" s="12">
        <v>404.03999999999996</v>
      </c>
      <c r="S590" s="13">
        <f>IF(AND(ISNUMBER(E590),E590&gt;0,ISNUMBER(F590)),R590*(F590/E590-1)*(1-'Start Here'!$B$16),0)</f>
        <v>31.36980000000003</v>
      </c>
      <c r="T590" s="17">
        <f>IF(AND(M590="Ready",OR(I590="Approve proposed",AND(I590="Use my price",AND(ISNUMBER(J590),J590&gt;0))),ISNUMBER(L590),E590&gt;0),R590*(L590/E590-1)*(1-'Start Here'!$B$16),0)</f>
        <v>0</v>
      </c>
      <c r="U590" t="str" s="6">
        <v/>
      </c>
      <c r="V590" t="str" s="21">
        <v>Yes</v>
      </c>
      <c r="W590" t="str" s="21">
        <v>No</v>
      </c>
      <c r="X590" s="22">
        <v>0</v>
      </c>
      <c r="Y590" s="18">
        <v>11.61</v>
      </c>
      <c r="Z590" s="18">
        <v>13</v>
      </c>
      <c r="AA590" s="25">
        <v>0.5412</v>
      </c>
      <c r="AB590" t="str" s="6">
        <v>2026-10-01 10:41:27 UTC</v>
      </c>
      <c r="AC590" t="str" s="6">
        <v>Local Line cache</v>
      </c>
      <c r="AD590" s="23">
        <v>813076</v>
      </c>
      <c r="AE590" s="23">
        <v>535106</v>
      </c>
      <c r="AF590" t="str" s="23">
        <v>813076:535106:herdShare</v>
      </c>
      <c r="AG590" t="str" s="23">
        <v>No</v>
      </c>
      <c r="AH590" t="str" s="23">
        <v>Yes</v>
      </c>
      <c r="AI590" s="18">
        <v>243.80999999999997</v>
      </c>
    </row>
    <row r="591" ht="32" customHeight="1">
      <c r="A591" t="str" s="7">
        <v>Deck Family Farm</v>
      </c>
      <c r="B591" t="str" s="7">
        <v>Beef Oxtail</v>
      </c>
      <c r="C591" t="str" s="7">
        <v>1.40 - 1.90 lbs</v>
      </c>
      <c r="D591" t="str" s="7">
        <v>CSA Members</v>
      </c>
      <c r="E591" s="12">
        <v>19.24</v>
      </c>
      <c r="F591" s="13">
        <v>20.78</v>
      </c>
      <c r="G591" s="13">
        <f>IF(AND(ISNUMBER(E591),ISNUMBER(F591)),F591-E591,"")</f>
        <v>1.54</v>
      </c>
      <c r="H591" s="14">
        <f>IF(AND(ISNUMBER(E591),E591&gt;0,ISNUMBER(F591)),F591/E591-1,"")</f>
        <v>0.08004158004158013</v>
      </c>
      <c r="I591" t="str" s="15">
        <v>Unreviewed</v>
      </c>
      <c r="J591" s="16"/>
      <c r="K591" t="str" s="15">
        <v/>
      </c>
      <c r="L591" s="17" t="str">
        <f>IF(AC591="Local catalog","",IF(AG591="Yes",IF(ISNUMBER(E591),E591,""),IF(I591="Keep current",IF(ISNUMBER(E591),E591,""),IF(AH591&lt;&gt;"Yes","",IF(I591="Approve proposed",F591,IF(AND(I591="Use my price",AND(ISNUMBER(J591),J591&gt;0)),J591,""))))))</f>
        <v/>
      </c>
      <c r="M591" t="str" s="7">
        <f>IF(AND(AG591="Yes",OR(I591="Approve proposed",I591="Use my price")),"CHECK: protected price kept current",IF(OR(I591="Unreviewed",I591=""),"Pending review",IF(I591="Hold","On hold",IF(I591="Keep current",IF(ISNUMBER(E591),"Kept current","CHECK: no confirmed current price"),IF(AH591&lt;&gt;"Yes","CHECK: source needs review",IF(AND(I591="Use my price",NOT(AND(ISNUMBER(J591),J591&gt;0))),"CHECK: enter a price above zero",IF(NOT(OR(I591="Approve proposed",I591="Use my price")),"CHECK: choose a listed decision",IF(OR(NOT(ISNUMBER(L591)),L591&lt;=0,NOT(ISNUMBER(Y591)),Y591&lt;=0,X591&gt;=1),"CHECK: price or base unavailable",IF(L591/(Y591*(1-X591))-1&lt;0,"CHECK: price below local base","Ready")))))))))</f>
        <v>Pending review</v>
      </c>
      <c r="N591" s="18">
        <v>19.24</v>
      </c>
      <c r="O591" s="19">
        <v>0.6574</v>
      </c>
      <c r="P591" s="14">
        <v>0.7898</v>
      </c>
      <c r="Q591" s="20" t="str">
        <f>IF(AND(ISNUMBER(L591),ISNUMBER(Y591),Y591&gt;0,X591&lt;1),ROUND(L591/(Y591*(1-X591))-1,4),"")</f>
        <v/>
      </c>
      <c r="R591" s="12">
        <v>19.24</v>
      </c>
      <c r="S591" s="13">
        <f>IF(AND(ISNUMBER(E591),E591&gt;0,ISNUMBER(F591)),R591*(F591/E591-1)*(1-'Start Here'!$B$16),0)</f>
        <v>1.4938000000000016</v>
      </c>
      <c r="T591" s="17">
        <f>IF(AND(M591="Ready",OR(I591="Approve proposed",AND(I591="Use my price",AND(ISNUMBER(J591),J591&gt;0))),ISNUMBER(L591),E591&gt;0),R591*(L591/E591-1)*(1-'Start Here'!$B$16),0)</f>
        <v>0</v>
      </c>
      <c r="U591" t="str" s="6">
        <v/>
      </c>
      <c r="V591" t="str" s="21">
        <v>Yes</v>
      </c>
      <c r="W591" t="str" s="21">
        <v>No</v>
      </c>
      <c r="X591" s="22">
        <v>0</v>
      </c>
      <c r="Y591" s="18">
        <v>11.61</v>
      </c>
      <c r="Z591" s="18">
        <v>13</v>
      </c>
      <c r="AA591" s="25">
        <v>0.5412</v>
      </c>
      <c r="AB591" t="str" s="6">
        <v>2026-10-01 10:41:27 UTC</v>
      </c>
      <c r="AC591" t="str" s="6">
        <v>Local Line cache</v>
      </c>
      <c r="AD591" s="23">
        <v>813076</v>
      </c>
      <c r="AE591" s="23">
        <v>535106</v>
      </c>
      <c r="AF591" t="str" s="23">
        <v>813076:535106:member</v>
      </c>
      <c r="AG591" t="str" s="23">
        <v>No</v>
      </c>
      <c r="AH591" t="str" s="23">
        <v>Yes</v>
      </c>
      <c r="AI591" s="18">
        <v>11.61</v>
      </c>
    </row>
    <row r="592" ht="32" customHeight="1">
      <c r="A592" t="str" s="7">
        <v>Deck Family Farm</v>
      </c>
      <c r="B592" t="str" s="7">
        <v>Beef Oxtail</v>
      </c>
      <c r="C592" t="str" s="7">
        <v>1.40 - 1.90 lbs</v>
      </c>
      <c r="D592" t="str" s="7">
        <v>Guest Basket</v>
      </c>
      <c r="E592" s="12">
        <v>19.24</v>
      </c>
      <c r="F592" s="13">
        <v>20.78</v>
      </c>
      <c r="G592" s="13">
        <f>IF(AND(ISNUMBER(E592),ISNUMBER(F592)),F592-E592,"")</f>
        <v>1.54</v>
      </c>
      <c r="H592" s="14">
        <f>IF(AND(ISNUMBER(E592),E592&gt;0,ISNUMBER(F592)),F592/E592-1,"")</f>
        <v>0.08004158004158013</v>
      </c>
      <c r="I592" t="str" s="15">
        <v>Unreviewed</v>
      </c>
      <c r="J592" s="16"/>
      <c r="K592" t="str" s="15">
        <v/>
      </c>
      <c r="L592" s="17" t="str">
        <f>IF(AC592="Local catalog","",IF(AG592="Yes",IF(ISNUMBER(E592),E592,""),IF(I592="Keep current",IF(ISNUMBER(E592),E592,""),IF(AH592&lt;&gt;"Yes","",IF(I592="Approve proposed",F592,IF(AND(I592="Use my price",AND(ISNUMBER(J592),J592&gt;0)),J592,""))))))</f>
        <v/>
      </c>
      <c r="M592" t="str" s="7">
        <f>IF(AND(AG592="Yes",OR(I592="Approve proposed",I592="Use my price")),"CHECK: protected price kept current",IF(OR(I592="Unreviewed",I592=""),"Pending review",IF(I592="Hold","On hold",IF(I592="Keep current",IF(ISNUMBER(E592),"Kept current","CHECK: no confirmed current price"),IF(AH592&lt;&gt;"Yes","CHECK: source needs review",IF(AND(I592="Use my price",NOT(AND(ISNUMBER(J592),J592&gt;0))),"CHECK: enter a price above zero",IF(NOT(OR(I592="Approve proposed",I592="Use my price")),"CHECK: choose a listed decision",IF(OR(NOT(ISNUMBER(L592)),L592&lt;=0,NOT(ISNUMBER(Y592)),Y592&lt;=0,X592&gt;=1),"CHECK: price or base unavailable",IF(L592/(Y592*(1-X592))-1&lt;0,"CHECK: price below local base","Ready")))))))))</f>
        <v>Pending review</v>
      </c>
      <c r="N592" s="18">
        <v>19.24</v>
      </c>
      <c r="O592" s="19">
        <v>0.6574</v>
      </c>
      <c r="P592" s="14">
        <v>0.7898</v>
      </c>
      <c r="Q592" s="20" t="str">
        <f>IF(AND(ISNUMBER(L592),ISNUMBER(Y592),Y592&gt;0,X592&lt;1),ROUND(L592/(Y592*(1-X592))-1,4),"")</f>
        <v/>
      </c>
      <c r="R592" s="12">
        <v>121.99999999999999</v>
      </c>
      <c r="S592" s="13">
        <f>IF(AND(ISNUMBER(E592),E592&gt;0,ISNUMBER(F592)),R592*(F592/E592-1)*(1-'Start Here'!$B$16),0)</f>
        <v>9.472120582120592</v>
      </c>
      <c r="T592" s="17">
        <f>IF(AND(M592="Ready",OR(I592="Approve proposed",AND(I592="Use my price",AND(ISNUMBER(J592),J592&gt;0))),ISNUMBER(L592),E592&gt;0),R592*(L592/E592-1)*(1-'Start Here'!$B$16),0)</f>
        <v>0</v>
      </c>
      <c r="U592" t="str" s="6">
        <v/>
      </c>
      <c r="V592" t="str" s="21">
        <v>Yes</v>
      </c>
      <c r="W592" t="str" s="21">
        <v>No</v>
      </c>
      <c r="X592" s="22">
        <v>0</v>
      </c>
      <c r="Y592" s="18">
        <v>11.61</v>
      </c>
      <c r="Z592" s="18">
        <v>13</v>
      </c>
      <c r="AA592" s="25">
        <v>0.5412</v>
      </c>
      <c r="AB592" t="str" s="6">
        <v>2026-10-01 10:41:27 UTC</v>
      </c>
      <c r="AC592" t="str" s="6">
        <v>Local Line cache</v>
      </c>
      <c r="AD592" s="23">
        <v>813076</v>
      </c>
      <c r="AE592" s="23">
        <v>535106</v>
      </c>
      <c r="AF592" t="str" s="23">
        <v>813076:535106:guest</v>
      </c>
      <c r="AG592" t="str" s="23">
        <v>No</v>
      </c>
      <c r="AH592" t="str" s="23">
        <v>Yes</v>
      </c>
      <c r="AI592" s="18">
        <v>69.66</v>
      </c>
    </row>
    <row r="593" ht="32" customHeight="1">
      <c r="A593" t="str" s="7">
        <v>Deck Family Farm</v>
      </c>
      <c r="B593" t="str" s="7">
        <v>Beef Oxtail</v>
      </c>
      <c r="C593" t="str" s="7">
        <v>1.40 - 1.90 lbs</v>
      </c>
      <c r="D593" t="str" s="7">
        <v>SNAP</v>
      </c>
      <c r="E593" s="12">
        <v>19.24</v>
      </c>
      <c r="F593" s="13">
        <v>19.24</v>
      </c>
      <c r="G593" s="13">
        <f>IF(AND(ISNUMBER(E593),ISNUMBER(F593)),F593-E593,"")</f>
        <v>0</v>
      </c>
      <c r="H593" s="14">
        <f>IF(AND(ISNUMBER(E593),E593&gt;0,ISNUMBER(F593)),F593/E593-1,"")</f>
        <v>0</v>
      </c>
      <c r="I593" t="str" s="15">
        <v>Keep current</v>
      </c>
      <c r="J593" s="16"/>
      <c r="K593" t="str" s="15">
        <v/>
      </c>
      <c r="L593" s="17">
        <f>IF(AC593="Local catalog","",IF(AG593="Yes",IF(ISNUMBER(E593),E593,""),IF(I593="Keep current",IF(ISNUMBER(E593),E593,""),IF(AH593&lt;&gt;"Yes","",IF(I593="Approve proposed",F593,IF(AND(I593="Use my price",AND(ISNUMBER(J593),J593&gt;0)),J593,""))))))</f>
        <v>19.24</v>
      </c>
      <c r="M593" t="str" s="7">
        <f>IF(AND(AG593="Yes",OR(I593="Approve proposed",I593="Use my price")),"CHECK: protected price kept current",IF(OR(I593="Unreviewed",I593=""),"Pending review",IF(I593="Hold","On hold",IF(I593="Keep current",IF(ISNUMBER(E593),"Kept current","CHECK: no confirmed current price"),IF(AH593&lt;&gt;"Yes","CHECK: source needs review",IF(AND(I593="Use my price",NOT(AND(ISNUMBER(J593),J593&gt;0))),"CHECK: enter a price above zero",IF(NOT(OR(I593="Approve proposed",I593="Use my price")),"CHECK: choose a listed decision",IF(OR(NOT(ISNUMBER(L593)),L593&lt;=0,NOT(ISNUMBER(Y593)),Y593&lt;=0,X593&gt;=1),"CHECK: price or base unavailable",IF(L593/(Y593*(1-X593))-1&lt;0,"CHECK: price below local base","Ready")))))))))</f>
        <v>Kept current</v>
      </c>
      <c r="N593" s="18">
        <v>19.24</v>
      </c>
      <c r="O593" s="19">
        <v>0.6574</v>
      </c>
      <c r="P593" s="14">
        <v>0.6572</v>
      </c>
      <c r="Q593" s="20">
        <f>IF(AND(ISNUMBER(L593),ISNUMBER(Y593),Y593&gt;0,X593&lt;1),ROUND(L593/(Y593*(1-X593))-1,4),"")</f>
        <v>0.6572</v>
      </c>
      <c r="R593" s="12">
        <v>0</v>
      </c>
      <c r="S593" s="13">
        <f>IF(AND(ISNUMBER(E593),E593&gt;0,ISNUMBER(F593)),R593*(F593/E593-1)*(1-'Start Here'!$B$16),0)</f>
        <v>0</v>
      </c>
      <c r="T593" s="17">
        <f>IF(AND(M593="Ready",OR(I593="Approve proposed",AND(I593="Use my price",AND(ISNUMBER(J593),J593&gt;0))),ISNUMBER(L593),E593&gt;0),R593*(L593/E593-1)*(1-'Start Here'!$B$16),0)</f>
        <v>0</v>
      </c>
      <c r="U593" t="str" s="6">
        <v>SNAP: preserve existing selling price</v>
      </c>
      <c r="V593" t="str" s="21">
        <v>Yes</v>
      </c>
      <c r="W593" t="str" s="21">
        <v>No</v>
      </c>
      <c r="X593" s="22">
        <v>0</v>
      </c>
      <c r="Y593" s="18">
        <v>11.61</v>
      </c>
      <c r="Z593" s="18">
        <v>13</v>
      </c>
      <c r="AA593" s="25">
        <v>0.5412</v>
      </c>
      <c r="AB593" t="str" s="6">
        <v>2026-10-01 10:41:27 UTC</v>
      </c>
      <c r="AC593" t="str" s="6">
        <v>Local Line cache</v>
      </c>
      <c r="AD593" s="23">
        <v>813076</v>
      </c>
      <c r="AE593" s="23">
        <v>535106</v>
      </c>
      <c r="AF593" t="str" s="23">
        <v>813076:535106:snap</v>
      </c>
      <c r="AG593" t="str" s="23">
        <v>Yes</v>
      </c>
      <c r="AH593" t="str" s="23">
        <v>Yes</v>
      </c>
      <c r="AI593" s="18">
        <v>0</v>
      </c>
    </row>
    <row r="594" ht="32" customHeight="1">
      <c r="A594" t="str" s="7">
        <v>Deck Family Farm</v>
      </c>
      <c r="B594" t="str" s="7">
        <v>Beef Shank Osso Buco</v>
      </c>
      <c r="C594" t="str" s="7">
        <v>2.10 - 2.40 lbs</v>
      </c>
      <c r="D594" t="str" s="7">
        <v>Herd Share Members</v>
      </c>
      <c r="E594" s="12">
        <v>39.36</v>
      </c>
      <c r="F594" s="13">
        <v>42.51</v>
      </c>
      <c r="G594" s="13">
        <f>IF(AND(ISNUMBER(E594),ISNUMBER(F594)),F594-E594,"")</f>
        <v>3.15</v>
      </c>
      <c r="H594" s="14">
        <f>IF(AND(ISNUMBER(E594),E594&gt;0,ISNUMBER(F594)),F594/E594-1,"")</f>
        <v>0.08003048780487809</v>
      </c>
      <c r="I594" t="str" s="15">
        <v>Unreviewed</v>
      </c>
      <c r="J594" s="16"/>
      <c r="K594" t="str" s="15">
        <v/>
      </c>
      <c r="L594" s="17" t="str">
        <f>IF(AC594="Local catalog","",IF(AG594="Yes",IF(ISNUMBER(E594),E594,""),IF(I594="Keep current",IF(ISNUMBER(E594),E594,""),IF(AH594&lt;&gt;"Yes","",IF(I594="Approve proposed",F594,IF(AND(I594="Use my price",AND(ISNUMBER(J594),J594&gt;0)),J594,""))))))</f>
        <v/>
      </c>
      <c r="M594" t="str" s="7">
        <f>IF(AND(AG594="Yes",OR(I594="Approve proposed",I594="Use my price")),"CHECK: protected price kept current",IF(OR(I594="Unreviewed",I594=""),"Pending review",IF(I594="Hold","On hold",IF(I594="Keep current",IF(ISNUMBER(E594),"Kept current","CHECK: no confirmed current price"),IF(AH594&lt;&gt;"Yes","CHECK: source needs review",IF(AND(I594="Use my price",NOT(AND(ISNUMBER(J594),J594&gt;0))),"CHECK: enter a price above zero",IF(NOT(OR(I594="Approve proposed",I594="Use my price")),"CHECK: choose a listed decision",IF(OR(NOT(ISNUMBER(L594)),L594&lt;=0,NOT(ISNUMBER(Y594)),Y594&lt;=0,X594&gt;=1),"CHECK: price or base unavailable",IF(L594/(Y594*(1-X594))-1&lt;0,"CHECK: price below local base","Ready")))))))))</f>
        <v>Pending review</v>
      </c>
      <c r="N594" s="18">
        <v>39.36</v>
      </c>
      <c r="O594" s="19">
        <v>0.6574</v>
      </c>
      <c r="P594" s="14">
        <v>0.7899</v>
      </c>
      <c r="Q594" s="20" t="str">
        <f>IF(AND(ISNUMBER(L594),ISNUMBER(Y594),Y594&gt;0,X594&lt;1),ROUND(L594/(Y594*(1-X594))-1,4),"")</f>
        <v/>
      </c>
      <c r="R594" s="12">
        <v>826.56</v>
      </c>
      <c r="S594" s="13">
        <f>IF(AND(ISNUMBER(E594),E594&gt;0,ISNUMBER(F594)),R594*(F594/E594-1)*(1-'Start Here'!$B$16),0)</f>
        <v>64.16550000000004</v>
      </c>
      <c r="T594" s="17">
        <f>IF(AND(M594="Ready",OR(I594="Approve proposed",AND(I594="Use my price",AND(ISNUMBER(J594),J594&gt;0))),ISNUMBER(L594),E594&gt;0),R594*(L594/E594-1)*(1-'Start Here'!$B$16),0)</f>
        <v>0</v>
      </c>
      <c r="U594" t="str" s="6">
        <v>Currently hidden; do not activate automatically</v>
      </c>
      <c r="V594" t="str" s="21">
        <v>No</v>
      </c>
      <c r="W594" t="str" s="21">
        <v>No</v>
      </c>
      <c r="X594" s="22">
        <v>0</v>
      </c>
      <c r="Y594" s="18">
        <v>23.75</v>
      </c>
      <c r="Z594" s="18">
        <v>19.5</v>
      </c>
      <c r="AA594" s="25">
        <v>0.5412</v>
      </c>
      <c r="AB594" t="str" s="6">
        <v>2026-10-01 10:41:27 UTC</v>
      </c>
      <c r="AC594" t="str" s="6">
        <v>Local Line cache</v>
      </c>
      <c r="AD594" s="23">
        <v>813071</v>
      </c>
      <c r="AE594" s="23">
        <v>535101</v>
      </c>
      <c r="AF594" t="str" s="23">
        <v>813071:535101:herdShare</v>
      </c>
      <c r="AG594" t="str" s="23">
        <v>No</v>
      </c>
      <c r="AH594" t="str" s="23">
        <v>Yes</v>
      </c>
      <c r="AI594" s="18">
        <v>498.75</v>
      </c>
    </row>
    <row r="595" ht="32" customHeight="1">
      <c r="A595" t="str" s="7">
        <v>Deck Family Farm</v>
      </c>
      <c r="B595" t="str" s="7">
        <v>Beef Shank Osso Buco</v>
      </c>
      <c r="C595" t="str" s="7">
        <v>2.10 - 2.40 lbs</v>
      </c>
      <c r="D595" t="str" s="7">
        <v>CSA Members</v>
      </c>
      <c r="E595" s="12">
        <v>39.36</v>
      </c>
      <c r="F595" s="13">
        <v>42.51</v>
      </c>
      <c r="G595" s="13">
        <f>IF(AND(ISNUMBER(E595),ISNUMBER(F595)),F595-E595,"")</f>
        <v>3.15</v>
      </c>
      <c r="H595" s="14">
        <f>IF(AND(ISNUMBER(E595),E595&gt;0,ISNUMBER(F595)),F595/E595-1,"")</f>
        <v>0.08003048780487809</v>
      </c>
      <c r="I595" t="str" s="15">
        <v>Unreviewed</v>
      </c>
      <c r="J595" s="16"/>
      <c r="K595" t="str" s="15">
        <v/>
      </c>
      <c r="L595" s="17" t="str">
        <f>IF(AC595="Local catalog","",IF(AG595="Yes",IF(ISNUMBER(E595),E595,""),IF(I595="Keep current",IF(ISNUMBER(E595),E595,""),IF(AH595&lt;&gt;"Yes","",IF(I595="Approve proposed",F595,IF(AND(I595="Use my price",AND(ISNUMBER(J595),J595&gt;0)),J595,""))))))</f>
        <v/>
      </c>
      <c r="M595" t="str" s="7">
        <f>IF(AND(AG595="Yes",OR(I595="Approve proposed",I595="Use my price")),"CHECK: protected price kept current",IF(OR(I595="Unreviewed",I595=""),"Pending review",IF(I595="Hold","On hold",IF(I595="Keep current",IF(ISNUMBER(E595),"Kept current","CHECK: no confirmed current price"),IF(AH595&lt;&gt;"Yes","CHECK: source needs review",IF(AND(I595="Use my price",NOT(AND(ISNUMBER(J595),J595&gt;0))),"CHECK: enter a price above zero",IF(NOT(OR(I595="Approve proposed",I595="Use my price")),"CHECK: choose a listed decision",IF(OR(NOT(ISNUMBER(L595)),L595&lt;=0,NOT(ISNUMBER(Y595)),Y595&lt;=0,X595&gt;=1),"CHECK: price or base unavailable",IF(L595/(Y595*(1-X595))-1&lt;0,"CHECK: price below local base","Ready")))))))))</f>
        <v>Pending review</v>
      </c>
      <c r="N595" s="18">
        <v>39.36</v>
      </c>
      <c r="O595" s="19">
        <v>0.6574</v>
      </c>
      <c r="P595" s="14">
        <v>0.7899</v>
      </c>
      <c r="Q595" s="20" t="str">
        <f>IF(AND(ISNUMBER(L595),ISNUMBER(Y595),Y595&gt;0,X595&lt;1),ROUND(L595/(Y595*(1-X595))-1,4),"")</f>
        <v/>
      </c>
      <c r="R595" s="12">
        <v>39.36</v>
      </c>
      <c r="S595" s="13">
        <f>IF(AND(ISNUMBER(E595),E595&gt;0,ISNUMBER(F595)),R595*(F595/E595-1)*(1-'Start Here'!$B$16),0)</f>
        <v>3.0555000000000017</v>
      </c>
      <c r="T595" s="17">
        <f>IF(AND(M595="Ready",OR(I595="Approve proposed",AND(I595="Use my price",AND(ISNUMBER(J595),J595&gt;0))),ISNUMBER(L595),E595&gt;0),R595*(L595/E595-1)*(1-'Start Here'!$B$16),0)</f>
        <v>0</v>
      </c>
      <c r="U595" t="str" s="6">
        <v>Currently hidden; do not activate automatically</v>
      </c>
      <c r="V595" t="str" s="21">
        <v>No</v>
      </c>
      <c r="W595" t="str" s="21">
        <v>No</v>
      </c>
      <c r="X595" s="22">
        <v>0</v>
      </c>
      <c r="Y595" s="18">
        <v>23.75</v>
      </c>
      <c r="Z595" s="18">
        <v>19.5</v>
      </c>
      <c r="AA595" s="25">
        <v>0.5412</v>
      </c>
      <c r="AB595" t="str" s="6">
        <v>2026-10-01 10:41:27 UTC</v>
      </c>
      <c r="AC595" t="str" s="6">
        <v>Local Line cache</v>
      </c>
      <c r="AD595" s="23">
        <v>813071</v>
      </c>
      <c r="AE595" s="23">
        <v>535101</v>
      </c>
      <c r="AF595" t="str" s="23">
        <v>813071:535101:member</v>
      </c>
      <c r="AG595" t="str" s="23">
        <v>No</v>
      </c>
      <c r="AH595" t="str" s="23">
        <v>Yes</v>
      </c>
      <c r="AI595" s="18">
        <v>23.75</v>
      </c>
    </row>
    <row r="596" ht="32" customHeight="1">
      <c r="A596" t="str" s="7">
        <v>Deck Family Farm</v>
      </c>
      <c r="B596" t="str" s="7">
        <v>Beef Shank Osso Buco</v>
      </c>
      <c r="C596" t="str" s="7">
        <v>2.10 - 2.40 lbs</v>
      </c>
      <c r="D596" t="str" s="7">
        <v>Guest Basket</v>
      </c>
      <c r="E596" s="12">
        <v>39.36</v>
      </c>
      <c r="F596" s="13">
        <v>42.51</v>
      </c>
      <c r="G596" s="13">
        <f>IF(AND(ISNUMBER(E596),ISNUMBER(F596)),F596-E596,"")</f>
        <v>3.15</v>
      </c>
      <c r="H596" s="14">
        <f>IF(AND(ISNUMBER(E596),E596&gt;0,ISNUMBER(F596)),F596/E596-1,"")</f>
        <v>0.08003048780487809</v>
      </c>
      <c r="I596" t="str" s="15">
        <v>Unreviewed</v>
      </c>
      <c r="J596" s="16"/>
      <c r="K596" t="str" s="15">
        <v/>
      </c>
      <c r="L596" s="17" t="str">
        <f>IF(AC596="Local catalog","",IF(AG596="Yes",IF(ISNUMBER(E596),E596,""),IF(I596="Keep current",IF(ISNUMBER(E596),E596,""),IF(AH596&lt;&gt;"Yes","",IF(I596="Approve proposed",F596,IF(AND(I596="Use my price",AND(ISNUMBER(J596),J596&gt;0)),J596,""))))))</f>
        <v/>
      </c>
      <c r="M596" t="str" s="7">
        <f>IF(AND(AG596="Yes",OR(I596="Approve proposed",I596="Use my price")),"CHECK: protected price kept current",IF(OR(I596="Unreviewed",I596=""),"Pending review",IF(I596="Hold","On hold",IF(I596="Keep current",IF(ISNUMBER(E596),"Kept current","CHECK: no confirmed current price"),IF(AH596&lt;&gt;"Yes","CHECK: source needs review",IF(AND(I596="Use my price",NOT(AND(ISNUMBER(J596),J596&gt;0))),"CHECK: enter a price above zero",IF(NOT(OR(I596="Approve proposed",I596="Use my price")),"CHECK: choose a listed decision",IF(OR(NOT(ISNUMBER(L596)),L596&lt;=0,NOT(ISNUMBER(Y596)),Y596&lt;=0,X596&gt;=1),"CHECK: price or base unavailable",IF(L596/(Y596*(1-X596))-1&lt;0,"CHECK: price below local base","Ready")))))))))</f>
        <v>Pending review</v>
      </c>
      <c r="N596" s="18">
        <v>39.36</v>
      </c>
      <c r="O596" s="19">
        <v>0.6574</v>
      </c>
      <c r="P596" s="14">
        <v>0.7899</v>
      </c>
      <c r="Q596" s="20" t="str">
        <f>IF(AND(ISNUMBER(L596),ISNUMBER(Y596),Y596&gt;0,X596&lt;1),ROUND(L596/(Y596*(1-X596))-1,4),"")</f>
        <v/>
      </c>
      <c r="R596" s="12">
        <v>256.32</v>
      </c>
      <c r="S596" s="13">
        <f>IF(AND(ISNUMBER(E596),E596&gt;0,ISNUMBER(F596)),R596*(F596/E596-1)*(1-'Start Here'!$B$16),0)</f>
        <v>19.89801219512196</v>
      </c>
      <c r="T596" s="17">
        <f>IF(AND(M596="Ready",OR(I596="Approve proposed",AND(I596="Use my price",AND(ISNUMBER(J596),J596&gt;0))),ISNUMBER(L596),E596&gt;0),R596*(L596/E596-1)*(1-'Start Here'!$B$16),0)</f>
        <v>0</v>
      </c>
      <c r="U596" t="str" s="6">
        <v>Currently hidden; do not activate automatically</v>
      </c>
      <c r="V596" t="str" s="21">
        <v>No</v>
      </c>
      <c r="W596" t="str" s="21">
        <v>No</v>
      </c>
      <c r="X596" s="22">
        <v>0</v>
      </c>
      <c r="Y596" s="18">
        <v>23.75</v>
      </c>
      <c r="Z596" s="18">
        <v>19.5</v>
      </c>
      <c r="AA596" s="25">
        <v>0.5412</v>
      </c>
      <c r="AB596" t="str" s="6">
        <v>2026-10-01 10:41:27 UTC</v>
      </c>
      <c r="AC596" t="str" s="6">
        <v>Local Line cache</v>
      </c>
      <c r="AD596" s="23">
        <v>813071</v>
      </c>
      <c r="AE596" s="23">
        <v>535101</v>
      </c>
      <c r="AF596" t="str" s="23">
        <v>813071:535101:guest</v>
      </c>
      <c r="AG596" t="str" s="23">
        <v>No</v>
      </c>
      <c r="AH596" t="str" s="23">
        <v>Yes</v>
      </c>
      <c r="AI596" s="18">
        <v>142.5</v>
      </c>
    </row>
    <row r="597" ht="32" customHeight="1">
      <c r="A597" t="str" s="7">
        <v>Deck Family Farm</v>
      </c>
      <c r="B597" t="str" s="7">
        <v>Beef Shank Osso Buco</v>
      </c>
      <c r="C597" t="str" s="7">
        <v>2.10 - 2.40 lbs</v>
      </c>
      <c r="D597" t="str" s="7">
        <v>SNAP</v>
      </c>
      <c r="E597" s="12">
        <v>39.36</v>
      </c>
      <c r="F597" s="13">
        <v>39.36</v>
      </c>
      <c r="G597" s="13">
        <f>IF(AND(ISNUMBER(E597),ISNUMBER(F597)),F597-E597,"")</f>
        <v>0</v>
      </c>
      <c r="H597" s="14">
        <f>IF(AND(ISNUMBER(E597),E597&gt;0,ISNUMBER(F597)),F597/E597-1,"")</f>
        <v>0</v>
      </c>
      <c r="I597" t="str" s="15">
        <v>Keep current</v>
      </c>
      <c r="J597" s="16"/>
      <c r="K597" t="str" s="15">
        <v/>
      </c>
      <c r="L597" s="17">
        <f>IF(AC597="Local catalog","",IF(AG597="Yes",IF(ISNUMBER(E597),E597,""),IF(I597="Keep current",IF(ISNUMBER(E597),E597,""),IF(AH597&lt;&gt;"Yes","",IF(I597="Approve proposed",F597,IF(AND(I597="Use my price",AND(ISNUMBER(J597),J597&gt;0)),J597,""))))))</f>
        <v>39.36</v>
      </c>
      <c r="M597" t="str" s="7">
        <f>IF(AND(AG597="Yes",OR(I597="Approve proposed",I597="Use my price")),"CHECK: protected price kept current",IF(OR(I597="Unreviewed",I597=""),"Pending review",IF(I597="Hold","On hold",IF(I597="Keep current",IF(ISNUMBER(E597),"Kept current","CHECK: no confirmed current price"),IF(AH597&lt;&gt;"Yes","CHECK: source needs review",IF(AND(I597="Use my price",NOT(AND(ISNUMBER(J597),J597&gt;0))),"CHECK: enter a price above zero",IF(NOT(OR(I597="Approve proposed",I597="Use my price")),"CHECK: choose a listed decision",IF(OR(NOT(ISNUMBER(L597)),L597&lt;=0,NOT(ISNUMBER(Y597)),Y597&lt;=0,X597&gt;=1),"CHECK: price or base unavailable",IF(L597/(Y597*(1-X597))-1&lt;0,"CHECK: price below local base","Ready")))))))))</f>
        <v>Kept current</v>
      </c>
      <c r="N597" s="18">
        <v>39.36</v>
      </c>
      <c r="O597" s="19">
        <v>0.6574</v>
      </c>
      <c r="P597" s="14">
        <v>0.6573</v>
      </c>
      <c r="Q597" s="20">
        <f>IF(AND(ISNUMBER(L597),ISNUMBER(Y597),Y597&gt;0,X597&lt;1),ROUND(L597/(Y597*(1-X597))-1,4),"")</f>
        <v>0.6573</v>
      </c>
      <c r="R597" s="12">
        <v>0</v>
      </c>
      <c r="S597" s="13">
        <f>IF(AND(ISNUMBER(E597),E597&gt;0,ISNUMBER(F597)),R597*(F597/E597-1)*(1-'Start Here'!$B$16),0)</f>
        <v>0</v>
      </c>
      <c r="T597" s="17">
        <f>IF(AND(M597="Ready",OR(I597="Approve proposed",AND(I597="Use my price",AND(ISNUMBER(J597),J597&gt;0))),ISNUMBER(L597),E597&gt;0),R597*(L597/E597-1)*(1-'Start Here'!$B$16),0)</f>
        <v>0</v>
      </c>
      <c r="U597" t="str" s="6">
        <v>SNAP: preserve existing selling price; Currently hidden; do not activate automatically</v>
      </c>
      <c r="V597" t="str" s="21">
        <v>No</v>
      </c>
      <c r="W597" t="str" s="21">
        <v>No</v>
      </c>
      <c r="X597" s="22">
        <v>0</v>
      </c>
      <c r="Y597" s="18">
        <v>23.75</v>
      </c>
      <c r="Z597" s="18">
        <v>19.5</v>
      </c>
      <c r="AA597" s="25">
        <v>0.5412</v>
      </c>
      <c r="AB597" t="str" s="6">
        <v>2026-10-01 10:41:27 UTC</v>
      </c>
      <c r="AC597" t="str" s="6">
        <v>Local Line cache</v>
      </c>
      <c r="AD597" s="23">
        <v>813071</v>
      </c>
      <c r="AE597" s="23">
        <v>535101</v>
      </c>
      <c r="AF597" t="str" s="23">
        <v>813071:535101:snap</v>
      </c>
      <c r="AG597" t="str" s="23">
        <v>Yes</v>
      </c>
      <c r="AH597" t="str" s="23">
        <v>Yes</v>
      </c>
      <c r="AI597" s="18">
        <v>0</v>
      </c>
    </row>
    <row r="598" ht="32" customHeight="1">
      <c r="A598" t="str" s="7">
        <v>Deck Family Farm</v>
      </c>
      <c r="B598" t="str" s="7">
        <v>Beef Short Rib</v>
      </c>
      <c r="C598" t="str" s="7">
        <v>1.30 - 2.10 lbs</v>
      </c>
      <c r="D598" t="str" s="7">
        <v>Herd Share Members</v>
      </c>
      <c r="E598" s="12">
        <v>29.73</v>
      </c>
      <c r="F598" s="13">
        <v>32.11</v>
      </c>
      <c r="G598" s="13">
        <f>IF(AND(ISNUMBER(E598),ISNUMBER(F598)),F598-E598,"")</f>
        <v>2.38</v>
      </c>
      <c r="H598" s="14">
        <f>IF(AND(ISNUMBER(E598),E598&gt;0,ISNUMBER(F598)),F598/E598-1,"")</f>
        <v>0.08005381769256648</v>
      </c>
      <c r="I598" t="str" s="15">
        <v>Unreviewed</v>
      </c>
      <c r="J598" s="16"/>
      <c r="K598" t="str" s="15">
        <v/>
      </c>
      <c r="L598" s="17" t="str">
        <f>IF(AC598="Local catalog","",IF(AG598="Yes",IF(ISNUMBER(E598),E598,""),IF(I598="Keep current",IF(ISNUMBER(E598),E598,""),IF(AH598&lt;&gt;"Yes","",IF(I598="Approve proposed",F598,IF(AND(I598="Use my price",AND(ISNUMBER(J598),J598&gt;0)),J598,""))))))</f>
        <v/>
      </c>
      <c r="M598" t="str" s="7">
        <f>IF(AND(AG598="Yes",OR(I598="Approve proposed",I598="Use my price")),"CHECK: protected price kept current",IF(OR(I598="Unreviewed",I598=""),"Pending review",IF(I598="Hold","On hold",IF(I598="Keep current",IF(ISNUMBER(E598),"Kept current","CHECK: no confirmed current price"),IF(AH598&lt;&gt;"Yes","CHECK: source needs review",IF(AND(I598="Use my price",NOT(AND(ISNUMBER(J598),J598&gt;0))),"CHECK: enter a price above zero",IF(NOT(OR(I598="Approve proposed",I598="Use my price")),"CHECK: choose a listed decision",IF(OR(NOT(ISNUMBER(L598)),L598&lt;=0,NOT(ISNUMBER(Y598)),Y598&lt;=0,X598&gt;=1),"CHECK: price or base unavailable",IF(L598/(Y598*(1-X598))-1&lt;0,"CHECK: price below local base","Ready")))))))))</f>
        <v>Pending review</v>
      </c>
      <c r="N598" s="18">
        <v>29.73</v>
      </c>
      <c r="O598" s="19">
        <v>0.6574</v>
      </c>
      <c r="P598" s="14">
        <v>0.7899</v>
      </c>
      <c r="Q598" s="20" t="str">
        <f>IF(AND(ISNUMBER(L598),ISNUMBER(Y598),Y598&gt;0,X598&lt;1),ROUND(L598/(Y598*(1-X598))-1,4),"")</f>
        <v/>
      </c>
      <c r="R598" s="12">
        <v>2021.6399999999999</v>
      </c>
      <c r="S598" s="13">
        <f>IF(AND(ISNUMBER(E598),E598&gt;0,ISNUMBER(F598)),R598*(F598/E598-1)*(1-'Start Here'!$B$16),0)</f>
        <v>156.9848000000001</v>
      </c>
      <c r="T598" s="17">
        <f>IF(AND(M598="Ready",OR(I598="Approve proposed",AND(I598="Use my price",AND(ISNUMBER(J598),J598&gt;0))),ISNUMBER(L598),E598&gt;0),R598*(L598/E598-1)*(1-'Start Here'!$B$16),0)</f>
        <v>0</v>
      </c>
      <c r="U598" t="str" s="6">
        <v/>
      </c>
      <c r="V598" t="str" s="21">
        <v>Yes</v>
      </c>
      <c r="W598" t="str" s="21">
        <v>No</v>
      </c>
      <c r="X598" s="22">
        <v>0</v>
      </c>
      <c r="Y598" s="18">
        <v>17.94</v>
      </c>
      <c r="Z598" s="18">
        <v>19.5</v>
      </c>
      <c r="AA598" s="25">
        <v>0.5412</v>
      </c>
      <c r="AB598" t="str" s="6">
        <v>2026-10-01 10:41:27 UTC</v>
      </c>
      <c r="AC598" t="str" s="6">
        <v>Local Line cache</v>
      </c>
      <c r="AD598" s="23">
        <v>894281</v>
      </c>
      <c r="AE598" s="23">
        <v>634544</v>
      </c>
      <c r="AF598" t="str" s="23">
        <v>894281:634544:herdShare</v>
      </c>
      <c r="AG598" t="str" s="23">
        <v>No</v>
      </c>
      <c r="AH598" t="str" s="23">
        <v>Yes</v>
      </c>
      <c r="AI598" s="18">
        <v>1219.92</v>
      </c>
    </row>
    <row r="599" ht="32" customHeight="1">
      <c r="A599" t="str" s="7">
        <v>Deck Family Farm</v>
      </c>
      <c r="B599" t="str" s="7">
        <v>Beef Short Rib</v>
      </c>
      <c r="C599" t="str" s="7">
        <v>1.30 - 2.10 lbs</v>
      </c>
      <c r="D599" t="str" s="7">
        <v>CSA Members</v>
      </c>
      <c r="E599" s="12">
        <v>29.73</v>
      </c>
      <c r="F599" s="13">
        <v>32.11</v>
      </c>
      <c r="G599" s="13">
        <f>IF(AND(ISNUMBER(E599),ISNUMBER(F599)),F599-E599,"")</f>
        <v>2.38</v>
      </c>
      <c r="H599" s="14">
        <f>IF(AND(ISNUMBER(E599),E599&gt;0,ISNUMBER(F599)),F599/E599-1,"")</f>
        <v>0.08005381769256648</v>
      </c>
      <c r="I599" t="str" s="15">
        <v>Unreviewed</v>
      </c>
      <c r="J599" s="16"/>
      <c r="K599" t="str" s="15">
        <v/>
      </c>
      <c r="L599" s="17" t="str">
        <f>IF(AC599="Local catalog","",IF(AG599="Yes",IF(ISNUMBER(E599),E599,""),IF(I599="Keep current",IF(ISNUMBER(E599),E599,""),IF(AH599&lt;&gt;"Yes","",IF(I599="Approve proposed",F599,IF(AND(I599="Use my price",AND(ISNUMBER(J599),J599&gt;0)),J599,""))))))</f>
        <v/>
      </c>
      <c r="M599" t="str" s="7">
        <f>IF(AND(AG599="Yes",OR(I599="Approve proposed",I599="Use my price")),"CHECK: protected price kept current",IF(OR(I599="Unreviewed",I599=""),"Pending review",IF(I599="Hold","On hold",IF(I599="Keep current",IF(ISNUMBER(E599),"Kept current","CHECK: no confirmed current price"),IF(AH599&lt;&gt;"Yes","CHECK: source needs review",IF(AND(I599="Use my price",NOT(AND(ISNUMBER(J599),J599&gt;0))),"CHECK: enter a price above zero",IF(NOT(OR(I599="Approve proposed",I599="Use my price")),"CHECK: choose a listed decision",IF(OR(NOT(ISNUMBER(L599)),L599&lt;=0,NOT(ISNUMBER(Y599)),Y599&lt;=0,X599&gt;=1),"CHECK: price or base unavailable",IF(L599/(Y599*(1-X599))-1&lt;0,"CHECK: price below local base","Ready")))))))))</f>
        <v>Pending review</v>
      </c>
      <c r="N599" s="18">
        <v>29.73</v>
      </c>
      <c r="O599" s="19">
        <v>0.6574</v>
      </c>
      <c r="P599" s="14">
        <v>0.7899</v>
      </c>
      <c r="Q599" s="20" t="str">
        <f>IF(AND(ISNUMBER(L599),ISNUMBER(Y599),Y599&gt;0,X599&lt;1),ROUND(L599/(Y599*(1-X599))-1,4),"")</f>
        <v/>
      </c>
      <c r="R599" s="12">
        <v>178.38</v>
      </c>
      <c r="S599" s="13">
        <f>IF(AND(ISNUMBER(E599),E599&gt;0,ISNUMBER(F599)),R599*(F599/E599-1)*(1-'Start Here'!$B$16),0)</f>
        <v>13.851600000000008</v>
      </c>
      <c r="T599" s="17">
        <f>IF(AND(M599="Ready",OR(I599="Approve proposed",AND(I599="Use my price",AND(ISNUMBER(J599),J599&gt;0))),ISNUMBER(L599),E599&gt;0),R599*(L599/E599-1)*(1-'Start Here'!$B$16),0)</f>
        <v>0</v>
      </c>
      <c r="U599" t="str" s="6">
        <v/>
      </c>
      <c r="V599" t="str" s="21">
        <v>Yes</v>
      </c>
      <c r="W599" t="str" s="21">
        <v>No</v>
      </c>
      <c r="X599" s="22">
        <v>0</v>
      </c>
      <c r="Y599" s="18">
        <v>17.94</v>
      </c>
      <c r="Z599" s="18">
        <v>19.5</v>
      </c>
      <c r="AA599" s="25">
        <v>0.5412</v>
      </c>
      <c r="AB599" t="str" s="6">
        <v>2026-10-01 10:41:27 UTC</v>
      </c>
      <c r="AC599" t="str" s="6">
        <v>Local Line cache</v>
      </c>
      <c r="AD599" s="23">
        <v>894281</v>
      </c>
      <c r="AE599" s="23">
        <v>634544</v>
      </c>
      <c r="AF599" t="str" s="23">
        <v>894281:634544:member</v>
      </c>
      <c r="AG599" t="str" s="23">
        <v>No</v>
      </c>
      <c r="AH599" t="str" s="23">
        <v>Yes</v>
      </c>
      <c r="AI599" s="18">
        <v>107.64</v>
      </c>
    </row>
    <row r="600" ht="32" customHeight="1">
      <c r="A600" t="str" s="7">
        <v>Deck Family Farm</v>
      </c>
      <c r="B600" t="str" s="7">
        <v>Beef Short Rib</v>
      </c>
      <c r="C600" t="str" s="7">
        <v>1.30 - 2.10 lbs</v>
      </c>
      <c r="D600" t="str" s="7">
        <v>Guest Basket</v>
      </c>
      <c r="E600" s="12">
        <v>29.73</v>
      </c>
      <c r="F600" s="13">
        <v>32.11</v>
      </c>
      <c r="G600" s="13">
        <f>IF(AND(ISNUMBER(E600),ISNUMBER(F600)),F600-E600,"")</f>
        <v>2.38</v>
      </c>
      <c r="H600" s="14">
        <f>IF(AND(ISNUMBER(E600),E600&gt;0,ISNUMBER(F600)),F600/E600-1,"")</f>
        <v>0.08005381769256648</v>
      </c>
      <c r="I600" t="str" s="15">
        <v>Unreviewed</v>
      </c>
      <c r="J600" s="16"/>
      <c r="K600" t="str" s="15">
        <v/>
      </c>
      <c r="L600" s="17" t="str">
        <f>IF(AC600="Local catalog","",IF(AG600="Yes",IF(ISNUMBER(E600),E600,""),IF(I600="Keep current",IF(ISNUMBER(E600),E600,""),IF(AH600&lt;&gt;"Yes","",IF(I600="Approve proposed",F600,IF(AND(I600="Use my price",AND(ISNUMBER(J600),J600&gt;0)),J600,""))))))</f>
        <v/>
      </c>
      <c r="M600" t="str" s="7">
        <f>IF(AND(AG600="Yes",OR(I600="Approve proposed",I600="Use my price")),"CHECK: protected price kept current",IF(OR(I600="Unreviewed",I600=""),"Pending review",IF(I600="Hold","On hold",IF(I600="Keep current",IF(ISNUMBER(E600),"Kept current","CHECK: no confirmed current price"),IF(AH600&lt;&gt;"Yes","CHECK: source needs review",IF(AND(I600="Use my price",NOT(AND(ISNUMBER(J600),J600&gt;0))),"CHECK: enter a price above zero",IF(NOT(OR(I600="Approve proposed",I600="Use my price")),"CHECK: choose a listed decision",IF(OR(NOT(ISNUMBER(L600)),L600&lt;=0,NOT(ISNUMBER(Y600)),Y600&lt;=0,X600&gt;=1),"CHECK: price or base unavailable",IF(L600/(Y600*(1-X600))-1&lt;0,"CHECK: price below local base","Ready")))))))))</f>
        <v>Pending review</v>
      </c>
      <c r="N600" s="18">
        <v>29.73</v>
      </c>
      <c r="O600" s="19">
        <v>0.6574</v>
      </c>
      <c r="P600" s="14">
        <v>0.7899</v>
      </c>
      <c r="Q600" s="20" t="str">
        <f>IF(AND(ISNUMBER(L600),ISNUMBER(Y600),Y600&gt;0,X600&lt;1),ROUND(L600/(Y600*(1-X600))-1,4),"")</f>
        <v/>
      </c>
      <c r="R600" s="12">
        <v>208.10999999999999</v>
      </c>
      <c r="S600" s="13">
        <f>IF(AND(ISNUMBER(E600),E600&gt;0,ISNUMBER(F600)),R600*(F600/E600-1)*(1-'Start Here'!$B$16),0)</f>
        <v>16.160200000000007</v>
      </c>
      <c r="T600" s="17">
        <f>IF(AND(M600="Ready",OR(I600="Approve proposed",AND(I600="Use my price",AND(ISNUMBER(J600),J600&gt;0))),ISNUMBER(L600),E600&gt;0),R600*(L600/E600-1)*(1-'Start Here'!$B$16),0)</f>
        <v>0</v>
      </c>
      <c r="U600" t="str" s="6">
        <v/>
      </c>
      <c r="V600" t="str" s="21">
        <v>Yes</v>
      </c>
      <c r="W600" t="str" s="21">
        <v>No</v>
      </c>
      <c r="X600" s="22">
        <v>0</v>
      </c>
      <c r="Y600" s="18">
        <v>17.94</v>
      </c>
      <c r="Z600" s="18">
        <v>19.5</v>
      </c>
      <c r="AA600" s="25">
        <v>0.5412</v>
      </c>
      <c r="AB600" t="str" s="6">
        <v>2026-10-01 10:41:27 UTC</v>
      </c>
      <c r="AC600" t="str" s="6">
        <v>Local Line cache</v>
      </c>
      <c r="AD600" s="23">
        <v>894281</v>
      </c>
      <c r="AE600" s="23">
        <v>634544</v>
      </c>
      <c r="AF600" t="str" s="23">
        <v>894281:634544:guest</v>
      </c>
      <c r="AG600" t="str" s="23">
        <v>No</v>
      </c>
      <c r="AH600" t="str" s="23">
        <v>Yes</v>
      </c>
      <c r="AI600" s="18">
        <v>125.58</v>
      </c>
    </row>
    <row r="601" ht="32" customHeight="1">
      <c r="A601" t="str" s="7">
        <v>Deck Family Farm</v>
      </c>
      <c r="B601" t="str" s="7">
        <v>Beef Short Rib</v>
      </c>
      <c r="C601" t="str" s="7">
        <v>1.30 - 2.10 lbs</v>
      </c>
      <c r="D601" t="str" s="7">
        <v>SNAP</v>
      </c>
      <c r="E601" s="12">
        <v>29.73</v>
      </c>
      <c r="F601" s="13">
        <v>29.73</v>
      </c>
      <c r="G601" s="13">
        <f>IF(AND(ISNUMBER(E601),ISNUMBER(F601)),F601-E601,"")</f>
        <v>0</v>
      </c>
      <c r="H601" s="14">
        <f>IF(AND(ISNUMBER(E601),E601&gt;0,ISNUMBER(F601)),F601/E601-1,"")</f>
        <v>0</v>
      </c>
      <c r="I601" t="str" s="15">
        <v>Keep current</v>
      </c>
      <c r="J601" s="16"/>
      <c r="K601" t="str" s="15">
        <v/>
      </c>
      <c r="L601" s="17">
        <f>IF(AC601="Local catalog","",IF(AG601="Yes",IF(ISNUMBER(E601),E601,""),IF(I601="Keep current",IF(ISNUMBER(E601),E601,""),IF(AH601&lt;&gt;"Yes","",IF(I601="Approve proposed",F601,IF(AND(I601="Use my price",AND(ISNUMBER(J601),J601&gt;0)),J601,""))))))</f>
        <v>29.73</v>
      </c>
      <c r="M601" t="str" s="7">
        <f>IF(AND(AG601="Yes",OR(I601="Approve proposed",I601="Use my price")),"CHECK: protected price kept current",IF(OR(I601="Unreviewed",I601=""),"Pending review",IF(I601="Hold","On hold",IF(I601="Keep current",IF(ISNUMBER(E601),"Kept current","CHECK: no confirmed current price"),IF(AH601&lt;&gt;"Yes","CHECK: source needs review",IF(AND(I601="Use my price",NOT(AND(ISNUMBER(J601),J601&gt;0))),"CHECK: enter a price above zero",IF(NOT(OR(I601="Approve proposed",I601="Use my price")),"CHECK: choose a listed decision",IF(OR(NOT(ISNUMBER(L601)),L601&lt;=0,NOT(ISNUMBER(Y601)),Y601&lt;=0,X601&gt;=1),"CHECK: price or base unavailable",IF(L601/(Y601*(1-X601))-1&lt;0,"CHECK: price below local base","Ready")))))))))</f>
        <v>Kept current</v>
      </c>
      <c r="N601" s="18">
        <v>29.73</v>
      </c>
      <c r="O601" s="19">
        <v>0.6574</v>
      </c>
      <c r="P601" s="14">
        <v>0.6572</v>
      </c>
      <c r="Q601" s="20">
        <f>IF(AND(ISNUMBER(L601),ISNUMBER(Y601),Y601&gt;0,X601&lt;1),ROUND(L601/(Y601*(1-X601))-1,4),"")</f>
        <v>0.6572</v>
      </c>
      <c r="R601" s="12">
        <v>0</v>
      </c>
      <c r="S601" s="13">
        <f>IF(AND(ISNUMBER(E601),E601&gt;0,ISNUMBER(F601)),R601*(F601/E601-1)*(1-'Start Here'!$B$16),0)</f>
        <v>0</v>
      </c>
      <c r="T601" s="17">
        <f>IF(AND(M601="Ready",OR(I601="Approve proposed",AND(I601="Use my price",AND(ISNUMBER(J601),J601&gt;0))),ISNUMBER(L601),E601&gt;0),R601*(L601/E601-1)*(1-'Start Here'!$B$16),0)</f>
        <v>0</v>
      </c>
      <c r="U601" t="str" s="6">
        <v>SNAP: preserve existing selling price</v>
      </c>
      <c r="V601" t="str" s="21">
        <v>Yes</v>
      </c>
      <c r="W601" t="str" s="21">
        <v>No</v>
      </c>
      <c r="X601" s="22">
        <v>0</v>
      </c>
      <c r="Y601" s="18">
        <v>17.94</v>
      </c>
      <c r="Z601" s="18">
        <v>19.5</v>
      </c>
      <c r="AA601" s="25">
        <v>0.5412</v>
      </c>
      <c r="AB601" t="str" s="6">
        <v>2026-10-01 10:41:27 UTC</v>
      </c>
      <c r="AC601" t="str" s="6">
        <v>Local Line cache</v>
      </c>
      <c r="AD601" s="23">
        <v>894281</v>
      </c>
      <c r="AE601" s="23">
        <v>634544</v>
      </c>
      <c r="AF601" t="str" s="23">
        <v>894281:634544:snap</v>
      </c>
      <c r="AG601" t="str" s="23">
        <v>Yes</v>
      </c>
      <c r="AH601" t="str" s="23">
        <v>Yes</v>
      </c>
      <c r="AI601" s="18">
        <v>0</v>
      </c>
    </row>
    <row r="602" ht="32" customHeight="1">
      <c r="A602" t="str" s="7">
        <v>Deck Family Farm</v>
      </c>
      <c r="B602" t="str" s="7">
        <v>Beef Stew Meat</v>
      </c>
      <c r="C602" t="str" s="7">
        <v>1.1 - 1.3 lbs</v>
      </c>
      <c r="D602" t="str" s="7">
        <v>Herd Share Members</v>
      </c>
      <c r="E602" s="12">
        <v>19.91</v>
      </c>
      <c r="F602" s="13">
        <v>21.5</v>
      </c>
      <c r="G602" s="13">
        <f>IF(AND(ISNUMBER(E602),ISNUMBER(F602)),F602-E602,"")</f>
        <v>1.59</v>
      </c>
      <c r="H602" s="14">
        <f>IF(AND(ISNUMBER(E602),E602&gt;0,ISNUMBER(F602)),F602/E602-1,"")</f>
        <v>0.07985936715218478</v>
      </c>
      <c r="I602" t="str" s="15">
        <v>Unreviewed</v>
      </c>
      <c r="J602" s="16"/>
      <c r="K602" t="str" s="15">
        <v/>
      </c>
      <c r="L602" s="17" t="str">
        <f>IF(AC602="Local catalog","",IF(AG602="Yes",IF(ISNUMBER(E602),E602,""),IF(I602="Keep current",IF(ISNUMBER(E602),E602,""),IF(AH602&lt;&gt;"Yes","",IF(I602="Approve proposed",F602,IF(AND(I602="Use my price",AND(ISNUMBER(J602),J602&gt;0)),J602,""))))))</f>
        <v/>
      </c>
      <c r="M602" t="str" s="7">
        <f>IF(AND(AG602="Yes",OR(I602="Approve proposed",I602="Use my price")),"CHECK: protected price kept current",IF(OR(I602="Unreviewed",I602=""),"Pending review",IF(I602="Hold","On hold",IF(I602="Keep current",IF(ISNUMBER(E602),"Kept current","CHECK: no confirmed current price"),IF(AH602&lt;&gt;"Yes","CHECK: source needs review",IF(AND(I602="Use my price",NOT(AND(ISNUMBER(J602),J602&gt;0))),"CHECK: enter a price above zero",IF(NOT(OR(I602="Approve proposed",I602="Use my price")),"CHECK: choose a listed decision",IF(OR(NOT(ISNUMBER(L602)),L602&lt;=0,NOT(ISNUMBER(Y602)),Y602&lt;=0,X602&gt;=1),"CHECK: price or base unavailable",IF(L602/(Y602*(1-X602))-1&lt;0,"CHECK: price below local base","Ready")))))))))</f>
        <v>Pending review</v>
      </c>
      <c r="N602" s="18">
        <v>19.91</v>
      </c>
      <c r="O602" s="19">
        <v>0.6574</v>
      </c>
      <c r="P602" s="14">
        <v>0.7902</v>
      </c>
      <c r="Q602" s="20" t="str">
        <f>IF(AND(ISNUMBER(L602),ISNUMBER(Y602),Y602&gt;0,X602&lt;1),ROUND(L602/(Y602*(1-X602))-1,4),"")</f>
        <v/>
      </c>
      <c r="R602" s="12">
        <v>1572.89</v>
      </c>
      <c r="S602" s="13">
        <f>IF(AND(ISNUMBER(E602),E602&gt;0,ISNUMBER(F602)),R602*(F602/E602-1)*(1-'Start Here'!$B$16),0)</f>
        <v>121.84169999999993</v>
      </c>
      <c r="T602" s="17">
        <f>IF(AND(M602="Ready",OR(I602="Approve proposed",AND(I602="Use my price",AND(ISNUMBER(J602),J602&gt;0))),ISNUMBER(L602),E602&gt;0),R602*(L602/E602-1)*(1-'Start Here'!$B$16),0)</f>
        <v>0</v>
      </c>
      <c r="U602" t="str" s="6">
        <v/>
      </c>
      <c r="V602" t="str" s="21">
        <v>Yes</v>
      </c>
      <c r="W602" t="str" s="21">
        <v>No</v>
      </c>
      <c r="X602" s="22">
        <v>0</v>
      </c>
      <c r="Y602" s="18">
        <v>12.01</v>
      </c>
      <c r="Z602" s="18">
        <v>18.5</v>
      </c>
      <c r="AA602" s="25">
        <v>0.5412</v>
      </c>
      <c r="AB602" t="str" s="6">
        <v>2026-10-01 10:41:27 UTC</v>
      </c>
      <c r="AC602" t="str" s="6">
        <v>Local Line cache</v>
      </c>
      <c r="AD602" s="23">
        <v>805667</v>
      </c>
      <c r="AE602" s="23">
        <v>526720</v>
      </c>
      <c r="AF602" t="str" s="23">
        <v>805667:526720:herdShare</v>
      </c>
      <c r="AG602" t="str" s="23">
        <v>No</v>
      </c>
      <c r="AH602" t="str" s="23">
        <v>Yes</v>
      </c>
      <c r="AI602" s="18">
        <v>948.79</v>
      </c>
    </row>
    <row r="603" ht="32" customHeight="1">
      <c r="A603" t="str" s="7">
        <v>Deck Family Farm</v>
      </c>
      <c r="B603" t="str" s="7">
        <v>Beef Stew Meat</v>
      </c>
      <c r="C603" t="str" s="7">
        <v>1.1 - 1.3 lbs</v>
      </c>
      <c r="D603" t="str" s="7">
        <v>CSA Members</v>
      </c>
      <c r="E603" s="12">
        <v>19.91</v>
      </c>
      <c r="F603" s="13">
        <v>21.5</v>
      </c>
      <c r="G603" s="13">
        <f>IF(AND(ISNUMBER(E603),ISNUMBER(F603)),F603-E603,"")</f>
        <v>1.59</v>
      </c>
      <c r="H603" s="14">
        <f>IF(AND(ISNUMBER(E603),E603&gt;0,ISNUMBER(F603)),F603/E603-1,"")</f>
        <v>0.07985936715218478</v>
      </c>
      <c r="I603" t="str" s="15">
        <v>Unreviewed</v>
      </c>
      <c r="J603" s="16"/>
      <c r="K603" t="str" s="15">
        <v/>
      </c>
      <c r="L603" s="17" t="str">
        <f>IF(AC603="Local catalog","",IF(AG603="Yes",IF(ISNUMBER(E603),E603,""),IF(I603="Keep current",IF(ISNUMBER(E603),E603,""),IF(AH603&lt;&gt;"Yes","",IF(I603="Approve proposed",F603,IF(AND(I603="Use my price",AND(ISNUMBER(J603),J603&gt;0)),J603,""))))))</f>
        <v/>
      </c>
      <c r="M603" t="str" s="7">
        <f>IF(AND(AG603="Yes",OR(I603="Approve proposed",I603="Use my price")),"CHECK: protected price kept current",IF(OR(I603="Unreviewed",I603=""),"Pending review",IF(I603="Hold","On hold",IF(I603="Keep current",IF(ISNUMBER(E603),"Kept current","CHECK: no confirmed current price"),IF(AH603&lt;&gt;"Yes","CHECK: source needs review",IF(AND(I603="Use my price",NOT(AND(ISNUMBER(J603),J603&gt;0))),"CHECK: enter a price above zero",IF(NOT(OR(I603="Approve proposed",I603="Use my price")),"CHECK: choose a listed decision",IF(OR(NOT(ISNUMBER(L603)),L603&lt;=0,NOT(ISNUMBER(Y603)),Y603&lt;=0,X603&gt;=1),"CHECK: price or base unavailable",IF(L603/(Y603*(1-X603))-1&lt;0,"CHECK: price below local base","Ready")))))))))</f>
        <v>Pending review</v>
      </c>
      <c r="N603" s="18">
        <v>19.91</v>
      </c>
      <c r="O603" s="19">
        <v>0.6574</v>
      </c>
      <c r="P603" s="14">
        <v>0.7902</v>
      </c>
      <c r="Q603" s="20" t="str">
        <f>IF(AND(ISNUMBER(L603),ISNUMBER(Y603),Y603&gt;0,X603&lt;1),ROUND(L603/(Y603*(1-X603))-1,4),"")</f>
        <v/>
      </c>
      <c r="R603" s="12">
        <v>398.2</v>
      </c>
      <c r="S603" s="13">
        <f>IF(AND(ISNUMBER(E603),E603&gt;0,ISNUMBER(F603)),R603*(F603/E603-1)*(1-'Start Here'!$B$16),0)</f>
        <v>30.84599999999998</v>
      </c>
      <c r="T603" s="17">
        <f>IF(AND(M603="Ready",OR(I603="Approve proposed",AND(I603="Use my price",AND(ISNUMBER(J603),J603&gt;0))),ISNUMBER(L603),E603&gt;0),R603*(L603/E603-1)*(1-'Start Here'!$B$16),0)</f>
        <v>0</v>
      </c>
      <c r="U603" t="str" s="6">
        <v/>
      </c>
      <c r="V603" t="str" s="21">
        <v>Yes</v>
      </c>
      <c r="W603" t="str" s="21">
        <v>No</v>
      </c>
      <c r="X603" s="22">
        <v>0</v>
      </c>
      <c r="Y603" s="18">
        <v>12.01</v>
      </c>
      <c r="Z603" s="18">
        <v>18.5</v>
      </c>
      <c r="AA603" s="25">
        <v>0.5412</v>
      </c>
      <c r="AB603" t="str" s="6">
        <v>2026-10-01 10:41:27 UTC</v>
      </c>
      <c r="AC603" t="str" s="6">
        <v>Local Line cache</v>
      </c>
      <c r="AD603" s="23">
        <v>805667</v>
      </c>
      <c r="AE603" s="23">
        <v>526720</v>
      </c>
      <c r="AF603" t="str" s="23">
        <v>805667:526720:member</v>
      </c>
      <c r="AG603" t="str" s="23">
        <v>No</v>
      </c>
      <c r="AH603" t="str" s="23">
        <v>Yes</v>
      </c>
      <c r="AI603" s="18">
        <v>240.20000000000002</v>
      </c>
    </row>
    <row r="604" ht="32" customHeight="1">
      <c r="A604" t="str" s="7">
        <v>Deck Family Farm</v>
      </c>
      <c r="B604" t="str" s="7">
        <v>Beef Stew Meat</v>
      </c>
      <c r="C604" t="str" s="7">
        <v>1.1 - 1.3 lbs</v>
      </c>
      <c r="D604" t="str" s="7">
        <v>Guest Basket</v>
      </c>
      <c r="E604" s="12">
        <v>19.91</v>
      </c>
      <c r="F604" s="13">
        <v>21.5</v>
      </c>
      <c r="G604" s="13">
        <f>IF(AND(ISNUMBER(E604),ISNUMBER(F604)),F604-E604,"")</f>
        <v>1.59</v>
      </c>
      <c r="H604" s="14">
        <f>IF(AND(ISNUMBER(E604),E604&gt;0,ISNUMBER(F604)),F604/E604-1,"")</f>
        <v>0.07985936715218478</v>
      </c>
      <c r="I604" t="str" s="15">
        <v>Unreviewed</v>
      </c>
      <c r="J604" s="16"/>
      <c r="K604" t="str" s="15">
        <v/>
      </c>
      <c r="L604" s="17" t="str">
        <f>IF(AC604="Local catalog","",IF(AG604="Yes",IF(ISNUMBER(E604),E604,""),IF(I604="Keep current",IF(ISNUMBER(E604),E604,""),IF(AH604&lt;&gt;"Yes","",IF(I604="Approve proposed",F604,IF(AND(I604="Use my price",AND(ISNUMBER(J604),J604&gt;0)),J604,""))))))</f>
        <v/>
      </c>
      <c r="M604" t="str" s="7">
        <f>IF(AND(AG604="Yes",OR(I604="Approve proposed",I604="Use my price")),"CHECK: protected price kept current",IF(OR(I604="Unreviewed",I604=""),"Pending review",IF(I604="Hold","On hold",IF(I604="Keep current",IF(ISNUMBER(E604),"Kept current","CHECK: no confirmed current price"),IF(AH604&lt;&gt;"Yes","CHECK: source needs review",IF(AND(I604="Use my price",NOT(AND(ISNUMBER(J604),J604&gt;0))),"CHECK: enter a price above zero",IF(NOT(OR(I604="Approve proposed",I604="Use my price")),"CHECK: choose a listed decision",IF(OR(NOT(ISNUMBER(L604)),L604&lt;=0,NOT(ISNUMBER(Y604)),Y604&lt;=0,X604&gt;=1),"CHECK: price or base unavailable",IF(L604/(Y604*(1-X604))-1&lt;0,"CHECK: price below local base","Ready")))))))))</f>
        <v>Pending review</v>
      </c>
      <c r="N604" s="18">
        <v>19.91</v>
      </c>
      <c r="O604" s="19">
        <v>0.6574</v>
      </c>
      <c r="P604" s="14">
        <v>0.7902</v>
      </c>
      <c r="Q604" s="20" t="str">
        <f>IF(AND(ISNUMBER(L604),ISNUMBER(Y604),Y604&gt;0,X604&lt;1),ROUND(L604/(Y604*(1-X604))-1,4),"")</f>
        <v/>
      </c>
      <c r="R604" s="12">
        <v>69.9</v>
      </c>
      <c r="S604" s="13">
        <f>IF(AND(ISNUMBER(E604),E604&gt;0,ISNUMBER(F604)),R604*(F604/E604-1)*(1-'Start Here'!$B$16),0)</f>
        <v>5.414704671019584</v>
      </c>
      <c r="T604" s="17">
        <f>IF(AND(M604="Ready",OR(I604="Approve proposed",AND(I604="Use my price",AND(ISNUMBER(J604),J604&gt;0))),ISNUMBER(L604),E604&gt;0),R604*(L604/E604-1)*(1-'Start Here'!$B$16),0)</f>
        <v>0</v>
      </c>
      <c r="U604" t="str" s="6">
        <v/>
      </c>
      <c r="V604" t="str" s="21">
        <v>Yes</v>
      </c>
      <c r="W604" t="str" s="21">
        <v>No</v>
      </c>
      <c r="X604" s="22">
        <v>0</v>
      </c>
      <c r="Y604" s="18">
        <v>12.01</v>
      </c>
      <c r="Z604" s="18">
        <v>18.5</v>
      </c>
      <c r="AA604" s="25">
        <v>0.5412</v>
      </c>
      <c r="AB604" t="str" s="6">
        <v>2026-10-01 10:41:27 UTC</v>
      </c>
      <c r="AC604" t="str" s="6">
        <v>Local Line cache</v>
      </c>
      <c r="AD604" s="23">
        <v>805667</v>
      </c>
      <c r="AE604" s="23">
        <v>526720</v>
      </c>
      <c r="AF604" t="str" s="23">
        <v>805667:526720:guest</v>
      </c>
      <c r="AG604" t="str" s="23">
        <v>No</v>
      </c>
      <c r="AH604" t="str" s="23">
        <v>Yes</v>
      </c>
      <c r="AI604" s="18">
        <v>36.03</v>
      </c>
    </row>
    <row r="605" ht="32" customHeight="1">
      <c r="A605" t="str" s="7">
        <v>Deck Family Farm</v>
      </c>
      <c r="B605" t="str" s="7">
        <v>Beef Stew Meat</v>
      </c>
      <c r="C605" t="str" s="7">
        <v>1.1 - 1.3 lbs</v>
      </c>
      <c r="D605" t="str" s="7">
        <v>SNAP</v>
      </c>
      <c r="E605" s="12">
        <v>19.91</v>
      </c>
      <c r="F605" s="13">
        <v>19.91</v>
      </c>
      <c r="G605" s="13">
        <f>IF(AND(ISNUMBER(E605),ISNUMBER(F605)),F605-E605,"")</f>
        <v>0</v>
      </c>
      <c r="H605" s="14">
        <f>IF(AND(ISNUMBER(E605),E605&gt;0,ISNUMBER(F605)),F605/E605-1,"")</f>
        <v>0</v>
      </c>
      <c r="I605" t="str" s="15">
        <v>Keep current</v>
      </c>
      <c r="J605" s="16"/>
      <c r="K605" t="str" s="15">
        <v/>
      </c>
      <c r="L605" s="17">
        <f>IF(AC605="Local catalog","",IF(AG605="Yes",IF(ISNUMBER(E605),E605,""),IF(I605="Keep current",IF(ISNUMBER(E605),E605,""),IF(AH605&lt;&gt;"Yes","",IF(I605="Approve proposed",F605,IF(AND(I605="Use my price",AND(ISNUMBER(J605),J605&gt;0)),J605,""))))))</f>
        <v>19.91</v>
      </c>
      <c r="M605" t="str" s="7">
        <f>IF(AND(AG605="Yes",OR(I605="Approve proposed",I605="Use my price")),"CHECK: protected price kept current",IF(OR(I605="Unreviewed",I605=""),"Pending review",IF(I605="Hold","On hold",IF(I605="Keep current",IF(ISNUMBER(E605),"Kept current","CHECK: no confirmed current price"),IF(AH605&lt;&gt;"Yes","CHECK: source needs review",IF(AND(I605="Use my price",NOT(AND(ISNUMBER(J605),J605&gt;0))),"CHECK: enter a price above zero",IF(NOT(OR(I605="Approve proposed",I605="Use my price")),"CHECK: choose a listed decision",IF(OR(NOT(ISNUMBER(L605)),L605&lt;=0,NOT(ISNUMBER(Y605)),Y605&lt;=0,X605&gt;=1),"CHECK: price or base unavailable",IF(L605/(Y605*(1-X605))-1&lt;0,"CHECK: price below local base","Ready")))))))))</f>
        <v>Kept current</v>
      </c>
      <c r="N605" s="18">
        <v>19.91</v>
      </c>
      <c r="O605" s="19">
        <v>0.6574</v>
      </c>
      <c r="P605" s="14">
        <v>0.6578</v>
      </c>
      <c r="Q605" s="20">
        <f>IF(AND(ISNUMBER(L605),ISNUMBER(Y605),Y605&gt;0,X605&lt;1),ROUND(L605/(Y605*(1-X605))-1,4),"")</f>
        <v>0.6578</v>
      </c>
      <c r="R605" s="12">
        <v>0</v>
      </c>
      <c r="S605" s="13">
        <f>IF(AND(ISNUMBER(E605),E605&gt;0,ISNUMBER(F605)),R605*(F605/E605-1)*(1-'Start Here'!$B$16),0)</f>
        <v>0</v>
      </c>
      <c r="T605" s="17">
        <f>IF(AND(M605="Ready",OR(I605="Approve proposed",AND(I605="Use my price",AND(ISNUMBER(J605),J605&gt;0))),ISNUMBER(L605),E605&gt;0),R605*(L605/E605-1)*(1-'Start Here'!$B$16),0)</f>
        <v>0</v>
      </c>
      <c r="U605" t="str" s="6">
        <v>SNAP: preserve existing selling price</v>
      </c>
      <c r="V605" t="str" s="21">
        <v>Yes</v>
      </c>
      <c r="W605" t="str" s="21">
        <v>No</v>
      </c>
      <c r="X605" s="22">
        <v>0</v>
      </c>
      <c r="Y605" s="18">
        <v>12.01</v>
      </c>
      <c r="Z605" s="18">
        <v>18.5</v>
      </c>
      <c r="AA605" s="25">
        <v>0.5412</v>
      </c>
      <c r="AB605" t="str" s="6">
        <v>2026-10-01 10:41:27 UTC</v>
      </c>
      <c r="AC605" t="str" s="6">
        <v>Local Line cache</v>
      </c>
      <c r="AD605" s="23">
        <v>805667</v>
      </c>
      <c r="AE605" s="23">
        <v>526720</v>
      </c>
      <c r="AF605" t="str" s="23">
        <v>805667:526720:snap</v>
      </c>
      <c r="AG605" t="str" s="23">
        <v>Yes</v>
      </c>
      <c r="AH605" t="str" s="23">
        <v>Yes</v>
      </c>
      <c r="AI605" s="18">
        <v>0</v>
      </c>
    </row>
    <row r="606" ht="32" customHeight="1">
      <c r="A606" t="str" s="7">
        <v>Deck Family Farm</v>
      </c>
      <c r="B606" t="str" s="7">
        <v>Beef Tenderloin</v>
      </c>
      <c r="C606" t="str" s="7">
        <v>0.40 - 0.70 lbs</v>
      </c>
      <c r="D606" t="str" s="7">
        <v>Herd Share Members</v>
      </c>
      <c r="E606" s="12">
        <v>21.21</v>
      </c>
      <c r="F606" s="13">
        <v>22.91</v>
      </c>
      <c r="G606" s="13">
        <f>IF(AND(ISNUMBER(E606),ISNUMBER(F606)),F606-E606,"")</f>
        <v>1.7</v>
      </c>
      <c r="H606" s="14">
        <f>IF(AND(ISNUMBER(E606),E606&gt;0,ISNUMBER(F606)),F606/E606-1,"")</f>
        <v>0.0801508722300801</v>
      </c>
      <c r="I606" t="str" s="15">
        <v>Unreviewed</v>
      </c>
      <c r="J606" s="16"/>
      <c r="K606" t="str" s="15">
        <v/>
      </c>
      <c r="L606" s="17" t="str">
        <f>IF(AC606="Local catalog","",IF(AG606="Yes",IF(ISNUMBER(E606),E606,""),IF(I606="Keep current",IF(ISNUMBER(E606),E606,""),IF(AH606&lt;&gt;"Yes","",IF(I606="Approve proposed",F606,IF(AND(I606="Use my price",AND(ISNUMBER(J606),J606&gt;0)),J606,""))))))</f>
        <v/>
      </c>
      <c r="M606" t="str" s="7">
        <f>IF(AND(AG606="Yes",OR(I606="Approve proposed",I606="Use my price")),"CHECK: protected price kept current",IF(OR(I606="Unreviewed",I606=""),"Pending review",IF(I606="Hold","On hold",IF(I606="Keep current",IF(ISNUMBER(E606),"Kept current","CHECK: no confirmed current price"),IF(AH606&lt;&gt;"Yes","CHECK: source needs review",IF(AND(I606="Use my price",NOT(AND(ISNUMBER(J606),J606&gt;0))),"CHECK: enter a price above zero",IF(NOT(OR(I606="Approve proposed",I606="Use my price")),"CHECK: choose a listed decision",IF(OR(NOT(ISNUMBER(L606)),L606&lt;=0,NOT(ISNUMBER(Y606)),Y606&lt;=0,X606&gt;=1),"CHECK: price or base unavailable",IF(L606/(Y606*(1-X606))-1&lt;0,"CHECK: price below local base","Ready")))))))))</f>
        <v>Pending review</v>
      </c>
      <c r="N606" s="18">
        <v>21.21</v>
      </c>
      <c r="O606" s="19">
        <v>0.6574</v>
      </c>
      <c r="P606" s="14">
        <v>0.7898</v>
      </c>
      <c r="Q606" s="20" t="str">
        <f>IF(AND(ISNUMBER(L606),ISNUMBER(Y606),Y606&gt;0,X606&lt;1),ROUND(L606/(Y606*(1-X606))-1,4),"")</f>
        <v/>
      </c>
      <c r="R606" s="12">
        <v>5217.660000000001</v>
      </c>
      <c r="S606" s="13">
        <f>IF(AND(ISNUMBER(E606),E606&gt;0,ISNUMBER(F606)),R606*(F606/E606-1)*(1-'Start Here'!$B$16),0)</f>
        <v>405.6539999999998</v>
      </c>
      <c r="T606" s="17">
        <f>IF(AND(M606="Ready",OR(I606="Approve proposed",AND(I606="Use my price",AND(ISNUMBER(J606),J606&gt;0))),ISNUMBER(L606),E606&gt;0),R606*(L606/E606-1)*(1-'Start Here'!$B$16),0)</f>
        <v>0</v>
      </c>
      <c r="U606" t="str" s="6">
        <v/>
      </c>
      <c r="V606" t="str" s="21">
        <v>Yes</v>
      </c>
      <c r="W606" t="str" s="21">
        <v>No</v>
      </c>
      <c r="X606" s="22">
        <v>0</v>
      </c>
      <c r="Y606" s="18">
        <v>12.8</v>
      </c>
      <c r="Z606" s="18">
        <v>43</v>
      </c>
      <c r="AA606" s="25">
        <v>0.5412</v>
      </c>
      <c r="AB606" t="str" s="6">
        <v>2026-10-01T16:20:40.304Z</v>
      </c>
      <c r="AC606" t="str" s="6">
        <v>Live GET verified</v>
      </c>
      <c r="AD606" s="23">
        <v>813067</v>
      </c>
      <c r="AE606" s="23">
        <v>535097</v>
      </c>
      <c r="AF606" t="str" s="23">
        <v>813067:535097:herdShare</v>
      </c>
      <c r="AG606" t="str" s="23">
        <v>No</v>
      </c>
      <c r="AH606" t="str" s="23">
        <v>Yes</v>
      </c>
      <c r="AI606" s="18">
        <v>3148.7999999999993</v>
      </c>
    </row>
    <row r="607" ht="32" customHeight="1">
      <c r="A607" t="str" s="7">
        <v>Deck Family Farm</v>
      </c>
      <c r="B607" t="str" s="7">
        <v>Beef Tenderloin</v>
      </c>
      <c r="C607" t="str" s="7">
        <v>0.40 - 0.70 lbs</v>
      </c>
      <c r="D607" t="str" s="7">
        <v>CSA Members</v>
      </c>
      <c r="E607" s="12">
        <v>21.21</v>
      </c>
      <c r="F607" s="13">
        <v>22.91</v>
      </c>
      <c r="G607" s="13">
        <f>IF(AND(ISNUMBER(E607),ISNUMBER(F607)),F607-E607,"")</f>
        <v>1.7</v>
      </c>
      <c r="H607" s="14">
        <f>IF(AND(ISNUMBER(E607),E607&gt;0,ISNUMBER(F607)),F607/E607-1,"")</f>
        <v>0.0801508722300801</v>
      </c>
      <c r="I607" t="str" s="15">
        <v>Unreviewed</v>
      </c>
      <c r="J607" s="16"/>
      <c r="K607" t="str" s="15">
        <v/>
      </c>
      <c r="L607" s="17" t="str">
        <f>IF(AC607="Local catalog","",IF(AG607="Yes",IF(ISNUMBER(E607),E607,""),IF(I607="Keep current",IF(ISNUMBER(E607),E607,""),IF(AH607&lt;&gt;"Yes","",IF(I607="Approve proposed",F607,IF(AND(I607="Use my price",AND(ISNUMBER(J607),J607&gt;0)),J607,""))))))</f>
        <v/>
      </c>
      <c r="M607" t="str" s="7">
        <f>IF(AND(AG607="Yes",OR(I607="Approve proposed",I607="Use my price")),"CHECK: protected price kept current",IF(OR(I607="Unreviewed",I607=""),"Pending review",IF(I607="Hold","On hold",IF(I607="Keep current",IF(ISNUMBER(E607),"Kept current","CHECK: no confirmed current price"),IF(AH607&lt;&gt;"Yes","CHECK: source needs review",IF(AND(I607="Use my price",NOT(AND(ISNUMBER(J607),J607&gt;0))),"CHECK: enter a price above zero",IF(NOT(OR(I607="Approve proposed",I607="Use my price")),"CHECK: choose a listed decision",IF(OR(NOT(ISNUMBER(L607)),L607&lt;=0,NOT(ISNUMBER(Y607)),Y607&lt;=0,X607&gt;=1),"CHECK: price or base unavailable",IF(L607/(Y607*(1-X607))-1&lt;0,"CHECK: price below local base","Ready")))))))))</f>
        <v>Pending review</v>
      </c>
      <c r="N607" s="18">
        <v>21.21</v>
      </c>
      <c r="O607" s="19">
        <v>0.6574</v>
      </c>
      <c r="P607" s="14">
        <v>0.7898</v>
      </c>
      <c r="Q607" s="20" t="str">
        <f>IF(AND(ISNUMBER(L607),ISNUMBER(Y607),Y607&gt;0,X607&lt;1),ROUND(L607/(Y607*(1-X607))-1,4),"")</f>
        <v/>
      </c>
      <c r="R607" s="12">
        <v>148.47</v>
      </c>
      <c r="S607" s="13">
        <f>IF(AND(ISNUMBER(E607),E607&gt;0,ISNUMBER(F607)),R607*(F607/E607-1)*(1-'Start Here'!$B$16),0)</f>
        <v>11.542999999999994</v>
      </c>
      <c r="T607" s="17">
        <f>IF(AND(M607="Ready",OR(I607="Approve proposed",AND(I607="Use my price",AND(ISNUMBER(J607),J607&gt;0))),ISNUMBER(L607),E607&gt;0),R607*(L607/E607-1)*(1-'Start Here'!$B$16),0)</f>
        <v>0</v>
      </c>
      <c r="U607" t="str" s="6">
        <v/>
      </c>
      <c r="V607" t="str" s="21">
        <v>Yes</v>
      </c>
      <c r="W607" t="str" s="21">
        <v>No</v>
      </c>
      <c r="X607" s="22">
        <v>0</v>
      </c>
      <c r="Y607" s="18">
        <v>12.8</v>
      </c>
      <c r="Z607" s="18">
        <v>43</v>
      </c>
      <c r="AA607" s="25">
        <v>0.5412</v>
      </c>
      <c r="AB607" t="str" s="6">
        <v>2026-10-01T16:20:40.304Z</v>
      </c>
      <c r="AC607" t="str" s="6">
        <v>Live GET verified</v>
      </c>
      <c r="AD607" s="23">
        <v>813067</v>
      </c>
      <c r="AE607" s="23">
        <v>535097</v>
      </c>
      <c r="AF607" t="str" s="23">
        <v>813067:535097:member</v>
      </c>
      <c r="AG607" t="str" s="23">
        <v>No</v>
      </c>
      <c r="AH607" t="str" s="23">
        <v>Yes</v>
      </c>
      <c r="AI607" s="18">
        <v>89.6</v>
      </c>
    </row>
    <row r="608" ht="32" customHeight="1">
      <c r="A608" t="str" s="7">
        <v>Deck Family Farm</v>
      </c>
      <c r="B608" t="str" s="7">
        <v>Beef Tenderloin</v>
      </c>
      <c r="C608" t="str" s="7">
        <v>0.40 - 0.70 lbs</v>
      </c>
      <c r="D608" t="str" s="7">
        <v>Guest Basket</v>
      </c>
      <c r="E608" s="12">
        <v>21.21</v>
      </c>
      <c r="F608" s="13">
        <v>22.91</v>
      </c>
      <c r="G608" s="13">
        <f>IF(AND(ISNUMBER(E608),ISNUMBER(F608)),F608-E608,"")</f>
        <v>1.7</v>
      </c>
      <c r="H608" s="14">
        <f>IF(AND(ISNUMBER(E608),E608&gt;0,ISNUMBER(F608)),F608/E608-1,"")</f>
        <v>0.0801508722300801</v>
      </c>
      <c r="I608" t="str" s="15">
        <v>Unreviewed</v>
      </c>
      <c r="J608" s="16"/>
      <c r="K608" t="str" s="15">
        <v/>
      </c>
      <c r="L608" s="17" t="str">
        <f>IF(AC608="Local catalog","",IF(AG608="Yes",IF(ISNUMBER(E608),E608,""),IF(I608="Keep current",IF(ISNUMBER(E608),E608,""),IF(AH608&lt;&gt;"Yes","",IF(I608="Approve proposed",F608,IF(AND(I608="Use my price",AND(ISNUMBER(J608),J608&gt;0)),J608,""))))))</f>
        <v/>
      </c>
      <c r="M608" t="str" s="7">
        <f>IF(AND(AG608="Yes",OR(I608="Approve proposed",I608="Use my price")),"CHECK: protected price kept current",IF(OR(I608="Unreviewed",I608=""),"Pending review",IF(I608="Hold","On hold",IF(I608="Keep current",IF(ISNUMBER(E608),"Kept current","CHECK: no confirmed current price"),IF(AH608&lt;&gt;"Yes","CHECK: source needs review",IF(AND(I608="Use my price",NOT(AND(ISNUMBER(J608),J608&gt;0))),"CHECK: enter a price above zero",IF(NOT(OR(I608="Approve proposed",I608="Use my price")),"CHECK: choose a listed decision",IF(OR(NOT(ISNUMBER(L608)),L608&lt;=0,NOT(ISNUMBER(Y608)),Y608&lt;=0,X608&gt;=1),"CHECK: price or base unavailable",IF(L608/(Y608*(1-X608))-1&lt;0,"CHECK: price below local base","Ready")))))))))</f>
        <v>Pending review</v>
      </c>
      <c r="N608" s="18">
        <v>21.21</v>
      </c>
      <c r="O608" s="19">
        <v>0.6574</v>
      </c>
      <c r="P608" s="14">
        <v>0.7898</v>
      </c>
      <c r="Q608" s="20" t="str">
        <f>IF(AND(ISNUMBER(L608),ISNUMBER(Y608),Y608&gt;0,X608&lt;1),ROUND(L608/(Y608*(1-X608))-1,4),"")</f>
        <v/>
      </c>
      <c r="R608" s="12">
        <v>350.22</v>
      </c>
      <c r="S608" s="13">
        <f>IF(AND(ISNUMBER(E608),E608&gt;0,ISNUMBER(F608)),R608*(F608/E608-1)*(1-'Start Here'!$B$16),0)</f>
        <v>27.228325318246096</v>
      </c>
      <c r="T608" s="17">
        <f>IF(AND(M608="Ready",OR(I608="Approve proposed",AND(I608="Use my price",AND(ISNUMBER(J608),J608&gt;0))),ISNUMBER(L608),E608&gt;0),R608*(L608/E608-1)*(1-'Start Here'!$B$16),0)</f>
        <v>0</v>
      </c>
      <c r="U608" t="str" s="6">
        <v/>
      </c>
      <c r="V608" t="str" s="21">
        <v>Yes</v>
      </c>
      <c r="W608" t="str" s="21">
        <v>No</v>
      </c>
      <c r="X608" s="22">
        <v>0</v>
      </c>
      <c r="Y608" s="18">
        <v>12.8</v>
      </c>
      <c r="Z608" s="18">
        <v>43</v>
      </c>
      <c r="AA608" s="25">
        <v>0.5412</v>
      </c>
      <c r="AB608" t="str" s="6">
        <v>2026-10-01T16:20:40.304Z</v>
      </c>
      <c r="AC608" t="str" s="6">
        <v>Live GET verified</v>
      </c>
      <c r="AD608" s="23">
        <v>813067</v>
      </c>
      <c r="AE608" s="23">
        <v>535097</v>
      </c>
      <c r="AF608" t="str" s="23">
        <v>813067:535097:guest</v>
      </c>
      <c r="AG608" t="str" s="23">
        <v>No</v>
      </c>
      <c r="AH608" t="str" s="23">
        <v>Yes</v>
      </c>
      <c r="AI608" s="18">
        <v>204.8</v>
      </c>
    </row>
    <row r="609" ht="32" customHeight="1">
      <c r="A609" t="str" s="7">
        <v>Deck Family Farm</v>
      </c>
      <c r="B609" t="str" s="7">
        <v>Beef Tenderloin</v>
      </c>
      <c r="C609" t="str" s="7">
        <v>0.40 - 0.70 lbs</v>
      </c>
      <c r="D609" t="str" s="7">
        <v>SNAP</v>
      </c>
      <c r="E609" s="12">
        <v>21.21</v>
      </c>
      <c r="F609" s="13">
        <v>21.21</v>
      </c>
      <c r="G609" s="13">
        <f>IF(AND(ISNUMBER(E609),ISNUMBER(F609)),F609-E609,"")</f>
        <v>0</v>
      </c>
      <c r="H609" s="14">
        <f>IF(AND(ISNUMBER(E609),E609&gt;0,ISNUMBER(F609)),F609/E609-1,"")</f>
        <v>0</v>
      </c>
      <c r="I609" t="str" s="15">
        <v>Keep current</v>
      </c>
      <c r="J609" s="16"/>
      <c r="K609" t="str" s="15">
        <v/>
      </c>
      <c r="L609" s="17">
        <f>IF(AC609="Local catalog","",IF(AG609="Yes",IF(ISNUMBER(E609),E609,""),IF(I609="Keep current",IF(ISNUMBER(E609),E609,""),IF(AH609&lt;&gt;"Yes","",IF(I609="Approve proposed",F609,IF(AND(I609="Use my price",AND(ISNUMBER(J609),J609&gt;0)),J609,""))))))</f>
        <v>21.21</v>
      </c>
      <c r="M609" t="str" s="7">
        <f>IF(AND(AG609="Yes",OR(I609="Approve proposed",I609="Use my price")),"CHECK: protected price kept current",IF(OR(I609="Unreviewed",I609=""),"Pending review",IF(I609="Hold","On hold",IF(I609="Keep current",IF(ISNUMBER(E609),"Kept current","CHECK: no confirmed current price"),IF(AH609&lt;&gt;"Yes","CHECK: source needs review",IF(AND(I609="Use my price",NOT(AND(ISNUMBER(J609),J609&gt;0))),"CHECK: enter a price above zero",IF(NOT(OR(I609="Approve proposed",I609="Use my price")),"CHECK: choose a listed decision",IF(OR(NOT(ISNUMBER(L609)),L609&lt;=0,NOT(ISNUMBER(Y609)),Y609&lt;=0,X609&gt;=1),"CHECK: price or base unavailable",IF(L609/(Y609*(1-X609))-1&lt;0,"CHECK: price below local base","Ready")))))))))</f>
        <v>Kept current</v>
      </c>
      <c r="N609" s="18">
        <v>21.21</v>
      </c>
      <c r="O609" s="19">
        <v>0.6574</v>
      </c>
      <c r="P609" s="14">
        <v>0.657</v>
      </c>
      <c r="Q609" s="20">
        <f>IF(AND(ISNUMBER(L609),ISNUMBER(Y609),Y609&gt;0,X609&lt;1),ROUND(L609/(Y609*(1-X609))-1,4),"")</f>
        <v>0.657</v>
      </c>
      <c r="R609" s="12">
        <v>0</v>
      </c>
      <c r="S609" s="13">
        <f>IF(AND(ISNUMBER(E609),E609&gt;0,ISNUMBER(F609)),R609*(F609/E609-1)*(1-'Start Here'!$B$16),0)</f>
        <v>0</v>
      </c>
      <c r="T609" s="17">
        <f>IF(AND(M609="Ready",OR(I609="Approve proposed",AND(I609="Use my price",AND(ISNUMBER(J609),J609&gt;0))),ISNUMBER(L609),E609&gt;0),R609*(L609/E609-1)*(1-'Start Here'!$B$16),0)</f>
        <v>0</v>
      </c>
      <c r="U609" t="str" s="6">
        <v>SNAP: preserve existing selling price</v>
      </c>
      <c r="V609" t="str" s="21">
        <v>Yes</v>
      </c>
      <c r="W609" t="str" s="21">
        <v>No</v>
      </c>
      <c r="X609" s="22">
        <v>0</v>
      </c>
      <c r="Y609" s="18">
        <v>12.8</v>
      </c>
      <c r="Z609" s="18">
        <v>43</v>
      </c>
      <c r="AA609" s="25">
        <v>0.5412</v>
      </c>
      <c r="AB609" t="str" s="6">
        <v>2026-10-01T16:20:40.304Z</v>
      </c>
      <c r="AC609" t="str" s="6">
        <v>Live GET verified</v>
      </c>
      <c r="AD609" s="23">
        <v>813067</v>
      </c>
      <c r="AE609" s="23">
        <v>535097</v>
      </c>
      <c r="AF609" t="str" s="23">
        <v>813067:535097:snap</v>
      </c>
      <c r="AG609" t="str" s="23">
        <v>Yes</v>
      </c>
      <c r="AH609" t="str" s="23">
        <v>Yes</v>
      </c>
      <c r="AI609" s="18">
        <v>0</v>
      </c>
    </row>
    <row r="610" ht="32" customHeight="1">
      <c r="A610" t="str" s="7">
        <v>Deck Family Farm</v>
      </c>
      <c r="B610" t="str" s="7">
        <v>Beef Tongue</v>
      </c>
      <c r="C610" t="str" s="7">
        <v>2.50 - 3.00 lbs</v>
      </c>
      <c r="D610" t="str" s="7">
        <v>Herd Share Members</v>
      </c>
      <c r="E610" s="12">
        <v>23.44</v>
      </c>
      <c r="F610" s="13">
        <v>25.32</v>
      </c>
      <c r="G610" s="13">
        <f>IF(AND(ISNUMBER(E610),ISNUMBER(F610)),F610-E610,"")</f>
        <v>1.88</v>
      </c>
      <c r="H610" s="14">
        <f>IF(AND(ISNUMBER(E610),E610&gt;0,ISNUMBER(F610)),F610/E610-1,"")</f>
        <v>0.08020477815699656</v>
      </c>
      <c r="I610" t="str" s="15">
        <v>Unreviewed</v>
      </c>
      <c r="J610" s="16"/>
      <c r="K610" t="str" s="15">
        <v/>
      </c>
      <c r="L610" s="17" t="str">
        <f>IF(AC610="Local catalog","",IF(AG610="Yes",IF(ISNUMBER(E610),E610,""),IF(I610="Keep current",IF(ISNUMBER(E610),E610,""),IF(AH610&lt;&gt;"Yes","",IF(I610="Approve proposed",F610,IF(AND(I610="Use my price",AND(ISNUMBER(J610),J610&gt;0)),J610,""))))))</f>
        <v/>
      </c>
      <c r="M610" t="str" s="7">
        <f>IF(AND(AG610="Yes",OR(I610="Approve proposed",I610="Use my price")),"CHECK: protected price kept current",IF(OR(I610="Unreviewed",I610=""),"Pending review",IF(I610="Hold","On hold",IF(I610="Keep current",IF(ISNUMBER(E610),"Kept current","CHECK: no confirmed current price"),IF(AH610&lt;&gt;"Yes","CHECK: source needs review",IF(AND(I610="Use my price",NOT(AND(ISNUMBER(J610),J610&gt;0))),"CHECK: enter a price above zero",IF(NOT(OR(I610="Approve proposed",I610="Use my price")),"CHECK: choose a listed decision",IF(OR(NOT(ISNUMBER(L610)),L610&lt;=0,NOT(ISNUMBER(Y610)),Y610&lt;=0,X610&gt;=1),"CHECK: price or base unavailable",IF(L610/(Y610*(1-X610))-1&lt;0,"CHECK: price below local base","Ready")))))))))</f>
        <v>Pending review</v>
      </c>
      <c r="N610" s="18">
        <v>23.44</v>
      </c>
      <c r="O610" s="19">
        <v>0.6574</v>
      </c>
      <c r="P610" s="14">
        <v>0.7907</v>
      </c>
      <c r="Q610" s="20" t="str">
        <f>IF(AND(ISNUMBER(L610),ISNUMBER(Y610),Y610&gt;0,X610&lt;1),ROUND(L610/(Y610*(1-X610))-1,4),"")</f>
        <v/>
      </c>
      <c r="R610" s="12">
        <v>375.03999999999996</v>
      </c>
      <c r="S610" s="13">
        <f>IF(AND(ISNUMBER(E610),E610&gt;0,ISNUMBER(F610)),R610*(F610/E610-1)*(1-'Start Here'!$B$16),0)</f>
        <v>29.177599999999988</v>
      </c>
      <c r="T610" s="17">
        <f>IF(AND(M610="Ready",OR(I610="Approve proposed",AND(I610="Use my price",AND(ISNUMBER(J610),J610&gt;0))),ISNUMBER(L610),E610&gt;0),R610*(L610/E610-1)*(1-'Start Here'!$B$16),0)</f>
        <v>0</v>
      </c>
      <c r="U610" t="str" s="6">
        <v/>
      </c>
      <c r="V610" t="str" s="21">
        <v>Yes</v>
      </c>
      <c r="W610" t="str" s="21">
        <v>No</v>
      </c>
      <c r="X610" s="22">
        <v>0</v>
      </c>
      <c r="Y610" s="18">
        <v>14.14</v>
      </c>
      <c r="Z610" s="18">
        <v>9.5</v>
      </c>
      <c r="AA610" s="25">
        <v>0.5412</v>
      </c>
      <c r="AB610" t="str" s="6">
        <v>2026-10-01 10:41:27 UTC</v>
      </c>
      <c r="AC610" t="str" s="6">
        <v>Local Line cache</v>
      </c>
      <c r="AD610" s="23">
        <v>825833</v>
      </c>
      <c r="AE610" s="23">
        <v>549812</v>
      </c>
      <c r="AF610" t="str" s="23">
        <v>825833:549812:herdShare</v>
      </c>
      <c r="AG610" t="str" s="23">
        <v>No</v>
      </c>
      <c r="AH610" t="str" s="23">
        <v>Yes</v>
      </c>
      <c r="AI610" s="18">
        <v>226.23999999999995</v>
      </c>
    </row>
    <row r="611" ht="32" customHeight="1">
      <c r="A611" t="str" s="7">
        <v>Deck Family Farm</v>
      </c>
      <c r="B611" t="str" s="7">
        <v>Beef Tongue</v>
      </c>
      <c r="C611" t="str" s="7">
        <v>2.50 - 3.00 lbs</v>
      </c>
      <c r="D611" t="str" s="7">
        <v>CSA Members</v>
      </c>
      <c r="E611" s="12">
        <v>23.44</v>
      </c>
      <c r="F611" s="13">
        <v>25.32</v>
      </c>
      <c r="G611" s="13">
        <f>IF(AND(ISNUMBER(E611),ISNUMBER(F611)),F611-E611,"")</f>
        <v>1.88</v>
      </c>
      <c r="H611" s="14">
        <f>IF(AND(ISNUMBER(E611),E611&gt;0,ISNUMBER(F611)),F611/E611-1,"")</f>
        <v>0.08020477815699656</v>
      </c>
      <c r="I611" t="str" s="15">
        <v>Unreviewed</v>
      </c>
      <c r="J611" s="16"/>
      <c r="K611" t="str" s="15">
        <v/>
      </c>
      <c r="L611" s="17" t="str">
        <f>IF(AC611="Local catalog","",IF(AG611="Yes",IF(ISNUMBER(E611),E611,""),IF(I611="Keep current",IF(ISNUMBER(E611),E611,""),IF(AH611&lt;&gt;"Yes","",IF(I611="Approve proposed",F611,IF(AND(I611="Use my price",AND(ISNUMBER(J611),J611&gt;0)),J611,""))))))</f>
        <v/>
      </c>
      <c r="M611" t="str" s="7">
        <f>IF(AND(AG611="Yes",OR(I611="Approve proposed",I611="Use my price")),"CHECK: protected price kept current",IF(OR(I611="Unreviewed",I611=""),"Pending review",IF(I611="Hold","On hold",IF(I611="Keep current",IF(ISNUMBER(E611),"Kept current","CHECK: no confirmed current price"),IF(AH611&lt;&gt;"Yes","CHECK: source needs review",IF(AND(I611="Use my price",NOT(AND(ISNUMBER(J611),J611&gt;0))),"CHECK: enter a price above zero",IF(NOT(OR(I611="Approve proposed",I611="Use my price")),"CHECK: choose a listed decision",IF(OR(NOT(ISNUMBER(L611)),L611&lt;=0,NOT(ISNUMBER(Y611)),Y611&lt;=0,X611&gt;=1),"CHECK: price or base unavailable",IF(L611/(Y611*(1-X611))-1&lt;0,"CHECK: price below local base","Ready")))))))))</f>
        <v>Pending review</v>
      </c>
      <c r="N611" s="18">
        <v>23.44</v>
      </c>
      <c r="O611" s="19">
        <v>0.6574</v>
      </c>
      <c r="P611" s="14">
        <v>0.7907</v>
      </c>
      <c r="Q611" s="20" t="str">
        <f>IF(AND(ISNUMBER(L611),ISNUMBER(Y611),Y611&gt;0,X611&lt;1),ROUND(L611/(Y611*(1-X611))-1,4),"")</f>
        <v/>
      </c>
      <c r="R611" s="12">
        <v>23.44</v>
      </c>
      <c r="S611" s="13">
        <f>IF(AND(ISNUMBER(E611),E611&gt;0,ISNUMBER(F611)),R611*(F611/E611-1)*(1-'Start Here'!$B$16),0)</f>
        <v>1.8235999999999994</v>
      </c>
      <c r="T611" s="17">
        <f>IF(AND(M611="Ready",OR(I611="Approve proposed",AND(I611="Use my price",AND(ISNUMBER(J611),J611&gt;0))),ISNUMBER(L611),E611&gt;0),R611*(L611/E611-1)*(1-'Start Here'!$B$16),0)</f>
        <v>0</v>
      </c>
      <c r="U611" t="str" s="6">
        <v/>
      </c>
      <c r="V611" t="str" s="21">
        <v>Yes</v>
      </c>
      <c r="W611" t="str" s="21">
        <v>No</v>
      </c>
      <c r="X611" s="22">
        <v>0</v>
      </c>
      <c r="Y611" s="18">
        <v>14.14</v>
      </c>
      <c r="Z611" s="18">
        <v>9.5</v>
      </c>
      <c r="AA611" s="25">
        <v>0.5412</v>
      </c>
      <c r="AB611" t="str" s="6">
        <v>2026-10-01 10:41:27 UTC</v>
      </c>
      <c r="AC611" t="str" s="6">
        <v>Local Line cache</v>
      </c>
      <c r="AD611" s="23">
        <v>825833</v>
      </c>
      <c r="AE611" s="23">
        <v>549812</v>
      </c>
      <c r="AF611" t="str" s="23">
        <v>825833:549812:member</v>
      </c>
      <c r="AG611" t="str" s="23">
        <v>No</v>
      </c>
      <c r="AH611" t="str" s="23">
        <v>Yes</v>
      </c>
      <c r="AI611" s="18">
        <v>14.14</v>
      </c>
    </row>
    <row r="612" ht="32" customHeight="1">
      <c r="A612" t="str" s="7">
        <v>Deck Family Farm</v>
      </c>
      <c r="B612" t="str" s="7">
        <v>Beef Tongue</v>
      </c>
      <c r="C612" t="str" s="7">
        <v>2.50 - 3.00 lbs</v>
      </c>
      <c r="D612" t="str" s="7">
        <v>Guest Basket</v>
      </c>
      <c r="E612" s="12">
        <v>23.44</v>
      </c>
      <c r="F612" s="13">
        <v>25.32</v>
      </c>
      <c r="G612" s="13">
        <f>IF(AND(ISNUMBER(E612),ISNUMBER(F612)),F612-E612,"")</f>
        <v>1.88</v>
      </c>
      <c r="H612" s="14">
        <f>IF(AND(ISNUMBER(E612),E612&gt;0,ISNUMBER(F612)),F612/E612-1,"")</f>
        <v>0.08020477815699656</v>
      </c>
      <c r="I612" t="str" s="15">
        <v>Unreviewed</v>
      </c>
      <c r="J612" s="16"/>
      <c r="K612" t="str" s="15">
        <v/>
      </c>
      <c r="L612" s="17" t="str">
        <f>IF(AC612="Local catalog","",IF(AG612="Yes",IF(ISNUMBER(E612),E612,""),IF(I612="Keep current",IF(ISNUMBER(E612),E612,""),IF(AH612&lt;&gt;"Yes","",IF(I612="Approve proposed",F612,IF(AND(I612="Use my price",AND(ISNUMBER(J612),J612&gt;0)),J612,""))))))</f>
        <v/>
      </c>
      <c r="M612" t="str" s="7">
        <f>IF(AND(AG612="Yes",OR(I612="Approve proposed",I612="Use my price")),"CHECK: protected price kept current",IF(OR(I612="Unreviewed",I612=""),"Pending review",IF(I612="Hold","On hold",IF(I612="Keep current",IF(ISNUMBER(E612),"Kept current","CHECK: no confirmed current price"),IF(AH612&lt;&gt;"Yes","CHECK: source needs review",IF(AND(I612="Use my price",NOT(AND(ISNUMBER(J612),J612&gt;0))),"CHECK: enter a price above zero",IF(NOT(OR(I612="Approve proposed",I612="Use my price")),"CHECK: choose a listed decision",IF(OR(NOT(ISNUMBER(L612)),L612&lt;=0,NOT(ISNUMBER(Y612)),Y612&lt;=0,X612&gt;=1),"CHECK: price or base unavailable",IF(L612/(Y612*(1-X612))-1&lt;0,"CHECK: price below local base","Ready")))))))))</f>
        <v>Pending review</v>
      </c>
      <c r="N612" s="18">
        <v>23.44</v>
      </c>
      <c r="O612" s="19">
        <v>0.6574</v>
      </c>
      <c r="P612" s="14">
        <v>0.7907</v>
      </c>
      <c r="Q612" s="20" t="str">
        <f>IF(AND(ISNUMBER(L612),ISNUMBER(Y612),Y612&gt;0,X612&lt;1),ROUND(L612/(Y612*(1-X612))-1,4),"")</f>
        <v/>
      </c>
      <c r="R612" s="12">
        <v>46.88</v>
      </c>
      <c r="S612" s="13">
        <f>IF(AND(ISNUMBER(E612),E612&gt;0,ISNUMBER(F612)),R612*(F612/E612-1)*(1-'Start Here'!$B$16),0)</f>
        <v>3.647199999999999</v>
      </c>
      <c r="T612" s="17">
        <f>IF(AND(M612="Ready",OR(I612="Approve proposed",AND(I612="Use my price",AND(ISNUMBER(J612),J612&gt;0))),ISNUMBER(L612),E612&gt;0),R612*(L612/E612-1)*(1-'Start Here'!$B$16),0)</f>
        <v>0</v>
      </c>
      <c r="U612" t="str" s="6">
        <v/>
      </c>
      <c r="V612" t="str" s="21">
        <v>Yes</v>
      </c>
      <c r="W612" t="str" s="21">
        <v>No</v>
      </c>
      <c r="X612" s="22">
        <v>0</v>
      </c>
      <c r="Y612" s="18">
        <v>14.14</v>
      </c>
      <c r="Z612" s="18">
        <v>9.5</v>
      </c>
      <c r="AA612" s="25">
        <v>0.5412</v>
      </c>
      <c r="AB612" t="str" s="6">
        <v>2026-10-01 10:41:27 UTC</v>
      </c>
      <c r="AC612" t="str" s="6">
        <v>Local Line cache</v>
      </c>
      <c r="AD612" s="23">
        <v>825833</v>
      </c>
      <c r="AE612" s="23">
        <v>549812</v>
      </c>
      <c r="AF612" t="str" s="23">
        <v>825833:549812:guest</v>
      </c>
      <c r="AG612" t="str" s="23">
        <v>No</v>
      </c>
      <c r="AH612" t="str" s="23">
        <v>Yes</v>
      </c>
      <c r="AI612" s="18">
        <v>28.28</v>
      </c>
    </row>
    <row r="613" ht="32" customHeight="1">
      <c r="A613" t="str" s="7">
        <v>Deck Family Farm</v>
      </c>
      <c r="B613" t="str" s="7">
        <v>Beef Tongue</v>
      </c>
      <c r="C613" t="str" s="7">
        <v>2.50 - 3.00 lbs</v>
      </c>
      <c r="D613" t="str" s="7">
        <v>SNAP</v>
      </c>
      <c r="E613" s="12">
        <v>23.44</v>
      </c>
      <c r="F613" s="13">
        <v>23.44</v>
      </c>
      <c r="G613" s="13">
        <f>IF(AND(ISNUMBER(E613),ISNUMBER(F613)),F613-E613,"")</f>
        <v>0</v>
      </c>
      <c r="H613" s="14">
        <f>IF(AND(ISNUMBER(E613),E613&gt;0,ISNUMBER(F613)),F613/E613-1,"")</f>
        <v>0</v>
      </c>
      <c r="I613" t="str" s="15">
        <v>Keep current</v>
      </c>
      <c r="J613" s="16"/>
      <c r="K613" t="str" s="15">
        <v/>
      </c>
      <c r="L613" s="17">
        <f>IF(AC613="Local catalog","",IF(AG613="Yes",IF(ISNUMBER(E613),E613,""),IF(I613="Keep current",IF(ISNUMBER(E613),E613,""),IF(AH613&lt;&gt;"Yes","",IF(I613="Approve proposed",F613,IF(AND(I613="Use my price",AND(ISNUMBER(J613),J613&gt;0)),J613,""))))))</f>
        <v>23.44</v>
      </c>
      <c r="M613" t="str" s="7">
        <f>IF(AND(AG613="Yes",OR(I613="Approve proposed",I613="Use my price")),"CHECK: protected price kept current",IF(OR(I613="Unreviewed",I613=""),"Pending review",IF(I613="Hold","On hold",IF(I613="Keep current",IF(ISNUMBER(E613),"Kept current","CHECK: no confirmed current price"),IF(AH613&lt;&gt;"Yes","CHECK: source needs review",IF(AND(I613="Use my price",NOT(AND(ISNUMBER(J613),J613&gt;0))),"CHECK: enter a price above zero",IF(NOT(OR(I613="Approve proposed",I613="Use my price")),"CHECK: choose a listed decision",IF(OR(NOT(ISNUMBER(L613)),L613&lt;=0,NOT(ISNUMBER(Y613)),Y613&lt;=0,X613&gt;=1),"CHECK: price or base unavailable",IF(L613/(Y613*(1-X613))-1&lt;0,"CHECK: price below local base","Ready")))))))))</f>
        <v>Kept current</v>
      </c>
      <c r="N613" s="18">
        <v>23.44</v>
      </c>
      <c r="O613" s="19">
        <v>0.6574</v>
      </c>
      <c r="P613" s="14">
        <v>0.6577</v>
      </c>
      <c r="Q613" s="20">
        <f>IF(AND(ISNUMBER(L613),ISNUMBER(Y613),Y613&gt;0,X613&lt;1),ROUND(L613/(Y613*(1-X613))-1,4),"")</f>
        <v>0.6577</v>
      </c>
      <c r="R613" s="12">
        <v>0</v>
      </c>
      <c r="S613" s="13">
        <f>IF(AND(ISNUMBER(E613),E613&gt;0,ISNUMBER(F613)),R613*(F613/E613-1)*(1-'Start Here'!$B$16),0)</f>
        <v>0</v>
      </c>
      <c r="T613" s="17">
        <f>IF(AND(M613="Ready",OR(I613="Approve proposed",AND(I613="Use my price",AND(ISNUMBER(J613),J613&gt;0))),ISNUMBER(L613),E613&gt;0),R613*(L613/E613-1)*(1-'Start Here'!$B$16),0)</f>
        <v>0</v>
      </c>
      <c r="U613" t="str" s="6">
        <v>SNAP: preserve existing selling price</v>
      </c>
      <c r="V613" t="str" s="21">
        <v>Yes</v>
      </c>
      <c r="W613" t="str" s="21">
        <v>No</v>
      </c>
      <c r="X613" s="22">
        <v>0</v>
      </c>
      <c r="Y613" s="18">
        <v>14.14</v>
      </c>
      <c r="Z613" s="18">
        <v>9.5</v>
      </c>
      <c r="AA613" s="25">
        <v>0.5412</v>
      </c>
      <c r="AB613" t="str" s="6">
        <v>2026-10-01 10:41:27 UTC</v>
      </c>
      <c r="AC613" t="str" s="6">
        <v>Local Line cache</v>
      </c>
      <c r="AD613" s="23">
        <v>825833</v>
      </c>
      <c r="AE613" s="23">
        <v>549812</v>
      </c>
      <c r="AF613" t="str" s="23">
        <v>825833:549812:snap</v>
      </c>
      <c r="AG613" t="str" s="23">
        <v>Yes</v>
      </c>
      <c r="AH613" t="str" s="23">
        <v>Yes</v>
      </c>
      <c r="AI613" s="18">
        <v>0</v>
      </c>
    </row>
    <row r="614" ht="32" customHeight="1">
      <c r="A614" t="str" s="7">
        <v>Deck Family Farm</v>
      </c>
      <c r="B614" t="str" s="7">
        <v>Beef Tri-Tip</v>
      </c>
      <c r="C614" t="str" s="7">
        <v>1.90 - 2.20 lbs</v>
      </c>
      <c r="D614" t="str" s="7">
        <v>Herd Share Members</v>
      </c>
      <c r="E614" s="12">
        <v>38.62</v>
      </c>
      <c r="F614" s="13">
        <v>41.71</v>
      </c>
      <c r="G614" s="13">
        <f>IF(AND(ISNUMBER(E614),ISNUMBER(F614)),F614-E614,"")</f>
        <v>3.09</v>
      </c>
      <c r="H614" s="14">
        <f>IF(AND(ISNUMBER(E614),E614&gt;0,ISNUMBER(F614)),F614/E614-1,"")</f>
        <v>0.08001035732780948</v>
      </c>
      <c r="I614" t="str" s="15">
        <v>Unreviewed</v>
      </c>
      <c r="J614" s="16"/>
      <c r="K614" t="str" s="15">
        <v/>
      </c>
      <c r="L614" s="17" t="str">
        <f>IF(AC614="Local catalog","",IF(AG614="Yes",IF(ISNUMBER(E614),E614,""),IF(I614="Keep current",IF(ISNUMBER(E614),E614,""),IF(AH614&lt;&gt;"Yes","",IF(I614="Approve proposed",F614,IF(AND(I614="Use my price",AND(ISNUMBER(J614),J614&gt;0)),J614,""))))))</f>
        <v/>
      </c>
      <c r="M614" t="str" s="7">
        <f>IF(AND(AG614="Yes",OR(I614="Approve proposed",I614="Use my price")),"CHECK: protected price kept current",IF(OR(I614="Unreviewed",I614=""),"Pending review",IF(I614="Hold","On hold",IF(I614="Keep current",IF(ISNUMBER(E614),"Kept current","CHECK: no confirmed current price"),IF(AH614&lt;&gt;"Yes","CHECK: source needs review",IF(AND(I614="Use my price",NOT(AND(ISNUMBER(J614),J614&gt;0))),"CHECK: enter a price above zero",IF(NOT(OR(I614="Approve proposed",I614="Use my price")),"CHECK: choose a listed decision",IF(OR(NOT(ISNUMBER(L614)),L614&lt;=0,NOT(ISNUMBER(Y614)),Y614&lt;=0,X614&gt;=1),"CHECK: price or base unavailable",IF(L614/(Y614*(1-X614))-1&lt;0,"CHECK: price below local base","Ready")))))))))</f>
        <v>Pending review</v>
      </c>
      <c r="N614" s="18">
        <v>38.62</v>
      </c>
      <c r="O614" s="19">
        <v>0.6574</v>
      </c>
      <c r="P614" s="14">
        <v>0.7901</v>
      </c>
      <c r="Q614" s="20" t="str">
        <f>IF(AND(ISNUMBER(L614),ISNUMBER(Y614),Y614&gt;0,X614&lt;1),ROUND(L614/(Y614*(1-X614))-1,4),"")</f>
        <v/>
      </c>
      <c r="R614" s="12">
        <v>926.88</v>
      </c>
      <c r="S614" s="13">
        <f>IF(AND(ISNUMBER(E614),E614&gt;0,ISNUMBER(F614)),R614*(F614/E614-1)*(1-'Start Here'!$B$16),0)</f>
        <v>71.93520000000005</v>
      </c>
      <c r="T614" s="17">
        <f>IF(AND(M614="Ready",OR(I614="Approve proposed",AND(I614="Use my price",AND(ISNUMBER(J614),J614&gt;0))),ISNUMBER(L614),E614&gt;0),R614*(L614/E614-1)*(1-'Start Here'!$B$16),0)</f>
        <v>0</v>
      </c>
      <c r="U614" t="str" s="6">
        <v>Currently hidden; do not activate automatically</v>
      </c>
      <c r="V614" t="str" s="21">
        <v>No</v>
      </c>
      <c r="W614" t="str" s="21">
        <v>No</v>
      </c>
      <c r="X614" s="22">
        <v>0</v>
      </c>
      <c r="Y614" s="18">
        <v>23.3</v>
      </c>
      <c r="Z614" s="18">
        <v>21</v>
      </c>
      <c r="AA614" s="25">
        <v>0.5412</v>
      </c>
      <c r="AB614" t="str" s="6">
        <v>2026-10-01 10:41:27 UTC</v>
      </c>
      <c r="AC614" t="str" s="6">
        <v>Local Line cache</v>
      </c>
      <c r="AD614" s="23">
        <v>869027</v>
      </c>
      <c r="AE614" s="23">
        <v>600217</v>
      </c>
      <c r="AF614" t="str" s="23">
        <v>869027:600217:herdShare</v>
      </c>
      <c r="AG614" t="str" s="23">
        <v>No</v>
      </c>
      <c r="AH614" t="str" s="23">
        <v>Yes</v>
      </c>
      <c r="AI614" s="18">
        <v>559.2</v>
      </c>
    </row>
    <row r="615" ht="32" customHeight="1">
      <c r="A615" t="str" s="7">
        <v>Deck Family Farm</v>
      </c>
      <c r="B615" t="str" s="7">
        <v>Beef Tri-Tip</v>
      </c>
      <c r="C615" t="str" s="7">
        <v>1.90 - 2.20 lbs</v>
      </c>
      <c r="D615" t="str" s="7">
        <v>CSA Members</v>
      </c>
      <c r="E615" s="12">
        <v>38.62</v>
      </c>
      <c r="F615" s="13">
        <v>41.71</v>
      </c>
      <c r="G615" s="13">
        <f>IF(AND(ISNUMBER(E615),ISNUMBER(F615)),F615-E615,"")</f>
        <v>3.09</v>
      </c>
      <c r="H615" s="14">
        <f>IF(AND(ISNUMBER(E615),E615&gt;0,ISNUMBER(F615)),F615/E615-1,"")</f>
        <v>0.08001035732780948</v>
      </c>
      <c r="I615" t="str" s="15">
        <v>Unreviewed</v>
      </c>
      <c r="J615" s="16"/>
      <c r="K615" t="str" s="15">
        <v/>
      </c>
      <c r="L615" s="17" t="str">
        <f>IF(AC615="Local catalog","",IF(AG615="Yes",IF(ISNUMBER(E615),E615,""),IF(I615="Keep current",IF(ISNUMBER(E615),E615,""),IF(AH615&lt;&gt;"Yes","",IF(I615="Approve proposed",F615,IF(AND(I615="Use my price",AND(ISNUMBER(J615),J615&gt;0)),J615,""))))))</f>
        <v/>
      </c>
      <c r="M615" t="str" s="7">
        <f>IF(AND(AG615="Yes",OR(I615="Approve proposed",I615="Use my price")),"CHECK: protected price kept current",IF(OR(I615="Unreviewed",I615=""),"Pending review",IF(I615="Hold","On hold",IF(I615="Keep current",IF(ISNUMBER(E615),"Kept current","CHECK: no confirmed current price"),IF(AH615&lt;&gt;"Yes","CHECK: source needs review",IF(AND(I615="Use my price",NOT(AND(ISNUMBER(J615),J615&gt;0))),"CHECK: enter a price above zero",IF(NOT(OR(I615="Approve proposed",I615="Use my price")),"CHECK: choose a listed decision",IF(OR(NOT(ISNUMBER(L615)),L615&lt;=0,NOT(ISNUMBER(Y615)),Y615&lt;=0,X615&gt;=1),"CHECK: price or base unavailable",IF(L615/(Y615*(1-X615))-1&lt;0,"CHECK: price below local base","Ready")))))))))</f>
        <v>Pending review</v>
      </c>
      <c r="N615" s="18">
        <v>38.62</v>
      </c>
      <c r="O615" s="19">
        <v>0.6574</v>
      </c>
      <c r="P615" s="14">
        <v>0.7901</v>
      </c>
      <c r="Q615" s="20" t="str">
        <f>IF(AND(ISNUMBER(L615),ISNUMBER(Y615),Y615&gt;0,X615&lt;1),ROUND(L615/(Y615*(1-X615))-1,4),"")</f>
        <v/>
      </c>
      <c r="R615" s="12">
        <v>38.62</v>
      </c>
      <c r="S615" s="13">
        <f>IF(AND(ISNUMBER(E615),E615&gt;0,ISNUMBER(F615)),R615*(F615/E615-1)*(1-'Start Here'!$B$16),0)</f>
        <v>2.9973000000000014</v>
      </c>
      <c r="T615" s="17">
        <f>IF(AND(M615="Ready",OR(I615="Approve proposed",AND(I615="Use my price",AND(ISNUMBER(J615),J615&gt;0))),ISNUMBER(L615),E615&gt;0),R615*(L615/E615-1)*(1-'Start Here'!$B$16),0)</f>
        <v>0</v>
      </c>
      <c r="U615" t="str" s="6">
        <v>Currently hidden; do not activate automatically</v>
      </c>
      <c r="V615" t="str" s="21">
        <v>No</v>
      </c>
      <c r="W615" t="str" s="21">
        <v>No</v>
      </c>
      <c r="X615" s="22">
        <v>0</v>
      </c>
      <c r="Y615" s="18">
        <v>23.3</v>
      </c>
      <c r="Z615" s="18">
        <v>21</v>
      </c>
      <c r="AA615" s="25">
        <v>0.5412</v>
      </c>
      <c r="AB615" t="str" s="6">
        <v>2026-10-01 10:41:27 UTC</v>
      </c>
      <c r="AC615" t="str" s="6">
        <v>Local Line cache</v>
      </c>
      <c r="AD615" s="23">
        <v>869027</v>
      </c>
      <c r="AE615" s="23">
        <v>600217</v>
      </c>
      <c r="AF615" t="str" s="23">
        <v>869027:600217:member</v>
      </c>
      <c r="AG615" t="str" s="23">
        <v>No</v>
      </c>
      <c r="AH615" t="str" s="23">
        <v>Yes</v>
      </c>
      <c r="AI615" s="18">
        <v>23.3</v>
      </c>
    </row>
    <row r="616" ht="32" customHeight="1">
      <c r="A616" t="str" s="7">
        <v>Deck Family Farm</v>
      </c>
      <c r="B616" t="str" s="7">
        <v>Beef Tri-Tip</v>
      </c>
      <c r="C616" t="str" s="7">
        <v>1.90 - 2.20 lbs</v>
      </c>
      <c r="D616" t="str" s="7">
        <v>Guest Basket</v>
      </c>
      <c r="E616" s="12">
        <v>38.62</v>
      </c>
      <c r="F616" s="13">
        <v>41.71</v>
      </c>
      <c r="G616" s="13">
        <f>IF(AND(ISNUMBER(E616),ISNUMBER(F616)),F616-E616,"")</f>
        <v>3.09</v>
      </c>
      <c r="H616" s="14">
        <f>IF(AND(ISNUMBER(E616),E616&gt;0,ISNUMBER(F616)),F616/E616-1,"")</f>
        <v>0.08001035732780948</v>
      </c>
      <c r="I616" t="str" s="15">
        <v>Unreviewed</v>
      </c>
      <c r="J616" s="16"/>
      <c r="K616" t="str" s="15">
        <v/>
      </c>
      <c r="L616" s="17" t="str">
        <f>IF(AC616="Local catalog","",IF(AG616="Yes",IF(ISNUMBER(E616),E616,""),IF(I616="Keep current",IF(ISNUMBER(E616),E616,""),IF(AH616&lt;&gt;"Yes","",IF(I616="Approve proposed",F616,IF(AND(I616="Use my price",AND(ISNUMBER(J616),J616&gt;0)),J616,""))))))</f>
        <v/>
      </c>
      <c r="M616" t="str" s="7">
        <f>IF(AND(AG616="Yes",OR(I616="Approve proposed",I616="Use my price")),"CHECK: protected price kept current",IF(OR(I616="Unreviewed",I616=""),"Pending review",IF(I616="Hold","On hold",IF(I616="Keep current",IF(ISNUMBER(E616),"Kept current","CHECK: no confirmed current price"),IF(AH616&lt;&gt;"Yes","CHECK: source needs review",IF(AND(I616="Use my price",NOT(AND(ISNUMBER(J616),J616&gt;0))),"CHECK: enter a price above zero",IF(NOT(OR(I616="Approve proposed",I616="Use my price")),"CHECK: choose a listed decision",IF(OR(NOT(ISNUMBER(L616)),L616&lt;=0,NOT(ISNUMBER(Y616)),Y616&lt;=0,X616&gt;=1),"CHECK: price or base unavailable",IF(L616/(Y616*(1-X616))-1&lt;0,"CHECK: price below local base","Ready")))))))))</f>
        <v>Pending review</v>
      </c>
      <c r="N616" s="18">
        <v>38.62</v>
      </c>
      <c r="O616" s="19">
        <v>0.6574</v>
      </c>
      <c r="P616" s="14">
        <v>0.7901</v>
      </c>
      <c r="Q616" s="20" t="str">
        <f>IF(AND(ISNUMBER(L616),ISNUMBER(Y616),Y616&gt;0,X616&lt;1),ROUND(L616/(Y616*(1-X616))-1,4),"")</f>
        <v/>
      </c>
      <c r="R616" s="12">
        <v>0</v>
      </c>
      <c r="S616" s="13">
        <f>IF(AND(ISNUMBER(E616),E616&gt;0,ISNUMBER(F616)),R616*(F616/E616-1)*(1-'Start Here'!$B$16),0)</f>
        <v>0</v>
      </c>
      <c r="T616" s="17">
        <f>IF(AND(M616="Ready",OR(I616="Approve proposed",AND(I616="Use my price",AND(ISNUMBER(J616),J616&gt;0))),ISNUMBER(L616),E616&gt;0),R616*(L616/E616-1)*(1-'Start Here'!$B$16),0)</f>
        <v>0</v>
      </c>
      <c r="U616" t="str" s="6">
        <v>Currently hidden; do not activate automatically</v>
      </c>
      <c r="V616" t="str" s="21">
        <v>No</v>
      </c>
      <c r="W616" t="str" s="21">
        <v>No</v>
      </c>
      <c r="X616" s="22">
        <v>0</v>
      </c>
      <c r="Y616" s="18">
        <v>23.3</v>
      </c>
      <c r="Z616" s="18">
        <v>21</v>
      </c>
      <c r="AA616" s="25">
        <v>0.5412</v>
      </c>
      <c r="AB616" t="str" s="6">
        <v>2026-10-01 10:41:27 UTC</v>
      </c>
      <c r="AC616" t="str" s="6">
        <v>Local Line cache</v>
      </c>
      <c r="AD616" s="23">
        <v>869027</v>
      </c>
      <c r="AE616" s="23">
        <v>600217</v>
      </c>
      <c r="AF616" t="str" s="23">
        <v>869027:600217:guest</v>
      </c>
      <c r="AG616" t="str" s="23">
        <v>No</v>
      </c>
      <c r="AH616" t="str" s="23">
        <v>Yes</v>
      </c>
      <c r="AI616" s="18">
        <v>0</v>
      </c>
    </row>
    <row r="617" ht="32" customHeight="1">
      <c r="A617" t="str" s="7">
        <v>Deck Family Farm</v>
      </c>
      <c r="B617" t="str" s="7">
        <v>Beef Tri-Tip</v>
      </c>
      <c r="C617" t="str" s="7">
        <v>1.90 - 2.20 lbs</v>
      </c>
      <c r="D617" t="str" s="7">
        <v>SNAP</v>
      </c>
      <c r="E617" s="12">
        <v>38.62</v>
      </c>
      <c r="F617" s="13">
        <v>38.62</v>
      </c>
      <c r="G617" s="13">
        <f>IF(AND(ISNUMBER(E617),ISNUMBER(F617)),F617-E617,"")</f>
        <v>0</v>
      </c>
      <c r="H617" s="14">
        <f>IF(AND(ISNUMBER(E617),E617&gt;0,ISNUMBER(F617)),F617/E617-1,"")</f>
        <v>0</v>
      </c>
      <c r="I617" t="str" s="15">
        <v>Keep current</v>
      </c>
      <c r="J617" s="16"/>
      <c r="K617" t="str" s="15">
        <v/>
      </c>
      <c r="L617" s="17">
        <f>IF(AC617="Local catalog","",IF(AG617="Yes",IF(ISNUMBER(E617),E617,""),IF(I617="Keep current",IF(ISNUMBER(E617),E617,""),IF(AH617&lt;&gt;"Yes","",IF(I617="Approve proposed",F617,IF(AND(I617="Use my price",AND(ISNUMBER(J617),J617&gt;0)),J617,""))))))</f>
        <v>38.62</v>
      </c>
      <c r="M617" t="str" s="7">
        <f>IF(AND(AG617="Yes",OR(I617="Approve proposed",I617="Use my price")),"CHECK: protected price kept current",IF(OR(I617="Unreviewed",I617=""),"Pending review",IF(I617="Hold","On hold",IF(I617="Keep current",IF(ISNUMBER(E617),"Kept current","CHECK: no confirmed current price"),IF(AH617&lt;&gt;"Yes","CHECK: source needs review",IF(AND(I617="Use my price",NOT(AND(ISNUMBER(J617),J617&gt;0))),"CHECK: enter a price above zero",IF(NOT(OR(I617="Approve proposed",I617="Use my price")),"CHECK: choose a listed decision",IF(OR(NOT(ISNUMBER(L617)),L617&lt;=0,NOT(ISNUMBER(Y617)),Y617&lt;=0,X617&gt;=1),"CHECK: price or base unavailable",IF(L617/(Y617*(1-X617))-1&lt;0,"CHECK: price below local base","Ready")))))))))</f>
        <v>Kept current</v>
      </c>
      <c r="N617" s="18">
        <v>38.62</v>
      </c>
      <c r="O617" s="19">
        <v>0.6574</v>
      </c>
      <c r="P617" s="14">
        <v>0.6575</v>
      </c>
      <c r="Q617" s="20">
        <f>IF(AND(ISNUMBER(L617),ISNUMBER(Y617),Y617&gt;0,X617&lt;1),ROUND(L617/(Y617*(1-X617))-1,4),"")</f>
        <v>0.6575</v>
      </c>
      <c r="R617" s="12">
        <v>0</v>
      </c>
      <c r="S617" s="13">
        <f>IF(AND(ISNUMBER(E617),E617&gt;0,ISNUMBER(F617)),R617*(F617/E617-1)*(1-'Start Here'!$B$16),0)</f>
        <v>0</v>
      </c>
      <c r="T617" s="17">
        <f>IF(AND(M617="Ready",OR(I617="Approve proposed",AND(I617="Use my price",AND(ISNUMBER(J617),J617&gt;0))),ISNUMBER(L617),E617&gt;0),R617*(L617/E617-1)*(1-'Start Here'!$B$16),0)</f>
        <v>0</v>
      </c>
      <c r="U617" t="str" s="6">
        <v>SNAP: preserve existing selling price; Currently hidden; do not activate automatically</v>
      </c>
      <c r="V617" t="str" s="21">
        <v>No</v>
      </c>
      <c r="W617" t="str" s="21">
        <v>No</v>
      </c>
      <c r="X617" s="22">
        <v>0</v>
      </c>
      <c r="Y617" s="18">
        <v>23.3</v>
      </c>
      <c r="Z617" s="18">
        <v>21</v>
      </c>
      <c r="AA617" s="25">
        <v>0.5412</v>
      </c>
      <c r="AB617" t="str" s="6">
        <v>2026-10-01 10:41:27 UTC</v>
      </c>
      <c r="AC617" t="str" s="6">
        <v>Local Line cache</v>
      </c>
      <c r="AD617" s="23">
        <v>869027</v>
      </c>
      <c r="AE617" s="23">
        <v>600217</v>
      </c>
      <c r="AF617" t="str" s="23">
        <v>869027:600217:snap</v>
      </c>
      <c r="AG617" t="str" s="23">
        <v>Yes</v>
      </c>
      <c r="AH617" t="str" s="23">
        <v>Yes</v>
      </c>
      <c r="AI617" s="18">
        <v>0</v>
      </c>
    </row>
    <row r="618" ht="32" customHeight="1">
      <c r="A618" t="str" s="7">
        <v>Deck Family Farm</v>
      </c>
      <c r="B618" t="str" s="7">
        <v>Bratwurst</v>
      </c>
      <c r="C618" t="str" s="7">
        <v>12 oz</v>
      </c>
      <c r="D618" t="str" s="7">
        <v>Herd Share Members</v>
      </c>
      <c r="E618" s="12">
        <v>17.49</v>
      </c>
      <c r="F618" s="13">
        <v>18.89</v>
      </c>
      <c r="G618" s="13">
        <f>IF(AND(ISNUMBER(E618),ISNUMBER(F618)),F618-E618,"")</f>
        <v>1.4</v>
      </c>
      <c r="H618" s="14">
        <f>IF(AND(ISNUMBER(E618),E618&gt;0,ISNUMBER(F618)),F618/E618-1,"")</f>
        <v>0.08004574042309898</v>
      </c>
      <c r="I618" t="str" s="15">
        <v>Unreviewed</v>
      </c>
      <c r="J618" s="16"/>
      <c r="K618" t="str" s="15">
        <v/>
      </c>
      <c r="L618" s="17" t="str">
        <f>IF(AC618="Local catalog","",IF(AG618="Yes",IF(ISNUMBER(E618),E618,""),IF(I618="Keep current",IF(ISNUMBER(E618),E618,""),IF(AH618&lt;&gt;"Yes","",IF(I618="Approve proposed",F618,IF(AND(I618="Use my price",AND(ISNUMBER(J618),J618&gt;0)),J618,""))))))</f>
        <v/>
      </c>
      <c r="M618" t="str" s="7">
        <f>IF(AND(AG618="Yes",OR(I618="Approve proposed",I618="Use my price")),"CHECK: protected price kept current",IF(OR(I618="Unreviewed",I618=""),"Pending review",IF(I618="Hold","On hold",IF(I618="Keep current",IF(ISNUMBER(E618),"Kept current","CHECK: no confirmed current price"),IF(AH618&lt;&gt;"Yes","CHECK: source needs review",IF(AND(I618="Use my price",NOT(AND(ISNUMBER(J618),J618&gt;0))),"CHECK: enter a price above zero",IF(NOT(OR(I618="Approve proposed",I618="Use my price")),"CHECK: choose a listed decision",IF(OR(NOT(ISNUMBER(L618)),L618&lt;=0,NOT(ISNUMBER(Y618)),Y618&lt;=0,X618&gt;=1),"CHECK: price or base unavailable",IF(L618/(Y618*(1-X618))-1&lt;0,"CHECK: price below local base","Ready")))))))))</f>
        <v>Pending review</v>
      </c>
      <c r="N618" s="18">
        <v>17.49</v>
      </c>
      <c r="O618" s="19">
        <v>0.6574</v>
      </c>
      <c r="P618" s="14">
        <v>0.7905</v>
      </c>
      <c r="Q618" s="20" t="str">
        <f>IF(AND(ISNUMBER(L618),ISNUMBER(Y618),Y618&gt;0,X618&lt;1),ROUND(L618/(Y618*(1-X618))-1,4),"")</f>
        <v/>
      </c>
      <c r="R618" s="12">
        <v>1591.5900000000001</v>
      </c>
      <c r="S618" s="13">
        <f>IF(AND(ISNUMBER(E618),E618&gt;0,ISNUMBER(F618)),R618*(F618/E618-1)*(1-'Start Here'!$B$16),0)</f>
        <v>123.5780000000001</v>
      </c>
      <c r="T618" s="17">
        <f>IF(AND(M618="Ready",OR(I618="Approve proposed",AND(I618="Use my price",AND(ISNUMBER(J618),J618&gt;0))),ISNUMBER(L618),E618&gt;0),R618*(L618/E618-1)*(1-'Start Here'!$B$16),0)</f>
        <v>0</v>
      </c>
      <c r="U618" t="str" s="6">
        <v/>
      </c>
      <c r="V618" t="str" s="21">
        <v>Yes</v>
      </c>
      <c r="W618" t="str" s="21">
        <v>No</v>
      </c>
      <c r="X618" s="22">
        <v>0</v>
      </c>
      <c r="Y618" s="18">
        <v>10.55</v>
      </c>
      <c r="Z618" s="18">
        <v>19.5</v>
      </c>
      <c r="AA618" s="25">
        <v>0.5412</v>
      </c>
      <c r="AB618" t="str" s="6">
        <v>2026-10-01 10:41:27 UTC</v>
      </c>
      <c r="AC618" t="str" s="6">
        <v>Local Line cache</v>
      </c>
      <c r="AD618" s="23">
        <v>813084</v>
      </c>
      <c r="AE618" s="23">
        <v>535115</v>
      </c>
      <c r="AF618" t="str" s="23">
        <v>813084:535115:herdShare</v>
      </c>
      <c r="AG618" t="str" s="23">
        <v>No</v>
      </c>
      <c r="AH618" t="str" s="23">
        <v>Yes</v>
      </c>
      <c r="AI618" s="18">
        <v>960.05</v>
      </c>
    </row>
    <row r="619" ht="32" customHeight="1">
      <c r="A619" t="str" s="7">
        <v>Deck Family Farm</v>
      </c>
      <c r="B619" t="str" s="7">
        <v>Bratwurst</v>
      </c>
      <c r="C619" t="str" s="7">
        <v>12 oz</v>
      </c>
      <c r="D619" t="str" s="7">
        <v>CSA Members</v>
      </c>
      <c r="E619" s="12">
        <v>17.49</v>
      </c>
      <c r="F619" s="13">
        <v>18.89</v>
      </c>
      <c r="G619" s="13">
        <f>IF(AND(ISNUMBER(E619),ISNUMBER(F619)),F619-E619,"")</f>
        <v>1.4</v>
      </c>
      <c r="H619" s="14">
        <f>IF(AND(ISNUMBER(E619),E619&gt;0,ISNUMBER(F619)),F619/E619-1,"")</f>
        <v>0.08004574042309898</v>
      </c>
      <c r="I619" t="str" s="15">
        <v>Unreviewed</v>
      </c>
      <c r="J619" s="16"/>
      <c r="K619" t="str" s="15">
        <v/>
      </c>
      <c r="L619" s="17" t="str">
        <f>IF(AC619="Local catalog","",IF(AG619="Yes",IF(ISNUMBER(E619),E619,""),IF(I619="Keep current",IF(ISNUMBER(E619),E619,""),IF(AH619&lt;&gt;"Yes","",IF(I619="Approve proposed",F619,IF(AND(I619="Use my price",AND(ISNUMBER(J619),J619&gt;0)),J619,""))))))</f>
        <v/>
      </c>
      <c r="M619" t="str" s="7">
        <f>IF(AND(AG619="Yes",OR(I619="Approve proposed",I619="Use my price")),"CHECK: protected price kept current",IF(OR(I619="Unreviewed",I619=""),"Pending review",IF(I619="Hold","On hold",IF(I619="Keep current",IF(ISNUMBER(E619),"Kept current","CHECK: no confirmed current price"),IF(AH619&lt;&gt;"Yes","CHECK: source needs review",IF(AND(I619="Use my price",NOT(AND(ISNUMBER(J619),J619&gt;0))),"CHECK: enter a price above zero",IF(NOT(OR(I619="Approve proposed",I619="Use my price")),"CHECK: choose a listed decision",IF(OR(NOT(ISNUMBER(L619)),L619&lt;=0,NOT(ISNUMBER(Y619)),Y619&lt;=0,X619&gt;=1),"CHECK: price or base unavailable",IF(L619/(Y619*(1-X619))-1&lt;0,"CHECK: price below local base","Ready")))))))))</f>
        <v>Pending review</v>
      </c>
      <c r="N619" s="18">
        <v>17.49</v>
      </c>
      <c r="O619" s="19">
        <v>0.6574</v>
      </c>
      <c r="P619" s="14">
        <v>0.7905</v>
      </c>
      <c r="Q619" s="20" t="str">
        <f>IF(AND(ISNUMBER(L619),ISNUMBER(Y619),Y619&gt;0,X619&lt;1),ROUND(L619/(Y619*(1-X619))-1,4),"")</f>
        <v/>
      </c>
      <c r="R619" s="12">
        <v>0</v>
      </c>
      <c r="S619" s="13">
        <f>IF(AND(ISNUMBER(E619),E619&gt;0,ISNUMBER(F619)),R619*(F619/E619-1)*(1-'Start Here'!$B$16),0)</f>
        <v>0</v>
      </c>
      <c r="T619" s="17">
        <f>IF(AND(M619="Ready",OR(I619="Approve proposed",AND(I619="Use my price",AND(ISNUMBER(J619),J619&gt;0))),ISNUMBER(L619),E619&gt;0),R619*(L619/E619-1)*(1-'Start Here'!$B$16),0)</f>
        <v>0</v>
      </c>
      <c r="U619" t="str" s="6">
        <v/>
      </c>
      <c r="V619" t="str" s="21">
        <v>Yes</v>
      </c>
      <c r="W619" t="str" s="21">
        <v>No</v>
      </c>
      <c r="X619" s="22">
        <v>0</v>
      </c>
      <c r="Y619" s="18">
        <v>10.55</v>
      </c>
      <c r="Z619" s="18">
        <v>19.5</v>
      </c>
      <c r="AA619" s="25">
        <v>0.5412</v>
      </c>
      <c r="AB619" t="str" s="6">
        <v>2026-10-01 10:41:27 UTC</v>
      </c>
      <c r="AC619" t="str" s="6">
        <v>Local Line cache</v>
      </c>
      <c r="AD619" s="23">
        <v>813084</v>
      </c>
      <c r="AE619" s="23">
        <v>535115</v>
      </c>
      <c r="AF619" t="str" s="23">
        <v>813084:535115:member</v>
      </c>
      <c r="AG619" t="str" s="23">
        <v>No</v>
      </c>
      <c r="AH619" t="str" s="23">
        <v>Yes</v>
      </c>
      <c r="AI619" s="18">
        <v>0</v>
      </c>
    </row>
    <row r="620" ht="32" customHeight="1">
      <c r="A620" t="str" s="7">
        <v>Deck Family Farm</v>
      </c>
      <c r="B620" t="str" s="7">
        <v>Bratwurst</v>
      </c>
      <c r="C620" t="str" s="7">
        <v>12 oz</v>
      </c>
      <c r="D620" t="str" s="7">
        <v>Guest Basket</v>
      </c>
      <c r="E620" s="12">
        <v>17.49</v>
      </c>
      <c r="F620" s="13">
        <v>18.89</v>
      </c>
      <c r="G620" s="13">
        <f>IF(AND(ISNUMBER(E620),ISNUMBER(F620)),F620-E620,"")</f>
        <v>1.4</v>
      </c>
      <c r="H620" s="14">
        <f>IF(AND(ISNUMBER(E620),E620&gt;0,ISNUMBER(F620)),F620/E620-1,"")</f>
        <v>0.08004574042309898</v>
      </c>
      <c r="I620" t="str" s="15">
        <v>Unreviewed</v>
      </c>
      <c r="J620" s="16"/>
      <c r="K620" t="str" s="15">
        <v/>
      </c>
      <c r="L620" s="17" t="str">
        <f>IF(AC620="Local catalog","",IF(AG620="Yes",IF(ISNUMBER(E620),E620,""),IF(I620="Keep current",IF(ISNUMBER(E620),E620,""),IF(AH620&lt;&gt;"Yes","",IF(I620="Approve proposed",F620,IF(AND(I620="Use my price",AND(ISNUMBER(J620),J620&gt;0)),J620,""))))))</f>
        <v/>
      </c>
      <c r="M620" t="str" s="7">
        <f>IF(AND(AG620="Yes",OR(I620="Approve proposed",I620="Use my price")),"CHECK: protected price kept current",IF(OR(I620="Unreviewed",I620=""),"Pending review",IF(I620="Hold","On hold",IF(I620="Keep current",IF(ISNUMBER(E620),"Kept current","CHECK: no confirmed current price"),IF(AH620&lt;&gt;"Yes","CHECK: source needs review",IF(AND(I620="Use my price",NOT(AND(ISNUMBER(J620),J620&gt;0))),"CHECK: enter a price above zero",IF(NOT(OR(I620="Approve proposed",I620="Use my price")),"CHECK: choose a listed decision",IF(OR(NOT(ISNUMBER(L620)),L620&lt;=0,NOT(ISNUMBER(Y620)),Y620&lt;=0,X620&gt;=1),"CHECK: price or base unavailable",IF(L620/(Y620*(1-X620))-1&lt;0,"CHECK: price below local base","Ready")))))))))</f>
        <v>Pending review</v>
      </c>
      <c r="N620" s="18">
        <v>17.49</v>
      </c>
      <c r="O620" s="19">
        <v>0.6574</v>
      </c>
      <c r="P620" s="14">
        <v>0.7905</v>
      </c>
      <c r="Q620" s="20" t="str">
        <f>IF(AND(ISNUMBER(L620),ISNUMBER(Y620),Y620&gt;0,X620&lt;1),ROUND(L620/(Y620*(1-X620))-1,4),"")</f>
        <v/>
      </c>
      <c r="R620" s="12">
        <v>139.92</v>
      </c>
      <c r="S620" s="13">
        <f>IF(AND(ISNUMBER(E620),E620&gt;0,ISNUMBER(F620)),R620*(F620/E620-1)*(1-'Start Here'!$B$16),0)</f>
        <v>10.864000000000008</v>
      </c>
      <c r="T620" s="17">
        <f>IF(AND(M620="Ready",OR(I620="Approve proposed",AND(I620="Use my price",AND(ISNUMBER(J620),J620&gt;0))),ISNUMBER(L620),E620&gt;0),R620*(L620/E620-1)*(1-'Start Here'!$B$16),0)</f>
        <v>0</v>
      </c>
      <c r="U620" t="str" s="6">
        <v/>
      </c>
      <c r="V620" t="str" s="21">
        <v>Yes</v>
      </c>
      <c r="W620" t="str" s="21">
        <v>No</v>
      </c>
      <c r="X620" s="22">
        <v>0</v>
      </c>
      <c r="Y620" s="18">
        <v>10.55</v>
      </c>
      <c r="Z620" s="18">
        <v>19.5</v>
      </c>
      <c r="AA620" s="25">
        <v>0.5412</v>
      </c>
      <c r="AB620" t="str" s="6">
        <v>2026-10-01 10:41:27 UTC</v>
      </c>
      <c r="AC620" t="str" s="6">
        <v>Local Line cache</v>
      </c>
      <c r="AD620" s="23">
        <v>813084</v>
      </c>
      <c r="AE620" s="23">
        <v>535115</v>
      </c>
      <c r="AF620" t="str" s="23">
        <v>813084:535115:guest</v>
      </c>
      <c r="AG620" t="str" s="23">
        <v>No</v>
      </c>
      <c r="AH620" t="str" s="23">
        <v>Yes</v>
      </c>
      <c r="AI620" s="18">
        <v>84.4</v>
      </c>
    </row>
    <row r="621" ht="32" customHeight="1">
      <c r="A621" t="str" s="7">
        <v>Deck Family Farm</v>
      </c>
      <c r="B621" t="str" s="7">
        <v>Bratwurst</v>
      </c>
      <c r="C621" t="str" s="7">
        <v>12 oz</v>
      </c>
      <c r="D621" t="str" s="7">
        <v>SNAP</v>
      </c>
      <c r="E621" s="12">
        <v>17.49</v>
      </c>
      <c r="F621" s="13">
        <v>17.49</v>
      </c>
      <c r="G621" s="13">
        <f>IF(AND(ISNUMBER(E621),ISNUMBER(F621)),F621-E621,"")</f>
        <v>0</v>
      </c>
      <c r="H621" s="14">
        <f>IF(AND(ISNUMBER(E621),E621&gt;0,ISNUMBER(F621)),F621/E621-1,"")</f>
        <v>0</v>
      </c>
      <c r="I621" t="str" s="15">
        <v>Keep current</v>
      </c>
      <c r="J621" s="16"/>
      <c r="K621" t="str" s="15">
        <v/>
      </c>
      <c r="L621" s="17">
        <f>IF(AC621="Local catalog","",IF(AG621="Yes",IF(ISNUMBER(E621),E621,""),IF(I621="Keep current",IF(ISNUMBER(E621),E621,""),IF(AH621&lt;&gt;"Yes","",IF(I621="Approve proposed",F621,IF(AND(I621="Use my price",AND(ISNUMBER(J621),J621&gt;0)),J621,""))))))</f>
        <v>17.49</v>
      </c>
      <c r="M621" t="str" s="7">
        <f>IF(AND(AG621="Yes",OR(I621="Approve proposed",I621="Use my price")),"CHECK: protected price kept current",IF(OR(I621="Unreviewed",I621=""),"Pending review",IF(I621="Hold","On hold",IF(I621="Keep current",IF(ISNUMBER(E621),"Kept current","CHECK: no confirmed current price"),IF(AH621&lt;&gt;"Yes","CHECK: source needs review",IF(AND(I621="Use my price",NOT(AND(ISNUMBER(J621),J621&gt;0))),"CHECK: enter a price above zero",IF(NOT(OR(I621="Approve proposed",I621="Use my price")),"CHECK: choose a listed decision",IF(OR(NOT(ISNUMBER(L621)),L621&lt;=0,NOT(ISNUMBER(Y621)),Y621&lt;=0,X621&gt;=1),"CHECK: price or base unavailable",IF(L621/(Y621*(1-X621))-1&lt;0,"CHECK: price below local base","Ready")))))))))</f>
        <v>Kept current</v>
      </c>
      <c r="N621" s="18">
        <v>17.49</v>
      </c>
      <c r="O621" s="19">
        <v>0.6574</v>
      </c>
      <c r="P621" s="14">
        <v>0.6578</v>
      </c>
      <c r="Q621" s="20">
        <f>IF(AND(ISNUMBER(L621),ISNUMBER(Y621),Y621&gt;0,X621&lt;1),ROUND(L621/(Y621*(1-X621))-1,4),"")</f>
        <v>0.6578</v>
      </c>
      <c r="R621" s="12">
        <v>0</v>
      </c>
      <c r="S621" s="13">
        <f>IF(AND(ISNUMBER(E621),E621&gt;0,ISNUMBER(F621)),R621*(F621/E621-1)*(1-'Start Here'!$B$16),0)</f>
        <v>0</v>
      </c>
      <c r="T621" s="17">
        <f>IF(AND(M621="Ready",OR(I621="Approve proposed",AND(I621="Use my price",AND(ISNUMBER(J621),J621&gt;0))),ISNUMBER(L621),E621&gt;0),R621*(L621/E621-1)*(1-'Start Here'!$B$16),0)</f>
        <v>0</v>
      </c>
      <c r="U621" t="str" s="6">
        <v>SNAP: preserve existing selling price</v>
      </c>
      <c r="V621" t="str" s="21">
        <v>Yes</v>
      </c>
      <c r="W621" t="str" s="21">
        <v>No</v>
      </c>
      <c r="X621" s="22">
        <v>0</v>
      </c>
      <c r="Y621" s="18">
        <v>10.55</v>
      </c>
      <c r="Z621" s="18">
        <v>19.5</v>
      </c>
      <c r="AA621" s="25">
        <v>0.5412</v>
      </c>
      <c r="AB621" t="str" s="6">
        <v>2026-10-01 10:41:27 UTC</v>
      </c>
      <c r="AC621" t="str" s="6">
        <v>Local Line cache</v>
      </c>
      <c r="AD621" s="23">
        <v>813084</v>
      </c>
      <c r="AE621" s="23">
        <v>535115</v>
      </c>
      <c r="AF621" t="str" s="23">
        <v>813084:535115:snap</v>
      </c>
      <c r="AG621" t="str" s="23">
        <v>Yes</v>
      </c>
      <c r="AH621" t="str" s="23">
        <v>Yes</v>
      </c>
      <c r="AI621" s="18">
        <v>0</v>
      </c>
    </row>
    <row r="622" ht="32" customHeight="1">
      <c r="A622" t="str" s="7">
        <v>Deck Family Farm</v>
      </c>
      <c r="B622" t="str" s="7">
        <v>Brisket, Large</v>
      </c>
      <c r="C622" t="str" s="7">
        <v>Large, 4.00 - 5.00 lbs</v>
      </c>
      <c r="D622" t="str" s="7">
        <v>Herd Share Members</v>
      </c>
      <c r="E622" s="12">
        <v>64.59</v>
      </c>
      <c r="F622" s="13">
        <v>69.76</v>
      </c>
      <c r="G622" s="13">
        <f>IF(AND(ISNUMBER(E622),ISNUMBER(F622)),F622-E622,"")</f>
        <v>5.17</v>
      </c>
      <c r="H622" s="14">
        <f>IF(AND(ISNUMBER(E622),E622&gt;0,ISNUMBER(F622)),F622/E622-1,"")</f>
        <v>0.08004335036383337</v>
      </c>
      <c r="I622" t="str" s="15">
        <v>Unreviewed</v>
      </c>
      <c r="J622" s="16"/>
      <c r="K622" t="str" s="15">
        <v/>
      </c>
      <c r="L622" s="17" t="str">
        <f>IF(AC622="Local catalog","",IF(AG622="Yes",IF(ISNUMBER(E622),E622,""),IF(I622="Keep current",IF(ISNUMBER(E622),E622,""),IF(AH622&lt;&gt;"Yes","",IF(I622="Approve proposed",F622,IF(AND(I622="Use my price",AND(ISNUMBER(J622),J622&gt;0)),J622,""))))))</f>
        <v/>
      </c>
      <c r="M622" t="str" s="7">
        <f>IF(AND(AG622="Yes",OR(I622="Approve proposed",I622="Use my price")),"CHECK: protected price kept current",IF(OR(I622="Unreviewed",I622=""),"Pending review",IF(I622="Hold","On hold",IF(I622="Keep current",IF(ISNUMBER(E622),"Kept current","CHECK: no confirmed current price"),IF(AH622&lt;&gt;"Yes","CHECK: source needs review",IF(AND(I622="Use my price",NOT(AND(ISNUMBER(J622),J622&gt;0))),"CHECK: enter a price above zero",IF(NOT(OR(I622="Approve proposed",I622="Use my price")),"CHECK: choose a listed decision",IF(OR(NOT(ISNUMBER(L622)),L622&lt;=0,NOT(ISNUMBER(Y622)),Y622&lt;=0,X622&gt;=1),"CHECK: price or base unavailable",IF(L622/(Y622*(1-X622))-1&lt;0,"CHECK: price below local base","Ready")))))))))</f>
        <v>Pending review</v>
      </c>
      <c r="N622" s="18">
        <v>64.59</v>
      </c>
      <c r="O622" s="19">
        <v>0.6574</v>
      </c>
      <c r="P622" s="14">
        <v>0.7901</v>
      </c>
      <c r="Q622" s="20" t="str">
        <f>IF(AND(ISNUMBER(L622),ISNUMBER(Y622),Y622&gt;0,X622&lt;1),ROUND(L622/(Y622*(1-X622))-1,4),"")</f>
        <v/>
      </c>
      <c r="R622" s="12">
        <v>452.13</v>
      </c>
      <c r="S622" s="13">
        <f>IF(AND(ISNUMBER(E622),E622&gt;0,ISNUMBER(F622)),R622*(F622/E622-1)*(1-'Start Here'!$B$16),0)</f>
        <v>35.104299999999974</v>
      </c>
      <c r="T622" s="17">
        <f>IF(AND(M622="Ready",OR(I622="Approve proposed",AND(I622="Use my price",AND(ISNUMBER(J622),J622&gt;0))),ISNUMBER(L622),E622&gt;0),R622*(L622/E622-1)*(1-'Start Here'!$B$16),0)</f>
        <v>0</v>
      </c>
      <c r="U622" t="str" s="6">
        <v>Currently hidden; do not activate automatically</v>
      </c>
      <c r="V622" t="str" s="21">
        <v>No</v>
      </c>
      <c r="W622" t="str" s="21">
        <v>No</v>
      </c>
      <c r="X622" s="22">
        <v>0</v>
      </c>
      <c r="Y622" s="18">
        <v>38.97</v>
      </c>
      <c r="Z622" s="18">
        <v>16</v>
      </c>
      <c r="AA622" s="25">
        <v>0.5412</v>
      </c>
      <c r="AB622" t="str" s="6">
        <v>2026-10-01 10:41:27 UTC</v>
      </c>
      <c r="AC622" t="str" s="6">
        <v>Local Line cache</v>
      </c>
      <c r="AD622" s="23">
        <v>856878</v>
      </c>
      <c r="AE622" s="23">
        <v>677923</v>
      </c>
      <c r="AF622" t="str" s="23">
        <v>856878:677923:herdShare</v>
      </c>
      <c r="AG622" t="str" s="23">
        <v>No</v>
      </c>
      <c r="AH622" t="str" s="23">
        <v>Yes</v>
      </c>
      <c r="AI622" s="18">
        <v>272.78999999999996</v>
      </c>
    </row>
    <row r="623" ht="32" customHeight="1">
      <c r="A623" t="str" s="7">
        <v>Deck Family Farm</v>
      </c>
      <c r="B623" t="str" s="7">
        <v>Brisket, Large</v>
      </c>
      <c r="C623" t="str" s="7">
        <v>Large, 4.00 - 5.00 lbs</v>
      </c>
      <c r="D623" t="str" s="7">
        <v>CSA Members</v>
      </c>
      <c r="E623" s="12">
        <v>64.59</v>
      </c>
      <c r="F623" s="13">
        <v>69.76</v>
      </c>
      <c r="G623" s="13">
        <f>IF(AND(ISNUMBER(E623),ISNUMBER(F623)),F623-E623,"")</f>
        <v>5.17</v>
      </c>
      <c r="H623" s="14">
        <f>IF(AND(ISNUMBER(E623),E623&gt;0,ISNUMBER(F623)),F623/E623-1,"")</f>
        <v>0.08004335036383337</v>
      </c>
      <c r="I623" t="str" s="15">
        <v>Unreviewed</v>
      </c>
      <c r="J623" s="16"/>
      <c r="K623" t="str" s="15">
        <v/>
      </c>
      <c r="L623" s="17" t="str">
        <f>IF(AC623="Local catalog","",IF(AG623="Yes",IF(ISNUMBER(E623),E623,""),IF(I623="Keep current",IF(ISNUMBER(E623),E623,""),IF(AH623&lt;&gt;"Yes","",IF(I623="Approve proposed",F623,IF(AND(I623="Use my price",AND(ISNUMBER(J623),J623&gt;0)),J623,""))))))</f>
        <v/>
      </c>
      <c r="M623" t="str" s="7">
        <f>IF(AND(AG623="Yes",OR(I623="Approve proposed",I623="Use my price")),"CHECK: protected price kept current",IF(OR(I623="Unreviewed",I623=""),"Pending review",IF(I623="Hold","On hold",IF(I623="Keep current",IF(ISNUMBER(E623),"Kept current","CHECK: no confirmed current price"),IF(AH623&lt;&gt;"Yes","CHECK: source needs review",IF(AND(I623="Use my price",NOT(AND(ISNUMBER(J623),J623&gt;0))),"CHECK: enter a price above zero",IF(NOT(OR(I623="Approve proposed",I623="Use my price")),"CHECK: choose a listed decision",IF(OR(NOT(ISNUMBER(L623)),L623&lt;=0,NOT(ISNUMBER(Y623)),Y623&lt;=0,X623&gt;=1),"CHECK: price or base unavailable",IF(L623/(Y623*(1-X623))-1&lt;0,"CHECK: price below local base","Ready")))))))))</f>
        <v>Pending review</v>
      </c>
      <c r="N623" s="18">
        <v>64.59</v>
      </c>
      <c r="O623" s="19">
        <v>0.6574</v>
      </c>
      <c r="P623" s="14">
        <v>0.7901</v>
      </c>
      <c r="Q623" s="20" t="str">
        <f>IF(AND(ISNUMBER(L623),ISNUMBER(Y623),Y623&gt;0,X623&lt;1),ROUND(L623/(Y623*(1-X623))-1,4),"")</f>
        <v/>
      </c>
      <c r="R623" s="12">
        <v>0</v>
      </c>
      <c r="S623" s="13">
        <f>IF(AND(ISNUMBER(E623),E623&gt;0,ISNUMBER(F623)),R623*(F623/E623-1)*(1-'Start Here'!$B$16),0)</f>
        <v>0</v>
      </c>
      <c r="T623" s="17">
        <f>IF(AND(M623="Ready",OR(I623="Approve proposed",AND(I623="Use my price",AND(ISNUMBER(J623),J623&gt;0))),ISNUMBER(L623),E623&gt;0),R623*(L623/E623-1)*(1-'Start Here'!$B$16),0)</f>
        <v>0</v>
      </c>
      <c r="U623" t="str" s="6">
        <v>Currently hidden; do not activate automatically</v>
      </c>
      <c r="V623" t="str" s="21">
        <v>No</v>
      </c>
      <c r="W623" t="str" s="21">
        <v>No</v>
      </c>
      <c r="X623" s="22">
        <v>0</v>
      </c>
      <c r="Y623" s="18">
        <v>38.97</v>
      </c>
      <c r="Z623" s="18">
        <v>16</v>
      </c>
      <c r="AA623" s="25">
        <v>0.5412</v>
      </c>
      <c r="AB623" t="str" s="6">
        <v>2026-10-01 10:41:27 UTC</v>
      </c>
      <c r="AC623" t="str" s="6">
        <v>Local Line cache</v>
      </c>
      <c r="AD623" s="23">
        <v>856878</v>
      </c>
      <c r="AE623" s="23">
        <v>677923</v>
      </c>
      <c r="AF623" t="str" s="23">
        <v>856878:677923:member</v>
      </c>
      <c r="AG623" t="str" s="23">
        <v>No</v>
      </c>
      <c r="AH623" t="str" s="23">
        <v>Yes</v>
      </c>
      <c r="AI623" s="18">
        <v>0</v>
      </c>
    </row>
    <row r="624" ht="32" customHeight="1">
      <c r="A624" t="str" s="7">
        <v>Deck Family Farm</v>
      </c>
      <c r="B624" t="str" s="7">
        <v>Brisket, Large</v>
      </c>
      <c r="C624" t="str" s="7">
        <v>Large, 4.00 - 5.00 lbs</v>
      </c>
      <c r="D624" t="str" s="7">
        <v>Guest Basket</v>
      </c>
      <c r="E624" s="12">
        <v>64.59</v>
      </c>
      <c r="F624" s="13">
        <v>69.76</v>
      </c>
      <c r="G624" s="13">
        <f>IF(AND(ISNUMBER(E624),ISNUMBER(F624)),F624-E624,"")</f>
        <v>5.17</v>
      </c>
      <c r="H624" s="14">
        <f>IF(AND(ISNUMBER(E624),E624&gt;0,ISNUMBER(F624)),F624/E624-1,"")</f>
        <v>0.08004335036383337</v>
      </c>
      <c r="I624" t="str" s="15">
        <v>Unreviewed</v>
      </c>
      <c r="J624" s="16"/>
      <c r="K624" t="str" s="15">
        <v/>
      </c>
      <c r="L624" s="17" t="str">
        <f>IF(AC624="Local catalog","",IF(AG624="Yes",IF(ISNUMBER(E624),E624,""),IF(I624="Keep current",IF(ISNUMBER(E624),E624,""),IF(AH624&lt;&gt;"Yes","",IF(I624="Approve proposed",F624,IF(AND(I624="Use my price",AND(ISNUMBER(J624),J624&gt;0)),J624,""))))))</f>
        <v/>
      </c>
      <c r="M624" t="str" s="7">
        <f>IF(AND(AG624="Yes",OR(I624="Approve proposed",I624="Use my price")),"CHECK: protected price kept current",IF(OR(I624="Unreviewed",I624=""),"Pending review",IF(I624="Hold","On hold",IF(I624="Keep current",IF(ISNUMBER(E624),"Kept current","CHECK: no confirmed current price"),IF(AH624&lt;&gt;"Yes","CHECK: source needs review",IF(AND(I624="Use my price",NOT(AND(ISNUMBER(J624),J624&gt;0))),"CHECK: enter a price above zero",IF(NOT(OR(I624="Approve proposed",I624="Use my price")),"CHECK: choose a listed decision",IF(OR(NOT(ISNUMBER(L624)),L624&lt;=0,NOT(ISNUMBER(Y624)),Y624&lt;=0,X624&gt;=1),"CHECK: price or base unavailable",IF(L624/(Y624*(1-X624))-1&lt;0,"CHECK: price below local base","Ready")))))))))</f>
        <v>Pending review</v>
      </c>
      <c r="N624" s="18">
        <v>64.59</v>
      </c>
      <c r="O624" s="19">
        <v>0.6574</v>
      </c>
      <c r="P624" s="14">
        <v>0.7901</v>
      </c>
      <c r="Q624" s="20" t="str">
        <f>IF(AND(ISNUMBER(L624),ISNUMBER(Y624),Y624&gt;0,X624&lt;1),ROUND(L624/(Y624*(1-X624))-1,4),"")</f>
        <v/>
      </c>
      <c r="R624" s="12">
        <v>0</v>
      </c>
      <c r="S624" s="13">
        <f>IF(AND(ISNUMBER(E624),E624&gt;0,ISNUMBER(F624)),R624*(F624/E624-1)*(1-'Start Here'!$B$16),0)</f>
        <v>0</v>
      </c>
      <c r="T624" s="17">
        <f>IF(AND(M624="Ready",OR(I624="Approve proposed",AND(I624="Use my price",AND(ISNUMBER(J624),J624&gt;0))),ISNUMBER(L624),E624&gt;0),R624*(L624/E624-1)*(1-'Start Here'!$B$16),0)</f>
        <v>0</v>
      </c>
      <c r="U624" t="str" s="6">
        <v>Currently hidden; do not activate automatically</v>
      </c>
      <c r="V624" t="str" s="21">
        <v>No</v>
      </c>
      <c r="W624" t="str" s="21">
        <v>No</v>
      </c>
      <c r="X624" s="22">
        <v>0</v>
      </c>
      <c r="Y624" s="18">
        <v>38.97</v>
      </c>
      <c r="Z624" s="18">
        <v>16</v>
      </c>
      <c r="AA624" s="25">
        <v>0.5412</v>
      </c>
      <c r="AB624" t="str" s="6">
        <v>2026-10-01 10:41:27 UTC</v>
      </c>
      <c r="AC624" t="str" s="6">
        <v>Local Line cache</v>
      </c>
      <c r="AD624" s="23">
        <v>856878</v>
      </c>
      <c r="AE624" s="23">
        <v>677923</v>
      </c>
      <c r="AF624" t="str" s="23">
        <v>856878:677923:guest</v>
      </c>
      <c r="AG624" t="str" s="23">
        <v>No</v>
      </c>
      <c r="AH624" t="str" s="23">
        <v>Yes</v>
      </c>
      <c r="AI624" s="18">
        <v>0</v>
      </c>
    </row>
    <row r="625" ht="32" customHeight="1">
      <c r="A625" t="str" s="7">
        <v>Deck Family Farm</v>
      </c>
      <c r="B625" t="str" s="7">
        <v>Brisket, Large</v>
      </c>
      <c r="C625" t="str" s="7">
        <v>Large, 4.00 - 5.00 lbs</v>
      </c>
      <c r="D625" t="str" s="7">
        <v>SNAP</v>
      </c>
      <c r="E625" s="12">
        <v>64.59</v>
      </c>
      <c r="F625" s="13">
        <v>64.59</v>
      </c>
      <c r="G625" s="13">
        <f>IF(AND(ISNUMBER(E625),ISNUMBER(F625)),F625-E625,"")</f>
        <v>0</v>
      </c>
      <c r="H625" s="14">
        <f>IF(AND(ISNUMBER(E625),E625&gt;0,ISNUMBER(F625)),F625/E625-1,"")</f>
        <v>0</v>
      </c>
      <c r="I625" t="str" s="15">
        <v>Keep current</v>
      </c>
      <c r="J625" s="16"/>
      <c r="K625" t="str" s="15">
        <v/>
      </c>
      <c r="L625" s="17">
        <f>IF(AC625="Local catalog","",IF(AG625="Yes",IF(ISNUMBER(E625),E625,""),IF(I625="Keep current",IF(ISNUMBER(E625),E625,""),IF(AH625&lt;&gt;"Yes","",IF(I625="Approve proposed",F625,IF(AND(I625="Use my price",AND(ISNUMBER(J625),J625&gt;0)),J625,""))))))</f>
        <v>64.59</v>
      </c>
      <c r="M625" t="str" s="7">
        <f>IF(AND(AG625="Yes",OR(I625="Approve proposed",I625="Use my price")),"CHECK: protected price kept current",IF(OR(I625="Unreviewed",I625=""),"Pending review",IF(I625="Hold","On hold",IF(I625="Keep current",IF(ISNUMBER(E625),"Kept current","CHECK: no confirmed current price"),IF(AH625&lt;&gt;"Yes","CHECK: source needs review",IF(AND(I625="Use my price",NOT(AND(ISNUMBER(J625),J625&gt;0))),"CHECK: enter a price above zero",IF(NOT(OR(I625="Approve proposed",I625="Use my price")),"CHECK: choose a listed decision",IF(OR(NOT(ISNUMBER(L625)),L625&lt;=0,NOT(ISNUMBER(Y625)),Y625&lt;=0,X625&gt;=1),"CHECK: price or base unavailable",IF(L625/(Y625*(1-X625))-1&lt;0,"CHECK: price below local base","Ready")))))))))</f>
        <v>Kept current</v>
      </c>
      <c r="N625" s="18">
        <v>64.59</v>
      </c>
      <c r="O625" s="19">
        <v>0.6574</v>
      </c>
      <c r="P625" s="14">
        <v>0.6574</v>
      </c>
      <c r="Q625" s="20">
        <f>IF(AND(ISNUMBER(L625),ISNUMBER(Y625),Y625&gt;0,X625&lt;1),ROUND(L625/(Y625*(1-X625))-1,4),"")</f>
        <v>0.6574</v>
      </c>
      <c r="R625" s="12">
        <v>0</v>
      </c>
      <c r="S625" s="13">
        <f>IF(AND(ISNUMBER(E625),E625&gt;0,ISNUMBER(F625)),R625*(F625/E625-1)*(1-'Start Here'!$B$16),0)</f>
        <v>0</v>
      </c>
      <c r="T625" s="17">
        <f>IF(AND(M625="Ready",OR(I625="Approve proposed",AND(I625="Use my price",AND(ISNUMBER(J625),J625&gt;0))),ISNUMBER(L625),E625&gt;0),R625*(L625/E625-1)*(1-'Start Here'!$B$16),0)</f>
        <v>0</v>
      </c>
      <c r="U625" t="str" s="6">
        <v>SNAP: preserve existing selling price; Currently hidden; do not activate automatically</v>
      </c>
      <c r="V625" t="str" s="21">
        <v>No</v>
      </c>
      <c r="W625" t="str" s="21">
        <v>No</v>
      </c>
      <c r="X625" s="22">
        <v>0</v>
      </c>
      <c r="Y625" s="18">
        <v>38.97</v>
      </c>
      <c r="Z625" s="18">
        <v>16</v>
      </c>
      <c r="AA625" s="25">
        <v>0.5412</v>
      </c>
      <c r="AB625" t="str" s="6">
        <v>2026-10-01 10:41:27 UTC</v>
      </c>
      <c r="AC625" t="str" s="6">
        <v>Local Line cache</v>
      </c>
      <c r="AD625" s="23">
        <v>856878</v>
      </c>
      <c r="AE625" s="23">
        <v>677923</v>
      </c>
      <c r="AF625" t="str" s="23">
        <v>856878:677923:snap</v>
      </c>
      <c r="AG625" t="str" s="23">
        <v>Yes</v>
      </c>
      <c r="AH625" t="str" s="23">
        <v>Yes</v>
      </c>
      <c r="AI625" s="18">
        <v>0</v>
      </c>
    </row>
    <row r="626" ht="32" customHeight="1">
      <c r="A626" t="str" s="7">
        <v>Deck Family Farm</v>
      </c>
      <c r="B626" t="str" s="7">
        <v>Brisket, Medium</v>
      </c>
      <c r="C626" t="str" s="7">
        <v>Medium, 3.00 - 3.99 lbs</v>
      </c>
      <c r="D626" t="str" s="7">
        <v>Herd Share Members</v>
      </c>
      <c r="E626" s="12">
        <v>53.3</v>
      </c>
      <c r="F626" s="13">
        <v>57.56</v>
      </c>
      <c r="G626" s="13">
        <f>IF(AND(ISNUMBER(E626),ISNUMBER(F626)),F626-E626,"")</f>
        <v>4.26</v>
      </c>
      <c r="H626" s="14">
        <f>IF(AND(ISNUMBER(E626),E626&gt;0,ISNUMBER(F626)),F626/E626-1,"")</f>
        <v>0.07992495309568493</v>
      </c>
      <c r="I626" t="str" s="15">
        <v>Unreviewed</v>
      </c>
      <c r="J626" s="16"/>
      <c r="K626" t="str" s="15">
        <v/>
      </c>
      <c r="L626" s="17" t="str">
        <f>IF(AC626="Local catalog","",IF(AG626="Yes",IF(ISNUMBER(E626),E626,""),IF(I626="Keep current",IF(ISNUMBER(E626),E626,""),IF(AH626&lt;&gt;"Yes","",IF(I626="Approve proposed",F626,IF(AND(I626="Use my price",AND(ISNUMBER(J626),J626&gt;0)),J626,""))))))</f>
        <v/>
      </c>
      <c r="M626" t="str" s="7">
        <f>IF(AND(AG626="Yes",OR(I626="Approve proposed",I626="Use my price")),"CHECK: protected price kept current",IF(OR(I626="Unreviewed",I626=""),"Pending review",IF(I626="Hold","On hold",IF(I626="Keep current",IF(ISNUMBER(E626),"Kept current","CHECK: no confirmed current price"),IF(AH626&lt;&gt;"Yes","CHECK: source needs review",IF(AND(I626="Use my price",NOT(AND(ISNUMBER(J626),J626&gt;0))),"CHECK: enter a price above zero",IF(NOT(OR(I626="Approve proposed",I626="Use my price")),"CHECK: choose a listed decision",IF(OR(NOT(ISNUMBER(L626)),L626&lt;=0,NOT(ISNUMBER(Y626)),Y626&lt;=0,X626&gt;=1),"CHECK: price or base unavailable",IF(L626/(Y626*(1-X626))-1&lt;0,"CHECK: price below local base","Ready")))))))))</f>
        <v>Pending review</v>
      </c>
      <c r="N626" s="18">
        <v>53.3</v>
      </c>
      <c r="O626" s="19">
        <v>0.6574</v>
      </c>
      <c r="P626" s="14">
        <v>0.7898</v>
      </c>
      <c r="Q626" s="20" t="str">
        <f>IF(AND(ISNUMBER(L626),ISNUMBER(Y626),Y626&gt;0,X626&lt;1),ROUND(L626/(Y626*(1-X626))-1,4),"")</f>
        <v/>
      </c>
      <c r="R626" s="12">
        <v>1439.1</v>
      </c>
      <c r="S626" s="13">
        <f>IF(AND(ISNUMBER(E626),E626&gt;0,ISNUMBER(F626)),R626*(F626/E626-1)*(1-'Start Here'!$B$16),0)</f>
        <v>111.56940000000016</v>
      </c>
      <c r="T626" s="17">
        <f>IF(AND(M626="Ready",OR(I626="Approve proposed",AND(I626="Use my price",AND(ISNUMBER(J626),J626&gt;0))),ISNUMBER(L626),E626&gt;0),R626*(L626/E626-1)*(1-'Start Here'!$B$16),0)</f>
        <v>0</v>
      </c>
      <c r="U626" t="str" s="6">
        <v/>
      </c>
      <c r="V626" t="str" s="21">
        <v>Yes</v>
      </c>
      <c r="W626" t="str" s="21">
        <v>No</v>
      </c>
      <c r="X626" s="22">
        <v>0</v>
      </c>
      <c r="Y626" s="18">
        <v>32.16</v>
      </c>
      <c r="Z626" s="18">
        <v>17</v>
      </c>
      <c r="AA626" s="25">
        <v>0.5412</v>
      </c>
      <c r="AB626" t="str" s="6">
        <v>2026-10-01 10:41:27 UTC</v>
      </c>
      <c r="AC626" t="str" s="6">
        <v>Local Line cache</v>
      </c>
      <c r="AD626" s="23">
        <v>941001</v>
      </c>
      <c r="AE626" s="23">
        <v>694997</v>
      </c>
      <c r="AF626" t="str" s="23">
        <v>941001:694997:herdShare</v>
      </c>
      <c r="AG626" t="str" s="23">
        <v>No</v>
      </c>
      <c r="AH626" t="str" s="23">
        <v>Yes</v>
      </c>
      <c r="AI626" s="18">
        <v>868.3199999999999</v>
      </c>
    </row>
    <row r="627" ht="32" customHeight="1">
      <c r="A627" t="str" s="7">
        <v>Deck Family Farm</v>
      </c>
      <c r="B627" t="str" s="7">
        <v>Brisket, Medium</v>
      </c>
      <c r="C627" t="str" s="7">
        <v>Medium, 3.00 - 3.99 lbs</v>
      </c>
      <c r="D627" t="str" s="7">
        <v>CSA Members</v>
      </c>
      <c r="E627" s="12">
        <v>53.3</v>
      </c>
      <c r="F627" s="13">
        <v>57.56</v>
      </c>
      <c r="G627" s="13">
        <f>IF(AND(ISNUMBER(E627),ISNUMBER(F627)),F627-E627,"")</f>
        <v>4.26</v>
      </c>
      <c r="H627" s="14">
        <f>IF(AND(ISNUMBER(E627),E627&gt;0,ISNUMBER(F627)),F627/E627-1,"")</f>
        <v>0.07992495309568493</v>
      </c>
      <c r="I627" t="str" s="15">
        <v>Unreviewed</v>
      </c>
      <c r="J627" s="16"/>
      <c r="K627" t="str" s="15">
        <v/>
      </c>
      <c r="L627" s="17" t="str">
        <f>IF(AC627="Local catalog","",IF(AG627="Yes",IF(ISNUMBER(E627),E627,""),IF(I627="Keep current",IF(ISNUMBER(E627),E627,""),IF(AH627&lt;&gt;"Yes","",IF(I627="Approve proposed",F627,IF(AND(I627="Use my price",AND(ISNUMBER(J627),J627&gt;0)),J627,""))))))</f>
        <v/>
      </c>
      <c r="M627" t="str" s="7">
        <f>IF(AND(AG627="Yes",OR(I627="Approve proposed",I627="Use my price")),"CHECK: protected price kept current",IF(OR(I627="Unreviewed",I627=""),"Pending review",IF(I627="Hold","On hold",IF(I627="Keep current",IF(ISNUMBER(E627),"Kept current","CHECK: no confirmed current price"),IF(AH627&lt;&gt;"Yes","CHECK: source needs review",IF(AND(I627="Use my price",NOT(AND(ISNUMBER(J627),J627&gt;0))),"CHECK: enter a price above zero",IF(NOT(OR(I627="Approve proposed",I627="Use my price")),"CHECK: choose a listed decision",IF(OR(NOT(ISNUMBER(L627)),L627&lt;=0,NOT(ISNUMBER(Y627)),Y627&lt;=0,X627&gt;=1),"CHECK: price or base unavailable",IF(L627/(Y627*(1-X627))-1&lt;0,"CHECK: price below local base","Ready")))))))))</f>
        <v>Pending review</v>
      </c>
      <c r="N627" s="18">
        <v>53.3</v>
      </c>
      <c r="O627" s="19">
        <v>0.6574</v>
      </c>
      <c r="P627" s="14">
        <v>0.7898</v>
      </c>
      <c r="Q627" s="20" t="str">
        <f>IF(AND(ISNUMBER(L627),ISNUMBER(Y627),Y627&gt;0,X627&lt;1),ROUND(L627/(Y627*(1-X627))-1,4),"")</f>
        <v/>
      </c>
      <c r="R627" s="12">
        <v>159.89999999999998</v>
      </c>
      <c r="S627" s="13">
        <f>IF(AND(ISNUMBER(E627),E627&gt;0,ISNUMBER(F627)),R627*(F627/E627-1)*(1-'Start Here'!$B$16),0)</f>
        <v>12.396600000000015</v>
      </c>
      <c r="T627" s="17">
        <f>IF(AND(M627="Ready",OR(I627="Approve proposed",AND(I627="Use my price",AND(ISNUMBER(J627),J627&gt;0))),ISNUMBER(L627),E627&gt;0),R627*(L627/E627-1)*(1-'Start Here'!$B$16),0)</f>
        <v>0</v>
      </c>
      <c r="U627" t="str" s="6">
        <v/>
      </c>
      <c r="V627" t="str" s="21">
        <v>Yes</v>
      </c>
      <c r="W627" t="str" s="21">
        <v>No</v>
      </c>
      <c r="X627" s="22">
        <v>0</v>
      </c>
      <c r="Y627" s="18">
        <v>32.16</v>
      </c>
      <c r="Z627" s="18">
        <v>17</v>
      </c>
      <c r="AA627" s="25">
        <v>0.5412</v>
      </c>
      <c r="AB627" t="str" s="6">
        <v>2026-10-01 10:41:27 UTC</v>
      </c>
      <c r="AC627" t="str" s="6">
        <v>Local Line cache</v>
      </c>
      <c r="AD627" s="23">
        <v>941001</v>
      </c>
      <c r="AE627" s="23">
        <v>694997</v>
      </c>
      <c r="AF627" t="str" s="23">
        <v>941001:694997:member</v>
      </c>
      <c r="AG627" t="str" s="23">
        <v>No</v>
      </c>
      <c r="AH627" t="str" s="23">
        <v>Yes</v>
      </c>
      <c r="AI627" s="18">
        <v>96.47999999999999</v>
      </c>
    </row>
    <row r="628" ht="32" customHeight="1">
      <c r="A628" t="str" s="7">
        <v>Deck Family Farm</v>
      </c>
      <c r="B628" t="str" s="7">
        <v>Brisket, Medium</v>
      </c>
      <c r="C628" t="str" s="7">
        <v>Medium, 3.00 - 3.99 lbs</v>
      </c>
      <c r="D628" t="str" s="7">
        <v>Guest Basket</v>
      </c>
      <c r="E628" s="12">
        <v>53.3</v>
      </c>
      <c r="F628" s="13">
        <v>57.56</v>
      </c>
      <c r="G628" s="13">
        <f>IF(AND(ISNUMBER(E628),ISNUMBER(F628)),F628-E628,"")</f>
        <v>4.26</v>
      </c>
      <c r="H628" s="14">
        <f>IF(AND(ISNUMBER(E628),E628&gt;0,ISNUMBER(F628)),F628/E628-1,"")</f>
        <v>0.07992495309568493</v>
      </c>
      <c r="I628" t="str" s="15">
        <v>Unreviewed</v>
      </c>
      <c r="J628" s="16"/>
      <c r="K628" t="str" s="15">
        <v/>
      </c>
      <c r="L628" s="17" t="str">
        <f>IF(AC628="Local catalog","",IF(AG628="Yes",IF(ISNUMBER(E628),E628,""),IF(I628="Keep current",IF(ISNUMBER(E628),E628,""),IF(AH628&lt;&gt;"Yes","",IF(I628="Approve proposed",F628,IF(AND(I628="Use my price",AND(ISNUMBER(J628),J628&gt;0)),J628,""))))))</f>
        <v/>
      </c>
      <c r="M628" t="str" s="7">
        <f>IF(AND(AG628="Yes",OR(I628="Approve proposed",I628="Use my price")),"CHECK: protected price kept current",IF(OR(I628="Unreviewed",I628=""),"Pending review",IF(I628="Hold","On hold",IF(I628="Keep current",IF(ISNUMBER(E628),"Kept current","CHECK: no confirmed current price"),IF(AH628&lt;&gt;"Yes","CHECK: source needs review",IF(AND(I628="Use my price",NOT(AND(ISNUMBER(J628),J628&gt;0))),"CHECK: enter a price above zero",IF(NOT(OR(I628="Approve proposed",I628="Use my price")),"CHECK: choose a listed decision",IF(OR(NOT(ISNUMBER(L628)),L628&lt;=0,NOT(ISNUMBER(Y628)),Y628&lt;=0,X628&gt;=1),"CHECK: price or base unavailable",IF(L628/(Y628*(1-X628))-1&lt;0,"CHECK: price below local base","Ready")))))))))</f>
        <v>Pending review</v>
      </c>
      <c r="N628" s="18">
        <v>53.3</v>
      </c>
      <c r="O628" s="19">
        <v>0.6574</v>
      </c>
      <c r="P628" s="14">
        <v>0.7898</v>
      </c>
      <c r="Q628" s="20" t="str">
        <f>IF(AND(ISNUMBER(L628),ISNUMBER(Y628),Y628&gt;0,X628&lt;1),ROUND(L628/(Y628*(1-X628))-1,4),"")</f>
        <v/>
      </c>
      <c r="R628" s="12">
        <v>53.3</v>
      </c>
      <c r="S628" s="13">
        <f>IF(AND(ISNUMBER(E628),E628&gt;0,ISNUMBER(F628)),R628*(F628/E628-1)*(1-'Start Here'!$B$16),0)</f>
        <v>4.132200000000005</v>
      </c>
      <c r="T628" s="17">
        <f>IF(AND(M628="Ready",OR(I628="Approve proposed",AND(I628="Use my price",AND(ISNUMBER(J628),J628&gt;0))),ISNUMBER(L628),E628&gt;0),R628*(L628/E628-1)*(1-'Start Here'!$B$16),0)</f>
        <v>0</v>
      </c>
      <c r="U628" t="str" s="6">
        <v/>
      </c>
      <c r="V628" t="str" s="21">
        <v>Yes</v>
      </c>
      <c r="W628" t="str" s="21">
        <v>No</v>
      </c>
      <c r="X628" s="22">
        <v>0</v>
      </c>
      <c r="Y628" s="18">
        <v>32.16</v>
      </c>
      <c r="Z628" s="18">
        <v>17</v>
      </c>
      <c r="AA628" s="25">
        <v>0.5412</v>
      </c>
      <c r="AB628" t="str" s="6">
        <v>2026-10-01 10:41:27 UTC</v>
      </c>
      <c r="AC628" t="str" s="6">
        <v>Local Line cache</v>
      </c>
      <c r="AD628" s="23">
        <v>941001</v>
      </c>
      <c r="AE628" s="23">
        <v>694997</v>
      </c>
      <c r="AF628" t="str" s="23">
        <v>941001:694997:guest</v>
      </c>
      <c r="AG628" t="str" s="23">
        <v>No</v>
      </c>
      <c r="AH628" t="str" s="23">
        <v>Yes</v>
      </c>
      <c r="AI628" s="18">
        <v>32.16</v>
      </c>
    </row>
    <row r="629" ht="32" customHeight="1">
      <c r="A629" t="str" s="7">
        <v>Deck Family Farm</v>
      </c>
      <c r="B629" t="str" s="7">
        <v>Brisket, Medium</v>
      </c>
      <c r="C629" t="str" s="7">
        <v>Medium, 3.00 - 3.99 lbs</v>
      </c>
      <c r="D629" t="str" s="7">
        <v>SNAP</v>
      </c>
      <c r="E629" s="12">
        <v>53.3</v>
      </c>
      <c r="F629" s="13">
        <v>53.3</v>
      </c>
      <c r="G629" s="13">
        <f>IF(AND(ISNUMBER(E629),ISNUMBER(F629)),F629-E629,"")</f>
        <v>0</v>
      </c>
      <c r="H629" s="14">
        <f>IF(AND(ISNUMBER(E629),E629&gt;0,ISNUMBER(F629)),F629/E629-1,"")</f>
        <v>0</v>
      </c>
      <c r="I629" t="str" s="15">
        <v>Keep current</v>
      </c>
      <c r="J629" s="16"/>
      <c r="K629" t="str" s="15">
        <v/>
      </c>
      <c r="L629" s="17">
        <f>IF(AC629="Local catalog","",IF(AG629="Yes",IF(ISNUMBER(E629),E629,""),IF(I629="Keep current",IF(ISNUMBER(E629),E629,""),IF(AH629&lt;&gt;"Yes","",IF(I629="Approve proposed",F629,IF(AND(I629="Use my price",AND(ISNUMBER(J629),J629&gt;0)),J629,""))))))</f>
        <v>53.3</v>
      </c>
      <c r="M629" t="str" s="7">
        <f>IF(AND(AG629="Yes",OR(I629="Approve proposed",I629="Use my price")),"CHECK: protected price kept current",IF(OR(I629="Unreviewed",I629=""),"Pending review",IF(I629="Hold","On hold",IF(I629="Keep current",IF(ISNUMBER(E629),"Kept current","CHECK: no confirmed current price"),IF(AH629&lt;&gt;"Yes","CHECK: source needs review",IF(AND(I629="Use my price",NOT(AND(ISNUMBER(J629),J629&gt;0))),"CHECK: enter a price above zero",IF(NOT(OR(I629="Approve proposed",I629="Use my price")),"CHECK: choose a listed decision",IF(OR(NOT(ISNUMBER(L629)),L629&lt;=0,NOT(ISNUMBER(Y629)),Y629&lt;=0,X629&gt;=1),"CHECK: price or base unavailable",IF(L629/(Y629*(1-X629))-1&lt;0,"CHECK: price below local base","Ready")))))))))</f>
        <v>Kept current</v>
      </c>
      <c r="N629" s="18">
        <v>53.3</v>
      </c>
      <c r="O629" s="19">
        <v>0.6574</v>
      </c>
      <c r="P629" s="14">
        <v>0.6573</v>
      </c>
      <c r="Q629" s="20">
        <f>IF(AND(ISNUMBER(L629),ISNUMBER(Y629),Y629&gt;0,X629&lt;1),ROUND(L629/(Y629*(1-X629))-1,4),"")</f>
        <v>0.6573</v>
      </c>
      <c r="R629" s="12">
        <v>0</v>
      </c>
      <c r="S629" s="13">
        <f>IF(AND(ISNUMBER(E629),E629&gt;0,ISNUMBER(F629)),R629*(F629/E629-1)*(1-'Start Here'!$B$16),0)</f>
        <v>0</v>
      </c>
      <c r="T629" s="17">
        <f>IF(AND(M629="Ready",OR(I629="Approve proposed",AND(I629="Use my price",AND(ISNUMBER(J629),J629&gt;0))),ISNUMBER(L629),E629&gt;0),R629*(L629/E629-1)*(1-'Start Here'!$B$16),0)</f>
        <v>0</v>
      </c>
      <c r="U629" t="str" s="6">
        <v>SNAP: preserve existing selling price</v>
      </c>
      <c r="V629" t="str" s="21">
        <v>Yes</v>
      </c>
      <c r="W629" t="str" s="21">
        <v>No</v>
      </c>
      <c r="X629" s="22">
        <v>0</v>
      </c>
      <c r="Y629" s="18">
        <v>32.16</v>
      </c>
      <c r="Z629" s="18">
        <v>17</v>
      </c>
      <c r="AA629" s="25">
        <v>0.5412</v>
      </c>
      <c r="AB629" t="str" s="6">
        <v>2026-10-01 10:41:27 UTC</v>
      </c>
      <c r="AC629" t="str" s="6">
        <v>Local Line cache</v>
      </c>
      <c r="AD629" s="23">
        <v>941001</v>
      </c>
      <c r="AE629" s="23">
        <v>694997</v>
      </c>
      <c r="AF629" t="str" s="23">
        <v>941001:694997:snap</v>
      </c>
      <c r="AG629" t="str" s="23">
        <v>Yes</v>
      </c>
      <c r="AH629" t="str" s="23">
        <v>Yes</v>
      </c>
      <c r="AI629" s="18">
        <v>0</v>
      </c>
    </row>
    <row r="630" ht="32" customHeight="1">
      <c r="A630" t="str" s="7">
        <v>Deck Family Farm</v>
      </c>
      <c r="B630" t="str" s="7">
        <v>Brisket, Small</v>
      </c>
      <c r="C630" t="str" s="7">
        <v>Small, 2.30 - 2.99 lbs</v>
      </c>
      <c r="D630" t="str" s="7">
        <v>Herd Share Members</v>
      </c>
      <c r="E630" s="12">
        <v>42.71</v>
      </c>
      <c r="F630" s="13">
        <v>46.13</v>
      </c>
      <c r="G630" s="13">
        <f>IF(AND(ISNUMBER(E630),ISNUMBER(F630)),F630-E630,"")</f>
        <v>3.42</v>
      </c>
      <c r="H630" s="14">
        <f>IF(AND(ISNUMBER(E630),E630&gt;0,ISNUMBER(F630)),F630/E630-1,"")</f>
        <v>0.0800749239054086</v>
      </c>
      <c r="I630" t="str" s="15">
        <v>Unreviewed</v>
      </c>
      <c r="J630" s="16"/>
      <c r="K630" t="str" s="15">
        <v/>
      </c>
      <c r="L630" s="17" t="str">
        <f>IF(AC630="Local catalog","",IF(AG630="Yes",IF(ISNUMBER(E630),E630,""),IF(I630="Keep current",IF(ISNUMBER(E630),E630,""),IF(AH630&lt;&gt;"Yes","",IF(I630="Approve proposed",F630,IF(AND(I630="Use my price",AND(ISNUMBER(J630),J630&gt;0)),J630,""))))))</f>
        <v/>
      </c>
      <c r="M630" t="str" s="7">
        <f>IF(AND(AG630="Yes",OR(I630="Approve proposed",I630="Use my price")),"CHECK: protected price kept current",IF(OR(I630="Unreviewed",I630=""),"Pending review",IF(I630="Hold","On hold",IF(I630="Keep current",IF(ISNUMBER(E630),"Kept current","CHECK: no confirmed current price"),IF(AH630&lt;&gt;"Yes","CHECK: source needs review",IF(AND(I630="Use my price",NOT(AND(ISNUMBER(J630),J630&gt;0))),"CHECK: enter a price above zero",IF(NOT(OR(I630="Approve proposed",I630="Use my price")),"CHECK: choose a listed decision",IF(OR(NOT(ISNUMBER(L630)),L630&lt;=0,NOT(ISNUMBER(Y630)),Y630&lt;=0,X630&gt;=1),"CHECK: price or base unavailable",IF(L630/(Y630*(1-X630))-1&lt;0,"CHECK: price below local base","Ready")))))))))</f>
        <v>Pending review</v>
      </c>
      <c r="N630" s="18">
        <v>42.71</v>
      </c>
      <c r="O630" s="19">
        <v>0.6574</v>
      </c>
      <c r="P630" s="14">
        <v>0.7901</v>
      </c>
      <c r="Q630" s="20" t="str">
        <f>IF(AND(ISNUMBER(L630),ISNUMBER(Y630),Y630&gt;0,X630&lt;1),ROUND(L630/(Y630*(1-X630))-1,4),"")</f>
        <v/>
      </c>
      <c r="R630" s="12">
        <v>2050.08</v>
      </c>
      <c r="S630" s="13">
        <f>IF(AND(ISNUMBER(E630),E630&gt;0,ISNUMBER(F630)),R630*(F630/E630-1)*(1-'Start Here'!$B$16),0)</f>
        <v>159.23520000000005</v>
      </c>
      <c r="T630" s="17">
        <f>IF(AND(M630="Ready",OR(I630="Approve proposed",AND(I630="Use my price",AND(ISNUMBER(J630),J630&gt;0))),ISNUMBER(L630),E630&gt;0),R630*(L630/E630-1)*(1-'Start Here'!$B$16),0)</f>
        <v>0</v>
      </c>
      <c r="U630" t="str" s="6">
        <v/>
      </c>
      <c r="V630" t="str" s="21">
        <v>Yes</v>
      </c>
      <c r="W630" t="str" s="21">
        <v>No</v>
      </c>
      <c r="X630" s="22">
        <v>0</v>
      </c>
      <c r="Y630" s="18">
        <v>25.77</v>
      </c>
      <c r="Z630" s="18">
        <v>18</v>
      </c>
      <c r="AA630" s="25">
        <v>0.5412</v>
      </c>
      <c r="AB630" t="str" s="6">
        <v>2026-10-01 10:41:27 UTC</v>
      </c>
      <c r="AC630" t="str" s="6">
        <v>Local Line cache</v>
      </c>
      <c r="AD630" s="23">
        <v>941002</v>
      </c>
      <c r="AE630" s="23">
        <v>694998</v>
      </c>
      <c r="AF630" t="str" s="23">
        <v>941002:694998:herdShare</v>
      </c>
      <c r="AG630" t="str" s="23">
        <v>No</v>
      </c>
      <c r="AH630" t="str" s="23">
        <v>Yes</v>
      </c>
      <c r="AI630" s="18">
        <v>1236.96</v>
      </c>
    </row>
    <row r="631" ht="32" customHeight="1">
      <c r="A631" t="str" s="7">
        <v>Deck Family Farm</v>
      </c>
      <c r="B631" t="str" s="7">
        <v>Brisket, Small</v>
      </c>
      <c r="C631" t="str" s="7">
        <v>Small, 2.30 - 2.99 lbs</v>
      </c>
      <c r="D631" t="str" s="7">
        <v>CSA Members</v>
      </c>
      <c r="E631" s="12">
        <v>42.71</v>
      </c>
      <c r="F631" s="13">
        <v>46.13</v>
      </c>
      <c r="G631" s="13">
        <f>IF(AND(ISNUMBER(E631),ISNUMBER(F631)),F631-E631,"")</f>
        <v>3.42</v>
      </c>
      <c r="H631" s="14">
        <f>IF(AND(ISNUMBER(E631),E631&gt;0,ISNUMBER(F631)),F631/E631-1,"")</f>
        <v>0.0800749239054086</v>
      </c>
      <c r="I631" t="str" s="15">
        <v>Unreviewed</v>
      </c>
      <c r="J631" s="16"/>
      <c r="K631" t="str" s="15">
        <v/>
      </c>
      <c r="L631" s="17" t="str">
        <f>IF(AC631="Local catalog","",IF(AG631="Yes",IF(ISNUMBER(E631),E631,""),IF(I631="Keep current",IF(ISNUMBER(E631),E631,""),IF(AH631&lt;&gt;"Yes","",IF(I631="Approve proposed",F631,IF(AND(I631="Use my price",AND(ISNUMBER(J631),J631&gt;0)),J631,""))))))</f>
        <v/>
      </c>
      <c r="M631" t="str" s="7">
        <f>IF(AND(AG631="Yes",OR(I631="Approve proposed",I631="Use my price")),"CHECK: protected price kept current",IF(OR(I631="Unreviewed",I631=""),"Pending review",IF(I631="Hold","On hold",IF(I631="Keep current",IF(ISNUMBER(E631),"Kept current","CHECK: no confirmed current price"),IF(AH631&lt;&gt;"Yes","CHECK: source needs review",IF(AND(I631="Use my price",NOT(AND(ISNUMBER(J631),J631&gt;0))),"CHECK: enter a price above zero",IF(NOT(OR(I631="Approve proposed",I631="Use my price")),"CHECK: choose a listed decision",IF(OR(NOT(ISNUMBER(L631)),L631&lt;=0,NOT(ISNUMBER(Y631)),Y631&lt;=0,X631&gt;=1),"CHECK: price or base unavailable",IF(L631/(Y631*(1-X631))-1&lt;0,"CHECK: price below local base","Ready")))))))))</f>
        <v>Pending review</v>
      </c>
      <c r="N631" s="18">
        <v>42.71</v>
      </c>
      <c r="O631" s="19">
        <v>0.6574</v>
      </c>
      <c r="P631" s="14">
        <v>0.7901</v>
      </c>
      <c r="Q631" s="20" t="str">
        <f>IF(AND(ISNUMBER(L631),ISNUMBER(Y631),Y631&gt;0,X631&lt;1),ROUND(L631/(Y631*(1-X631))-1,4),"")</f>
        <v/>
      </c>
      <c r="R631" s="12">
        <v>42.71</v>
      </c>
      <c r="S631" s="13">
        <f>IF(AND(ISNUMBER(E631),E631&gt;0,ISNUMBER(F631)),R631*(F631/E631-1)*(1-'Start Here'!$B$16),0)</f>
        <v>3.317400000000001</v>
      </c>
      <c r="T631" s="17">
        <f>IF(AND(M631="Ready",OR(I631="Approve proposed",AND(I631="Use my price",AND(ISNUMBER(J631),J631&gt;0))),ISNUMBER(L631),E631&gt;0),R631*(L631/E631-1)*(1-'Start Here'!$B$16),0)</f>
        <v>0</v>
      </c>
      <c r="U631" t="str" s="6">
        <v/>
      </c>
      <c r="V631" t="str" s="21">
        <v>Yes</v>
      </c>
      <c r="W631" t="str" s="21">
        <v>No</v>
      </c>
      <c r="X631" s="22">
        <v>0</v>
      </c>
      <c r="Y631" s="18">
        <v>25.77</v>
      </c>
      <c r="Z631" s="18">
        <v>18</v>
      </c>
      <c r="AA631" s="25">
        <v>0.5412</v>
      </c>
      <c r="AB631" t="str" s="6">
        <v>2026-10-01 10:41:27 UTC</v>
      </c>
      <c r="AC631" t="str" s="6">
        <v>Local Line cache</v>
      </c>
      <c r="AD631" s="23">
        <v>941002</v>
      </c>
      <c r="AE631" s="23">
        <v>694998</v>
      </c>
      <c r="AF631" t="str" s="23">
        <v>941002:694998:member</v>
      </c>
      <c r="AG631" t="str" s="23">
        <v>No</v>
      </c>
      <c r="AH631" t="str" s="23">
        <v>Yes</v>
      </c>
      <c r="AI631" s="18">
        <v>25.77</v>
      </c>
    </row>
    <row r="632" ht="32" customHeight="1">
      <c r="A632" t="str" s="7">
        <v>Deck Family Farm</v>
      </c>
      <c r="B632" t="str" s="7">
        <v>Brisket, Small</v>
      </c>
      <c r="C632" t="str" s="7">
        <v>Small, 2.30 - 2.99 lbs</v>
      </c>
      <c r="D632" t="str" s="7">
        <v>Guest Basket</v>
      </c>
      <c r="E632" s="12">
        <v>42.71</v>
      </c>
      <c r="F632" s="13">
        <v>46.13</v>
      </c>
      <c r="G632" s="13">
        <f>IF(AND(ISNUMBER(E632),ISNUMBER(F632)),F632-E632,"")</f>
        <v>3.42</v>
      </c>
      <c r="H632" s="14">
        <f>IF(AND(ISNUMBER(E632),E632&gt;0,ISNUMBER(F632)),F632/E632-1,"")</f>
        <v>0.0800749239054086</v>
      </c>
      <c r="I632" t="str" s="15">
        <v>Unreviewed</v>
      </c>
      <c r="J632" s="16"/>
      <c r="K632" t="str" s="15">
        <v/>
      </c>
      <c r="L632" s="17" t="str">
        <f>IF(AC632="Local catalog","",IF(AG632="Yes",IF(ISNUMBER(E632),E632,""),IF(I632="Keep current",IF(ISNUMBER(E632),E632,""),IF(AH632&lt;&gt;"Yes","",IF(I632="Approve proposed",F632,IF(AND(I632="Use my price",AND(ISNUMBER(J632),J632&gt;0)),J632,""))))))</f>
        <v/>
      </c>
      <c r="M632" t="str" s="7">
        <f>IF(AND(AG632="Yes",OR(I632="Approve proposed",I632="Use my price")),"CHECK: protected price kept current",IF(OR(I632="Unreviewed",I632=""),"Pending review",IF(I632="Hold","On hold",IF(I632="Keep current",IF(ISNUMBER(E632),"Kept current","CHECK: no confirmed current price"),IF(AH632&lt;&gt;"Yes","CHECK: source needs review",IF(AND(I632="Use my price",NOT(AND(ISNUMBER(J632),J632&gt;0))),"CHECK: enter a price above zero",IF(NOT(OR(I632="Approve proposed",I632="Use my price")),"CHECK: choose a listed decision",IF(OR(NOT(ISNUMBER(L632)),L632&lt;=0,NOT(ISNUMBER(Y632)),Y632&lt;=0,X632&gt;=1),"CHECK: price or base unavailable",IF(L632/(Y632*(1-X632))-1&lt;0,"CHECK: price below local base","Ready")))))))))</f>
        <v>Pending review</v>
      </c>
      <c r="N632" s="18">
        <v>42.71</v>
      </c>
      <c r="O632" s="19">
        <v>0.6574</v>
      </c>
      <c r="P632" s="14">
        <v>0.7901</v>
      </c>
      <c r="Q632" s="20" t="str">
        <f>IF(AND(ISNUMBER(L632),ISNUMBER(Y632),Y632&gt;0,X632&lt;1),ROUND(L632/(Y632*(1-X632))-1,4),"")</f>
        <v/>
      </c>
      <c r="R632" s="12">
        <v>256.26</v>
      </c>
      <c r="S632" s="13">
        <f>IF(AND(ISNUMBER(E632),E632&gt;0,ISNUMBER(F632)),R632*(F632/E632-1)*(1-'Start Here'!$B$16),0)</f>
        <v>19.904400000000006</v>
      </c>
      <c r="T632" s="17">
        <f>IF(AND(M632="Ready",OR(I632="Approve proposed",AND(I632="Use my price",AND(ISNUMBER(J632),J632&gt;0))),ISNUMBER(L632),E632&gt;0),R632*(L632/E632-1)*(1-'Start Here'!$B$16),0)</f>
        <v>0</v>
      </c>
      <c r="U632" t="str" s="6">
        <v/>
      </c>
      <c r="V632" t="str" s="21">
        <v>Yes</v>
      </c>
      <c r="W632" t="str" s="21">
        <v>No</v>
      </c>
      <c r="X632" s="22">
        <v>0</v>
      </c>
      <c r="Y632" s="18">
        <v>25.77</v>
      </c>
      <c r="Z632" s="18">
        <v>18</v>
      </c>
      <c r="AA632" s="25">
        <v>0.5412</v>
      </c>
      <c r="AB632" t="str" s="6">
        <v>2026-10-01 10:41:27 UTC</v>
      </c>
      <c r="AC632" t="str" s="6">
        <v>Local Line cache</v>
      </c>
      <c r="AD632" s="23">
        <v>941002</v>
      </c>
      <c r="AE632" s="23">
        <v>694998</v>
      </c>
      <c r="AF632" t="str" s="23">
        <v>941002:694998:guest</v>
      </c>
      <c r="AG632" t="str" s="23">
        <v>No</v>
      </c>
      <c r="AH632" t="str" s="23">
        <v>Yes</v>
      </c>
      <c r="AI632" s="18">
        <v>154.62</v>
      </c>
    </row>
    <row r="633" ht="32" customHeight="1">
      <c r="A633" t="str" s="7">
        <v>Deck Family Farm</v>
      </c>
      <c r="B633" t="str" s="7">
        <v>Brisket, Small</v>
      </c>
      <c r="C633" t="str" s="7">
        <v>Small, 2.30 - 2.99 lbs</v>
      </c>
      <c r="D633" t="str" s="7">
        <v>SNAP</v>
      </c>
      <c r="E633" s="12">
        <v>42.71</v>
      </c>
      <c r="F633" s="13">
        <v>42.71</v>
      </c>
      <c r="G633" s="13">
        <f>IF(AND(ISNUMBER(E633),ISNUMBER(F633)),F633-E633,"")</f>
        <v>0</v>
      </c>
      <c r="H633" s="14">
        <f>IF(AND(ISNUMBER(E633),E633&gt;0,ISNUMBER(F633)),F633/E633-1,"")</f>
        <v>0</v>
      </c>
      <c r="I633" t="str" s="15">
        <v>Keep current</v>
      </c>
      <c r="J633" s="16"/>
      <c r="K633" t="str" s="15">
        <v/>
      </c>
      <c r="L633" s="17">
        <f>IF(AC633="Local catalog","",IF(AG633="Yes",IF(ISNUMBER(E633),E633,""),IF(I633="Keep current",IF(ISNUMBER(E633),E633,""),IF(AH633&lt;&gt;"Yes","",IF(I633="Approve proposed",F633,IF(AND(I633="Use my price",AND(ISNUMBER(J633),J633&gt;0)),J633,""))))))</f>
        <v>42.71</v>
      </c>
      <c r="M633" t="str" s="7">
        <f>IF(AND(AG633="Yes",OR(I633="Approve proposed",I633="Use my price")),"CHECK: protected price kept current",IF(OR(I633="Unreviewed",I633=""),"Pending review",IF(I633="Hold","On hold",IF(I633="Keep current",IF(ISNUMBER(E633),"Kept current","CHECK: no confirmed current price"),IF(AH633&lt;&gt;"Yes","CHECK: source needs review",IF(AND(I633="Use my price",NOT(AND(ISNUMBER(J633),J633&gt;0))),"CHECK: enter a price above zero",IF(NOT(OR(I633="Approve proposed",I633="Use my price")),"CHECK: choose a listed decision",IF(OR(NOT(ISNUMBER(L633)),L633&lt;=0,NOT(ISNUMBER(Y633)),Y633&lt;=0,X633&gt;=1),"CHECK: price or base unavailable",IF(L633/(Y633*(1-X633))-1&lt;0,"CHECK: price below local base","Ready")))))))))</f>
        <v>Kept current</v>
      </c>
      <c r="N633" s="18">
        <v>42.71</v>
      </c>
      <c r="O633" s="19">
        <v>0.6574</v>
      </c>
      <c r="P633" s="14">
        <v>0.6574</v>
      </c>
      <c r="Q633" s="20">
        <f>IF(AND(ISNUMBER(L633),ISNUMBER(Y633),Y633&gt;0,X633&lt;1),ROUND(L633/(Y633*(1-X633))-1,4),"")</f>
        <v>0.6574</v>
      </c>
      <c r="R633" s="12">
        <v>0</v>
      </c>
      <c r="S633" s="13">
        <f>IF(AND(ISNUMBER(E633),E633&gt;0,ISNUMBER(F633)),R633*(F633/E633-1)*(1-'Start Here'!$B$16),0)</f>
        <v>0</v>
      </c>
      <c r="T633" s="17">
        <f>IF(AND(M633="Ready",OR(I633="Approve proposed",AND(I633="Use my price",AND(ISNUMBER(J633),J633&gt;0))),ISNUMBER(L633),E633&gt;0),R633*(L633/E633-1)*(1-'Start Here'!$B$16),0)</f>
        <v>0</v>
      </c>
      <c r="U633" t="str" s="6">
        <v>SNAP: preserve existing selling price</v>
      </c>
      <c r="V633" t="str" s="21">
        <v>Yes</v>
      </c>
      <c r="W633" t="str" s="21">
        <v>No</v>
      </c>
      <c r="X633" s="22">
        <v>0</v>
      </c>
      <c r="Y633" s="18">
        <v>25.77</v>
      </c>
      <c r="Z633" s="18">
        <v>18</v>
      </c>
      <c r="AA633" s="25">
        <v>0.5412</v>
      </c>
      <c r="AB633" t="str" s="6">
        <v>2026-10-01 10:41:27 UTC</v>
      </c>
      <c r="AC633" t="str" s="6">
        <v>Local Line cache</v>
      </c>
      <c r="AD633" s="23">
        <v>941002</v>
      </c>
      <c r="AE633" s="23">
        <v>694998</v>
      </c>
      <c r="AF633" t="str" s="23">
        <v>941002:694998:snap</v>
      </c>
      <c r="AG633" t="str" s="23">
        <v>Yes</v>
      </c>
      <c r="AH633" t="str" s="23">
        <v>Yes</v>
      </c>
      <c r="AI633" s="18">
        <v>0</v>
      </c>
    </row>
    <row r="634" ht="32" customHeight="1">
      <c r="A634" t="str" s="7">
        <v>Deck Family Farm</v>
      </c>
      <c r="B634" t="str" s="7">
        <v>Broad Breasted White Thanksgiving Turkeys, Medium</v>
      </c>
      <c r="C634" t="str" s="7">
        <v>12.01 - 14.00  lbs</v>
      </c>
      <c r="D634" t="str" s="7">
        <v>Herd Share Members</v>
      </c>
      <c r="E634" s="12">
        <v>103.16</v>
      </c>
      <c r="F634" s="13">
        <v>111.41</v>
      </c>
      <c r="G634" s="13">
        <f>IF(AND(ISNUMBER(E634),ISNUMBER(F634)),F634-E634,"")</f>
        <v>8.25</v>
      </c>
      <c r="H634" s="14">
        <f>IF(AND(ISNUMBER(E634),E634&gt;0,ISNUMBER(F634)),F634/E634-1,"")</f>
        <v>0.07997285769678175</v>
      </c>
      <c r="I634" t="str" s="15">
        <v>Unreviewed</v>
      </c>
      <c r="J634" s="16"/>
      <c r="K634" t="str" s="15">
        <v/>
      </c>
      <c r="L634" s="17" t="str">
        <f>IF(AC634="Local catalog","",IF(AG634="Yes",IF(ISNUMBER(E634),E634,""),IF(I634="Keep current",IF(ISNUMBER(E634),E634,""),IF(AH634&lt;&gt;"Yes","",IF(I634="Approve proposed",F634,IF(AND(I634="Use my price",AND(ISNUMBER(J634),J634&gt;0)),J634,""))))))</f>
        <v/>
      </c>
      <c r="M634" t="str" s="7">
        <f>IF(AND(AG634="Yes",OR(I634="Approve proposed",I634="Use my price")),"CHECK: protected price kept current",IF(OR(I634="Unreviewed",I634=""),"Pending review",IF(I634="Hold","On hold",IF(I634="Keep current",IF(ISNUMBER(E634),"Kept current","CHECK: no confirmed current price"),IF(AH634&lt;&gt;"Yes","CHECK: source needs review",IF(AND(I634="Use my price",NOT(AND(ISNUMBER(J634),J634&gt;0))),"CHECK: enter a price above zero",IF(NOT(OR(I634="Approve proposed",I634="Use my price")),"CHECK: choose a listed decision",IF(OR(NOT(ISNUMBER(L634)),L634&lt;=0,NOT(ISNUMBER(Y634)),Y634&lt;=0,X634&gt;=1),"CHECK: price or base unavailable",IF(L634/(Y634*(1-X634))-1&lt;0,"CHECK: price below local base","Ready")))))))))</f>
        <v>Pending review</v>
      </c>
      <c r="N634" s="18">
        <v>103.16</v>
      </c>
      <c r="O634" s="19">
        <v>0.6574</v>
      </c>
      <c r="P634" s="14">
        <v>0.79</v>
      </c>
      <c r="Q634" s="20" t="str">
        <f>IF(AND(ISNUMBER(L634),ISNUMBER(Y634),Y634&gt;0,X634&lt;1),ROUND(L634/(Y634*(1-X634))-1,4),"")</f>
        <v/>
      </c>
      <c r="R634" s="12">
        <v>103.16</v>
      </c>
      <c r="S634" s="13">
        <f>IF(AND(ISNUMBER(E634),E634&gt;0,ISNUMBER(F634)),R634*(F634/E634-1)*(1-'Start Here'!$B$16),0)</f>
        <v>8.002500000000005</v>
      </c>
      <c r="T634" s="17">
        <f>IF(AND(M634="Ready",OR(I634="Approve proposed",AND(I634="Use my price",AND(ISNUMBER(J634),J634&gt;0))),ISNUMBER(L634),E634&gt;0),R634*(L634/E634-1)*(1-'Start Here'!$B$16),0)</f>
        <v>0</v>
      </c>
      <c r="U634" t="str" s="6">
        <v/>
      </c>
      <c r="V634" t="str" s="21">
        <v>Yes</v>
      </c>
      <c r="W634" t="str" s="21">
        <v>No</v>
      </c>
      <c r="X634" s="22">
        <v>0</v>
      </c>
      <c r="Y634" s="18">
        <v>62.24</v>
      </c>
      <c r="Z634" s="18">
        <v>115</v>
      </c>
      <c r="AA634" s="25">
        <v>0.5412</v>
      </c>
      <c r="AB634" t="str" s="6">
        <v>2026-10-01 10:41:27 UTC</v>
      </c>
      <c r="AC634" t="str" s="6">
        <v>Local Line cache</v>
      </c>
      <c r="AD634" s="23">
        <v>910774</v>
      </c>
      <c r="AE634" s="23">
        <v>655862</v>
      </c>
      <c r="AF634" t="str" s="23">
        <v>910774:655862:herdShare</v>
      </c>
      <c r="AG634" t="str" s="23">
        <v>No</v>
      </c>
      <c r="AH634" t="str" s="23">
        <v>Yes</v>
      </c>
      <c r="AI634" s="18">
        <v>62.24</v>
      </c>
    </row>
    <row r="635" ht="32" customHeight="1">
      <c r="A635" t="str" s="7">
        <v>Deck Family Farm</v>
      </c>
      <c r="B635" t="str" s="7">
        <v>Broad Breasted White Thanksgiving Turkeys, Medium</v>
      </c>
      <c r="C635" t="str" s="7">
        <v>12.01 - 14.00  lbs</v>
      </c>
      <c r="D635" t="str" s="7">
        <v>CSA Members</v>
      </c>
      <c r="E635" s="12">
        <v>103.16</v>
      </c>
      <c r="F635" s="13">
        <v>111.41</v>
      </c>
      <c r="G635" s="13">
        <f>IF(AND(ISNUMBER(E635),ISNUMBER(F635)),F635-E635,"")</f>
        <v>8.25</v>
      </c>
      <c r="H635" s="14">
        <f>IF(AND(ISNUMBER(E635),E635&gt;0,ISNUMBER(F635)),F635/E635-1,"")</f>
        <v>0.07997285769678175</v>
      </c>
      <c r="I635" t="str" s="15">
        <v>Unreviewed</v>
      </c>
      <c r="J635" s="16"/>
      <c r="K635" t="str" s="15">
        <v/>
      </c>
      <c r="L635" s="17" t="str">
        <f>IF(AC635="Local catalog","",IF(AG635="Yes",IF(ISNUMBER(E635),E635,""),IF(I635="Keep current",IF(ISNUMBER(E635),E635,""),IF(AH635&lt;&gt;"Yes","",IF(I635="Approve proposed",F635,IF(AND(I635="Use my price",AND(ISNUMBER(J635),J635&gt;0)),J635,""))))))</f>
        <v/>
      </c>
      <c r="M635" t="str" s="7">
        <f>IF(AND(AG635="Yes",OR(I635="Approve proposed",I635="Use my price")),"CHECK: protected price kept current",IF(OR(I635="Unreviewed",I635=""),"Pending review",IF(I635="Hold","On hold",IF(I635="Keep current",IF(ISNUMBER(E635),"Kept current","CHECK: no confirmed current price"),IF(AH635&lt;&gt;"Yes","CHECK: source needs review",IF(AND(I635="Use my price",NOT(AND(ISNUMBER(J635),J635&gt;0))),"CHECK: enter a price above zero",IF(NOT(OR(I635="Approve proposed",I635="Use my price")),"CHECK: choose a listed decision",IF(OR(NOT(ISNUMBER(L635)),L635&lt;=0,NOT(ISNUMBER(Y635)),Y635&lt;=0,X635&gt;=1),"CHECK: price or base unavailable",IF(L635/(Y635*(1-X635))-1&lt;0,"CHECK: price below local base","Ready")))))))))</f>
        <v>Pending review</v>
      </c>
      <c r="N635" s="18">
        <v>103.16</v>
      </c>
      <c r="O635" s="19">
        <v>0.6574</v>
      </c>
      <c r="P635" s="14">
        <v>0.79</v>
      </c>
      <c r="Q635" s="20" t="str">
        <f>IF(AND(ISNUMBER(L635),ISNUMBER(Y635),Y635&gt;0,X635&lt;1),ROUND(L635/(Y635*(1-X635))-1,4),"")</f>
        <v/>
      </c>
      <c r="R635" s="12">
        <v>0</v>
      </c>
      <c r="S635" s="13">
        <f>IF(AND(ISNUMBER(E635),E635&gt;0,ISNUMBER(F635)),R635*(F635/E635-1)*(1-'Start Here'!$B$16),0)</f>
        <v>0</v>
      </c>
      <c r="T635" s="17">
        <f>IF(AND(M635="Ready",OR(I635="Approve proposed",AND(I635="Use my price",AND(ISNUMBER(J635),J635&gt;0))),ISNUMBER(L635),E635&gt;0),R635*(L635/E635-1)*(1-'Start Here'!$B$16),0)</f>
        <v>0</v>
      </c>
      <c r="U635" t="str" s="6">
        <v/>
      </c>
      <c r="V635" t="str" s="21">
        <v>Yes</v>
      </c>
      <c r="W635" t="str" s="21">
        <v>No</v>
      </c>
      <c r="X635" s="22">
        <v>0</v>
      </c>
      <c r="Y635" s="18">
        <v>62.24</v>
      </c>
      <c r="Z635" s="18">
        <v>115</v>
      </c>
      <c r="AA635" s="25">
        <v>0.5412</v>
      </c>
      <c r="AB635" t="str" s="6">
        <v>2026-10-01 10:41:27 UTC</v>
      </c>
      <c r="AC635" t="str" s="6">
        <v>Local Line cache</v>
      </c>
      <c r="AD635" s="23">
        <v>910774</v>
      </c>
      <c r="AE635" s="23">
        <v>655862</v>
      </c>
      <c r="AF635" t="str" s="23">
        <v>910774:655862:member</v>
      </c>
      <c r="AG635" t="str" s="23">
        <v>No</v>
      </c>
      <c r="AH635" t="str" s="23">
        <v>Yes</v>
      </c>
      <c r="AI635" s="18">
        <v>0</v>
      </c>
    </row>
    <row r="636" ht="32" customHeight="1">
      <c r="A636" t="str" s="7">
        <v>Deck Family Farm</v>
      </c>
      <c r="B636" t="str" s="7">
        <v>Broad Breasted White Thanksgiving Turkeys, Medium</v>
      </c>
      <c r="C636" t="str" s="7">
        <v>12.01 - 14.00  lbs</v>
      </c>
      <c r="D636" t="str" s="7">
        <v>Guest Basket</v>
      </c>
      <c r="E636" s="12">
        <v>103.16</v>
      </c>
      <c r="F636" s="13">
        <v>111.41</v>
      </c>
      <c r="G636" s="13">
        <f>IF(AND(ISNUMBER(E636),ISNUMBER(F636)),F636-E636,"")</f>
        <v>8.25</v>
      </c>
      <c r="H636" s="14">
        <f>IF(AND(ISNUMBER(E636),E636&gt;0,ISNUMBER(F636)),F636/E636-1,"")</f>
        <v>0.07997285769678175</v>
      </c>
      <c r="I636" t="str" s="15">
        <v>Unreviewed</v>
      </c>
      <c r="J636" s="16"/>
      <c r="K636" t="str" s="15">
        <v/>
      </c>
      <c r="L636" s="17" t="str">
        <f>IF(AC636="Local catalog","",IF(AG636="Yes",IF(ISNUMBER(E636),E636,""),IF(I636="Keep current",IF(ISNUMBER(E636),E636,""),IF(AH636&lt;&gt;"Yes","",IF(I636="Approve proposed",F636,IF(AND(I636="Use my price",AND(ISNUMBER(J636),J636&gt;0)),J636,""))))))</f>
        <v/>
      </c>
      <c r="M636" t="str" s="7">
        <f>IF(AND(AG636="Yes",OR(I636="Approve proposed",I636="Use my price")),"CHECK: protected price kept current",IF(OR(I636="Unreviewed",I636=""),"Pending review",IF(I636="Hold","On hold",IF(I636="Keep current",IF(ISNUMBER(E636),"Kept current","CHECK: no confirmed current price"),IF(AH636&lt;&gt;"Yes","CHECK: source needs review",IF(AND(I636="Use my price",NOT(AND(ISNUMBER(J636),J636&gt;0))),"CHECK: enter a price above zero",IF(NOT(OR(I636="Approve proposed",I636="Use my price")),"CHECK: choose a listed decision",IF(OR(NOT(ISNUMBER(L636)),L636&lt;=0,NOT(ISNUMBER(Y636)),Y636&lt;=0,X636&gt;=1),"CHECK: price or base unavailable",IF(L636/(Y636*(1-X636))-1&lt;0,"CHECK: price below local base","Ready")))))))))</f>
        <v>Pending review</v>
      </c>
      <c r="N636" s="18">
        <v>103.16</v>
      </c>
      <c r="O636" s="19">
        <v>0.6574</v>
      </c>
      <c r="P636" s="14">
        <v>0.79</v>
      </c>
      <c r="Q636" s="20" t="str">
        <f>IF(AND(ISNUMBER(L636),ISNUMBER(Y636),Y636&gt;0,X636&lt;1),ROUND(L636/(Y636*(1-X636))-1,4),"")</f>
        <v/>
      </c>
      <c r="R636" s="12">
        <v>103.16</v>
      </c>
      <c r="S636" s="13">
        <f>IF(AND(ISNUMBER(E636),E636&gt;0,ISNUMBER(F636)),R636*(F636/E636-1)*(1-'Start Here'!$B$16),0)</f>
        <v>8.002500000000005</v>
      </c>
      <c r="T636" s="17">
        <f>IF(AND(M636="Ready",OR(I636="Approve proposed",AND(I636="Use my price",AND(ISNUMBER(J636),J636&gt;0))),ISNUMBER(L636),E636&gt;0),R636*(L636/E636-1)*(1-'Start Here'!$B$16),0)</f>
        <v>0</v>
      </c>
      <c r="U636" t="str" s="6">
        <v/>
      </c>
      <c r="V636" t="str" s="21">
        <v>Yes</v>
      </c>
      <c r="W636" t="str" s="21">
        <v>No</v>
      </c>
      <c r="X636" s="22">
        <v>0</v>
      </c>
      <c r="Y636" s="18">
        <v>62.24</v>
      </c>
      <c r="Z636" s="18">
        <v>115</v>
      </c>
      <c r="AA636" s="25">
        <v>0.5412</v>
      </c>
      <c r="AB636" t="str" s="6">
        <v>2026-10-01 10:41:27 UTC</v>
      </c>
      <c r="AC636" t="str" s="6">
        <v>Local Line cache</v>
      </c>
      <c r="AD636" s="23">
        <v>910774</v>
      </c>
      <c r="AE636" s="23">
        <v>655862</v>
      </c>
      <c r="AF636" t="str" s="23">
        <v>910774:655862:guest</v>
      </c>
      <c r="AG636" t="str" s="23">
        <v>No</v>
      </c>
      <c r="AH636" t="str" s="23">
        <v>Yes</v>
      </c>
      <c r="AI636" s="18">
        <v>62.24</v>
      </c>
    </row>
    <row r="637" ht="32" customHeight="1">
      <c r="A637" t="str" s="7">
        <v>Deck Family Farm</v>
      </c>
      <c r="B637" t="str" s="7">
        <v>Broad Breasted White Thanksgiving Turkeys, Medium</v>
      </c>
      <c r="C637" t="str" s="7">
        <v>12.01 - 14.00  lbs</v>
      </c>
      <c r="D637" t="str" s="7">
        <v>SNAP</v>
      </c>
      <c r="E637" s="12">
        <v>103.16</v>
      </c>
      <c r="F637" s="13">
        <v>103.16</v>
      </c>
      <c r="G637" s="13">
        <f>IF(AND(ISNUMBER(E637),ISNUMBER(F637)),F637-E637,"")</f>
        <v>0</v>
      </c>
      <c r="H637" s="14">
        <f>IF(AND(ISNUMBER(E637),E637&gt;0,ISNUMBER(F637)),F637/E637-1,"")</f>
        <v>0</v>
      </c>
      <c r="I637" t="str" s="15">
        <v>Keep current</v>
      </c>
      <c r="J637" s="16"/>
      <c r="K637" t="str" s="15">
        <v/>
      </c>
      <c r="L637" s="17">
        <f>IF(AC637="Local catalog","",IF(AG637="Yes",IF(ISNUMBER(E637),E637,""),IF(I637="Keep current",IF(ISNUMBER(E637),E637,""),IF(AH637&lt;&gt;"Yes","",IF(I637="Approve proposed",F637,IF(AND(I637="Use my price",AND(ISNUMBER(J637),J637&gt;0)),J637,""))))))</f>
        <v>103.16</v>
      </c>
      <c r="M637" t="str" s="7">
        <f>IF(AND(AG637="Yes",OR(I637="Approve proposed",I637="Use my price")),"CHECK: protected price kept current",IF(OR(I637="Unreviewed",I637=""),"Pending review",IF(I637="Hold","On hold",IF(I637="Keep current",IF(ISNUMBER(E637),"Kept current","CHECK: no confirmed current price"),IF(AH637&lt;&gt;"Yes","CHECK: source needs review",IF(AND(I637="Use my price",NOT(AND(ISNUMBER(J637),J637&gt;0))),"CHECK: enter a price above zero",IF(NOT(OR(I637="Approve proposed",I637="Use my price")),"CHECK: choose a listed decision",IF(OR(NOT(ISNUMBER(L637)),L637&lt;=0,NOT(ISNUMBER(Y637)),Y637&lt;=0,X637&gt;=1),"CHECK: price or base unavailable",IF(L637/(Y637*(1-X637))-1&lt;0,"CHECK: price below local base","Ready")))))))))</f>
        <v>Kept current</v>
      </c>
      <c r="N637" s="18">
        <v>103.16</v>
      </c>
      <c r="O637" s="19">
        <v>0.6574</v>
      </c>
      <c r="P637" s="14">
        <v>0.6575</v>
      </c>
      <c r="Q637" s="20">
        <f>IF(AND(ISNUMBER(L637),ISNUMBER(Y637),Y637&gt;0,X637&lt;1),ROUND(L637/(Y637*(1-X637))-1,4),"")</f>
        <v>0.6575</v>
      </c>
      <c r="R637" s="12">
        <v>0</v>
      </c>
      <c r="S637" s="13">
        <f>IF(AND(ISNUMBER(E637),E637&gt;0,ISNUMBER(F637)),R637*(F637/E637-1)*(1-'Start Here'!$B$16),0)</f>
        <v>0</v>
      </c>
      <c r="T637" s="17">
        <f>IF(AND(M637="Ready",OR(I637="Approve proposed",AND(I637="Use my price",AND(ISNUMBER(J637),J637&gt;0))),ISNUMBER(L637),E637&gt;0),R637*(L637/E637-1)*(1-'Start Here'!$B$16),0)</f>
        <v>0</v>
      </c>
      <c r="U637" t="str" s="6">
        <v>SNAP: preserve existing selling price</v>
      </c>
      <c r="V637" t="str" s="21">
        <v>Yes</v>
      </c>
      <c r="W637" t="str" s="21">
        <v>No</v>
      </c>
      <c r="X637" s="22">
        <v>0</v>
      </c>
      <c r="Y637" s="18">
        <v>62.24</v>
      </c>
      <c r="Z637" s="18">
        <v>115</v>
      </c>
      <c r="AA637" s="25">
        <v>0.5412</v>
      </c>
      <c r="AB637" t="str" s="6">
        <v>2026-10-01 10:41:27 UTC</v>
      </c>
      <c r="AC637" t="str" s="6">
        <v>Local Line cache</v>
      </c>
      <c r="AD637" s="23">
        <v>910774</v>
      </c>
      <c r="AE637" s="23">
        <v>655862</v>
      </c>
      <c r="AF637" t="str" s="23">
        <v>910774:655862:snap</v>
      </c>
      <c r="AG637" t="str" s="23">
        <v>Yes</v>
      </c>
      <c r="AH637" t="str" s="23">
        <v>Yes</v>
      </c>
      <c r="AI637" s="18">
        <v>0</v>
      </c>
    </row>
    <row r="638" ht="32" customHeight="1">
      <c r="A638" t="str" s="7">
        <v>Deck Family Farm</v>
      </c>
      <c r="B638" t="str" s="7">
        <v>Broad Breasted White Turkeys, Large</v>
      </c>
      <c r="C638" t="str" s="7">
        <v>14.01 - 16.00 lbs</v>
      </c>
      <c r="D638" t="str" s="7">
        <v>Herd Share Members</v>
      </c>
      <c r="E638" s="12">
        <v>116.61</v>
      </c>
      <c r="F638" s="13">
        <v>125.94</v>
      </c>
      <c r="G638" s="13">
        <f>IF(AND(ISNUMBER(E638),ISNUMBER(F638)),F638-E638,"")</f>
        <v>9.33</v>
      </c>
      <c r="H638" s="14">
        <f>IF(AND(ISNUMBER(E638),E638&gt;0,ISNUMBER(F638)),F638/E638-1,"")</f>
        <v>0.08001029071263188</v>
      </c>
      <c r="I638" t="str" s="15">
        <v>Unreviewed</v>
      </c>
      <c r="J638" s="16"/>
      <c r="K638" t="str" s="15">
        <v/>
      </c>
      <c r="L638" s="17" t="str">
        <f>IF(AC638="Local catalog","",IF(AG638="Yes",IF(ISNUMBER(E638),E638,""),IF(I638="Keep current",IF(ISNUMBER(E638),E638,""),IF(AH638&lt;&gt;"Yes","",IF(I638="Approve proposed",F638,IF(AND(I638="Use my price",AND(ISNUMBER(J638),J638&gt;0)),J638,""))))))</f>
        <v/>
      </c>
      <c r="M638" t="str" s="7">
        <f>IF(AND(AG638="Yes",OR(I638="Approve proposed",I638="Use my price")),"CHECK: protected price kept current",IF(OR(I638="Unreviewed",I638=""),"Pending review",IF(I638="Hold","On hold",IF(I638="Keep current",IF(ISNUMBER(E638),"Kept current","CHECK: no confirmed current price"),IF(AH638&lt;&gt;"Yes","CHECK: source needs review",IF(AND(I638="Use my price",NOT(AND(ISNUMBER(J638),J638&gt;0))),"CHECK: enter a price above zero",IF(NOT(OR(I638="Approve proposed",I638="Use my price")),"CHECK: choose a listed decision",IF(OR(NOT(ISNUMBER(L638)),L638&lt;=0,NOT(ISNUMBER(Y638)),Y638&lt;=0,X638&gt;=1),"CHECK: price or base unavailable",IF(L638/(Y638*(1-X638))-1&lt;0,"CHECK: price below local base","Ready")))))))))</f>
        <v>Pending review</v>
      </c>
      <c r="N638" s="18">
        <v>116.61</v>
      </c>
      <c r="O638" s="19">
        <v>0.6574</v>
      </c>
      <c r="P638" s="14">
        <v>0.7899</v>
      </c>
      <c r="Q638" s="20" t="str">
        <f>IF(AND(ISNUMBER(L638),ISNUMBER(Y638),Y638&gt;0,X638&lt;1),ROUND(L638/(Y638*(1-X638))-1,4),"")</f>
        <v/>
      </c>
      <c r="R638" s="12">
        <v>349.83</v>
      </c>
      <c r="S638" s="13">
        <f>IF(AND(ISNUMBER(E638),E638&gt;0,ISNUMBER(F638)),R638*(F638/E638-1)*(1-'Start Here'!$B$16),0)</f>
        <v>27.15030000000001</v>
      </c>
      <c r="T638" s="17">
        <f>IF(AND(M638="Ready",OR(I638="Approve proposed",AND(I638="Use my price",AND(ISNUMBER(J638),J638&gt;0))),ISNUMBER(L638),E638&gt;0),R638*(L638/E638-1)*(1-'Start Here'!$B$16),0)</f>
        <v>0</v>
      </c>
      <c r="U638" t="str" s="6">
        <v/>
      </c>
      <c r="V638" t="str" s="21">
        <v>Yes</v>
      </c>
      <c r="W638" t="str" s="21">
        <v>No</v>
      </c>
      <c r="X638" s="22">
        <v>0</v>
      </c>
      <c r="Y638" s="18">
        <v>70.36</v>
      </c>
      <c r="Z638" s="18">
        <v>130</v>
      </c>
      <c r="AA638" s="25">
        <v>0.5412</v>
      </c>
      <c r="AB638" t="str" s="6">
        <v>2026-10-01 10:41:27 UTC</v>
      </c>
      <c r="AC638" t="str" s="6">
        <v>Local Line cache</v>
      </c>
      <c r="AD638" s="23">
        <v>910775</v>
      </c>
      <c r="AE638" s="23">
        <v>655863</v>
      </c>
      <c r="AF638" t="str" s="23">
        <v>910775:655863:herdShare</v>
      </c>
      <c r="AG638" t="str" s="23">
        <v>No</v>
      </c>
      <c r="AH638" t="str" s="23">
        <v>Yes</v>
      </c>
      <c r="AI638" s="18">
        <v>211.08</v>
      </c>
    </row>
    <row r="639" ht="32" customHeight="1">
      <c r="A639" t="str" s="7">
        <v>Deck Family Farm</v>
      </c>
      <c r="B639" t="str" s="7">
        <v>Broad Breasted White Turkeys, Large</v>
      </c>
      <c r="C639" t="str" s="7">
        <v>14.01 - 16.00 lbs</v>
      </c>
      <c r="D639" t="str" s="7">
        <v>CSA Members</v>
      </c>
      <c r="E639" s="12">
        <v>116.61</v>
      </c>
      <c r="F639" s="13">
        <v>125.94</v>
      </c>
      <c r="G639" s="13">
        <f>IF(AND(ISNUMBER(E639),ISNUMBER(F639)),F639-E639,"")</f>
        <v>9.33</v>
      </c>
      <c r="H639" s="14">
        <f>IF(AND(ISNUMBER(E639),E639&gt;0,ISNUMBER(F639)),F639/E639-1,"")</f>
        <v>0.08001029071263188</v>
      </c>
      <c r="I639" t="str" s="15">
        <v>Unreviewed</v>
      </c>
      <c r="J639" s="16"/>
      <c r="K639" t="str" s="15">
        <v/>
      </c>
      <c r="L639" s="17" t="str">
        <f>IF(AC639="Local catalog","",IF(AG639="Yes",IF(ISNUMBER(E639),E639,""),IF(I639="Keep current",IF(ISNUMBER(E639),E639,""),IF(AH639&lt;&gt;"Yes","",IF(I639="Approve proposed",F639,IF(AND(I639="Use my price",AND(ISNUMBER(J639),J639&gt;0)),J639,""))))))</f>
        <v/>
      </c>
      <c r="M639" t="str" s="7">
        <f>IF(AND(AG639="Yes",OR(I639="Approve proposed",I639="Use my price")),"CHECK: protected price kept current",IF(OR(I639="Unreviewed",I639=""),"Pending review",IF(I639="Hold","On hold",IF(I639="Keep current",IF(ISNUMBER(E639),"Kept current","CHECK: no confirmed current price"),IF(AH639&lt;&gt;"Yes","CHECK: source needs review",IF(AND(I639="Use my price",NOT(AND(ISNUMBER(J639),J639&gt;0))),"CHECK: enter a price above zero",IF(NOT(OR(I639="Approve proposed",I639="Use my price")),"CHECK: choose a listed decision",IF(OR(NOT(ISNUMBER(L639)),L639&lt;=0,NOT(ISNUMBER(Y639)),Y639&lt;=0,X639&gt;=1),"CHECK: price or base unavailable",IF(L639/(Y639*(1-X639))-1&lt;0,"CHECK: price below local base","Ready")))))))))</f>
        <v>Pending review</v>
      </c>
      <c r="N639" s="18">
        <v>116.61</v>
      </c>
      <c r="O639" s="19">
        <v>0.6574</v>
      </c>
      <c r="P639" s="14">
        <v>0.7899</v>
      </c>
      <c r="Q639" s="20" t="str">
        <f>IF(AND(ISNUMBER(L639),ISNUMBER(Y639),Y639&gt;0,X639&lt;1),ROUND(L639/(Y639*(1-X639))-1,4),"")</f>
        <v/>
      </c>
      <c r="R639" s="12">
        <v>0</v>
      </c>
      <c r="S639" s="13">
        <f>IF(AND(ISNUMBER(E639),E639&gt;0,ISNUMBER(F639)),R639*(F639/E639-1)*(1-'Start Here'!$B$16),0)</f>
        <v>0</v>
      </c>
      <c r="T639" s="17">
        <f>IF(AND(M639="Ready",OR(I639="Approve proposed",AND(I639="Use my price",AND(ISNUMBER(J639),J639&gt;0))),ISNUMBER(L639),E639&gt;0),R639*(L639/E639-1)*(1-'Start Here'!$B$16),0)</f>
        <v>0</v>
      </c>
      <c r="U639" t="str" s="6">
        <v/>
      </c>
      <c r="V639" t="str" s="21">
        <v>Yes</v>
      </c>
      <c r="W639" t="str" s="21">
        <v>No</v>
      </c>
      <c r="X639" s="22">
        <v>0</v>
      </c>
      <c r="Y639" s="18">
        <v>70.36</v>
      </c>
      <c r="Z639" s="18">
        <v>130</v>
      </c>
      <c r="AA639" s="25">
        <v>0.5412</v>
      </c>
      <c r="AB639" t="str" s="6">
        <v>2026-10-01 10:41:27 UTC</v>
      </c>
      <c r="AC639" t="str" s="6">
        <v>Local Line cache</v>
      </c>
      <c r="AD639" s="23">
        <v>910775</v>
      </c>
      <c r="AE639" s="23">
        <v>655863</v>
      </c>
      <c r="AF639" t="str" s="23">
        <v>910775:655863:member</v>
      </c>
      <c r="AG639" t="str" s="23">
        <v>No</v>
      </c>
      <c r="AH639" t="str" s="23">
        <v>Yes</v>
      </c>
      <c r="AI639" s="18">
        <v>0</v>
      </c>
    </row>
    <row r="640" ht="32" customHeight="1">
      <c r="A640" t="str" s="7">
        <v>Deck Family Farm</v>
      </c>
      <c r="B640" t="str" s="7">
        <v>Broad Breasted White Turkeys, Large</v>
      </c>
      <c r="C640" t="str" s="7">
        <v>14.01 - 16.00 lbs</v>
      </c>
      <c r="D640" t="str" s="7">
        <v>Guest Basket</v>
      </c>
      <c r="E640" s="12">
        <v>116.61</v>
      </c>
      <c r="F640" s="13">
        <v>125.94</v>
      </c>
      <c r="G640" s="13">
        <f>IF(AND(ISNUMBER(E640),ISNUMBER(F640)),F640-E640,"")</f>
        <v>9.33</v>
      </c>
      <c r="H640" s="14">
        <f>IF(AND(ISNUMBER(E640),E640&gt;0,ISNUMBER(F640)),F640/E640-1,"")</f>
        <v>0.08001029071263188</v>
      </c>
      <c r="I640" t="str" s="15">
        <v>Unreviewed</v>
      </c>
      <c r="J640" s="16"/>
      <c r="K640" t="str" s="15">
        <v/>
      </c>
      <c r="L640" s="17" t="str">
        <f>IF(AC640="Local catalog","",IF(AG640="Yes",IF(ISNUMBER(E640),E640,""),IF(I640="Keep current",IF(ISNUMBER(E640),E640,""),IF(AH640&lt;&gt;"Yes","",IF(I640="Approve proposed",F640,IF(AND(I640="Use my price",AND(ISNUMBER(J640),J640&gt;0)),J640,""))))))</f>
        <v/>
      </c>
      <c r="M640" t="str" s="7">
        <f>IF(AND(AG640="Yes",OR(I640="Approve proposed",I640="Use my price")),"CHECK: protected price kept current",IF(OR(I640="Unreviewed",I640=""),"Pending review",IF(I640="Hold","On hold",IF(I640="Keep current",IF(ISNUMBER(E640),"Kept current","CHECK: no confirmed current price"),IF(AH640&lt;&gt;"Yes","CHECK: source needs review",IF(AND(I640="Use my price",NOT(AND(ISNUMBER(J640),J640&gt;0))),"CHECK: enter a price above zero",IF(NOT(OR(I640="Approve proposed",I640="Use my price")),"CHECK: choose a listed decision",IF(OR(NOT(ISNUMBER(L640)),L640&lt;=0,NOT(ISNUMBER(Y640)),Y640&lt;=0,X640&gt;=1),"CHECK: price or base unavailable",IF(L640/(Y640*(1-X640))-1&lt;0,"CHECK: price below local base","Ready")))))))))</f>
        <v>Pending review</v>
      </c>
      <c r="N640" s="18">
        <v>116.61</v>
      </c>
      <c r="O640" s="19">
        <v>0.6574</v>
      </c>
      <c r="P640" s="14">
        <v>0.7899</v>
      </c>
      <c r="Q640" s="20" t="str">
        <f>IF(AND(ISNUMBER(L640),ISNUMBER(Y640),Y640&gt;0,X640&lt;1),ROUND(L640/(Y640*(1-X640))-1,4),"")</f>
        <v/>
      </c>
      <c r="R640" s="12">
        <v>0</v>
      </c>
      <c r="S640" s="13">
        <f>IF(AND(ISNUMBER(E640),E640&gt;0,ISNUMBER(F640)),R640*(F640/E640-1)*(1-'Start Here'!$B$16),0)</f>
        <v>0</v>
      </c>
      <c r="T640" s="17">
        <f>IF(AND(M640="Ready",OR(I640="Approve proposed",AND(I640="Use my price",AND(ISNUMBER(J640),J640&gt;0))),ISNUMBER(L640),E640&gt;0),R640*(L640/E640-1)*(1-'Start Here'!$B$16),0)</f>
        <v>0</v>
      </c>
      <c r="U640" t="str" s="6">
        <v/>
      </c>
      <c r="V640" t="str" s="21">
        <v>Yes</v>
      </c>
      <c r="W640" t="str" s="21">
        <v>No</v>
      </c>
      <c r="X640" s="22">
        <v>0</v>
      </c>
      <c r="Y640" s="18">
        <v>70.36</v>
      </c>
      <c r="Z640" s="18">
        <v>130</v>
      </c>
      <c r="AA640" s="25">
        <v>0.5412</v>
      </c>
      <c r="AB640" t="str" s="6">
        <v>2026-10-01 10:41:27 UTC</v>
      </c>
      <c r="AC640" t="str" s="6">
        <v>Local Line cache</v>
      </c>
      <c r="AD640" s="23">
        <v>910775</v>
      </c>
      <c r="AE640" s="23">
        <v>655863</v>
      </c>
      <c r="AF640" t="str" s="23">
        <v>910775:655863:guest</v>
      </c>
      <c r="AG640" t="str" s="23">
        <v>No</v>
      </c>
      <c r="AH640" t="str" s="23">
        <v>Yes</v>
      </c>
      <c r="AI640" s="18">
        <v>0</v>
      </c>
    </row>
    <row r="641" ht="32" customHeight="1">
      <c r="A641" t="str" s="7">
        <v>Deck Family Farm</v>
      </c>
      <c r="B641" t="str" s="7">
        <v>Broad Breasted White Turkeys, Large</v>
      </c>
      <c r="C641" t="str" s="7">
        <v>14.01 - 16.00 lbs</v>
      </c>
      <c r="D641" t="str" s="7">
        <v>SNAP</v>
      </c>
      <c r="E641" s="12">
        <v>116.61</v>
      </c>
      <c r="F641" s="13">
        <v>116.61</v>
      </c>
      <c r="G641" s="13">
        <f>IF(AND(ISNUMBER(E641),ISNUMBER(F641)),F641-E641,"")</f>
        <v>0</v>
      </c>
      <c r="H641" s="14">
        <f>IF(AND(ISNUMBER(E641),E641&gt;0,ISNUMBER(F641)),F641/E641-1,"")</f>
        <v>0</v>
      </c>
      <c r="I641" t="str" s="15">
        <v>Keep current</v>
      </c>
      <c r="J641" s="16"/>
      <c r="K641" t="str" s="15">
        <v/>
      </c>
      <c r="L641" s="17">
        <f>IF(AC641="Local catalog","",IF(AG641="Yes",IF(ISNUMBER(E641),E641,""),IF(I641="Keep current",IF(ISNUMBER(E641),E641,""),IF(AH641&lt;&gt;"Yes","",IF(I641="Approve proposed",F641,IF(AND(I641="Use my price",AND(ISNUMBER(J641),J641&gt;0)),J641,""))))))</f>
        <v>116.61</v>
      </c>
      <c r="M641" t="str" s="7">
        <f>IF(AND(AG641="Yes",OR(I641="Approve proposed",I641="Use my price")),"CHECK: protected price kept current",IF(OR(I641="Unreviewed",I641=""),"Pending review",IF(I641="Hold","On hold",IF(I641="Keep current",IF(ISNUMBER(E641),"Kept current","CHECK: no confirmed current price"),IF(AH641&lt;&gt;"Yes","CHECK: source needs review",IF(AND(I641="Use my price",NOT(AND(ISNUMBER(J641),J641&gt;0))),"CHECK: enter a price above zero",IF(NOT(OR(I641="Approve proposed",I641="Use my price")),"CHECK: choose a listed decision",IF(OR(NOT(ISNUMBER(L641)),L641&lt;=0,NOT(ISNUMBER(Y641)),Y641&lt;=0,X641&gt;=1),"CHECK: price or base unavailable",IF(L641/(Y641*(1-X641))-1&lt;0,"CHECK: price below local base","Ready")))))))))</f>
        <v>Kept current</v>
      </c>
      <c r="N641" s="18">
        <v>116.61</v>
      </c>
      <c r="O641" s="19">
        <v>0.6574</v>
      </c>
      <c r="P641" s="14">
        <v>0.6573</v>
      </c>
      <c r="Q641" s="20">
        <f>IF(AND(ISNUMBER(L641),ISNUMBER(Y641),Y641&gt;0,X641&lt;1),ROUND(L641/(Y641*(1-X641))-1,4),"")</f>
        <v>0.6573</v>
      </c>
      <c r="R641" s="12">
        <v>0</v>
      </c>
      <c r="S641" s="13">
        <f>IF(AND(ISNUMBER(E641),E641&gt;0,ISNUMBER(F641)),R641*(F641/E641-1)*(1-'Start Here'!$B$16),0)</f>
        <v>0</v>
      </c>
      <c r="T641" s="17">
        <f>IF(AND(M641="Ready",OR(I641="Approve proposed",AND(I641="Use my price",AND(ISNUMBER(J641),J641&gt;0))),ISNUMBER(L641),E641&gt;0),R641*(L641/E641-1)*(1-'Start Here'!$B$16),0)</f>
        <v>0</v>
      </c>
      <c r="U641" t="str" s="6">
        <v>SNAP: preserve existing selling price</v>
      </c>
      <c r="V641" t="str" s="21">
        <v>Yes</v>
      </c>
      <c r="W641" t="str" s="21">
        <v>No</v>
      </c>
      <c r="X641" s="22">
        <v>0</v>
      </c>
      <c r="Y641" s="18">
        <v>70.36</v>
      </c>
      <c r="Z641" s="18">
        <v>130</v>
      </c>
      <c r="AA641" s="25">
        <v>0.5412</v>
      </c>
      <c r="AB641" t="str" s="6">
        <v>2026-10-01 10:41:27 UTC</v>
      </c>
      <c r="AC641" t="str" s="6">
        <v>Local Line cache</v>
      </c>
      <c r="AD641" s="23">
        <v>910775</v>
      </c>
      <c r="AE641" s="23">
        <v>655863</v>
      </c>
      <c r="AF641" t="str" s="23">
        <v>910775:655863:snap</v>
      </c>
      <c r="AG641" t="str" s="23">
        <v>Yes</v>
      </c>
      <c r="AH641" t="str" s="23">
        <v>Yes</v>
      </c>
      <c r="AI641" s="18">
        <v>0</v>
      </c>
    </row>
    <row r="642" ht="32" customHeight="1">
      <c r="A642" t="str" s="7">
        <v>Deck Family Farm</v>
      </c>
      <c r="B642" t="str" s="7">
        <v>Broad Breasted White Turkeys, Small</v>
      </c>
      <c r="C642" t="str" s="7">
        <v>9 - 12  lbs</v>
      </c>
      <c r="D642" t="str" s="7">
        <v>Herd Share Members</v>
      </c>
      <c r="E642" s="12">
        <v>85.21</v>
      </c>
      <c r="F642" s="13">
        <v>92.03</v>
      </c>
      <c r="G642" s="13">
        <f>IF(AND(ISNUMBER(E642),ISNUMBER(F642)),F642-E642,"")</f>
        <v>6.82</v>
      </c>
      <c r="H642" s="14">
        <f>IF(AND(ISNUMBER(E642),E642&gt;0,ISNUMBER(F642)),F642/E642-1,"")</f>
        <v>0.08003755427766701</v>
      </c>
      <c r="I642" t="str" s="15">
        <v>Unreviewed</v>
      </c>
      <c r="J642" s="16"/>
      <c r="K642" t="str" s="15">
        <v/>
      </c>
      <c r="L642" s="17" t="str">
        <f>IF(AC642="Local catalog","",IF(AG642="Yes",IF(ISNUMBER(E642),E642,""),IF(I642="Keep current",IF(ISNUMBER(E642),E642,""),IF(AH642&lt;&gt;"Yes","",IF(I642="Approve proposed",F642,IF(AND(I642="Use my price",AND(ISNUMBER(J642),J642&gt;0)),J642,""))))))</f>
        <v/>
      </c>
      <c r="M642" t="str" s="7">
        <f>IF(AND(AG642="Yes",OR(I642="Approve proposed",I642="Use my price")),"CHECK: protected price kept current",IF(OR(I642="Unreviewed",I642=""),"Pending review",IF(I642="Hold","On hold",IF(I642="Keep current",IF(ISNUMBER(E642),"Kept current","CHECK: no confirmed current price"),IF(AH642&lt;&gt;"Yes","CHECK: source needs review",IF(AND(I642="Use my price",NOT(AND(ISNUMBER(J642),J642&gt;0))),"CHECK: enter a price above zero",IF(NOT(OR(I642="Approve proposed",I642="Use my price")),"CHECK: choose a listed decision",IF(OR(NOT(ISNUMBER(L642)),L642&lt;=0,NOT(ISNUMBER(Y642)),Y642&lt;=0,X642&gt;=1),"CHECK: price or base unavailable",IF(L642/(Y642*(1-X642))-1&lt;0,"CHECK: price below local base","Ready")))))))))</f>
        <v>Pending review</v>
      </c>
      <c r="N642" s="18">
        <v>85.21</v>
      </c>
      <c r="O642" s="19">
        <v>0.6574</v>
      </c>
      <c r="P642" s="14">
        <v>0.7901</v>
      </c>
      <c r="Q642" s="20" t="str">
        <f>IF(AND(ISNUMBER(L642),ISNUMBER(Y642),Y642&gt;0,X642&lt;1),ROUND(L642/(Y642*(1-X642))-1,4),"")</f>
        <v/>
      </c>
      <c r="R642" s="12">
        <v>310.41999999999996</v>
      </c>
      <c r="S642" s="13">
        <f>IF(AND(ISNUMBER(E642),E642&gt;0,ISNUMBER(F642)),R642*(F642/E642-1)*(1-'Start Here'!$B$16),0)</f>
        <v>24.09989987090719</v>
      </c>
      <c r="T642" s="17">
        <f>IF(AND(M642="Ready",OR(I642="Approve proposed",AND(I642="Use my price",AND(ISNUMBER(J642),J642&gt;0))),ISNUMBER(L642),E642&gt;0),R642*(L642/E642-1)*(1-'Start Here'!$B$16),0)</f>
        <v>0</v>
      </c>
      <c r="U642" t="str" s="6">
        <v/>
      </c>
      <c r="V642" t="str" s="21">
        <v>Yes</v>
      </c>
      <c r="W642" t="str" s="21">
        <v>No</v>
      </c>
      <c r="X642" s="22">
        <v>0</v>
      </c>
      <c r="Y642" s="18">
        <v>51.41</v>
      </c>
      <c r="Z642" s="18">
        <v>95</v>
      </c>
      <c r="AA642" s="25">
        <v>0.5412</v>
      </c>
      <c r="AB642" t="str" s="6">
        <v>2026-10-01 10:41:27 UTC</v>
      </c>
      <c r="AC642" t="str" s="6">
        <v>Local Line cache</v>
      </c>
      <c r="AD642" s="23">
        <v>1008413</v>
      </c>
      <c r="AE642" s="23">
        <v>789842</v>
      </c>
      <c r="AF642" t="str" s="23">
        <v>1008413:789842:herdShare</v>
      </c>
      <c r="AG642" t="str" s="23">
        <v>No</v>
      </c>
      <c r="AH642" t="str" s="23">
        <v>Yes</v>
      </c>
      <c r="AI642" s="18">
        <v>214.82</v>
      </c>
    </row>
    <row r="643" ht="32" customHeight="1">
      <c r="A643" t="str" s="7">
        <v>Deck Family Farm</v>
      </c>
      <c r="B643" t="str" s="7">
        <v>Broad Breasted White Turkeys, Small</v>
      </c>
      <c r="C643" t="str" s="7">
        <v>9 - 12  lbs</v>
      </c>
      <c r="D643" t="str" s="7">
        <v>CSA Members</v>
      </c>
      <c r="E643" s="12">
        <v>85.21</v>
      </c>
      <c r="F643" s="13">
        <v>92.03</v>
      </c>
      <c r="G643" s="13">
        <f>IF(AND(ISNUMBER(E643),ISNUMBER(F643)),F643-E643,"")</f>
        <v>6.82</v>
      </c>
      <c r="H643" s="14">
        <f>IF(AND(ISNUMBER(E643),E643&gt;0,ISNUMBER(F643)),F643/E643-1,"")</f>
        <v>0.08003755427766701</v>
      </c>
      <c r="I643" t="str" s="15">
        <v>Unreviewed</v>
      </c>
      <c r="J643" s="16"/>
      <c r="K643" t="str" s="15">
        <v/>
      </c>
      <c r="L643" s="17" t="str">
        <f>IF(AC643="Local catalog","",IF(AG643="Yes",IF(ISNUMBER(E643),E643,""),IF(I643="Keep current",IF(ISNUMBER(E643),E643,""),IF(AH643&lt;&gt;"Yes","",IF(I643="Approve proposed",F643,IF(AND(I643="Use my price",AND(ISNUMBER(J643),J643&gt;0)),J643,""))))))</f>
        <v/>
      </c>
      <c r="M643" t="str" s="7">
        <f>IF(AND(AG643="Yes",OR(I643="Approve proposed",I643="Use my price")),"CHECK: protected price kept current",IF(OR(I643="Unreviewed",I643=""),"Pending review",IF(I643="Hold","On hold",IF(I643="Keep current",IF(ISNUMBER(E643),"Kept current","CHECK: no confirmed current price"),IF(AH643&lt;&gt;"Yes","CHECK: source needs review",IF(AND(I643="Use my price",NOT(AND(ISNUMBER(J643),J643&gt;0))),"CHECK: enter a price above zero",IF(NOT(OR(I643="Approve proposed",I643="Use my price")),"CHECK: choose a listed decision",IF(OR(NOT(ISNUMBER(L643)),L643&lt;=0,NOT(ISNUMBER(Y643)),Y643&lt;=0,X643&gt;=1),"CHECK: price or base unavailable",IF(L643/(Y643*(1-X643))-1&lt;0,"CHECK: price below local base","Ready")))))))))</f>
        <v>Pending review</v>
      </c>
      <c r="N643" s="18">
        <v>85.21</v>
      </c>
      <c r="O643" s="19">
        <v>0.6574</v>
      </c>
      <c r="P643" s="14">
        <v>0.7901</v>
      </c>
      <c r="Q643" s="20" t="str">
        <f>IF(AND(ISNUMBER(L643),ISNUMBER(Y643),Y643&gt;0,X643&lt;1),ROUND(L643/(Y643*(1-X643))-1,4),"")</f>
        <v/>
      </c>
      <c r="R643" s="12">
        <v>0</v>
      </c>
      <c r="S643" s="13">
        <f>IF(AND(ISNUMBER(E643),E643&gt;0,ISNUMBER(F643)),R643*(F643/E643-1)*(1-'Start Here'!$B$16),0)</f>
        <v>0</v>
      </c>
      <c r="T643" s="17">
        <f>IF(AND(M643="Ready",OR(I643="Approve proposed",AND(I643="Use my price",AND(ISNUMBER(J643),J643&gt;0))),ISNUMBER(L643),E643&gt;0),R643*(L643/E643-1)*(1-'Start Here'!$B$16),0)</f>
        <v>0</v>
      </c>
      <c r="U643" t="str" s="6">
        <v/>
      </c>
      <c r="V643" t="str" s="21">
        <v>Yes</v>
      </c>
      <c r="W643" t="str" s="21">
        <v>No</v>
      </c>
      <c r="X643" s="22">
        <v>0</v>
      </c>
      <c r="Y643" s="18">
        <v>51.41</v>
      </c>
      <c r="Z643" s="18">
        <v>95</v>
      </c>
      <c r="AA643" s="25">
        <v>0.5412</v>
      </c>
      <c r="AB643" t="str" s="6">
        <v>2026-10-01 10:41:27 UTC</v>
      </c>
      <c r="AC643" t="str" s="6">
        <v>Local Line cache</v>
      </c>
      <c r="AD643" s="23">
        <v>1008413</v>
      </c>
      <c r="AE643" s="23">
        <v>789842</v>
      </c>
      <c r="AF643" t="str" s="23">
        <v>1008413:789842:member</v>
      </c>
      <c r="AG643" t="str" s="23">
        <v>No</v>
      </c>
      <c r="AH643" t="str" s="23">
        <v>Yes</v>
      </c>
      <c r="AI643" s="18">
        <v>0</v>
      </c>
    </row>
    <row r="644" ht="32" customHeight="1">
      <c r="A644" t="str" s="7">
        <v>Deck Family Farm</v>
      </c>
      <c r="B644" t="str" s="7">
        <v>Broad Breasted White Turkeys, Small</v>
      </c>
      <c r="C644" t="str" s="7">
        <v>9 - 12  lbs</v>
      </c>
      <c r="D644" t="str" s="7">
        <v>Guest Basket</v>
      </c>
      <c r="E644" s="12">
        <v>85.21</v>
      </c>
      <c r="F644" s="13">
        <v>92.03</v>
      </c>
      <c r="G644" s="13">
        <f>IF(AND(ISNUMBER(E644),ISNUMBER(F644)),F644-E644,"")</f>
        <v>6.82</v>
      </c>
      <c r="H644" s="14">
        <f>IF(AND(ISNUMBER(E644),E644&gt;0,ISNUMBER(F644)),F644/E644-1,"")</f>
        <v>0.08003755427766701</v>
      </c>
      <c r="I644" t="str" s="15">
        <v>Unreviewed</v>
      </c>
      <c r="J644" s="16"/>
      <c r="K644" t="str" s="15">
        <v/>
      </c>
      <c r="L644" s="17" t="str">
        <f>IF(AC644="Local catalog","",IF(AG644="Yes",IF(ISNUMBER(E644),E644,""),IF(I644="Keep current",IF(ISNUMBER(E644),E644,""),IF(AH644&lt;&gt;"Yes","",IF(I644="Approve proposed",F644,IF(AND(I644="Use my price",AND(ISNUMBER(J644),J644&gt;0)),J644,""))))))</f>
        <v/>
      </c>
      <c r="M644" t="str" s="7">
        <f>IF(AND(AG644="Yes",OR(I644="Approve proposed",I644="Use my price")),"CHECK: protected price kept current",IF(OR(I644="Unreviewed",I644=""),"Pending review",IF(I644="Hold","On hold",IF(I644="Keep current",IF(ISNUMBER(E644),"Kept current","CHECK: no confirmed current price"),IF(AH644&lt;&gt;"Yes","CHECK: source needs review",IF(AND(I644="Use my price",NOT(AND(ISNUMBER(J644),J644&gt;0))),"CHECK: enter a price above zero",IF(NOT(OR(I644="Approve proposed",I644="Use my price")),"CHECK: choose a listed decision",IF(OR(NOT(ISNUMBER(L644)),L644&lt;=0,NOT(ISNUMBER(Y644)),Y644&lt;=0,X644&gt;=1),"CHECK: price or base unavailable",IF(L644/(Y644*(1-X644))-1&lt;0,"CHECK: price below local base","Ready")))))))))</f>
        <v>Pending review</v>
      </c>
      <c r="N644" s="18">
        <v>85.21</v>
      </c>
      <c r="O644" s="19">
        <v>0.6574</v>
      </c>
      <c r="P644" s="14">
        <v>0.7901</v>
      </c>
      <c r="Q644" s="20" t="str">
        <f>IF(AND(ISNUMBER(L644),ISNUMBER(Y644),Y644&gt;0,X644&lt;1),ROUND(L644/(Y644*(1-X644))-1,4),"")</f>
        <v/>
      </c>
      <c r="R644" s="12">
        <v>0</v>
      </c>
      <c r="S644" s="13">
        <f>IF(AND(ISNUMBER(E644),E644&gt;0,ISNUMBER(F644)),R644*(F644/E644-1)*(1-'Start Here'!$B$16),0)</f>
        <v>0</v>
      </c>
      <c r="T644" s="17">
        <f>IF(AND(M644="Ready",OR(I644="Approve proposed",AND(I644="Use my price",AND(ISNUMBER(J644),J644&gt;0))),ISNUMBER(L644),E644&gt;0),R644*(L644/E644-1)*(1-'Start Here'!$B$16),0)</f>
        <v>0</v>
      </c>
      <c r="U644" t="str" s="6">
        <v/>
      </c>
      <c r="V644" t="str" s="21">
        <v>Yes</v>
      </c>
      <c r="W644" t="str" s="21">
        <v>No</v>
      </c>
      <c r="X644" s="22">
        <v>0</v>
      </c>
      <c r="Y644" s="18">
        <v>51.41</v>
      </c>
      <c r="Z644" s="18">
        <v>95</v>
      </c>
      <c r="AA644" s="25">
        <v>0.5412</v>
      </c>
      <c r="AB644" t="str" s="6">
        <v>2026-10-01 10:41:27 UTC</v>
      </c>
      <c r="AC644" t="str" s="6">
        <v>Local Line cache</v>
      </c>
      <c r="AD644" s="23">
        <v>1008413</v>
      </c>
      <c r="AE644" s="23">
        <v>789842</v>
      </c>
      <c r="AF644" t="str" s="23">
        <v>1008413:789842:guest</v>
      </c>
      <c r="AG644" t="str" s="23">
        <v>No</v>
      </c>
      <c r="AH644" t="str" s="23">
        <v>Yes</v>
      </c>
      <c r="AI644" s="18">
        <v>0</v>
      </c>
    </row>
    <row r="645" ht="32" customHeight="1">
      <c r="A645" t="str" s="7">
        <v>Deck Family Farm</v>
      </c>
      <c r="B645" t="str" s="7">
        <v>Broad Breasted White Turkeys, Small</v>
      </c>
      <c r="C645" t="str" s="7">
        <v>9 - 12  lbs</v>
      </c>
      <c r="D645" t="str" s="7">
        <v>SNAP</v>
      </c>
      <c r="E645" s="12">
        <v>85.21</v>
      </c>
      <c r="F645" s="13">
        <v>85.21</v>
      </c>
      <c r="G645" s="13">
        <f>IF(AND(ISNUMBER(E645),ISNUMBER(F645)),F645-E645,"")</f>
        <v>0</v>
      </c>
      <c r="H645" s="14">
        <f>IF(AND(ISNUMBER(E645),E645&gt;0,ISNUMBER(F645)),F645/E645-1,"")</f>
        <v>0</v>
      </c>
      <c r="I645" t="str" s="15">
        <v>Keep current</v>
      </c>
      <c r="J645" s="16"/>
      <c r="K645" t="str" s="15">
        <v/>
      </c>
      <c r="L645" s="17">
        <f>IF(AC645="Local catalog","",IF(AG645="Yes",IF(ISNUMBER(E645),E645,""),IF(I645="Keep current",IF(ISNUMBER(E645),E645,""),IF(AH645&lt;&gt;"Yes","",IF(I645="Approve proposed",F645,IF(AND(I645="Use my price",AND(ISNUMBER(J645),J645&gt;0)),J645,""))))))</f>
        <v>85.21</v>
      </c>
      <c r="M645" t="str" s="7">
        <f>IF(AND(AG645="Yes",OR(I645="Approve proposed",I645="Use my price")),"CHECK: protected price kept current",IF(OR(I645="Unreviewed",I645=""),"Pending review",IF(I645="Hold","On hold",IF(I645="Keep current",IF(ISNUMBER(E645),"Kept current","CHECK: no confirmed current price"),IF(AH645&lt;&gt;"Yes","CHECK: source needs review",IF(AND(I645="Use my price",NOT(AND(ISNUMBER(J645),J645&gt;0))),"CHECK: enter a price above zero",IF(NOT(OR(I645="Approve proposed",I645="Use my price")),"CHECK: choose a listed decision",IF(OR(NOT(ISNUMBER(L645)),L645&lt;=0,NOT(ISNUMBER(Y645)),Y645&lt;=0,X645&gt;=1),"CHECK: price or base unavailable",IF(L645/(Y645*(1-X645))-1&lt;0,"CHECK: price below local base","Ready")))))))))</f>
        <v>Kept current</v>
      </c>
      <c r="N645" s="18">
        <v>85.21</v>
      </c>
      <c r="O645" s="19">
        <v>0.6574</v>
      </c>
      <c r="P645" s="14">
        <v>0.6575</v>
      </c>
      <c r="Q645" s="20">
        <f>IF(AND(ISNUMBER(L645),ISNUMBER(Y645),Y645&gt;0,X645&lt;1),ROUND(L645/(Y645*(1-X645))-1,4),"")</f>
        <v>0.6575</v>
      </c>
      <c r="R645" s="12">
        <v>0</v>
      </c>
      <c r="S645" s="13">
        <f>IF(AND(ISNUMBER(E645),E645&gt;0,ISNUMBER(F645)),R645*(F645/E645-1)*(1-'Start Here'!$B$16),0)</f>
        <v>0</v>
      </c>
      <c r="T645" s="17">
        <f>IF(AND(M645="Ready",OR(I645="Approve proposed",AND(I645="Use my price",AND(ISNUMBER(J645),J645&gt;0))),ISNUMBER(L645),E645&gt;0),R645*(L645/E645-1)*(1-'Start Here'!$B$16),0)</f>
        <v>0</v>
      </c>
      <c r="U645" t="str" s="6">
        <v>SNAP: preserve existing selling price</v>
      </c>
      <c r="V645" t="str" s="21">
        <v>Yes</v>
      </c>
      <c r="W645" t="str" s="21">
        <v>No</v>
      </c>
      <c r="X645" s="22">
        <v>0</v>
      </c>
      <c r="Y645" s="18">
        <v>51.41</v>
      </c>
      <c r="Z645" s="18">
        <v>95</v>
      </c>
      <c r="AA645" s="25">
        <v>0.5412</v>
      </c>
      <c r="AB645" t="str" s="6">
        <v>2026-10-01 10:41:27 UTC</v>
      </c>
      <c r="AC645" t="str" s="6">
        <v>Local Line cache</v>
      </c>
      <c r="AD645" s="23">
        <v>1008413</v>
      </c>
      <c r="AE645" s="23">
        <v>789842</v>
      </c>
      <c r="AF645" t="str" s="23">
        <v>1008413:789842:snap</v>
      </c>
      <c r="AG645" t="str" s="23">
        <v>Yes</v>
      </c>
      <c r="AH645" t="str" s="23">
        <v>Yes</v>
      </c>
      <c r="AI645" s="18">
        <v>0</v>
      </c>
    </row>
    <row r="646" ht="32" customHeight="1">
      <c r="A646" t="str" s="7">
        <v>Deck Family Farm</v>
      </c>
      <c r="B646" t="str" s="7">
        <v>Chicken Feet, 1lb bag</v>
      </c>
      <c r="C646" t="str" s="7">
        <v>1 lb bag</v>
      </c>
      <c r="D646" t="str" s="7">
        <v>Herd Share Members</v>
      </c>
      <c r="E646" s="12">
        <v>8.52</v>
      </c>
      <c r="F646" s="13">
        <v>9.2</v>
      </c>
      <c r="G646" s="13">
        <f>IF(AND(ISNUMBER(E646),ISNUMBER(F646)),F646-E646,"")</f>
        <v>0.68</v>
      </c>
      <c r="H646" s="14">
        <f>IF(AND(ISNUMBER(E646),E646&gt;0,ISNUMBER(F646)),F646/E646-1,"")</f>
        <v>0.07981220657277</v>
      </c>
      <c r="I646" t="str" s="15">
        <v>Unreviewed</v>
      </c>
      <c r="J646" s="16"/>
      <c r="K646" t="str" s="15">
        <v/>
      </c>
      <c r="L646" s="17" t="str">
        <f>IF(AC646="Local catalog","",IF(AG646="Yes",IF(ISNUMBER(E646),E646,""),IF(I646="Keep current",IF(ISNUMBER(E646),E646,""),IF(AH646&lt;&gt;"Yes","",IF(I646="Approve proposed",F646,IF(AND(I646="Use my price",AND(ISNUMBER(J646),J646&gt;0)),J646,""))))))</f>
        <v/>
      </c>
      <c r="M646" t="str" s="7">
        <f>IF(AND(AG646="Yes",OR(I646="Approve proposed",I646="Use my price")),"CHECK: protected price kept current",IF(OR(I646="Unreviewed",I646=""),"Pending review",IF(I646="Hold","On hold",IF(I646="Keep current",IF(ISNUMBER(E646),"Kept current","CHECK: no confirmed current price"),IF(AH646&lt;&gt;"Yes","CHECK: source needs review",IF(AND(I646="Use my price",NOT(AND(ISNUMBER(J646),J646&gt;0))),"CHECK: enter a price above zero",IF(NOT(OR(I646="Approve proposed",I646="Use my price")),"CHECK: choose a listed decision",IF(OR(NOT(ISNUMBER(L646)),L646&lt;=0,NOT(ISNUMBER(Y646)),Y646&lt;=0,X646&gt;=1),"CHECK: price or base unavailable",IF(L646/(Y646*(1-X646))-1&lt;0,"CHECK: price below local base","Ready")))))))))</f>
        <v>Pending review</v>
      </c>
      <c r="N646" s="18">
        <v>8.52</v>
      </c>
      <c r="O646" s="19">
        <v>0.6574</v>
      </c>
      <c r="P646" s="14">
        <v>0.7899</v>
      </c>
      <c r="Q646" s="20" t="str">
        <f>IF(AND(ISNUMBER(L646),ISNUMBER(Y646),Y646&gt;0,X646&lt;1),ROUND(L646/(Y646*(1-X646))-1,4),"")</f>
        <v/>
      </c>
      <c r="R646" s="12">
        <v>996.8399999999999</v>
      </c>
      <c r="S646" s="13">
        <f>IF(AND(ISNUMBER(E646),E646&gt;0,ISNUMBER(F646)),R646*(F646/E646-1)*(1-'Start Here'!$B$16),0)</f>
        <v>77.17320000000002</v>
      </c>
      <c r="T646" s="17">
        <f>IF(AND(M646="Ready",OR(I646="Approve proposed",AND(I646="Use my price",AND(ISNUMBER(J646),J646&gt;0))),ISNUMBER(L646),E646&gt;0),R646*(L646/E646-1)*(1-'Start Here'!$B$16),0)</f>
        <v>0</v>
      </c>
      <c r="U646" t="str" s="6">
        <v/>
      </c>
      <c r="V646" t="str" s="21">
        <v>Yes</v>
      </c>
      <c r="W646" t="str" s="21">
        <v>No</v>
      </c>
      <c r="X646" s="22">
        <v>0</v>
      </c>
      <c r="Y646" s="18">
        <v>5.14</v>
      </c>
      <c r="Z646" s="18">
        <v>9.5</v>
      </c>
      <c r="AA646" s="25">
        <v>0.5412</v>
      </c>
      <c r="AB646" t="str" s="6">
        <v>2026-10-01 10:41:27 UTC</v>
      </c>
      <c r="AC646" t="str" s="6">
        <v>Local Line cache</v>
      </c>
      <c r="AD646" s="23">
        <v>813079</v>
      </c>
      <c r="AE646" s="23">
        <v>642344</v>
      </c>
      <c r="AF646" t="str" s="23">
        <v>813079:642344:herdShare</v>
      </c>
      <c r="AG646" t="str" s="23">
        <v>No</v>
      </c>
      <c r="AH646" t="str" s="23">
        <v>Yes</v>
      </c>
      <c r="AI646" s="18">
        <v>601.38</v>
      </c>
    </row>
    <row r="647" ht="32" customHeight="1">
      <c r="A647" t="str" s="7">
        <v>Deck Family Farm</v>
      </c>
      <c r="B647" t="str" s="7">
        <v>Chicken Feet, 1lb bag</v>
      </c>
      <c r="C647" t="str" s="7">
        <v>1 lb bag</v>
      </c>
      <c r="D647" t="str" s="7">
        <v>CSA Members</v>
      </c>
      <c r="E647" s="12">
        <v>8.52</v>
      </c>
      <c r="F647" s="13">
        <v>9.2</v>
      </c>
      <c r="G647" s="13">
        <f>IF(AND(ISNUMBER(E647),ISNUMBER(F647)),F647-E647,"")</f>
        <v>0.68</v>
      </c>
      <c r="H647" s="14">
        <f>IF(AND(ISNUMBER(E647),E647&gt;0,ISNUMBER(F647)),F647/E647-1,"")</f>
        <v>0.07981220657277</v>
      </c>
      <c r="I647" t="str" s="15">
        <v>Unreviewed</v>
      </c>
      <c r="J647" s="16"/>
      <c r="K647" t="str" s="15">
        <v/>
      </c>
      <c r="L647" s="17" t="str">
        <f>IF(AC647="Local catalog","",IF(AG647="Yes",IF(ISNUMBER(E647),E647,""),IF(I647="Keep current",IF(ISNUMBER(E647),E647,""),IF(AH647&lt;&gt;"Yes","",IF(I647="Approve proposed",F647,IF(AND(I647="Use my price",AND(ISNUMBER(J647),J647&gt;0)),J647,""))))))</f>
        <v/>
      </c>
      <c r="M647" t="str" s="7">
        <f>IF(AND(AG647="Yes",OR(I647="Approve proposed",I647="Use my price")),"CHECK: protected price kept current",IF(OR(I647="Unreviewed",I647=""),"Pending review",IF(I647="Hold","On hold",IF(I647="Keep current",IF(ISNUMBER(E647),"Kept current","CHECK: no confirmed current price"),IF(AH647&lt;&gt;"Yes","CHECK: source needs review",IF(AND(I647="Use my price",NOT(AND(ISNUMBER(J647),J647&gt;0))),"CHECK: enter a price above zero",IF(NOT(OR(I647="Approve proposed",I647="Use my price")),"CHECK: choose a listed decision",IF(OR(NOT(ISNUMBER(L647)),L647&lt;=0,NOT(ISNUMBER(Y647)),Y647&lt;=0,X647&gt;=1),"CHECK: price or base unavailable",IF(L647/(Y647*(1-X647))-1&lt;0,"CHECK: price below local base","Ready")))))))))</f>
        <v>Pending review</v>
      </c>
      <c r="N647" s="18">
        <v>8.52</v>
      </c>
      <c r="O647" s="19">
        <v>0.6574</v>
      </c>
      <c r="P647" s="14">
        <v>0.7899</v>
      </c>
      <c r="Q647" s="20" t="str">
        <f>IF(AND(ISNUMBER(L647),ISNUMBER(Y647),Y647&gt;0,X647&lt;1),ROUND(L647/(Y647*(1-X647))-1,4),"")</f>
        <v/>
      </c>
      <c r="R647" s="12">
        <v>25.56</v>
      </c>
      <c r="S647" s="13">
        <f>IF(AND(ISNUMBER(E647),E647&gt;0,ISNUMBER(F647)),R647*(F647/E647-1)*(1-'Start Here'!$B$16),0)</f>
        <v>1.9788000000000008</v>
      </c>
      <c r="T647" s="17">
        <f>IF(AND(M647="Ready",OR(I647="Approve proposed",AND(I647="Use my price",AND(ISNUMBER(J647),J647&gt;0))),ISNUMBER(L647),E647&gt;0),R647*(L647/E647-1)*(1-'Start Here'!$B$16),0)</f>
        <v>0</v>
      </c>
      <c r="U647" t="str" s="6">
        <v/>
      </c>
      <c r="V647" t="str" s="21">
        <v>Yes</v>
      </c>
      <c r="W647" t="str" s="21">
        <v>No</v>
      </c>
      <c r="X647" s="22">
        <v>0</v>
      </c>
      <c r="Y647" s="18">
        <v>5.14</v>
      </c>
      <c r="Z647" s="18">
        <v>9.5</v>
      </c>
      <c r="AA647" s="25">
        <v>0.5412</v>
      </c>
      <c r="AB647" t="str" s="6">
        <v>2026-10-01 10:41:27 UTC</v>
      </c>
      <c r="AC647" t="str" s="6">
        <v>Local Line cache</v>
      </c>
      <c r="AD647" s="23">
        <v>813079</v>
      </c>
      <c r="AE647" s="23">
        <v>642344</v>
      </c>
      <c r="AF647" t="str" s="23">
        <v>813079:642344:member</v>
      </c>
      <c r="AG647" t="str" s="23">
        <v>No</v>
      </c>
      <c r="AH647" t="str" s="23">
        <v>Yes</v>
      </c>
      <c r="AI647" s="18">
        <v>15.419999999999998</v>
      </c>
    </row>
    <row r="648" ht="32" customHeight="1">
      <c r="A648" t="str" s="7">
        <v>Deck Family Farm</v>
      </c>
      <c r="B648" t="str" s="7">
        <v>Chicken Feet, 1lb bag</v>
      </c>
      <c r="C648" t="str" s="7">
        <v>1 lb bag</v>
      </c>
      <c r="D648" t="str" s="7">
        <v>Guest Basket</v>
      </c>
      <c r="E648" s="12">
        <v>8.52</v>
      </c>
      <c r="F648" s="13">
        <v>9.2</v>
      </c>
      <c r="G648" s="13">
        <f>IF(AND(ISNUMBER(E648),ISNUMBER(F648)),F648-E648,"")</f>
        <v>0.68</v>
      </c>
      <c r="H648" s="14">
        <f>IF(AND(ISNUMBER(E648),E648&gt;0,ISNUMBER(F648)),F648/E648-1,"")</f>
        <v>0.07981220657277</v>
      </c>
      <c r="I648" t="str" s="15">
        <v>Unreviewed</v>
      </c>
      <c r="J648" s="16"/>
      <c r="K648" t="str" s="15">
        <v/>
      </c>
      <c r="L648" s="17" t="str">
        <f>IF(AC648="Local catalog","",IF(AG648="Yes",IF(ISNUMBER(E648),E648,""),IF(I648="Keep current",IF(ISNUMBER(E648),E648,""),IF(AH648&lt;&gt;"Yes","",IF(I648="Approve proposed",F648,IF(AND(I648="Use my price",AND(ISNUMBER(J648),J648&gt;0)),J648,""))))))</f>
        <v/>
      </c>
      <c r="M648" t="str" s="7">
        <f>IF(AND(AG648="Yes",OR(I648="Approve proposed",I648="Use my price")),"CHECK: protected price kept current",IF(OR(I648="Unreviewed",I648=""),"Pending review",IF(I648="Hold","On hold",IF(I648="Keep current",IF(ISNUMBER(E648),"Kept current","CHECK: no confirmed current price"),IF(AH648&lt;&gt;"Yes","CHECK: source needs review",IF(AND(I648="Use my price",NOT(AND(ISNUMBER(J648),J648&gt;0))),"CHECK: enter a price above zero",IF(NOT(OR(I648="Approve proposed",I648="Use my price")),"CHECK: choose a listed decision",IF(OR(NOT(ISNUMBER(L648)),L648&lt;=0,NOT(ISNUMBER(Y648)),Y648&lt;=0,X648&gt;=1),"CHECK: price or base unavailable",IF(L648/(Y648*(1-X648))-1&lt;0,"CHECK: price below local base","Ready")))))))))</f>
        <v>Pending review</v>
      </c>
      <c r="N648" s="18">
        <v>8.52</v>
      </c>
      <c r="O648" s="19">
        <v>0.6574</v>
      </c>
      <c r="P648" s="14">
        <v>0.7899</v>
      </c>
      <c r="Q648" s="20" t="str">
        <f>IF(AND(ISNUMBER(L648),ISNUMBER(Y648),Y648&gt;0,X648&lt;1),ROUND(L648/(Y648*(1-X648))-1,4),"")</f>
        <v/>
      </c>
      <c r="R648" s="12">
        <v>173.48</v>
      </c>
      <c r="S648" s="13">
        <f>IF(AND(ISNUMBER(E648),E648&gt;0,ISNUMBER(F648)),R648*(F648/E648-1)*(1-'Start Here'!$B$16),0)</f>
        <v>13.430446948356813</v>
      </c>
      <c r="T648" s="17">
        <f>IF(AND(M648="Ready",OR(I648="Approve proposed",AND(I648="Use my price",AND(ISNUMBER(J648),J648&gt;0))),ISNUMBER(L648),E648&gt;0),R648*(L648/E648-1)*(1-'Start Here'!$B$16),0)</f>
        <v>0</v>
      </c>
      <c r="U648" t="str" s="6">
        <v/>
      </c>
      <c r="V648" t="str" s="21">
        <v>Yes</v>
      </c>
      <c r="W648" t="str" s="21">
        <v>No</v>
      </c>
      <c r="X648" s="22">
        <v>0</v>
      </c>
      <c r="Y648" s="18">
        <v>5.14</v>
      </c>
      <c r="Z648" s="18">
        <v>9.5</v>
      </c>
      <c r="AA648" s="25">
        <v>0.5412</v>
      </c>
      <c r="AB648" t="str" s="6">
        <v>2026-10-01 10:41:27 UTC</v>
      </c>
      <c r="AC648" t="str" s="6">
        <v>Local Line cache</v>
      </c>
      <c r="AD648" s="23">
        <v>813079</v>
      </c>
      <c r="AE648" s="23">
        <v>642344</v>
      </c>
      <c r="AF648" t="str" s="23">
        <v>813079:642344:guest</v>
      </c>
      <c r="AG648" t="str" s="23">
        <v>No</v>
      </c>
      <c r="AH648" t="str" s="23">
        <v>Yes</v>
      </c>
      <c r="AI648" s="18">
        <v>97.66</v>
      </c>
    </row>
    <row r="649" ht="32" customHeight="1">
      <c r="A649" t="str" s="7">
        <v>Deck Family Farm</v>
      </c>
      <c r="B649" t="str" s="7">
        <v>Chicken Feet, 1lb bag</v>
      </c>
      <c r="C649" t="str" s="7">
        <v>1 lb bag</v>
      </c>
      <c r="D649" t="str" s="7">
        <v>SNAP</v>
      </c>
      <c r="E649" s="12">
        <v>8.52</v>
      </c>
      <c r="F649" s="13">
        <v>8.52</v>
      </c>
      <c r="G649" s="13">
        <f>IF(AND(ISNUMBER(E649),ISNUMBER(F649)),F649-E649,"")</f>
        <v>0</v>
      </c>
      <c r="H649" s="14">
        <f>IF(AND(ISNUMBER(E649),E649&gt;0,ISNUMBER(F649)),F649/E649-1,"")</f>
        <v>0</v>
      </c>
      <c r="I649" t="str" s="15">
        <v>Keep current</v>
      </c>
      <c r="J649" s="16"/>
      <c r="K649" t="str" s="15">
        <v/>
      </c>
      <c r="L649" s="17">
        <f>IF(AC649="Local catalog","",IF(AG649="Yes",IF(ISNUMBER(E649),E649,""),IF(I649="Keep current",IF(ISNUMBER(E649),E649,""),IF(AH649&lt;&gt;"Yes","",IF(I649="Approve proposed",F649,IF(AND(I649="Use my price",AND(ISNUMBER(J649),J649&gt;0)),J649,""))))))</f>
        <v>8.52</v>
      </c>
      <c r="M649" t="str" s="7">
        <f>IF(AND(AG649="Yes",OR(I649="Approve proposed",I649="Use my price")),"CHECK: protected price kept current",IF(OR(I649="Unreviewed",I649=""),"Pending review",IF(I649="Hold","On hold",IF(I649="Keep current",IF(ISNUMBER(E649),"Kept current","CHECK: no confirmed current price"),IF(AH649&lt;&gt;"Yes","CHECK: source needs review",IF(AND(I649="Use my price",NOT(AND(ISNUMBER(J649),J649&gt;0))),"CHECK: enter a price above zero",IF(NOT(OR(I649="Approve proposed",I649="Use my price")),"CHECK: choose a listed decision",IF(OR(NOT(ISNUMBER(L649)),L649&lt;=0,NOT(ISNUMBER(Y649)),Y649&lt;=0,X649&gt;=1),"CHECK: price or base unavailable",IF(L649/(Y649*(1-X649))-1&lt;0,"CHECK: price below local base","Ready")))))))))</f>
        <v>Kept current</v>
      </c>
      <c r="N649" s="18">
        <v>8.52</v>
      </c>
      <c r="O649" s="19">
        <v>0.6574</v>
      </c>
      <c r="P649" s="14">
        <v>0.6576</v>
      </c>
      <c r="Q649" s="20">
        <f>IF(AND(ISNUMBER(L649),ISNUMBER(Y649),Y649&gt;0,X649&lt;1),ROUND(L649/(Y649*(1-X649))-1,4),"")</f>
        <v>0.6576</v>
      </c>
      <c r="R649" s="12">
        <v>0</v>
      </c>
      <c r="S649" s="13">
        <f>IF(AND(ISNUMBER(E649),E649&gt;0,ISNUMBER(F649)),R649*(F649/E649-1)*(1-'Start Here'!$B$16),0)</f>
        <v>0</v>
      </c>
      <c r="T649" s="17">
        <f>IF(AND(M649="Ready",OR(I649="Approve proposed",AND(I649="Use my price",AND(ISNUMBER(J649),J649&gt;0))),ISNUMBER(L649),E649&gt;0),R649*(L649/E649-1)*(1-'Start Here'!$B$16),0)</f>
        <v>0</v>
      </c>
      <c r="U649" t="str" s="6">
        <v>SNAP: preserve existing selling price</v>
      </c>
      <c r="V649" t="str" s="21">
        <v>Yes</v>
      </c>
      <c r="W649" t="str" s="21">
        <v>No</v>
      </c>
      <c r="X649" s="22">
        <v>0</v>
      </c>
      <c r="Y649" s="18">
        <v>5.14</v>
      </c>
      <c r="Z649" s="18">
        <v>9.5</v>
      </c>
      <c r="AA649" s="25">
        <v>0.5412</v>
      </c>
      <c r="AB649" t="str" s="6">
        <v>2026-10-01 10:41:27 UTC</v>
      </c>
      <c r="AC649" t="str" s="6">
        <v>Local Line cache</v>
      </c>
      <c r="AD649" s="23">
        <v>813079</v>
      </c>
      <c r="AE649" s="23">
        <v>642344</v>
      </c>
      <c r="AF649" t="str" s="23">
        <v>813079:642344:snap</v>
      </c>
      <c r="AG649" t="str" s="23">
        <v>Yes</v>
      </c>
      <c r="AH649" t="str" s="23">
        <v>Yes</v>
      </c>
      <c r="AI649" s="18">
        <v>0</v>
      </c>
    </row>
    <row r="650" ht="32" customHeight="1">
      <c r="A650" t="str" s="7">
        <v>Deck Family Farm</v>
      </c>
      <c r="B650" t="str" s="7">
        <v>Chicken Gizzards</v>
      </c>
      <c r="C650" t="str" s="7">
        <v>1/2 lb pk</v>
      </c>
      <c r="D650" t="str" s="7">
        <v>Herd Share Members</v>
      </c>
      <c r="E650" s="12">
        <v>10.77</v>
      </c>
      <c r="F650" s="13">
        <v>11.63</v>
      </c>
      <c r="G650" s="13">
        <f>IF(AND(ISNUMBER(E650),ISNUMBER(F650)),F650-E650,"")</f>
        <v>0.86</v>
      </c>
      <c r="H650" s="14">
        <f>IF(AND(ISNUMBER(E650),E650&gt;0,ISNUMBER(F650)),F650/E650-1,"")</f>
        <v>0.0798514391829157</v>
      </c>
      <c r="I650" t="str" s="15">
        <v>Unreviewed</v>
      </c>
      <c r="J650" s="16"/>
      <c r="K650" t="str" s="15">
        <v/>
      </c>
      <c r="L650" s="17" t="str">
        <f>IF(AC650="Local catalog","",IF(AG650="Yes",IF(ISNUMBER(E650),E650,""),IF(I650="Keep current",IF(ISNUMBER(E650),E650,""),IF(AH650&lt;&gt;"Yes","",IF(I650="Approve proposed",F650,IF(AND(I650="Use my price",AND(ISNUMBER(J650),J650&gt;0)),J650,""))))))</f>
        <v/>
      </c>
      <c r="M650" t="str" s="7">
        <f>IF(AND(AG650="Yes",OR(I650="Approve proposed",I650="Use my price")),"CHECK: protected price kept current",IF(OR(I650="Unreviewed",I650=""),"Pending review",IF(I650="Hold","On hold",IF(I650="Keep current",IF(ISNUMBER(E650),"Kept current","CHECK: no confirmed current price"),IF(AH650&lt;&gt;"Yes","CHECK: source needs review",IF(AND(I650="Use my price",NOT(AND(ISNUMBER(J650),J650&gt;0))),"CHECK: enter a price above zero",IF(NOT(OR(I650="Approve proposed",I650="Use my price")),"CHECK: choose a listed decision",IF(OR(NOT(ISNUMBER(L650)),L650&lt;=0,NOT(ISNUMBER(Y650)),Y650&lt;=0,X650&gt;=1),"CHECK: price or base unavailable",IF(L650/(Y650*(1-X650))-1&lt;0,"CHECK: price below local base","Ready")))))))))</f>
        <v>Pending review</v>
      </c>
      <c r="N650" s="18">
        <v>10.77</v>
      </c>
      <c r="O650" s="19">
        <v>0.6574</v>
      </c>
      <c r="P650" s="14">
        <v>0.7892</v>
      </c>
      <c r="Q650" s="20" t="str">
        <f>IF(AND(ISNUMBER(L650),ISNUMBER(Y650),Y650&gt;0,X650&lt;1),ROUND(L650/(Y650*(1-X650))-1,4),"")</f>
        <v/>
      </c>
      <c r="R650" s="12">
        <v>0</v>
      </c>
      <c r="S650" s="13">
        <f>IF(AND(ISNUMBER(E650),E650&gt;0,ISNUMBER(F650)),R650*(F650/E650-1)*(1-'Start Here'!$B$16),0)</f>
        <v>0</v>
      </c>
      <c r="T650" s="17">
        <f>IF(AND(M650="Ready",OR(I650="Approve proposed",AND(I650="Use my price",AND(ISNUMBER(J650),J650&gt;0))),ISNUMBER(L650),E650&gt;0),R650*(L650/E650-1)*(1-'Start Here'!$B$16),0)</f>
        <v>0</v>
      </c>
      <c r="U650" t="str" s="6">
        <v>Currently hidden; do not activate automatically</v>
      </c>
      <c r="V650" t="str" s="21">
        <v>No</v>
      </c>
      <c r="W650" t="str" s="21">
        <v>No</v>
      </c>
      <c r="X650" s="22">
        <v>0</v>
      </c>
      <c r="Y650" s="18">
        <v>6.5</v>
      </c>
      <c r="Z650" s="18">
        <v>12.01</v>
      </c>
      <c r="AA650" s="25">
        <v>0.5412</v>
      </c>
      <c r="AB650" t="str" s="6">
        <v>2026-10-01 10:41:27 UTC</v>
      </c>
      <c r="AC650" t="str" s="6">
        <v>Local Line cache</v>
      </c>
      <c r="AD650" s="23">
        <v>818959</v>
      </c>
      <c r="AE650" s="23">
        <v>541749</v>
      </c>
      <c r="AF650" t="str" s="23">
        <v>818959:541749:herdShare</v>
      </c>
      <c r="AG650" t="str" s="23">
        <v>No</v>
      </c>
      <c r="AH650" t="str" s="23">
        <v>Yes</v>
      </c>
      <c r="AI650" s="18">
        <v>0</v>
      </c>
    </row>
    <row r="651" ht="32" customHeight="1">
      <c r="A651" t="str" s="7">
        <v>Deck Family Farm</v>
      </c>
      <c r="B651" t="str" s="7">
        <v>Chicken Gizzards</v>
      </c>
      <c r="C651" t="str" s="7">
        <v>1/2 lb pk</v>
      </c>
      <c r="D651" t="str" s="7">
        <v>CSA Members</v>
      </c>
      <c r="E651" s="12">
        <v>10.77</v>
      </c>
      <c r="F651" s="13">
        <v>11.63</v>
      </c>
      <c r="G651" s="13">
        <f>IF(AND(ISNUMBER(E651),ISNUMBER(F651)),F651-E651,"")</f>
        <v>0.86</v>
      </c>
      <c r="H651" s="14">
        <f>IF(AND(ISNUMBER(E651),E651&gt;0,ISNUMBER(F651)),F651/E651-1,"")</f>
        <v>0.0798514391829157</v>
      </c>
      <c r="I651" t="str" s="15">
        <v>Unreviewed</v>
      </c>
      <c r="J651" s="16"/>
      <c r="K651" t="str" s="15">
        <v/>
      </c>
      <c r="L651" s="17" t="str">
        <f>IF(AC651="Local catalog","",IF(AG651="Yes",IF(ISNUMBER(E651),E651,""),IF(I651="Keep current",IF(ISNUMBER(E651),E651,""),IF(AH651&lt;&gt;"Yes","",IF(I651="Approve proposed",F651,IF(AND(I651="Use my price",AND(ISNUMBER(J651),J651&gt;0)),J651,""))))))</f>
        <v/>
      </c>
      <c r="M651" t="str" s="7">
        <f>IF(AND(AG651="Yes",OR(I651="Approve proposed",I651="Use my price")),"CHECK: protected price kept current",IF(OR(I651="Unreviewed",I651=""),"Pending review",IF(I651="Hold","On hold",IF(I651="Keep current",IF(ISNUMBER(E651),"Kept current","CHECK: no confirmed current price"),IF(AH651&lt;&gt;"Yes","CHECK: source needs review",IF(AND(I651="Use my price",NOT(AND(ISNUMBER(J651),J651&gt;0))),"CHECK: enter a price above zero",IF(NOT(OR(I651="Approve proposed",I651="Use my price")),"CHECK: choose a listed decision",IF(OR(NOT(ISNUMBER(L651)),L651&lt;=0,NOT(ISNUMBER(Y651)),Y651&lt;=0,X651&gt;=1),"CHECK: price or base unavailable",IF(L651/(Y651*(1-X651))-1&lt;0,"CHECK: price below local base","Ready")))))))))</f>
        <v>Pending review</v>
      </c>
      <c r="N651" s="18">
        <v>10.77</v>
      </c>
      <c r="O651" s="19">
        <v>0.6574</v>
      </c>
      <c r="P651" s="14">
        <v>0.7892</v>
      </c>
      <c r="Q651" s="20" t="str">
        <f>IF(AND(ISNUMBER(L651),ISNUMBER(Y651),Y651&gt;0,X651&lt;1),ROUND(L651/(Y651*(1-X651))-1,4),"")</f>
        <v/>
      </c>
      <c r="R651" s="12">
        <v>0</v>
      </c>
      <c r="S651" s="13">
        <f>IF(AND(ISNUMBER(E651),E651&gt;0,ISNUMBER(F651)),R651*(F651/E651-1)*(1-'Start Here'!$B$16),0)</f>
        <v>0</v>
      </c>
      <c r="T651" s="17">
        <f>IF(AND(M651="Ready",OR(I651="Approve proposed",AND(I651="Use my price",AND(ISNUMBER(J651),J651&gt;0))),ISNUMBER(L651),E651&gt;0),R651*(L651/E651-1)*(1-'Start Here'!$B$16),0)</f>
        <v>0</v>
      </c>
      <c r="U651" t="str" s="6">
        <v>Currently hidden; do not activate automatically</v>
      </c>
      <c r="V651" t="str" s="21">
        <v>No</v>
      </c>
      <c r="W651" t="str" s="21">
        <v>No</v>
      </c>
      <c r="X651" s="22">
        <v>0</v>
      </c>
      <c r="Y651" s="18">
        <v>6.5</v>
      </c>
      <c r="Z651" s="18">
        <v>12.01</v>
      </c>
      <c r="AA651" s="25">
        <v>0.5412</v>
      </c>
      <c r="AB651" t="str" s="6">
        <v>2026-10-01 10:41:27 UTC</v>
      </c>
      <c r="AC651" t="str" s="6">
        <v>Local Line cache</v>
      </c>
      <c r="AD651" s="23">
        <v>818959</v>
      </c>
      <c r="AE651" s="23">
        <v>541749</v>
      </c>
      <c r="AF651" t="str" s="23">
        <v>818959:541749:member</v>
      </c>
      <c r="AG651" t="str" s="23">
        <v>No</v>
      </c>
      <c r="AH651" t="str" s="23">
        <v>Yes</v>
      </c>
      <c r="AI651" s="18">
        <v>0</v>
      </c>
    </row>
    <row r="652" ht="32" customHeight="1">
      <c r="A652" t="str" s="7">
        <v>Deck Family Farm</v>
      </c>
      <c r="B652" t="str" s="7">
        <v>Chicken Gizzards</v>
      </c>
      <c r="C652" t="str" s="7">
        <v>1/2 lb pk</v>
      </c>
      <c r="D652" t="str" s="7">
        <v>Guest Basket</v>
      </c>
      <c r="E652" s="12">
        <v>10.77</v>
      </c>
      <c r="F652" s="13">
        <v>11.63</v>
      </c>
      <c r="G652" s="13">
        <f>IF(AND(ISNUMBER(E652),ISNUMBER(F652)),F652-E652,"")</f>
        <v>0.86</v>
      </c>
      <c r="H652" s="14">
        <f>IF(AND(ISNUMBER(E652),E652&gt;0,ISNUMBER(F652)),F652/E652-1,"")</f>
        <v>0.0798514391829157</v>
      </c>
      <c r="I652" t="str" s="15">
        <v>Unreviewed</v>
      </c>
      <c r="J652" s="16"/>
      <c r="K652" t="str" s="15">
        <v/>
      </c>
      <c r="L652" s="17" t="str">
        <f>IF(AC652="Local catalog","",IF(AG652="Yes",IF(ISNUMBER(E652),E652,""),IF(I652="Keep current",IF(ISNUMBER(E652),E652,""),IF(AH652&lt;&gt;"Yes","",IF(I652="Approve proposed",F652,IF(AND(I652="Use my price",AND(ISNUMBER(J652),J652&gt;0)),J652,""))))))</f>
        <v/>
      </c>
      <c r="M652" t="str" s="7">
        <f>IF(AND(AG652="Yes",OR(I652="Approve proposed",I652="Use my price")),"CHECK: protected price kept current",IF(OR(I652="Unreviewed",I652=""),"Pending review",IF(I652="Hold","On hold",IF(I652="Keep current",IF(ISNUMBER(E652),"Kept current","CHECK: no confirmed current price"),IF(AH652&lt;&gt;"Yes","CHECK: source needs review",IF(AND(I652="Use my price",NOT(AND(ISNUMBER(J652),J652&gt;0))),"CHECK: enter a price above zero",IF(NOT(OR(I652="Approve proposed",I652="Use my price")),"CHECK: choose a listed decision",IF(OR(NOT(ISNUMBER(L652)),L652&lt;=0,NOT(ISNUMBER(Y652)),Y652&lt;=0,X652&gt;=1),"CHECK: price or base unavailable",IF(L652/(Y652*(1-X652))-1&lt;0,"CHECK: price below local base","Ready")))))))))</f>
        <v>Pending review</v>
      </c>
      <c r="N652" s="18">
        <v>10.77</v>
      </c>
      <c r="O652" s="19">
        <v>0.6574</v>
      </c>
      <c r="P652" s="14">
        <v>0.7892</v>
      </c>
      <c r="Q652" s="20" t="str">
        <f>IF(AND(ISNUMBER(L652),ISNUMBER(Y652),Y652&gt;0,X652&lt;1),ROUND(L652/(Y652*(1-X652))-1,4),"")</f>
        <v/>
      </c>
      <c r="R652" s="12">
        <v>0</v>
      </c>
      <c r="S652" s="13">
        <f>IF(AND(ISNUMBER(E652),E652&gt;0,ISNUMBER(F652)),R652*(F652/E652-1)*(1-'Start Here'!$B$16),0)</f>
        <v>0</v>
      </c>
      <c r="T652" s="17">
        <f>IF(AND(M652="Ready",OR(I652="Approve proposed",AND(I652="Use my price",AND(ISNUMBER(J652),J652&gt;0))),ISNUMBER(L652),E652&gt;0),R652*(L652/E652-1)*(1-'Start Here'!$B$16),0)</f>
        <v>0</v>
      </c>
      <c r="U652" t="str" s="6">
        <v>Currently hidden; do not activate automatically</v>
      </c>
      <c r="V652" t="str" s="21">
        <v>No</v>
      </c>
      <c r="W652" t="str" s="21">
        <v>No</v>
      </c>
      <c r="X652" s="22">
        <v>0</v>
      </c>
      <c r="Y652" s="18">
        <v>6.5</v>
      </c>
      <c r="Z652" s="18">
        <v>12.01</v>
      </c>
      <c r="AA652" s="25">
        <v>0.5412</v>
      </c>
      <c r="AB652" t="str" s="6">
        <v>2026-10-01 10:41:27 UTC</v>
      </c>
      <c r="AC652" t="str" s="6">
        <v>Local Line cache</v>
      </c>
      <c r="AD652" s="23">
        <v>818959</v>
      </c>
      <c r="AE652" s="23">
        <v>541749</v>
      </c>
      <c r="AF652" t="str" s="23">
        <v>818959:541749:guest</v>
      </c>
      <c r="AG652" t="str" s="23">
        <v>No</v>
      </c>
      <c r="AH652" t="str" s="23">
        <v>Yes</v>
      </c>
      <c r="AI652" s="18">
        <v>0</v>
      </c>
    </row>
    <row r="653" ht="32" customHeight="1">
      <c r="A653" t="str" s="7">
        <v>Deck Family Farm</v>
      </c>
      <c r="B653" t="str" s="7">
        <v>Chicken Gizzards</v>
      </c>
      <c r="C653" t="str" s="7">
        <v>1/2 lb pk</v>
      </c>
      <c r="D653" t="str" s="7">
        <v>SNAP</v>
      </c>
      <c r="E653" s="12">
        <v>10.77</v>
      </c>
      <c r="F653" s="13">
        <v>10.77</v>
      </c>
      <c r="G653" s="13">
        <f>IF(AND(ISNUMBER(E653),ISNUMBER(F653)),F653-E653,"")</f>
        <v>0</v>
      </c>
      <c r="H653" s="14">
        <f>IF(AND(ISNUMBER(E653),E653&gt;0,ISNUMBER(F653)),F653/E653-1,"")</f>
        <v>0</v>
      </c>
      <c r="I653" t="str" s="15">
        <v>Keep current</v>
      </c>
      <c r="J653" s="16"/>
      <c r="K653" t="str" s="15">
        <v/>
      </c>
      <c r="L653" s="17">
        <f>IF(AC653="Local catalog","",IF(AG653="Yes",IF(ISNUMBER(E653),E653,""),IF(I653="Keep current",IF(ISNUMBER(E653),E653,""),IF(AH653&lt;&gt;"Yes","",IF(I653="Approve proposed",F653,IF(AND(I653="Use my price",AND(ISNUMBER(J653),J653&gt;0)),J653,""))))))</f>
        <v>10.77</v>
      </c>
      <c r="M653" t="str" s="7">
        <f>IF(AND(AG653="Yes",OR(I653="Approve proposed",I653="Use my price")),"CHECK: protected price kept current",IF(OR(I653="Unreviewed",I653=""),"Pending review",IF(I653="Hold","On hold",IF(I653="Keep current",IF(ISNUMBER(E653),"Kept current","CHECK: no confirmed current price"),IF(AH653&lt;&gt;"Yes","CHECK: source needs review",IF(AND(I653="Use my price",NOT(AND(ISNUMBER(J653),J653&gt;0))),"CHECK: enter a price above zero",IF(NOT(OR(I653="Approve proposed",I653="Use my price")),"CHECK: choose a listed decision",IF(OR(NOT(ISNUMBER(L653)),L653&lt;=0,NOT(ISNUMBER(Y653)),Y653&lt;=0,X653&gt;=1),"CHECK: price or base unavailable",IF(L653/(Y653*(1-X653))-1&lt;0,"CHECK: price below local base","Ready")))))))))</f>
        <v>Kept current</v>
      </c>
      <c r="N653" s="18">
        <v>10.77</v>
      </c>
      <c r="O653" s="19">
        <v>0.6574</v>
      </c>
      <c r="P653" s="14">
        <v>0.6569</v>
      </c>
      <c r="Q653" s="20">
        <f>IF(AND(ISNUMBER(L653),ISNUMBER(Y653),Y653&gt;0,X653&lt;1),ROUND(L653/(Y653*(1-X653))-1,4),"")</f>
        <v>0.6569</v>
      </c>
      <c r="R653" s="12">
        <v>0</v>
      </c>
      <c r="S653" s="13">
        <f>IF(AND(ISNUMBER(E653),E653&gt;0,ISNUMBER(F653)),R653*(F653/E653-1)*(1-'Start Here'!$B$16),0)</f>
        <v>0</v>
      </c>
      <c r="T653" s="17">
        <f>IF(AND(M653="Ready",OR(I653="Approve proposed",AND(I653="Use my price",AND(ISNUMBER(J653),J653&gt;0))),ISNUMBER(L653),E653&gt;0),R653*(L653/E653-1)*(1-'Start Here'!$B$16),0)</f>
        <v>0</v>
      </c>
      <c r="U653" t="str" s="6">
        <v>SNAP: preserve existing selling price; Currently hidden; do not activate automatically</v>
      </c>
      <c r="V653" t="str" s="21">
        <v>No</v>
      </c>
      <c r="W653" t="str" s="21">
        <v>No</v>
      </c>
      <c r="X653" s="22">
        <v>0</v>
      </c>
      <c r="Y653" s="18">
        <v>6.5</v>
      </c>
      <c r="Z653" s="18">
        <v>12.01</v>
      </c>
      <c r="AA653" s="25">
        <v>0.5412</v>
      </c>
      <c r="AB653" t="str" s="6">
        <v>2026-10-01 10:41:27 UTC</v>
      </c>
      <c r="AC653" t="str" s="6">
        <v>Local Line cache</v>
      </c>
      <c r="AD653" s="23">
        <v>818959</v>
      </c>
      <c r="AE653" s="23">
        <v>541749</v>
      </c>
      <c r="AF653" t="str" s="23">
        <v>818959:541749:snap</v>
      </c>
      <c r="AG653" t="str" s="23">
        <v>Yes</v>
      </c>
      <c r="AH653" t="str" s="23">
        <v>Yes</v>
      </c>
      <c r="AI653" s="18">
        <v>0</v>
      </c>
    </row>
    <row r="654" ht="32" customHeight="1">
      <c r="A654" t="str" s="7">
        <v>Deck Family Farm</v>
      </c>
      <c r="B654" t="str" s="7">
        <v>Chicken Hearts</v>
      </c>
      <c r="C654" t="str" s="7">
        <v>1/2 lb bag</v>
      </c>
      <c r="D654" t="str" s="7">
        <v>Herd Share Members</v>
      </c>
      <c r="E654" s="12">
        <v>8.53</v>
      </c>
      <c r="F654" s="13">
        <v>9.21</v>
      </c>
      <c r="G654" s="13">
        <f>IF(AND(ISNUMBER(E654),ISNUMBER(F654)),F654-E654,"")</f>
        <v>0.68</v>
      </c>
      <c r="H654" s="14">
        <f>IF(AND(ISNUMBER(E654),E654&gt;0,ISNUMBER(F654)),F654/E654-1,"")</f>
        <v>0.07971864009378682</v>
      </c>
      <c r="I654" t="str" s="15">
        <v>Unreviewed</v>
      </c>
      <c r="J654" s="16"/>
      <c r="K654" t="str" s="15">
        <v/>
      </c>
      <c r="L654" s="17" t="str">
        <f>IF(AC654="Local catalog","",IF(AG654="Yes",IF(ISNUMBER(E654),E654,""),IF(I654="Keep current",IF(ISNUMBER(E654),E654,""),IF(AH654&lt;&gt;"Yes","",IF(I654="Approve proposed",F654,IF(AND(I654="Use my price",AND(ISNUMBER(J654),J654&gt;0)),J654,""))))))</f>
        <v/>
      </c>
      <c r="M654" t="str" s="7">
        <f>IF(AND(AG654="Yes",OR(I654="Approve proposed",I654="Use my price")),"CHECK: protected price kept current",IF(OR(I654="Unreviewed",I654=""),"Pending review",IF(I654="Hold","On hold",IF(I654="Keep current",IF(ISNUMBER(E654),"Kept current","CHECK: no confirmed current price"),IF(AH654&lt;&gt;"Yes","CHECK: source needs review",IF(AND(I654="Use my price",NOT(AND(ISNUMBER(J654),J654&gt;0))),"CHECK: enter a price above zero",IF(NOT(OR(I654="Approve proposed",I654="Use my price")),"CHECK: choose a listed decision",IF(OR(NOT(ISNUMBER(L654)),L654&lt;=0,NOT(ISNUMBER(Y654)),Y654&lt;=0,X654&gt;=1),"CHECK: price or base unavailable",IF(L654/(Y654*(1-X654))-1&lt;0,"CHECK: price below local base","Ready")))))))))</f>
        <v>Pending review</v>
      </c>
      <c r="N654" s="18">
        <v>8.52</v>
      </c>
      <c r="O654" s="19">
        <v>0.6574</v>
      </c>
      <c r="P654" s="14">
        <v>0.7918</v>
      </c>
      <c r="Q654" s="20" t="str">
        <f>IF(AND(ISNUMBER(L654),ISNUMBER(Y654),Y654&gt;0,X654&lt;1),ROUND(L654/(Y654*(1-X654))-1,4),"")</f>
        <v/>
      </c>
      <c r="R654" s="12">
        <v>460.46999999999997</v>
      </c>
      <c r="S654" s="13">
        <f>IF(AND(ISNUMBER(E654),E654&gt;0,ISNUMBER(F654)),R654*(F654/E654-1)*(1-'Start Here'!$B$16),0)</f>
        <v>35.60680093786643</v>
      </c>
      <c r="T654" s="17">
        <f>IF(AND(M654="Ready",OR(I654="Approve proposed",AND(I654="Use my price",AND(ISNUMBER(J654),J654&gt;0))),ISNUMBER(L654),E654&gt;0),R654*(L654/E654-1)*(1-'Start Here'!$B$16),0)</f>
        <v>0</v>
      </c>
      <c r="U654" t="str" s="6">
        <v/>
      </c>
      <c r="V654" t="str" s="21">
        <v>Yes</v>
      </c>
      <c r="W654" t="str" s="21">
        <v>No</v>
      </c>
      <c r="X654" s="22">
        <v>0</v>
      </c>
      <c r="Y654" s="18">
        <v>5.14</v>
      </c>
      <c r="Z654" s="18">
        <v>9.5</v>
      </c>
      <c r="AA654" s="25">
        <v>0.5412</v>
      </c>
      <c r="AB654" t="str" s="6">
        <v>2026-10-01 10:41:27 UTC</v>
      </c>
      <c r="AC654" t="str" s="6">
        <v>Local Line cache</v>
      </c>
      <c r="AD654" s="23">
        <v>818957</v>
      </c>
      <c r="AE654" s="23">
        <v>541747</v>
      </c>
      <c r="AF654" t="str" s="23">
        <v>818957:541747:herdShare</v>
      </c>
      <c r="AG654" t="str" s="23">
        <v>No</v>
      </c>
      <c r="AH654" t="str" s="23">
        <v>Yes</v>
      </c>
      <c r="AI654" s="18">
        <v>277.56</v>
      </c>
    </row>
    <row r="655" ht="32" customHeight="1">
      <c r="A655" t="str" s="7">
        <v>Deck Family Farm</v>
      </c>
      <c r="B655" t="str" s="7">
        <v>Chicken Hearts</v>
      </c>
      <c r="C655" t="str" s="7">
        <v>1/2 lb bag</v>
      </c>
      <c r="D655" t="str" s="7">
        <v>CSA Members</v>
      </c>
      <c r="E655" s="12">
        <v>8.53</v>
      </c>
      <c r="F655" s="13">
        <v>9.21</v>
      </c>
      <c r="G655" s="13">
        <f>IF(AND(ISNUMBER(E655),ISNUMBER(F655)),F655-E655,"")</f>
        <v>0.68</v>
      </c>
      <c r="H655" s="14">
        <f>IF(AND(ISNUMBER(E655),E655&gt;0,ISNUMBER(F655)),F655/E655-1,"")</f>
        <v>0.07971864009378682</v>
      </c>
      <c r="I655" t="str" s="15">
        <v>Unreviewed</v>
      </c>
      <c r="J655" s="16"/>
      <c r="K655" t="str" s="15">
        <v/>
      </c>
      <c r="L655" s="17" t="str">
        <f>IF(AC655="Local catalog","",IF(AG655="Yes",IF(ISNUMBER(E655),E655,""),IF(I655="Keep current",IF(ISNUMBER(E655),E655,""),IF(AH655&lt;&gt;"Yes","",IF(I655="Approve proposed",F655,IF(AND(I655="Use my price",AND(ISNUMBER(J655),J655&gt;0)),J655,""))))))</f>
        <v/>
      </c>
      <c r="M655" t="str" s="7">
        <f>IF(AND(AG655="Yes",OR(I655="Approve proposed",I655="Use my price")),"CHECK: protected price kept current",IF(OR(I655="Unreviewed",I655=""),"Pending review",IF(I655="Hold","On hold",IF(I655="Keep current",IF(ISNUMBER(E655),"Kept current","CHECK: no confirmed current price"),IF(AH655&lt;&gt;"Yes","CHECK: source needs review",IF(AND(I655="Use my price",NOT(AND(ISNUMBER(J655),J655&gt;0))),"CHECK: enter a price above zero",IF(NOT(OR(I655="Approve proposed",I655="Use my price")),"CHECK: choose a listed decision",IF(OR(NOT(ISNUMBER(L655)),L655&lt;=0,NOT(ISNUMBER(Y655)),Y655&lt;=0,X655&gt;=1),"CHECK: price or base unavailable",IF(L655/(Y655*(1-X655))-1&lt;0,"CHECK: price below local base","Ready")))))))))</f>
        <v>Pending review</v>
      </c>
      <c r="N655" s="18">
        <v>8.52</v>
      </c>
      <c r="O655" s="19">
        <v>0.6574</v>
      </c>
      <c r="P655" s="14">
        <v>0.7918</v>
      </c>
      <c r="Q655" s="20" t="str">
        <f>IF(AND(ISNUMBER(L655),ISNUMBER(Y655),Y655&gt;0,X655&lt;1),ROUND(L655/(Y655*(1-X655))-1,4),"")</f>
        <v/>
      </c>
      <c r="R655" s="12">
        <v>34.08</v>
      </c>
      <c r="S655" s="13">
        <f>IF(AND(ISNUMBER(E655),E655&gt;0,ISNUMBER(F655)),R655*(F655/E655-1)*(1-'Start Here'!$B$16),0)</f>
        <v>2.635306916764367</v>
      </c>
      <c r="T655" s="17">
        <f>IF(AND(M655="Ready",OR(I655="Approve proposed",AND(I655="Use my price",AND(ISNUMBER(J655),J655&gt;0))),ISNUMBER(L655),E655&gt;0),R655*(L655/E655-1)*(1-'Start Here'!$B$16),0)</f>
        <v>0</v>
      </c>
      <c r="U655" t="str" s="6">
        <v/>
      </c>
      <c r="V655" t="str" s="21">
        <v>Yes</v>
      </c>
      <c r="W655" t="str" s="21">
        <v>No</v>
      </c>
      <c r="X655" s="22">
        <v>0</v>
      </c>
      <c r="Y655" s="18">
        <v>5.14</v>
      </c>
      <c r="Z655" s="18">
        <v>9.5</v>
      </c>
      <c r="AA655" s="25">
        <v>0.5412</v>
      </c>
      <c r="AB655" t="str" s="6">
        <v>2026-10-01 10:41:27 UTC</v>
      </c>
      <c r="AC655" t="str" s="6">
        <v>Local Line cache</v>
      </c>
      <c r="AD655" s="23">
        <v>818957</v>
      </c>
      <c r="AE655" s="23">
        <v>541747</v>
      </c>
      <c r="AF655" t="str" s="23">
        <v>818957:541747:member</v>
      </c>
      <c r="AG655" t="str" s="23">
        <v>No</v>
      </c>
      <c r="AH655" t="str" s="23">
        <v>Yes</v>
      </c>
      <c r="AI655" s="18">
        <v>20.56</v>
      </c>
    </row>
    <row r="656" ht="32" customHeight="1">
      <c r="A656" t="str" s="7">
        <v>Deck Family Farm</v>
      </c>
      <c r="B656" t="str" s="7">
        <v>Chicken Hearts</v>
      </c>
      <c r="C656" t="str" s="7">
        <v>1/2 lb bag</v>
      </c>
      <c r="D656" t="str" s="7">
        <v>Guest Basket</v>
      </c>
      <c r="E656" s="12">
        <v>8.53</v>
      </c>
      <c r="F656" s="13">
        <v>9.21</v>
      </c>
      <c r="G656" s="13">
        <f>IF(AND(ISNUMBER(E656),ISNUMBER(F656)),F656-E656,"")</f>
        <v>0.68</v>
      </c>
      <c r="H656" s="14">
        <f>IF(AND(ISNUMBER(E656),E656&gt;0,ISNUMBER(F656)),F656/E656-1,"")</f>
        <v>0.07971864009378682</v>
      </c>
      <c r="I656" t="str" s="15">
        <v>Unreviewed</v>
      </c>
      <c r="J656" s="16"/>
      <c r="K656" t="str" s="15">
        <v/>
      </c>
      <c r="L656" s="17" t="str">
        <f>IF(AC656="Local catalog","",IF(AG656="Yes",IF(ISNUMBER(E656),E656,""),IF(I656="Keep current",IF(ISNUMBER(E656),E656,""),IF(AH656&lt;&gt;"Yes","",IF(I656="Approve proposed",F656,IF(AND(I656="Use my price",AND(ISNUMBER(J656),J656&gt;0)),J656,""))))))</f>
        <v/>
      </c>
      <c r="M656" t="str" s="7">
        <f>IF(AND(AG656="Yes",OR(I656="Approve proposed",I656="Use my price")),"CHECK: protected price kept current",IF(OR(I656="Unreviewed",I656=""),"Pending review",IF(I656="Hold","On hold",IF(I656="Keep current",IF(ISNUMBER(E656),"Kept current","CHECK: no confirmed current price"),IF(AH656&lt;&gt;"Yes","CHECK: source needs review",IF(AND(I656="Use my price",NOT(AND(ISNUMBER(J656),J656&gt;0))),"CHECK: enter a price above zero",IF(NOT(OR(I656="Approve proposed",I656="Use my price")),"CHECK: choose a listed decision",IF(OR(NOT(ISNUMBER(L656)),L656&lt;=0,NOT(ISNUMBER(Y656)),Y656&lt;=0,X656&gt;=1),"CHECK: price or base unavailable",IF(L656/(Y656*(1-X656))-1&lt;0,"CHECK: price below local base","Ready")))))))))</f>
        <v>Pending review</v>
      </c>
      <c r="N656" s="18">
        <v>8.52</v>
      </c>
      <c r="O656" s="19">
        <v>0.6574</v>
      </c>
      <c r="P656" s="14">
        <v>0.7918</v>
      </c>
      <c r="Q656" s="20" t="str">
        <f>IF(AND(ISNUMBER(L656),ISNUMBER(Y656),Y656&gt;0,X656&lt;1),ROUND(L656/(Y656*(1-X656))-1,4),"")</f>
        <v/>
      </c>
      <c r="R656" s="12">
        <v>36.980000000000004</v>
      </c>
      <c r="S656" s="13">
        <f>IF(AND(ISNUMBER(E656),E656&gt;0,ISNUMBER(F656)),R656*(F656/E656-1)*(1-'Start Here'!$B$16),0)</f>
        <v>2.85955545134819</v>
      </c>
      <c r="T656" s="17">
        <f>IF(AND(M656="Ready",OR(I656="Approve proposed",AND(I656="Use my price",AND(ISNUMBER(J656),J656&gt;0))),ISNUMBER(L656),E656&gt;0),R656*(L656/E656-1)*(1-'Start Here'!$B$16),0)</f>
        <v>0</v>
      </c>
      <c r="U656" t="str" s="6">
        <v/>
      </c>
      <c r="V656" t="str" s="21">
        <v>Yes</v>
      </c>
      <c r="W656" t="str" s="21">
        <v>No</v>
      </c>
      <c r="X656" s="22">
        <v>0</v>
      </c>
      <c r="Y656" s="18">
        <v>5.14</v>
      </c>
      <c r="Z656" s="18">
        <v>9.5</v>
      </c>
      <c r="AA656" s="25">
        <v>0.5412</v>
      </c>
      <c r="AB656" t="str" s="6">
        <v>2026-10-01 10:41:27 UTC</v>
      </c>
      <c r="AC656" t="str" s="6">
        <v>Local Line cache</v>
      </c>
      <c r="AD656" s="23">
        <v>818957</v>
      </c>
      <c r="AE656" s="23">
        <v>541747</v>
      </c>
      <c r="AF656" t="str" s="23">
        <v>818957:541747:guest</v>
      </c>
      <c r="AG656" t="str" s="23">
        <v>No</v>
      </c>
      <c r="AH656" t="str" s="23">
        <v>Yes</v>
      </c>
      <c r="AI656" s="18">
        <v>20.56</v>
      </c>
    </row>
    <row r="657" ht="32" customHeight="1">
      <c r="A657" t="str" s="7">
        <v>Deck Family Farm</v>
      </c>
      <c r="B657" t="str" s="7">
        <v>Chicken Hearts</v>
      </c>
      <c r="C657" t="str" s="7">
        <v>1/2 lb bag</v>
      </c>
      <c r="D657" t="str" s="7">
        <v>SNAP</v>
      </c>
      <c r="E657" s="12">
        <v>8.53</v>
      </c>
      <c r="F657" s="13">
        <v>8.53</v>
      </c>
      <c r="G657" s="13">
        <f>IF(AND(ISNUMBER(E657),ISNUMBER(F657)),F657-E657,"")</f>
        <v>0</v>
      </c>
      <c r="H657" s="14">
        <f>IF(AND(ISNUMBER(E657),E657&gt;0,ISNUMBER(F657)),F657/E657-1,"")</f>
        <v>0</v>
      </c>
      <c r="I657" t="str" s="15">
        <v>Keep current</v>
      </c>
      <c r="J657" s="16"/>
      <c r="K657" t="str" s="15">
        <v/>
      </c>
      <c r="L657" s="17">
        <f>IF(AC657="Local catalog","",IF(AG657="Yes",IF(ISNUMBER(E657),E657,""),IF(I657="Keep current",IF(ISNUMBER(E657),E657,""),IF(AH657&lt;&gt;"Yes","",IF(I657="Approve proposed",F657,IF(AND(I657="Use my price",AND(ISNUMBER(J657),J657&gt;0)),J657,""))))))</f>
        <v>8.53</v>
      </c>
      <c r="M657" t="str" s="7">
        <f>IF(AND(AG657="Yes",OR(I657="Approve proposed",I657="Use my price")),"CHECK: protected price kept current",IF(OR(I657="Unreviewed",I657=""),"Pending review",IF(I657="Hold","On hold",IF(I657="Keep current",IF(ISNUMBER(E657),"Kept current","CHECK: no confirmed current price"),IF(AH657&lt;&gt;"Yes","CHECK: source needs review",IF(AND(I657="Use my price",NOT(AND(ISNUMBER(J657),J657&gt;0))),"CHECK: enter a price above zero",IF(NOT(OR(I657="Approve proposed",I657="Use my price")),"CHECK: choose a listed decision",IF(OR(NOT(ISNUMBER(L657)),L657&lt;=0,NOT(ISNUMBER(Y657)),Y657&lt;=0,X657&gt;=1),"CHECK: price or base unavailable",IF(L657/(Y657*(1-X657))-1&lt;0,"CHECK: price below local base","Ready")))))))))</f>
        <v>Kept current</v>
      </c>
      <c r="N657" s="18">
        <v>8.52</v>
      </c>
      <c r="O657" s="19">
        <v>0.6574</v>
      </c>
      <c r="P657" s="14">
        <v>0.6595</v>
      </c>
      <c r="Q657" s="20">
        <f>IF(AND(ISNUMBER(L657),ISNUMBER(Y657),Y657&gt;0,X657&lt;1),ROUND(L657/(Y657*(1-X657))-1,4),"")</f>
        <v>0.6595</v>
      </c>
      <c r="R657" s="12">
        <v>0</v>
      </c>
      <c r="S657" s="13">
        <f>IF(AND(ISNUMBER(E657),E657&gt;0,ISNUMBER(F657)),R657*(F657/E657-1)*(1-'Start Here'!$B$16),0)</f>
        <v>0</v>
      </c>
      <c r="T657" s="17">
        <f>IF(AND(M657="Ready",OR(I657="Approve proposed",AND(I657="Use my price",AND(ISNUMBER(J657),J657&gt;0))),ISNUMBER(L657),E657&gt;0),R657*(L657/E657-1)*(1-'Start Here'!$B$16),0)</f>
        <v>0</v>
      </c>
      <c r="U657" t="str" s="6">
        <v>SNAP: preserve existing selling price</v>
      </c>
      <c r="V657" t="str" s="21">
        <v>Yes</v>
      </c>
      <c r="W657" t="str" s="21">
        <v>No</v>
      </c>
      <c r="X657" s="22">
        <v>0</v>
      </c>
      <c r="Y657" s="18">
        <v>5.14</v>
      </c>
      <c r="Z657" s="18">
        <v>9.5</v>
      </c>
      <c r="AA657" s="25">
        <v>0.5412</v>
      </c>
      <c r="AB657" t="str" s="6">
        <v>2026-10-01 10:41:27 UTC</v>
      </c>
      <c r="AC657" t="str" s="6">
        <v>Local Line cache</v>
      </c>
      <c r="AD657" s="23">
        <v>818957</v>
      </c>
      <c r="AE657" s="23">
        <v>541747</v>
      </c>
      <c r="AF657" t="str" s="23">
        <v>818957:541747:snap</v>
      </c>
      <c r="AG657" t="str" s="23">
        <v>Yes</v>
      </c>
      <c r="AH657" t="str" s="23">
        <v>Yes</v>
      </c>
      <c r="AI657" s="18">
        <v>0</v>
      </c>
    </row>
    <row r="658" ht="32" customHeight="1">
      <c r="A658" t="str" s="7">
        <v>Deck Family Farm</v>
      </c>
      <c r="B658" t="str" s="7">
        <v>Chicken Liver</v>
      </c>
      <c r="C658" t="str" s="7">
        <v>1/2 lb bag</v>
      </c>
      <c r="D658" t="str" s="7">
        <v>Herd Share Members</v>
      </c>
      <c r="E658" s="12">
        <v>8.52</v>
      </c>
      <c r="F658" s="13">
        <v>9.2</v>
      </c>
      <c r="G658" s="13">
        <f>IF(AND(ISNUMBER(E658),ISNUMBER(F658)),F658-E658,"")</f>
        <v>0.68</v>
      </c>
      <c r="H658" s="14">
        <f>IF(AND(ISNUMBER(E658),E658&gt;0,ISNUMBER(F658)),F658/E658-1,"")</f>
        <v>0.07981220657277</v>
      </c>
      <c r="I658" t="str" s="15">
        <v>Unreviewed</v>
      </c>
      <c r="J658" s="16"/>
      <c r="K658" t="str" s="15">
        <v/>
      </c>
      <c r="L658" s="17" t="str">
        <f>IF(AC658="Local catalog","",IF(AG658="Yes",IF(ISNUMBER(E658),E658,""),IF(I658="Keep current",IF(ISNUMBER(E658),E658,""),IF(AH658&lt;&gt;"Yes","",IF(I658="Approve proposed",F658,IF(AND(I658="Use my price",AND(ISNUMBER(J658),J658&gt;0)),J658,""))))))</f>
        <v/>
      </c>
      <c r="M658" t="str" s="7">
        <f>IF(AND(AG658="Yes",OR(I658="Approve proposed",I658="Use my price")),"CHECK: protected price kept current",IF(OR(I658="Unreviewed",I658=""),"Pending review",IF(I658="Hold","On hold",IF(I658="Keep current",IF(ISNUMBER(E658),"Kept current","CHECK: no confirmed current price"),IF(AH658&lt;&gt;"Yes","CHECK: source needs review",IF(AND(I658="Use my price",NOT(AND(ISNUMBER(J658),J658&gt;0))),"CHECK: enter a price above zero",IF(NOT(OR(I658="Approve proposed",I658="Use my price")),"CHECK: choose a listed decision",IF(OR(NOT(ISNUMBER(L658)),L658&lt;=0,NOT(ISNUMBER(Y658)),Y658&lt;=0,X658&gt;=1),"CHECK: price or base unavailable",IF(L658/(Y658*(1-X658))-1&lt;0,"CHECK: price below local base","Ready")))))))))</f>
        <v>Pending review</v>
      </c>
      <c r="N658" s="18">
        <v>8.52</v>
      </c>
      <c r="O658" s="19">
        <v>0.6574</v>
      </c>
      <c r="P658" s="14">
        <v>0.7899</v>
      </c>
      <c r="Q658" s="20" t="str">
        <f>IF(AND(ISNUMBER(L658),ISNUMBER(Y658),Y658&gt;0,X658&lt;1),ROUND(L658/(Y658*(1-X658))-1,4),"")</f>
        <v/>
      </c>
      <c r="R658" s="12">
        <v>409.34</v>
      </c>
      <c r="S658" s="13">
        <f>IF(AND(ISNUMBER(E658),E658&gt;0,ISNUMBER(F658)),R658*(F658/E658-1)*(1-'Start Here'!$B$16),0)</f>
        <v>31.690218779342736</v>
      </c>
      <c r="T658" s="17">
        <f>IF(AND(M658="Ready",OR(I658="Approve proposed",AND(I658="Use my price",AND(ISNUMBER(J658),J658&gt;0))),ISNUMBER(L658),E658&gt;0),R658*(L658/E658-1)*(1-'Start Here'!$B$16),0)</f>
        <v>0</v>
      </c>
      <c r="U658" t="str" s="6">
        <v/>
      </c>
      <c r="V658" t="str" s="21">
        <v>Yes</v>
      </c>
      <c r="W658" t="str" s="21">
        <v>No</v>
      </c>
      <c r="X658" s="22">
        <v>0</v>
      </c>
      <c r="Y658" s="18">
        <v>5.14</v>
      </c>
      <c r="Z658" s="18">
        <v>9.5</v>
      </c>
      <c r="AA658" s="25">
        <v>0.5412</v>
      </c>
      <c r="AB658" t="str" s="6">
        <v>2026-10-01 10:41:27 UTC</v>
      </c>
      <c r="AC658" t="str" s="6">
        <v>Local Line cache</v>
      </c>
      <c r="AD658" s="23">
        <v>805677</v>
      </c>
      <c r="AE658" s="23">
        <v>526730</v>
      </c>
      <c r="AF658" t="str" s="23">
        <v>805677:526730:herdShare</v>
      </c>
      <c r="AG658" t="str" s="23">
        <v>No</v>
      </c>
      <c r="AH658" t="str" s="23">
        <v>Yes</v>
      </c>
      <c r="AI658" s="18">
        <v>231.29999999999998</v>
      </c>
    </row>
    <row r="659" ht="32" customHeight="1">
      <c r="A659" t="str" s="7">
        <v>Deck Family Farm</v>
      </c>
      <c r="B659" t="str" s="7">
        <v>Chicken Liver</v>
      </c>
      <c r="C659" t="str" s="7">
        <v>1/2 lb bag</v>
      </c>
      <c r="D659" t="str" s="7">
        <v>CSA Members</v>
      </c>
      <c r="E659" s="12">
        <v>8.52</v>
      </c>
      <c r="F659" s="13">
        <v>9.2</v>
      </c>
      <c r="G659" s="13">
        <f>IF(AND(ISNUMBER(E659),ISNUMBER(F659)),F659-E659,"")</f>
        <v>0.68</v>
      </c>
      <c r="H659" s="14">
        <f>IF(AND(ISNUMBER(E659),E659&gt;0,ISNUMBER(F659)),F659/E659-1,"")</f>
        <v>0.07981220657277</v>
      </c>
      <c r="I659" t="str" s="15">
        <v>Unreviewed</v>
      </c>
      <c r="J659" s="16"/>
      <c r="K659" t="str" s="15">
        <v/>
      </c>
      <c r="L659" s="17" t="str">
        <f>IF(AC659="Local catalog","",IF(AG659="Yes",IF(ISNUMBER(E659),E659,""),IF(I659="Keep current",IF(ISNUMBER(E659),E659,""),IF(AH659&lt;&gt;"Yes","",IF(I659="Approve proposed",F659,IF(AND(I659="Use my price",AND(ISNUMBER(J659),J659&gt;0)),J659,""))))))</f>
        <v/>
      </c>
      <c r="M659" t="str" s="7">
        <f>IF(AND(AG659="Yes",OR(I659="Approve proposed",I659="Use my price")),"CHECK: protected price kept current",IF(OR(I659="Unreviewed",I659=""),"Pending review",IF(I659="Hold","On hold",IF(I659="Keep current",IF(ISNUMBER(E659),"Kept current","CHECK: no confirmed current price"),IF(AH659&lt;&gt;"Yes","CHECK: source needs review",IF(AND(I659="Use my price",NOT(AND(ISNUMBER(J659),J659&gt;0))),"CHECK: enter a price above zero",IF(NOT(OR(I659="Approve proposed",I659="Use my price")),"CHECK: choose a listed decision",IF(OR(NOT(ISNUMBER(L659)),L659&lt;=0,NOT(ISNUMBER(Y659)),Y659&lt;=0,X659&gt;=1),"CHECK: price or base unavailable",IF(L659/(Y659*(1-X659))-1&lt;0,"CHECK: price below local base","Ready")))))))))</f>
        <v>Pending review</v>
      </c>
      <c r="N659" s="18">
        <v>8.52</v>
      </c>
      <c r="O659" s="19">
        <v>0.6574</v>
      </c>
      <c r="P659" s="14">
        <v>0.7899</v>
      </c>
      <c r="Q659" s="20" t="str">
        <f>IF(AND(ISNUMBER(L659),ISNUMBER(Y659),Y659&gt;0,X659&lt;1),ROUND(L659/(Y659*(1-X659))-1,4),"")</f>
        <v/>
      </c>
      <c r="R659" s="12">
        <v>10.76</v>
      </c>
      <c r="S659" s="13">
        <f>IF(AND(ISNUMBER(E659),E659&gt;0,ISNUMBER(F659)),R659*(F659/E659-1)*(1-'Start Here'!$B$16),0)</f>
        <v>0.8330159624413149</v>
      </c>
      <c r="T659" s="17">
        <f>IF(AND(M659="Ready",OR(I659="Approve proposed",AND(I659="Use my price",AND(ISNUMBER(J659),J659&gt;0))),ISNUMBER(L659),E659&gt;0),R659*(L659/E659-1)*(1-'Start Here'!$B$16),0)</f>
        <v>0</v>
      </c>
      <c r="U659" t="str" s="6">
        <v/>
      </c>
      <c r="V659" t="str" s="21">
        <v>Yes</v>
      </c>
      <c r="W659" t="str" s="21">
        <v>No</v>
      </c>
      <c r="X659" s="22">
        <v>0</v>
      </c>
      <c r="Y659" s="18">
        <v>5.14</v>
      </c>
      <c r="Z659" s="18">
        <v>9.5</v>
      </c>
      <c r="AA659" s="25">
        <v>0.5412</v>
      </c>
      <c r="AB659" t="str" s="6">
        <v>2026-10-01 10:41:27 UTC</v>
      </c>
      <c r="AC659" t="str" s="6">
        <v>Local Line cache</v>
      </c>
      <c r="AD659" s="23">
        <v>805677</v>
      </c>
      <c r="AE659" s="23">
        <v>526730</v>
      </c>
      <c r="AF659" t="str" s="23">
        <v>805677:526730:member</v>
      </c>
      <c r="AG659" t="str" s="23">
        <v>No</v>
      </c>
      <c r="AH659" t="str" s="23">
        <v>Yes</v>
      </c>
      <c r="AI659" s="18">
        <v>5.14</v>
      </c>
    </row>
    <row r="660" ht="32" customHeight="1">
      <c r="A660" t="str" s="7">
        <v>Deck Family Farm</v>
      </c>
      <c r="B660" t="str" s="7">
        <v>Chicken Liver</v>
      </c>
      <c r="C660" t="str" s="7">
        <v>1/2 lb bag</v>
      </c>
      <c r="D660" t="str" s="7">
        <v>Guest Basket</v>
      </c>
      <c r="E660" s="12">
        <v>8.52</v>
      </c>
      <c r="F660" s="13">
        <v>9.2</v>
      </c>
      <c r="G660" s="13">
        <f>IF(AND(ISNUMBER(E660),ISNUMBER(F660)),F660-E660,"")</f>
        <v>0.68</v>
      </c>
      <c r="H660" s="14">
        <f>IF(AND(ISNUMBER(E660),E660&gt;0,ISNUMBER(F660)),F660/E660-1,"")</f>
        <v>0.07981220657277</v>
      </c>
      <c r="I660" t="str" s="15">
        <v>Unreviewed</v>
      </c>
      <c r="J660" s="16"/>
      <c r="K660" t="str" s="15">
        <v/>
      </c>
      <c r="L660" s="17" t="str">
        <f>IF(AC660="Local catalog","",IF(AG660="Yes",IF(ISNUMBER(E660),E660,""),IF(I660="Keep current",IF(ISNUMBER(E660),E660,""),IF(AH660&lt;&gt;"Yes","",IF(I660="Approve proposed",F660,IF(AND(I660="Use my price",AND(ISNUMBER(J660),J660&gt;0)),J660,""))))))</f>
        <v/>
      </c>
      <c r="M660" t="str" s="7">
        <f>IF(AND(AG660="Yes",OR(I660="Approve proposed",I660="Use my price")),"CHECK: protected price kept current",IF(OR(I660="Unreviewed",I660=""),"Pending review",IF(I660="Hold","On hold",IF(I660="Keep current",IF(ISNUMBER(E660),"Kept current","CHECK: no confirmed current price"),IF(AH660&lt;&gt;"Yes","CHECK: source needs review",IF(AND(I660="Use my price",NOT(AND(ISNUMBER(J660),J660&gt;0))),"CHECK: enter a price above zero",IF(NOT(OR(I660="Approve proposed",I660="Use my price")),"CHECK: choose a listed decision",IF(OR(NOT(ISNUMBER(L660)),L660&lt;=0,NOT(ISNUMBER(Y660)),Y660&lt;=0,X660&gt;=1),"CHECK: price or base unavailable",IF(L660/(Y660*(1-X660))-1&lt;0,"CHECK: price below local base","Ready")))))))))</f>
        <v>Pending review</v>
      </c>
      <c r="N660" s="18">
        <v>8.52</v>
      </c>
      <c r="O660" s="19">
        <v>0.6574</v>
      </c>
      <c r="P660" s="14">
        <v>0.7899</v>
      </c>
      <c r="Q660" s="20" t="str">
        <f>IF(AND(ISNUMBER(L660),ISNUMBER(Y660),Y660&gt;0,X660&lt;1),ROUND(L660/(Y660*(1-X660))-1,4),"")</f>
        <v/>
      </c>
      <c r="R660" s="12">
        <v>27.8</v>
      </c>
      <c r="S660" s="13">
        <f>IF(AND(ISNUMBER(E660),E660&gt;0,ISNUMBER(F660)),R660*(F660/E660-1)*(1-'Start Here'!$B$16),0)</f>
        <v>2.152215962441316</v>
      </c>
      <c r="T660" s="17">
        <f>IF(AND(M660="Ready",OR(I660="Approve proposed",AND(I660="Use my price",AND(ISNUMBER(J660),J660&gt;0))),ISNUMBER(L660),E660&gt;0),R660*(L660/E660-1)*(1-'Start Here'!$B$16),0)</f>
        <v>0</v>
      </c>
      <c r="U660" t="str" s="6">
        <v/>
      </c>
      <c r="V660" t="str" s="21">
        <v>Yes</v>
      </c>
      <c r="W660" t="str" s="21">
        <v>No</v>
      </c>
      <c r="X660" s="22">
        <v>0</v>
      </c>
      <c r="Y660" s="18">
        <v>5.14</v>
      </c>
      <c r="Z660" s="18">
        <v>9.5</v>
      </c>
      <c r="AA660" s="25">
        <v>0.5412</v>
      </c>
      <c r="AB660" t="str" s="6">
        <v>2026-10-01 10:41:27 UTC</v>
      </c>
      <c r="AC660" t="str" s="6">
        <v>Local Line cache</v>
      </c>
      <c r="AD660" s="23">
        <v>805677</v>
      </c>
      <c r="AE660" s="23">
        <v>526730</v>
      </c>
      <c r="AF660" t="str" s="23">
        <v>805677:526730:guest</v>
      </c>
      <c r="AG660" t="str" s="23">
        <v>No</v>
      </c>
      <c r="AH660" t="str" s="23">
        <v>Yes</v>
      </c>
      <c r="AI660" s="18">
        <v>15.419999999999998</v>
      </c>
    </row>
    <row r="661" ht="32" customHeight="1">
      <c r="A661" t="str" s="7">
        <v>Deck Family Farm</v>
      </c>
      <c r="B661" t="str" s="7">
        <v>Chicken Liver</v>
      </c>
      <c r="C661" t="str" s="7">
        <v>1/2 lb bag</v>
      </c>
      <c r="D661" t="str" s="7">
        <v>SNAP</v>
      </c>
      <c r="E661" s="12">
        <v>8.52</v>
      </c>
      <c r="F661" s="13">
        <v>8.52</v>
      </c>
      <c r="G661" s="13">
        <f>IF(AND(ISNUMBER(E661),ISNUMBER(F661)),F661-E661,"")</f>
        <v>0</v>
      </c>
      <c r="H661" s="14">
        <f>IF(AND(ISNUMBER(E661),E661&gt;0,ISNUMBER(F661)),F661/E661-1,"")</f>
        <v>0</v>
      </c>
      <c r="I661" t="str" s="15">
        <v>Keep current</v>
      </c>
      <c r="J661" s="16"/>
      <c r="K661" t="str" s="15">
        <v/>
      </c>
      <c r="L661" s="17">
        <f>IF(AC661="Local catalog","",IF(AG661="Yes",IF(ISNUMBER(E661),E661,""),IF(I661="Keep current",IF(ISNUMBER(E661),E661,""),IF(AH661&lt;&gt;"Yes","",IF(I661="Approve proposed",F661,IF(AND(I661="Use my price",AND(ISNUMBER(J661),J661&gt;0)),J661,""))))))</f>
        <v>8.52</v>
      </c>
      <c r="M661" t="str" s="7">
        <f>IF(AND(AG661="Yes",OR(I661="Approve proposed",I661="Use my price")),"CHECK: protected price kept current",IF(OR(I661="Unreviewed",I661=""),"Pending review",IF(I661="Hold","On hold",IF(I661="Keep current",IF(ISNUMBER(E661),"Kept current","CHECK: no confirmed current price"),IF(AH661&lt;&gt;"Yes","CHECK: source needs review",IF(AND(I661="Use my price",NOT(AND(ISNUMBER(J661),J661&gt;0))),"CHECK: enter a price above zero",IF(NOT(OR(I661="Approve proposed",I661="Use my price")),"CHECK: choose a listed decision",IF(OR(NOT(ISNUMBER(L661)),L661&lt;=0,NOT(ISNUMBER(Y661)),Y661&lt;=0,X661&gt;=1),"CHECK: price or base unavailable",IF(L661/(Y661*(1-X661))-1&lt;0,"CHECK: price below local base","Ready")))))))))</f>
        <v>Kept current</v>
      </c>
      <c r="N661" s="18">
        <v>8.52</v>
      </c>
      <c r="O661" s="19">
        <v>0.6574</v>
      </c>
      <c r="P661" s="14">
        <v>0.6576</v>
      </c>
      <c r="Q661" s="20">
        <f>IF(AND(ISNUMBER(L661),ISNUMBER(Y661),Y661&gt;0,X661&lt;1),ROUND(L661/(Y661*(1-X661))-1,4),"")</f>
        <v>0.6576</v>
      </c>
      <c r="R661" s="12">
        <v>0</v>
      </c>
      <c r="S661" s="13">
        <f>IF(AND(ISNUMBER(E661),E661&gt;0,ISNUMBER(F661)),R661*(F661/E661-1)*(1-'Start Here'!$B$16),0)</f>
        <v>0</v>
      </c>
      <c r="T661" s="17">
        <f>IF(AND(M661="Ready",OR(I661="Approve proposed",AND(I661="Use my price",AND(ISNUMBER(J661),J661&gt;0))),ISNUMBER(L661),E661&gt;0),R661*(L661/E661-1)*(1-'Start Here'!$B$16),0)</f>
        <v>0</v>
      </c>
      <c r="U661" t="str" s="6">
        <v>SNAP: preserve existing selling price</v>
      </c>
      <c r="V661" t="str" s="21">
        <v>Yes</v>
      </c>
      <c r="W661" t="str" s="21">
        <v>No</v>
      </c>
      <c r="X661" s="22">
        <v>0</v>
      </c>
      <c r="Y661" s="18">
        <v>5.14</v>
      </c>
      <c r="Z661" s="18">
        <v>9.5</v>
      </c>
      <c r="AA661" s="25">
        <v>0.5412</v>
      </c>
      <c r="AB661" t="str" s="6">
        <v>2026-10-01 10:41:27 UTC</v>
      </c>
      <c r="AC661" t="str" s="6">
        <v>Local Line cache</v>
      </c>
      <c r="AD661" s="23">
        <v>805677</v>
      </c>
      <c r="AE661" s="23">
        <v>526730</v>
      </c>
      <c r="AF661" t="str" s="23">
        <v>805677:526730:snap</v>
      </c>
      <c r="AG661" t="str" s="23">
        <v>Yes</v>
      </c>
      <c r="AH661" t="str" s="23">
        <v>Yes</v>
      </c>
      <c r="AI661" s="18">
        <v>0</v>
      </c>
    </row>
    <row r="662" ht="32" customHeight="1">
      <c r="A662" t="str" s="7">
        <v>Deck Family Farm</v>
      </c>
      <c r="B662" t="str" s="7">
        <v>Chicken Part, Breast, Bone-In</v>
      </c>
      <c r="C662" t="str" s="7">
        <v>1.30 - 1.70 lbs</v>
      </c>
      <c r="D662" t="str" s="7">
        <v>Herd Share Members</v>
      </c>
      <c r="E662" s="12">
        <v>16.14</v>
      </c>
      <c r="F662" s="13">
        <v>17.43</v>
      </c>
      <c r="G662" s="13">
        <f>IF(AND(ISNUMBER(E662),ISNUMBER(F662)),F662-E662,"")</f>
        <v>1.29</v>
      </c>
      <c r="H662" s="14">
        <f>IF(AND(ISNUMBER(E662),E662&gt;0,ISNUMBER(F662)),F662/E662-1,"")</f>
        <v>0.07992565055762069</v>
      </c>
      <c r="I662" t="str" s="15">
        <v>Unreviewed</v>
      </c>
      <c r="J662" s="16"/>
      <c r="K662" t="str" s="15">
        <v/>
      </c>
      <c r="L662" s="17" t="str">
        <f>IF(AC662="Local catalog","",IF(AG662="Yes",IF(ISNUMBER(E662),E662,""),IF(I662="Keep current",IF(ISNUMBER(E662),E662,""),IF(AH662&lt;&gt;"Yes","",IF(I662="Approve proposed",F662,IF(AND(I662="Use my price",AND(ISNUMBER(J662),J662&gt;0)),J662,""))))))</f>
        <v/>
      </c>
      <c r="M662" t="str" s="7">
        <f>IF(AND(AG662="Yes",OR(I662="Approve proposed",I662="Use my price")),"CHECK: protected price kept current",IF(OR(I662="Unreviewed",I662=""),"Pending review",IF(I662="Hold","On hold",IF(I662="Keep current",IF(ISNUMBER(E662),"Kept current","CHECK: no confirmed current price"),IF(AH662&lt;&gt;"Yes","CHECK: source needs review",IF(AND(I662="Use my price",NOT(AND(ISNUMBER(J662),J662&gt;0))),"CHECK: enter a price above zero",IF(NOT(OR(I662="Approve proposed",I662="Use my price")),"CHECK: choose a listed decision",IF(OR(NOT(ISNUMBER(L662)),L662&lt;=0,NOT(ISNUMBER(Y662)),Y662&lt;=0,X662&gt;=1),"CHECK: price or base unavailable",IF(L662/(Y662*(1-X662))-1&lt;0,"CHECK: price below local base","Ready")))))))))</f>
        <v>Pending review</v>
      </c>
      <c r="N662" s="18">
        <v>16.14</v>
      </c>
      <c r="O662" s="19">
        <v>0.6574</v>
      </c>
      <c r="P662" s="14">
        <v>0.7895</v>
      </c>
      <c r="Q662" s="20" t="str">
        <f>IF(AND(ISNUMBER(L662),ISNUMBER(Y662),Y662&gt;0,X662&lt;1),ROUND(L662/(Y662*(1-X662))-1,4),"")</f>
        <v/>
      </c>
      <c r="R662" s="12">
        <v>9628.01</v>
      </c>
      <c r="S662" s="13">
        <f>IF(AND(ISNUMBER(E662),E662&gt;0,ISNUMBER(F662)),R662*(F662/E662-1)*(1-'Start Here'!$B$16),0)</f>
        <v>746.4392139405193</v>
      </c>
      <c r="T662" s="17">
        <f>IF(AND(M662="Ready",OR(I662="Approve proposed",AND(I662="Use my price",AND(ISNUMBER(J662),J662&gt;0))),ISNUMBER(L662),E662&gt;0),R662*(L662/E662-1)*(1-'Start Here'!$B$16),0)</f>
        <v>0</v>
      </c>
      <c r="U662" t="str" s="6">
        <v/>
      </c>
      <c r="V662" t="str" s="21">
        <v>Yes</v>
      </c>
      <c r="W662" t="str" s="21">
        <v>No</v>
      </c>
      <c r="X662" s="22">
        <v>0</v>
      </c>
      <c r="Y662" s="18">
        <v>9.74</v>
      </c>
      <c r="Z662" s="18">
        <v>12</v>
      </c>
      <c r="AA662" s="25">
        <v>0.5412</v>
      </c>
      <c r="AB662" t="str" s="6">
        <v>2026-10-01T16:20:38.654Z</v>
      </c>
      <c r="AC662" t="str" s="6">
        <v>Live GET verified</v>
      </c>
      <c r="AD662" s="23">
        <v>805669</v>
      </c>
      <c r="AE662" s="23">
        <v>526722</v>
      </c>
      <c r="AF662" t="str" s="23">
        <v>805669:526722:herdShare</v>
      </c>
      <c r="AG662" t="str" s="23">
        <v>No</v>
      </c>
      <c r="AH662" t="str" s="23">
        <v>Yes</v>
      </c>
      <c r="AI662" s="18">
        <v>5572.33</v>
      </c>
    </row>
    <row r="663" ht="32" customHeight="1">
      <c r="A663" t="str" s="7">
        <v>Deck Family Farm</v>
      </c>
      <c r="B663" t="str" s="7">
        <v>Chicken Part, Breast, Bone-In</v>
      </c>
      <c r="C663" t="str" s="7">
        <v>1.30 - 1.70 lbs</v>
      </c>
      <c r="D663" t="str" s="7">
        <v>CSA Members</v>
      </c>
      <c r="E663" s="12">
        <v>16.14</v>
      </c>
      <c r="F663" s="13">
        <v>17.43</v>
      </c>
      <c r="G663" s="13">
        <f>IF(AND(ISNUMBER(E663),ISNUMBER(F663)),F663-E663,"")</f>
        <v>1.29</v>
      </c>
      <c r="H663" s="14">
        <f>IF(AND(ISNUMBER(E663),E663&gt;0,ISNUMBER(F663)),F663/E663-1,"")</f>
        <v>0.07992565055762069</v>
      </c>
      <c r="I663" t="str" s="15">
        <v>Unreviewed</v>
      </c>
      <c r="J663" s="16"/>
      <c r="K663" t="str" s="15">
        <v/>
      </c>
      <c r="L663" s="17" t="str">
        <f>IF(AC663="Local catalog","",IF(AG663="Yes",IF(ISNUMBER(E663),E663,""),IF(I663="Keep current",IF(ISNUMBER(E663),E663,""),IF(AH663&lt;&gt;"Yes","",IF(I663="Approve proposed",F663,IF(AND(I663="Use my price",AND(ISNUMBER(J663),J663&gt;0)),J663,""))))))</f>
        <v/>
      </c>
      <c r="M663" t="str" s="7">
        <f>IF(AND(AG663="Yes",OR(I663="Approve proposed",I663="Use my price")),"CHECK: protected price kept current",IF(OR(I663="Unreviewed",I663=""),"Pending review",IF(I663="Hold","On hold",IF(I663="Keep current",IF(ISNUMBER(E663),"Kept current","CHECK: no confirmed current price"),IF(AH663&lt;&gt;"Yes","CHECK: source needs review",IF(AND(I663="Use my price",NOT(AND(ISNUMBER(J663),J663&gt;0))),"CHECK: enter a price above zero",IF(NOT(OR(I663="Approve proposed",I663="Use my price")),"CHECK: choose a listed decision",IF(OR(NOT(ISNUMBER(L663)),L663&lt;=0,NOT(ISNUMBER(Y663)),Y663&lt;=0,X663&gt;=1),"CHECK: price or base unavailable",IF(L663/(Y663*(1-X663))-1&lt;0,"CHECK: price below local base","Ready")))))))))</f>
        <v>Pending review</v>
      </c>
      <c r="N663" s="18">
        <v>16.14</v>
      </c>
      <c r="O663" s="19">
        <v>0.6574</v>
      </c>
      <c r="P663" s="14">
        <v>0.7895</v>
      </c>
      <c r="Q663" s="20" t="str">
        <f>IF(AND(ISNUMBER(L663),ISNUMBER(Y663),Y663&gt;0,X663&lt;1),ROUND(L663/(Y663*(1-X663))-1,4),"")</f>
        <v/>
      </c>
      <c r="R663" s="12">
        <v>459.99</v>
      </c>
      <c r="S663" s="13">
        <f>IF(AND(ISNUMBER(E663),E663&gt;0,ISNUMBER(F663)),R663*(F663/E663-1)*(1-'Start Here'!$B$16),0)</f>
        <v>35.662049999999944</v>
      </c>
      <c r="T663" s="17">
        <f>IF(AND(M663="Ready",OR(I663="Approve proposed",AND(I663="Use my price",AND(ISNUMBER(J663),J663&gt;0))),ISNUMBER(L663),E663&gt;0),R663*(L663/E663-1)*(1-'Start Here'!$B$16),0)</f>
        <v>0</v>
      </c>
      <c r="U663" t="str" s="6">
        <v/>
      </c>
      <c r="V663" t="str" s="21">
        <v>Yes</v>
      </c>
      <c r="W663" t="str" s="21">
        <v>No</v>
      </c>
      <c r="X663" s="22">
        <v>0</v>
      </c>
      <c r="Y663" s="18">
        <v>9.74</v>
      </c>
      <c r="Z663" s="18">
        <v>12</v>
      </c>
      <c r="AA663" s="25">
        <v>0.5412</v>
      </c>
      <c r="AB663" t="str" s="6">
        <v>2026-10-01T16:20:38.654Z</v>
      </c>
      <c r="AC663" t="str" s="6">
        <v>Live GET verified</v>
      </c>
      <c r="AD663" s="23">
        <v>805669</v>
      </c>
      <c r="AE663" s="23">
        <v>526722</v>
      </c>
      <c r="AF663" t="str" s="23">
        <v>805669:526722:member</v>
      </c>
      <c r="AG663" t="str" s="23">
        <v>No</v>
      </c>
      <c r="AH663" t="str" s="23">
        <v>Yes</v>
      </c>
      <c r="AI663" s="18">
        <v>216.03</v>
      </c>
    </row>
    <row r="664" ht="32" customHeight="1">
      <c r="A664" t="str" s="7">
        <v>Deck Family Farm</v>
      </c>
      <c r="B664" t="str" s="7">
        <v>Chicken Part, Breast, Bone-In</v>
      </c>
      <c r="C664" t="str" s="7">
        <v>1.30 - 1.70 lbs</v>
      </c>
      <c r="D664" t="str" s="7">
        <v>Guest Basket</v>
      </c>
      <c r="E664" s="12">
        <v>16.14</v>
      </c>
      <c r="F664" s="13">
        <v>17.43</v>
      </c>
      <c r="G664" s="13">
        <f>IF(AND(ISNUMBER(E664),ISNUMBER(F664)),F664-E664,"")</f>
        <v>1.29</v>
      </c>
      <c r="H664" s="14">
        <f>IF(AND(ISNUMBER(E664),E664&gt;0,ISNUMBER(F664)),F664/E664-1,"")</f>
        <v>0.07992565055762069</v>
      </c>
      <c r="I664" t="str" s="15">
        <v>Unreviewed</v>
      </c>
      <c r="J664" s="16"/>
      <c r="K664" t="str" s="15">
        <v/>
      </c>
      <c r="L664" s="17" t="str">
        <f>IF(AC664="Local catalog","",IF(AG664="Yes",IF(ISNUMBER(E664),E664,""),IF(I664="Keep current",IF(ISNUMBER(E664),E664,""),IF(AH664&lt;&gt;"Yes","",IF(I664="Approve proposed",F664,IF(AND(I664="Use my price",AND(ISNUMBER(J664),J664&gt;0)),J664,""))))))</f>
        <v/>
      </c>
      <c r="M664" t="str" s="7">
        <f>IF(AND(AG664="Yes",OR(I664="Approve proposed",I664="Use my price")),"CHECK: protected price kept current",IF(OR(I664="Unreviewed",I664=""),"Pending review",IF(I664="Hold","On hold",IF(I664="Keep current",IF(ISNUMBER(E664),"Kept current","CHECK: no confirmed current price"),IF(AH664&lt;&gt;"Yes","CHECK: source needs review",IF(AND(I664="Use my price",NOT(AND(ISNUMBER(J664),J664&gt;0))),"CHECK: enter a price above zero",IF(NOT(OR(I664="Approve proposed",I664="Use my price")),"CHECK: choose a listed decision",IF(OR(NOT(ISNUMBER(L664)),L664&lt;=0,NOT(ISNUMBER(Y664)),Y664&lt;=0,X664&gt;=1),"CHECK: price or base unavailable",IF(L664/(Y664*(1-X664))-1&lt;0,"CHECK: price below local base","Ready")))))))))</f>
        <v>Pending review</v>
      </c>
      <c r="N664" s="18">
        <v>16.14</v>
      </c>
      <c r="O664" s="19">
        <v>0.6574</v>
      </c>
      <c r="P664" s="14">
        <v>0.7895</v>
      </c>
      <c r="Q664" s="20" t="str">
        <f>IF(AND(ISNUMBER(L664),ISNUMBER(Y664),Y664&gt;0,X664&lt;1),ROUND(L664/(Y664*(1-X664))-1,4),"")</f>
        <v/>
      </c>
      <c r="R664" s="12">
        <v>697.96</v>
      </c>
      <c r="S664" s="13">
        <f>IF(AND(ISNUMBER(E664),E664&gt;0,ISNUMBER(F664)),R664*(F664/E664-1)*(1-'Start Here'!$B$16),0)</f>
        <v>54.11135985130103</v>
      </c>
      <c r="T664" s="17">
        <f>IF(AND(M664="Ready",OR(I664="Approve proposed",AND(I664="Use my price",AND(ISNUMBER(J664),J664&gt;0))),ISNUMBER(L664),E664&gt;0),R664*(L664/E664-1)*(1-'Start Here'!$B$16),0)</f>
        <v>0</v>
      </c>
      <c r="U664" t="str" s="6">
        <v/>
      </c>
      <c r="V664" t="str" s="21">
        <v>Yes</v>
      </c>
      <c r="W664" t="str" s="21">
        <v>No</v>
      </c>
      <c r="X664" s="22">
        <v>0</v>
      </c>
      <c r="Y664" s="18">
        <v>9.74</v>
      </c>
      <c r="Z664" s="18">
        <v>12</v>
      </c>
      <c r="AA664" s="25">
        <v>0.5412</v>
      </c>
      <c r="AB664" t="str" s="6">
        <v>2026-10-01T16:20:38.654Z</v>
      </c>
      <c r="AC664" t="str" s="6">
        <v>Live GET verified</v>
      </c>
      <c r="AD664" s="23">
        <v>805669</v>
      </c>
      <c r="AE664" s="23">
        <v>526722</v>
      </c>
      <c r="AF664" t="str" s="23">
        <v>805669:526722:guest</v>
      </c>
      <c r="AG664" t="str" s="23">
        <v>No</v>
      </c>
      <c r="AH664" t="str" s="23">
        <v>Yes</v>
      </c>
      <c r="AI664" s="18">
        <v>373.5</v>
      </c>
    </row>
    <row r="665" ht="32" customHeight="1">
      <c r="A665" t="str" s="7">
        <v>Deck Family Farm</v>
      </c>
      <c r="B665" t="str" s="7">
        <v>Chicken Part, Breast, Bone-In</v>
      </c>
      <c r="C665" t="str" s="7">
        <v>1.30 - 1.70 lbs</v>
      </c>
      <c r="D665" t="str" s="7">
        <v>SNAP</v>
      </c>
      <c r="E665" s="12">
        <v>16.14</v>
      </c>
      <c r="F665" s="13">
        <v>16.14</v>
      </c>
      <c r="G665" s="13">
        <f>IF(AND(ISNUMBER(E665),ISNUMBER(F665)),F665-E665,"")</f>
        <v>0</v>
      </c>
      <c r="H665" s="14">
        <f>IF(AND(ISNUMBER(E665),E665&gt;0,ISNUMBER(F665)),F665/E665-1,"")</f>
        <v>0</v>
      </c>
      <c r="I665" t="str" s="15">
        <v>Keep current</v>
      </c>
      <c r="J665" s="16"/>
      <c r="K665" t="str" s="15">
        <v/>
      </c>
      <c r="L665" s="17">
        <f>IF(AC665="Local catalog","",IF(AG665="Yes",IF(ISNUMBER(E665),E665,""),IF(I665="Keep current",IF(ISNUMBER(E665),E665,""),IF(AH665&lt;&gt;"Yes","",IF(I665="Approve proposed",F665,IF(AND(I665="Use my price",AND(ISNUMBER(J665),J665&gt;0)),J665,""))))))</f>
        <v>16.14</v>
      </c>
      <c r="M665" t="str" s="7">
        <f>IF(AND(AG665="Yes",OR(I665="Approve proposed",I665="Use my price")),"CHECK: protected price kept current",IF(OR(I665="Unreviewed",I665=""),"Pending review",IF(I665="Hold","On hold",IF(I665="Keep current",IF(ISNUMBER(E665),"Kept current","CHECK: no confirmed current price"),IF(AH665&lt;&gt;"Yes","CHECK: source needs review",IF(AND(I665="Use my price",NOT(AND(ISNUMBER(J665),J665&gt;0))),"CHECK: enter a price above zero",IF(NOT(OR(I665="Approve proposed",I665="Use my price")),"CHECK: choose a listed decision",IF(OR(NOT(ISNUMBER(L665)),L665&lt;=0,NOT(ISNUMBER(Y665)),Y665&lt;=0,X665&gt;=1),"CHECK: price or base unavailable",IF(L665/(Y665*(1-X665))-1&lt;0,"CHECK: price below local base","Ready")))))))))</f>
        <v>Kept current</v>
      </c>
      <c r="N665" s="18">
        <v>16.14</v>
      </c>
      <c r="O665" s="19">
        <v>0.6574</v>
      </c>
      <c r="P665" s="14">
        <v>0.6571</v>
      </c>
      <c r="Q665" s="20">
        <f>IF(AND(ISNUMBER(L665),ISNUMBER(Y665),Y665&gt;0,X665&lt;1),ROUND(L665/(Y665*(1-X665))-1,4),"")</f>
        <v>0.6571</v>
      </c>
      <c r="R665" s="12">
        <v>0</v>
      </c>
      <c r="S665" s="13">
        <f>IF(AND(ISNUMBER(E665),E665&gt;0,ISNUMBER(F665)),R665*(F665/E665-1)*(1-'Start Here'!$B$16),0)</f>
        <v>0</v>
      </c>
      <c r="T665" s="17">
        <f>IF(AND(M665="Ready",OR(I665="Approve proposed",AND(I665="Use my price",AND(ISNUMBER(J665),J665&gt;0))),ISNUMBER(L665),E665&gt;0),R665*(L665/E665-1)*(1-'Start Here'!$B$16),0)</f>
        <v>0</v>
      </c>
      <c r="U665" t="str" s="6">
        <v>SNAP: preserve existing selling price</v>
      </c>
      <c r="V665" t="str" s="21">
        <v>Yes</v>
      </c>
      <c r="W665" t="str" s="21">
        <v>No</v>
      </c>
      <c r="X665" s="22">
        <v>0</v>
      </c>
      <c r="Y665" s="18">
        <v>9.74</v>
      </c>
      <c r="Z665" s="18">
        <v>12</v>
      </c>
      <c r="AA665" s="25">
        <v>0.5412</v>
      </c>
      <c r="AB665" t="str" s="6">
        <v>2026-10-01T16:20:38.654Z</v>
      </c>
      <c r="AC665" t="str" s="6">
        <v>Live GET verified</v>
      </c>
      <c r="AD665" s="23">
        <v>805669</v>
      </c>
      <c r="AE665" s="23">
        <v>526722</v>
      </c>
      <c r="AF665" t="str" s="23">
        <v>805669:526722:snap</v>
      </c>
      <c r="AG665" t="str" s="23">
        <v>Yes</v>
      </c>
      <c r="AH665" t="str" s="23">
        <v>Yes</v>
      </c>
      <c r="AI665" s="18">
        <v>0</v>
      </c>
    </row>
    <row r="666" ht="32" customHeight="1">
      <c r="A666" t="str" s="7">
        <v>Deck Family Farm</v>
      </c>
      <c r="B666" t="str" s="7">
        <v>Chicken Part, Hindquarter</v>
      </c>
      <c r="C666" t="str" s="7">
        <v>1.00 - 1.50 lbs</v>
      </c>
      <c r="D666" t="str" s="7">
        <v>Herd Share Members</v>
      </c>
      <c r="E666" s="12">
        <v>13.46</v>
      </c>
      <c r="F666" s="13">
        <v>14.54</v>
      </c>
      <c r="G666" s="13">
        <f>IF(AND(ISNUMBER(E666),ISNUMBER(F666)),F666-E666,"")</f>
        <v>1.08</v>
      </c>
      <c r="H666" s="14">
        <f>IF(AND(ISNUMBER(E666),E666&gt;0,ISNUMBER(F666)),F666/E666-1,"")</f>
        <v>0.08023774145616636</v>
      </c>
      <c r="I666" t="str" s="15">
        <v>Unreviewed</v>
      </c>
      <c r="J666" s="16"/>
      <c r="K666" t="str" s="15">
        <v/>
      </c>
      <c r="L666" s="17" t="str">
        <f>IF(AC666="Local catalog","",IF(AG666="Yes",IF(ISNUMBER(E666),E666,""),IF(I666="Keep current",IF(ISNUMBER(E666),E666,""),IF(AH666&lt;&gt;"Yes","",IF(I666="Approve proposed",F666,IF(AND(I666="Use my price",AND(ISNUMBER(J666),J666&gt;0)),J666,""))))))</f>
        <v/>
      </c>
      <c r="M666" t="str" s="7">
        <f>IF(AND(AG666="Yes",OR(I666="Approve proposed",I666="Use my price")),"CHECK: protected price kept current",IF(OR(I666="Unreviewed",I666=""),"Pending review",IF(I666="Hold","On hold",IF(I666="Keep current",IF(ISNUMBER(E666),"Kept current","CHECK: no confirmed current price"),IF(AH666&lt;&gt;"Yes","CHECK: source needs review",IF(AND(I666="Use my price",NOT(AND(ISNUMBER(J666),J666&gt;0))),"CHECK: enter a price above zero",IF(NOT(OR(I666="Approve proposed",I666="Use my price")),"CHECK: choose a listed decision",IF(OR(NOT(ISNUMBER(L666)),L666&lt;=0,NOT(ISNUMBER(Y666)),Y666&lt;=0,X666&gt;=1),"CHECK: price or base unavailable",IF(L666/(Y666*(1-X666))-1&lt;0,"CHECK: price below local base","Ready")))))))))</f>
        <v>Pending review</v>
      </c>
      <c r="N666" s="18">
        <v>13.46</v>
      </c>
      <c r="O666" s="19">
        <v>0.6574</v>
      </c>
      <c r="P666" s="14">
        <v>0.7906</v>
      </c>
      <c r="Q666" s="20" t="str">
        <f>IF(AND(ISNUMBER(L666),ISNUMBER(Y666),Y666&gt;0,X666&lt;1),ROUND(L666/(Y666*(1-X666))-1,4),"")</f>
        <v/>
      </c>
      <c r="R666" s="12">
        <v>4531.45</v>
      </c>
      <c r="S666" s="13">
        <f>IF(AND(ISNUMBER(E666),E666&gt;0,ISNUMBER(F666)),R666*(F666/E666-1)*(1-'Start Here'!$B$16),0)</f>
        <v>352.6855141158987</v>
      </c>
      <c r="T666" s="17">
        <f>IF(AND(M666="Ready",OR(I666="Approve proposed",AND(I666="Use my price",AND(ISNUMBER(J666),J666&gt;0))),ISNUMBER(L666),E666&gt;0),R666*(L666/E666-1)*(1-'Start Here'!$B$16),0)</f>
        <v>0</v>
      </c>
      <c r="U666" t="str" s="6">
        <v/>
      </c>
      <c r="V666" t="str" s="21">
        <v>Yes</v>
      </c>
      <c r="W666" t="str" s="21">
        <v>No</v>
      </c>
      <c r="X666" s="22">
        <v>0</v>
      </c>
      <c r="Y666" s="18">
        <v>8.12</v>
      </c>
      <c r="Z666" s="18">
        <v>12</v>
      </c>
      <c r="AA666" s="25">
        <v>0.5412</v>
      </c>
      <c r="AB666" t="str" s="6">
        <v>2026-10-01T16:20:40.324Z</v>
      </c>
      <c r="AC666" t="str" s="6">
        <v>Live GET verified</v>
      </c>
      <c r="AD666" s="23">
        <v>805676</v>
      </c>
      <c r="AE666" s="23">
        <v>526729</v>
      </c>
      <c r="AF666" t="str" s="23">
        <v>805676:526729:herdShare</v>
      </c>
      <c r="AG666" t="str" s="23">
        <v>No</v>
      </c>
      <c r="AH666" t="str" s="23">
        <v>Yes</v>
      </c>
      <c r="AI666" s="18">
        <v>2833.88</v>
      </c>
    </row>
    <row r="667" ht="32" customHeight="1">
      <c r="A667" t="str" s="7">
        <v>Deck Family Farm</v>
      </c>
      <c r="B667" t="str" s="7">
        <v>Chicken Part, Hindquarter</v>
      </c>
      <c r="C667" t="str" s="7">
        <v>1.00 - 1.50 lbs</v>
      </c>
      <c r="D667" t="str" s="7">
        <v>CSA Members</v>
      </c>
      <c r="E667" s="12">
        <v>13.46</v>
      </c>
      <c r="F667" s="13">
        <v>14.54</v>
      </c>
      <c r="G667" s="13">
        <f>IF(AND(ISNUMBER(E667),ISNUMBER(F667)),F667-E667,"")</f>
        <v>1.08</v>
      </c>
      <c r="H667" s="14">
        <f>IF(AND(ISNUMBER(E667),E667&gt;0,ISNUMBER(F667)),F667/E667-1,"")</f>
        <v>0.08023774145616636</v>
      </c>
      <c r="I667" t="str" s="15">
        <v>Unreviewed</v>
      </c>
      <c r="J667" s="16"/>
      <c r="K667" t="str" s="15">
        <v/>
      </c>
      <c r="L667" s="17" t="str">
        <f>IF(AC667="Local catalog","",IF(AG667="Yes",IF(ISNUMBER(E667),E667,""),IF(I667="Keep current",IF(ISNUMBER(E667),E667,""),IF(AH667&lt;&gt;"Yes","",IF(I667="Approve proposed",F667,IF(AND(I667="Use my price",AND(ISNUMBER(J667),J667&gt;0)),J667,""))))))</f>
        <v/>
      </c>
      <c r="M667" t="str" s="7">
        <f>IF(AND(AG667="Yes",OR(I667="Approve proposed",I667="Use my price")),"CHECK: protected price kept current",IF(OR(I667="Unreviewed",I667=""),"Pending review",IF(I667="Hold","On hold",IF(I667="Keep current",IF(ISNUMBER(E667),"Kept current","CHECK: no confirmed current price"),IF(AH667&lt;&gt;"Yes","CHECK: source needs review",IF(AND(I667="Use my price",NOT(AND(ISNUMBER(J667),J667&gt;0))),"CHECK: enter a price above zero",IF(NOT(OR(I667="Approve proposed",I667="Use my price")),"CHECK: choose a listed decision",IF(OR(NOT(ISNUMBER(L667)),L667&lt;=0,NOT(ISNUMBER(Y667)),Y667&lt;=0,X667&gt;=1),"CHECK: price or base unavailable",IF(L667/(Y667*(1-X667))-1&lt;0,"CHECK: price below local base","Ready")))))))))</f>
        <v>Pending review</v>
      </c>
      <c r="N667" s="18">
        <v>13.46</v>
      </c>
      <c r="O667" s="19">
        <v>0.6574</v>
      </c>
      <c r="P667" s="14">
        <v>0.7906</v>
      </c>
      <c r="Q667" s="20" t="str">
        <f>IF(AND(ISNUMBER(L667),ISNUMBER(Y667),Y667&gt;0,X667&lt;1),ROUND(L667/(Y667*(1-X667))-1,4),"")</f>
        <v/>
      </c>
      <c r="R667" s="12">
        <v>678.21</v>
      </c>
      <c r="S667" s="13">
        <f>IF(AND(ISNUMBER(E667),E667&gt;0,ISNUMBER(F667)),R667*(F667/E667-1)*(1-'Start Here'!$B$16),0)</f>
        <v>52.78549747399699</v>
      </c>
      <c r="T667" s="17">
        <f>IF(AND(M667="Ready",OR(I667="Approve proposed",AND(I667="Use my price",AND(ISNUMBER(J667),J667&gt;0))),ISNUMBER(L667),E667&gt;0),R667*(L667/E667-1)*(1-'Start Here'!$B$16),0)</f>
        <v>0</v>
      </c>
      <c r="U667" t="str" s="6">
        <v/>
      </c>
      <c r="V667" t="str" s="21">
        <v>Yes</v>
      </c>
      <c r="W667" t="str" s="21">
        <v>No</v>
      </c>
      <c r="X667" s="22">
        <v>0</v>
      </c>
      <c r="Y667" s="18">
        <v>8.12</v>
      </c>
      <c r="Z667" s="18">
        <v>12</v>
      </c>
      <c r="AA667" s="25">
        <v>0.5412</v>
      </c>
      <c r="AB667" t="str" s="6">
        <v>2026-10-01T16:20:40.324Z</v>
      </c>
      <c r="AC667" t="str" s="6">
        <v>Live GET verified</v>
      </c>
      <c r="AD667" s="23">
        <v>805676</v>
      </c>
      <c r="AE667" s="23">
        <v>526729</v>
      </c>
      <c r="AF667" t="str" s="23">
        <v>805676:526729:member</v>
      </c>
      <c r="AG667" t="str" s="23">
        <v>No</v>
      </c>
      <c r="AH667" t="str" s="23">
        <v>Yes</v>
      </c>
      <c r="AI667" s="18">
        <v>316.68</v>
      </c>
    </row>
    <row r="668" ht="32" customHeight="1">
      <c r="A668" t="str" s="7">
        <v>Deck Family Farm</v>
      </c>
      <c r="B668" t="str" s="7">
        <v>Chicken Part, Hindquarter</v>
      </c>
      <c r="C668" t="str" s="7">
        <v>1.00 - 1.50 lbs</v>
      </c>
      <c r="D668" t="str" s="7">
        <v>Guest Basket</v>
      </c>
      <c r="E668" s="12">
        <v>13.46</v>
      </c>
      <c r="F668" s="13">
        <v>14.54</v>
      </c>
      <c r="G668" s="13">
        <f>IF(AND(ISNUMBER(E668),ISNUMBER(F668)),F668-E668,"")</f>
        <v>1.08</v>
      </c>
      <c r="H668" s="14">
        <f>IF(AND(ISNUMBER(E668),E668&gt;0,ISNUMBER(F668)),F668/E668-1,"")</f>
        <v>0.08023774145616636</v>
      </c>
      <c r="I668" t="str" s="15">
        <v>Unreviewed</v>
      </c>
      <c r="J668" s="16"/>
      <c r="K668" t="str" s="15">
        <v/>
      </c>
      <c r="L668" s="17" t="str">
        <f>IF(AC668="Local catalog","",IF(AG668="Yes",IF(ISNUMBER(E668),E668,""),IF(I668="Keep current",IF(ISNUMBER(E668),E668,""),IF(AH668&lt;&gt;"Yes","",IF(I668="Approve proposed",F668,IF(AND(I668="Use my price",AND(ISNUMBER(J668),J668&gt;0)),J668,""))))))</f>
        <v/>
      </c>
      <c r="M668" t="str" s="7">
        <f>IF(AND(AG668="Yes",OR(I668="Approve proposed",I668="Use my price")),"CHECK: protected price kept current",IF(OR(I668="Unreviewed",I668=""),"Pending review",IF(I668="Hold","On hold",IF(I668="Keep current",IF(ISNUMBER(E668),"Kept current","CHECK: no confirmed current price"),IF(AH668&lt;&gt;"Yes","CHECK: source needs review",IF(AND(I668="Use my price",NOT(AND(ISNUMBER(J668),J668&gt;0))),"CHECK: enter a price above zero",IF(NOT(OR(I668="Approve proposed",I668="Use my price")),"CHECK: choose a listed decision",IF(OR(NOT(ISNUMBER(L668)),L668&lt;=0,NOT(ISNUMBER(Y668)),Y668&lt;=0,X668&gt;=1),"CHECK: price or base unavailable",IF(L668/(Y668*(1-X668))-1&lt;0,"CHECK: price below local base","Ready")))))))))</f>
        <v>Pending review</v>
      </c>
      <c r="N668" s="18">
        <v>13.46</v>
      </c>
      <c r="O668" s="19">
        <v>0.6574</v>
      </c>
      <c r="P668" s="14">
        <v>0.7906</v>
      </c>
      <c r="Q668" s="20" t="str">
        <f>IF(AND(ISNUMBER(L668),ISNUMBER(Y668),Y668&gt;0,X668&lt;1),ROUND(L668/(Y668*(1-X668))-1,4),"")</f>
        <v/>
      </c>
      <c r="R668" s="12">
        <v>362.71999999999997</v>
      </c>
      <c r="S668" s="13">
        <f>IF(AND(ISNUMBER(E668),E668&gt;0,ISNUMBER(F668)),R668*(F668/E668-1)*(1-'Start Here'!$B$16),0)</f>
        <v>28.23071857355124</v>
      </c>
      <c r="T668" s="17">
        <f>IF(AND(M668="Ready",OR(I668="Approve proposed",AND(I668="Use my price",AND(ISNUMBER(J668),J668&gt;0))),ISNUMBER(L668),E668&gt;0),R668*(L668/E668-1)*(1-'Start Here'!$B$16),0)</f>
        <v>0</v>
      </c>
      <c r="U668" t="str" s="6">
        <v/>
      </c>
      <c r="V668" t="str" s="21">
        <v>Yes</v>
      </c>
      <c r="W668" t="str" s="21">
        <v>No</v>
      </c>
      <c r="X668" s="22">
        <v>0</v>
      </c>
      <c r="Y668" s="18">
        <v>8.12</v>
      </c>
      <c r="Z668" s="18">
        <v>12</v>
      </c>
      <c r="AA668" s="25">
        <v>0.5412</v>
      </c>
      <c r="AB668" t="str" s="6">
        <v>2026-10-01T16:20:40.324Z</v>
      </c>
      <c r="AC668" t="str" s="6">
        <v>Live GET verified</v>
      </c>
      <c r="AD668" s="23">
        <v>805676</v>
      </c>
      <c r="AE668" s="23">
        <v>526729</v>
      </c>
      <c r="AF668" t="str" s="23">
        <v>805676:526729:guest</v>
      </c>
      <c r="AG668" t="str" s="23">
        <v>No</v>
      </c>
      <c r="AH668" t="str" s="23">
        <v>Yes</v>
      </c>
      <c r="AI668" s="18">
        <v>203</v>
      </c>
    </row>
    <row r="669" ht="32" customHeight="1">
      <c r="A669" t="str" s="7">
        <v>Deck Family Farm</v>
      </c>
      <c r="B669" t="str" s="7">
        <v>Chicken Part, Hindquarter</v>
      </c>
      <c r="C669" t="str" s="7">
        <v>1.00 - 1.50 lbs</v>
      </c>
      <c r="D669" t="str" s="7">
        <v>SNAP</v>
      </c>
      <c r="E669" s="12">
        <v>13.46</v>
      </c>
      <c r="F669" s="13">
        <v>13.46</v>
      </c>
      <c r="G669" s="13">
        <f>IF(AND(ISNUMBER(E669),ISNUMBER(F669)),F669-E669,"")</f>
        <v>0</v>
      </c>
      <c r="H669" s="14">
        <f>IF(AND(ISNUMBER(E669),E669&gt;0,ISNUMBER(F669)),F669/E669-1,"")</f>
        <v>0</v>
      </c>
      <c r="I669" t="str" s="15">
        <v>Keep current</v>
      </c>
      <c r="J669" s="16"/>
      <c r="K669" t="str" s="15">
        <v/>
      </c>
      <c r="L669" s="17">
        <f>IF(AC669="Local catalog","",IF(AG669="Yes",IF(ISNUMBER(E669),E669,""),IF(I669="Keep current",IF(ISNUMBER(E669),E669,""),IF(AH669&lt;&gt;"Yes","",IF(I669="Approve proposed",F669,IF(AND(I669="Use my price",AND(ISNUMBER(J669),J669&gt;0)),J669,""))))))</f>
        <v>13.46</v>
      </c>
      <c r="M669" t="str" s="7">
        <f>IF(AND(AG669="Yes",OR(I669="Approve proposed",I669="Use my price")),"CHECK: protected price kept current",IF(OR(I669="Unreviewed",I669=""),"Pending review",IF(I669="Hold","On hold",IF(I669="Keep current",IF(ISNUMBER(E669),"Kept current","CHECK: no confirmed current price"),IF(AH669&lt;&gt;"Yes","CHECK: source needs review",IF(AND(I669="Use my price",NOT(AND(ISNUMBER(J669),J669&gt;0))),"CHECK: enter a price above zero",IF(NOT(OR(I669="Approve proposed",I669="Use my price")),"CHECK: choose a listed decision",IF(OR(NOT(ISNUMBER(L669)),L669&lt;=0,NOT(ISNUMBER(Y669)),Y669&lt;=0,X669&gt;=1),"CHECK: price or base unavailable",IF(L669/(Y669*(1-X669))-1&lt;0,"CHECK: price below local base","Ready")))))))))</f>
        <v>Kept current</v>
      </c>
      <c r="N669" s="18">
        <v>13.46</v>
      </c>
      <c r="O669" s="19">
        <v>0.6574</v>
      </c>
      <c r="P669" s="14">
        <v>0.6576</v>
      </c>
      <c r="Q669" s="20">
        <f>IF(AND(ISNUMBER(L669),ISNUMBER(Y669),Y669&gt;0,X669&lt;1),ROUND(L669/(Y669*(1-X669))-1,4),"")</f>
        <v>0.6576</v>
      </c>
      <c r="R669" s="12">
        <v>0</v>
      </c>
      <c r="S669" s="13">
        <f>IF(AND(ISNUMBER(E669),E669&gt;0,ISNUMBER(F669)),R669*(F669/E669-1)*(1-'Start Here'!$B$16),0)</f>
        <v>0</v>
      </c>
      <c r="T669" s="17">
        <f>IF(AND(M669="Ready",OR(I669="Approve proposed",AND(I669="Use my price",AND(ISNUMBER(J669),J669&gt;0))),ISNUMBER(L669),E669&gt;0),R669*(L669/E669-1)*(1-'Start Here'!$B$16),0)</f>
        <v>0</v>
      </c>
      <c r="U669" t="str" s="6">
        <v>SNAP: preserve existing selling price</v>
      </c>
      <c r="V669" t="str" s="21">
        <v>Yes</v>
      </c>
      <c r="W669" t="str" s="21">
        <v>No</v>
      </c>
      <c r="X669" s="22">
        <v>0</v>
      </c>
      <c r="Y669" s="18">
        <v>8.12</v>
      </c>
      <c r="Z669" s="18">
        <v>12</v>
      </c>
      <c r="AA669" s="25">
        <v>0.5412</v>
      </c>
      <c r="AB669" t="str" s="6">
        <v>2026-10-01T16:20:40.324Z</v>
      </c>
      <c r="AC669" t="str" s="6">
        <v>Live GET verified</v>
      </c>
      <c r="AD669" s="23">
        <v>805676</v>
      </c>
      <c r="AE669" s="23">
        <v>526729</v>
      </c>
      <c r="AF669" t="str" s="23">
        <v>805676:526729:snap</v>
      </c>
      <c r="AG669" t="str" s="23">
        <v>Yes</v>
      </c>
      <c r="AH669" t="str" s="23">
        <v>Yes</v>
      </c>
      <c r="AI669" s="18">
        <v>0</v>
      </c>
    </row>
    <row r="670" ht="32" customHeight="1">
      <c r="A670" t="str" s="7">
        <v>Deck Family Farm</v>
      </c>
      <c r="B670" t="str" s="7">
        <v>Chicken Part, Wings</v>
      </c>
      <c r="C670" t="str" s="7">
        <v>1.50 - 2.00</v>
      </c>
      <c r="D670" t="str" s="7">
        <v>Herd Share Members</v>
      </c>
      <c r="E670" s="12">
        <v>18.84</v>
      </c>
      <c r="F670" s="13">
        <v>20.35</v>
      </c>
      <c r="G670" s="13">
        <f>IF(AND(ISNUMBER(E670),ISNUMBER(F670)),F670-E670,"")</f>
        <v>1.51</v>
      </c>
      <c r="H670" s="14">
        <f>IF(AND(ISNUMBER(E670),E670&gt;0,ISNUMBER(F670)),F670/E670-1,"")</f>
        <v>0.08014861995753719</v>
      </c>
      <c r="I670" t="str" s="15">
        <v>Unreviewed</v>
      </c>
      <c r="J670" s="16"/>
      <c r="K670" t="str" s="15">
        <v/>
      </c>
      <c r="L670" s="17" t="str">
        <f>IF(AC670="Local catalog","",IF(AG670="Yes",IF(ISNUMBER(E670),E670,""),IF(I670="Keep current",IF(ISNUMBER(E670),E670,""),IF(AH670&lt;&gt;"Yes","",IF(I670="Approve proposed",F670,IF(AND(I670="Use my price",AND(ISNUMBER(J670),J670&gt;0)),J670,""))))))</f>
        <v/>
      </c>
      <c r="M670" t="str" s="7">
        <f>IF(AND(AG670="Yes",OR(I670="Approve proposed",I670="Use my price")),"CHECK: protected price kept current",IF(OR(I670="Unreviewed",I670=""),"Pending review",IF(I670="Hold","On hold",IF(I670="Keep current",IF(ISNUMBER(E670),"Kept current","CHECK: no confirmed current price"),IF(AH670&lt;&gt;"Yes","CHECK: source needs review",IF(AND(I670="Use my price",NOT(AND(ISNUMBER(J670),J670&gt;0))),"CHECK: enter a price above zero",IF(NOT(OR(I670="Approve proposed",I670="Use my price")),"CHECK: choose a listed decision",IF(OR(NOT(ISNUMBER(L670)),L670&lt;=0,NOT(ISNUMBER(Y670)),Y670&lt;=0,X670&gt;=1),"CHECK: price or base unavailable",IF(L670/(Y670*(1-X670))-1&lt;0,"CHECK: price below local base","Ready")))))))))</f>
        <v>Pending review</v>
      </c>
      <c r="N670" s="18">
        <v>18.84</v>
      </c>
      <c r="O670" s="19">
        <v>0.6574</v>
      </c>
      <c r="P670" s="14">
        <v>0.7898</v>
      </c>
      <c r="Q670" s="20" t="str">
        <f>IF(AND(ISNUMBER(L670),ISNUMBER(Y670),Y670&gt;0,X670&lt;1),ROUND(L670/(Y670*(1-X670))-1,4),"")</f>
        <v/>
      </c>
      <c r="R670" s="12">
        <v>1789.7999999999997</v>
      </c>
      <c r="S670" s="13">
        <f>IF(AND(ISNUMBER(E670),E670&gt;0,ISNUMBER(F670)),R670*(F670/E670-1)*(1-'Start Here'!$B$16),0)</f>
        <v>139.14650000000003</v>
      </c>
      <c r="T670" s="17">
        <f>IF(AND(M670="Ready",OR(I670="Approve proposed",AND(I670="Use my price",AND(ISNUMBER(J670),J670&gt;0))),ISNUMBER(L670),E670&gt;0),R670*(L670/E670-1)*(1-'Start Here'!$B$16),0)</f>
        <v>0</v>
      </c>
      <c r="U670" t="str" s="6">
        <v/>
      </c>
      <c r="V670" t="str" s="21">
        <v>Yes</v>
      </c>
      <c r="W670" t="str" s="21">
        <v>No</v>
      </c>
      <c r="X670" s="22">
        <v>0</v>
      </c>
      <c r="Y670" s="18">
        <v>11.37</v>
      </c>
      <c r="Z670" s="18">
        <v>12</v>
      </c>
      <c r="AA670" s="25">
        <v>0.5412</v>
      </c>
      <c r="AB670" t="str" s="6">
        <v>2026-10-01 10:41:27 UTC</v>
      </c>
      <c r="AC670" t="str" s="6">
        <v>Local Line cache</v>
      </c>
      <c r="AD670" s="23">
        <v>805679</v>
      </c>
      <c r="AE670" s="23">
        <v>526732</v>
      </c>
      <c r="AF670" t="str" s="23">
        <v>805679:526732:herdShare</v>
      </c>
      <c r="AG670" t="str" s="23">
        <v>No</v>
      </c>
      <c r="AH670" t="str" s="23">
        <v>Yes</v>
      </c>
      <c r="AI670" s="18">
        <v>1080.15</v>
      </c>
    </row>
    <row r="671" ht="32" customHeight="1">
      <c r="A671" t="str" s="7">
        <v>Deck Family Farm</v>
      </c>
      <c r="B671" t="str" s="7">
        <v>Chicken Part, Wings</v>
      </c>
      <c r="C671" t="str" s="7">
        <v>1.50 - 2.00</v>
      </c>
      <c r="D671" t="str" s="7">
        <v>CSA Members</v>
      </c>
      <c r="E671" s="12">
        <v>18.84</v>
      </c>
      <c r="F671" s="13">
        <v>20.35</v>
      </c>
      <c r="G671" s="13">
        <f>IF(AND(ISNUMBER(E671),ISNUMBER(F671)),F671-E671,"")</f>
        <v>1.51</v>
      </c>
      <c r="H671" s="14">
        <f>IF(AND(ISNUMBER(E671),E671&gt;0,ISNUMBER(F671)),F671/E671-1,"")</f>
        <v>0.08014861995753719</v>
      </c>
      <c r="I671" t="str" s="15">
        <v>Unreviewed</v>
      </c>
      <c r="J671" s="16"/>
      <c r="K671" t="str" s="15">
        <v/>
      </c>
      <c r="L671" s="17" t="str">
        <f>IF(AC671="Local catalog","",IF(AG671="Yes",IF(ISNUMBER(E671),E671,""),IF(I671="Keep current",IF(ISNUMBER(E671),E671,""),IF(AH671&lt;&gt;"Yes","",IF(I671="Approve proposed",F671,IF(AND(I671="Use my price",AND(ISNUMBER(J671),J671&gt;0)),J671,""))))))</f>
        <v/>
      </c>
      <c r="M671" t="str" s="7">
        <f>IF(AND(AG671="Yes",OR(I671="Approve proposed",I671="Use my price")),"CHECK: protected price kept current",IF(OR(I671="Unreviewed",I671=""),"Pending review",IF(I671="Hold","On hold",IF(I671="Keep current",IF(ISNUMBER(E671),"Kept current","CHECK: no confirmed current price"),IF(AH671&lt;&gt;"Yes","CHECK: source needs review",IF(AND(I671="Use my price",NOT(AND(ISNUMBER(J671),J671&gt;0))),"CHECK: enter a price above zero",IF(NOT(OR(I671="Approve proposed",I671="Use my price")),"CHECK: choose a listed decision",IF(OR(NOT(ISNUMBER(L671)),L671&lt;=0,NOT(ISNUMBER(Y671)),Y671&lt;=0,X671&gt;=1),"CHECK: price or base unavailable",IF(L671/(Y671*(1-X671))-1&lt;0,"CHECK: price below local base","Ready")))))))))</f>
        <v>Pending review</v>
      </c>
      <c r="N671" s="18">
        <v>18.84</v>
      </c>
      <c r="O671" s="19">
        <v>0.6574</v>
      </c>
      <c r="P671" s="14">
        <v>0.7898</v>
      </c>
      <c r="Q671" s="20" t="str">
        <f>IF(AND(ISNUMBER(L671),ISNUMBER(Y671),Y671&gt;0,X671&lt;1),ROUND(L671/(Y671*(1-X671))-1,4),"")</f>
        <v/>
      </c>
      <c r="R671" s="12">
        <v>357.96000000000004</v>
      </c>
      <c r="S671" s="13">
        <f>IF(AND(ISNUMBER(E671),E671&gt;0,ISNUMBER(F671)),R671*(F671/E671-1)*(1-'Start Here'!$B$16),0)</f>
        <v>27.829300000000014</v>
      </c>
      <c r="T671" s="17">
        <f>IF(AND(M671="Ready",OR(I671="Approve proposed",AND(I671="Use my price",AND(ISNUMBER(J671),J671&gt;0))),ISNUMBER(L671),E671&gt;0),R671*(L671/E671-1)*(1-'Start Here'!$B$16),0)</f>
        <v>0</v>
      </c>
      <c r="U671" t="str" s="6">
        <v/>
      </c>
      <c r="V671" t="str" s="21">
        <v>Yes</v>
      </c>
      <c r="W671" t="str" s="21">
        <v>No</v>
      </c>
      <c r="X671" s="22">
        <v>0</v>
      </c>
      <c r="Y671" s="18">
        <v>11.37</v>
      </c>
      <c r="Z671" s="18">
        <v>12</v>
      </c>
      <c r="AA671" s="25">
        <v>0.5412</v>
      </c>
      <c r="AB671" t="str" s="6">
        <v>2026-10-01 10:41:27 UTC</v>
      </c>
      <c r="AC671" t="str" s="6">
        <v>Local Line cache</v>
      </c>
      <c r="AD671" s="23">
        <v>805679</v>
      </c>
      <c r="AE671" s="23">
        <v>526732</v>
      </c>
      <c r="AF671" t="str" s="23">
        <v>805679:526732:member</v>
      </c>
      <c r="AG671" t="str" s="23">
        <v>No</v>
      </c>
      <c r="AH671" t="str" s="23">
        <v>Yes</v>
      </c>
      <c r="AI671" s="18">
        <v>216.03</v>
      </c>
    </row>
    <row r="672" ht="32" customHeight="1">
      <c r="A672" t="str" s="7">
        <v>Deck Family Farm</v>
      </c>
      <c r="B672" t="str" s="7">
        <v>Chicken Part, Wings</v>
      </c>
      <c r="C672" t="str" s="7">
        <v>1.50 - 2.00</v>
      </c>
      <c r="D672" t="str" s="7">
        <v>Guest Basket</v>
      </c>
      <c r="E672" s="12">
        <v>18.84</v>
      </c>
      <c r="F672" s="13">
        <v>20.35</v>
      </c>
      <c r="G672" s="13">
        <f>IF(AND(ISNUMBER(E672),ISNUMBER(F672)),F672-E672,"")</f>
        <v>1.51</v>
      </c>
      <c r="H672" s="14">
        <f>IF(AND(ISNUMBER(E672),E672&gt;0,ISNUMBER(F672)),F672/E672-1,"")</f>
        <v>0.08014861995753719</v>
      </c>
      <c r="I672" t="str" s="15">
        <v>Unreviewed</v>
      </c>
      <c r="J672" s="16"/>
      <c r="K672" t="str" s="15">
        <v/>
      </c>
      <c r="L672" s="17" t="str">
        <f>IF(AC672="Local catalog","",IF(AG672="Yes",IF(ISNUMBER(E672),E672,""),IF(I672="Keep current",IF(ISNUMBER(E672),E672,""),IF(AH672&lt;&gt;"Yes","",IF(I672="Approve proposed",F672,IF(AND(I672="Use my price",AND(ISNUMBER(J672),J672&gt;0)),J672,""))))))</f>
        <v/>
      </c>
      <c r="M672" t="str" s="7">
        <f>IF(AND(AG672="Yes",OR(I672="Approve proposed",I672="Use my price")),"CHECK: protected price kept current",IF(OR(I672="Unreviewed",I672=""),"Pending review",IF(I672="Hold","On hold",IF(I672="Keep current",IF(ISNUMBER(E672),"Kept current","CHECK: no confirmed current price"),IF(AH672&lt;&gt;"Yes","CHECK: source needs review",IF(AND(I672="Use my price",NOT(AND(ISNUMBER(J672),J672&gt;0))),"CHECK: enter a price above zero",IF(NOT(OR(I672="Approve proposed",I672="Use my price")),"CHECK: choose a listed decision",IF(OR(NOT(ISNUMBER(L672)),L672&lt;=0,NOT(ISNUMBER(Y672)),Y672&lt;=0,X672&gt;=1),"CHECK: price or base unavailable",IF(L672/(Y672*(1-X672))-1&lt;0,"CHECK: price below local base","Ready")))))))))</f>
        <v>Pending review</v>
      </c>
      <c r="N672" s="18">
        <v>18.84</v>
      </c>
      <c r="O672" s="19">
        <v>0.6574</v>
      </c>
      <c r="P672" s="14">
        <v>0.7898</v>
      </c>
      <c r="Q672" s="20" t="str">
        <f>IF(AND(ISNUMBER(L672),ISNUMBER(Y672),Y672&gt;0,X672&lt;1),ROUND(L672/(Y672*(1-X672))-1,4),"")</f>
        <v/>
      </c>
      <c r="R672" s="12">
        <v>214.16000000000003</v>
      </c>
      <c r="S672" s="13">
        <f>IF(AND(ISNUMBER(E672),E672&gt;0,ISNUMBER(F672)),R672*(F672/E672-1)*(1-'Start Here'!$B$16),0)</f>
        <v>16.649689596602983</v>
      </c>
      <c r="T672" s="17">
        <f>IF(AND(M672="Ready",OR(I672="Approve proposed",AND(I672="Use my price",AND(ISNUMBER(J672),J672&gt;0))),ISNUMBER(L672),E672&gt;0),R672*(L672/E672-1)*(1-'Start Here'!$B$16),0)</f>
        <v>0</v>
      </c>
      <c r="U672" t="str" s="6">
        <v/>
      </c>
      <c r="V672" t="str" s="21">
        <v>Yes</v>
      </c>
      <c r="W672" t="str" s="21">
        <v>No</v>
      </c>
      <c r="X672" s="22">
        <v>0</v>
      </c>
      <c r="Y672" s="18">
        <v>11.37</v>
      </c>
      <c r="Z672" s="18">
        <v>12</v>
      </c>
      <c r="AA672" s="25">
        <v>0.5412</v>
      </c>
      <c r="AB672" t="str" s="6">
        <v>2026-10-01 10:41:27 UTC</v>
      </c>
      <c r="AC672" t="str" s="6">
        <v>Local Line cache</v>
      </c>
      <c r="AD672" s="23">
        <v>805679</v>
      </c>
      <c r="AE672" s="23">
        <v>526732</v>
      </c>
      <c r="AF672" t="str" s="23">
        <v>805679:526732:guest</v>
      </c>
      <c r="AG672" t="str" s="23">
        <v>No</v>
      </c>
      <c r="AH672" t="str" s="23">
        <v>Yes</v>
      </c>
      <c r="AI672" s="18">
        <v>113.7</v>
      </c>
    </row>
    <row r="673" ht="32" customHeight="1">
      <c r="A673" t="str" s="7">
        <v>Deck Family Farm</v>
      </c>
      <c r="B673" t="str" s="7">
        <v>Chicken Part, Wings</v>
      </c>
      <c r="C673" t="str" s="7">
        <v>1.50 - 2.00</v>
      </c>
      <c r="D673" t="str" s="7">
        <v>SNAP</v>
      </c>
      <c r="E673" s="12">
        <v>18.84</v>
      </c>
      <c r="F673" s="13">
        <v>18.84</v>
      </c>
      <c r="G673" s="13">
        <f>IF(AND(ISNUMBER(E673),ISNUMBER(F673)),F673-E673,"")</f>
        <v>0</v>
      </c>
      <c r="H673" s="14">
        <f>IF(AND(ISNUMBER(E673),E673&gt;0,ISNUMBER(F673)),F673/E673-1,"")</f>
        <v>0</v>
      </c>
      <c r="I673" t="str" s="15">
        <v>Keep current</v>
      </c>
      <c r="J673" s="16"/>
      <c r="K673" t="str" s="15">
        <v/>
      </c>
      <c r="L673" s="17">
        <f>IF(AC673="Local catalog","",IF(AG673="Yes",IF(ISNUMBER(E673),E673,""),IF(I673="Keep current",IF(ISNUMBER(E673),E673,""),IF(AH673&lt;&gt;"Yes","",IF(I673="Approve proposed",F673,IF(AND(I673="Use my price",AND(ISNUMBER(J673),J673&gt;0)),J673,""))))))</f>
        <v>18.84</v>
      </c>
      <c r="M673" t="str" s="7">
        <f>IF(AND(AG673="Yes",OR(I673="Approve proposed",I673="Use my price")),"CHECK: protected price kept current",IF(OR(I673="Unreviewed",I673=""),"Pending review",IF(I673="Hold","On hold",IF(I673="Keep current",IF(ISNUMBER(E673),"Kept current","CHECK: no confirmed current price"),IF(AH673&lt;&gt;"Yes","CHECK: source needs review",IF(AND(I673="Use my price",NOT(AND(ISNUMBER(J673),J673&gt;0))),"CHECK: enter a price above zero",IF(NOT(OR(I673="Approve proposed",I673="Use my price")),"CHECK: choose a listed decision",IF(OR(NOT(ISNUMBER(L673)),L673&lt;=0,NOT(ISNUMBER(Y673)),Y673&lt;=0,X673&gt;=1),"CHECK: price or base unavailable",IF(L673/(Y673*(1-X673))-1&lt;0,"CHECK: price below local base","Ready")))))))))</f>
        <v>Kept current</v>
      </c>
      <c r="N673" s="18">
        <v>18.84</v>
      </c>
      <c r="O673" s="19">
        <v>0.6574</v>
      </c>
      <c r="P673" s="14">
        <v>0.657</v>
      </c>
      <c r="Q673" s="20">
        <f>IF(AND(ISNUMBER(L673),ISNUMBER(Y673),Y673&gt;0,X673&lt;1),ROUND(L673/(Y673*(1-X673))-1,4),"")</f>
        <v>0.657</v>
      </c>
      <c r="R673" s="12">
        <v>0</v>
      </c>
      <c r="S673" s="13">
        <f>IF(AND(ISNUMBER(E673),E673&gt;0,ISNUMBER(F673)),R673*(F673/E673-1)*(1-'Start Here'!$B$16),0)</f>
        <v>0</v>
      </c>
      <c r="T673" s="17">
        <f>IF(AND(M673="Ready",OR(I673="Approve proposed",AND(I673="Use my price",AND(ISNUMBER(J673),J673&gt;0))),ISNUMBER(L673),E673&gt;0),R673*(L673/E673-1)*(1-'Start Here'!$B$16),0)</f>
        <v>0</v>
      </c>
      <c r="U673" t="str" s="6">
        <v>SNAP: preserve existing selling price</v>
      </c>
      <c r="V673" t="str" s="21">
        <v>Yes</v>
      </c>
      <c r="W673" t="str" s="21">
        <v>No</v>
      </c>
      <c r="X673" s="22">
        <v>0</v>
      </c>
      <c r="Y673" s="18">
        <v>11.37</v>
      </c>
      <c r="Z673" s="18">
        <v>12</v>
      </c>
      <c r="AA673" s="25">
        <v>0.5412</v>
      </c>
      <c r="AB673" t="str" s="6">
        <v>2026-10-01 10:41:27 UTC</v>
      </c>
      <c r="AC673" t="str" s="6">
        <v>Local Line cache</v>
      </c>
      <c r="AD673" s="23">
        <v>805679</v>
      </c>
      <c r="AE673" s="23">
        <v>526732</v>
      </c>
      <c r="AF673" t="str" s="23">
        <v>805679:526732:snap</v>
      </c>
      <c r="AG673" t="str" s="23">
        <v>Yes</v>
      </c>
      <c r="AH673" t="str" s="23">
        <v>Yes</v>
      </c>
      <c r="AI673" s="18">
        <v>0</v>
      </c>
    </row>
    <row r="674" ht="32" customHeight="1">
      <c r="A674" t="str" s="7">
        <v>Deck Family Farm</v>
      </c>
      <c r="B674" t="str" s="7">
        <v>Chuck roast</v>
      </c>
      <c r="C674" t="str" s="7">
        <v>2.30 - 2.90 lbs</v>
      </c>
      <c r="D674" t="str" s="7">
        <v>Herd Share Members</v>
      </c>
      <c r="E674" s="12">
        <v>37.31</v>
      </c>
      <c r="F674" s="13">
        <v>40.29</v>
      </c>
      <c r="G674" s="13">
        <f>IF(AND(ISNUMBER(E674),ISNUMBER(F674)),F674-E674,"")</f>
        <v>2.98</v>
      </c>
      <c r="H674" s="14">
        <f>IF(AND(ISNUMBER(E674),E674&gt;0,ISNUMBER(F674)),F674/E674-1,"")</f>
        <v>0.07987134816403096</v>
      </c>
      <c r="I674" t="str" s="15">
        <v>Unreviewed</v>
      </c>
      <c r="J674" s="16"/>
      <c r="K674" t="str" s="15">
        <v/>
      </c>
      <c r="L674" s="17" t="str">
        <f>IF(AC674="Local catalog","",IF(AG674="Yes",IF(ISNUMBER(E674),E674,""),IF(I674="Keep current",IF(ISNUMBER(E674),E674,""),IF(AH674&lt;&gt;"Yes","",IF(I674="Approve proposed",F674,IF(AND(I674="Use my price",AND(ISNUMBER(J674),J674&gt;0)),J674,""))))))</f>
        <v/>
      </c>
      <c r="M674" t="str" s="7">
        <f>IF(AND(AG674="Yes",OR(I674="Approve proposed",I674="Use my price")),"CHECK: protected price kept current",IF(OR(I674="Unreviewed",I674=""),"Pending review",IF(I674="Hold","On hold",IF(I674="Keep current",IF(ISNUMBER(E674),"Kept current","CHECK: no confirmed current price"),IF(AH674&lt;&gt;"Yes","CHECK: source needs review",IF(AND(I674="Use my price",NOT(AND(ISNUMBER(J674),J674&gt;0))),"CHECK: enter a price above zero",IF(NOT(OR(I674="Approve proposed",I674="Use my price")),"CHECK: choose a listed decision",IF(OR(NOT(ISNUMBER(L674)),L674&lt;=0,NOT(ISNUMBER(Y674)),Y674&lt;=0,X674&gt;=1),"CHECK: price or base unavailable",IF(L674/(Y674*(1-X674))-1&lt;0,"CHECK: price below local base","Ready")))))))))</f>
        <v>Pending review</v>
      </c>
      <c r="N674" s="18">
        <v>37.31</v>
      </c>
      <c r="O674" s="19">
        <v>0.6574</v>
      </c>
      <c r="P674" s="14">
        <v>0.7899</v>
      </c>
      <c r="Q674" s="20" t="str">
        <f>IF(AND(ISNUMBER(L674),ISNUMBER(Y674),Y674&gt;0,X674&lt;1),ROUND(L674/(Y674*(1-X674))-1,4),"")</f>
        <v/>
      </c>
      <c r="R674" s="12">
        <v>6156.15</v>
      </c>
      <c r="S674" s="13">
        <f>IF(AND(ISNUMBER(E674),E674&gt;0,ISNUMBER(F674)),R674*(F674/E674-1)*(1-'Start Here'!$B$16),0)</f>
        <v>476.9489999999992</v>
      </c>
      <c r="T674" s="17">
        <f>IF(AND(M674="Ready",OR(I674="Approve proposed",AND(I674="Use my price",AND(ISNUMBER(J674),J674&gt;0))),ISNUMBER(L674),E674&gt;0),R674*(L674/E674-1)*(1-'Start Here'!$B$16),0)</f>
        <v>0</v>
      </c>
      <c r="U674" t="str" s="6">
        <v/>
      </c>
      <c r="V674" t="str" s="21">
        <v>Yes</v>
      </c>
      <c r="W674" t="str" s="21">
        <v>No</v>
      </c>
      <c r="X674" s="22">
        <v>0</v>
      </c>
      <c r="Y674" s="18">
        <v>22.51</v>
      </c>
      <c r="Z674" s="18">
        <v>16</v>
      </c>
      <c r="AA674" s="25">
        <v>0.5412</v>
      </c>
      <c r="AB674" t="str" s="6">
        <v>2026-10-01T16:20:39.691Z</v>
      </c>
      <c r="AC674" t="str" s="6">
        <v>Live GET verified</v>
      </c>
      <c r="AD674" s="23">
        <v>805658</v>
      </c>
      <c r="AE674" s="23">
        <v>526711</v>
      </c>
      <c r="AF674" t="str" s="23">
        <v>805658:526711:herdShare</v>
      </c>
      <c r="AG674" t="str" s="23">
        <v>No</v>
      </c>
      <c r="AH674" t="str" s="23">
        <v>Yes</v>
      </c>
      <c r="AI674" s="18">
        <v>3714.15</v>
      </c>
    </row>
    <row r="675" ht="32" customHeight="1">
      <c r="A675" t="str" s="7">
        <v>Deck Family Farm</v>
      </c>
      <c r="B675" t="str" s="7">
        <v>Chuck roast</v>
      </c>
      <c r="C675" t="str" s="7">
        <v>2.30 - 2.90 lbs</v>
      </c>
      <c r="D675" t="str" s="7">
        <v>CSA Members</v>
      </c>
      <c r="E675" s="12">
        <v>37.31</v>
      </c>
      <c r="F675" s="13">
        <v>40.29</v>
      </c>
      <c r="G675" s="13">
        <f>IF(AND(ISNUMBER(E675),ISNUMBER(F675)),F675-E675,"")</f>
        <v>2.98</v>
      </c>
      <c r="H675" s="14">
        <f>IF(AND(ISNUMBER(E675),E675&gt;0,ISNUMBER(F675)),F675/E675-1,"")</f>
        <v>0.07987134816403096</v>
      </c>
      <c r="I675" t="str" s="15">
        <v>Unreviewed</v>
      </c>
      <c r="J675" s="16"/>
      <c r="K675" t="str" s="15">
        <v/>
      </c>
      <c r="L675" s="17" t="str">
        <f>IF(AC675="Local catalog","",IF(AG675="Yes",IF(ISNUMBER(E675),E675,""),IF(I675="Keep current",IF(ISNUMBER(E675),E675,""),IF(AH675&lt;&gt;"Yes","",IF(I675="Approve proposed",F675,IF(AND(I675="Use my price",AND(ISNUMBER(J675),J675&gt;0)),J675,""))))))</f>
        <v/>
      </c>
      <c r="M675" t="str" s="7">
        <f>IF(AND(AG675="Yes",OR(I675="Approve proposed",I675="Use my price")),"CHECK: protected price kept current",IF(OR(I675="Unreviewed",I675=""),"Pending review",IF(I675="Hold","On hold",IF(I675="Keep current",IF(ISNUMBER(E675),"Kept current","CHECK: no confirmed current price"),IF(AH675&lt;&gt;"Yes","CHECK: source needs review",IF(AND(I675="Use my price",NOT(AND(ISNUMBER(J675),J675&gt;0))),"CHECK: enter a price above zero",IF(NOT(OR(I675="Approve proposed",I675="Use my price")),"CHECK: choose a listed decision",IF(OR(NOT(ISNUMBER(L675)),L675&lt;=0,NOT(ISNUMBER(Y675)),Y675&lt;=0,X675&gt;=1),"CHECK: price or base unavailable",IF(L675/(Y675*(1-X675))-1&lt;0,"CHECK: price below local base","Ready")))))))))</f>
        <v>Pending review</v>
      </c>
      <c r="N675" s="18">
        <v>37.31</v>
      </c>
      <c r="O675" s="19">
        <v>0.6574</v>
      </c>
      <c r="P675" s="14">
        <v>0.7899</v>
      </c>
      <c r="Q675" s="20" t="str">
        <f>IF(AND(ISNUMBER(L675),ISNUMBER(Y675),Y675&gt;0,X675&lt;1),ROUND(L675/(Y675*(1-X675))-1,4),"")</f>
        <v/>
      </c>
      <c r="R675" s="12">
        <v>261.17</v>
      </c>
      <c r="S675" s="13">
        <f>IF(AND(ISNUMBER(E675),E675&gt;0,ISNUMBER(F675)),R675*(F675/E675-1)*(1-'Start Here'!$B$16),0)</f>
        <v>20.23419999999997</v>
      </c>
      <c r="T675" s="17">
        <f>IF(AND(M675="Ready",OR(I675="Approve proposed",AND(I675="Use my price",AND(ISNUMBER(J675),J675&gt;0))),ISNUMBER(L675),E675&gt;0),R675*(L675/E675-1)*(1-'Start Here'!$B$16),0)</f>
        <v>0</v>
      </c>
      <c r="U675" t="str" s="6">
        <v/>
      </c>
      <c r="V675" t="str" s="21">
        <v>Yes</v>
      </c>
      <c r="W675" t="str" s="21">
        <v>No</v>
      </c>
      <c r="X675" s="22">
        <v>0</v>
      </c>
      <c r="Y675" s="18">
        <v>22.51</v>
      </c>
      <c r="Z675" s="18">
        <v>16</v>
      </c>
      <c r="AA675" s="25">
        <v>0.5412</v>
      </c>
      <c r="AB675" t="str" s="6">
        <v>2026-10-01T16:20:39.691Z</v>
      </c>
      <c r="AC675" t="str" s="6">
        <v>Live GET verified</v>
      </c>
      <c r="AD675" s="23">
        <v>805658</v>
      </c>
      <c r="AE675" s="23">
        <v>526711</v>
      </c>
      <c r="AF675" t="str" s="23">
        <v>805658:526711:member</v>
      </c>
      <c r="AG675" t="str" s="23">
        <v>No</v>
      </c>
      <c r="AH675" t="str" s="23">
        <v>Yes</v>
      </c>
      <c r="AI675" s="18">
        <v>157.57</v>
      </c>
    </row>
    <row r="676" ht="32" customHeight="1">
      <c r="A676" t="str" s="7">
        <v>Deck Family Farm</v>
      </c>
      <c r="B676" t="str" s="7">
        <v>Chuck roast</v>
      </c>
      <c r="C676" t="str" s="7">
        <v>2.30 - 2.90 lbs</v>
      </c>
      <c r="D676" t="str" s="7">
        <v>Guest Basket</v>
      </c>
      <c r="E676" s="12">
        <v>37.31</v>
      </c>
      <c r="F676" s="13">
        <v>40.29</v>
      </c>
      <c r="G676" s="13">
        <f>IF(AND(ISNUMBER(E676),ISNUMBER(F676)),F676-E676,"")</f>
        <v>2.98</v>
      </c>
      <c r="H676" s="14">
        <f>IF(AND(ISNUMBER(E676),E676&gt;0,ISNUMBER(F676)),F676/E676-1,"")</f>
        <v>0.07987134816403096</v>
      </c>
      <c r="I676" t="str" s="15">
        <v>Unreviewed</v>
      </c>
      <c r="J676" s="16"/>
      <c r="K676" t="str" s="15">
        <v/>
      </c>
      <c r="L676" s="17" t="str">
        <f>IF(AC676="Local catalog","",IF(AG676="Yes",IF(ISNUMBER(E676),E676,""),IF(I676="Keep current",IF(ISNUMBER(E676),E676,""),IF(AH676&lt;&gt;"Yes","",IF(I676="Approve proposed",F676,IF(AND(I676="Use my price",AND(ISNUMBER(J676),J676&gt;0)),J676,""))))))</f>
        <v/>
      </c>
      <c r="M676" t="str" s="7">
        <f>IF(AND(AG676="Yes",OR(I676="Approve proposed",I676="Use my price")),"CHECK: protected price kept current",IF(OR(I676="Unreviewed",I676=""),"Pending review",IF(I676="Hold","On hold",IF(I676="Keep current",IF(ISNUMBER(E676),"Kept current","CHECK: no confirmed current price"),IF(AH676&lt;&gt;"Yes","CHECK: source needs review",IF(AND(I676="Use my price",NOT(AND(ISNUMBER(J676),J676&gt;0))),"CHECK: enter a price above zero",IF(NOT(OR(I676="Approve proposed",I676="Use my price")),"CHECK: choose a listed decision",IF(OR(NOT(ISNUMBER(L676)),L676&lt;=0,NOT(ISNUMBER(Y676)),Y676&lt;=0,X676&gt;=1),"CHECK: price or base unavailable",IF(L676/(Y676*(1-X676))-1&lt;0,"CHECK: price below local base","Ready")))))))))</f>
        <v>Pending review</v>
      </c>
      <c r="N676" s="18">
        <v>37.31</v>
      </c>
      <c r="O676" s="19">
        <v>0.6574</v>
      </c>
      <c r="P676" s="14">
        <v>0.7899</v>
      </c>
      <c r="Q676" s="20" t="str">
        <f>IF(AND(ISNUMBER(L676),ISNUMBER(Y676),Y676&gt;0,X676&lt;1),ROUND(L676/(Y676*(1-X676))-1,4),"")</f>
        <v/>
      </c>
      <c r="R676" s="12">
        <v>808.95</v>
      </c>
      <c r="S676" s="13">
        <f>IF(AND(ISNUMBER(E676),E676&gt;0,ISNUMBER(F676)),R676*(F676/E676-1)*(1-'Start Here'!$B$16),0)</f>
        <v>62.67356928437406</v>
      </c>
      <c r="T676" s="17">
        <f>IF(AND(M676="Ready",OR(I676="Approve proposed",AND(I676="Use my price",AND(ISNUMBER(J676),J676&gt;0))),ISNUMBER(L676),E676&gt;0),R676*(L676/E676-1)*(1-'Start Here'!$B$16),0)</f>
        <v>0</v>
      </c>
      <c r="U676" t="str" s="6">
        <v/>
      </c>
      <c r="V676" t="str" s="21">
        <v>Yes</v>
      </c>
      <c r="W676" t="str" s="21">
        <v>No</v>
      </c>
      <c r="X676" s="22">
        <v>0</v>
      </c>
      <c r="Y676" s="18">
        <v>22.51</v>
      </c>
      <c r="Z676" s="18">
        <v>16</v>
      </c>
      <c r="AA676" s="25">
        <v>0.5412</v>
      </c>
      <c r="AB676" t="str" s="6">
        <v>2026-10-01T16:20:39.691Z</v>
      </c>
      <c r="AC676" t="str" s="6">
        <v>Live GET verified</v>
      </c>
      <c r="AD676" s="23">
        <v>805658</v>
      </c>
      <c r="AE676" s="23">
        <v>526711</v>
      </c>
      <c r="AF676" t="str" s="23">
        <v>805658:526711:guest</v>
      </c>
      <c r="AG676" t="str" s="23">
        <v>No</v>
      </c>
      <c r="AH676" t="str" s="23">
        <v>Yes</v>
      </c>
      <c r="AI676" s="18">
        <v>472.71000000000004</v>
      </c>
    </row>
    <row r="677" ht="32" customHeight="1">
      <c r="A677" t="str" s="7">
        <v>Deck Family Farm</v>
      </c>
      <c r="B677" t="str" s="7">
        <v>Chuck roast</v>
      </c>
      <c r="C677" t="str" s="7">
        <v>2.30 - 2.90 lbs</v>
      </c>
      <c r="D677" t="str" s="7">
        <v>SNAP</v>
      </c>
      <c r="E677" s="12">
        <v>37.31</v>
      </c>
      <c r="F677" s="13">
        <v>37.31</v>
      </c>
      <c r="G677" s="13">
        <f>IF(AND(ISNUMBER(E677),ISNUMBER(F677)),F677-E677,"")</f>
        <v>0</v>
      </c>
      <c r="H677" s="14">
        <f>IF(AND(ISNUMBER(E677),E677&gt;0,ISNUMBER(F677)),F677/E677-1,"")</f>
        <v>0</v>
      </c>
      <c r="I677" t="str" s="15">
        <v>Keep current</v>
      </c>
      <c r="J677" s="16"/>
      <c r="K677" t="str" s="15">
        <v/>
      </c>
      <c r="L677" s="17">
        <f>IF(AC677="Local catalog","",IF(AG677="Yes",IF(ISNUMBER(E677),E677,""),IF(I677="Keep current",IF(ISNUMBER(E677),E677,""),IF(AH677&lt;&gt;"Yes","",IF(I677="Approve proposed",F677,IF(AND(I677="Use my price",AND(ISNUMBER(J677),J677&gt;0)),J677,""))))))</f>
        <v>37.31</v>
      </c>
      <c r="M677" t="str" s="7">
        <f>IF(AND(AG677="Yes",OR(I677="Approve proposed",I677="Use my price")),"CHECK: protected price kept current",IF(OR(I677="Unreviewed",I677=""),"Pending review",IF(I677="Hold","On hold",IF(I677="Keep current",IF(ISNUMBER(E677),"Kept current","CHECK: no confirmed current price"),IF(AH677&lt;&gt;"Yes","CHECK: source needs review",IF(AND(I677="Use my price",NOT(AND(ISNUMBER(J677),J677&gt;0))),"CHECK: enter a price above zero",IF(NOT(OR(I677="Approve proposed",I677="Use my price")),"CHECK: choose a listed decision",IF(OR(NOT(ISNUMBER(L677)),L677&lt;=0,NOT(ISNUMBER(Y677)),Y677&lt;=0,X677&gt;=1),"CHECK: price or base unavailable",IF(L677/(Y677*(1-X677))-1&lt;0,"CHECK: price below local base","Ready")))))))))</f>
        <v>Kept current</v>
      </c>
      <c r="N677" s="18">
        <v>37.31</v>
      </c>
      <c r="O677" s="19">
        <v>0.6574</v>
      </c>
      <c r="P677" s="14">
        <v>0.6575</v>
      </c>
      <c r="Q677" s="20">
        <f>IF(AND(ISNUMBER(L677),ISNUMBER(Y677),Y677&gt;0,X677&lt;1),ROUND(L677/(Y677*(1-X677))-1,4),"")</f>
        <v>0.6575</v>
      </c>
      <c r="R677" s="12">
        <v>0</v>
      </c>
      <c r="S677" s="13">
        <f>IF(AND(ISNUMBER(E677),E677&gt;0,ISNUMBER(F677)),R677*(F677/E677-1)*(1-'Start Here'!$B$16),0)</f>
        <v>0</v>
      </c>
      <c r="T677" s="17">
        <f>IF(AND(M677="Ready",OR(I677="Approve proposed",AND(I677="Use my price",AND(ISNUMBER(J677),J677&gt;0))),ISNUMBER(L677),E677&gt;0),R677*(L677/E677-1)*(1-'Start Here'!$B$16),0)</f>
        <v>0</v>
      </c>
      <c r="U677" t="str" s="6">
        <v>SNAP: preserve existing selling price</v>
      </c>
      <c r="V677" t="str" s="21">
        <v>Yes</v>
      </c>
      <c r="W677" t="str" s="21">
        <v>No</v>
      </c>
      <c r="X677" s="22">
        <v>0</v>
      </c>
      <c r="Y677" s="18">
        <v>22.51</v>
      </c>
      <c r="Z677" s="18">
        <v>16</v>
      </c>
      <c r="AA677" s="25">
        <v>0.5412</v>
      </c>
      <c r="AB677" t="str" s="6">
        <v>2026-10-01T16:20:39.691Z</v>
      </c>
      <c r="AC677" t="str" s="6">
        <v>Live GET verified</v>
      </c>
      <c r="AD677" s="23">
        <v>805658</v>
      </c>
      <c r="AE677" s="23">
        <v>526711</v>
      </c>
      <c r="AF677" t="str" s="23">
        <v>805658:526711:snap</v>
      </c>
      <c r="AG677" t="str" s="23">
        <v>Yes</v>
      </c>
      <c r="AH677" t="str" s="23">
        <v>Yes</v>
      </c>
      <c r="AI677" s="18">
        <v>0</v>
      </c>
    </row>
    <row r="678" ht="32" customHeight="1">
      <c r="A678" t="str" s="7">
        <v>Deck Family Farm</v>
      </c>
      <c r="B678" t="str" s="7">
        <v>Cornish Roasting Chicken, Extra Large</v>
      </c>
      <c r="C678" t="str" s="7">
        <v>Extra Large, 5.00 - 6.00 lbs</v>
      </c>
      <c r="D678" t="str" s="7">
        <v>Herd Share Members</v>
      </c>
      <c r="E678" s="12">
        <v>35.52</v>
      </c>
      <c r="F678" s="13">
        <v>38.36</v>
      </c>
      <c r="G678" s="13">
        <f>IF(AND(ISNUMBER(E678),ISNUMBER(F678)),F678-E678,"")</f>
        <v>2.84</v>
      </c>
      <c r="H678" s="14">
        <f>IF(AND(ISNUMBER(E678),E678&gt;0,ISNUMBER(F678)),F678/E678-1,"")</f>
        <v>0.07995495495495475</v>
      </c>
      <c r="I678" t="str" s="15">
        <v>Unreviewed</v>
      </c>
      <c r="J678" s="16"/>
      <c r="K678" t="str" s="15">
        <v/>
      </c>
      <c r="L678" s="17" t="str">
        <f>IF(AC678="Local catalog","",IF(AG678="Yes",IF(ISNUMBER(E678),E678,""),IF(I678="Keep current",IF(ISNUMBER(E678),E678,""),IF(AH678&lt;&gt;"Yes","",IF(I678="Approve proposed",F678,IF(AND(I678="Use my price",AND(ISNUMBER(J678),J678&gt;0)),J678,""))))))</f>
        <v/>
      </c>
      <c r="M678" t="str" s="7">
        <f>IF(AND(AG678="Yes",OR(I678="Approve proposed",I678="Use my price")),"CHECK: protected price kept current",IF(OR(I678="Unreviewed",I678=""),"Pending review",IF(I678="Hold","On hold",IF(I678="Keep current",IF(ISNUMBER(E678),"Kept current","CHECK: no confirmed current price"),IF(AH678&lt;&gt;"Yes","CHECK: source needs review",IF(AND(I678="Use my price",NOT(AND(ISNUMBER(J678),J678&gt;0))),"CHECK: enter a price above zero",IF(NOT(OR(I678="Approve proposed",I678="Use my price")),"CHECK: choose a listed decision",IF(OR(NOT(ISNUMBER(L678)),L678&lt;=0,NOT(ISNUMBER(Y678)),Y678&lt;=0,X678&gt;=1),"CHECK: price or base unavailable",IF(L678/(Y678*(1-X678))-1&lt;0,"CHECK: price below local base","Ready")))))))))</f>
        <v>Pending review</v>
      </c>
      <c r="N678" s="18">
        <v>39.46</v>
      </c>
      <c r="O678" s="19">
        <v>0.6574</v>
      </c>
      <c r="P678" s="14">
        <v>0.6111</v>
      </c>
      <c r="Q678" s="20" t="str">
        <f>IF(AND(ISNUMBER(L678),ISNUMBER(Y678),Y678&gt;0,X678&lt;1),ROUND(L678/(Y678*(1-X678))-1,4),"")</f>
        <v/>
      </c>
      <c r="R678" s="12">
        <v>2070.92</v>
      </c>
      <c r="S678" s="13">
        <f>IF(AND(ISNUMBER(E678),E678&gt;0,ISNUMBER(F678)),R678*(F678/E678-1)*(1-'Start Here'!$B$16),0)</f>
        <v>160.61290585585544</v>
      </c>
      <c r="T678" s="17">
        <f>IF(AND(M678="Ready",OR(I678="Approve proposed",AND(I678="Use my price",AND(ISNUMBER(J678),J678&gt;0))),ISNUMBER(L678),E678&gt;0),R678*(L678/E678-1)*(1-'Start Here'!$B$16),0)</f>
        <v>0</v>
      </c>
      <c r="U678" t="str" s="6">
        <v>Local and Local Line prices differ; Currently hidden; do not activate automatically</v>
      </c>
      <c r="V678" t="str" s="21">
        <v>No</v>
      </c>
      <c r="W678" t="str" s="21">
        <v>No</v>
      </c>
      <c r="X678" s="22">
        <v>0</v>
      </c>
      <c r="Y678" s="18">
        <v>23.81</v>
      </c>
      <c r="Z678" s="18">
        <v>8</v>
      </c>
      <c r="AA678" s="25">
        <v>0.5412</v>
      </c>
      <c r="AB678" t="str" s="6">
        <v>2026-10-01 10:41:27 UTC</v>
      </c>
      <c r="AC678" t="str" s="6">
        <v>Local Line cache</v>
      </c>
      <c r="AD678" s="23">
        <v>805673</v>
      </c>
      <c r="AE678" s="23">
        <v>608372</v>
      </c>
      <c r="AF678" t="str" s="23">
        <v>805673:608372:herdShare</v>
      </c>
      <c r="AG678" t="str" s="23">
        <v>No</v>
      </c>
      <c r="AH678" t="str" s="23">
        <v>Yes</v>
      </c>
      <c r="AI678" s="18">
        <v>1214.31</v>
      </c>
    </row>
    <row r="679" ht="32" customHeight="1">
      <c r="A679" t="str" s="7">
        <v>Deck Family Farm</v>
      </c>
      <c r="B679" t="str" s="7">
        <v>Cornish Roasting Chicken, Extra Large</v>
      </c>
      <c r="C679" t="str" s="7">
        <v>Extra Large, 5.00 - 6.00 lbs</v>
      </c>
      <c r="D679" t="str" s="7">
        <v>CSA Members</v>
      </c>
      <c r="E679" s="12">
        <v>35.52</v>
      </c>
      <c r="F679" s="13">
        <v>38.36</v>
      </c>
      <c r="G679" s="13">
        <f>IF(AND(ISNUMBER(E679),ISNUMBER(F679)),F679-E679,"")</f>
        <v>2.84</v>
      </c>
      <c r="H679" s="14">
        <f>IF(AND(ISNUMBER(E679),E679&gt;0,ISNUMBER(F679)),F679/E679-1,"")</f>
        <v>0.07995495495495475</v>
      </c>
      <c r="I679" t="str" s="15">
        <v>Unreviewed</v>
      </c>
      <c r="J679" s="16"/>
      <c r="K679" t="str" s="15">
        <v/>
      </c>
      <c r="L679" s="17" t="str">
        <f>IF(AC679="Local catalog","",IF(AG679="Yes",IF(ISNUMBER(E679),E679,""),IF(I679="Keep current",IF(ISNUMBER(E679),E679,""),IF(AH679&lt;&gt;"Yes","",IF(I679="Approve proposed",F679,IF(AND(I679="Use my price",AND(ISNUMBER(J679),J679&gt;0)),J679,""))))))</f>
        <v/>
      </c>
      <c r="M679" t="str" s="7">
        <f>IF(AND(AG679="Yes",OR(I679="Approve proposed",I679="Use my price")),"CHECK: protected price kept current",IF(OR(I679="Unreviewed",I679=""),"Pending review",IF(I679="Hold","On hold",IF(I679="Keep current",IF(ISNUMBER(E679),"Kept current","CHECK: no confirmed current price"),IF(AH679&lt;&gt;"Yes","CHECK: source needs review",IF(AND(I679="Use my price",NOT(AND(ISNUMBER(J679),J679&gt;0))),"CHECK: enter a price above zero",IF(NOT(OR(I679="Approve proposed",I679="Use my price")),"CHECK: choose a listed decision",IF(OR(NOT(ISNUMBER(L679)),L679&lt;=0,NOT(ISNUMBER(Y679)),Y679&lt;=0,X679&gt;=1),"CHECK: price or base unavailable",IF(L679/(Y679*(1-X679))-1&lt;0,"CHECK: price below local base","Ready")))))))))</f>
        <v>Pending review</v>
      </c>
      <c r="N679" s="18">
        <v>39.46</v>
      </c>
      <c r="O679" s="19">
        <v>0.6574</v>
      </c>
      <c r="P679" s="14">
        <v>0.6111</v>
      </c>
      <c r="Q679" s="20" t="str">
        <f>IF(AND(ISNUMBER(L679),ISNUMBER(Y679),Y679&gt;0,X679&lt;1),ROUND(L679/(Y679*(1-X679))-1,4),"")</f>
        <v/>
      </c>
      <c r="R679" s="12">
        <v>44.4</v>
      </c>
      <c r="S679" s="13">
        <f>IF(AND(ISNUMBER(E679),E679&gt;0,ISNUMBER(F679)),R679*(F679/E679-1)*(1-'Start Here'!$B$16),0)</f>
        <v>3.443499999999991</v>
      </c>
      <c r="T679" s="17">
        <f>IF(AND(M679="Ready",OR(I679="Approve proposed",AND(I679="Use my price",AND(ISNUMBER(J679),J679&gt;0))),ISNUMBER(L679),E679&gt;0),R679*(L679/E679-1)*(1-'Start Here'!$B$16),0)</f>
        <v>0</v>
      </c>
      <c r="U679" t="str" s="6">
        <v>Local and Local Line prices differ; Currently hidden; do not activate automatically</v>
      </c>
      <c r="V679" t="str" s="21">
        <v>No</v>
      </c>
      <c r="W679" t="str" s="21">
        <v>No</v>
      </c>
      <c r="X679" s="22">
        <v>0</v>
      </c>
      <c r="Y679" s="18">
        <v>23.81</v>
      </c>
      <c r="Z679" s="18">
        <v>8</v>
      </c>
      <c r="AA679" s="25">
        <v>0.5412</v>
      </c>
      <c r="AB679" t="str" s="6">
        <v>2026-10-01 10:41:27 UTC</v>
      </c>
      <c r="AC679" t="str" s="6">
        <v>Local Line cache</v>
      </c>
      <c r="AD679" s="23">
        <v>805673</v>
      </c>
      <c r="AE679" s="23">
        <v>608372</v>
      </c>
      <c r="AF679" t="str" s="23">
        <v>805673:608372:member</v>
      </c>
      <c r="AG679" t="str" s="23">
        <v>No</v>
      </c>
      <c r="AH679" t="str" s="23">
        <v>Yes</v>
      </c>
      <c r="AI679" s="18">
        <v>23.81</v>
      </c>
    </row>
    <row r="680" ht="32" customHeight="1">
      <c r="A680" t="str" s="7">
        <v>Deck Family Farm</v>
      </c>
      <c r="B680" t="str" s="7">
        <v>Cornish Roasting Chicken, Extra Large</v>
      </c>
      <c r="C680" t="str" s="7">
        <v>Extra Large, 5.00 - 6.00 lbs</v>
      </c>
      <c r="D680" t="str" s="7">
        <v>Guest Basket</v>
      </c>
      <c r="E680" s="12">
        <v>35.52</v>
      </c>
      <c r="F680" s="13">
        <v>38.36</v>
      </c>
      <c r="G680" s="13">
        <f>IF(AND(ISNUMBER(E680),ISNUMBER(F680)),F680-E680,"")</f>
        <v>2.84</v>
      </c>
      <c r="H680" s="14">
        <f>IF(AND(ISNUMBER(E680),E680&gt;0,ISNUMBER(F680)),F680/E680-1,"")</f>
        <v>0.07995495495495475</v>
      </c>
      <c r="I680" t="str" s="15">
        <v>Unreviewed</v>
      </c>
      <c r="J680" s="16"/>
      <c r="K680" t="str" s="15">
        <v/>
      </c>
      <c r="L680" s="17" t="str">
        <f>IF(AC680="Local catalog","",IF(AG680="Yes",IF(ISNUMBER(E680),E680,""),IF(I680="Keep current",IF(ISNUMBER(E680),E680,""),IF(AH680&lt;&gt;"Yes","",IF(I680="Approve proposed",F680,IF(AND(I680="Use my price",AND(ISNUMBER(J680),J680&gt;0)),J680,""))))))</f>
        <v/>
      </c>
      <c r="M680" t="str" s="7">
        <f>IF(AND(AG680="Yes",OR(I680="Approve proposed",I680="Use my price")),"CHECK: protected price kept current",IF(OR(I680="Unreviewed",I680=""),"Pending review",IF(I680="Hold","On hold",IF(I680="Keep current",IF(ISNUMBER(E680),"Kept current","CHECK: no confirmed current price"),IF(AH680&lt;&gt;"Yes","CHECK: source needs review",IF(AND(I680="Use my price",NOT(AND(ISNUMBER(J680),J680&gt;0))),"CHECK: enter a price above zero",IF(NOT(OR(I680="Approve proposed",I680="Use my price")),"CHECK: choose a listed decision",IF(OR(NOT(ISNUMBER(L680)),L680&lt;=0,NOT(ISNUMBER(Y680)),Y680&lt;=0,X680&gt;=1),"CHECK: price or base unavailable",IF(L680/(Y680*(1-X680))-1&lt;0,"CHECK: price below local base","Ready")))))))))</f>
        <v>Pending review</v>
      </c>
      <c r="N680" s="18">
        <v>39.46</v>
      </c>
      <c r="O680" s="19">
        <v>0.6574</v>
      </c>
      <c r="P680" s="14">
        <v>0.6111</v>
      </c>
      <c r="Q680" s="20" t="str">
        <f>IF(AND(ISNUMBER(L680),ISNUMBER(Y680),Y680&gt;0,X680&lt;1),ROUND(L680/(Y680*(1-X680))-1,4),"")</f>
        <v/>
      </c>
      <c r="R680" s="12">
        <v>91.43</v>
      </c>
      <c r="S680" s="13">
        <f>IF(AND(ISNUMBER(E680),E680&gt;0,ISNUMBER(F680)),R680*(F680/E680-1)*(1-'Start Here'!$B$16),0)</f>
        <v>7.090973085585567</v>
      </c>
      <c r="T680" s="17">
        <f>IF(AND(M680="Ready",OR(I680="Approve proposed",AND(I680="Use my price",AND(ISNUMBER(J680),J680&gt;0))),ISNUMBER(L680),E680&gt;0),R680*(L680/E680-1)*(1-'Start Here'!$B$16),0)</f>
        <v>0</v>
      </c>
      <c r="U680" t="str" s="6">
        <v>Local and Local Line prices differ; Currently hidden; do not activate automatically</v>
      </c>
      <c r="V680" t="str" s="21">
        <v>No</v>
      </c>
      <c r="W680" t="str" s="21">
        <v>No</v>
      </c>
      <c r="X680" s="22">
        <v>0</v>
      </c>
      <c r="Y680" s="18">
        <v>23.81</v>
      </c>
      <c r="Z680" s="18">
        <v>8</v>
      </c>
      <c r="AA680" s="25">
        <v>0.5412</v>
      </c>
      <c r="AB680" t="str" s="6">
        <v>2026-10-01 10:41:27 UTC</v>
      </c>
      <c r="AC680" t="str" s="6">
        <v>Local Line cache</v>
      </c>
      <c r="AD680" s="23">
        <v>805673</v>
      </c>
      <c r="AE680" s="23">
        <v>608372</v>
      </c>
      <c r="AF680" t="str" s="23">
        <v>805673:608372:guest</v>
      </c>
      <c r="AG680" t="str" s="23">
        <v>No</v>
      </c>
      <c r="AH680" t="str" s="23">
        <v>Yes</v>
      </c>
      <c r="AI680" s="18">
        <v>47.62</v>
      </c>
    </row>
    <row r="681" ht="32" customHeight="1">
      <c r="A681" t="str" s="7">
        <v>Deck Family Farm</v>
      </c>
      <c r="B681" t="str" s="7">
        <v>Cornish Roasting Chicken, Extra Large</v>
      </c>
      <c r="C681" t="str" s="7">
        <v>Extra Large, 5.00 - 6.00 lbs</v>
      </c>
      <c r="D681" t="str" s="7">
        <v>SNAP</v>
      </c>
      <c r="E681" s="12">
        <v>35.52</v>
      </c>
      <c r="F681" s="13">
        <v>35.52</v>
      </c>
      <c r="G681" s="13">
        <f>IF(AND(ISNUMBER(E681),ISNUMBER(F681)),F681-E681,"")</f>
        <v>0</v>
      </c>
      <c r="H681" s="14">
        <f>IF(AND(ISNUMBER(E681),E681&gt;0,ISNUMBER(F681)),F681/E681-1,"")</f>
        <v>0</v>
      </c>
      <c r="I681" t="str" s="15">
        <v>Keep current</v>
      </c>
      <c r="J681" s="16"/>
      <c r="K681" t="str" s="15">
        <v/>
      </c>
      <c r="L681" s="17">
        <f>IF(AC681="Local catalog","",IF(AG681="Yes",IF(ISNUMBER(E681),E681,""),IF(I681="Keep current",IF(ISNUMBER(E681),E681,""),IF(AH681&lt;&gt;"Yes","",IF(I681="Approve proposed",F681,IF(AND(I681="Use my price",AND(ISNUMBER(J681),J681&gt;0)),J681,""))))))</f>
        <v>35.52</v>
      </c>
      <c r="M681" t="str" s="7">
        <f>IF(AND(AG681="Yes",OR(I681="Approve proposed",I681="Use my price")),"CHECK: protected price kept current",IF(OR(I681="Unreviewed",I681=""),"Pending review",IF(I681="Hold","On hold",IF(I681="Keep current",IF(ISNUMBER(E681),"Kept current","CHECK: no confirmed current price"),IF(AH681&lt;&gt;"Yes","CHECK: source needs review",IF(AND(I681="Use my price",NOT(AND(ISNUMBER(J681),J681&gt;0))),"CHECK: enter a price above zero",IF(NOT(OR(I681="Approve proposed",I681="Use my price")),"CHECK: choose a listed decision",IF(OR(NOT(ISNUMBER(L681)),L681&lt;=0,NOT(ISNUMBER(Y681)),Y681&lt;=0,X681&gt;=1),"CHECK: price or base unavailable",IF(L681/(Y681*(1-X681))-1&lt;0,"CHECK: price below local base","Ready")))))))))</f>
        <v>Kept current</v>
      </c>
      <c r="N681" s="18">
        <v>39.46</v>
      </c>
      <c r="O681" s="19">
        <v>0.6574</v>
      </c>
      <c r="P681" s="14">
        <v>0.4918</v>
      </c>
      <c r="Q681" s="20">
        <f>IF(AND(ISNUMBER(L681),ISNUMBER(Y681),Y681&gt;0,X681&lt;1),ROUND(L681/(Y681*(1-X681))-1,4),"")</f>
        <v>0.4918</v>
      </c>
      <c r="R681" s="12">
        <v>0</v>
      </c>
      <c r="S681" s="13">
        <f>IF(AND(ISNUMBER(E681),E681&gt;0,ISNUMBER(F681)),R681*(F681/E681-1)*(1-'Start Here'!$B$16),0)</f>
        <v>0</v>
      </c>
      <c r="T681" s="17">
        <f>IF(AND(M681="Ready",OR(I681="Approve proposed",AND(I681="Use my price",AND(ISNUMBER(J681),J681&gt;0))),ISNUMBER(L681),E681&gt;0),R681*(L681/E681-1)*(1-'Start Here'!$B$16),0)</f>
        <v>0</v>
      </c>
      <c r="U681" t="str" s="6">
        <v>SNAP: preserve existing selling price; Local and Local Line prices differ; Currently hidden; do not activate automatically</v>
      </c>
      <c r="V681" t="str" s="21">
        <v>No</v>
      </c>
      <c r="W681" t="str" s="21">
        <v>No</v>
      </c>
      <c r="X681" s="22">
        <v>0</v>
      </c>
      <c r="Y681" s="18">
        <v>23.81</v>
      </c>
      <c r="Z681" s="18">
        <v>8</v>
      </c>
      <c r="AA681" s="25">
        <v>0.5412</v>
      </c>
      <c r="AB681" t="str" s="6">
        <v>2026-10-01 10:41:27 UTC</v>
      </c>
      <c r="AC681" t="str" s="6">
        <v>Local Line cache</v>
      </c>
      <c r="AD681" s="23">
        <v>805673</v>
      </c>
      <c r="AE681" s="23">
        <v>608372</v>
      </c>
      <c r="AF681" t="str" s="23">
        <v>805673:608372:snap</v>
      </c>
      <c r="AG681" t="str" s="23">
        <v>Yes</v>
      </c>
      <c r="AH681" t="str" s="23">
        <v>Yes</v>
      </c>
      <c r="AI681" s="18">
        <v>0</v>
      </c>
    </row>
    <row r="682" ht="32" customHeight="1">
      <c r="A682" t="str" s="7">
        <v>Deck Family Farm</v>
      </c>
      <c r="B682" t="str" s="7">
        <v>Cornish Roasting Chicken, Large</v>
      </c>
      <c r="C682" t="str" s="7">
        <v>Large, 4.21 - 4.99 lbs</v>
      </c>
      <c r="D682" t="str" s="7">
        <v>Herd Share Members</v>
      </c>
      <c r="E682" s="12">
        <v>31.56</v>
      </c>
      <c r="F682" s="13">
        <v>34.08</v>
      </c>
      <c r="G682" s="13">
        <f>IF(AND(ISNUMBER(E682),ISNUMBER(F682)),F682-E682,"")</f>
        <v>2.52</v>
      </c>
      <c r="H682" s="14">
        <f>IF(AND(ISNUMBER(E682),E682&gt;0,ISNUMBER(F682)),F682/E682-1,"")</f>
        <v>0.07984790874524705</v>
      </c>
      <c r="I682" t="str" s="15">
        <v>Unreviewed</v>
      </c>
      <c r="J682" s="16"/>
      <c r="K682" t="str" s="15">
        <v/>
      </c>
      <c r="L682" s="17" t="str">
        <f>IF(AC682="Local catalog","",IF(AG682="Yes",IF(ISNUMBER(E682),E682,""),IF(I682="Keep current",IF(ISNUMBER(E682),E682,""),IF(AH682&lt;&gt;"Yes","",IF(I682="Approve proposed",F682,IF(AND(I682="Use my price",AND(ISNUMBER(J682),J682&gt;0)),J682,""))))))</f>
        <v/>
      </c>
      <c r="M682" t="str" s="7">
        <f>IF(AND(AG682="Yes",OR(I682="Approve proposed",I682="Use my price")),"CHECK: protected price kept current",IF(OR(I682="Unreviewed",I682=""),"Pending review",IF(I682="Hold","On hold",IF(I682="Keep current",IF(ISNUMBER(E682),"Kept current","CHECK: no confirmed current price"),IF(AH682&lt;&gt;"Yes","CHECK: source needs review",IF(AND(I682="Use my price",NOT(AND(ISNUMBER(J682),J682&gt;0))),"CHECK: enter a price above zero",IF(NOT(OR(I682="Approve proposed",I682="Use my price")),"CHECK: choose a listed decision",IF(OR(NOT(ISNUMBER(L682)),L682&lt;=0,NOT(ISNUMBER(Y682)),Y682&lt;=0,X682&gt;=1),"CHECK: price or base unavailable",IF(L682/(Y682*(1-X682))-1&lt;0,"CHECK: price below local base","Ready")))))))))</f>
        <v>Pending review</v>
      </c>
      <c r="N682" s="18">
        <v>35.07</v>
      </c>
      <c r="O682" s="19">
        <v>0.6574</v>
      </c>
      <c r="P682" s="14">
        <v>0.6106</v>
      </c>
      <c r="Q682" s="20" t="str">
        <f>IF(AND(ISNUMBER(L682),ISNUMBER(Y682),Y682&gt;0,X682&lt;1),ROUND(L682/(Y682*(1-X682))-1,4),"")</f>
        <v/>
      </c>
      <c r="R682" s="12">
        <v>3548.18</v>
      </c>
      <c r="S682" s="13">
        <f>IF(AND(ISNUMBER(E682),E682&gt;0,ISNUMBER(F682)),R682*(F682/E682-1)*(1-'Start Here'!$B$16),0)</f>
        <v>274.8153102661594</v>
      </c>
      <c r="T682" s="17">
        <f>IF(AND(M682="Ready",OR(I682="Approve proposed",AND(I682="Use my price",AND(ISNUMBER(J682),J682&gt;0))),ISNUMBER(L682),E682&gt;0),R682*(L682/E682-1)*(1-'Start Here'!$B$16),0)</f>
        <v>0</v>
      </c>
      <c r="U682" t="str" s="6">
        <v>Local and Local Line prices differ; Currently hidden; do not activate automatically</v>
      </c>
      <c r="V682" t="str" s="21">
        <v>No</v>
      </c>
      <c r="W682" t="str" s="21">
        <v>No</v>
      </c>
      <c r="X682" s="22">
        <v>0</v>
      </c>
      <c r="Y682" s="18">
        <v>21.16</v>
      </c>
      <c r="Z682" s="18">
        <v>8.5</v>
      </c>
      <c r="AA682" s="25">
        <v>0.5412</v>
      </c>
      <c r="AB682" t="str" s="6">
        <v>2026-10-01 10:41:27 UTC</v>
      </c>
      <c r="AC682" t="str" s="6">
        <v>Local Line cache</v>
      </c>
      <c r="AD682" s="23">
        <v>953035</v>
      </c>
      <c r="AE682" s="23">
        <v>710619</v>
      </c>
      <c r="AF682" t="str" s="23">
        <v>953035:710619:herdShare</v>
      </c>
      <c r="AG682" t="str" s="23">
        <v>No</v>
      </c>
      <c r="AH682" t="str" s="23">
        <v>Yes</v>
      </c>
      <c r="AI682" s="18">
        <v>2137.16</v>
      </c>
    </row>
    <row r="683" ht="32" customHeight="1">
      <c r="A683" t="str" s="7">
        <v>Deck Family Farm</v>
      </c>
      <c r="B683" t="str" s="7">
        <v>Cornish Roasting Chicken, Large</v>
      </c>
      <c r="C683" t="str" s="7">
        <v>Large, 4.21 - 4.99 lbs</v>
      </c>
      <c r="D683" t="str" s="7">
        <v>CSA Members</v>
      </c>
      <c r="E683" s="12">
        <v>31.56</v>
      </c>
      <c r="F683" s="13">
        <v>34.08</v>
      </c>
      <c r="G683" s="13">
        <f>IF(AND(ISNUMBER(E683),ISNUMBER(F683)),F683-E683,"")</f>
        <v>2.52</v>
      </c>
      <c r="H683" s="14">
        <f>IF(AND(ISNUMBER(E683),E683&gt;0,ISNUMBER(F683)),F683/E683-1,"")</f>
        <v>0.07984790874524705</v>
      </c>
      <c r="I683" t="str" s="15">
        <v>Unreviewed</v>
      </c>
      <c r="J683" s="16"/>
      <c r="K683" t="str" s="15">
        <v/>
      </c>
      <c r="L683" s="17" t="str">
        <f>IF(AC683="Local catalog","",IF(AG683="Yes",IF(ISNUMBER(E683),E683,""),IF(I683="Keep current",IF(ISNUMBER(E683),E683,""),IF(AH683&lt;&gt;"Yes","",IF(I683="Approve proposed",F683,IF(AND(I683="Use my price",AND(ISNUMBER(J683),J683&gt;0)),J683,""))))))</f>
        <v/>
      </c>
      <c r="M683" t="str" s="7">
        <f>IF(AND(AG683="Yes",OR(I683="Approve proposed",I683="Use my price")),"CHECK: protected price kept current",IF(OR(I683="Unreviewed",I683=""),"Pending review",IF(I683="Hold","On hold",IF(I683="Keep current",IF(ISNUMBER(E683),"Kept current","CHECK: no confirmed current price"),IF(AH683&lt;&gt;"Yes","CHECK: source needs review",IF(AND(I683="Use my price",NOT(AND(ISNUMBER(J683),J683&gt;0))),"CHECK: enter a price above zero",IF(NOT(OR(I683="Approve proposed",I683="Use my price")),"CHECK: choose a listed decision",IF(OR(NOT(ISNUMBER(L683)),L683&lt;=0,NOT(ISNUMBER(Y683)),Y683&lt;=0,X683&gt;=1),"CHECK: price or base unavailable",IF(L683/(Y683*(1-X683))-1&lt;0,"CHECK: price below local base","Ready")))))))))</f>
        <v>Pending review</v>
      </c>
      <c r="N683" s="18">
        <v>35.07</v>
      </c>
      <c r="O683" s="19">
        <v>0.6574</v>
      </c>
      <c r="P683" s="14">
        <v>0.6106</v>
      </c>
      <c r="Q683" s="20" t="str">
        <f>IF(AND(ISNUMBER(L683),ISNUMBER(Y683),Y683&gt;0,X683&lt;1),ROUND(L683/(Y683*(1-X683))-1,4),"")</f>
        <v/>
      </c>
      <c r="R683" s="12">
        <v>117.6</v>
      </c>
      <c r="S683" s="13">
        <f>IF(AND(ISNUMBER(E683),E683&gt;0,ISNUMBER(F683)),R683*(F683/E683-1)*(1-'Start Here'!$B$16),0)</f>
        <v>9.10841064638782</v>
      </c>
      <c r="T683" s="17">
        <f>IF(AND(M683="Ready",OR(I683="Approve proposed",AND(I683="Use my price",AND(ISNUMBER(J683),J683&gt;0))),ISNUMBER(L683),E683&gt;0),R683*(L683/E683-1)*(1-'Start Here'!$B$16),0)</f>
        <v>0</v>
      </c>
      <c r="U683" t="str" s="6">
        <v>Local and Local Line prices differ; Currently hidden; do not activate automatically</v>
      </c>
      <c r="V683" t="str" s="21">
        <v>No</v>
      </c>
      <c r="W683" t="str" s="21">
        <v>No</v>
      </c>
      <c r="X683" s="22">
        <v>0</v>
      </c>
      <c r="Y683" s="18">
        <v>21.16</v>
      </c>
      <c r="Z683" s="18">
        <v>8.5</v>
      </c>
      <c r="AA683" s="25">
        <v>0.5412</v>
      </c>
      <c r="AB683" t="str" s="6">
        <v>2026-10-01 10:41:27 UTC</v>
      </c>
      <c r="AC683" t="str" s="6">
        <v>Local Line cache</v>
      </c>
      <c r="AD683" s="23">
        <v>953035</v>
      </c>
      <c r="AE683" s="23">
        <v>710619</v>
      </c>
      <c r="AF683" t="str" s="23">
        <v>953035:710619:member</v>
      </c>
      <c r="AG683" t="str" s="23">
        <v>No</v>
      </c>
      <c r="AH683" t="str" s="23">
        <v>Yes</v>
      </c>
      <c r="AI683" s="18">
        <v>63.48</v>
      </c>
    </row>
    <row r="684" ht="32" customHeight="1">
      <c r="A684" t="str" s="7">
        <v>Deck Family Farm</v>
      </c>
      <c r="B684" t="str" s="7">
        <v>Cornish Roasting Chicken, Large</v>
      </c>
      <c r="C684" t="str" s="7">
        <v>Large, 4.21 - 4.99 lbs</v>
      </c>
      <c r="D684" t="str" s="7">
        <v>Guest Basket</v>
      </c>
      <c r="E684" s="12">
        <v>31.56</v>
      </c>
      <c r="F684" s="13">
        <v>34.08</v>
      </c>
      <c r="G684" s="13">
        <f>IF(AND(ISNUMBER(E684),ISNUMBER(F684)),F684-E684,"")</f>
        <v>2.52</v>
      </c>
      <c r="H684" s="14">
        <f>IF(AND(ISNUMBER(E684),E684&gt;0,ISNUMBER(F684)),F684/E684-1,"")</f>
        <v>0.07984790874524705</v>
      </c>
      <c r="I684" t="str" s="15">
        <v>Unreviewed</v>
      </c>
      <c r="J684" s="16"/>
      <c r="K684" t="str" s="15">
        <v/>
      </c>
      <c r="L684" s="17" t="str">
        <f>IF(AC684="Local catalog","",IF(AG684="Yes",IF(ISNUMBER(E684),E684,""),IF(I684="Keep current",IF(ISNUMBER(E684),E684,""),IF(AH684&lt;&gt;"Yes","",IF(I684="Approve proposed",F684,IF(AND(I684="Use my price",AND(ISNUMBER(J684),J684&gt;0)),J684,""))))))</f>
        <v/>
      </c>
      <c r="M684" t="str" s="7">
        <f>IF(AND(AG684="Yes",OR(I684="Approve proposed",I684="Use my price")),"CHECK: protected price kept current",IF(OR(I684="Unreviewed",I684=""),"Pending review",IF(I684="Hold","On hold",IF(I684="Keep current",IF(ISNUMBER(E684),"Kept current","CHECK: no confirmed current price"),IF(AH684&lt;&gt;"Yes","CHECK: source needs review",IF(AND(I684="Use my price",NOT(AND(ISNUMBER(J684),J684&gt;0))),"CHECK: enter a price above zero",IF(NOT(OR(I684="Approve proposed",I684="Use my price")),"CHECK: choose a listed decision",IF(OR(NOT(ISNUMBER(L684)),L684&lt;=0,NOT(ISNUMBER(Y684)),Y684&lt;=0,X684&gt;=1),"CHECK: price or base unavailable",IF(L684/(Y684*(1-X684))-1&lt;0,"CHECK: price below local base","Ready")))))))))</f>
        <v>Pending review</v>
      </c>
      <c r="N684" s="18">
        <v>35.07</v>
      </c>
      <c r="O684" s="19">
        <v>0.6574</v>
      </c>
      <c r="P684" s="14">
        <v>0.6106</v>
      </c>
      <c r="Q684" s="20" t="str">
        <f>IF(AND(ISNUMBER(L684),ISNUMBER(Y684),Y684&gt;0,X684&lt;1),ROUND(L684/(Y684*(1-X684))-1,4),"")</f>
        <v/>
      </c>
      <c r="R684" s="12">
        <v>206.91</v>
      </c>
      <c r="S684" s="13">
        <f>IF(AND(ISNUMBER(E684),E684&gt;0,ISNUMBER(F684)),R684*(F684/E684-1)*(1-'Start Here'!$B$16),0)</f>
        <v>16.025690874524695</v>
      </c>
      <c r="T684" s="17">
        <f>IF(AND(M684="Ready",OR(I684="Approve proposed",AND(I684="Use my price",AND(ISNUMBER(J684),J684&gt;0))),ISNUMBER(L684),E684&gt;0),R684*(L684/E684-1)*(1-'Start Here'!$B$16),0)</f>
        <v>0</v>
      </c>
      <c r="U684" t="str" s="6">
        <v>Local and Local Line prices differ; Currently hidden; do not activate automatically</v>
      </c>
      <c r="V684" t="str" s="21">
        <v>No</v>
      </c>
      <c r="W684" t="str" s="21">
        <v>No</v>
      </c>
      <c r="X684" s="22">
        <v>0</v>
      </c>
      <c r="Y684" s="18">
        <v>21.16</v>
      </c>
      <c r="Z684" s="18">
        <v>8.5</v>
      </c>
      <c r="AA684" s="25">
        <v>0.5412</v>
      </c>
      <c r="AB684" t="str" s="6">
        <v>2026-10-01 10:41:27 UTC</v>
      </c>
      <c r="AC684" t="str" s="6">
        <v>Local Line cache</v>
      </c>
      <c r="AD684" s="23">
        <v>953035</v>
      </c>
      <c r="AE684" s="23">
        <v>710619</v>
      </c>
      <c r="AF684" t="str" s="23">
        <v>953035:710619:guest</v>
      </c>
      <c r="AG684" t="str" s="23">
        <v>No</v>
      </c>
      <c r="AH684" t="str" s="23">
        <v>Yes</v>
      </c>
      <c r="AI684" s="18">
        <v>126.96</v>
      </c>
    </row>
    <row r="685" ht="32" customHeight="1">
      <c r="A685" t="str" s="7">
        <v>Deck Family Farm</v>
      </c>
      <c r="B685" t="str" s="7">
        <v>Cornish Roasting Chicken, Large</v>
      </c>
      <c r="C685" t="str" s="7">
        <v>Large, 4.21 - 4.99 lbs</v>
      </c>
      <c r="D685" t="str" s="7">
        <v>SNAP</v>
      </c>
      <c r="E685" s="12">
        <v>31.56</v>
      </c>
      <c r="F685" s="13">
        <v>31.56</v>
      </c>
      <c r="G685" s="13">
        <f>IF(AND(ISNUMBER(E685),ISNUMBER(F685)),F685-E685,"")</f>
        <v>0</v>
      </c>
      <c r="H685" s="14">
        <f>IF(AND(ISNUMBER(E685),E685&gt;0,ISNUMBER(F685)),F685/E685-1,"")</f>
        <v>0</v>
      </c>
      <c r="I685" t="str" s="15">
        <v>Keep current</v>
      </c>
      <c r="J685" s="16"/>
      <c r="K685" t="str" s="15">
        <v/>
      </c>
      <c r="L685" s="17">
        <f>IF(AC685="Local catalog","",IF(AG685="Yes",IF(ISNUMBER(E685),E685,""),IF(I685="Keep current",IF(ISNUMBER(E685),E685,""),IF(AH685&lt;&gt;"Yes","",IF(I685="Approve proposed",F685,IF(AND(I685="Use my price",AND(ISNUMBER(J685),J685&gt;0)),J685,""))))))</f>
        <v>31.56</v>
      </c>
      <c r="M685" t="str" s="7">
        <f>IF(AND(AG685="Yes",OR(I685="Approve proposed",I685="Use my price")),"CHECK: protected price kept current",IF(OR(I685="Unreviewed",I685=""),"Pending review",IF(I685="Hold","On hold",IF(I685="Keep current",IF(ISNUMBER(E685),"Kept current","CHECK: no confirmed current price"),IF(AH685&lt;&gt;"Yes","CHECK: source needs review",IF(AND(I685="Use my price",NOT(AND(ISNUMBER(J685),J685&gt;0))),"CHECK: enter a price above zero",IF(NOT(OR(I685="Approve proposed",I685="Use my price")),"CHECK: choose a listed decision",IF(OR(NOT(ISNUMBER(L685)),L685&lt;=0,NOT(ISNUMBER(Y685)),Y685&lt;=0,X685&gt;=1),"CHECK: price or base unavailable",IF(L685/(Y685*(1-X685))-1&lt;0,"CHECK: price below local base","Ready")))))))))</f>
        <v>Kept current</v>
      </c>
      <c r="N685" s="18">
        <v>35.07</v>
      </c>
      <c r="O685" s="19">
        <v>0.6574</v>
      </c>
      <c r="P685" s="14">
        <v>0.4915</v>
      </c>
      <c r="Q685" s="20">
        <f>IF(AND(ISNUMBER(L685),ISNUMBER(Y685),Y685&gt;0,X685&lt;1),ROUND(L685/(Y685*(1-X685))-1,4),"")</f>
        <v>0.4915</v>
      </c>
      <c r="R685" s="12">
        <v>0</v>
      </c>
      <c r="S685" s="13">
        <f>IF(AND(ISNUMBER(E685),E685&gt;0,ISNUMBER(F685)),R685*(F685/E685-1)*(1-'Start Here'!$B$16),0)</f>
        <v>0</v>
      </c>
      <c r="T685" s="17">
        <f>IF(AND(M685="Ready",OR(I685="Approve proposed",AND(I685="Use my price",AND(ISNUMBER(J685),J685&gt;0))),ISNUMBER(L685),E685&gt;0),R685*(L685/E685-1)*(1-'Start Here'!$B$16),0)</f>
        <v>0</v>
      </c>
      <c r="U685" t="str" s="6">
        <v>SNAP: preserve existing selling price; Local and Local Line prices differ; Currently hidden; do not activate automatically</v>
      </c>
      <c r="V685" t="str" s="21">
        <v>No</v>
      </c>
      <c r="W685" t="str" s="21">
        <v>No</v>
      </c>
      <c r="X685" s="22">
        <v>0</v>
      </c>
      <c r="Y685" s="18">
        <v>21.16</v>
      </c>
      <c r="Z685" s="18">
        <v>8.5</v>
      </c>
      <c r="AA685" s="25">
        <v>0.5412</v>
      </c>
      <c r="AB685" t="str" s="6">
        <v>2026-10-01 10:41:27 UTC</v>
      </c>
      <c r="AC685" t="str" s="6">
        <v>Local Line cache</v>
      </c>
      <c r="AD685" s="23">
        <v>953035</v>
      </c>
      <c r="AE685" s="23">
        <v>710619</v>
      </c>
      <c r="AF685" t="str" s="23">
        <v>953035:710619:snap</v>
      </c>
      <c r="AG685" t="str" s="23">
        <v>Yes</v>
      </c>
      <c r="AH685" t="str" s="23">
        <v>Yes</v>
      </c>
      <c r="AI685" s="18">
        <v>0</v>
      </c>
    </row>
    <row r="686" ht="32" customHeight="1">
      <c r="A686" t="str" s="7">
        <v>Deck Family Farm</v>
      </c>
      <c r="B686" t="str" s="7">
        <v>Cornish Roasting Chicken, Medium</v>
      </c>
      <c r="C686" t="str" s="7">
        <v>Medium, 3.20 - 4.20 lbs</v>
      </c>
      <c r="D686" t="str" s="7">
        <v>Herd Share Members</v>
      </c>
      <c r="E686" s="12">
        <v>26.88</v>
      </c>
      <c r="F686" s="13">
        <v>29.03</v>
      </c>
      <c r="G686" s="13">
        <f>IF(AND(ISNUMBER(E686),ISNUMBER(F686)),F686-E686,"")</f>
        <v>2.15</v>
      </c>
      <c r="H686" s="14">
        <f>IF(AND(ISNUMBER(E686),E686&gt;0,ISNUMBER(F686)),F686/E686-1,"")</f>
        <v>0.07998511904761907</v>
      </c>
      <c r="I686" t="str" s="15">
        <v>Unreviewed</v>
      </c>
      <c r="J686" s="16"/>
      <c r="K686" t="str" s="15">
        <v/>
      </c>
      <c r="L686" s="17" t="str">
        <f>IF(AC686="Local catalog","",IF(AG686="Yes",IF(ISNUMBER(E686),E686,""),IF(I686="Keep current",IF(ISNUMBER(E686),E686,""),IF(AH686&lt;&gt;"Yes","",IF(I686="Approve proposed",F686,IF(AND(I686="Use my price",AND(ISNUMBER(J686),J686&gt;0)),J686,""))))))</f>
        <v/>
      </c>
      <c r="M686" t="str" s="7">
        <f>IF(AND(AG686="Yes",OR(I686="Approve proposed",I686="Use my price")),"CHECK: protected price kept current",IF(OR(I686="Unreviewed",I686=""),"Pending review",IF(I686="Hold","On hold",IF(I686="Keep current",IF(ISNUMBER(E686),"Kept current","CHECK: no confirmed current price"),IF(AH686&lt;&gt;"Yes","CHECK: source needs review",IF(AND(I686="Use my price",NOT(AND(ISNUMBER(J686),J686&gt;0))),"CHECK: enter a price above zero",IF(NOT(OR(I686="Approve proposed",I686="Use my price")),"CHECK: choose a listed decision",IF(OR(NOT(ISNUMBER(L686)),L686&lt;=0,NOT(ISNUMBER(Y686)),Y686&lt;=0,X686&gt;=1),"CHECK: price or base unavailable",IF(L686/(Y686*(1-X686))-1&lt;0,"CHECK: price below local base","Ready")))))))))</f>
        <v>Pending review</v>
      </c>
      <c r="N686" s="18">
        <v>26.88</v>
      </c>
      <c r="O686" s="19">
        <v>0.6574</v>
      </c>
      <c r="P686" s="14">
        <v>0.79</v>
      </c>
      <c r="Q686" s="20" t="str">
        <f>IF(AND(ISNUMBER(L686),ISNUMBER(Y686),Y686&gt;0,X686&lt;1),ROUND(L686/(Y686*(1-X686))-1,4),"")</f>
        <v/>
      </c>
      <c r="R686" s="12">
        <v>2671.55</v>
      </c>
      <c r="S686" s="13">
        <f>IF(AND(ISNUMBER(E686),E686&gt;0,ISNUMBER(F686)),R686*(F686/E686-1)*(1-'Start Here'!$B$16),0)</f>
        <v>207.27371744791674</v>
      </c>
      <c r="T686" s="17">
        <f>IF(AND(M686="Ready",OR(I686="Approve proposed",AND(I686="Use my price",AND(ISNUMBER(J686),J686&gt;0))),ISNUMBER(L686),E686&gt;0),R686*(L686/E686-1)*(1-'Start Here'!$B$16),0)</f>
        <v>0</v>
      </c>
      <c r="U686" t="str" s="6">
        <v>Retain existing sale discount</v>
      </c>
      <c r="V686" t="str" s="21">
        <v>Yes</v>
      </c>
      <c r="W686" t="str" s="21">
        <v>Yes</v>
      </c>
      <c r="X686" s="22">
        <v>0.1</v>
      </c>
      <c r="Y686" s="18">
        <v>18.02</v>
      </c>
      <c r="Z686" s="18">
        <v>9</v>
      </c>
      <c r="AA686" s="25">
        <v>0.5412</v>
      </c>
      <c r="AB686" t="str" s="6">
        <v>2026-10-01 10:41:27 UTC</v>
      </c>
      <c r="AC686" t="str" s="6">
        <v>Local Line cache</v>
      </c>
      <c r="AD686" s="23">
        <v>953036</v>
      </c>
      <c r="AE686" s="23">
        <v>710620</v>
      </c>
      <c r="AF686" t="str" s="23">
        <v>953036:710620:herdShare</v>
      </c>
      <c r="AG686" t="str" s="23">
        <v>No</v>
      </c>
      <c r="AH686" t="str" s="23">
        <v>Yes</v>
      </c>
      <c r="AI686" s="18">
        <v>1675.86</v>
      </c>
    </row>
    <row r="687" ht="32" customHeight="1">
      <c r="A687" t="str" s="7">
        <v>Deck Family Farm</v>
      </c>
      <c r="B687" t="str" s="7">
        <v>Cornish Roasting Chicken, Medium</v>
      </c>
      <c r="C687" t="str" s="7">
        <v>Medium, 3.20 - 4.20 lbs</v>
      </c>
      <c r="D687" t="str" s="7">
        <v>CSA Members</v>
      </c>
      <c r="E687" s="12">
        <v>26.88</v>
      </c>
      <c r="F687" s="13">
        <v>29.03</v>
      </c>
      <c r="G687" s="13">
        <f>IF(AND(ISNUMBER(E687),ISNUMBER(F687)),F687-E687,"")</f>
        <v>2.15</v>
      </c>
      <c r="H687" s="14">
        <f>IF(AND(ISNUMBER(E687),E687&gt;0,ISNUMBER(F687)),F687/E687-1,"")</f>
        <v>0.07998511904761907</v>
      </c>
      <c r="I687" t="str" s="15">
        <v>Unreviewed</v>
      </c>
      <c r="J687" s="16"/>
      <c r="K687" t="str" s="15">
        <v/>
      </c>
      <c r="L687" s="17" t="str">
        <f>IF(AC687="Local catalog","",IF(AG687="Yes",IF(ISNUMBER(E687),E687,""),IF(I687="Keep current",IF(ISNUMBER(E687),E687,""),IF(AH687&lt;&gt;"Yes","",IF(I687="Approve proposed",F687,IF(AND(I687="Use my price",AND(ISNUMBER(J687),J687&gt;0)),J687,""))))))</f>
        <v/>
      </c>
      <c r="M687" t="str" s="7">
        <f>IF(AND(AG687="Yes",OR(I687="Approve proposed",I687="Use my price")),"CHECK: protected price kept current",IF(OR(I687="Unreviewed",I687=""),"Pending review",IF(I687="Hold","On hold",IF(I687="Keep current",IF(ISNUMBER(E687),"Kept current","CHECK: no confirmed current price"),IF(AH687&lt;&gt;"Yes","CHECK: source needs review",IF(AND(I687="Use my price",NOT(AND(ISNUMBER(J687),J687&gt;0))),"CHECK: enter a price above zero",IF(NOT(OR(I687="Approve proposed",I687="Use my price")),"CHECK: choose a listed decision",IF(OR(NOT(ISNUMBER(L687)),L687&lt;=0,NOT(ISNUMBER(Y687)),Y687&lt;=0,X687&gt;=1),"CHECK: price or base unavailable",IF(L687/(Y687*(1-X687))-1&lt;0,"CHECK: price below local base","Ready")))))))))</f>
        <v>Pending review</v>
      </c>
      <c r="N687" s="18">
        <v>26.88</v>
      </c>
      <c r="O687" s="19">
        <v>0.6574</v>
      </c>
      <c r="P687" s="14">
        <v>0.79</v>
      </c>
      <c r="Q687" s="20" t="str">
        <f>IF(AND(ISNUMBER(L687),ISNUMBER(Y687),Y687&gt;0,X687&lt;1),ROUND(L687/(Y687*(1-X687))-1,4),"")</f>
        <v/>
      </c>
      <c r="R687" s="12">
        <v>0</v>
      </c>
      <c r="S687" s="13">
        <f>IF(AND(ISNUMBER(E687),E687&gt;0,ISNUMBER(F687)),R687*(F687/E687-1)*(1-'Start Here'!$B$16),0)</f>
        <v>0</v>
      </c>
      <c r="T687" s="17">
        <f>IF(AND(M687="Ready",OR(I687="Approve proposed",AND(I687="Use my price",AND(ISNUMBER(J687),J687&gt;0))),ISNUMBER(L687),E687&gt;0),R687*(L687/E687-1)*(1-'Start Here'!$B$16),0)</f>
        <v>0</v>
      </c>
      <c r="U687" t="str" s="6">
        <v>Retain existing sale discount</v>
      </c>
      <c r="V687" t="str" s="21">
        <v>Yes</v>
      </c>
      <c r="W687" t="str" s="21">
        <v>Yes</v>
      </c>
      <c r="X687" s="22">
        <v>0.1</v>
      </c>
      <c r="Y687" s="18">
        <v>18.02</v>
      </c>
      <c r="Z687" s="18">
        <v>9</v>
      </c>
      <c r="AA687" s="25">
        <v>0.5412</v>
      </c>
      <c r="AB687" t="str" s="6">
        <v>2026-10-01 10:41:27 UTC</v>
      </c>
      <c r="AC687" t="str" s="6">
        <v>Local Line cache</v>
      </c>
      <c r="AD687" s="23">
        <v>953036</v>
      </c>
      <c r="AE687" s="23">
        <v>710620</v>
      </c>
      <c r="AF687" t="str" s="23">
        <v>953036:710620:member</v>
      </c>
      <c r="AG687" t="str" s="23">
        <v>No</v>
      </c>
      <c r="AH687" t="str" s="23">
        <v>Yes</v>
      </c>
      <c r="AI687" s="18">
        <v>0</v>
      </c>
    </row>
    <row r="688" ht="32" customHeight="1">
      <c r="A688" t="str" s="7">
        <v>Deck Family Farm</v>
      </c>
      <c r="B688" t="str" s="7">
        <v>Cornish Roasting Chicken, Medium</v>
      </c>
      <c r="C688" t="str" s="7">
        <v>Medium, 3.20 - 4.20 lbs</v>
      </c>
      <c r="D688" t="str" s="7">
        <v>Guest Basket</v>
      </c>
      <c r="E688" s="12">
        <v>26.88</v>
      </c>
      <c r="F688" s="13">
        <v>29.03</v>
      </c>
      <c r="G688" s="13">
        <f>IF(AND(ISNUMBER(E688),ISNUMBER(F688)),F688-E688,"")</f>
        <v>2.15</v>
      </c>
      <c r="H688" s="14">
        <f>IF(AND(ISNUMBER(E688),E688&gt;0,ISNUMBER(F688)),F688/E688-1,"")</f>
        <v>0.07998511904761907</v>
      </c>
      <c r="I688" t="str" s="15">
        <v>Unreviewed</v>
      </c>
      <c r="J688" s="16"/>
      <c r="K688" t="str" s="15">
        <v/>
      </c>
      <c r="L688" s="17" t="str">
        <f>IF(AC688="Local catalog","",IF(AG688="Yes",IF(ISNUMBER(E688),E688,""),IF(I688="Keep current",IF(ISNUMBER(E688),E688,""),IF(AH688&lt;&gt;"Yes","",IF(I688="Approve proposed",F688,IF(AND(I688="Use my price",AND(ISNUMBER(J688),J688&gt;0)),J688,""))))))</f>
        <v/>
      </c>
      <c r="M688" t="str" s="7">
        <f>IF(AND(AG688="Yes",OR(I688="Approve proposed",I688="Use my price")),"CHECK: protected price kept current",IF(OR(I688="Unreviewed",I688=""),"Pending review",IF(I688="Hold","On hold",IF(I688="Keep current",IF(ISNUMBER(E688),"Kept current","CHECK: no confirmed current price"),IF(AH688&lt;&gt;"Yes","CHECK: source needs review",IF(AND(I688="Use my price",NOT(AND(ISNUMBER(J688),J688&gt;0))),"CHECK: enter a price above zero",IF(NOT(OR(I688="Approve proposed",I688="Use my price")),"CHECK: choose a listed decision",IF(OR(NOT(ISNUMBER(L688)),L688&lt;=0,NOT(ISNUMBER(Y688)),Y688&lt;=0,X688&gt;=1),"CHECK: price or base unavailable",IF(L688/(Y688*(1-X688))-1&lt;0,"CHECK: price below local base","Ready")))))))))</f>
        <v>Pending review</v>
      </c>
      <c r="N688" s="18">
        <v>26.88</v>
      </c>
      <c r="O688" s="19">
        <v>0.6574</v>
      </c>
      <c r="P688" s="14">
        <v>0.79</v>
      </c>
      <c r="Q688" s="20" t="str">
        <f>IF(AND(ISNUMBER(L688),ISNUMBER(Y688),Y688&gt;0,X688&lt;1),ROUND(L688/(Y688*(1-X688))-1,4),"")</f>
        <v/>
      </c>
      <c r="R688" s="12">
        <v>56.75</v>
      </c>
      <c r="S688" s="13">
        <f>IF(AND(ISNUMBER(E688),E688&gt;0,ISNUMBER(F688)),R688*(F688/E688-1)*(1-'Start Here'!$B$16),0)</f>
        <v>4.402980840773811</v>
      </c>
      <c r="T688" s="17">
        <f>IF(AND(M688="Ready",OR(I688="Approve proposed",AND(I688="Use my price",AND(ISNUMBER(J688),J688&gt;0))),ISNUMBER(L688),E688&gt;0),R688*(L688/E688-1)*(1-'Start Here'!$B$16),0)</f>
        <v>0</v>
      </c>
      <c r="U688" t="str" s="6">
        <v>Retain existing sale discount</v>
      </c>
      <c r="V688" t="str" s="21">
        <v>Yes</v>
      </c>
      <c r="W688" t="str" s="21">
        <v>Yes</v>
      </c>
      <c r="X688" s="22">
        <v>0.1</v>
      </c>
      <c r="Y688" s="18">
        <v>18.02</v>
      </c>
      <c r="Z688" s="18">
        <v>9</v>
      </c>
      <c r="AA688" s="25">
        <v>0.5412</v>
      </c>
      <c r="AB688" t="str" s="6">
        <v>2026-10-01 10:41:27 UTC</v>
      </c>
      <c r="AC688" t="str" s="6">
        <v>Local Line cache</v>
      </c>
      <c r="AD688" s="23">
        <v>953036</v>
      </c>
      <c r="AE688" s="23">
        <v>710620</v>
      </c>
      <c r="AF688" t="str" s="23">
        <v>953036:710620:guest</v>
      </c>
      <c r="AG688" t="str" s="23">
        <v>No</v>
      </c>
      <c r="AH688" t="str" s="23">
        <v>Yes</v>
      </c>
      <c r="AI688" s="18">
        <v>36.04</v>
      </c>
    </row>
    <row r="689" ht="32" customHeight="1">
      <c r="A689" t="str" s="7">
        <v>Deck Family Farm</v>
      </c>
      <c r="B689" t="str" s="7">
        <v>Cornish Roasting Chicken, Medium</v>
      </c>
      <c r="C689" t="str" s="7">
        <v>Medium, 3.20 - 4.20 lbs</v>
      </c>
      <c r="D689" t="str" s="7">
        <v>SNAP</v>
      </c>
      <c r="E689" s="12">
        <v>26.88</v>
      </c>
      <c r="F689" s="13">
        <v>26.88</v>
      </c>
      <c r="G689" s="13">
        <f>IF(AND(ISNUMBER(E689),ISNUMBER(F689)),F689-E689,"")</f>
        <v>0</v>
      </c>
      <c r="H689" s="14">
        <f>IF(AND(ISNUMBER(E689),E689&gt;0,ISNUMBER(F689)),F689/E689-1,"")</f>
        <v>0</v>
      </c>
      <c r="I689" t="str" s="15">
        <v>Keep current</v>
      </c>
      <c r="J689" s="16"/>
      <c r="K689" t="str" s="15">
        <v/>
      </c>
      <c r="L689" s="17">
        <f>IF(AC689="Local catalog","",IF(AG689="Yes",IF(ISNUMBER(E689),E689,""),IF(I689="Keep current",IF(ISNUMBER(E689),E689,""),IF(AH689&lt;&gt;"Yes","",IF(I689="Approve proposed",F689,IF(AND(I689="Use my price",AND(ISNUMBER(J689),J689&gt;0)),J689,""))))))</f>
        <v>26.88</v>
      </c>
      <c r="M689" t="str" s="7">
        <f>IF(AND(AG689="Yes",OR(I689="Approve proposed",I689="Use my price")),"CHECK: protected price kept current",IF(OR(I689="Unreviewed",I689=""),"Pending review",IF(I689="Hold","On hold",IF(I689="Keep current",IF(ISNUMBER(E689),"Kept current","CHECK: no confirmed current price"),IF(AH689&lt;&gt;"Yes","CHECK: source needs review",IF(AND(I689="Use my price",NOT(AND(ISNUMBER(J689),J689&gt;0))),"CHECK: enter a price above zero",IF(NOT(OR(I689="Approve proposed",I689="Use my price")),"CHECK: choose a listed decision",IF(OR(NOT(ISNUMBER(L689)),L689&lt;=0,NOT(ISNUMBER(Y689)),Y689&lt;=0,X689&gt;=1),"CHECK: price or base unavailable",IF(L689/(Y689*(1-X689))-1&lt;0,"CHECK: price below local base","Ready")))))))))</f>
        <v>Kept current</v>
      </c>
      <c r="N689" s="18">
        <v>26.88</v>
      </c>
      <c r="O689" s="19">
        <v>0.6574</v>
      </c>
      <c r="P689" s="14">
        <v>0.6574</v>
      </c>
      <c r="Q689" s="20">
        <f>IF(AND(ISNUMBER(L689),ISNUMBER(Y689),Y689&gt;0,X689&lt;1),ROUND(L689/(Y689*(1-X689))-1,4),"")</f>
        <v>0.6574</v>
      </c>
      <c r="R689" s="12">
        <v>0</v>
      </c>
      <c r="S689" s="13">
        <f>IF(AND(ISNUMBER(E689),E689&gt;0,ISNUMBER(F689)),R689*(F689/E689-1)*(1-'Start Here'!$B$16),0)</f>
        <v>0</v>
      </c>
      <c r="T689" s="17">
        <f>IF(AND(M689="Ready",OR(I689="Approve proposed",AND(I689="Use my price",AND(ISNUMBER(J689),J689&gt;0))),ISNUMBER(L689),E689&gt;0),R689*(L689/E689-1)*(1-'Start Here'!$B$16),0)</f>
        <v>0</v>
      </c>
      <c r="U689" t="str" s="6">
        <v>SNAP: preserve existing selling price; Retain existing sale discount</v>
      </c>
      <c r="V689" t="str" s="21">
        <v>Yes</v>
      </c>
      <c r="W689" t="str" s="21">
        <v>Yes</v>
      </c>
      <c r="X689" s="22">
        <v>0.1</v>
      </c>
      <c r="Y689" s="18">
        <v>18.02</v>
      </c>
      <c r="Z689" s="18">
        <v>9</v>
      </c>
      <c r="AA689" s="25">
        <v>0.5412</v>
      </c>
      <c r="AB689" t="str" s="6">
        <v>2026-10-01 10:41:27 UTC</v>
      </c>
      <c r="AC689" t="str" s="6">
        <v>Local Line cache</v>
      </c>
      <c r="AD689" s="23">
        <v>953036</v>
      </c>
      <c r="AE689" s="23">
        <v>710620</v>
      </c>
      <c r="AF689" t="str" s="23">
        <v>953036:710620:snap</v>
      </c>
      <c r="AG689" t="str" s="23">
        <v>Yes</v>
      </c>
      <c r="AH689" t="str" s="23">
        <v>Yes</v>
      </c>
      <c r="AI689" s="18">
        <v>0</v>
      </c>
    </row>
    <row r="690" ht="32" customHeight="1">
      <c r="A690" t="str" s="7">
        <v>Deck Family Farm</v>
      </c>
      <c r="B690" t="str" s="7">
        <v>Cornish Roasting Chicken, Small</v>
      </c>
      <c r="C690" t="str" s="7">
        <v>Small, 2.50 - 3.19 lbs</v>
      </c>
      <c r="D690" t="str" s="7">
        <v>Herd Share Members</v>
      </c>
      <c r="E690" s="12">
        <v>21.82</v>
      </c>
      <c r="F690" s="13">
        <v>23.57</v>
      </c>
      <c r="G690" s="13">
        <f>IF(AND(ISNUMBER(E690),ISNUMBER(F690)),F690-E690,"")</f>
        <v>1.75</v>
      </c>
      <c r="H690" s="14">
        <f>IF(AND(ISNUMBER(E690),E690&gt;0,ISNUMBER(F690)),F690/E690-1,"")</f>
        <v>0.08020164986251155</v>
      </c>
      <c r="I690" t="str" s="15">
        <v>Unreviewed</v>
      </c>
      <c r="J690" s="16"/>
      <c r="K690" t="str" s="15">
        <v/>
      </c>
      <c r="L690" s="17" t="str">
        <f>IF(AC690="Local catalog","",IF(AG690="Yes",IF(ISNUMBER(E690),E690,""),IF(I690="Keep current",IF(ISNUMBER(E690),E690,""),IF(AH690&lt;&gt;"Yes","",IF(I690="Approve proposed",F690,IF(AND(I690="Use my price",AND(ISNUMBER(J690),J690&gt;0)),J690,""))))))</f>
        <v/>
      </c>
      <c r="M690" t="str" s="7">
        <f>IF(AND(AG690="Yes",OR(I690="Approve proposed",I690="Use my price")),"CHECK: protected price kept current",IF(OR(I690="Unreviewed",I690=""),"Pending review",IF(I690="Hold","On hold",IF(I690="Keep current",IF(ISNUMBER(E690),"Kept current","CHECK: no confirmed current price"),IF(AH690&lt;&gt;"Yes","CHECK: source needs review",IF(AND(I690="Use my price",NOT(AND(ISNUMBER(J690),J690&gt;0))),"CHECK: enter a price above zero",IF(NOT(OR(I690="Approve proposed",I690="Use my price")),"CHECK: choose a listed decision",IF(OR(NOT(ISNUMBER(L690)),L690&lt;=0,NOT(ISNUMBER(Y690)),Y690&lt;=0,X690&gt;=1),"CHECK: price or base unavailable",IF(L690/(Y690*(1-X690))-1&lt;0,"CHECK: price below local base","Ready")))))))))</f>
        <v>Pending review</v>
      </c>
      <c r="N690" s="18">
        <v>24.25</v>
      </c>
      <c r="O690" s="19">
        <v>0.6574</v>
      </c>
      <c r="P690" s="14">
        <v>0.6111</v>
      </c>
      <c r="Q690" s="20" t="str">
        <f>IF(AND(ISNUMBER(L690),ISNUMBER(Y690),Y690&gt;0,X690&lt;1),ROUND(L690/(Y690*(1-X690))-1,4),"")</f>
        <v/>
      </c>
      <c r="R690" s="12">
        <v>861.9300000000001</v>
      </c>
      <c r="S690" s="13">
        <f>IF(AND(ISNUMBER(E690),E690&gt;0,ISNUMBER(F690)),R690*(F690/E690-1)*(1-'Start Here'!$B$16),0)</f>
        <v>67.05436182401475</v>
      </c>
      <c r="T690" s="17">
        <f>IF(AND(M690="Ready",OR(I690="Approve proposed",AND(I690="Use my price",AND(ISNUMBER(J690),J690&gt;0))),ISNUMBER(L690),E690&gt;0),R690*(L690/E690-1)*(1-'Start Here'!$B$16),0)</f>
        <v>0</v>
      </c>
      <c r="U690" t="str" s="6">
        <v>Local and Local Line prices differ; Currently hidden; do not activate automatically</v>
      </c>
      <c r="V690" t="str" s="21">
        <v>No</v>
      </c>
      <c r="W690" t="str" s="21">
        <v>No</v>
      </c>
      <c r="X690" s="22">
        <v>0</v>
      </c>
      <c r="Y690" s="18">
        <v>14.63</v>
      </c>
      <c r="Z690" s="18">
        <v>9.5</v>
      </c>
      <c r="AA690" s="25">
        <v>0.5412</v>
      </c>
      <c r="AB690" t="str" s="6">
        <v>2026-10-01 10:41:27 UTC</v>
      </c>
      <c r="AC690" t="str" s="6">
        <v>Local Line cache</v>
      </c>
      <c r="AD690" s="23">
        <v>953039</v>
      </c>
      <c r="AE690" s="23">
        <v>710624</v>
      </c>
      <c r="AF690" t="str" s="23">
        <v>953039:710624:herdShare</v>
      </c>
      <c r="AG690" t="str" s="23">
        <v>No</v>
      </c>
      <c r="AH690" t="str" s="23">
        <v>Yes</v>
      </c>
      <c r="AI690" s="18">
        <v>526.68</v>
      </c>
    </row>
    <row r="691" ht="32" customHeight="1">
      <c r="A691" t="str" s="7">
        <v>Deck Family Farm</v>
      </c>
      <c r="B691" t="str" s="7">
        <v>Cornish Roasting Chicken, Small</v>
      </c>
      <c r="C691" t="str" s="7">
        <v>Small, 2.50 - 3.19 lbs</v>
      </c>
      <c r="D691" t="str" s="7">
        <v>CSA Members</v>
      </c>
      <c r="E691" s="12">
        <v>21.82</v>
      </c>
      <c r="F691" s="13">
        <v>23.57</v>
      </c>
      <c r="G691" s="13">
        <f>IF(AND(ISNUMBER(E691),ISNUMBER(F691)),F691-E691,"")</f>
        <v>1.75</v>
      </c>
      <c r="H691" s="14">
        <f>IF(AND(ISNUMBER(E691),E691&gt;0,ISNUMBER(F691)),F691/E691-1,"")</f>
        <v>0.08020164986251155</v>
      </c>
      <c r="I691" t="str" s="15">
        <v>Unreviewed</v>
      </c>
      <c r="J691" s="16"/>
      <c r="K691" t="str" s="15">
        <v/>
      </c>
      <c r="L691" s="17" t="str">
        <f>IF(AC691="Local catalog","",IF(AG691="Yes",IF(ISNUMBER(E691),E691,""),IF(I691="Keep current",IF(ISNUMBER(E691),E691,""),IF(AH691&lt;&gt;"Yes","",IF(I691="Approve proposed",F691,IF(AND(I691="Use my price",AND(ISNUMBER(J691),J691&gt;0)),J691,""))))))</f>
        <v/>
      </c>
      <c r="M691" t="str" s="7">
        <f>IF(AND(AG691="Yes",OR(I691="Approve proposed",I691="Use my price")),"CHECK: protected price kept current",IF(OR(I691="Unreviewed",I691=""),"Pending review",IF(I691="Hold","On hold",IF(I691="Keep current",IF(ISNUMBER(E691),"Kept current","CHECK: no confirmed current price"),IF(AH691&lt;&gt;"Yes","CHECK: source needs review",IF(AND(I691="Use my price",NOT(AND(ISNUMBER(J691),J691&gt;0))),"CHECK: enter a price above zero",IF(NOT(OR(I691="Approve proposed",I691="Use my price")),"CHECK: choose a listed decision",IF(OR(NOT(ISNUMBER(L691)),L691&lt;=0,NOT(ISNUMBER(Y691)),Y691&lt;=0,X691&gt;=1),"CHECK: price or base unavailable",IF(L691/(Y691*(1-X691))-1&lt;0,"CHECK: price below local base","Ready")))))))))</f>
        <v>Pending review</v>
      </c>
      <c r="N691" s="18">
        <v>24.25</v>
      </c>
      <c r="O691" s="19">
        <v>0.6574</v>
      </c>
      <c r="P691" s="14">
        <v>0.6111</v>
      </c>
      <c r="Q691" s="20" t="str">
        <f>IF(AND(ISNUMBER(L691),ISNUMBER(Y691),Y691&gt;0,X691&lt;1),ROUND(L691/(Y691*(1-X691))-1,4),"")</f>
        <v/>
      </c>
      <c r="R691" s="12">
        <v>53.6</v>
      </c>
      <c r="S691" s="13">
        <f>IF(AND(ISNUMBER(E691),E691&gt;0,ISNUMBER(F691)),R691*(F691/E691-1)*(1-'Start Here'!$B$16),0)</f>
        <v>4.169844179651701</v>
      </c>
      <c r="T691" s="17">
        <f>IF(AND(M691="Ready",OR(I691="Approve proposed",AND(I691="Use my price",AND(ISNUMBER(J691),J691&gt;0))),ISNUMBER(L691),E691&gt;0),R691*(L691/E691-1)*(1-'Start Here'!$B$16),0)</f>
        <v>0</v>
      </c>
      <c r="U691" t="str" s="6">
        <v>Local and Local Line prices differ; Currently hidden; do not activate automatically</v>
      </c>
      <c r="V691" t="str" s="21">
        <v>No</v>
      </c>
      <c r="W691" t="str" s="21">
        <v>No</v>
      </c>
      <c r="X691" s="22">
        <v>0</v>
      </c>
      <c r="Y691" s="18">
        <v>14.63</v>
      </c>
      <c r="Z691" s="18">
        <v>9.5</v>
      </c>
      <c r="AA691" s="25">
        <v>0.5412</v>
      </c>
      <c r="AB691" t="str" s="6">
        <v>2026-10-01 10:41:27 UTC</v>
      </c>
      <c r="AC691" t="str" s="6">
        <v>Local Line cache</v>
      </c>
      <c r="AD691" s="23">
        <v>953039</v>
      </c>
      <c r="AE691" s="23">
        <v>710624</v>
      </c>
      <c r="AF691" t="str" s="23">
        <v>953039:710624:member</v>
      </c>
      <c r="AG691" t="str" s="23">
        <v>No</v>
      </c>
      <c r="AH691" t="str" s="23">
        <v>Yes</v>
      </c>
      <c r="AI691" s="18">
        <v>29.26</v>
      </c>
    </row>
    <row r="692" ht="32" customHeight="1">
      <c r="A692" t="str" s="7">
        <v>Deck Family Farm</v>
      </c>
      <c r="B692" t="str" s="7">
        <v>Cornish Roasting Chicken, Small</v>
      </c>
      <c r="C692" t="str" s="7">
        <v>Small, 2.50 - 3.19 lbs</v>
      </c>
      <c r="D692" t="str" s="7">
        <v>Guest Basket</v>
      </c>
      <c r="E692" s="12">
        <v>21.82</v>
      </c>
      <c r="F692" s="13">
        <v>23.57</v>
      </c>
      <c r="G692" s="13">
        <f>IF(AND(ISNUMBER(E692),ISNUMBER(F692)),F692-E692,"")</f>
        <v>1.75</v>
      </c>
      <c r="H692" s="14">
        <f>IF(AND(ISNUMBER(E692),E692&gt;0,ISNUMBER(F692)),F692/E692-1,"")</f>
        <v>0.08020164986251155</v>
      </c>
      <c r="I692" t="str" s="15">
        <v>Unreviewed</v>
      </c>
      <c r="J692" s="16"/>
      <c r="K692" t="str" s="15">
        <v/>
      </c>
      <c r="L692" s="17" t="str">
        <f>IF(AC692="Local catalog","",IF(AG692="Yes",IF(ISNUMBER(E692),E692,""),IF(I692="Keep current",IF(ISNUMBER(E692),E692,""),IF(AH692&lt;&gt;"Yes","",IF(I692="Approve proposed",F692,IF(AND(I692="Use my price",AND(ISNUMBER(J692),J692&gt;0)),J692,""))))))</f>
        <v/>
      </c>
      <c r="M692" t="str" s="7">
        <f>IF(AND(AG692="Yes",OR(I692="Approve proposed",I692="Use my price")),"CHECK: protected price kept current",IF(OR(I692="Unreviewed",I692=""),"Pending review",IF(I692="Hold","On hold",IF(I692="Keep current",IF(ISNUMBER(E692),"Kept current","CHECK: no confirmed current price"),IF(AH692&lt;&gt;"Yes","CHECK: source needs review",IF(AND(I692="Use my price",NOT(AND(ISNUMBER(J692),J692&gt;0))),"CHECK: enter a price above zero",IF(NOT(OR(I692="Approve proposed",I692="Use my price")),"CHECK: choose a listed decision",IF(OR(NOT(ISNUMBER(L692)),L692&lt;=0,NOT(ISNUMBER(Y692)),Y692&lt;=0,X692&gt;=1),"CHECK: price or base unavailable",IF(L692/(Y692*(1-X692))-1&lt;0,"CHECK: price below local base","Ready")))))))))</f>
        <v>Pending review</v>
      </c>
      <c r="N692" s="18">
        <v>24.25</v>
      </c>
      <c r="O692" s="19">
        <v>0.6574</v>
      </c>
      <c r="P692" s="14">
        <v>0.6111</v>
      </c>
      <c r="Q692" s="20" t="str">
        <f>IF(AND(ISNUMBER(L692),ISNUMBER(Y692),Y692&gt;0,X692&lt;1),ROUND(L692/(Y692*(1-X692))-1,4),"")</f>
        <v/>
      </c>
      <c r="R692" s="12">
        <v>104.12</v>
      </c>
      <c r="S692" s="13">
        <f>IF(AND(ISNUMBER(E692),E692&gt;0,ISNUMBER(F692)),R692*(F692/E692-1)*(1-'Start Here'!$B$16),0)</f>
        <v>8.100077910174162</v>
      </c>
      <c r="T692" s="17">
        <f>IF(AND(M692="Ready",OR(I692="Approve proposed",AND(I692="Use my price",AND(ISNUMBER(J692),J692&gt;0))),ISNUMBER(L692),E692&gt;0),R692*(L692/E692-1)*(1-'Start Here'!$B$16),0)</f>
        <v>0</v>
      </c>
      <c r="U692" t="str" s="6">
        <v>Local and Local Line prices differ; Currently hidden; do not activate automatically</v>
      </c>
      <c r="V692" t="str" s="21">
        <v>No</v>
      </c>
      <c r="W692" t="str" s="21">
        <v>No</v>
      </c>
      <c r="X692" s="22">
        <v>0</v>
      </c>
      <c r="Y692" s="18">
        <v>14.63</v>
      </c>
      <c r="Z692" s="18">
        <v>9.5</v>
      </c>
      <c r="AA692" s="25">
        <v>0.5412</v>
      </c>
      <c r="AB692" t="str" s="6">
        <v>2026-10-01 10:41:27 UTC</v>
      </c>
      <c r="AC692" t="str" s="6">
        <v>Local Line cache</v>
      </c>
      <c r="AD692" s="23">
        <v>953039</v>
      </c>
      <c r="AE692" s="23">
        <v>710624</v>
      </c>
      <c r="AF692" t="str" s="23">
        <v>953039:710624:guest</v>
      </c>
      <c r="AG692" t="str" s="23">
        <v>No</v>
      </c>
      <c r="AH692" t="str" s="23">
        <v>Yes</v>
      </c>
      <c r="AI692" s="18">
        <v>58.52</v>
      </c>
    </row>
    <row r="693" ht="32" customHeight="1">
      <c r="A693" t="str" s="7">
        <v>Deck Family Farm</v>
      </c>
      <c r="B693" t="str" s="7">
        <v>Cornish Roasting Chicken, Small</v>
      </c>
      <c r="C693" t="str" s="7">
        <v>Small, 2.50 - 3.19 lbs</v>
      </c>
      <c r="D693" t="str" s="7">
        <v>SNAP</v>
      </c>
      <c r="E693" s="12">
        <v>21.82</v>
      </c>
      <c r="F693" s="13">
        <v>21.82</v>
      </c>
      <c r="G693" s="13">
        <f>IF(AND(ISNUMBER(E693),ISNUMBER(F693)),F693-E693,"")</f>
        <v>0</v>
      </c>
      <c r="H693" s="14">
        <f>IF(AND(ISNUMBER(E693),E693&gt;0,ISNUMBER(F693)),F693/E693-1,"")</f>
        <v>0</v>
      </c>
      <c r="I693" t="str" s="15">
        <v>Keep current</v>
      </c>
      <c r="J693" s="16"/>
      <c r="K693" t="str" s="15">
        <v/>
      </c>
      <c r="L693" s="17">
        <f>IF(AC693="Local catalog","",IF(AG693="Yes",IF(ISNUMBER(E693),E693,""),IF(I693="Keep current",IF(ISNUMBER(E693),E693,""),IF(AH693&lt;&gt;"Yes","",IF(I693="Approve proposed",F693,IF(AND(I693="Use my price",AND(ISNUMBER(J693),J693&gt;0)),J693,""))))))</f>
        <v>21.82</v>
      </c>
      <c r="M693" t="str" s="7">
        <f>IF(AND(AG693="Yes",OR(I693="Approve proposed",I693="Use my price")),"CHECK: protected price kept current",IF(OR(I693="Unreviewed",I693=""),"Pending review",IF(I693="Hold","On hold",IF(I693="Keep current",IF(ISNUMBER(E693),"Kept current","CHECK: no confirmed current price"),IF(AH693&lt;&gt;"Yes","CHECK: source needs review",IF(AND(I693="Use my price",NOT(AND(ISNUMBER(J693),J693&gt;0))),"CHECK: enter a price above zero",IF(NOT(OR(I693="Approve proposed",I693="Use my price")),"CHECK: choose a listed decision",IF(OR(NOT(ISNUMBER(L693)),L693&lt;=0,NOT(ISNUMBER(Y693)),Y693&lt;=0,X693&gt;=1),"CHECK: price or base unavailable",IF(L693/(Y693*(1-X693))-1&lt;0,"CHECK: price below local base","Ready")))))))))</f>
        <v>Kept current</v>
      </c>
      <c r="N693" s="18">
        <v>24.25</v>
      </c>
      <c r="O693" s="19">
        <v>0.6574</v>
      </c>
      <c r="P693" s="14">
        <v>0.4915</v>
      </c>
      <c r="Q693" s="20">
        <f>IF(AND(ISNUMBER(L693),ISNUMBER(Y693),Y693&gt;0,X693&lt;1),ROUND(L693/(Y693*(1-X693))-1,4),"")</f>
        <v>0.4915</v>
      </c>
      <c r="R693" s="12">
        <v>0</v>
      </c>
      <c r="S693" s="13">
        <f>IF(AND(ISNUMBER(E693),E693&gt;0,ISNUMBER(F693)),R693*(F693/E693-1)*(1-'Start Here'!$B$16),0)</f>
        <v>0</v>
      </c>
      <c r="T693" s="17">
        <f>IF(AND(M693="Ready",OR(I693="Approve proposed",AND(I693="Use my price",AND(ISNUMBER(J693),J693&gt;0))),ISNUMBER(L693),E693&gt;0),R693*(L693/E693-1)*(1-'Start Here'!$B$16),0)</f>
        <v>0</v>
      </c>
      <c r="U693" t="str" s="6">
        <v>SNAP: preserve existing selling price; Local and Local Line prices differ; Currently hidden; do not activate automatically</v>
      </c>
      <c r="V693" t="str" s="21">
        <v>No</v>
      </c>
      <c r="W693" t="str" s="21">
        <v>No</v>
      </c>
      <c r="X693" s="22">
        <v>0</v>
      </c>
      <c r="Y693" s="18">
        <v>14.63</v>
      </c>
      <c r="Z693" s="18">
        <v>9.5</v>
      </c>
      <c r="AA693" s="25">
        <v>0.5412</v>
      </c>
      <c r="AB693" t="str" s="6">
        <v>2026-10-01 10:41:27 UTC</v>
      </c>
      <c r="AC693" t="str" s="6">
        <v>Local Line cache</v>
      </c>
      <c r="AD693" s="23">
        <v>953039</v>
      </c>
      <c r="AE693" s="23">
        <v>710624</v>
      </c>
      <c r="AF693" t="str" s="23">
        <v>953039:710624:snap</v>
      </c>
      <c r="AG693" t="str" s="23">
        <v>Yes</v>
      </c>
      <c r="AH693" t="str" s="23">
        <v>Yes</v>
      </c>
      <c r="AI693" s="18">
        <v>0</v>
      </c>
    </row>
    <row r="694" ht="32" customHeight="1">
      <c r="A694" t="str" s="7">
        <v>Deck Family Farm</v>
      </c>
      <c r="B694" t="str" s="7">
        <v>Country Sausage, Bulk</v>
      </c>
      <c r="C694" t="str" s="7">
        <v>12 oz</v>
      </c>
      <c r="D694" t="str" s="7">
        <v>Herd Share Members</v>
      </c>
      <c r="E694" s="12">
        <v>13.91</v>
      </c>
      <c r="F694" s="13">
        <v>15.02</v>
      </c>
      <c r="G694" s="13">
        <f>IF(AND(ISNUMBER(E694),ISNUMBER(F694)),F694-E694,"")</f>
        <v>1.11</v>
      </c>
      <c r="H694" s="14">
        <f>IF(AND(ISNUMBER(E694),E694&gt;0,ISNUMBER(F694)),F694/E694-1,"")</f>
        <v>0.07979870596693028</v>
      </c>
      <c r="I694" t="str" s="15">
        <v>Unreviewed</v>
      </c>
      <c r="J694" s="16"/>
      <c r="K694" t="str" s="15">
        <v/>
      </c>
      <c r="L694" s="17" t="str">
        <f>IF(AC694="Local catalog","",IF(AG694="Yes",IF(ISNUMBER(E694),E694,""),IF(I694="Keep current",IF(ISNUMBER(E694),E694,""),IF(AH694&lt;&gt;"Yes","",IF(I694="Approve proposed",F694,IF(AND(I694="Use my price",AND(ISNUMBER(J694),J694&gt;0)),J694,""))))))</f>
        <v/>
      </c>
      <c r="M694" t="str" s="7">
        <f>IF(AND(AG694="Yes",OR(I694="Approve proposed",I694="Use my price")),"CHECK: protected price kept current",IF(OR(I694="Unreviewed",I694=""),"Pending review",IF(I694="Hold","On hold",IF(I694="Keep current",IF(ISNUMBER(E694),"Kept current","CHECK: no confirmed current price"),IF(AH694&lt;&gt;"Yes","CHECK: source needs review",IF(AND(I694="Use my price",NOT(AND(ISNUMBER(J694),J694&gt;0))),"CHECK: enter a price above zero",IF(NOT(OR(I694="Approve proposed",I694="Use my price")),"CHECK: choose a listed decision",IF(OR(NOT(ISNUMBER(L694)),L694&lt;=0,NOT(ISNUMBER(Y694)),Y694&lt;=0,X694&gt;=1),"CHECK: price or base unavailable",IF(L694/(Y694*(1-X694))-1&lt;0,"CHECK: price below local base","Ready")))))))))</f>
        <v>Pending review</v>
      </c>
      <c r="N694" s="18">
        <v>13.91</v>
      </c>
      <c r="O694" s="19">
        <v>0.6574</v>
      </c>
      <c r="P694" s="14">
        <v>0.7902</v>
      </c>
      <c r="Q694" s="20" t="str">
        <f>IF(AND(ISNUMBER(L694),ISNUMBER(Y694),Y694&gt;0,X694&lt;1),ROUND(L694/(Y694*(1-X694))-1,4),"")</f>
        <v/>
      </c>
      <c r="R694" s="12">
        <v>1546.81</v>
      </c>
      <c r="S694" s="13">
        <f>IF(AND(ISNUMBER(E694),E694&gt;0,ISNUMBER(F694)),R694*(F694/E694-1)*(1-'Start Here'!$B$16),0)</f>
        <v>119.7304332854062</v>
      </c>
      <c r="T694" s="17">
        <f>IF(AND(M694="Ready",OR(I694="Approve proposed",AND(I694="Use my price",AND(ISNUMBER(J694),J694&gt;0))),ISNUMBER(L694),E694&gt;0),R694*(L694/E694-1)*(1-'Start Here'!$B$16),0)</f>
        <v>0</v>
      </c>
      <c r="U694" t="str" s="6">
        <v/>
      </c>
      <c r="V694" t="str" s="21">
        <v>Yes</v>
      </c>
      <c r="W694" t="str" s="21">
        <v>No</v>
      </c>
      <c r="X694" s="22">
        <v>0</v>
      </c>
      <c r="Y694" s="18">
        <v>8.39</v>
      </c>
      <c r="Z694" s="18">
        <v>15.5</v>
      </c>
      <c r="AA694" s="25">
        <v>0.5412</v>
      </c>
      <c r="AB694" t="str" s="6">
        <v>2026-10-01 10:41:27 UTC</v>
      </c>
      <c r="AC694" t="str" s="6">
        <v>Local Line cache</v>
      </c>
      <c r="AD694" s="23">
        <v>813086</v>
      </c>
      <c r="AE694" s="23">
        <v>535117</v>
      </c>
      <c r="AF694" t="str" s="23">
        <v>813086:535117:herdShare</v>
      </c>
      <c r="AG694" t="str" s="23">
        <v>No</v>
      </c>
      <c r="AH694" t="str" s="23">
        <v>Yes</v>
      </c>
      <c r="AI694" s="18">
        <v>948.07</v>
      </c>
    </row>
    <row r="695" ht="32" customHeight="1">
      <c r="A695" t="str" s="7">
        <v>Deck Family Farm</v>
      </c>
      <c r="B695" t="str" s="7">
        <v>Country Sausage, Bulk</v>
      </c>
      <c r="C695" t="str" s="7">
        <v>12 oz</v>
      </c>
      <c r="D695" t="str" s="7">
        <v>CSA Members</v>
      </c>
      <c r="E695" s="12">
        <v>13.91</v>
      </c>
      <c r="F695" s="13">
        <v>15.02</v>
      </c>
      <c r="G695" s="13">
        <f>IF(AND(ISNUMBER(E695),ISNUMBER(F695)),F695-E695,"")</f>
        <v>1.11</v>
      </c>
      <c r="H695" s="14">
        <f>IF(AND(ISNUMBER(E695),E695&gt;0,ISNUMBER(F695)),F695/E695-1,"")</f>
        <v>0.07979870596693028</v>
      </c>
      <c r="I695" t="str" s="15">
        <v>Unreviewed</v>
      </c>
      <c r="J695" s="16"/>
      <c r="K695" t="str" s="15">
        <v/>
      </c>
      <c r="L695" s="17" t="str">
        <f>IF(AC695="Local catalog","",IF(AG695="Yes",IF(ISNUMBER(E695),E695,""),IF(I695="Keep current",IF(ISNUMBER(E695),E695,""),IF(AH695&lt;&gt;"Yes","",IF(I695="Approve proposed",F695,IF(AND(I695="Use my price",AND(ISNUMBER(J695),J695&gt;0)),J695,""))))))</f>
        <v/>
      </c>
      <c r="M695" t="str" s="7">
        <f>IF(AND(AG695="Yes",OR(I695="Approve proposed",I695="Use my price")),"CHECK: protected price kept current",IF(OR(I695="Unreviewed",I695=""),"Pending review",IF(I695="Hold","On hold",IF(I695="Keep current",IF(ISNUMBER(E695),"Kept current","CHECK: no confirmed current price"),IF(AH695&lt;&gt;"Yes","CHECK: source needs review",IF(AND(I695="Use my price",NOT(AND(ISNUMBER(J695),J695&gt;0))),"CHECK: enter a price above zero",IF(NOT(OR(I695="Approve proposed",I695="Use my price")),"CHECK: choose a listed decision",IF(OR(NOT(ISNUMBER(L695)),L695&lt;=0,NOT(ISNUMBER(Y695)),Y695&lt;=0,X695&gt;=1),"CHECK: price or base unavailable",IF(L695/(Y695*(1-X695))-1&lt;0,"CHECK: price below local base","Ready")))))))))</f>
        <v>Pending review</v>
      </c>
      <c r="N695" s="18">
        <v>13.91</v>
      </c>
      <c r="O695" s="19">
        <v>0.6574</v>
      </c>
      <c r="P695" s="14">
        <v>0.7902</v>
      </c>
      <c r="Q695" s="20" t="str">
        <f>IF(AND(ISNUMBER(L695),ISNUMBER(Y695),Y695&gt;0,X695&lt;1),ROUND(L695/(Y695*(1-X695))-1,4),"")</f>
        <v/>
      </c>
      <c r="R695" s="12">
        <v>139.1</v>
      </c>
      <c r="S695" s="13">
        <f>IF(AND(ISNUMBER(E695),E695&gt;0,ISNUMBER(F695)),R695*(F695/E695-1)*(1-'Start Here'!$B$16),0)</f>
        <v>10.767000000000001</v>
      </c>
      <c r="T695" s="17">
        <f>IF(AND(M695="Ready",OR(I695="Approve proposed",AND(I695="Use my price",AND(ISNUMBER(J695),J695&gt;0))),ISNUMBER(L695),E695&gt;0),R695*(L695/E695-1)*(1-'Start Here'!$B$16),0)</f>
        <v>0</v>
      </c>
      <c r="U695" t="str" s="6">
        <v/>
      </c>
      <c r="V695" t="str" s="21">
        <v>Yes</v>
      </c>
      <c r="W695" t="str" s="21">
        <v>No</v>
      </c>
      <c r="X695" s="22">
        <v>0</v>
      </c>
      <c r="Y695" s="18">
        <v>8.39</v>
      </c>
      <c r="Z695" s="18">
        <v>15.5</v>
      </c>
      <c r="AA695" s="25">
        <v>0.5412</v>
      </c>
      <c r="AB695" t="str" s="6">
        <v>2026-10-01 10:41:27 UTC</v>
      </c>
      <c r="AC695" t="str" s="6">
        <v>Local Line cache</v>
      </c>
      <c r="AD695" s="23">
        <v>813086</v>
      </c>
      <c r="AE695" s="23">
        <v>535117</v>
      </c>
      <c r="AF695" t="str" s="23">
        <v>813086:535117:member</v>
      </c>
      <c r="AG695" t="str" s="23">
        <v>No</v>
      </c>
      <c r="AH695" t="str" s="23">
        <v>Yes</v>
      </c>
      <c r="AI695" s="18">
        <v>83.9</v>
      </c>
    </row>
    <row r="696" ht="32" customHeight="1">
      <c r="A696" t="str" s="7">
        <v>Deck Family Farm</v>
      </c>
      <c r="B696" t="str" s="7">
        <v>Country Sausage, Bulk</v>
      </c>
      <c r="C696" t="str" s="7">
        <v>12 oz</v>
      </c>
      <c r="D696" t="str" s="7">
        <v>Guest Basket</v>
      </c>
      <c r="E696" s="12">
        <v>13.91</v>
      </c>
      <c r="F696" s="13">
        <v>15.02</v>
      </c>
      <c r="G696" s="13">
        <f>IF(AND(ISNUMBER(E696),ISNUMBER(F696)),F696-E696,"")</f>
        <v>1.11</v>
      </c>
      <c r="H696" s="14">
        <f>IF(AND(ISNUMBER(E696),E696&gt;0,ISNUMBER(F696)),F696/E696-1,"")</f>
        <v>0.07979870596693028</v>
      </c>
      <c r="I696" t="str" s="15">
        <v>Unreviewed</v>
      </c>
      <c r="J696" s="16"/>
      <c r="K696" t="str" s="15">
        <v/>
      </c>
      <c r="L696" s="17" t="str">
        <f>IF(AC696="Local catalog","",IF(AG696="Yes",IF(ISNUMBER(E696),E696,""),IF(I696="Keep current",IF(ISNUMBER(E696),E696,""),IF(AH696&lt;&gt;"Yes","",IF(I696="Approve proposed",F696,IF(AND(I696="Use my price",AND(ISNUMBER(J696),J696&gt;0)),J696,""))))))</f>
        <v/>
      </c>
      <c r="M696" t="str" s="7">
        <f>IF(AND(AG696="Yes",OR(I696="Approve proposed",I696="Use my price")),"CHECK: protected price kept current",IF(OR(I696="Unreviewed",I696=""),"Pending review",IF(I696="Hold","On hold",IF(I696="Keep current",IF(ISNUMBER(E696),"Kept current","CHECK: no confirmed current price"),IF(AH696&lt;&gt;"Yes","CHECK: source needs review",IF(AND(I696="Use my price",NOT(AND(ISNUMBER(J696),J696&gt;0))),"CHECK: enter a price above zero",IF(NOT(OR(I696="Approve proposed",I696="Use my price")),"CHECK: choose a listed decision",IF(OR(NOT(ISNUMBER(L696)),L696&lt;=0,NOT(ISNUMBER(Y696)),Y696&lt;=0,X696&gt;=1),"CHECK: price or base unavailable",IF(L696/(Y696*(1-X696))-1&lt;0,"CHECK: price below local base","Ready")))))))))</f>
        <v>Pending review</v>
      </c>
      <c r="N696" s="18">
        <v>13.91</v>
      </c>
      <c r="O696" s="19">
        <v>0.6574</v>
      </c>
      <c r="P696" s="14">
        <v>0.7902</v>
      </c>
      <c r="Q696" s="20" t="str">
        <f>IF(AND(ISNUMBER(L696),ISNUMBER(Y696),Y696&gt;0,X696&lt;1),ROUND(L696/(Y696*(1-X696))-1,4),"")</f>
        <v/>
      </c>
      <c r="R696" s="12">
        <v>85.42</v>
      </c>
      <c r="S696" s="13">
        <f>IF(AND(ISNUMBER(E696),E696&gt;0,ISNUMBER(F696)),R696*(F696/E696-1)*(1-'Start Here'!$B$16),0)</f>
        <v>6.611913299784329</v>
      </c>
      <c r="T696" s="17">
        <f>IF(AND(M696="Ready",OR(I696="Approve proposed",AND(I696="Use my price",AND(ISNUMBER(J696),J696&gt;0))),ISNUMBER(L696),E696&gt;0),R696*(L696/E696-1)*(1-'Start Here'!$B$16),0)</f>
        <v>0</v>
      </c>
      <c r="U696" t="str" s="6">
        <v/>
      </c>
      <c r="V696" t="str" s="21">
        <v>Yes</v>
      </c>
      <c r="W696" t="str" s="21">
        <v>No</v>
      </c>
      <c r="X696" s="22">
        <v>0</v>
      </c>
      <c r="Y696" s="18">
        <v>8.39</v>
      </c>
      <c r="Z696" s="18">
        <v>15.5</v>
      </c>
      <c r="AA696" s="25">
        <v>0.5412</v>
      </c>
      <c r="AB696" t="str" s="6">
        <v>2026-10-01 10:41:27 UTC</v>
      </c>
      <c r="AC696" t="str" s="6">
        <v>Local Line cache</v>
      </c>
      <c r="AD696" s="23">
        <v>813086</v>
      </c>
      <c r="AE696" s="23">
        <v>535117</v>
      </c>
      <c r="AF696" t="str" s="23">
        <v>813086:535117:guest</v>
      </c>
      <c r="AG696" t="str" s="23">
        <v>No</v>
      </c>
      <c r="AH696" t="str" s="23">
        <v>Yes</v>
      </c>
      <c r="AI696" s="18">
        <v>50.34</v>
      </c>
    </row>
    <row r="697" ht="32" customHeight="1">
      <c r="A697" t="str" s="7">
        <v>Deck Family Farm</v>
      </c>
      <c r="B697" t="str" s="7">
        <v>Country Sausage, Bulk</v>
      </c>
      <c r="C697" t="str" s="7">
        <v>12 oz</v>
      </c>
      <c r="D697" t="str" s="7">
        <v>SNAP</v>
      </c>
      <c r="E697" s="12">
        <v>13.91</v>
      </c>
      <c r="F697" s="13">
        <v>13.91</v>
      </c>
      <c r="G697" s="13">
        <f>IF(AND(ISNUMBER(E697),ISNUMBER(F697)),F697-E697,"")</f>
        <v>0</v>
      </c>
      <c r="H697" s="14">
        <f>IF(AND(ISNUMBER(E697),E697&gt;0,ISNUMBER(F697)),F697/E697-1,"")</f>
        <v>0</v>
      </c>
      <c r="I697" t="str" s="15">
        <v>Keep current</v>
      </c>
      <c r="J697" s="16"/>
      <c r="K697" t="str" s="15">
        <v/>
      </c>
      <c r="L697" s="17">
        <f>IF(AC697="Local catalog","",IF(AG697="Yes",IF(ISNUMBER(E697),E697,""),IF(I697="Keep current",IF(ISNUMBER(E697),E697,""),IF(AH697&lt;&gt;"Yes","",IF(I697="Approve proposed",F697,IF(AND(I697="Use my price",AND(ISNUMBER(J697),J697&gt;0)),J697,""))))))</f>
        <v>13.91</v>
      </c>
      <c r="M697" t="str" s="7">
        <f>IF(AND(AG697="Yes",OR(I697="Approve proposed",I697="Use my price")),"CHECK: protected price kept current",IF(OR(I697="Unreviewed",I697=""),"Pending review",IF(I697="Hold","On hold",IF(I697="Keep current",IF(ISNUMBER(E697),"Kept current","CHECK: no confirmed current price"),IF(AH697&lt;&gt;"Yes","CHECK: source needs review",IF(AND(I697="Use my price",NOT(AND(ISNUMBER(J697),J697&gt;0))),"CHECK: enter a price above zero",IF(NOT(OR(I697="Approve proposed",I697="Use my price")),"CHECK: choose a listed decision",IF(OR(NOT(ISNUMBER(L697)),L697&lt;=0,NOT(ISNUMBER(Y697)),Y697&lt;=0,X697&gt;=1),"CHECK: price or base unavailable",IF(L697/(Y697*(1-X697))-1&lt;0,"CHECK: price below local base","Ready")))))))))</f>
        <v>Kept current</v>
      </c>
      <c r="N697" s="18">
        <v>13.91</v>
      </c>
      <c r="O697" s="19">
        <v>0.6574</v>
      </c>
      <c r="P697" s="14">
        <v>0.6579</v>
      </c>
      <c r="Q697" s="20">
        <f>IF(AND(ISNUMBER(L697),ISNUMBER(Y697),Y697&gt;0,X697&lt;1),ROUND(L697/(Y697*(1-X697))-1,4),"")</f>
        <v>0.6579</v>
      </c>
      <c r="R697" s="12">
        <v>0</v>
      </c>
      <c r="S697" s="13">
        <f>IF(AND(ISNUMBER(E697),E697&gt;0,ISNUMBER(F697)),R697*(F697/E697-1)*(1-'Start Here'!$B$16),0)</f>
        <v>0</v>
      </c>
      <c r="T697" s="17">
        <f>IF(AND(M697="Ready",OR(I697="Approve proposed",AND(I697="Use my price",AND(ISNUMBER(J697),J697&gt;0))),ISNUMBER(L697),E697&gt;0),R697*(L697/E697-1)*(1-'Start Here'!$B$16),0)</f>
        <v>0</v>
      </c>
      <c r="U697" t="str" s="6">
        <v>SNAP: preserve existing selling price</v>
      </c>
      <c r="V697" t="str" s="21">
        <v>Yes</v>
      </c>
      <c r="W697" t="str" s="21">
        <v>No</v>
      </c>
      <c r="X697" s="22">
        <v>0</v>
      </c>
      <c r="Y697" s="18">
        <v>8.39</v>
      </c>
      <c r="Z697" s="18">
        <v>15.5</v>
      </c>
      <c r="AA697" s="25">
        <v>0.5412</v>
      </c>
      <c r="AB697" t="str" s="6">
        <v>2026-10-01 10:41:27 UTC</v>
      </c>
      <c r="AC697" t="str" s="6">
        <v>Local Line cache</v>
      </c>
      <c r="AD697" s="23">
        <v>813086</v>
      </c>
      <c r="AE697" s="23">
        <v>535117</v>
      </c>
      <c r="AF697" t="str" s="23">
        <v>813086:535117:snap</v>
      </c>
      <c r="AG697" t="str" s="23">
        <v>Yes</v>
      </c>
      <c r="AH697" t="str" s="23">
        <v>Yes</v>
      </c>
      <c r="AI697" s="18">
        <v>0</v>
      </c>
    </row>
    <row r="698" ht="32" customHeight="1">
      <c r="A698" t="str" s="7">
        <v>Deck Family Farm</v>
      </c>
      <c r="B698" t="str" s="7">
        <v>CRX Drumsticks</v>
      </c>
      <c r="C698" t="str" s="7">
        <v>ea</v>
      </c>
      <c r="D698" t="str" s="7">
        <v>Herd Share Members</v>
      </c>
      <c r="G698" s="13" t="str">
        <f>IF(AND(ISNUMBER(E698),ISNUMBER(F698)),F698-E698,"")</f>
        <v/>
      </c>
      <c r="H698" s="14" t="str">
        <f>IF(AND(ISNUMBER(E698),E698&gt;0,ISNUMBER(F698)),F698/E698-1,"")</f>
        <v/>
      </c>
      <c r="I698" t="str" s="15">
        <v>Hold</v>
      </c>
      <c r="J698" s="24"/>
      <c r="K698" t="str" s="15">
        <v/>
      </c>
      <c r="L698" s="17" t="str">
        <f>IF(AC698="Local catalog","",IF(AG698="Yes",IF(ISNUMBER(E698),E698,""),IF(I698="Keep current",IF(ISNUMBER(E698),E698,""),IF(AH698&lt;&gt;"Yes","",IF(I698="Approve proposed",F698,IF(AND(I698="Use my price",AND(ISNUMBER(J698),J698&gt;0)),J698,""))))))</f>
        <v/>
      </c>
      <c r="M698" t="str" s="7">
        <f>IF(AND(AG698="Yes",OR(I698="Approve proposed",I698="Use my price")),"CHECK: protected price kept current",IF(OR(I698="Unreviewed",I698=""),"Pending review",IF(I698="Hold","On hold",IF(I698="Keep current",IF(ISNUMBER(E698),"Kept current","CHECK: no confirmed current price"),IF(AH698&lt;&gt;"Yes","CHECK: source needs review",IF(AND(I698="Use my price",NOT(AND(ISNUMBER(J698),J698&gt;0))),"CHECK: enter a price above zero",IF(NOT(OR(I698="Approve proposed",I698="Use my price")),"CHECK: choose a listed decision",IF(OR(NOT(ISNUMBER(L698)),L698&lt;=0,NOT(ISNUMBER(Y698)),Y698&lt;=0,X698&gt;=1),"CHECK: price or base unavailable",IF(L698/(Y698*(1-X698))-1&lt;0,"CHECK: price below local base","Ready")))))))))</f>
        <v>On hold</v>
      </c>
      <c r="N698" s="18">
        <v>13.46</v>
      </c>
      <c r="O698" s="19">
        <v>0.6574</v>
      </c>
      <c r="Q698" s="20" t="str">
        <f>IF(AND(ISNUMBER(L698),ISNUMBER(Y698),Y698&gt;0,X698&lt;1),ROUND(L698/(Y698*(1-X698))-1,4),"")</f>
        <v/>
      </c>
      <c r="R698" s="12">
        <v>0</v>
      </c>
      <c r="S698" s="13">
        <f>IF(AND(ISNUMBER(E698),E698&gt;0,ISNUMBER(F698)),R698*(F698/E698-1)*(1-'Start Here'!$B$16),0)</f>
        <v>0</v>
      </c>
      <c r="T698" s="17">
        <f>IF(AND(M698="Ready",OR(I698="Approve proposed",AND(I698="Use my price",AND(ISNUMBER(J698),J698&gt;0))),ISNUMBER(L698),E698&gt;0),R698*(L698/E698-1)*(1-'Start Here'!$B$16),0)</f>
        <v>0</v>
      </c>
      <c r="U698" t="str" s="6">
        <v>No confirmed Local Line price/list; local calculation is reference only</v>
      </c>
      <c r="V698" t="str" s="21">
        <v>Yes</v>
      </c>
      <c r="W698" t="str" s="21">
        <v>No</v>
      </c>
      <c r="X698" s="22">
        <v>0</v>
      </c>
      <c r="Y698" s="18">
        <v>8.12</v>
      </c>
      <c r="Z698" s="18">
        <v>12</v>
      </c>
      <c r="AA698" s="25">
        <v>0.5412</v>
      </c>
      <c r="AB698" t="str" s="6">
        <v/>
      </c>
      <c r="AC698" t="str" s="6">
        <v>Local calculation only</v>
      </c>
      <c r="AD698" s="23">
        <v>1163732</v>
      </c>
      <c r="AE698" s="23">
        <v>1011358</v>
      </c>
      <c r="AF698" t="str" s="23">
        <v>1163732:1011358:herdShare</v>
      </c>
      <c r="AG698" t="str" s="23">
        <v>No</v>
      </c>
      <c r="AH698" t="str" s="23">
        <v>No</v>
      </c>
      <c r="AI698" s="18">
        <v>0</v>
      </c>
    </row>
    <row r="699" ht="32" customHeight="1">
      <c r="A699" t="str" s="7">
        <v>Deck Family Farm</v>
      </c>
      <c r="B699" t="str" s="7">
        <v>CRX Drumsticks</v>
      </c>
      <c r="C699" t="str" s="7">
        <v>ea</v>
      </c>
      <c r="D699" t="str" s="7">
        <v>CSA Members</v>
      </c>
      <c r="G699" s="13" t="str">
        <f>IF(AND(ISNUMBER(E699),ISNUMBER(F699)),F699-E699,"")</f>
        <v/>
      </c>
      <c r="H699" s="14" t="str">
        <f>IF(AND(ISNUMBER(E699),E699&gt;0,ISNUMBER(F699)),F699/E699-1,"")</f>
        <v/>
      </c>
      <c r="I699" t="str" s="15">
        <v>Hold</v>
      </c>
      <c r="J699" s="24"/>
      <c r="K699" t="str" s="15">
        <v/>
      </c>
      <c r="L699" s="17" t="str">
        <f>IF(AC699="Local catalog","",IF(AG699="Yes",IF(ISNUMBER(E699),E699,""),IF(I699="Keep current",IF(ISNUMBER(E699),E699,""),IF(AH699&lt;&gt;"Yes","",IF(I699="Approve proposed",F699,IF(AND(I699="Use my price",AND(ISNUMBER(J699),J699&gt;0)),J699,""))))))</f>
        <v/>
      </c>
      <c r="M699" t="str" s="7">
        <f>IF(AND(AG699="Yes",OR(I699="Approve proposed",I699="Use my price")),"CHECK: protected price kept current",IF(OR(I699="Unreviewed",I699=""),"Pending review",IF(I699="Hold","On hold",IF(I699="Keep current",IF(ISNUMBER(E699),"Kept current","CHECK: no confirmed current price"),IF(AH699&lt;&gt;"Yes","CHECK: source needs review",IF(AND(I699="Use my price",NOT(AND(ISNUMBER(J699),J699&gt;0))),"CHECK: enter a price above zero",IF(NOT(OR(I699="Approve proposed",I699="Use my price")),"CHECK: choose a listed decision",IF(OR(NOT(ISNUMBER(L699)),L699&lt;=0,NOT(ISNUMBER(Y699)),Y699&lt;=0,X699&gt;=1),"CHECK: price or base unavailable",IF(L699/(Y699*(1-X699))-1&lt;0,"CHECK: price below local base","Ready")))))))))</f>
        <v>On hold</v>
      </c>
      <c r="N699" s="18">
        <v>13.46</v>
      </c>
      <c r="O699" s="19">
        <v>0.6574</v>
      </c>
      <c r="Q699" s="20" t="str">
        <f>IF(AND(ISNUMBER(L699),ISNUMBER(Y699),Y699&gt;0,X699&lt;1),ROUND(L699/(Y699*(1-X699))-1,4),"")</f>
        <v/>
      </c>
      <c r="R699" s="12">
        <v>0</v>
      </c>
      <c r="S699" s="13">
        <f>IF(AND(ISNUMBER(E699),E699&gt;0,ISNUMBER(F699)),R699*(F699/E699-1)*(1-'Start Here'!$B$16),0)</f>
        <v>0</v>
      </c>
      <c r="T699" s="17">
        <f>IF(AND(M699="Ready",OR(I699="Approve proposed",AND(I699="Use my price",AND(ISNUMBER(J699),J699&gt;0))),ISNUMBER(L699),E699&gt;0),R699*(L699/E699-1)*(1-'Start Here'!$B$16),0)</f>
        <v>0</v>
      </c>
      <c r="U699" t="str" s="6">
        <v>No confirmed Local Line price/list; local calculation is reference only</v>
      </c>
      <c r="V699" t="str" s="21">
        <v>Yes</v>
      </c>
      <c r="W699" t="str" s="21">
        <v>No</v>
      </c>
      <c r="X699" s="22">
        <v>0</v>
      </c>
      <c r="Y699" s="18">
        <v>8.12</v>
      </c>
      <c r="Z699" s="18">
        <v>12</v>
      </c>
      <c r="AA699" s="25">
        <v>0.5412</v>
      </c>
      <c r="AB699" t="str" s="6">
        <v/>
      </c>
      <c r="AC699" t="str" s="6">
        <v>Local calculation only</v>
      </c>
      <c r="AD699" s="23">
        <v>1163732</v>
      </c>
      <c r="AE699" s="23">
        <v>1011358</v>
      </c>
      <c r="AF699" t="str" s="23">
        <v>1163732:1011358:member</v>
      </c>
      <c r="AG699" t="str" s="23">
        <v>No</v>
      </c>
      <c r="AH699" t="str" s="23">
        <v>No</v>
      </c>
      <c r="AI699" s="18">
        <v>0</v>
      </c>
    </row>
    <row r="700" ht="32" customHeight="1">
      <c r="A700" t="str" s="7">
        <v>Deck Family Farm</v>
      </c>
      <c r="B700" t="str" s="7">
        <v>CRX Drumsticks</v>
      </c>
      <c r="C700" t="str" s="7">
        <v>ea</v>
      </c>
      <c r="D700" t="str" s="7">
        <v>Guest Basket</v>
      </c>
      <c r="G700" s="13" t="str">
        <f>IF(AND(ISNUMBER(E700),ISNUMBER(F700)),F700-E700,"")</f>
        <v/>
      </c>
      <c r="H700" s="14" t="str">
        <f>IF(AND(ISNUMBER(E700),E700&gt;0,ISNUMBER(F700)),F700/E700-1,"")</f>
        <v/>
      </c>
      <c r="I700" t="str" s="15">
        <v>Hold</v>
      </c>
      <c r="J700" s="24"/>
      <c r="K700" t="str" s="15">
        <v/>
      </c>
      <c r="L700" s="17" t="str">
        <f>IF(AC700="Local catalog","",IF(AG700="Yes",IF(ISNUMBER(E700),E700,""),IF(I700="Keep current",IF(ISNUMBER(E700),E700,""),IF(AH700&lt;&gt;"Yes","",IF(I700="Approve proposed",F700,IF(AND(I700="Use my price",AND(ISNUMBER(J700),J700&gt;0)),J700,""))))))</f>
        <v/>
      </c>
      <c r="M700" t="str" s="7">
        <f>IF(AND(AG700="Yes",OR(I700="Approve proposed",I700="Use my price")),"CHECK: protected price kept current",IF(OR(I700="Unreviewed",I700=""),"Pending review",IF(I700="Hold","On hold",IF(I700="Keep current",IF(ISNUMBER(E700),"Kept current","CHECK: no confirmed current price"),IF(AH700&lt;&gt;"Yes","CHECK: source needs review",IF(AND(I700="Use my price",NOT(AND(ISNUMBER(J700),J700&gt;0))),"CHECK: enter a price above zero",IF(NOT(OR(I700="Approve proposed",I700="Use my price")),"CHECK: choose a listed decision",IF(OR(NOT(ISNUMBER(L700)),L700&lt;=0,NOT(ISNUMBER(Y700)),Y700&lt;=0,X700&gt;=1),"CHECK: price or base unavailable",IF(L700/(Y700*(1-X700))-1&lt;0,"CHECK: price below local base","Ready")))))))))</f>
        <v>On hold</v>
      </c>
      <c r="N700" s="18">
        <v>13.46</v>
      </c>
      <c r="O700" s="19">
        <v>0.6574</v>
      </c>
      <c r="Q700" s="20" t="str">
        <f>IF(AND(ISNUMBER(L700),ISNUMBER(Y700),Y700&gt;0,X700&lt;1),ROUND(L700/(Y700*(1-X700))-1,4),"")</f>
        <v/>
      </c>
      <c r="R700" s="12">
        <v>0</v>
      </c>
      <c r="S700" s="13">
        <f>IF(AND(ISNUMBER(E700),E700&gt;0,ISNUMBER(F700)),R700*(F700/E700-1)*(1-'Start Here'!$B$16),0)</f>
        <v>0</v>
      </c>
      <c r="T700" s="17">
        <f>IF(AND(M700="Ready",OR(I700="Approve proposed",AND(I700="Use my price",AND(ISNUMBER(J700),J700&gt;0))),ISNUMBER(L700),E700&gt;0),R700*(L700/E700-1)*(1-'Start Here'!$B$16),0)</f>
        <v>0</v>
      </c>
      <c r="U700" t="str" s="6">
        <v>No confirmed Local Line price/list; local calculation is reference only</v>
      </c>
      <c r="V700" t="str" s="21">
        <v>Yes</v>
      </c>
      <c r="W700" t="str" s="21">
        <v>No</v>
      </c>
      <c r="X700" s="22">
        <v>0</v>
      </c>
      <c r="Y700" s="18">
        <v>8.12</v>
      </c>
      <c r="Z700" s="18">
        <v>12</v>
      </c>
      <c r="AA700" s="25">
        <v>0.5412</v>
      </c>
      <c r="AB700" t="str" s="6">
        <v/>
      </c>
      <c r="AC700" t="str" s="6">
        <v>Local calculation only</v>
      </c>
      <c r="AD700" s="23">
        <v>1163732</v>
      </c>
      <c r="AE700" s="23">
        <v>1011358</v>
      </c>
      <c r="AF700" t="str" s="23">
        <v>1163732:1011358:guest</v>
      </c>
      <c r="AG700" t="str" s="23">
        <v>No</v>
      </c>
      <c r="AH700" t="str" s="23">
        <v>No</v>
      </c>
      <c r="AI700" s="18">
        <v>0</v>
      </c>
    </row>
    <row r="701" ht="32" customHeight="1">
      <c r="A701" t="str" s="7">
        <v>Deck Family Farm</v>
      </c>
      <c r="B701" t="str" s="7">
        <v>CRX Drumsticks</v>
      </c>
      <c r="C701" t="str" s="7">
        <v>ea</v>
      </c>
      <c r="D701" t="str" s="7">
        <v>SNAP</v>
      </c>
      <c r="G701" s="13" t="str">
        <f>IF(AND(ISNUMBER(E701),ISNUMBER(F701)),F701-E701,"")</f>
        <v/>
      </c>
      <c r="H701" s="14" t="str">
        <f>IF(AND(ISNUMBER(E701),E701&gt;0,ISNUMBER(F701)),F701/E701-1,"")</f>
        <v/>
      </c>
      <c r="I701" t="str" s="15">
        <v>Hold</v>
      </c>
      <c r="J701" s="24"/>
      <c r="K701" t="str" s="15">
        <v/>
      </c>
      <c r="L701" s="17" t="str">
        <f>IF(AC701="Local catalog","",IF(AG701="Yes",IF(ISNUMBER(E701),E701,""),IF(I701="Keep current",IF(ISNUMBER(E701),E701,""),IF(AH701&lt;&gt;"Yes","",IF(I701="Approve proposed",F701,IF(AND(I701="Use my price",AND(ISNUMBER(J701),J701&gt;0)),J701,""))))))</f>
        <v/>
      </c>
      <c r="M701" t="str" s="7">
        <f>IF(AND(AG701="Yes",OR(I701="Approve proposed",I701="Use my price")),"CHECK: protected price kept current",IF(OR(I701="Unreviewed",I701=""),"Pending review",IF(I701="Hold","On hold",IF(I701="Keep current",IF(ISNUMBER(E701),"Kept current","CHECK: no confirmed current price"),IF(AH701&lt;&gt;"Yes","CHECK: source needs review",IF(AND(I701="Use my price",NOT(AND(ISNUMBER(J701),J701&gt;0))),"CHECK: enter a price above zero",IF(NOT(OR(I701="Approve proposed",I701="Use my price")),"CHECK: choose a listed decision",IF(OR(NOT(ISNUMBER(L701)),L701&lt;=0,NOT(ISNUMBER(Y701)),Y701&lt;=0,X701&gt;=1),"CHECK: price or base unavailable",IF(L701/(Y701*(1-X701))-1&lt;0,"CHECK: price below local base","Ready")))))))))</f>
        <v>On hold</v>
      </c>
      <c r="N701" s="18">
        <v>13.46</v>
      </c>
      <c r="O701" s="19">
        <v>0.6574</v>
      </c>
      <c r="Q701" s="20" t="str">
        <f>IF(AND(ISNUMBER(L701),ISNUMBER(Y701),Y701&gt;0,X701&lt;1),ROUND(L701/(Y701*(1-X701))-1,4),"")</f>
        <v/>
      </c>
      <c r="R701" s="12">
        <v>0</v>
      </c>
      <c r="S701" s="13">
        <f>IF(AND(ISNUMBER(E701),E701&gt;0,ISNUMBER(F701)),R701*(F701/E701-1)*(1-'Start Here'!$B$16),0)</f>
        <v>0</v>
      </c>
      <c r="T701" s="17">
        <f>IF(AND(M701="Ready",OR(I701="Approve proposed",AND(I701="Use my price",AND(ISNUMBER(J701),J701&gt;0))),ISNUMBER(L701),E701&gt;0),R701*(L701/E701-1)*(1-'Start Here'!$B$16),0)</f>
        <v>0</v>
      </c>
      <c r="U701" t="str" s="6">
        <v>SNAP: preserve existing selling price; No confirmed Local Line price/list; local calculation is reference only</v>
      </c>
      <c r="V701" t="str" s="21">
        <v>Yes</v>
      </c>
      <c r="W701" t="str" s="21">
        <v>No</v>
      </c>
      <c r="X701" s="22">
        <v>0</v>
      </c>
      <c r="Y701" s="18">
        <v>8.12</v>
      </c>
      <c r="Z701" s="18">
        <v>12</v>
      </c>
      <c r="AA701" s="25">
        <v>0.5412</v>
      </c>
      <c r="AB701" t="str" s="6">
        <v/>
      </c>
      <c r="AC701" t="str" s="6">
        <v>Local calculation only</v>
      </c>
      <c r="AD701" s="23">
        <v>1163732</v>
      </c>
      <c r="AE701" s="23">
        <v>1011358</v>
      </c>
      <c r="AF701" t="str" s="23">
        <v>1163732:1011358:snap</v>
      </c>
      <c r="AG701" t="str" s="23">
        <v>Yes</v>
      </c>
      <c r="AH701" t="str" s="23">
        <v>No</v>
      </c>
      <c r="AI701" s="18">
        <v>0</v>
      </c>
    </row>
    <row r="702" ht="32" customHeight="1">
      <c r="A702" t="str" s="7">
        <v>Deck Family Farm</v>
      </c>
      <c r="B702" t="str" s="7">
        <v>CRX Thighs</v>
      </c>
      <c r="C702" t="str" s="7">
        <v>1.00 - 1.50 lbs</v>
      </c>
      <c r="D702" t="str" s="7">
        <v>Herd Share Members</v>
      </c>
      <c r="G702" s="13" t="str">
        <f>IF(AND(ISNUMBER(E702),ISNUMBER(F702)),F702-E702,"")</f>
        <v/>
      </c>
      <c r="H702" s="14" t="str">
        <f>IF(AND(ISNUMBER(E702),E702&gt;0,ISNUMBER(F702)),F702/E702-1,"")</f>
        <v/>
      </c>
      <c r="I702" t="str" s="15">
        <v>Hold</v>
      </c>
      <c r="J702" s="24"/>
      <c r="K702" t="str" s="15">
        <v/>
      </c>
      <c r="L702" s="17" t="str">
        <f>IF(AC702="Local catalog","",IF(AG702="Yes",IF(ISNUMBER(E702),E702,""),IF(I702="Keep current",IF(ISNUMBER(E702),E702,""),IF(AH702&lt;&gt;"Yes","",IF(I702="Approve proposed",F702,IF(AND(I702="Use my price",AND(ISNUMBER(J702),J702&gt;0)),J702,""))))))</f>
        <v/>
      </c>
      <c r="M702" t="str" s="7">
        <f>IF(AND(AG702="Yes",OR(I702="Approve proposed",I702="Use my price")),"CHECK: protected price kept current",IF(OR(I702="Unreviewed",I702=""),"Pending review",IF(I702="Hold","On hold",IF(I702="Keep current",IF(ISNUMBER(E702),"Kept current","CHECK: no confirmed current price"),IF(AH702&lt;&gt;"Yes","CHECK: source needs review",IF(AND(I702="Use my price",NOT(AND(ISNUMBER(J702),J702&gt;0))),"CHECK: enter a price above zero",IF(NOT(OR(I702="Approve proposed",I702="Use my price")),"CHECK: choose a listed decision",IF(OR(NOT(ISNUMBER(L702)),L702&lt;=0,NOT(ISNUMBER(Y702)),Y702&lt;=0,X702&gt;=1),"CHECK: price or base unavailable",IF(L702/(Y702*(1-X702))-1&lt;0,"CHECK: price below local base","Ready")))))))))</f>
        <v>On hold</v>
      </c>
      <c r="N702" s="18">
        <v>13.46</v>
      </c>
      <c r="O702" s="19">
        <v>0.6574</v>
      </c>
      <c r="Q702" s="20" t="str">
        <f>IF(AND(ISNUMBER(L702),ISNUMBER(Y702),Y702&gt;0,X702&lt;1),ROUND(L702/(Y702*(1-X702))-1,4),"")</f>
        <v/>
      </c>
      <c r="R702" s="12">
        <v>0</v>
      </c>
      <c r="S702" s="13">
        <f>IF(AND(ISNUMBER(E702),E702&gt;0,ISNUMBER(F702)),R702*(F702/E702-1)*(1-'Start Here'!$B$16),0)</f>
        <v>0</v>
      </c>
      <c r="T702" s="17">
        <f>IF(AND(M702="Ready",OR(I702="Approve proposed",AND(I702="Use my price",AND(ISNUMBER(J702),J702&gt;0))),ISNUMBER(L702),E702&gt;0),R702*(L702/E702-1)*(1-'Start Here'!$B$16),0)</f>
        <v>0</v>
      </c>
      <c r="U702" t="str" s="6">
        <v>No confirmed Local Line price/list; local calculation is reference only; Currently hidden; do not activate automatically</v>
      </c>
      <c r="V702" t="str" s="21">
        <v>No</v>
      </c>
      <c r="W702" t="str" s="21">
        <v>No</v>
      </c>
      <c r="X702" s="22">
        <v>0</v>
      </c>
      <c r="Y702" s="18">
        <v>8.12</v>
      </c>
      <c r="Z702" s="18">
        <v>12</v>
      </c>
      <c r="AA702" s="25">
        <v>0.5412</v>
      </c>
      <c r="AB702" t="str" s="6">
        <v/>
      </c>
      <c r="AC702" t="str" s="6">
        <v>Local calculation only</v>
      </c>
      <c r="AD702" s="23">
        <v>1163731</v>
      </c>
      <c r="AE702" s="23">
        <v>1011357</v>
      </c>
      <c r="AF702" t="str" s="23">
        <v>1163731:1011357:herdShare</v>
      </c>
      <c r="AG702" t="str" s="23">
        <v>No</v>
      </c>
      <c r="AH702" t="str" s="23">
        <v>No</v>
      </c>
      <c r="AI702" s="18">
        <v>0</v>
      </c>
    </row>
    <row r="703" ht="32" customHeight="1">
      <c r="A703" t="str" s="7">
        <v>Deck Family Farm</v>
      </c>
      <c r="B703" t="str" s="7">
        <v>CRX Thighs</v>
      </c>
      <c r="C703" t="str" s="7">
        <v>1.00 - 1.50 lbs</v>
      </c>
      <c r="D703" t="str" s="7">
        <v>CSA Members</v>
      </c>
      <c r="G703" s="13" t="str">
        <f>IF(AND(ISNUMBER(E703),ISNUMBER(F703)),F703-E703,"")</f>
        <v/>
      </c>
      <c r="H703" s="14" t="str">
        <f>IF(AND(ISNUMBER(E703),E703&gt;0,ISNUMBER(F703)),F703/E703-1,"")</f>
        <v/>
      </c>
      <c r="I703" t="str" s="15">
        <v>Hold</v>
      </c>
      <c r="J703" s="24"/>
      <c r="K703" t="str" s="15">
        <v/>
      </c>
      <c r="L703" s="17" t="str">
        <f>IF(AC703="Local catalog","",IF(AG703="Yes",IF(ISNUMBER(E703),E703,""),IF(I703="Keep current",IF(ISNUMBER(E703),E703,""),IF(AH703&lt;&gt;"Yes","",IF(I703="Approve proposed",F703,IF(AND(I703="Use my price",AND(ISNUMBER(J703),J703&gt;0)),J703,""))))))</f>
        <v/>
      </c>
      <c r="M703" t="str" s="7">
        <f>IF(AND(AG703="Yes",OR(I703="Approve proposed",I703="Use my price")),"CHECK: protected price kept current",IF(OR(I703="Unreviewed",I703=""),"Pending review",IF(I703="Hold","On hold",IF(I703="Keep current",IF(ISNUMBER(E703),"Kept current","CHECK: no confirmed current price"),IF(AH703&lt;&gt;"Yes","CHECK: source needs review",IF(AND(I703="Use my price",NOT(AND(ISNUMBER(J703),J703&gt;0))),"CHECK: enter a price above zero",IF(NOT(OR(I703="Approve proposed",I703="Use my price")),"CHECK: choose a listed decision",IF(OR(NOT(ISNUMBER(L703)),L703&lt;=0,NOT(ISNUMBER(Y703)),Y703&lt;=0,X703&gt;=1),"CHECK: price or base unavailable",IF(L703/(Y703*(1-X703))-1&lt;0,"CHECK: price below local base","Ready")))))))))</f>
        <v>On hold</v>
      </c>
      <c r="N703" s="18">
        <v>13.46</v>
      </c>
      <c r="O703" s="19">
        <v>0.6574</v>
      </c>
      <c r="Q703" s="20" t="str">
        <f>IF(AND(ISNUMBER(L703),ISNUMBER(Y703),Y703&gt;0,X703&lt;1),ROUND(L703/(Y703*(1-X703))-1,4),"")</f>
        <v/>
      </c>
      <c r="R703" s="12">
        <v>0</v>
      </c>
      <c r="S703" s="13">
        <f>IF(AND(ISNUMBER(E703),E703&gt;0,ISNUMBER(F703)),R703*(F703/E703-1)*(1-'Start Here'!$B$16),0)</f>
        <v>0</v>
      </c>
      <c r="T703" s="17">
        <f>IF(AND(M703="Ready",OR(I703="Approve proposed",AND(I703="Use my price",AND(ISNUMBER(J703),J703&gt;0))),ISNUMBER(L703),E703&gt;0),R703*(L703/E703-1)*(1-'Start Here'!$B$16),0)</f>
        <v>0</v>
      </c>
      <c r="U703" t="str" s="6">
        <v>No confirmed Local Line price/list; local calculation is reference only; Currently hidden; do not activate automatically</v>
      </c>
      <c r="V703" t="str" s="21">
        <v>No</v>
      </c>
      <c r="W703" t="str" s="21">
        <v>No</v>
      </c>
      <c r="X703" s="22">
        <v>0</v>
      </c>
      <c r="Y703" s="18">
        <v>8.12</v>
      </c>
      <c r="Z703" s="18">
        <v>12</v>
      </c>
      <c r="AA703" s="25">
        <v>0.5412</v>
      </c>
      <c r="AB703" t="str" s="6">
        <v/>
      </c>
      <c r="AC703" t="str" s="6">
        <v>Local calculation only</v>
      </c>
      <c r="AD703" s="23">
        <v>1163731</v>
      </c>
      <c r="AE703" s="23">
        <v>1011357</v>
      </c>
      <c r="AF703" t="str" s="23">
        <v>1163731:1011357:member</v>
      </c>
      <c r="AG703" t="str" s="23">
        <v>No</v>
      </c>
      <c r="AH703" t="str" s="23">
        <v>No</v>
      </c>
      <c r="AI703" s="18">
        <v>0</v>
      </c>
    </row>
    <row r="704" ht="32" customHeight="1">
      <c r="A704" t="str" s="7">
        <v>Deck Family Farm</v>
      </c>
      <c r="B704" t="str" s="7">
        <v>CRX Thighs</v>
      </c>
      <c r="C704" t="str" s="7">
        <v>1.00 - 1.50 lbs</v>
      </c>
      <c r="D704" t="str" s="7">
        <v>Guest Basket</v>
      </c>
      <c r="G704" s="13" t="str">
        <f>IF(AND(ISNUMBER(E704),ISNUMBER(F704)),F704-E704,"")</f>
        <v/>
      </c>
      <c r="H704" s="14" t="str">
        <f>IF(AND(ISNUMBER(E704),E704&gt;0,ISNUMBER(F704)),F704/E704-1,"")</f>
        <v/>
      </c>
      <c r="I704" t="str" s="15">
        <v>Hold</v>
      </c>
      <c r="J704" s="24"/>
      <c r="K704" t="str" s="15">
        <v/>
      </c>
      <c r="L704" s="17" t="str">
        <f>IF(AC704="Local catalog","",IF(AG704="Yes",IF(ISNUMBER(E704),E704,""),IF(I704="Keep current",IF(ISNUMBER(E704),E704,""),IF(AH704&lt;&gt;"Yes","",IF(I704="Approve proposed",F704,IF(AND(I704="Use my price",AND(ISNUMBER(J704),J704&gt;0)),J704,""))))))</f>
        <v/>
      </c>
      <c r="M704" t="str" s="7">
        <f>IF(AND(AG704="Yes",OR(I704="Approve proposed",I704="Use my price")),"CHECK: protected price kept current",IF(OR(I704="Unreviewed",I704=""),"Pending review",IF(I704="Hold","On hold",IF(I704="Keep current",IF(ISNUMBER(E704),"Kept current","CHECK: no confirmed current price"),IF(AH704&lt;&gt;"Yes","CHECK: source needs review",IF(AND(I704="Use my price",NOT(AND(ISNUMBER(J704),J704&gt;0))),"CHECK: enter a price above zero",IF(NOT(OR(I704="Approve proposed",I704="Use my price")),"CHECK: choose a listed decision",IF(OR(NOT(ISNUMBER(L704)),L704&lt;=0,NOT(ISNUMBER(Y704)),Y704&lt;=0,X704&gt;=1),"CHECK: price or base unavailable",IF(L704/(Y704*(1-X704))-1&lt;0,"CHECK: price below local base","Ready")))))))))</f>
        <v>On hold</v>
      </c>
      <c r="N704" s="18">
        <v>13.46</v>
      </c>
      <c r="O704" s="19">
        <v>0.6574</v>
      </c>
      <c r="Q704" s="20" t="str">
        <f>IF(AND(ISNUMBER(L704),ISNUMBER(Y704),Y704&gt;0,X704&lt;1),ROUND(L704/(Y704*(1-X704))-1,4),"")</f>
        <v/>
      </c>
      <c r="R704" s="12">
        <v>0</v>
      </c>
      <c r="S704" s="13">
        <f>IF(AND(ISNUMBER(E704),E704&gt;0,ISNUMBER(F704)),R704*(F704/E704-1)*(1-'Start Here'!$B$16),0)</f>
        <v>0</v>
      </c>
      <c r="T704" s="17">
        <f>IF(AND(M704="Ready",OR(I704="Approve proposed",AND(I704="Use my price",AND(ISNUMBER(J704),J704&gt;0))),ISNUMBER(L704),E704&gt;0),R704*(L704/E704-1)*(1-'Start Here'!$B$16),0)</f>
        <v>0</v>
      </c>
      <c r="U704" t="str" s="6">
        <v>No confirmed Local Line price/list; local calculation is reference only; Currently hidden; do not activate automatically</v>
      </c>
      <c r="V704" t="str" s="21">
        <v>No</v>
      </c>
      <c r="W704" t="str" s="21">
        <v>No</v>
      </c>
      <c r="X704" s="22">
        <v>0</v>
      </c>
      <c r="Y704" s="18">
        <v>8.12</v>
      </c>
      <c r="Z704" s="18">
        <v>12</v>
      </c>
      <c r="AA704" s="25">
        <v>0.5412</v>
      </c>
      <c r="AB704" t="str" s="6">
        <v/>
      </c>
      <c r="AC704" t="str" s="6">
        <v>Local calculation only</v>
      </c>
      <c r="AD704" s="23">
        <v>1163731</v>
      </c>
      <c r="AE704" s="23">
        <v>1011357</v>
      </c>
      <c r="AF704" t="str" s="23">
        <v>1163731:1011357:guest</v>
      </c>
      <c r="AG704" t="str" s="23">
        <v>No</v>
      </c>
      <c r="AH704" t="str" s="23">
        <v>No</v>
      </c>
      <c r="AI704" s="18">
        <v>0</v>
      </c>
    </row>
    <row r="705" ht="32" customHeight="1">
      <c r="A705" t="str" s="7">
        <v>Deck Family Farm</v>
      </c>
      <c r="B705" t="str" s="7">
        <v>CRX Thighs</v>
      </c>
      <c r="C705" t="str" s="7">
        <v>1.00 - 1.50 lbs</v>
      </c>
      <c r="D705" t="str" s="7">
        <v>SNAP</v>
      </c>
      <c r="G705" s="13" t="str">
        <f>IF(AND(ISNUMBER(E705),ISNUMBER(F705)),F705-E705,"")</f>
        <v/>
      </c>
      <c r="H705" s="14" t="str">
        <f>IF(AND(ISNUMBER(E705),E705&gt;0,ISNUMBER(F705)),F705/E705-1,"")</f>
        <v/>
      </c>
      <c r="I705" t="str" s="15">
        <v>Hold</v>
      </c>
      <c r="J705" s="24"/>
      <c r="K705" t="str" s="15">
        <v/>
      </c>
      <c r="L705" s="17" t="str">
        <f>IF(AC705="Local catalog","",IF(AG705="Yes",IF(ISNUMBER(E705),E705,""),IF(I705="Keep current",IF(ISNUMBER(E705),E705,""),IF(AH705&lt;&gt;"Yes","",IF(I705="Approve proposed",F705,IF(AND(I705="Use my price",AND(ISNUMBER(J705),J705&gt;0)),J705,""))))))</f>
        <v/>
      </c>
      <c r="M705" t="str" s="7">
        <f>IF(AND(AG705="Yes",OR(I705="Approve proposed",I705="Use my price")),"CHECK: protected price kept current",IF(OR(I705="Unreviewed",I705=""),"Pending review",IF(I705="Hold","On hold",IF(I705="Keep current",IF(ISNUMBER(E705),"Kept current","CHECK: no confirmed current price"),IF(AH705&lt;&gt;"Yes","CHECK: source needs review",IF(AND(I705="Use my price",NOT(AND(ISNUMBER(J705),J705&gt;0))),"CHECK: enter a price above zero",IF(NOT(OR(I705="Approve proposed",I705="Use my price")),"CHECK: choose a listed decision",IF(OR(NOT(ISNUMBER(L705)),L705&lt;=0,NOT(ISNUMBER(Y705)),Y705&lt;=0,X705&gt;=1),"CHECK: price or base unavailable",IF(L705/(Y705*(1-X705))-1&lt;0,"CHECK: price below local base","Ready")))))))))</f>
        <v>On hold</v>
      </c>
      <c r="N705" s="18">
        <v>13.46</v>
      </c>
      <c r="O705" s="19">
        <v>0.6574</v>
      </c>
      <c r="Q705" s="20" t="str">
        <f>IF(AND(ISNUMBER(L705),ISNUMBER(Y705),Y705&gt;0,X705&lt;1),ROUND(L705/(Y705*(1-X705))-1,4),"")</f>
        <v/>
      </c>
      <c r="R705" s="12">
        <v>0</v>
      </c>
      <c r="S705" s="13">
        <f>IF(AND(ISNUMBER(E705),E705&gt;0,ISNUMBER(F705)),R705*(F705/E705-1)*(1-'Start Here'!$B$16),0)</f>
        <v>0</v>
      </c>
      <c r="T705" s="17">
        <f>IF(AND(M705="Ready",OR(I705="Approve proposed",AND(I705="Use my price",AND(ISNUMBER(J705),J705&gt;0))),ISNUMBER(L705),E705&gt;0),R705*(L705/E705-1)*(1-'Start Here'!$B$16),0)</f>
        <v>0</v>
      </c>
      <c r="U705" t="str" s="6">
        <v>SNAP: preserve existing selling price; No confirmed Local Line price/list; local calculation is reference only; Currently hidden; do not activate automatically</v>
      </c>
      <c r="V705" t="str" s="21">
        <v>No</v>
      </c>
      <c r="W705" t="str" s="21">
        <v>No</v>
      </c>
      <c r="X705" s="22">
        <v>0</v>
      </c>
      <c r="Y705" s="18">
        <v>8.12</v>
      </c>
      <c r="Z705" s="18">
        <v>12</v>
      </c>
      <c r="AA705" s="25">
        <v>0.5412</v>
      </c>
      <c r="AB705" t="str" s="6">
        <v/>
      </c>
      <c r="AC705" t="str" s="6">
        <v>Local calculation only</v>
      </c>
      <c r="AD705" s="23">
        <v>1163731</v>
      </c>
      <c r="AE705" s="23">
        <v>1011357</v>
      </c>
      <c r="AF705" t="str" s="23">
        <v>1163731:1011357:snap</v>
      </c>
      <c r="AG705" t="str" s="23">
        <v>Yes</v>
      </c>
      <c r="AH705" t="str" s="23">
        <v>No</v>
      </c>
      <c r="AI705" s="18">
        <v>0</v>
      </c>
    </row>
    <row r="706" ht="32" customHeight="1">
      <c r="A706" t="str" s="7">
        <v>Deck Family Farm</v>
      </c>
      <c r="B706" t="str" s="7">
        <v>Flank Steak</v>
      </c>
      <c r="C706" t="str" s="7">
        <v>1.10 - 1.40 lbs</v>
      </c>
      <c r="D706" t="str" s="7">
        <v>Herd Share Members</v>
      </c>
      <c r="E706" s="12">
        <v>29.15</v>
      </c>
      <c r="F706" s="13">
        <v>31.48</v>
      </c>
      <c r="G706" s="13">
        <f>IF(AND(ISNUMBER(E706),ISNUMBER(F706)),F706-E706,"")</f>
        <v>2.33</v>
      </c>
      <c r="H706" s="14">
        <f>IF(AND(ISNUMBER(E706),E706&gt;0,ISNUMBER(F706)),F706/E706-1,"")</f>
        <v>0.07993138936535171</v>
      </c>
      <c r="I706" t="str" s="15">
        <v>Unreviewed</v>
      </c>
      <c r="J706" s="16"/>
      <c r="K706" t="str" s="15">
        <v/>
      </c>
      <c r="L706" s="17" t="str">
        <f>IF(AC706="Local catalog","",IF(AG706="Yes",IF(ISNUMBER(E706),E706,""),IF(I706="Keep current",IF(ISNUMBER(E706),E706,""),IF(AH706&lt;&gt;"Yes","",IF(I706="Approve proposed",F706,IF(AND(I706="Use my price",AND(ISNUMBER(J706),J706&gt;0)),J706,""))))))</f>
        <v/>
      </c>
      <c r="M706" t="str" s="7">
        <f>IF(AND(AG706="Yes",OR(I706="Approve proposed",I706="Use my price")),"CHECK: protected price kept current",IF(OR(I706="Unreviewed",I706=""),"Pending review",IF(I706="Hold","On hold",IF(I706="Keep current",IF(ISNUMBER(E706),"Kept current","CHECK: no confirmed current price"),IF(AH706&lt;&gt;"Yes","CHECK: source needs review",IF(AND(I706="Use my price",NOT(AND(ISNUMBER(J706),J706&gt;0))),"CHECK: enter a price above zero",IF(NOT(OR(I706="Approve proposed",I706="Use my price")),"CHECK: choose a listed decision",IF(OR(NOT(ISNUMBER(L706)),L706&lt;=0,NOT(ISNUMBER(Y706)),Y706&lt;=0,X706&gt;=1),"CHECK: price or base unavailable",IF(L706/(Y706*(1-X706))-1&lt;0,"CHECK: price below local base","Ready")))))))))</f>
        <v>Pending review</v>
      </c>
      <c r="N706" s="18">
        <v>29.15</v>
      </c>
      <c r="O706" s="19">
        <v>0.6574</v>
      </c>
      <c r="P706" s="14">
        <v>0.7897</v>
      </c>
      <c r="Q706" s="20" t="str">
        <f>IF(AND(ISNUMBER(L706),ISNUMBER(Y706),Y706&gt;0,X706&lt;1),ROUND(L706/(Y706*(1-X706))-1,4),"")</f>
        <v/>
      </c>
      <c r="R706" s="12">
        <v>961.95</v>
      </c>
      <c r="S706" s="13">
        <f>IF(AND(ISNUMBER(E706),E706&gt;0,ISNUMBER(F706)),R706*(F706/E706-1)*(1-'Start Here'!$B$16),0)</f>
        <v>74.58330000000008</v>
      </c>
      <c r="T706" s="17">
        <f>IF(AND(M706="Ready",OR(I706="Approve proposed",AND(I706="Use my price",AND(ISNUMBER(J706),J706&gt;0))),ISNUMBER(L706),E706&gt;0),R706*(L706/E706-1)*(1-'Start Here'!$B$16),0)</f>
        <v>0</v>
      </c>
      <c r="U706" t="str" s="6">
        <v>Currently hidden; do not activate automatically</v>
      </c>
      <c r="V706" t="str" s="21">
        <v>No</v>
      </c>
      <c r="W706" t="str" s="21">
        <v>No</v>
      </c>
      <c r="X706" s="22">
        <v>0</v>
      </c>
      <c r="Y706" s="18">
        <v>17.59</v>
      </c>
      <c r="Z706" s="18">
        <v>26</v>
      </c>
      <c r="AA706" s="25">
        <v>0.5412</v>
      </c>
      <c r="AB706" t="str" s="6">
        <v>2026-10-01 10:41:27 UTC</v>
      </c>
      <c r="AC706" t="str" s="6">
        <v>Local Line cache</v>
      </c>
      <c r="AD706" s="23">
        <v>813074</v>
      </c>
      <c r="AE706" s="23">
        <v>535104</v>
      </c>
      <c r="AF706" t="str" s="23">
        <v>813074:535104:herdShare</v>
      </c>
      <c r="AG706" t="str" s="23">
        <v>No</v>
      </c>
      <c r="AH706" t="str" s="23">
        <v>Yes</v>
      </c>
      <c r="AI706" s="18">
        <v>580.47</v>
      </c>
    </row>
    <row r="707" ht="32" customHeight="1">
      <c r="A707" t="str" s="7">
        <v>Deck Family Farm</v>
      </c>
      <c r="B707" t="str" s="7">
        <v>Flank Steak</v>
      </c>
      <c r="C707" t="str" s="7">
        <v>1.10 - 1.40 lbs</v>
      </c>
      <c r="D707" t="str" s="7">
        <v>CSA Members</v>
      </c>
      <c r="E707" s="12">
        <v>29.15</v>
      </c>
      <c r="F707" s="13">
        <v>31.48</v>
      </c>
      <c r="G707" s="13">
        <f>IF(AND(ISNUMBER(E707),ISNUMBER(F707)),F707-E707,"")</f>
        <v>2.33</v>
      </c>
      <c r="H707" s="14">
        <f>IF(AND(ISNUMBER(E707),E707&gt;0,ISNUMBER(F707)),F707/E707-1,"")</f>
        <v>0.07993138936535171</v>
      </c>
      <c r="I707" t="str" s="15">
        <v>Unreviewed</v>
      </c>
      <c r="J707" s="16"/>
      <c r="K707" t="str" s="15">
        <v/>
      </c>
      <c r="L707" s="17" t="str">
        <f>IF(AC707="Local catalog","",IF(AG707="Yes",IF(ISNUMBER(E707),E707,""),IF(I707="Keep current",IF(ISNUMBER(E707),E707,""),IF(AH707&lt;&gt;"Yes","",IF(I707="Approve proposed",F707,IF(AND(I707="Use my price",AND(ISNUMBER(J707),J707&gt;0)),J707,""))))))</f>
        <v/>
      </c>
      <c r="M707" t="str" s="7">
        <f>IF(AND(AG707="Yes",OR(I707="Approve proposed",I707="Use my price")),"CHECK: protected price kept current",IF(OR(I707="Unreviewed",I707=""),"Pending review",IF(I707="Hold","On hold",IF(I707="Keep current",IF(ISNUMBER(E707),"Kept current","CHECK: no confirmed current price"),IF(AH707&lt;&gt;"Yes","CHECK: source needs review",IF(AND(I707="Use my price",NOT(AND(ISNUMBER(J707),J707&gt;0))),"CHECK: enter a price above zero",IF(NOT(OR(I707="Approve proposed",I707="Use my price")),"CHECK: choose a listed decision",IF(OR(NOT(ISNUMBER(L707)),L707&lt;=0,NOT(ISNUMBER(Y707)),Y707&lt;=0,X707&gt;=1),"CHECK: price or base unavailable",IF(L707/(Y707*(1-X707))-1&lt;0,"CHECK: price below local base","Ready")))))))))</f>
        <v>Pending review</v>
      </c>
      <c r="N707" s="18">
        <v>29.15</v>
      </c>
      <c r="O707" s="19">
        <v>0.6574</v>
      </c>
      <c r="P707" s="14">
        <v>0.7897</v>
      </c>
      <c r="Q707" s="20" t="str">
        <f>IF(AND(ISNUMBER(L707),ISNUMBER(Y707),Y707&gt;0,X707&lt;1),ROUND(L707/(Y707*(1-X707))-1,4),"")</f>
        <v/>
      </c>
      <c r="R707" s="12">
        <v>233.2</v>
      </c>
      <c r="S707" s="13">
        <f>IF(AND(ISNUMBER(E707),E707&gt;0,ISNUMBER(F707)),R707*(F707/E707-1)*(1-'Start Here'!$B$16),0)</f>
        <v>18.080800000000018</v>
      </c>
      <c r="T707" s="17">
        <f>IF(AND(M707="Ready",OR(I707="Approve proposed",AND(I707="Use my price",AND(ISNUMBER(J707),J707&gt;0))),ISNUMBER(L707),E707&gt;0),R707*(L707/E707-1)*(1-'Start Here'!$B$16),0)</f>
        <v>0</v>
      </c>
      <c r="U707" t="str" s="6">
        <v>Currently hidden; do not activate automatically</v>
      </c>
      <c r="V707" t="str" s="21">
        <v>No</v>
      </c>
      <c r="W707" t="str" s="21">
        <v>No</v>
      </c>
      <c r="X707" s="22">
        <v>0</v>
      </c>
      <c r="Y707" s="18">
        <v>17.59</v>
      </c>
      <c r="Z707" s="18">
        <v>26</v>
      </c>
      <c r="AA707" s="25">
        <v>0.5412</v>
      </c>
      <c r="AB707" t="str" s="6">
        <v>2026-10-01 10:41:27 UTC</v>
      </c>
      <c r="AC707" t="str" s="6">
        <v>Local Line cache</v>
      </c>
      <c r="AD707" s="23">
        <v>813074</v>
      </c>
      <c r="AE707" s="23">
        <v>535104</v>
      </c>
      <c r="AF707" t="str" s="23">
        <v>813074:535104:member</v>
      </c>
      <c r="AG707" t="str" s="23">
        <v>No</v>
      </c>
      <c r="AH707" t="str" s="23">
        <v>Yes</v>
      </c>
      <c r="AI707" s="18">
        <v>140.72</v>
      </c>
    </row>
    <row r="708" ht="32" customHeight="1">
      <c r="A708" t="str" s="7">
        <v>Deck Family Farm</v>
      </c>
      <c r="B708" t="str" s="7">
        <v>Flank Steak</v>
      </c>
      <c r="C708" t="str" s="7">
        <v>1.10 - 1.40 lbs</v>
      </c>
      <c r="D708" t="str" s="7">
        <v>Guest Basket</v>
      </c>
      <c r="E708" s="12">
        <v>29.15</v>
      </c>
      <c r="F708" s="13">
        <v>31.48</v>
      </c>
      <c r="G708" s="13">
        <f>IF(AND(ISNUMBER(E708),ISNUMBER(F708)),F708-E708,"")</f>
        <v>2.33</v>
      </c>
      <c r="H708" s="14">
        <f>IF(AND(ISNUMBER(E708),E708&gt;0,ISNUMBER(F708)),F708/E708-1,"")</f>
        <v>0.07993138936535171</v>
      </c>
      <c r="I708" t="str" s="15">
        <v>Unreviewed</v>
      </c>
      <c r="J708" s="16"/>
      <c r="K708" t="str" s="15">
        <v/>
      </c>
      <c r="L708" s="17" t="str">
        <f>IF(AC708="Local catalog","",IF(AG708="Yes",IF(ISNUMBER(E708),E708,""),IF(I708="Keep current",IF(ISNUMBER(E708),E708,""),IF(AH708&lt;&gt;"Yes","",IF(I708="Approve proposed",F708,IF(AND(I708="Use my price",AND(ISNUMBER(J708),J708&gt;0)),J708,""))))))</f>
        <v/>
      </c>
      <c r="M708" t="str" s="7">
        <f>IF(AND(AG708="Yes",OR(I708="Approve proposed",I708="Use my price")),"CHECK: protected price kept current",IF(OR(I708="Unreviewed",I708=""),"Pending review",IF(I708="Hold","On hold",IF(I708="Keep current",IF(ISNUMBER(E708),"Kept current","CHECK: no confirmed current price"),IF(AH708&lt;&gt;"Yes","CHECK: source needs review",IF(AND(I708="Use my price",NOT(AND(ISNUMBER(J708),J708&gt;0))),"CHECK: enter a price above zero",IF(NOT(OR(I708="Approve proposed",I708="Use my price")),"CHECK: choose a listed decision",IF(OR(NOT(ISNUMBER(L708)),L708&lt;=0,NOT(ISNUMBER(Y708)),Y708&lt;=0,X708&gt;=1),"CHECK: price or base unavailable",IF(L708/(Y708*(1-X708))-1&lt;0,"CHECK: price below local base","Ready")))))))))</f>
        <v>Pending review</v>
      </c>
      <c r="N708" s="18">
        <v>29.15</v>
      </c>
      <c r="O708" s="19">
        <v>0.6574</v>
      </c>
      <c r="P708" s="14">
        <v>0.7897</v>
      </c>
      <c r="Q708" s="20" t="str">
        <f>IF(AND(ISNUMBER(L708),ISNUMBER(Y708),Y708&gt;0,X708&lt;1),ROUND(L708/(Y708*(1-X708))-1,4),"")</f>
        <v/>
      </c>
      <c r="R708" s="12">
        <v>68.24</v>
      </c>
      <c r="S708" s="13">
        <f>IF(AND(ISNUMBER(E708),E708&gt;0,ISNUMBER(F708)),R708*(F708/E708-1)*(1-'Start Here'!$B$16),0)</f>
        <v>5.2908824699828525</v>
      </c>
      <c r="T708" s="17">
        <f>IF(AND(M708="Ready",OR(I708="Approve proposed",AND(I708="Use my price",AND(ISNUMBER(J708),J708&gt;0))),ISNUMBER(L708),E708&gt;0),R708*(L708/E708-1)*(1-'Start Here'!$B$16),0)</f>
        <v>0</v>
      </c>
      <c r="U708" t="str" s="6">
        <v>Currently hidden; do not activate automatically</v>
      </c>
      <c r="V708" t="str" s="21">
        <v>No</v>
      </c>
      <c r="W708" t="str" s="21">
        <v>No</v>
      </c>
      <c r="X708" s="22">
        <v>0</v>
      </c>
      <c r="Y708" s="18">
        <v>17.59</v>
      </c>
      <c r="Z708" s="18">
        <v>26</v>
      </c>
      <c r="AA708" s="25">
        <v>0.5412</v>
      </c>
      <c r="AB708" t="str" s="6">
        <v>2026-10-01 10:41:27 UTC</v>
      </c>
      <c r="AC708" t="str" s="6">
        <v>Local Line cache</v>
      </c>
      <c r="AD708" s="23">
        <v>813074</v>
      </c>
      <c r="AE708" s="23">
        <v>535104</v>
      </c>
      <c r="AF708" t="str" s="23">
        <v>813074:535104:guest</v>
      </c>
      <c r="AG708" t="str" s="23">
        <v>No</v>
      </c>
      <c r="AH708" t="str" s="23">
        <v>Yes</v>
      </c>
      <c r="AI708" s="18">
        <v>35.18</v>
      </c>
    </row>
    <row r="709" ht="32" customHeight="1">
      <c r="A709" t="str" s="7">
        <v>Deck Family Farm</v>
      </c>
      <c r="B709" t="str" s="7">
        <v>Flank Steak</v>
      </c>
      <c r="C709" t="str" s="7">
        <v>1.10 - 1.40 lbs</v>
      </c>
      <c r="D709" t="str" s="7">
        <v>SNAP</v>
      </c>
      <c r="E709" s="12">
        <v>29.15</v>
      </c>
      <c r="F709" s="13">
        <v>29.15</v>
      </c>
      <c r="G709" s="13">
        <f>IF(AND(ISNUMBER(E709),ISNUMBER(F709)),F709-E709,"")</f>
        <v>0</v>
      </c>
      <c r="H709" s="14">
        <f>IF(AND(ISNUMBER(E709),E709&gt;0,ISNUMBER(F709)),F709/E709-1,"")</f>
        <v>0</v>
      </c>
      <c r="I709" t="str" s="15">
        <v>Keep current</v>
      </c>
      <c r="J709" s="16"/>
      <c r="K709" t="str" s="15">
        <v/>
      </c>
      <c r="L709" s="17">
        <f>IF(AC709="Local catalog","",IF(AG709="Yes",IF(ISNUMBER(E709),E709,""),IF(I709="Keep current",IF(ISNUMBER(E709),E709,""),IF(AH709&lt;&gt;"Yes","",IF(I709="Approve proposed",F709,IF(AND(I709="Use my price",AND(ISNUMBER(J709),J709&gt;0)),J709,""))))))</f>
        <v>29.15</v>
      </c>
      <c r="M709" t="str" s="7">
        <f>IF(AND(AG709="Yes",OR(I709="Approve proposed",I709="Use my price")),"CHECK: protected price kept current",IF(OR(I709="Unreviewed",I709=""),"Pending review",IF(I709="Hold","On hold",IF(I709="Keep current",IF(ISNUMBER(E709),"Kept current","CHECK: no confirmed current price"),IF(AH709&lt;&gt;"Yes","CHECK: source needs review",IF(AND(I709="Use my price",NOT(AND(ISNUMBER(J709),J709&gt;0))),"CHECK: enter a price above zero",IF(NOT(OR(I709="Approve proposed",I709="Use my price")),"CHECK: choose a listed decision",IF(OR(NOT(ISNUMBER(L709)),L709&lt;=0,NOT(ISNUMBER(Y709)),Y709&lt;=0,X709&gt;=1),"CHECK: price or base unavailable",IF(L709/(Y709*(1-X709))-1&lt;0,"CHECK: price below local base","Ready")))))))))</f>
        <v>Kept current</v>
      </c>
      <c r="N709" s="18">
        <v>29.15</v>
      </c>
      <c r="O709" s="19">
        <v>0.6574</v>
      </c>
      <c r="P709" s="14">
        <v>0.6572</v>
      </c>
      <c r="Q709" s="20">
        <f>IF(AND(ISNUMBER(L709),ISNUMBER(Y709),Y709&gt;0,X709&lt;1),ROUND(L709/(Y709*(1-X709))-1,4),"")</f>
        <v>0.6572</v>
      </c>
      <c r="R709" s="12">
        <v>0</v>
      </c>
      <c r="S709" s="13">
        <f>IF(AND(ISNUMBER(E709),E709&gt;0,ISNUMBER(F709)),R709*(F709/E709-1)*(1-'Start Here'!$B$16),0)</f>
        <v>0</v>
      </c>
      <c r="T709" s="17">
        <f>IF(AND(M709="Ready",OR(I709="Approve proposed",AND(I709="Use my price",AND(ISNUMBER(J709),J709&gt;0))),ISNUMBER(L709),E709&gt;0),R709*(L709/E709-1)*(1-'Start Here'!$B$16),0)</f>
        <v>0</v>
      </c>
      <c r="U709" t="str" s="6">
        <v>SNAP: preserve existing selling price; Currently hidden; do not activate automatically</v>
      </c>
      <c r="V709" t="str" s="21">
        <v>No</v>
      </c>
      <c r="W709" t="str" s="21">
        <v>No</v>
      </c>
      <c r="X709" s="22">
        <v>0</v>
      </c>
      <c r="Y709" s="18">
        <v>17.59</v>
      </c>
      <c r="Z709" s="18">
        <v>26</v>
      </c>
      <c r="AA709" s="25">
        <v>0.5412</v>
      </c>
      <c r="AB709" t="str" s="6">
        <v>2026-10-01 10:41:27 UTC</v>
      </c>
      <c r="AC709" t="str" s="6">
        <v>Local Line cache</v>
      </c>
      <c r="AD709" s="23">
        <v>813074</v>
      </c>
      <c r="AE709" s="23">
        <v>535104</v>
      </c>
      <c r="AF709" t="str" s="23">
        <v>813074:535104:snap</v>
      </c>
      <c r="AG709" t="str" s="23">
        <v>Yes</v>
      </c>
      <c r="AH709" t="str" s="23">
        <v>Yes</v>
      </c>
      <c r="AI709" s="18">
        <v>0</v>
      </c>
    </row>
    <row r="710" ht="32" customHeight="1">
      <c r="A710" t="str" s="7">
        <v>Deck Family Farm</v>
      </c>
      <c r="B710" t="str" s="7">
        <v>Fresh Garlic Sausage Links</v>
      </c>
      <c r="C710" t="str" s="7">
        <v>12 oz</v>
      </c>
      <c r="D710" t="str" s="7">
        <v>Herd Share Members</v>
      </c>
      <c r="E710" s="12">
        <v>17.49</v>
      </c>
      <c r="F710" s="13">
        <v>18.89</v>
      </c>
      <c r="G710" s="13">
        <f>IF(AND(ISNUMBER(E710),ISNUMBER(F710)),F710-E710,"")</f>
        <v>1.4</v>
      </c>
      <c r="H710" s="14">
        <f>IF(AND(ISNUMBER(E710),E710&gt;0,ISNUMBER(F710)),F710/E710-1,"")</f>
        <v>0.08004574042309898</v>
      </c>
      <c r="I710" t="str" s="15">
        <v>Unreviewed</v>
      </c>
      <c r="J710" s="16"/>
      <c r="K710" t="str" s="15">
        <v/>
      </c>
      <c r="L710" s="17" t="str">
        <f>IF(AC710="Local catalog","",IF(AG710="Yes",IF(ISNUMBER(E710),E710,""),IF(I710="Keep current",IF(ISNUMBER(E710),E710,""),IF(AH710&lt;&gt;"Yes","",IF(I710="Approve proposed",F710,IF(AND(I710="Use my price",AND(ISNUMBER(J710),J710&gt;0)),J710,""))))))</f>
        <v/>
      </c>
      <c r="M710" t="str" s="7">
        <f>IF(AND(AG710="Yes",OR(I710="Approve proposed",I710="Use my price")),"CHECK: protected price kept current",IF(OR(I710="Unreviewed",I710=""),"Pending review",IF(I710="Hold","On hold",IF(I710="Keep current",IF(ISNUMBER(E710),"Kept current","CHECK: no confirmed current price"),IF(AH710&lt;&gt;"Yes","CHECK: source needs review",IF(AND(I710="Use my price",NOT(AND(ISNUMBER(J710),J710&gt;0))),"CHECK: enter a price above zero",IF(NOT(OR(I710="Approve proposed",I710="Use my price")),"CHECK: choose a listed decision",IF(OR(NOT(ISNUMBER(L710)),L710&lt;=0,NOT(ISNUMBER(Y710)),Y710&lt;=0,X710&gt;=1),"CHECK: price or base unavailable",IF(L710/(Y710*(1-X710))-1&lt;0,"CHECK: price below local base","Ready")))))))))</f>
        <v>Pending review</v>
      </c>
      <c r="N710" s="18">
        <v>17.49</v>
      </c>
      <c r="O710" s="19">
        <v>0.6574</v>
      </c>
      <c r="P710" s="14">
        <v>0.7905</v>
      </c>
      <c r="Q710" s="20" t="str">
        <f>IF(AND(ISNUMBER(L710),ISNUMBER(Y710),Y710&gt;0,X710&lt;1),ROUND(L710/(Y710*(1-X710))-1,4),"")</f>
        <v/>
      </c>
      <c r="R710" s="12">
        <v>2469.5600000000004</v>
      </c>
      <c r="S710" s="13">
        <f>IF(AND(ISNUMBER(E710),E710&gt;0,ISNUMBER(F710)),R710*(F710/E710-1)*(1-'Start Here'!$B$16),0)</f>
        <v>191.7474259576903</v>
      </c>
      <c r="T710" s="17">
        <f>IF(AND(M710="Ready",OR(I710="Approve proposed",AND(I710="Use my price",AND(ISNUMBER(J710),J710&gt;0))),ISNUMBER(L710),E710&gt;0),R710*(L710/E710-1)*(1-'Start Here'!$B$16),0)</f>
        <v>0</v>
      </c>
      <c r="U710" t="str" s="6">
        <v/>
      </c>
      <c r="V710" t="str" s="21">
        <v>Yes</v>
      </c>
      <c r="W710" t="str" s="21">
        <v>No</v>
      </c>
      <c r="X710" s="22">
        <v>0</v>
      </c>
      <c r="Y710" s="18">
        <v>10.55</v>
      </c>
      <c r="Z710" s="18">
        <v>19.49</v>
      </c>
      <c r="AA710" s="25">
        <v>0.5412</v>
      </c>
      <c r="AB710" t="str" s="6">
        <v>2026-10-01 10:41:27 UTC</v>
      </c>
      <c r="AC710" t="str" s="6">
        <v>Local Line cache</v>
      </c>
      <c r="AD710" s="23">
        <v>805686</v>
      </c>
      <c r="AE710" s="23">
        <v>526739</v>
      </c>
      <c r="AF710" t="str" s="23">
        <v>805686:526739:herdShare</v>
      </c>
      <c r="AG710" t="str" s="23">
        <v>No</v>
      </c>
      <c r="AH710" t="str" s="23">
        <v>Yes</v>
      </c>
      <c r="AI710" s="18">
        <v>1519.1999999999998</v>
      </c>
    </row>
    <row r="711" ht="32" customHeight="1">
      <c r="A711" t="str" s="7">
        <v>Deck Family Farm</v>
      </c>
      <c r="B711" t="str" s="7">
        <v>Fresh Garlic Sausage Links</v>
      </c>
      <c r="C711" t="str" s="7">
        <v>12 oz</v>
      </c>
      <c r="D711" t="str" s="7">
        <v>CSA Members</v>
      </c>
      <c r="E711" s="12">
        <v>17.49</v>
      </c>
      <c r="F711" s="13">
        <v>18.89</v>
      </c>
      <c r="G711" s="13">
        <f>IF(AND(ISNUMBER(E711),ISNUMBER(F711)),F711-E711,"")</f>
        <v>1.4</v>
      </c>
      <c r="H711" s="14">
        <f>IF(AND(ISNUMBER(E711),E711&gt;0,ISNUMBER(F711)),F711/E711-1,"")</f>
        <v>0.08004574042309898</v>
      </c>
      <c r="I711" t="str" s="15">
        <v>Unreviewed</v>
      </c>
      <c r="J711" s="16"/>
      <c r="K711" t="str" s="15">
        <v/>
      </c>
      <c r="L711" s="17" t="str">
        <f>IF(AC711="Local catalog","",IF(AG711="Yes",IF(ISNUMBER(E711),E711,""),IF(I711="Keep current",IF(ISNUMBER(E711),E711,""),IF(AH711&lt;&gt;"Yes","",IF(I711="Approve proposed",F711,IF(AND(I711="Use my price",AND(ISNUMBER(J711),J711&gt;0)),J711,""))))))</f>
        <v/>
      </c>
      <c r="M711" t="str" s="7">
        <f>IF(AND(AG711="Yes",OR(I711="Approve proposed",I711="Use my price")),"CHECK: protected price kept current",IF(OR(I711="Unreviewed",I711=""),"Pending review",IF(I711="Hold","On hold",IF(I711="Keep current",IF(ISNUMBER(E711),"Kept current","CHECK: no confirmed current price"),IF(AH711&lt;&gt;"Yes","CHECK: source needs review",IF(AND(I711="Use my price",NOT(AND(ISNUMBER(J711),J711&gt;0))),"CHECK: enter a price above zero",IF(NOT(OR(I711="Approve proposed",I711="Use my price")),"CHECK: choose a listed decision",IF(OR(NOT(ISNUMBER(L711)),L711&lt;=0,NOT(ISNUMBER(Y711)),Y711&lt;=0,X711&gt;=1),"CHECK: price or base unavailable",IF(L711/(Y711*(1-X711))-1&lt;0,"CHECK: price below local base","Ready")))))))))</f>
        <v>Pending review</v>
      </c>
      <c r="N711" s="18">
        <v>17.49</v>
      </c>
      <c r="O711" s="19">
        <v>0.6574</v>
      </c>
      <c r="P711" s="14">
        <v>0.7905</v>
      </c>
      <c r="Q711" s="20" t="str">
        <f>IF(AND(ISNUMBER(L711),ISNUMBER(Y711),Y711&gt;0,X711&lt;1),ROUND(L711/(Y711*(1-X711))-1,4),"")</f>
        <v/>
      </c>
      <c r="R711" s="12">
        <v>209.88</v>
      </c>
      <c r="S711" s="13">
        <f>IF(AND(ISNUMBER(E711),E711&gt;0,ISNUMBER(F711)),R711*(F711/E711-1)*(1-'Start Here'!$B$16),0)</f>
        <v>16.29600000000001</v>
      </c>
      <c r="T711" s="17">
        <f>IF(AND(M711="Ready",OR(I711="Approve proposed",AND(I711="Use my price",AND(ISNUMBER(J711),J711&gt;0))),ISNUMBER(L711),E711&gt;0),R711*(L711/E711-1)*(1-'Start Here'!$B$16),0)</f>
        <v>0</v>
      </c>
      <c r="U711" t="str" s="6">
        <v/>
      </c>
      <c r="V711" t="str" s="21">
        <v>Yes</v>
      </c>
      <c r="W711" t="str" s="21">
        <v>No</v>
      </c>
      <c r="X711" s="22">
        <v>0</v>
      </c>
      <c r="Y711" s="18">
        <v>10.55</v>
      </c>
      <c r="Z711" s="18">
        <v>19.49</v>
      </c>
      <c r="AA711" s="25">
        <v>0.5412</v>
      </c>
      <c r="AB711" t="str" s="6">
        <v>2026-10-01 10:41:27 UTC</v>
      </c>
      <c r="AC711" t="str" s="6">
        <v>Local Line cache</v>
      </c>
      <c r="AD711" s="23">
        <v>805686</v>
      </c>
      <c r="AE711" s="23">
        <v>526739</v>
      </c>
      <c r="AF711" t="str" s="23">
        <v>805686:526739:member</v>
      </c>
      <c r="AG711" t="str" s="23">
        <v>No</v>
      </c>
      <c r="AH711" t="str" s="23">
        <v>Yes</v>
      </c>
      <c r="AI711" s="18">
        <v>126.6</v>
      </c>
    </row>
    <row r="712" ht="32" customHeight="1">
      <c r="A712" t="str" s="7">
        <v>Deck Family Farm</v>
      </c>
      <c r="B712" t="str" s="7">
        <v>Fresh Garlic Sausage Links</v>
      </c>
      <c r="C712" t="str" s="7">
        <v>12 oz</v>
      </c>
      <c r="D712" t="str" s="7">
        <v>Guest Basket</v>
      </c>
      <c r="E712" s="12">
        <v>17.49</v>
      </c>
      <c r="F712" s="13">
        <v>18.89</v>
      </c>
      <c r="G712" s="13">
        <f>IF(AND(ISNUMBER(E712),ISNUMBER(F712)),F712-E712,"")</f>
        <v>1.4</v>
      </c>
      <c r="H712" s="14">
        <f>IF(AND(ISNUMBER(E712),E712&gt;0,ISNUMBER(F712)),F712/E712-1,"")</f>
        <v>0.08004574042309898</v>
      </c>
      <c r="I712" t="str" s="15">
        <v>Unreviewed</v>
      </c>
      <c r="J712" s="16"/>
      <c r="K712" t="str" s="15">
        <v/>
      </c>
      <c r="L712" s="17" t="str">
        <f>IF(AC712="Local catalog","",IF(AG712="Yes",IF(ISNUMBER(E712),E712,""),IF(I712="Keep current",IF(ISNUMBER(E712),E712,""),IF(AH712&lt;&gt;"Yes","",IF(I712="Approve proposed",F712,IF(AND(I712="Use my price",AND(ISNUMBER(J712),J712&gt;0)),J712,""))))))</f>
        <v/>
      </c>
      <c r="M712" t="str" s="7">
        <f>IF(AND(AG712="Yes",OR(I712="Approve proposed",I712="Use my price")),"CHECK: protected price kept current",IF(OR(I712="Unreviewed",I712=""),"Pending review",IF(I712="Hold","On hold",IF(I712="Keep current",IF(ISNUMBER(E712),"Kept current","CHECK: no confirmed current price"),IF(AH712&lt;&gt;"Yes","CHECK: source needs review",IF(AND(I712="Use my price",NOT(AND(ISNUMBER(J712),J712&gt;0))),"CHECK: enter a price above zero",IF(NOT(OR(I712="Approve proposed",I712="Use my price")),"CHECK: choose a listed decision",IF(OR(NOT(ISNUMBER(L712)),L712&lt;=0,NOT(ISNUMBER(Y712)),Y712&lt;=0,X712&gt;=1),"CHECK: price or base unavailable",IF(L712/(Y712*(1-X712))-1&lt;0,"CHECK: price below local base","Ready")))))))))</f>
        <v>Pending review</v>
      </c>
      <c r="N712" s="18">
        <v>17.49</v>
      </c>
      <c r="O712" s="19">
        <v>0.6574</v>
      </c>
      <c r="P712" s="14">
        <v>0.7905</v>
      </c>
      <c r="Q712" s="20" t="str">
        <f>IF(AND(ISNUMBER(L712),ISNUMBER(Y712),Y712&gt;0,X712&lt;1),ROUND(L712/(Y712*(1-X712))-1,4),"")</f>
        <v/>
      </c>
      <c r="R712" s="12">
        <v>174.38</v>
      </c>
      <c r="S712" s="13">
        <f>IF(AND(ISNUMBER(E712),E712&gt;0,ISNUMBER(F712)),R712*(F712/E712-1)*(1-'Start Here'!$B$16),0)</f>
        <v>13.5396249285306</v>
      </c>
      <c r="T712" s="17">
        <f>IF(AND(M712="Ready",OR(I712="Approve proposed",AND(I712="Use my price",AND(ISNUMBER(J712),J712&gt;0))),ISNUMBER(L712),E712&gt;0),R712*(L712/E712-1)*(1-'Start Here'!$B$16),0)</f>
        <v>0</v>
      </c>
      <c r="U712" t="str" s="6">
        <v/>
      </c>
      <c r="V712" t="str" s="21">
        <v>Yes</v>
      </c>
      <c r="W712" t="str" s="21">
        <v>No</v>
      </c>
      <c r="X712" s="22">
        <v>0</v>
      </c>
      <c r="Y712" s="18">
        <v>10.55</v>
      </c>
      <c r="Z712" s="18">
        <v>19.49</v>
      </c>
      <c r="AA712" s="25">
        <v>0.5412</v>
      </c>
      <c r="AB712" t="str" s="6">
        <v>2026-10-01 10:41:27 UTC</v>
      </c>
      <c r="AC712" t="str" s="6">
        <v>Local Line cache</v>
      </c>
      <c r="AD712" s="23">
        <v>805686</v>
      </c>
      <c r="AE712" s="23">
        <v>526739</v>
      </c>
      <c r="AF712" t="str" s="23">
        <v>805686:526739:guest</v>
      </c>
      <c r="AG712" t="str" s="23">
        <v>No</v>
      </c>
      <c r="AH712" t="str" s="23">
        <v>Yes</v>
      </c>
      <c r="AI712" s="18">
        <v>105.49999999999999</v>
      </c>
    </row>
    <row r="713" ht="32" customHeight="1">
      <c r="A713" t="str" s="7">
        <v>Deck Family Farm</v>
      </c>
      <c r="B713" t="str" s="7">
        <v>Fresh Garlic Sausage Links</v>
      </c>
      <c r="C713" t="str" s="7">
        <v>12 oz</v>
      </c>
      <c r="D713" t="str" s="7">
        <v>SNAP</v>
      </c>
      <c r="E713" s="12">
        <v>17.49</v>
      </c>
      <c r="F713" s="13">
        <v>17.49</v>
      </c>
      <c r="G713" s="13">
        <f>IF(AND(ISNUMBER(E713),ISNUMBER(F713)),F713-E713,"")</f>
        <v>0</v>
      </c>
      <c r="H713" s="14">
        <f>IF(AND(ISNUMBER(E713),E713&gt;0,ISNUMBER(F713)),F713/E713-1,"")</f>
        <v>0</v>
      </c>
      <c r="I713" t="str" s="15">
        <v>Keep current</v>
      </c>
      <c r="J713" s="16"/>
      <c r="K713" t="str" s="15">
        <v/>
      </c>
      <c r="L713" s="17">
        <f>IF(AC713="Local catalog","",IF(AG713="Yes",IF(ISNUMBER(E713),E713,""),IF(I713="Keep current",IF(ISNUMBER(E713),E713,""),IF(AH713&lt;&gt;"Yes","",IF(I713="Approve proposed",F713,IF(AND(I713="Use my price",AND(ISNUMBER(J713),J713&gt;0)),J713,""))))))</f>
        <v>17.49</v>
      </c>
      <c r="M713" t="str" s="7">
        <f>IF(AND(AG713="Yes",OR(I713="Approve proposed",I713="Use my price")),"CHECK: protected price kept current",IF(OR(I713="Unreviewed",I713=""),"Pending review",IF(I713="Hold","On hold",IF(I713="Keep current",IF(ISNUMBER(E713),"Kept current","CHECK: no confirmed current price"),IF(AH713&lt;&gt;"Yes","CHECK: source needs review",IF(AND(I713="Use my price",NOT(AND(ISNUMBER(J713),J713&gt;0))),"CHECK: enter a price above zero",IF(NOT(OR(I713="Approve proposed",I713="Use my price")),"CHECK: choose a listed decision",IF(OR(NOT(ISNUMBER(L713)),L713&lt;=0,NOT(ISNUMBER(Y713)),Y713&lt;=0,X713&gt;=1),"CHECK: price or base unavailable",IF(L713/(Y713*(1-X713))-1&lt;0,"CHECK: price below local base","Ready")))))))))</f>
        <v>Kept current</v>
      </c>
      <c r="N713" s="18">
        <v>17.49</v>
      </c>
      <c r="O713" s="19">
        <v>0.6574</v>
      </c>
      <c r="P713" s="14">
        <v>0.6578</v>
      </c>
      <c r="Q713" s="20">
        <f>IF(AND(ISNUMBER(L713),ISNUMBER(Y713),Y713&gt;0,X713&lt;1),ROUND(L713/(Y713*(1-X713))-1,4),"")</f>
        <v>0.6578</v>
      </c>
      <c r="R713" s="12">
        <v>0</v>
      </c>
      <c r="S713" s="13">
        <f>IF(AND(ISNUMBER(E713),E713&gt;0,ISNUMBER(F713)),R713*(F713/E713-1)*(1-'Start Here'!$B$16),0)</f>
        <v>0</v>
      </c>
      <c r="T713" s="17">
        <f>IF(AND(M713="Ready",OR(I713="Approve proposed",AND(I713="Use my price",AND(ISNUMBER(J713),J713&gt;0))),ISNUMBER(L713),E713&gt;0),R713*(L713/E713-1)*(1-'Start Here'!$B$16),0)</f>
        <v>0</v>
      </c>
      <c r="U713" t="str" s="6">
        <v>SNAP: preserve existing selling price</v>
      </c>
      <c r="V713" t="str" s="21">
        <v>Yes</v>
      </c>
      <c r="W713" t="str" s="21">
        <v>No</v>
      </c>
      <c r="X713" s="22">
        <v>0</v>
      </c>
      <c r="Y713" s="18">
        <v>10.55</v>
      </c>
      <c r="Z713" s="18">
        <v>19.49</v>
      </c>
      <c r="AA713" s="25">
        <v>0.5412</v>
      </c>
      <c r="AB713" t="str" s="6">
        <v>2026-10-01 10:41:27 UTC</v>
      </c>
      <c r="AC713" t="str" s="6">
        <v>Local Line cache</v>
      </c>
      <c r="AD713" s="23">
        <v>805686</v>
      </c>
      <c r="AE713" s="23">
        <v>526739</v>
      </c>
      <c r="AF713" t="str" s="23">
        <v>805686:526739:snap</v>
      </c>
      <c r="AG713" t="str" s="23">
        <v>Yes</v>
      </c>
      <c r="AH713" t="str" s="23">
        <v>Yes</v>
      </c>
      <c r="AI713" s="18">
        <v>0</v>
      </c>
    </row>
    <row r="714" ht="32" customHeight="1">
      <c r="A714" t="str" s="7">
        <v>Deck Family Farm</v>
      </c>
      <c r="B714" t="str" s="7">
        <v>Ground Lamb</v>
      </c>
      <c r="C714" t="str" s="7">
        <v>1.00 lbs</v>
      </c>
      <c r="D714" t="str" s="7">
        <v>Herd Share Members</v>
      </c>
      <c r="E714" s="12">
        <v>15.25</v>
      </c>
      <c r="F714" s="13">
        <v>16.47</v>
      </c>
      <c r="G714" s="13">
        <f>IF(AND(ISNUMBER(E714),ISNUMBER(F714)),F714-E714,"")</f>
        <v>1.22</v>
      </c>
      <c r="H714" s="14">
        <f>IF(AND(ISNUMBER(E714),E714&gt;0,ISNUMBER(F714)),F714/E714-1,"")</f>
        <v>0.07999999999999985</v>
      </c>
      <c r="I714" t="str" s="15">
        <v>Unreviewed</v>
      </c>
      <c r="J714" s="16"/>
      <c r="K714" t="str" s="15">
        <v/>
      </c>
      <c r="L714" s="17" t="str">
        <f>IF(AC714="Local catalog","",IF(AG714="Yes",IF(ISNUMBER(E714),E714,""),IF(I714="Keep current",IF(ISNUMBER(E714),E714,""),IF(AH714&lt;&gt;"Yes","",IF(I714="Approve proposed",F714,IF(AND(I714="Use my price",AND(ISNUMBER(J714),J714&gt;0)),J714,""))))))</f>
        <v/>
      </c>
      <c r="M714" t="str" s="7">
        <f>IF(AND(AG714="Yes",OR(I714="Approve proposed",I714="Use my price")),"CHECK: protected price kept current",IF(OR(I714="Unreviewed",I714=""),"Pending review",IF(I714="Hold","On hold",IF(I714="Keep current",IF(ISNUMBER(E714),"Kept current","CHECK: no confirmed current price"),IF(AH714&lt;&gt;"Yes","CHECK: source needs review",IF(AND(I714="Use my price",NOT(AND(ISNUMBER(J714),J714&gt;0))),"CHECK: enter a price above zero",IF(NOT(OR(I714="Approve proposed",I714="Use my price")),"CHECK: choose a listed decision",IF(OR(NOT(ISNUMBER(L714)),L714&lt;=0,NOT(ISNUMBER(Y714)),Y714&lt;=0,X714&gt;=1),"CHECK: price or base unavailable",IF(L714/(Y714*(1-X714))-1&lt;0,"CHECK: price below local base","Ready")))))))))</f>
        <v>Pending review</v>
      </c>
      <c r="N714" s="18">
        <v>15.25</v>
      </c>
      <c r="O714" s="19">
        <v>0.6574</v>
      </c>
      <c r="P714" s="14">
        <v>0.7902</v>
      </c>
      <c r="Q714" s="20" t="str">
        <f>IF(AND(ISNUMBER(L714),ISNUMBER(Y714),Y714&gt;0,X714&lt;1),ROUND(L714/(Y714*(1-X714))-1,4),"")</f>
        <v/>
      </c>
      <c r="R714" s="12">
        <v>2505.35</v>
      </c>
      <c r="S714" s="13">
        <f>IF(AND(ISNUMBER(E714),E714&gt;0,ISNUMBER(F714)),R714*(F714/E714-1)*(1-'Start Here'!$B$16),0)</f>
        <v>194.41515999999964</v>
      </c>
      <c r="T714" s="17">
        <f>IF(AND(M714="Ready",OR(I714="Approve proposed",AND(I714="Use my price",AND(ISNUMBER(J714),J714&gt;0))),ISNUMBER(L714),E714&gt;0),R714*(L714/E714-1)*(1-'Start Here'!$B$16),0)</f>
        <v>0</v>
      </c>
      <c r="U714" t="str" s="6">
        <v>Currently hidden; do not activate automatically</v>
      </c>
      <c r="V714" t="str" s="21">
        <v>No</v>
      </c>
      <c r="W714" t="str" s="21">
        <v>No</v>
      </c>
      <c r="X714" s="22">
        <v>0</v>
      </c>
      <c r="Y714" s="18">
        <v>9.2</v>
      </c>
      <c r="Z714" s="18">
        <v>17</v>
      </c>
      <c r="AA714" s="25">
        <v>0.5412</v>
      </c>
      <c r="AB714" t="str" s="6">
        <v>2026-10-01 10:41:27 UTC</v>
      </c>
      <c r="AC714" t="str" s="6">
        <v>Local Line cache</v>
      </c>
      <c r="AD714" s="23">
        <v>813092</v>
      </c>
      <c r="AE714" s="23">
        <v>535123</v>
      </c>
      <c r="AF714" t="str" s="23">
        <v>813092:535123:herdShare</v>
      </c>
      <c r="AG714" t="str" s="23">
        <v>No</v>
      </c>
      <c r="AH714" t="str" s="23">
        <v>Yes</v>
      </c>
      <c r="AI714" s="18">
        <v>1407.6</v>
      </c>
    </row>
    <row r="715" ht="32" customHeight="1">
      <c r="A715" t="str" s="7">
        <v>Deck Family Farm</v>
      </c>
      <c r="B715" t="str" s="7">
        <v>Ground Lamb</v>
      </c>
      <c r="C715" t="str" s="7">
        <v>1.00 lbs</v>
      </c>
      <c r="D715" t="str" s="7">
        <v>CSA Members</v>
      </c>
      <c r="E715" s="12">
        <v>15.25</v>
      </c>
      <c r="F715" s="13">
        <v>16.47</v>
      </c>
      <c r="G715" s="13">
        <f>IF(AND(ISNUMBER(E715),ISNUMBER(F715)),F715-E715,"")</f>
        <v>1.22</v>
      </c>
      <c r="H715" s="14">
        <f>IF(AND(ISNUMBER(E715),E715&gt;0,ISNUMBER(F715)),F715/E715-1,"")</f>
        <v>0.07999999999999985</v>
      </c>
      <c r="I715" t="str" s="15">
        <v>Unreviewed</v>
      </c>
      <c r="J715" s="16"/>
      <c r="K715" t="str" s="15">
        <v/>
      </c>
      <c r="L715" s="17" t="str">
        <f>IF(AC715="Local catalog","",IF(AG715="Yes",IF(ISNUMBER(E715),E715,""),IF(I715="Keep current",IF(ISNUMBER(E715),E715,""),IF(AH715&lt;&gt;"Yes","",IF(I715="Approve proposed",F715,IF(AND(I715="Use my price",AND(ISNUMBER(J715),J715&gt;0)),J715,""))))))</f>
        <v/>
      </c>
      <c r="M715" t="str" s="7">
        <f>IF(AND(AG715="Yes",OR(I715="Approve proposed",I715="Use my price")),"CHECK: protected price kept current",IF(OR(I715="Unreviewed",I715=""),"Pending review",IF(I715="Hold","On hold",IF(I715="Keep current",IF(ISNUMBER(E715),"Kept current","CHECK: no confirmed current price"),IF(AH715&lt;&gt;"Yes","CHECK: source needs review",IF(AND(I715="Use my price",NOT(AND(ISNUMBER(J715),J715&gt;0))),"CHECK: enter a price above zero",IF(NOT(OR(I715="Approve proposed",I715="Use my price")),"CHECK: choose a listed decision",IF(OR(NOT(ISNUMBER(L715)),L715&lt;=0,NOT(ISNUMBER(Y715)),Y715&lt;=0,X715&gt;=1),"CHECK: price or base unavailable",IF(L715/(Y715*(1-X715))-1&lt;0,"CHECK: price below local base","Ready")))))))))</f>
        <v>Pending review</v>
      </c>
      <c r="N715" s="18">
        <v>15.25</v>
      </c>
      <c r="O715" s="19">
        <v>0.6574</v>
      </c>
      <c r="P715" s="14">
        <v>0.7902</v>
      </c>
      <c r="Q715" s="20" t="str">
        <f>IF(AND(ISNUMBER(L715),ISNUMBER(Y715),Y715&gt;0,X715&lt;1),ROUND(L715/(Y715*(1-X715))-1,4),"")</f>
        <v/>
      </c>
      <c r="R715" s="12">
        <v>125.51</v>
      </c>
      <c r="S715" s="13">
        <f>IF(AND(ISNUMBER(E715),E715&gt;0,ISNUMBER(F715)),R715*(F715/E715-1)*(1-'Start Here'!$B$16),0)</f>
        <v>9.739575999999982</v>
      </c>
      <c r="T715" s="17">
        <f>IF(AND(M715="Ready",OR(I715="Approve proposed",AND(I715="Use my price",AND(ISNUMBER(J715),J715&gt;0))),ISNUMBER(L715),E715&gt;0),R715*(L715/E715-1)*(1-'Start Here'!$B$16),0)</f>
        <v>0</v>
      </c>
      <c r="U715" t="str" s="6">
        <v>Currently hidden; do not activate automatically</v>
      </c>
      <c r="V715" t="str" s="21">
        <v>No</v>
      </c>
      <c r="W715" t="str" s="21">
        <v>No</v>
      </c>
      <c r="X715" s="22">
        <v>0</v>
      </c>
      <c r="Y715" s="18">
        <v>9.2</v>
      </c>
      <c r="Z715" s="18">
        <v>17</v>
      </c>
      <c r="AA715" s="25">
        <v>0.5412</v>
      </c>
      <c r="AB715" t="str" s="6">
        <v>2026-10-01 10:41:27 UTC</v>
      </c>
      <c r="AC715" t="str" s="6">
        <v>Local Line cache</v>
      </c>
      <c r="AD715" s="23">
        <v>813092</v>
      </c>
      <c r="AE715" s="23">
        <v>535123</v>
      </c>
      <c r="AF715" t="str" s="23">
        <v>813092:535123:member</v>
      </c>
      <c r="AG715" t="str" s="23">
        <v>No</v>
      </c>
      <c r="AH715" t="str" s="23">
        <v>Yes</v>
      </c>
      <c r="AI715" s="18">
        <v>64.4</v>
      </c>
    </row>
    <row r="716" ht="32" customHeight="1">
      <c r="A716" t="str" s="7">
        <v>Deck Family Farm</v>
      </c>
      <c r="B716" t="str" s="7">
        <v>Ground Lamb</v>
      </c>
      <c r="C716" t="str" s="7">
        <v>1.00 lbs</v>
      </c>
      <c r="D716" t="str" s="7">
        <v>Guest Basket</v>
      </c>
      <c r="E716" s="12">
        <v>15.25</v>
      </c>
      <c r="F716" s="13">
        <v>16.47</v>
      </c>
      <c r="G716" s="13">
        <f>IF(AND(ISNUMBER(E716),ISNUMBER(F716)),F716-E716,"")</f>
        <v>1.22</v>
      </c>
      <c r="H716" s="14">
        <f>IF(AND(ISNUMBER(E716),E716&gt;0,ISNUMBER(F716)),F716/E716-1,"")</f>
        <v>0.07999999999999985</v>
      </c>
      <c r="I716" t="str" s="15">
        <v>Unreviewed</v>
      </c>
      <c r="J716" s="16"/>
      <c r="K716" t="str" s="15">
        <v/>
      </c>
      <c r="L716" s="17" t="str">
        <f>IF(AC716="Local catalog","",IF(AG716="Yes",IF(ISNUMBER(E716),E716,""),IF(I716="Keep current",IF(ISNUMBER(E716),E716,""),IF(AH716&lt;&gt;"Yes","",IF(I716="Approve proposed",F716,IF(AND(I716="Use my price",AND(ISNUMBER(J716),J716&gt;0)),J716,""))))))</f>
        <v/>
      </c>
      <c r="M716" t="str" s="7">
        <f>IF(AND(AG716="Yes",OR(I716="Approve proposed",I716="Use my price")),"CHECK: protected price kept current",IF(OR(I716="Unreviewed",I716=""),"Pending review",IF(I716="Hold","On hold",IF(I716="Keep current",IF(ISNUMBER(E716),"Kept current","CHECK: no confirmed current price"),IF(AH716&lt;&gt;"Yes","CHECK: source needs review",IF(AND(I716="Use my price",NOT(AND(ISNUMBER(J716),J716&gt;0))),"CHECK: enter a price above zero",IF(NOT(OR(I716="Approve proposed",I716="Use my price")),"CHECK: choose a listed decision",IF(OR(NOT(ISNUMBER(L716)),L716&lt;=0,NOT(ISNUMBER(Y716)),Y716&lt;=0,X716&gt;=1),"CHECK: price or base unavailable",IF(L716/(Y716*(1-X716))-1&lt;0,"CHECK: price below local base","Ready")))))))))</f>
        <v>Pending review</v>
      </c>
      <c r="N716" s="18">
        <v>15.25</v>
      </c>
      <c r="O716" s="19">
        <v>0.6574</v>
      </c>
      <c r="P716" s="14">
        <v>0.7902</v>
      </c>
      <c r="Q716" s="20" t="str">
        <f>IF(AND(ISNUMBER(L716),ISNUMBER(Y716),Y716&gt;0,X716&lt;1),ROUND(L716/(Y716*(1-X716))-1,4),"")</f>
        <v/>
      </c>
      <c r="R716" s="12">
        <v>38.92</v>
      </c>
      <c r="S716" s="13">
        <f>IF(AND(ISNUMBER(E716),E716&gt;0,ISNUMBER(F716)),R716*(F716/E716-1)*(1-'Start Here'!$B$16),0)</f>
        <v>3.0201919999999944</v>
      </c>
      <c r="T716" s="17">
        <f>IF(AND(M716="Ready",OR(I716="Approve proposed",AND(I716="Use my price",AND(ISNUMBER(J716),J716&gt;0))),ISNUMBER(L716),E716&gt;0),R716*(L716/E716-1)*(1-'Start Here'!$B$16),0)</f>
        <v>0</v>
      </c>
      <c r="U716" t="str" s="6">
        <v>Currently hidden; do not activate automatically</v>
      </c>
      <c r="V716" t="str" s="21">
        <v>No</v>
      </c>
      <c r="W716" t="str" s="21">
        <v>No</v>
      </c>
      <c r="X716" s="22">
        <v>0</v>
      </c>
      <c r="Y716" s="18">
        <v>9.2</v>
      </c>
      <c r="Z716" s="18">
        <v>17</v>
      </c>
      <c r="AA716" s="25">
        <v>0.5412</v>
      </c>
      <c r="AB716" t="str" s="6">
        <v>2026-10-01 10:41:27 UTC</v>
      </c>
      <c r="AC716" t="str" s="6">
        <v>Local Line cache</v>
      </c>
      <c r="AD716" s="23">
        <v>813092</v>
      </c>
      <c r="AE716" s="23">
        <v>535123</v>
      </c>
      <c r="AF716" t="str" s="23">
        <v>813092:535123:guest</v>
      </c>
      <c r="AG716" t="str" s="23">
        <v>No</v>
      </c>
      <c r="AH716" t="str" s="23">
        <v>Yes</v>
      </c>
      <c r="AI716" s="18">
        <v>18.4</v>
      </c>
    </row>
    <row r="717" ht="32" customHeight="1">
      <c r="A717" t="str" s="7">
        <v>Deck Family Farm</v>
      </c>
      <c r="B717" t="str" s="7">
        <v>Ground Lamb</v>
      </c>
      <c r="C717" t="str" s="7">
        <v>1.00 lbs</v>
      </c>
      <c r="D717" t="str" s="7">
        <v>SNAP</v>
      </c>
      <c r="E717" s="12">
        <v>15.25</v>
      </c>
      <c r="F717" s="13">
        <v>15.25</v>
      </c>
      <c r="G717" s="13">
        <f>IF(AND(ISNUMBER(E717),ISNUMBER(F717)),F717-E717,"")</f>
        <v>0</v>
      </c>
      <c r="H717" s="14">
        <f>IF(AND(ISNUMBER(E717),E717&gt;0,ISNUMBER(F717)),F717/E717-1,"")</f>
        <v>0</v>
      </c>
      <c r="I717" t="str" s="15">
        <v>Keep current</v>
      </c>
      <c r="J717" s="16"/>
      <c r="K717" t="str" s="15">
        <v/>
      </c>
      <c r="L717" s="17">
        <f>IF(AC717="Local catalog","",IF(AG717="Yes",IF(ISNUMBER(E717),E717,""),IF(I717="Keep current",IF(ISNUMBER(E717),E717,""),IF(AH717&lt;&gt;"Yes","",IF(I717="Approve proposed",F717,IF(AND(I717="Use my price",AND(ISNUMBER(J717),J717&gt;0)),J717,""))))))</f>
        <v>15.25</v>
      </c>
      <c r="M717" t="str" s="7">
        <f>IF(AND(AG717="Yes",OR(I717="Approve proposed",I717="Use my price")),"CHECK: protected price kept current",IF(OR(I717="Unreviewed",I717=""),"Pending review",IF(I717="Hold","On hold",IF(I717="Keep current",IF(ISNUMBER(E717),"Kept current","CHECK: no confirmed current price"),IF(AH717&lt;&gt;"Yes","CHECK: source needs review",IF(AND(I717="Use my price",NOT(AND(ISNUMBER(J717),J717&gt;0))),"CHECK: enter a price above zero",IF(NOT(OR(I717="Approve proposed",I717="Use my price")),"CHECK: choose a listed decision",IF(OR(NOT(ISNUMBER(L717)),L717&lt;=0,NOT(ISNUMBER(Y717)),Y717&lt;=0,X717&gt;=1),"CHECK: price or base unavailable",IF(L717/(Y717*(1-X717))-1&lt;0,"CHECK: price below local base","Ready")))))))))</f>
        <v>Kept current</v>
      </c>
      <c r="N717" s="18">
        <v>15.25</v>
      </c>
      <c r="O717" s="19">
        <v>0.6574</v>
      </c>
      <c r="P717" s="14">
        <v>0.6576</v>
      </c>
      <c r="Q717" s="20">
        <f>IF(AND(ISNUMBER(L717),ISNUMBER(Y717),Y717&gt;0,X717&lt;1),ROUND(L717/(Y717*(1-X717))-1,4),"")</f>
        <v>0.6576</v>
      </c>
      <c r="R717" s="12">
        <v>0</v>
      </c>
      <c r="S717" s="13">
        <f>IF(AND(ISNUMBER(E717),E717&gt;0,ISNUMBER(F717)),R717*(F717/E717-1)*(1-'Start Here'!$B$16),0)</f>
        <v>0</v>
      </c>
      <c r="T717" s="17">
        <f>IF(AND(M717="Ready",OR(I717="Approve proposed",AND(I717="Use my price",AND(ISNUMBER(J717),J717&gt;0))),ISNUMBER(L717),E717&gt;0),R717*(L717/E717-1)*(1-'Start Here'!$B$16),0)</f>
        <v>0</v>
      </c>
      <c r="U717" t="str" s="6">
        <v>SNAP: preserve existing selling price; Currently hidden; do not activate automatically</v>
      </c>
      <c r="V717" t="str" s="21">
        <v>No</v>
      </c>
      <c r="W717" t="str" s="21">
        <v>No</v>
      </c>
      <c r="X717" s="22">
        <v>0</v>
      </c>
      <c r="Y717" s="18">
        <v>9.2</v>
      </c>
      <c r="Z717" s="18">
        <v>17</v>
      </c>
      <c r="AA717" s="25">
        <v>0.5412</v>
      </c>
      <c r="AB717" t="str" s="6">
        <v>2026-10-01 10:41:27 UTC</v>
      </c>
      <c r="AC717" t="str" s="6">
        <v>Local Line cache</v>
      </c>
      <c r="AD717" s="23">
        <v>813092</v>
      </c>
      <c r="AE717" s="23">
        <v>535123</v>
      </c>
      <c r="AF717" t="str" s="23">
        <v>813092:535123:snap</v>
      </c>
      <c r="AG717" t="str" s="23">
        <v>Yes</v>
      </c>
      <c r="AH717" t="str" s="23">
        <v>Yes</v>
      </c>
      <c r="AI717" s="18">
        <v>0</v>
      </c>
    </row>
    <row r="718" ht="32" customHeight="1">
      <c r="A718" t="str" s="7">
        <v>Deck Family Farm</v>
      </c>
      <c r="B718" t="str" s="7">
        <v>Ground Pork</v>
      </c>
      <c r="C718" t="str" s="7">
        <v>1.00 lbs</v>
      </c>
      <c r="D718" t="str" s="7">
        <v>Herd Share Members</v>
      </c>
      <c r="E718" s="12">
        <v>8.61</v>
      </c>
      <c r="F718" s="13">
        <v>9.3</v>
      </c>
      <c r="G718" s="13">
        <f>IF(AND(ISNUMBER(E718),ISNUMBER(F718)),F718-E718,"")</f>
        <v>0.69</v>
      </c>
      <c r="H718" s="14">
        <f>IF(AND(ISNUMBER(E718),E718&gt;0,ISNUMBER(F718)),F718/E718-1,"")</f>
        <v>0.08013937282229988</v>
      </c>
      <c r="I718" t="str" s="15">
        <v>Unreviewed</v>
      </c>
      <c r="J718" s="16"/>
      <c r="K718" t="str" s="15">
        <v/>
      </c>
      <c r="L718" s="17" t="str">
        <f>IF(AC718="Local catalog","",IF(AG718="Yes",IF(ISNUMBER(E718),E718,""),IF(I718="Keep current",IF(ISNUMBER(E718),E718,""),IF(AH718&lt;&gt;"Yes","",IF(I718="Approve proposed",F718,IF(AND(I718="Use my price",AND(ISNUMBER(J718),J718&gt;0)),J718,""))))))</f>
        <v/>
      </c>
      <c r="M718" t="str" s="7">
        <f>IF(AND(AG718="Yes",OR(I718="Approve proposed",I718="Use my price")),"CHECK: protected price kept current",IF(OR(I718="Unreviewed",I718=""),"Pending review",IF(I718="Hold","On hold",IF(I718="Keep current",IF(ISNUMBER(E718),"Kept current","CHECK: no confirmed current price"),IF(AH718&lt;&gt;"Yes","CHECK: source needs review",IF(AND(I718="Use my price",NOT(AND(ISNUMBER(J718),J718&gt;0))),"CHECK: enter a price above zero",IF(NOT(OR(I718="Approve proposed",I718="Use my price")),"CHECK: choose a listed decision",IF(OR(NOT(ISNUMBER(L718)),L718&lt;=0,NOT(ISNUMBER(Y718)),Y718&lt;=0,X718&gt;=1),"CHECK: price or base unavailable",IF(L718/(Y718*(1-X718))-1&lt;0,"CHECK: price below local base","Ready")))))))))</f>
        <v>Pending review</v>
      </c>
      <c r="N718" s="18">
        <v>8.61</v>
      </c>
      <c r="O718" s="19">
        <v>0.6574</v>
      </c>
      <c r="P718" s="14">
        <v>0.7912</v>
      </c>
      <c r="Q718" s="20" t="str">
        <f>IF(AND(ISNUMBER(L718),ISNUMBER(Y718),Y718&gt;0,X718&lt;1),ROUND(L718/(Y718*(1-X718))-1,4),"")</f>
        <v/>
      </c>
      <c r="R718" s="12">
        <v>4017.32</v>
      </c>
      <c r="S718" s="13">
        <f>IF(AND(ISNUMBER(E718),E718&gt;0,ISNUMBER(F718)),R718*(F718/E718-1)*(1-'Start Here'!$B$16),0)</f>
        <v>312.2871400696873</v>
      </c>
      <c r="T718" s="17">
        <f>IF(AND(M718="Ready",OR(I718="Approve proposed",AND(I718="Use my price",AND(ISNUMBER(J718),J718&gt;0))),ISNUMBER(L718),E718&gt;0),R718*(L718/E718-1)*(1-'Start Here'!$B$16),0)</f>
        <v>0</v>
      </c>
      <c r="U718" t="str" s="6">
        <v>Retain existing sale discount</v>
      </c>
      <c r="V718" t="str" s="21">
        <v>Yes</v>
      </c>
      <c r="W718" t="str" s="21">
        <v>Yes</v>
      </c>
      <c r="X718" s="22">
        <v>0.2</v>
      </c>
      <c r="Y718" s="18">
        <v>6.49</v>
      </c>
      <c r="Z718" s="18">
        <v>12</v>
      </c>
      <c r="AA718" s="25">
        <v>0.5412</v>
      </c>
      <c r="AB718" t="str" s="6">
        <v>2026-10-01T16:20:40.644Z</v>
      </c>
      <c r="AC718" t="str" s="6">
        <v>Live GET verified</v>
      </c>
      <c r="AD718" s="23">
        <v>805691</v>
      </c>
      <c r="AE718" s="23">
        <v>526744</v>
      </c>
      <c r="AF718" t="str" s="23">
        <v>805691:526744:herdShare</v>
      </c>
      <c r="AG718" t="str" s="23">
        <v>No</v>
      </c>
      <c r="AH718" t="str" s="23">
        <v>Yes</v>
      </c>
      <c r="AI718" s="18">
        <v>2524.6099999999997</v>
      </c>
    </row>
    <row r="719" ht="32" customHeight="1">
      <c r="A719" t="str" s="7">
        <v>Deck Family Farm</v>
      </c>
      <c r="B719" t="str" s="7">
        <v>Ground Pork</v>
      </c>
      <c r="C719" t="str" s="7">
        <v>1.00 lbs</v>
      </c>
      <c r="D719" t="str" s="7">
        <v>CSA Members</v>
      </c>
      <c r="E719" s="12">
        <v>8.61</v>
      </c>
      <c r="F719" s="13">
        <v>9.3</v>
      </c>
      <c r="G719" s="13">
        <f>IF(AND(ISNUMBER(E719),ISNUMBER(F719)),F719-E719,"")</f>
        <v>0.69</v>
      </c>
      <c r="H719" s="14">
        <f>IF(AND(ISNUMBER(E719),E719&gt;0,ISNUMBER(F719)),F719/E719-1,"")</f>
        <v>0.08013937282229988</v>
      </c>
      <c r="I719" t="str" s="15">
        <v>Unreviewed</v>
      </c>
      <c r="J719" s="16"/>
      <c r="K719" t="str" s="15">
        <v/>
      </c>
      <c r="L719" s="17" t="str">
        <f>IF(AC719="Local catalog","",IF(AG719="Yes",IF(ISNUMBER(E719),E719,""),IF(I719="Keep current",IF(ISNUMBER(E719),E719,""),IF(AH719&lt;&gt;"Yes","",IF(I719="Approve proposed",F719,IF(AND(I719="Use my price",AND(ISNUMBER(J719),J719&gt;0)),J719,""))))))</f>
        <v/>
      </c>
      <c r="M719" t="str" s="7">
        <f>IF(AND(AG719="Yes",OR(I719="Approve proposed",I719="Use my price")),"CHECK: protected price kept current",IF(OR(I719="Unreviewed",I719=""),"Pending review",IF(I719="Hold","On hold",IF(I719="Keep current",IF(ISNUMBER(E719),"Kept current","CHECK: no confirmed current price"),IF(AH719&lt;&gt;"Yes","CHECK: source needs review",IF(AND(I719="Use my price",NOT(AND(ISNUMBER(J719),J719&gt;0))),"CHECK: enter a price above zero",IF(NOT(OR(I719="Approve proposed",I719="Use my price")),"CHECK: choose a listed decision",IF(OR(NOT(ISNUMBER(L719)),L719&lt;=0,NOT(ISNUMBER(Y719)),Y719&lt;=0,X719&gt;=1),"CHECK: price or base unavailable",IF(L719/(Y719*(1-X719))-1&lt;0,"CHECK: price below local base","Ready")))))))))</f>
        <v>Pending review</v>
      </c>
      <c r="N719" s="18">
        <v>8.61</v>
      </c>
      <c r="O719" s="19">
        <v>0.6574</v>
      </c>
      <c r="P719" s="14">
        <v>0.7912</v>
      </c>
      <c r="Q719" s="20" t="str">
        <f>IF(AND(ISNUMBER(L719),ISNUMBER(Y719),Y719&gt;0,X719&lt;1),ROUND(L719/(Y719*(1-X719))-1,4),"")</f>
        <v/>
      </c>
      <c r="R719" s="12">
        <v>256.16</v>
      </c>
      <c r="S719" s="13">
        <f>IF(AND(ISNUMBER(E719),E719&gt;0,ISNUMBER(F719)),R719*(F719/E719-1)*(1-'Start Here'!$B$16),0)</f>
        <v>19.91264668989553</v>
      </c>
      <c r="T719" s="17">
        <f>IF(AND(M719="Ready",OR(I719="Approve proposed",AND(I719="Use my price",AND(ISNUMBER(J719),J719&gt;0))),ISNUMBER(L719),E719&gt;0),R719*(L719/E719-1)*(1-'Start Here'!$B$16),0)</f>
        <v>0</v>
      </c>
      <c r="U719" t="str" s="6">
        <v>Retain existing sale discount</v>
      </c>
      <c r="V719" t="str" s="21">
        <v>Yes</v>
      </c>
      <c r="W719" t="str" s="21">
        <v>Yes</v>
      </c>
      <c r="X719" s="22">
        <v>0.2</v>
      </c>
      <c r="Y719" s="18">
        <v>6.49</v>
      </c>
      <c r="Z719" s="18">
        <v>12</v>
      </c>
      <c r="AA719" s="25">
        <v>0.5412</v>
      </c>
      <c r="AB719" t="str" s="6">
        <v>2026-10-01T16:20:40.644Z</v>
      </c>
      <c r="AC719" t="str" s="6">
        <v>Live GET verified</v>
      </c>
      <c r="AD719" s="23">
        <v>805691</v>
      </c>
      <c r="AE719" s="23">
        <v>526744</v>
      </c>
      <c r="AF719" t="str" s="23">
        <v>805691:526744:member</v>
      </c>
      <c r="AG719" t="str" s="23">
        <v>No</v>
      </c>
      <c r="AH719" t="str" s="23">
        <v>Yes</v>
      </c>
      <c r="AI719" s="18">
        <v>142.78</v>
      </c>
    </row>
    <row r="720" ht="32" customHeight="1">
      <c r="A720" t="str" s="7">
        <v>Deck Family Farm</v>
      </c>
      <c r="B720" t="str" s="7">
        <v>Ground Pork</v>
      </c>
      <c r="C720" t="str" s="7">
        <v>1.00 lbs</v>
      </c>
      <c r="D720" t="str" s="7">
        <v>Guest Basket</v>
      </c>
      <c r="E720" s="12">
        <v>8.61</v>
      </c>
      <c r="F720" s="13">
        <v>9.3</v>
      </c>
      <c r="G720" s="13">
        <f>IF(AND(ISNUMBER(E720),ISNUMBER(F720)),F720-E720,"")</f>
        <v>0.69</v>
      </c>
      <c r="H720" s="14">
        <f>IF(AND(ISNUMBER(E720),E720&gt;0,ISNUMBER(F720)),F720/E720-1,"")</f>
        <v>0.08013937282229988</v>
      </c>
      <c r="I720" t="str" s="15">
        <v>Unreviewed</v>
      </c>
      <c r="J720" s="16"/>
      <c r="K720" t="str" s="15">
        <v/>
      </c>
      <c r="L720" s="17" t="str">
        <f>IF(AC720="Local catalog","",IF(AG720="Yes",IF(ISNUMBER(E720),E720,""),IF(I720="Keep current",IF(ISNUMBER(E720),E720,""),IF(AH720&lt;&gt;"Yes","",IF(I720="Approve proposed",F720,IF(AND(I720="Use my price",AND(ISNUMBER(J720),J720&gt;0)),J720,""))))))</f>
        <v/>
      </c>
      <c r="M720" t="str" s="7">
        <f>IF(AND(AG720="Yes",OR(I720="Approve proposed",I720="Use my price")),"CHECK: protected price kept current",IF(OR(I720="Unreviewed",I720=""),"Pending review",IF(I720="Hold","On hold",IF(I720="Keep current",IF(ISNUMBER(E720),"Kept current","CHECK: no confirmed current price"),IF(AH720&lt;&gt;"Yes","CHECK: source needs review",IF(AND(I720="Use my price",NOT(AND(ISNUMBER(J720),J720&gt;0))),"CHECK: enter a price above zero",IF(NOT(OR(I720="Approve proposed",I720="Use my price")),"CHECK: choose a listed decision",IF(OR(NOT(ISNUMBER(L720)),L720&lt;=0,NOT(ISNUMBER(Y720)),Y720&lt;=0,X720&gt;=1),"CHECK: price or base unavailable",IF(L720/(Y720*(1-X720))-1&lt;0,"CHECK: price below local base","Ready")))))))))</f>
        <v>Pending review</v>
      </c>
      <c r="N720" s="18">
        <v>8.61</v>
      </c>
      <c r="O720" s="19">
        <v>0.6574</v>
      </c>
      <c r="P720" s="14">
        <v>0.7912</v>
      </c>
      <c r="Q720" s="20" t="str">
        <f>IF(AND(ISNUMBER(L720),ISNUMBER(Y720),Y720&gt;0,X720&lt;1),ROUND(L720/(Y720*(1-X720))-1,4),"")</f>
        <v/>
      </c>
      <c r="R720" s="12">
        <v>202.93</v>
      </c>
      <c r="S720" s="13">
        <f>IF(AND(ISNUMBER(E720),E720&gt;0,ISNUMBER(F720)),R720*(F720/E720-1)*(1-'Start Here'!$B$16),0)</f>
        <v>15.774802439024437</v>
      </c>
      <c r="T720" s="17">
        <f>IF(AND(M720="Ready",OR(I720="Approve proposed",AND(I720="Use my price",AND(ISNUMBER(J720),J720&gt;0))),ISNUMBER(L720),E720&gt;0),R720*(L720/E720-1)*(1-'Start Here'!$B$16),0)</f>
        <v>0</v>
      </c>
      <c r="U720" t="str" s="6">
        <v>Retain existing sale discount</v>
      </c>
      <c r="V720" t="str" s="21">
        <v>Yes</v>
      </c>
      <c r="W720" t="str" s="21">
        <v>Yes</v>
      </c>
      <c r="X720" s="22">
        <v>0.2</v>
      </c>
      <c r="Y720" s="18">
        <v>6.49</v>
      </c>
      <c r="Z720" s="18">
        <v>12</v>
      </c>
      <c r="AA720" s="25">
        <v>0.5412</v>
      </c>
      <c r="AB720" t="str" s="6">
        <v>2026-10-01T16:20:40.644Z</v>
      </c>
      <c r="AC720" t="str" s="6">
        <v>Live GET verified</v>
      </c>
      <c r="AD720" s="23">
        <v>805691</v>
      </c>
      <c r="AE720" s="23">
        <v>526744</v>
      </c>
      <c r="AF720" t="str" s="23">
        <v>805691:526744:guest</v>
      </c>
      <c r="AG720" t="str" s="23">
        <v>No</v>
      </c>
      <c r="AH720" t="str" s="23">
        <v>Yes</v>
      </c>
      <c r="AI720" s="18">
        <v>123.31</v>
      </c>
    </row>
    <row r="721" ht="32" customHeight="1">
      <c r="A721" t="str" s="7">
        <v>Deck Family Farm</v>
      </c>
      <c r="B721" t="str" s="7">
        <v>Ground Pork</v>
      </c>
      <c r="C721" t="str" s="7">
        <v>1.00 lbs</v>
      </c>
      <c r="D721" t="str" s="7">
        <v>SNAP</v>
      </c>
      <c r="E721" s="12">
        <v>8.61</v>
      </c>
      <c r="F721" s="13">
        <v>8.61</v>
      </c>
      <c r="G721" s="13">
        <f>IF(AND(ISNUMBER(E721),ISNUMBER(F721)),F721-E721,"")</f>
        <v>0</v>
      </c>
      <c r="H721" s="14">
        <f>IF(AND(ISNUMBER(E721),E721&gt;0,ISNUMBER(F721)),F721/E721-1,"")</f>
        <v>0</v>
      </c>
      <c r="I721" t="str" s="15">
        <v>Keep current</v>
      </c>
      <c r="J721" s="16"/>
      <c r="K721" t="str" s="15">
        <v/>
      </c>
      <c r="L721" s="17">
        <f>IF(AC721="Local catalog","",IF(AG721="Yes",IF(ISNUMBER(E721),E721,""),IF(I721="Keep current",IF(ISNUMBER(E721),E721,""),IF(AH721&lt;&gt;"Yes","",IF(I721="Approve proposed",F721,IF(AND(I721="Use my price",AND(ISNUMBER(J721),J721&gt;0)),J721,""))))))</f>
        <v>8.61</v>
      </c>
      <c r="M721" t="str" s="7">
        <f>IF(AND(AG721="Yes",OR(I721="Approve proposed",I721="Use my price")),"CHECK: protected price kept current",IF(OR(I721="Unreviewed",I721=""),"Pending review",IF(I721="Hold","On hold",IF(I721="Keep current",IF(ISNUMBER(E721),"Kept current","CHECK: no confirmed current price"),IF(AH721&lt;&gt;"Yes","CHECK: source needs review",IF(AND(I721="Use my price",NOT(AND(ISNUMBER(J721),J721&gt;0))),"CHECK: enter a price above zero",IF(NOT(OR(I721="Approve proposed",I721="Use my price")),"CHECK: choose a listed decision",IF(OR(NOT(ISNUMBER(L721)),L721&lt;=0,NOT(ISNUMBER(Y721)),Y721&lt;=0,X721&gt;=1),"CHECK: price or base unavailable",IF(L721/(Y721*(1-X721))-1&lt;0,"CHECK: price below local base","Ready")))))))))</f>
        <v>Kept current</v>
      </c>
      <c r="N721" s="18">
        <v>8.61</v>
      </c>
      <c r="O721" s="19">
        <v>0.6574</v>
      </c>
      <c r="P721" s="14">
        <v>0.6583</v>
      </c>
      <c r="Q721" s="20">
        <f>IF(AND(ISNUMBER(L721),ISNUMBER(Y721),Y721&gt;0,X721&lt;1),ROUND(L721/(Y721*(1-X721))-1,4),"")</f>
        <v>0.6583</v>
      </c>
      <c r="R721" s="12">
        <v>0</v>
      </c>
      <c r="S721" s="13">
        <f>IF(AND(ISNUMBER(E721),E721&gt;0,ISNUMBER(F721)),R721*(F721/E721-1)*(1-'Start Here'!$B$16),0)</f>
        <v>0</v>
      </c>
      <c r="T721" s="17">
        <f>IF(AND(M721="Ready",OR(I721="Approve proposed",AND(I721="Use my price",AND(ISNUMBER(J721),J721&gt;0))),ISNUMBER(L721),E721&gt;0),R721*(L721/E721-1)*(1-'Start Here'!$B$16),0)</f>
        <v>0</v>
      </c>
      <c r="U721" t="str" s="6">
        <v>SNAP: preserve existing selling price; Retain existing sale discount</v>
      </c>
      <c r="V721" t="str" s="21">
        <v>Yes</v>
      </c>
      <c r="W721" t="str" s="21">
        <v>Yes</v>
      </c>
      <c r="X721" s="22">
        <v>0.2</v>
      </c>
      <c r="Y721" s="18">
        <v>6.49</v>
      </c>
      <c r="Z721" s="18">
        <v>12</v>
      </c>
      <c r="AA721" s="25">
        <v>0.5412</v>
      </c>
      <c r="AB721" t="str" s="6">
        <v>2026-10-01T16:20:40.644Z</v>
      </c>
      <c r="AC721" t="str" s="6">
        <v>Live GET verified</v>
      </c>
      <c r="AD721" s="23">
        <v>805691</v>
      </c>
      <c r="AE721" s="23">
        <v>526744</v>
      </c>
      <c r="AF721" t="str" s="23">
        <v>805691:526744:snap</v>
      </c>
      <c r="AG721" t="str" s="23">
        <v>Yes</v>
      </c>
      <c r="AH721" t="str" s="23">
        <v>Yes</v>
      </c>
      <c r="AI721" s="18">
        <v>0</v>
      </c>
    </row>
    <row r="722" ht="32" customHeight="1">
      <c r="A722" t="str" s="7">
        <v>Deck Family Farm</v>
      </c>
      <c r="B722" t="str" s="7">
        <v>Hamburger Patties</v>
      </c>
      <c r="C722" t="str" s="7">
        <v>1.00 lbs</v>
      </c>
      <c r="D722" t="str" s="7">
        <v>Herd Share Members</v>
      </c>
      <c r="E722" s="12">
        <v>13.91</v>
      </c>
      <c r="F722" s="13">
        <v>15.02</v>
      </c>
      <c r="G722" s="13">
        <f>IF(AND(ISNUMBER(E722),ISNUMBER(F722)),F722-E722,"")</f>
        <v>1.11</v>
      </c>
      <c r="H722" s="14">
        <f>IF(AND(ISNUMBER(E722),E722&gt;0,ISNUMBER(F722)),F722/E722-1,"")</f>
        <v>0.07979870596693028</v>
      </c>
      <c r="I722" t="str" s="15">
        <v>Unreviewed</v>
      </c>
      <c r="J722" s="16"/>
      <c r="K722" t="str" s="15">
        <v/>
      </c>
      <c r="L722" s="17" t="str">
        <f>IF(AC722="Local catalog","",IF(AG722="Yes",IF(ISNUMBER(E722),E722,""),IF(I722="Keep current",IF(ISNUMBER(E722),E722,""),IF(AH722&lt;&gt;"Yes","",IF(I722="Approve proposed",F722,IF(AND(I722="Use my price",AND(ISNUMBER(J722),J722&gt;0)),J722,""))))))</f>
        <v/>
      </c>
      <c r="M722" t="str" s="7">
        <f>IF(AND(AG722="Yes",OR(I722="Approve proposed",I722="Use my price")),"CHECK: protected price kept current",IF(OR(I722="Unreviewed",I722=""),"Pending review",IF(I722="Hold","On hold",IF(I722="Keep current",IF(ISNUMBER(E722),"Kept current","CHECK: no confirmed current price"),IF(AH722&lt;&gt;"Yes","CHECK: source needs review",IF(AND(I722="Use my price",NOT(AND(ISNUMBER(J722),J722&gt;0))),"CHECK: enter a price above zero",IF(NOT(OR(I722="Approve proposed",I722="Use my price")),"CHECK: choose a listed decision",IF(OR(NOT(ISNUMBER(L722)),L722&lt;=0,NOT(ISNUMBER(Y722)),Y722&lt;=0,X722&gt;=1),"CHECK: price or base unavailable",IF(L722/(Y722*(1-X722))-1&lt;0,"CHECK: price below local base","Ready")))))))))</f>
        <v>Pending review</v>
      </c>
      <c r="N722" s="18">
        <v>13.91</v>
      </c>
      <c r="O722" s="19">
        <v>0.6574</v>
      </c>
      <c r="P722" s="14">
        <v>0.7902</v>
      </c>
      <c r="Q722" s="20" t="str">
        <f>IF(AND(ISNUMBER(L722),ISNUMBER(Y722),Y722&gt;0,X722&lt;1),ROUND(L722/(Y722*(1-X722))-1,4),"")</f>
        <v/>
      </c>
      <c r="R722" s="12">
        <v>0</v>
      </c>
      <c r="S722" s="13">
        <f>IF(AND(ISNUMBER(E722),E722&gt;0,ISNUMBER(F722)),R722*(F722/E722-1)*(1-'Start Here'!$B$16),0)</f>
        <v>0</v>
      </c>
      <c r="T722" s="17">
        <f>IF(AND(M722="Ready",OR(I722="Approve proposed",AND(I722="Use my price",AND(ISNUMBER(J722),J722&gt;0))),ISNUMBER(L722),E722&gt;0),R722*(L722/E722-1)*(1-'Start Here'!$B$16),0)</f>
        <v>0</v>
      </c>
      <c r="U722" t="str" s="6">
        <v>Currently hidden; do not activate automatically</v>
      </c>
      <c r="V722" t="str" s="21">
        <v>No</v>
      </c>
      <c r="W722" t="str" s="21">
        <v>No</v>
      </c>
      <c r="X722" s="22">
        <v>0</v>
      </c>
      <c r="Y722" s="18">
        <v>8.39</v>
      </c>
      <c r="Z722" s="18">
        <v>15.5</v>
      </c>
      <c r="AA722" s="25">
        <v>0.5412</v>
      </c>
      <c r="AB722" t="str" s="6">
        <v>2026-10-01 10:41:27 UTC</v>
      </c>
      <c r="AC722" t="str" s="6">
        <v>Local Line cache</v>
      </c>
      <c r="AD722" s="23">
        <v>805664</v>
      </c>
      <c r="AE722" s="23">
        <v>526717</v>
      </c>
      <c r="AF722" t="str" s="23">
        <v>805664:526717:herdShare</v>
      </c>
      <c r="AG722" t="str" s="23">
        <v>No</v>
      </c>
      <c r="AH722" t="str" s="23">
        <v>Yes</v>
      </c>
      <c r="AI722" s="18">
        <v>0</v>
      </c>
    </row>
    <row r="723" ht="32" customHeight="1">
      <c r="A723" t="str" s="7">
        <v>Deck Family Farm</v>
      </c>
      <c r="B723" t="str" s="7">
        <v>Hamburger Patties</v>
      </c>
      <c r="C723" t="str" s="7">
        <v>1.00 lbs</v>
      </c>
      <c r="D723" t="str" s="7">
        <v>CSA Members</v>
      </c>
      <c r="E723" s="12">
        <v>13.91</v>
      </c>
      <c r="F723" s="13">
        <v>15.02</v>
      </c>
      <c r="G723" s="13">
        <f>IF(AND(ISNUMBER(E723),ISNUMBER(F723)),F723-E723,"")</f>
        <v>1.11</v>
      </c>
      <c r="H723" s="14">
        <f>IF(AND(ISNUMBER(E723),E723&gt;0,ISNUMBER(F723)),F723/E723-1,"")</f>
        <v>0.07979870596693028</v>
      </c>
      <c r="I723" t="str" s="15">
        <v>Unreviewed</v>
      </c>
      <c r="J723" s="16"/>
      <c r="K723" t="str" s="15">
        <v/>
      </c>
      <c r="L723" s="17" t="str">
        <f>IF(AC723="Local catalog","",IF(AG723="Yes",IF(ISNUMBER(E723),E723,""),IF(I723="Keep current",IF(ISNUMBER(E723),E723,""),IF(AH723&lt;&gt;"Yes","",IF(I723="Approve proposed",F723,IF(AND(I723="Use my price",AND(ISNUMBER(J723),J723&gt;0)),J723,""))))))</f>
        <v/>
      </c>
      <c r="M723" t="str" s="7">
        <f>IF(AND(AG723="Yes",OR(I723="Approve proposed",I723="Use my price")),"CHECK: protected price kept current",IF(OR(I723="Unreviewed",I723=""),"Pending review",IF(I723="Hold","On hold",IF(I723="Keep current",IF(ISNUMBER(E723),"Kept current","CHECK: no confirmed current price"),IF(AH723&lt;&gt;"Yes","CHECK: source needs review",IF(AND(I723="Use my price",NOT(AND(ISNUMBER(J723),J723&gt;0))),"CHECK: enter a price above zero",IF(NOT(OR(I723="Approve proposed",I723="Use my price")),"CHECK: choose a listed decision",IF(OR(NOT(ISNUMBER(L723)),L723&lt;=0,NOT(ISNUMBER(Y723)),Y723&lt;=0,X723&gt;=1),"CHECK: price or base unavailable",IF(L723/(Y723*(1-X723))-1&lt;0,"CHECK: price below local base","Ready")))))))))</f>
        <v>Pending review</v>
      </c>
      <c r="N723" s="18">
        <v>13.91</v>
      </c>
      <c r="O723" s="19">
        <v>0.6574</v>
      </c>
      <c r="P723" s="14">
        <v>0.7902</v>
      </c>
      <c r="Q723" s="20" t="str">
        <f>IF(AND(ISNUMBER(L723),ISNUMBER(Y723),Y723&gt;0,X723&lt;1),ROUND(L723/(Y723*(1-X723))-1,4),"")</f>
        <v/>
      </c>
      <c r="R723" s="12">
        <v>0</v>
      </c>
      <c r="S723" s="13">
        <f>IF(AND(ISNUMBER(E723),E723&gt;0,ISNUMBER(F723)),R723*(F723/E723-1)*(1-'Start Here'!$B$16),0)</f>
        <v>0</v>
      </c>
      <c r="T723" s="17">
        <f>IF(AND(M723="Ready",OR(I723="Approve proposed",AND(I723="Use my price",AND(ISNUMBER(J723),J723&gt;0))),ISNUMBER(L723),E723&gt;0),R723*(L723/E723-1)*(1-'Start Here'!$B$16),0)</f>
        <v>0</v>
      </c>
      <c r="U723" t="str" s="6">
        <v>Currently hidden; do not activate automatically</v>
      </c>
      <c r="V723" t="str" s="21">
        <v>No</v>
      </c>
      <c r="W723" t="str" s="21">
        <v>No</v>
      </c>
      <c r="X723" s="22">
        <v>0</v>
      </c>
      <c r="Y723" s="18">
        <v>8.39</v>
      </c>
      <c r="Z723" s="18">
        <v>15.5</v>
      </c>
      <c r="AA723" s="25">
        <v>0.5412</v>
      </c>
      <c r="AB723" t="str" s="6">
        <v>2026-10-01 10:41:27 UTC</v>
      </c>
      <c r="AC723" t="str" s="6">
        <v>Local Line cache</v>
      </c>
      <c r="AD723" s="23">
        <v>805664</v>
      </c>
      <c r="AE723" s="23">
        <v>526717</v>
      </c>
      <c r="AF723" t="str" s="23">
        <v>805664:526717:member</v>
      </c>
      <c r="AG723" t="str" s="23">
        <v>No</v>
      </c>
      <c r="AH723" t="str" s="23">
        <v>Yes</v>
      </c>
      <c r="AI723" s="18">
        <v>0</v>
      </c>
    </row>
    <row r="724" ht="32" customHeight="1">
      <c r="A724" t="str" s="7">
        <v>Deck Family Farm</v>
      </c>
      <c r="B724" t="str" s="7">
        <v>Hamburger Patties</v>
      </c>
      <c r="C724" t="str" s="7">
        <v>1.00 lbs</v>
      </c>
      <c r="D724" t="str" s="7">
        <v>Guest Basket</v>
      </c>
      <c r="E724" s="12">
        <v>13.91</v>
      </c>
      <c r="F724" s="13">
        <v>15.02</v>
      </c>
      <c r="G724" s="13">
        <f>IF(AND(ISNUMBER(E724),ISNUMBER(F724)),F724-E724,"")</f>
        <v>1.11</v>
      </c>
      <c r="H724" s="14">
        <f>IF(AND(ISNUMBER(E724),E724&gt;0,ISNUMBER(F724)),F724/E724-1,"")</f>
        <v>0.07979870596693028</v>
      </c>
      <c r="I724" t="str" s="15">
        <v>Unreviewed</v>
      </c>
      <c r="J724" s="16"/>
      <c r="K724" t="str" s="15">
        <v/>
      </c>
      <c r="L724" s="17" t="str">
        <f>IF(AC724="Local catalog","",IF(AG724="Yes",IF(ISNUMBER(E724),E724,""),IF(I724="Keep current",IF(ISNUMBER(E724),E724,""),IF(AH724&lt;&gt;"Yes","",IF(I724="Approve proposed",F724,IF(AND(I724="Use my price",AND(ISNUMBER(J724),J724&gt;0)),J724,""))))))</f>
        <v/>
      </c>
      <c r="M724" t="str" s="7">
        <f>IF(AND(AG724="Yes",OR(I724="Approve proposed",I724="Use my price")),"CHECK: protected price kept current",IF(OR(I724="Unreviewed",I724=""),"Pending review",IF(I724="Hold","On hold",IF(I724="Keep current",IF(ISNUMBER(E724),"Kept current","CHECK: no confirmed current price"),IF(AH724&lt;&gt;"Yes","CHECK: source needs review",IF(AND(I724="Use my price",NOT(AND(ISNUMBER(J724),J724&gt;0))),"CHECK: enter a price above zero",IF(NOT(OR(I724="Approve proposed",I724="Use my price")),"CHECK: choose a listed decision",IF(OR(NOT(ISNUMBER(L724)),L724&lt;=0,NOT(ISNUMBER(Y724)),Y724&lt;=0,X724&gt;=1),"CHECK: price or base unavailable",IF(L724/(Y724*(1-X724))-1&lt;0,"CHECK: price below local base","Ready")))))))))</f>
        <v>Pending review</v>
      </c>
      <c r="N724" s="18">
        <v>13.91</v>
      </c>
      <c r="O724" s="19">
        <v>0.6574</v>
      </c>
      <c r="P724" s="14">
        <v>0.7902</v>
      </c>
      <c r="Q724" s="20" t="str">
        <f>IF(AND(ISNUMBER(L724),ISNUMBER(Y724),Y724&gt;0,X724&lt;1),ROUND(L724/(Y724*(1-X724))-1,4),"")</f>
        <v/>
      </c>
      <c r="R724" s="12">
        <v>0</v>
      </c>
      <c r="S724" s="13">
        <f>IF(AND(ISNUMBER(E724),E724&gt;0,ISNUMBER(F724)),R724*(F724/E724-1)*(1-'Start Here'!$B$16),0)</f>
        <v>0</v>
      </c>
      <c r="T724" s="17">
        <f>IF(AND(M724="Ready",OR(I724="Approve proposed",AND(I724="Use my price",AND(ISNUMBER(J724),J724&gt;0))),ISNUMBER(L724),E724&gt;0),R724*(L724/E724-1)*(1-'Start Here'!$B$16),0)</f>
        <v>0</v>
      </c>
      <c r="U724" t="str" s="6">
        <v>Currently hidden; do not activate automatically</v>
      </c>
      <c r="V724" t="str" s="21">
        <v>No</v>
      </c>
      <c r="W724" t="str" s="21">
        <v>No</v>
      </c>
      <c r="X724" s="22">
        <v>0</v>
      </c>
      <c r="Y724" s="18">
        <v>8.39</v>
      </c>
      <c r="Z724" s="18">
        <v>15.5</v>
      </c>
      <c r="AA724" s="25">
        <v>0.5412</v>
      </c>
      <c r="AB724" t="str" s="6">
        <v>2026-10-01 10:41:27 UTC</v>
      </c>
      <c r="AC724" t="str" s="6">
        <v>Local Line cache</v>
      </c>
      <c r="AD724" s="23">
        <v>805664</v>
      </c>
      <c r="AE724" s="23">
        <v>526717</v>
      </c>
      <c r="AF724" t="str" s="23">
        <v>805664:526717:guest</v>
      </c>
      <c r="AG724" t="str" s="23">
        <v>No</v>
      </c>
      <c r="AH724" t="str" s="23">
        <v>Yes</v>
      </c>
      <c r="AI724" s="18">
        <v>0</v>
      </c>
    </row>
    <row r="725" ht="32" customHeight="1">
      <c r="A725" t="str" s="7">
        <v>Deck Family Farm</v>
      </c>
      <c r="B725" t="str" s="7">
        <v>Hamburger Patties</v>
      </c>
      <c r="C725" t="str" s="7">
        <v>1.00 lbs</v>
      </c>
      <c r="D725" t="str" s="7">
        <v>SNAP</v>
      </c>
      <c r="E725" s="12">
        <v>13.91</v>
      </c>
      <c r="F725" s="13">
        <v>13.91</v>
      </c>
      <c r="G725" s="13">
        <f>IF(AND(ISNUMBER(E725),ISNUMBER(F725)),F725-E725,"")</f>
        <v>0</v>
      </c>
      <c r="H725" s="14">
        <f>IF(AND(ISNUMBER(E725),E725&gt;0,ISNUMBER(F725)),F725/E725-1,"")</f>
        <v>0</v>
      </c>
      <c r="I725" t="str" s="15">
        <v>Keep current</v>
      </c>
      <c r="J725" s="16"/>
      <c r="K725" t="str" s="15">
        <v/>
      </c>
      <c r="L725" s="17">
        <f>IF(AC725="Local catalog","",IF(AG725="Yes",IF(ISNUMBER(E725),E725,""),IF(I725="Keep current",IF(ISNUMBER(E725),E725,""),IF(AH725&lt;&gt;"Yes","",IF(I725="Approve proposed",F725,IF(AND(I725="Use my price",AND(ISNUMBER(J725),J725&gt;0)),J725,""))))))</f>
        <v>13.91</v>
      </c>
      <c r="M725" t="str" s="7">
        <f>IF(AND(AG725="Yes",OR(I725="Approve proposed",I725="Use my price")),"CHECK: protected price kept current",IF(OR(I725="Unreviewed",I725=""),"Pending review",IF(I725="Hold","On hold",IF(I725="Keep current",IF(ISNUMBER(E725),"Kept current","CHECK: no confirmed current price"),IF(AH725&lt;&gt;"Yes","CHECK: source needs review",IF(AND(I725="Use my price",NOT(AND(ISNUMBER(J725),J725&gt;0))),"CHECK: enter a price above zero",IF(NOT(OR(I725="Approve proposed",I725="Use my price")),"CHECK: choose a listed decision",IF(OR(NOT(ISNUMBER(L725)),L725&lt;=0,NOT(ISNUMBER(Y725)),Y725&lt;=0,X725&gt;=1),"CHECK: price or base unavailable",IF(L725/(Y725*(1-X725))-1&lt;0,"CHECK: price below local base","Ready")))))))))</f>
        <v>Kept current</v>
      </c>
      <c r="N725" s="18">
        <v>13.91</v>
      </c>
      <c r="O725" s="19">
        <v>0.6574</v>
      </c>
      <c r="P725" s="14">
        <v>0.6579</v>
      </c>
      <c r="Q725" s="20">
        <f>IF(AND(ISNUMBER(L725),ISNUMBER(Y725),Y725&gt;0,X725&lt;1),ROUND(L725/(Y725*(1-X725))-1,4),"")</f>
        <v>0.6579</v>
      </c>
      <c r="R725" s="12">
        <v>0</v>
      </c>
      <c r="S725" s="13">
        <f>IF(AND(ISNUMBER(E725),E725&gt;0,ISNUMBER(F725)),R725*(F725/E725-1)*(1-'Start Here'!$B$16),0)</f>
        <v>0</v>
      </c>
      <c r="T725" s="17">
        <f>IF(AND(M725="Ready",OR(I725="Approve proposed",AND(I725="Use my price",AND(ISNUMBER(J725),J725&gt;0))),ISNUMBER(L725),E725&gt;0),R725*(L725/E725-1)*(1-'Start Here'!$B$16),0)</f>
        <v>0</v>
      </c>
      <c r="U725" t="str" s="6">
        <v>SNAP: preserve existing selling price; Currently hidden; do not activate automatically</v>
      </c>
      <c r="V725" t="str" s="21">
        <v>No</v>
      </c>
      <c r="W725" t="str" s="21">
        <v>No</v>
      </c>
      <c r="X725" s="22">
        <v>0</v>
      </c>
      <c r="Y725" s="18">
        <v>8.39</v>
      </c>
      <c r="Z725" s="18">
        <v>15.5</v>
      </c>
      <c r="AA725" s="25">
        <v>0.5412</v>
      </c>
      <c r="AB725" t="str" s="6">
        <v>2026-10-01 10:41:27 UTC</v>
      </c>
      <c r="AC725" t="str" s="6">
        <v>Local Line cache</v>
      </c>
      <c r="AD725" s="23">
        <v>805664</v>
      </c>
      <c r="AE725" s="23">
        <v>526717</v>
      </c>
      <c r="AF725" t="str" s="23">
        <v>805664:526717:snap</v>
      </c>
      <c r="AG725" t="str" s="23">
        <v>Yes</v>
      </c>
      <c r="AH725" t="str" s="23">
        <v>Yes</v>
      </c>
      <c r="AI725" s="18">
        <v>0</v>
      </c>
    </row>
    <row r="726" ht="32" customHeight="1">
      <c r="A726" t="str" s="7">
        <v>Deck Family Farm</v>
      </c>
      <c r="B726" t="str" s="7">
        <v>Hanger Steak</v>
      </c>
      <c r="C726" t="str" s="7">
        <v>0.40 - 0.70 lbs</v>
      </c>
      <c r="D726" t="str" s="7">
        <v>Herd Share Members</v>
      </c>
      <c r="E726" s="12">
        <v>12.83</v>
      </c>
      <c r="F726" s="13">
        <v>13.86</v>
      </c>
      <c r="G726" s="13">
        <f>IF(AND(ISNUMBER(E726),ISNUMBER(F726)),F726-E726,"")</f>
        <v>1.03</v>
      </c>
      <c r="H726" s="14">
        <f>IF(AND(ISNUMBER(E726),E726&gt;0,ISNUMBER(F726)),F726/E726-1,"")</f>
        <v>0.0802805923616523</v>
      </c>
      <c r="I726" t="str" s="15">
        <v>Unreviewed</v>
      </c>
      <c r="J726" s="16"/>
      <c r="K726" t="str" s="15">
        <v/>
      </c>
      <c r="L726" s="17" t="str">
        <f>IF(AC726="Local catalog","",IF(AG726="Yes",IF(ISNUMBER(E726),E726,""),IF(I726="Keep current",IF(ISNUMBER(E726),E726,""),IF(AH726&lt;&gt;"Yes","",IF(I726="Approve proposed",F726,IF(AND(I726="Use my price",AND(ISNUMBER(J726),J726&gt;0)),J726,""))))))</f>
        <v/>
      </c>
      <c r="M726" t="str" s="7">
        <f>IF(AND(AG726="Yes",OR(I726="Approve proposed",I726="Use my price")),"CHECK: protected price kept current",IF(OR(I726="Unreviewed",I726=""),"Pending review",IF(I726="Hold","On hold",IF(I726="Keep current",IF(ISNUMBER(E726),"Kept current","CHECK: no confirmed current price"),IF(AH726&lt;&gt;"Yes","CHECK: source needs review",IF(AND(I726="Use my price",NOT(AND(ISNUMBER(J726),J726&gt;0))),"CHECK: enter a price above zero",IF(NOT(OR(I726="Approve proposed",I726="Use my price")),"CHECK: choose a listed decision",IF(OR(NOT(ISNUMBER(L726)),L726&lt;=0,NOT(ISNUMBER(Y726)),Y726&lt;=0,X726&gt;=1),"CHECK: price or base unavailable",IF(L726/(Y726*(1-X726))-1&lt;0,"CHECK: price below local base","Ready")))))))))</f>
        <v>Pending review</v>
      </c>
      <c r="N726" s="18">
        <v>12.83</v>
      </c>
      <c r="O726" s="19">
        <v>0.6574</v>
      </c>
      <c r="P726" s="14">
        <v>0.7907</v>
      </c>
      <c r="Q726" s="20" t="str">
        <f>IF(AND(ISNUMBER(L726),ISNUMBER(Y726),Y726&gt;0,X726&lt;1),ROUND(L726/(Y726*(1-X726))-1,4),"")</f>
        <v/>
      </c>
      <c r="R726" s="12">
        <v>295.09000000000003</v>
      </c>
      <c r="S726" s="13">
        <f>IF(AND(ISNUMBER(E726),E726&gt;0,ISNUMBER(F726)),R726*(F726/E726-1)*(1-'Start Here'!$B$16),0)</f>
        <v>22.97929999999998</v>
      </c>
      <c r="T726" s="17">
        <f>IF(AND(M726="Ready",OR(I726="Approve proposed",AND(I726="Use my price",AND(ISNUMBER(J726),J726&gt;0))),ISNUMBER(L726),E726&gt;0),R726*(L726/E726-1)*(1-'Start Here'!$B$16),0)</f>
        <v>0</v>
      </c>
      <c r="U726" t="str" s="6">
        <v>Currently hidden; do not activate automatically</v>
      </c>
      <c r="V726" t="str" s="21">
        <v>No</v>
      </c>
      <c r="W726" t="str" s="21">
        <v>No</v>
      </c>
      <c r="X726" s="22">
        <v>0</v>
      </c>
      <c r="Y726" s="18">
        <v>7.74</v>
      </c>
      <c r="Z726" s="18">
        <v>26</v>
      </c>
      <c r="AA726" s="25">
        <v>0.5412</v>
      </c>
      <c r="AB726" t="str" s="6">
        <v>2026-10-01 10:41:27 UTC</v>
      </c>
      <c r="AC726" t="str" s="6">
        <v>Local Line cache</v>
      </c>
      <c r="AD726" s="23">
        <v>825830</v>
      </c>
      <c r="AE726" s="23">
        <v>568280</v>
      </c>
      <c r="AF726" t="str" s="23">
        <v>825830:568280:herdShare</v>
      </c>
      <c r="AG726" t="str" s="23">
        <v>No</v>
      </c>
      <c r="AH726" t="str" s="23">
        <v>Yes</v>
      </c>
      <c r="AI726" s="18">
        <v>178.02</v>
      </c>
    </row>
    <row r="727" ht="32" customHeight="1">
      <c r="A727" t="str" s="7">
        <v>Deck Family Farm</v>
      </c>
      <c r="B727" t="str" s="7">
        <v>Hanger Steak</v>
      </c>
      <c r="C727" t="str" s="7">
        <v>0.40 - 0.70 lbs</v>
      </c>
      <c r="D727" t="str" s="7">
        <v>CSA Members</v>
      </c>
      <c r="E727" s="12">
        <v>12.83</v>
      </c>
      <c r="F727" s="13">
        <v>13.86</v>
      </c>
      <c r="G727" s="13">
        <f>IF(AND(ISNUMBER(E727),ISNUMBER(F727)),F727-E727,"")</f>
        <v>1.03</v>
      </c>
      <c r="H727" s="14">
        <f>IF(AND(ISNUMBER(E727),E727&gt;0,ISNUMBER(F727)),F727/E727-1,"")</f>
        <v>0.0802805923616523</v>
      </c>
      <c r="I727" t="str" s="15">
        <v>Unreviewed</v>
      </c>
      <c r="J727" s="16"/>
      <c r="K727" t="str" s="15">
        <v/>
      </c>
      <c r="L727" s="17" t="str">
        <f>IF(AC727="Local catalog","",IF(AG727="Yes",IF(ISNUMBER(E727),E727,""),IF(I727="Keep current",IF(ISNUMBER(E727),E727,""),IF(AH727&lt;&gt;"Yes","",IF(I727="Approve proposed",F727,IF(AND(I727="Use my price",AND(ISNUMBER(J727),J727&gt;0)),J727,""))))))</f>
        <v/>
      </c>
      <c r="M727" t="str" s="7">
        <f>IF(AND(AG727="Yes",OR(I727="Approve proposed",I727="Use my price")),"CHECK: protected price kept current",IF(OR(I727="Unreviewed",I727=""),"Pending review",IF(I727="Hold","On hold",IF(I727="Keep current",IF(ISNUMBER(E727),"Kept current","CHECK: no confirmed current price"),IF(AH727&lt;&gt;"Yes","CHECK: source needs review",IF(AND(I727="Use my price",NOT(AND(ISNUMBER(J727),J727&gt;0))),"CHECK: enter a price above zero",IF(NOT(OR(I727="Approve proposed",I727="Use my price")),"CHECK: choose a listed decision",IF(OR(NOT(ISNUMBER(L727)),L727&lt;=0,NOT(ISNUMBER(Y727)),Y727&lt;=0,X727&gt;=1),"CHECK: price or base unavailable",IF(L727/(Y727*(1-X727))-1&lt;0,"CHECK: price below local base","Ready")))))))))</f>
        <v>Pending review</v>
      </c>
      <c r="N727" s="18">
        <v>12.83</v>
      </c>
      <c r="O727" s="19">
        <v>0.6574</v>
      </c>
      <c r="P727" s="14">
        <v>0.7907</v>
      </c>
      <c r="Q727" s="20" t="str">
        <f>IF(AND(ISNUMBER(L727),ISNUMBER(Y727),Y727&gt;0,X727&lt;1),ROUND(L727/(Y727*(1-X727))-1,4),"")</f>
        <v/>
      </c>
      <c r="R727" s="12">
        <v>0</v>
      </c>
      <c r="S727" s="13">
        <f>IF(AND(ISNUMBER(E727),E727&gt;0,ISNUMBER(F727)),R727*(F727/E727-1)*(1-'Start Here'!$B$16),0)</f>
        <v>0</v>
      </c>
      <c r="T727" s="17">
        <f>IF(AND(M727="Ready",OR(I727="Approve proposed",AND(I727="Use my price",AND(ISNUMBER(J727),J727&gt;0))),ISNUMBER(L727),E727&gt;0),R727*(L727/E727-1)*(1-'Start Here'!$B$16),0)</f>
        <v>0</v>
      </c>
      <c r="U727" t="str" s="6">
        <v>Currently hidden; do not activate automatically</v>
      </c>
      <c r="V727" t="str" s="21">
        <v>No</v>
      </c>
      <c r="W727" t="str" s="21">
        <v>No</v>
      </c>
      <c r="X727" s="22">
        <v>0</v>
      </c>
      <c r="Y727" s="18">
        <v>7.74</v>
      </c>
      <c r="Z727" s="18">
        <v>26</v>
      </c>
      <c r="AA727" s="25">
        <v>0.5412</v>
      </c>
      <c r="AB727" t="str" s="6">
        <v>2026-10-01 10:41:27 UTC</v>
      </c>
      <c r="AC727" t="str" s="6">
        <v>Local Line cache</v>
      </c>
      <c r="AD727" s="23">
        <v>825830</v>
      </c>
      <c r="AE727" s="23">
        <v>568280</v>
      </c>
      <c r="AF727" t="str" s="23">
        <v>825830:568280:member</v>
      </c>
      <c r="AG727" t="str" s="23">
        <v>No</v>
      </c>
      <c r="AH727" t="str" s="23">
        <v>Yes</v>
      </c>
      <c r="AI727" s="18">
        <v>0</v>
      </c>
    </row>
    <row r="728" ht="32" customHeight="1">
      <c r="A728" t="str" s="7">
        <v>Deck Family Farm</v>
      </c>
      <c r="B728" t="str" s="7">
        <v>Hanger Steak</v>
      </c>
      <c r="C728" t="str" s="7">
        <v>0.40 - 0.70 lbs</v>
      </c>
      <c r="D728" t="str" s="7">
        <v>Guest Basket</v>
      </c>
      <c r="E728" s="12">
        <v>12.83</v>
      </c>
      <c r="F728" s="13">
        <v>13.86</v>
      </c>
      <c r="G728" s="13">
        <f>IF(AND(ISNUMBER(E728),ISNUMBER(F728)),F728-E728,"")</f>
        <v>1.03</v>
      </c>
      <c r="H728" s="14">
        <f>IF(AND(ISNUMBER(E728),E728&gt;0,ISNUMBER(F728)),F728/E728-1,"")</f>
        <v>0.0802805923616523</v>
      </c>
      <c r="I728" t="str" s="15">
        <v>Unreviewed</v>
      </c>
      <c r="J728" s="16"/>
      <c r="K728" t="str" s="15">
        <v/>
      </c>
      <c r="L728" s="17" t="str">
        <f>IF(AC728="Local catalog","",IF(AG728="Yes",IF(ISNUMBER(E728),E728,""),IF(I728="Keep current",IF(ISNUMBER(E728),E728,""),IF(AH728&lt;&gt;"Yes","",IF(I728="Approve proposed",F728,IF(AND(I728="Use my price",AND(ISNUMBER(J728),J728&gt;0)),J728,""))))))</f>
        <v/>
      </c>
      <c r="M728" t="str" s="7">
        <f>IF(AND(AG728="Yes",OR(I728="Approve proposed",I728="Use my price")),"CHECK: protected price kept current",IF(OR(I728="Unreviewed",I728=""),"Pending review",IF(I728="Hold","On hold",IF(I728="Keep current",IF(ISNUMBER(E728),"Kept current","CHECK: no confirmed current price"),IF(AH728&lt;&gt;"Yes","CHECK: source needs review",IF(AND(I728="Use my price",NOT(AND(ISNUMBER(J728),J728&gt;0))),"CHECK: enter a price above zero",IF(NOT(OR(I728="Approve proposed",I728="Use my price")),"CHECK: choose a listed decision",IF(OR(NOT(ISNUMBER(L728)),L728&lt;=0,NOT(ISNUMBER(Y728)),Y728&lt;=0,X728&gt;=1),"CHECK: price or base unavailable",IF(L728/(Y728*(1-X728))-1&lt;0,"CHECK: price below local base","Ready")))))))))</f>
        <v>Pending review</v>
      </c>
      <c r="N728" s="18">
        <v>12.83</v>
      </c>
      <c r="O728" s="19">
        <v>0.6574</v>
      </c>
      <c r="P728" s="14">
        <v>0.7907</v>
      </c>
      <c r="Q728" s="20" t="str">
        <f>IF(AND(ISNUMBER(L728),ISNUMBER(Y728),Y728&gt;0,X728&lt;1),ROUND(L728/(Y728*(1-X728))-1,4),"")</f>
        <v/>
      </c>
      <c r="R728" s="12">
        <v>25.66</v>
      </c>
      <c r="S728" s="13">
        <f>IF(AND(ISNUMBER(E728),E728&gt;0,ISNUMBER(F728)),R728*(F728/E728-1)*(1-'Start Here'!$B$16),0)</f>
        <v>1.9981999999999982</v>
      </c>
      <c r="T728" s="17">
        <f>IF(AND(M728="Ready",OR(I728="Approve proposed",AND(I728="Use my price",AND(ISNUMBER(J728),J728&gt;0))),ISNUMBER(L728),E728&gt;0),R728*(L728/E728-1)*(1-'Start Here'!$B$16),0)</f>
        <v>0</v>
      </c>
      <c r="U728" t="str" s="6">
        <v>Currently hidden; do not activate automatically</v>
      </c>
      <c r="V728" t="str" s="21">
        <v>No</v>
      </c>
      <c r="W728" t="str" s="21">
        <v>No</v>
      </c>
      <c r="X728" s="22">
        <v>0</v>
      </c>
      <c r="Y728" s="18">
        <v>7.74</v>
      </c>
      <c r="Z728" s="18">
        <v>26</v>
      </c>
      <c r="AA728" s="25">
        <v>0.5412</v>
      </c>
      <c r="AB728" t="str" s="6">
        <v>2026-10-01 10:41:27 UTC</v>
      </c>
      <c r="AC728" t="str" s="6">
        <v>Local Line cache</v>
      </c>
      <c r="AD728" s="23">
        <v>825830</v>
      </c>
      <c r="AE728" s="23">
        <v>568280</v>
      </c>
      <c r="AF728" t="str" s="23">
        <v>825830:568280:guest</v>
      </c>
      <c r="AG728" t="str" s="23">
        <v>No</v>
      </c>
      <c r="AH728" t="str" s="23">
        <v>Yes</v>
      </c>
      <c r="AI728" s="18">
        <v>15.48</v>
      </c>
    </row>
    <row r="729" ht="32" customHeight="1">
      <c r="A729" t="str" s="7">
        <v>Deck Family Farm</v>
      </c>
      <c r="B729" t="str" s="7">
        <v>Hanger Steak</v>
      </c>
      <c r="C729" t="str" s="7">
        <v>0.40 - 0.70 lbs</v>
      </c>
      <c r="D729" t="str" s="7">
        <v>SNAP</v>
      </c>
      <c r="E729" s="12">
        <v>12.83</v>
      </c>
      <c r="F729" s="13">
        <v>12.83</v>
      </c>
      <c r="G729" s="13">
        <f>IF(AND(ISNUMBER(E729),ISNUMBER(F729)),F729-E729,"")</f>
        <v>0</v>
      </c>
      <c r="H729" s="14">
        <f>IF(AND(ISNUMBER(E729),E729&gt;0,ISNUMBER(F729)),F729/E729-1,"")</f>
        <v>0</v>
      </c>
      <c r="I729" t="str" s="15">
        <v>Keep current</v>
      </c>
      <c r="J729" s="16"/>
      <c r="K729" t="str" s="15">
        <v/>
      </c>
      <c r="L729" s="17">
        <f>IF(AC729="Local catalog","",IF(AG729="Yes",IF(ISNUMBER(E729),E729,""),IF(I729="Keep current",IF(ISNUMBER(E729),E729,""),IF(AH729&lt;&gt;"Yes","",IF(I729="Approve proposed",F729,IF(AND(I729="Use my price",AND(ISNUMBER(J729),J729&gt;0)),J729,""))))))</f>
        <v>12.83</v>
      </c>
      <c r="M729" t="str" s="7">
        <f>IF(AND(AG729="Yes",OR(I729="Approve proposed",I729="Use my price")),"CHECK: protected price kept current",IF(OR(I729="Unreviewed",I729=""),"Pending review",IF(I729="Hold","On hold",IF(I729="Keep current",IF(ISNUMBER(E729),"Kept current","CHECK: no confirmed current price"),IF(AH729&lt;&gt;"Yes","CHECK: source needs review",IF(AND(I729="Use my price",NOT(AND(ISNUMBER(J729),J729&gt;0))),"CHECK: enter a price above zero",IF(NOT(OR(I729="Approve proposed",I729="Use my price")),"CHECK: choose a listed decision",IF(OR(NOT(ISNUMBER(L729)),L729&lt;=0,NOT(ISNUMBER(Y729)),Y729&lt;=0,X729&gt;=1),"CHECK: price or base unavailable",IF(L729/(Y729*(1-X729))-1&lt;0,"CHECK: price below local base","Ready")))))))))</f>
        <v>Kept current</v>
      </c>
      <c r="N729" s="18">
        <v>12.83</v>
      </c>
      <c r="O729" s="19">
        <v>0.6574</v>
      </c>
      <c r="P729" s="14">
        <v>0.6576</v>
      </c>
      <c r="Q729" s="20">
        <f>IF(AND(ISNUMBER(L729),ISNUMBER(Y729),Y729&gt;0,X729&lt;1),ROUND(L729/(Y729*(1-X729))-1,4),"")</f>
        <v>0.6576</v>
      </c>
      <c r="R729" s="12">
        <v>0</v>
      </c>
      <c r="S729" s="13">
        <f>IF(AND(ISNUMBER(E729),E729&gt;0,ISNUMBER(F729)),R729*(F729/E729-1)*(1-'Start Here'!$B$16),0)</f>
        <v>0</v>
      </c>
      <c r="T729" s="17">
        <f>IF(AND(M729="Ready",OR(I729="Approve proposed",AND(I729="Use my price",AND(ISNUMBER(J729),J729&gt;0))),ISNUMBER(L729),E729&gt;0),R729*(L729/E729-1)*(1-'Start Here'!$B$16),0)</f>
        <v>0</v>
      </c>
      <c r="U729" t="str" s="6">
        <v>SNAP: preserve existing selling price; Currently hidden; do not activate automatically</v>
      </c>
      <c r="V729" t="str" s="21">
        <v>No</v>
      </c>
      <c r="W729" t="str" s="21">
        <v>No</v>
      </c>
      <c r="X729" s="22">
        <v>0</v>
      </c>
      <c r="Y729" s="18">
        <v>7.74</v>
      </c>
      <c r="Z729" s="18">
        <v>26</v>
      </c>
      <c r="AA729" s="25">
        <v>0.5412</v>
      </c>
      <c r="AB729" t="str" s="6">
        <v>2026-10-01 10:41:27 UTC</v>
      </c>
      <c r="AC729" t="str" s="6">
        <v>Local Line cache</v>
      </c>
      <c r="AD729" s="23">
        <v>825830</v>
      </c>
      <c r="AE729" s="23">
        <v>568280</v>
      </c>
      <c r="AF729" t="str" s="23">
        <v>825830:568280:snap</v>
      </c>
      <c r="AG729" t="str" s="23">
        <v>Yes</v>
      </c>
      <c r="AH729" t="str" s="23">
        <v>Yes</v>
      </c>
      <c r="AI729" s="18">
        <v>0</v>
      </c>
    </row>
    <row r="730" ht="32" customHeight="1">
      <c r="A730" t="str" s="7">
        <v>Deck Family Farm</v>
      </c>
      <c r="B730" t="str" s="7">
        <v>Heritage Thanksgiving Turkey, Small</v>
      </c>
      <c r="C730" t="str" s="7">
        <v>9 - 12  lbs</v>
      </c>
      <c r="D730" t="str" s="7">
        <v>Herd Share Members</v>
      </c>
      <c r="E730" s="12">
        <v>94.19</v>
      </c>
      <c r="F730" s="13">
        <v>101.73</v>
      </c>
      <c r="G730" s="13">
        <f>IF(AND(ISNUMBER(E730),ISNUMBER(F730)),F730-E730,"")</f>
        <v>7.54</v>
      </c>
      <c r="H730" s="14">
        <f>IF(AND(ISNUMBER(E730),E730&gt;0,ISNUMBER(F730)),F730/E730-1,"")</f>
        <v>0.08005096082386665</v>
      </c>
      <c r="I730" t="str" s="15">
        <v>Unreviewed</v>
      </c>
      <c r="J730" s="16"/>
      <c r="K730" t="str" s="15">
        <v/>
      </c>
      <c r="L730" s="17" t="str">
        <f>IF(AC730="Local catalog","",IF(AG730="Yes",IF(ISNUMBER(E730),E730,""),IF(I730="Keep current",IF(ISNUMBER(E730),E730,""),IF(AH730&lt;&gt;"Yes","",IF(I730="Approve proposed",F730,IF(AND(I730="Use my price",AND(ISNUMBER(J730),J730&gt;0)),J730,""))))))</f>
        <v/>
      </c>
      <c r="M730" t="str" s="7">
        <f>IF(AND(AG730="Yes",OR(I730="Approve proposed",I730="Use my price")),"CHECK: protected price kept current",IF(OR(I730="Unreviewed",I730=""),"Pending review",IF(I730="Hold","On hold",IF(I730="Keep current",IF(ISNUMBER(E730),"Kept current","CHECK: no confirmed current price"),IF(AH730&lt;&gt;"Yes","CHECK: source needs review",IF(AND(I730="Use my price",NOT(AND(ISNUMBER(J730),J730&gt;0))),"CHECK: enter a price above zero",IF(NOT(OR(I730="Approve proposed",I730="Use my price")),"CHECK: choose a listed decision",IF(OR(NOT(ISNUMBER(L730)),L730&lt;=0,NOT(ISNUMBER(Y730)),Y730&lt;=0,X730&gt;=1),"CHECK: price or base unavailable",IF(L730/(Y730*(1-X730))-1&lt;0,"CHECK: price below local base","Ready")))))))))</f>
        <v>Pending review</v>
      </c>
      <c r="N730" s="18">
        <v>94.19</v>
      </c>
      <c r="O730" s="19">
        <v>0.6574</v>
      </c>
      <c r="P730" s="14">
        <v>0.7901</v>
      </c>
      <c r="Q730" s="20" t="str">
        <f>IF(AND(ISNUMBER(L730),ISNUMBER(Y730),Y730&gt;0,X730&lt;1),ROUND(L730/(Y730*(1-X730))-1,4),"")</f>
        <v/>
      </c>
      <c r="R730" s="12">
        <v>659.33</v>
      </c>
      <c r="S730" s="13">
        <f>IF(AND(ISNUMBER(E730),E730&gt;0,ISNUMBER(F730)),R730*(F730/E730-1)*(1-'Start Here'!$B$16),0)</f>
        <v>51.1966</v>
      </c>
      <c r="T730" s="17">
        <f>IF(AND(M730="Ready",OR(I730="Approve proposed",AND(I730="Use my price",AND(ISNUMBER(J730),J730&gt;0))),ISNUMBER(L730),E730&gt;0),R730*(L730/E730-1)*(1-'Start Here'!$B$16),0)</f>
        <v>0</v>
      </c>
      <c r="U730" t="str" s="6">
        <v/>
      </c>
      <c r="V730" t="str" s="21">
        <v>Yes</v>
      </c>
      <c r="W730" t="str" s="21">
        <v>No</v>
      </c>
      <c r="X730" s="22">
        <v>0</v>
      </c>
      <c r="Y730" s="18">
        <v>56.83</v>
      </c>
      <c r="Z730" s="18">
        <v>105</v>
      </c>
      <c r="AA730" s="25">
        <v>0.5412</v>
      </c>
      <c r="AB730" t="str" s="6">
        <v>2026-10-01 10:41:27 UTC</v>
      </c>
      <c r="AC730" t="str" s="6">
        <v>Local Line cache</v>
      </c>
      <c r="AD730" s="23">
        <v>1008414</v>
      </c>
      <c r="AE730" s="23">
        <v>789843</v>
      </c>
      <c r="AF730" t="str" s="23">
        <v>1008414:789843:herdShare</v>
      </c>
      <c r="AG730" t="str" s="23">
        <v>No</v>
      </c>
      <c r="AH730" t="str" s="23">
        <v>Yes</v>
      </c>
      <c r="AI730" s="18">
        <v>397.81</v>
      </c>
    </row>
    <row r="731" ht="32" customHeight="1">
      <c r="A731" t="str" s="7">
        <v>Deck Family Farm</v>
      </c>
      <c r="B731" t="str" s="7">
        <v>Heritage Thanksgiving Turkey, Small</v>
      </c>
      <c r="C731" t="str" s="7">
        <v>9 - 12  lbs</v>
      </c>
      <c r="D731" t="str" s="7">
        <v>CSA Members</v>
      </c>
      <c r="E731" s="12">
        <v>94.19</v>
      </c>
      <c r="F731" s="13">
        <v>101.73</v>
      </c>
      <c r="G731" s="13">
        <f>IF(AND(ISNUMBER(E731),ISNUMBER(F731)),F731-E731,"")</f>
        <v>7.54</v>
      </c>
      <c r="H731" s="14">
        <f>IF(AND(ISNUMBER(E731),E731&gt;0,ISNUMBER(F731)),F731/E731-1,"")</f>
        <v>0.08005096082386665</v>
      </c>
      <c r="I731" t="str" s="15">
        <v>Unreviewed</v>
      </c>
      <c r="J731" s="16"/>
      <c r="K731" t="str" s="15">
        <v/>
      </c>
      <c r="L731" s="17" t="str">
        <f>IF(AC731="Local catalog","",IF(AG731="Yes",IF(ISNUMBER(E731),E731,""),IF(I731="Keep current",IF(ISNUMBER(E731),E731,""),IF(AH731&lt;&gt;"Yes","",IF(I731="Approve proposed",F731,IF(AND(I731="Use my price",AND(ISNUMBER(J731),J731&gt;0)),J731,""))))))</f>
        <v/>
      </c>
      <c r="M731" t="str" s="7">
        <f>IF(AND(AG731="Yes",OR(I731="Approve proposed",I731="Use my price")),"CHECK: protected price kept current",IF(OR(I731="Unreviewed",I731=""),"Pending review",IF(I731="Hold","On hold",IF(I731="Keep current",IF(ISNUMBER(E731),"Kept current","CHECK: no confirmed current price"),IF(AH731&lt;&gt;"Yes","CHECK: source needs review",IF(AND(I731="Use my price",NOT(AND(ISNUMBER(J731),J731&gt;0))),"CHECK: enter a price above zero",IF(NOT(OR(I731="Approve proposed",I731="Use my price")),"CHECK: choose a listed decision",IF(OR(NOT(ISNUMBER(L731)),L731&lt;=0,NOT(ISNUMBER(Y731)),Y731&lt;=0,X731&gt;=1),"CHECK: price or base unavailable",IF(L731/(Y731*(1-X731))-1&lt;0,"CHECK: price below local base","Ready")))))))))</f>
        <v>Pending review</v>
      </c>
      <c r="N731" s="18">
        <v>94.19</v>
      </c>
      <c r="O731" s="19">
        <v>0.6574</v>
      </c>
      <c r="P731" s="14">
        <v>0.7901</v>
      </c>
      <c r="Q731" s="20" t="str">
        <f>IF(AND(ISNUMBER(L731),ISNUMBER(Y731),Y731&gt;0,X731&lt;1),ROUND(L731/(Y731*(1-X731))-1,4),"")</f>
        <v/>
      </c>
      <c r="R731" s="12">
        <v>0</v>
      </c>
      <c r="S731" s="13">
        <f>IF(AND(ISNUMBER(E731),E731&gt;0,ISNUMBER(F731)),R731*(F731/E731-1)*(1-'Start Here'!$B$16),0)</f>
        <v>0</v>
      </c>
      <c r="T731" s="17">
        <f>IF(AND(M731="Ready",OR(I731="Approve proposed",AND(I731="Use my price",AND(ISNUMBER(J731),J731&gt;0))),ISNUMBER(L731),E731&gt;0),R731*(L731/E731-1)*(1-'Start Here'!$B$16),0)</f>
        <v>0</v>
      </c>
      <c r="U731" t="str" s="6">
        <v/>
      </c>
      <c r="V731" t="str" s="21">
        <v>Yes</v>
      </c>
      <c r="W731" t="str" s="21">
        <v>No</v>
      </c>
      <c r="X731" s="22">
        <v>0</v>
      </c>
      <c r="Y731" s="18">
        <v>56.83</v>
      </c>
      <c r="Z731" s="18">
        <v>105</v>
      </c>
      <c r="AA731" s="25">
        <v>0.5412</v>
      </c>
      <c r="AB731" t="str" s="6">
        <v>2026-10-01 10:41:27 UTC</v>
      </c>
      <c r="AC731" t="str" s="6">
        <v>Local Line cache</v>
      </c>
      <c r="AD731" s="23">
        <v>1008414</v>
      </c>
      <c r="AE731" s="23">
        <v>789843</v>
      </c>
      <c r="AF731" t="str" s="23">
        <v>1008414:789843:member</v>
      </c>
      <c r="AG731" t="str" s="23">
        <v>No</v>
      </c>
      <c r="AH731" t="str" s="23">
        <v>Yes</v>
      </c>
      <c r="AI731" s="18">
        <v>0</v>
      </c>
    </row>
    <row r="732" ht="32" customHeight="1">
      <c r="A732" t="str" s="7">
        <v>Deck Family Farm</v>
      </c>
      <c r="B732" t="str" s="7">
        <v>Heritage Thanksgiving Turkey, Small</v>
      </c>
      <c r="C732" t="str" s="7">
        <v>9 - 12  lbs</v>
      </c>
      <c r="D732" t="str" s="7">
        <v>Guest Basket</v>
      </c>
      <c r="E732" s="12">
        <v>94.19</v>
      </c>
      <c r="F732" s="13">
        <v>101.73</v>
      </c>
      <c r="G732" s="13">
        <f>IF(AND(ISNUMBER(E732),ISNUMBER(F732)),F732-E732,"")</f>
        <v>7.54</v>
      </c>
      <c r="H732" s="14">
        <f>IF(AND(ISNUMBER(E732),E732&gt;0,ISNUMBER(F732)),F732/E732-1,"")</f>
        <v>0.08005096082386665</v>
      </c>
      <c r="I732" t="str" s="15">
        <v>Unreviewed</v>
      </c>
      <c r="J732" s="16"/>
      <c r="K732" t="str" s="15">
        <v/>
      </c>
      <c r="L732" s="17" t="str">
        <f>IF(AC732="Local catalog","",IF(AG732="Yes",IF(ISNUMBER(E732),E732,""),IF(I732="Keep current",IF(ISNUMBER(E732),E732,""),IF(AH732&lt;&gt;"Yes","",IF(I732="Approve proposed",F732,IF(AND(I732="Use my price",AND(ISNUMBER(J732),J732&gt;0)),J732,""))))))</f>
        <v/>
      </c>
      <c r="M732" t="str" s="7">
        <f>IF(AND(AG732="Yes",OR(I732="Approve proposed",I732="Use my price")),"CHECK: protected price kept current",IF(OR(I732="Unreviewed",I732=""),"Pending review",IF(I732="Hold","On hold",IF(I732="Keep current",IF(ISNUMBER(E732),"Kept current","CHECK: no confirmed current price"),IF(AH732&lt;&gt;"Yes","CHECK: source needs review",IF(AND(I732="Use my price",NOT(AND(ISNUMBER(J732),J732&gt;0))),"CHECK: enter a price above zero",IF(NOT(OR(I732="Approve proposed",I732="Use my price")),"CHECK: choose a listed decision",IF(OR(NOT(ISNUMBER(L732)),L732&lt;=0,NOT(ISNUMBER(Y732)),Y732&lt;=0,X732&gt;=1),"CHECK: price or base unavailable",IF(L732/(Y732*(1-X732))-1&lt;0,"CHECK: price below local base","Ready")))))))))</f>
        <v>Pending review</v>
      </c>
      <c r="N732" s="18">
        <v>94.19</v>
      </c>
      <c r="O732" s="19">
        <v>0.6574</v>
      </c>
      <c r="P732" s="14">
        <v>0.7901</v>
      </c>
      <c r="Q732" s="20" t="str">
        <f>IF(AND(ISNUMBER(L732),ISNUMBER(Y732),Y732&gt;0,X732&lt;1),ROUND(L732/(Y732*(1-X732))-1,4),"")</f>
        <v/>
      </c>
      <c r="R732" s="12">
        <v>94.19</v>
      </c>
      <c r="S732" s="13">
        <f>IF(AND(ISNUMBER(E732),E732&gt;0,ISNUMBER(F732)),R732*(F732/E732-1)*(1-'Start Here'!$B$16),0)</f>
        <v>7.313799999999999</v>
      </c>
      <c r="T732" s="17">
        <f>IF(AND(M732="Ready",OR(I732="Approve proposed",AND(I732="Use my price",AND(ISNUMBER(J732),J732&gt;0))),ISNUMBER(L732),E732&gt;0),R732*(L732/E732-1)*(1-'Start Here'!$B$16),0)</f>
        <v>0</v>
      </c>
      <c r="U732" t="str" s="6">
        <v/>
      </c>
      <c r="V732" t="str" s="21">
        <v>Yes</v>
      </c>
      <c r="W732" t="str" s="21">
        <v>No</v>
      </c>
      <c r="X732" s="22">
        <v>0</v>
      </c>
      <c r="Y732" s="18">
        <v>56.83</v>
      </c>
      <c r="Z732" s="18">
        <v>105</v>
      </c>
      <c r="AA732" s="25">
        <v>0.5412</v>
      </c>
      <c r="AB732" t="str" s="6">
        <v>2026-10-01 10:41:27 UTC</v>
      </c>
      <c r="AC732" t="str" s="6">
        <v>Local Line cache</v>
      </c>
      <c r="AD732" s="23">
        <v>1008414</v>
      </c>
      <c r="AE732" s="23">
        <v>789843</v>
      </c>
      <c r="AF732" t="str" s="23">
        <v>1008414:789843:guest</v>
      </c>
      <c r="AG732" t="str" s="23">
        <v>No</v>
      </c>
      <c r="AH732" t="str" s="23">
        <v>Yes</v>
      </c>
      <c r="AI732" s="18">
        <v>56.83</v>
      </c>
    </row>
    <row r="733" ht="32" customHeight="1">
      <c r="A733" t="str" s="7">
        <v>Deck Family Farm</v>
      </c>
      <c r="B733" t="str" s="7">
        <v>Heritage Thanksgiving Turkey, Small</v>
      </c>
      <c r="C733" t="str" s="7">
        <v>9 - 12  lbs</v>
      </c>
      <c r="D733" t="str" s="7">
        <v>SNAP</v>
      </c>
      <c r="E733" s="12">
        <v>94.19</v>
      </c>
      <c r="F733" s="13">
        <v>94.19</v>
      </c>
      <c r="G733" s="13">
        <f>IF(AND(ISNUMBER(E733),ISNUMBER(F733)),F733-E733,"")</f>
        <v>0</v>
      </c>
      <c r="H733" s="14">
        <f>IF(AND(ISNUMBER(E733),E733&gt;0,ISNUMBER(F733)),F733/E733-1,"")</f>
        <v>0</v>
      </c>
      <c r="I733" t="str" s="15">
        <v>Keep current</v>
      </c>
      <c r="J733" s="16"/>
      <c r="K733" t="str" s="15">
        <v/>
      </c>
      <c r="L733" s="17">
        <f>IF(AC733="Local catalog","",IF(AG733="Yes",IF(ISNUMBER(E733),E733,""),IF(I733="Keep current",IF(ISNUMBER(E733),E733,""),IF(AH733&lt;&gt;"Yes","",IF(I733="Approve proposed",F733,IF(AND(I733="Use my price",AND(ISNUMBER(J733),J733&gt;0)),J733,""))))))</f>
        <v>94.19</v>
      </c>
      <c r="M733" t="str" s="7">
        <f>IF(AND(AG733="Yes",OR(I733="Approve proposed",I733="Use my price")),"CHECK: protected price kept current",IF(OR(I733="Unreviewed",I733=""),"Pending review",IF(I733="Hold","On hold",IF(I733="Keep current",IF(ISNUMBER(E733),"Kept current","CHECK: no confirmed current price"),IF(AH733&lt;&gt;"Yes","CHECK: source needs review",IF(AND(I733="Use my price",NOT(AND(ISNUMBER(J733),J733&gt;0))),"CHECK: enter a price above zero",IF(NOT(OR(I733="Approve proposed",I733="Use my price")),"CHECK: choose a listed decision",IF(OR(NOT(ISNUMBER(L733)),L733&lt;=0,NOT(ISNUMBER(Y733)),Y733&lt;=0,X733&gt;=1),"CHECK: price or base unavailable",IF(L733/(Y733*(1-X733))-1&lt;0,"CHECK: price below local base","Ready")))))))))</f>
        <v>Kept current</v>
      </c>
      <c r="N733" s="18">
        <v>94.19</v>
      </c>
      <c r="O733" s="19">
        <v>0.6574</v>
      </c>
      <c r="P733" s="14">
        <v>0.6574</v>
      </c>
      <c r="Q733" s="20">
        <f>IF(AND(ISNUMBER(L733),ISNUMBER(Y733),Y733&gt;0,X733&lt;1),ROUND(L733/(Y733*(1-X733))-1,4),"")</f>
        <v>0.6574</v>
      </c>
      <c r="R733" s="12">
        <v>0</v>
      </c>
      <c r="S733" s="13">
        <f>IF(AND(ISNUMBER(E733),E733&gt;0,ISNUMBER(F733)),R733*(F733/E733-1)*(1-'Start Here'!$B$16),0)</f>
        <v>0</v>
      </c>
      <c r="T733" s="17">
        <f>IF(AND(M733="Ready",OR(I733="Approve proposed",AND(I733="Use my price",AND(ISNUMBER(J733),J733&gt;0))),ISNUMBER(L733),E733&gt;0),R733*(L733/E733-1)*(1-'Start Here'!$B$16),0)</f>
        <v>0</v>
      </c>
      <c r="U733" t="str" s="6">
        <v>SNAP: preserve existing selling price</v>
      </c>
      <c r="V733" t="str" s="21">
        <v>Yes</v>
      </c>
      <c r="W733" t="str" s="21">
        <v>No</v>
      </c>
      <c r="X733" s="22">
        <v>0</v>
      </c>
      <c r="Y733" s="18">
        <v>56.83</v>
      </c>
      <c r="Z733" s="18">
        <v>105</v>
      </c>
      <c r="AA733" s="25">
        <v>0.5412</v>
      </c>
      <c r="AB733" t="str" s="6">
        <v>2026-10-01 10:41:27 UTC</v>
      </c>
      <c r="AC733" t="str" s="6">
        <v>Local Line cache</v>
      </c>
      <c r="AD733" s="23">
        <v>1008414</v>
      </c>
      <c r="AE733" s="23">
        <v>789843</v>
      </c>
      <c r="AF733" t="str" s="23">
        <v>1008414:789843:snap</v>
      </c>
      <c r="AG733" t="str" s="23">
        <v>Yes</v>
      </c>
      <c r="AH733" t="str" s="23">
        <v>Yes</v>
      </c>
      <c r="AI733" s="18">
        <v>0</v>
      </c>
    </row>
    <row r="734" ht="32" customHeight="1">
      <c r="A734" t="str" s="7">
        <v>Deck Family Farm</v>
      </c>
      <c r="B734" t="str" s="7">
        <v>Heritage Turkeys, Large</v>
      </c>
      <c r="C734" t="str" s="7">
        <v>14.01 - 16.00  lbs</v>
      </c>
      <c r="D734" t="str" s="7">
        <v>Herd Share Members</v>
      </c>
      <c r="E734" s="12">
        <v>125.58</v>
      </c>
      <c r="F734" s="13">
        <v>135.63</v>
      </c>
      <c r="G734" s="13">
        <f>IF(AND(ISNUMBER(E734),ISNUMBER(F734)),F734-E734,"")</f>
        <v>10.05</v>
      </c>
      <c r="H734" s="14">
        <f>IF(AND(ISNUMBER(E734),E734&gt;0,ISNUMBER(F734)),F734/E734-1,"")</f>
        <v>0.08002866698518862</v>
      </c>
      <c r="I734" t="str" s="15">
        <v>Unreviewed</v>
      </c>
      <c r="J734" s="16"/>
      <c r="K734" t="str" s="15">
        <v/>
      </c>
      <c r="L734" s="17" t="str">
        <f>IF(AC734="Local catalog","",IF(AG734="Yes",IF(ISNUMBER(E734),E734,""),IF(I734="Keep current",IF(ISNUMBER(E734),E734,""),IF(AH734&lt;&gt;"Yes","",IF(I734="Approve proposed",F734,IF(AND(I734="Use my price",AND(ISNUMBER(J734),J734&gt;0)),J734,""))))))</f>
        <v/>
      </c>
      <c r="M734" t="str" s="7">
        <f>IF(AND(AG734="Yes",OR(I734="Approve proposed",I734="Use my price")),"CHECK: protected price kept current",IF(OR(I734="Unreviewed",I734=""),"Pending review",IF(I734="Hold","On hold",IF(I734="Keep current",IF(ISNUMBER(E734),"Kept current","CHECK: no confirmed current price"),IF(AH734&lt;&gt;"Yes","CHECK: source needs review",IF(AND(I734="Use my price",NOT(AND(ISNUMBER(J734),J734&gt;0))),"CHECK: enter a price above zero",IF(NOT(OR(I734="Approve proposed",I734="Use my price")),"CHECK: choose a listed decision",IF(OR(NOT(ISNUMBER(L734)),L734&lt;=0,NOT(ISNUMBER(Y734)),Y734&lt;=0,X734&gt;=1),"CHECK: price or base unavailable",IF(L734/(Y734*(1-X734))-1&lt;0,"CHECK: price below local base","Ready")))))))))</f>
        <v>Pending review</v>
      </c>
      <c r="N734" s="18">
        <v>125.58</v>
      </c>
      <c r="O734" s="19">
        <v>0.6574</v>
      </c>
      <c r="P734" s="14">
        <v>0.79</v>
      </c>
      <c r="Q734" s="20" t="str">
        <f>IF(AND(ISNUMBER(L734),ISNUMBER(Y734),Y734&gt;0,X734&lt;1),ROUND(L734/(Y734*(1-X734))-1,4),"")</f>
        <v/>
      </c>
      <c r="R734" s="12">
        <v>627.9</v>
      </c>
      <c r="S734" s="13">
        <f>IF(AND(ISNUMBER(E734),E734&gt;0,ISNUMBER(F734)),R734*(F734/E734-1)*(1-'Start Here'!$B$16),0)</f>
        <v>48.742499999999936</v>
      </c>
      <c r="T734" s="17">
        <f>IF(AND(M734="Ready",OR(I734="Approve proposed",AND(I734="Use my price",AND(ISNUMBER(J734),J734&gt;0))),ISNUMBER(L734),E734&gt;0),R734*(L734/E734-1)*(1-'Start Here'!$B$16),0)</f>
        <v>0</v>
      </c>
      <c r="U734" t="str" s="6">
        <v>Currently hidden; do not activate automatically</v>
      </c>
      <c r="V734" t="str" s="21">
        <v>No</v>
      </c>
      <c r="W734" t="str" s="21">
        <v>No</v>
      </c>
      <c r="X734" s="22">
        <v>0</v>
      </c>
      <c r="Y734" s="18">
        <v>75.77</v>
      </c>
      <c r="Z734" s="18">
        <v>140</v>
      </c>
      <c r="AA734" s="25">
        <v>0.5412</v>
      </c>
      <c r="AB734" t="str" s="6">
        <v>2026-10-01 10:41:27 UTC</v>
      </c>
      <c r="AC734" t="str" s="6">
        <v>Local Line cache</v>
      </c>
      <c r="AD734" s="23">
        <v>816472</v>
      </c>
      <c r="AE734" s="23">
        <v>538956</v>
      </c>
      <c r="AF734" t="str" s="23">
        <v>816472:538956:herdShare</v>
      </c>
      <c r="AG734" t="str" s="23">
        <v>No</v>
      </c>
      <c r="AH734" t="str" s="23">
        <v>Yes</v>
      </c>
      <c r="AI734" s="18">
        <v>378.85</v>
      </c>
    </row>
    <row r="735" ht="32" customHeight="1">
      <c r="A735" t="str" s="7">
        <v>Deck Family Farm</v>
      </c>
      <c r="B735" t="str" s="7">
        <v>Heritage Turkeys, Large</v>
      </c>
      <c r="C735" t="str" s="7">
        <v>14.01 - 16.00  lbs</v>
      </c>
      <c r="D735" t="str" s="7">
        <v>CSA Members</v>
      </c>
      <c r="E735" s="12">
        <v>125.58</v>
      </c>
      <c r="F735" s="13">
        <v>135.63</v>
      </c>
      <c r="G735" s="13">
        <f>IF(AND(ISNUMBER(E735),ISNUMBER(F735)),F735-E735,"")</f>
        <v>10.05</v>
      </c>
      <c r="H735" s="14">
        <f>IF(AND(ISNUMBER(E735),E735&gt;0,ISNUMBER(F735)),F735/E735-1,"")</f>
        <v>0.08002866698518862</v>
      </c>
      <c r="I735" t="str" s="15">
        <v>Unreviewed</v>
      </c>
      <c r="J735" s="16"/>
      <c r="K735" t="str" s="15">
        <v/>
      </c>
      <c r="L735" s="17" t="str">
        <f>IF(AC735="Local catalog","",IF(AG735="Yes",IF(ISNUMBER(E735),E735,""),IF(I735="Keep current",IF(ISNUMBER(E735),E735,""),IF(AH735&lt;&gt;"Yes","",IF(I735="Approve proposed",F735,IF(AND(I735="Use my price",AND(ISNUMBER(J735),J735&gt;0)),J735,""))))))</f>
        <v/>
      </c>
      <c r="M735" t="str" s="7">
        <f>IF(AND(AG735="Yes",OR(I735="Approve proposed",I735="Use my price")),"CHECK: protected price kept current",IF(OR(I735="Unreviewed",I735=""),"Pending review",IF(I735="Hold","On hold",IF(I735="Keep current",IF(ISNUMBER(E735),"Kept current","CHECK: no confirmed current price"),IF(AH735&lt;&gt;"Yes","CHECK: source needs review",IF(AND(I735="Use my price",NOT(AND(ISNUMBER(J735),J735&gt;0))),"CHECK: enter a price above zero",IF(NOT(OR(I735="Approve proposed",I735="Use my price")),"CHECK: choose a listed decision",IF(OR(NOT(ISNUMBER(L735)),L735&lt;=0,NOT(ISNUMBER(Y735)),Y735&lt;=0,X735&gt;=1),"CHECK: price or base unavailable",IF(L735/(Y735*(1-X735))-1&lt;0,"CHECK: price below local base","Ready")))))))))</f>
        <v>Pending review</v>
      </c>
      <c r="N735" s="18">
        <v>125.58</v>
      </c>
      <c r="O735" s="19">
        <v>0.6574</v>
      </c>
      <c r="P735" s="14">
        <v>0.79</v>
      </c>
      <c r="Q735" s="20" t="str">
        <f>IF(AND(ISNUMBER(L735),ISNUMBER(Y735),Y735&gt;0,X735&lt;1),ROUND(L735/(Y735*(1-X735))-1,4),"")</f>
        <v/>
      </c>
      <c r="R735" s="12">
        <v>0</v>
      </c>
      <c r="S735" s="13">
        <f>IF(AND(ISNUMBER(E735),E735&gt;0,ISNUMBER(F735)),R735*(F735/E735-1)*(1-'Start Here'!$B$16),0)</f>
        <v>0</v>
      </c>
      <c r="T735" s="17">
        <f>IF(AND(M735="Ready",OR(I735="Approve proposed",AND(I735="Use my price",AND(ISNUMBER(J735),J735&gt;0))),ISNUMBER(L735),E735&gt;0),R735*(L735/E735-1)*(1-'Start Here'!$B$16),0)</f>
        <v>0</v>
      </c>
      <c r="U735" t="str" s="6">
        <v>Currently hidden; do not activate automatically</v>
      </c>
      <c r="V735" t="str" s="21">
        <v>No</v>
      </c>
      <c r="W735" t="str" s="21">
        <v>No</v>
      </c>
      <c r="X735" s="22">
        <v>0</v>
      </c>
      <c r="Y735" s="18">
        <v>75.77</v>
      </c>
      <c r="Z735" s="18">
        <v>140</v>
      </c>
      <c r="AA735" s="25">
        <v>0.5412</v>
      </c>
      <c r="AB735" t="str" s="6">
        <v>2026-10-01 10:41:27 UTC</v>
      </c>
      <c r="AC735" t="str" s="6">
        <v>Local Line cache</v>
      </c>
      <c r="AD735" s="23">
        <v>816472</v>
      </c>
      <c r="AE735" s="23">
        <v>538956</v>
      </c>
      <c r="AF735" t="str" s="23">
        <v>816472:538956:member</v>
      </c>
      <c r="AG735" t="str" s="23">
        <v>No</v>
      </c>
      <c r="AH735" t="str" s="23">
        <v>Yes</v>
      </c>
      <c r="AI735" s="18">
        <v>0</v>
      </c>
    </row>
    <row r="736" ht="32" customHeight="1">
      <c r="A736" t="str" s="7">
        <v>Deck Family Farm</v>
      </c>
      <c r="B736" t="str" s="7">
        <v>Heritage Turkeys, Large</v>
      </c>
      <c r="C736" t="str" s="7">
        <v>14.01 - 16.00  lbs</v>
      </c>
      <c r="D736" t="str" s="7">
        <v>Guest Basket</v>
      </c>
      <c r="E736" s="12">
        <v>125.58</v>
      </c>
      <c r="F736" s="13">
        <v>135.63</v>
      </c>
      <c r="G736" s="13">
        <f>IF(AND(ISNUMBER(E736),ISNUMBER(F736)),F736-E736,"")</f>
        <v>10.05</v>
      </c>
      <c r="H736" s="14">
        <f>IF(AND(ISNUMBER(E736),E736&gt;0,ISNUMBER(F736)),F736/E736-1,"")</f>
        <v>0.08002866698518862</v>
      </c>
      <c r="I736" t="str" s="15">
        <v>Unreviewed</v>
      </c>
      <c r="J736" s="16"/>
      <c r="K736" t="str" s="15">
        <v/>
      </c>
      <c r="L736" s="17" t="str">
        <f>IF(AC736="Local catalog","",IF(AG736="Yes",IF(ISNUMBER(E736),E736,""),IF(I736="Keep current",IF(ISNUMBER(E736),E736,""),IF(AH736&lt;&gt;"Yes","",IF(I736="Approve proposed",F736,IF(AND(I736="Use my price",AND(ISNUMBER(J736),J736&gt;0)),J736,""))))))</f>
        <v/>
      </c>
      <c r="M736" t="str" s="7">
        <f>IF(AND(AG736="Yes",OR(I736="Approve proposed",I736="Use my price")),"CHECK: protected price kept current",IF(OR(I736="Unreviewed",I736=""),"Pending review",IF(I736="Hold","On hold",IF(I736="Keep current",IF(ISNUMBER(E736),"Kept current","CHECK: no confirmed current price"),IF(AH736&lt;&gt;"Yes","CHECK: source needs review",IF(AND(I736="Use my price",NOT(AND(ISNUMBER(J736),J736&gt;0))),"CHECK: enter a price above zero",IF(NOT(OR(I736="Approve proposed",I736="Use my price")),"CHECK: choose a listed decision",IF(OR(NOT(ISNUMBER(L736)),L736&lt;=0,NOT(ISNUMBER(Y736)),Y736&lt;=0,X736&gt;=1),"CHECK: price or base unavailable",IF(L736/(Y736*(1-X736))-1&lt;0,"CHECK: price below local base","Ready")))))))))</f>
        <v>Pending review</v>
      </c>
      <c r="N736" s="18">
        <v>125.58</v>
      </c>
      <c r="O736" s="19">
        <v>0.6574</v>
      </c>
      <c r="P736" s="14">
        <v>0.79</v>
      </c>
      <c r="Q736" s="20" t="str">
        <f>IF(AND(ISNUMBER(L736),ISNUMBER(Y736),Y736&gt;0,X736&lt;1),ROUND(L736/(Y736*(1-X736))-1,4),"")</f>
        <v/>
      </c>
      <c r="R736" s="12">
        <v>125.58</v>
      </c>
      <c r="S736" s="13">
        <f>IF(AND(ISNUMBER(E736),E736&gt;0,ISNUMBER(F736)),R736*(F736/E736-1)*(1-'Start Here'!$B$16),0)</f>
        <v>9.748499999999988</v>
      </c>
      <c r="T736" s="17">
        <f>IF(AND(M736="Ready",OR(I736="Approve proposed",AND(I736="Use my price",AND(ISNUMBER(J736),J736&gt;0))),ISNUMBER(L736),E736&gt;0),R736*(L736/E736-1)*(1-'Start Here'!$B$16),0)</f>
        <v>0</v>
      </c>
      <c r="U736" t="str" s="6">
        <v>Currently hidden; do not activate automatically</v>
      </c>
      <c r="V736" t="str" s="21">
        <v>No</v>
      </c>
      <c r="W736" t="str" s="21">
        <v>No</v>
      </c>
      <c r="X736" s="22">
        <v>0</v>
      </c>
      <c r="Y736" s="18">
        <v>75.77</v>
      </c>
      <c r="Z736" s="18">
        <v>140</v>
      </c>
      <c r="AA736" s="25">
        <v>0.5412</v>
      </c>
      <c r="AB736" t="str" s="6">
        <v>2026-10-01 10:41:27 UTC</v>
      </c>
      <c r="AC736" t="str" s="6">
        <v>Local Line cache</v>
      </c>
      <c r="AD736" s="23">
        <v>816472</v>
      </c>
      <c r="AE736" s="23">
        <v>538956</v>
      </c>
      <c r="AF736" t="str" s="23">
        <v>816472:538956:guest</v>
      </c>
      <c r="AG736" t="str" s="23">
        <v>No</v>
      </c>
      <c r="AH736" t="str" s="23">
        <v>Yes</v>
      </c>
      <c r="AI736" s="18">
        <v>75.77</v>
      </c>
    </row>
    <row r="737" ht="32" customHeight="1">
      <c r="A737" t="str" s="7">
        <v>Deck Family Farm</v>
      </c>
      <c r="B737" t="str" s="7">
        <v>Heritage Turkeys, Large</v>
      </c>
      <c r="C737" t="str" s="7">
        <v>14.01 - 16.00  lbs</v>
      </c>
      <c r="D737" t="str" s="7">
        <v>SNAP</v>
      </c>
      <c r="E737" s="12">
        <v>125.58</v>
      </c>
      <c r="F737" s="13">
        <v>125.58</v>
      </c>
      <c r="G737" s="13">
        <f>IF(AND(ISNUMBER(E737),ISNUMBER(F737)),F737-E737,"")</f>
        <v>0</v>
      </c>
      <c r="H737" s="14">
        <f>IF(AND(ISNUMBER(E737),E737&gt;0,ISNUMBER(F737)),F737/E737-1,"")</f>
        <v>0</v>
      </c>
      <c r="I737" t="str" s="15">
        <v>Keep current</v>
      </c>
      <c r="J737" s="16"/>
      <c r="K737" t="str" s="15">
        <v/>
      </c>
      <c r="L737" s="17">
        <f>IF(AC737="Local catalog","",IF(AG737="Yes",IF(ISNUMBER(E737),E737,""),IF(I737="Keep current",IF(ISNUMBER(E737),E737,""),IF(AH737&lt;&gt;"Yes","",IF(I737="Approve proposed",F737,IF(AND(I737="Use my price",AND(ISNUMBER(J737),J737&gt;0)),J737,""))))))</f>
        <v>125.58</v>
      </c>
      <c r="M737" t="str" s="7">
        <f>IF(AND(AG737="Yes",OR(I737="Approve proposed",I737="Use my price")),"CHECK: protected price kept current",IF(OR(I737="Unreviewed",I737=""),"Pending review",IF(I737="Hold","On hold",IF(I737="Keep current",IF(ISNUMBER(E737),"Kept current","CHECK: no confirmed current price"),IF(AH737&lt;&gt;"Yes","CHECK: source needs review",IF(AND(I737="Use my price",NOT(AND(ISNUMBER(J737),J737&gt;0))),"CHECK: enter a price above zero",IF(NOT(OR(I737="Approve proposed",I737="Use my price")),"CHECK: choose a listed decision",IF(OR(NOT(ISNUMBER(L737)),L737&lt;=0,NOT(ISNUMBER(Y737)),Y737&lt;=0,X737&gt;=1),"CHECK: price or base unavailable",IF(L737/(Y737*(1-X737))-1&lt;0,"CHECK: price below local base","Ready")))))))))</f>
        <v>Kept current</v>
      </c>
      <c r="N737" s="18">
        <v>125.58</v>
      </c>
      <c r="O737" s="19">
        <v>0.6574</v>
      </c>
      <c r="P737" s="14">
        <v>0.6574</v>
      </c>
      <c r="Q737" s="20">
        <f>IF(AND(ISNUMBER(L737),ISNUMBER(Y737),Y737&gt;0,X737&lt;1),ROUND(L737/(Y737*(1-X737))-1,4),"")</f>
        <v>0.6574</v>
      </c>
      <c r="R737" s="12">
        <v>0</v>
      </c>
      <c r="S737" s="13">
        <f>IF(AND(ISNUMBER(E737),E737&gt;0,ISNUMBER(F737)),R737*(F737/E737-1)*(1-'Start Here'!$B$16),0)</f>
        <v>0</v>
      </c>
      <c r="T737" s="17">
        <f>IF(AND(M737="Ready",OR(I737="Approve proposed",AND(I737="Use my price",AND(ISNUMBER(J737),J737&gt;0))),ISNUMBER(L737),E737&gt;0),R737*(L737/E737-1)*(1-'Start Here'!$B$16),0)</f>
        <v>0</v>
      </c>
      <c r="U737" t="str" s="6">
        <v>SNAP: preserve existing selling price; Currently hidden; do not activate automatically</v>
      </c>
      <c r="V737" t="str" s="21">
        <v>No</v>
      </c>
      <c r="W737" t="str" s="21">
        <v>No</v>
      </c>
      <c r="X737" s="22">
        <v>0</v>
      </c>
      <c r="Y737" s="18">
        <v>75.77</v>
      </c>
      <c r="Z737" s="18">
        <v>140</v>
      </c>
      <c r="AA737" s="25">
        <v>0.5412</v>
      </c>
      <c r="AB737" t="str" s="6">
        <v>2026-10-01 10:41:27 UTC</v>
      </c>
      <c r="AC737" t="str" s="6">
        <v>Local Line cache</v>
      </c>
      <c r="AD737" s="23">
        <v>816472</v>
      </c>
      <c r="AE737" s="23">
        <v>538956</v>
      </c>
      <c r="AF737" t="str" s="23">
        <v>816472:538956:snap</v>
      </c>
      <c r="AG737" t="str" s="23">
        <v>Yes</v>
      </c>
      <c r="AH737" t="str" s="23">
        <v>Yes</v>
      </c>
      <c r="AI737" s="18">
        <v>0</v>
      </c>
    </row>
    <row r="738" ht="32" customHeight="1">
      <c r="A738" t="str" s="7">
        <v>Deck Family Farm</v>
      </c>
      <c r="B738" t="str" s="7">
        <v>Heritage Turkeys, Medium</v>
      </c>
      <c r="C738" t="str" s="7">
        <v>12.01 - 14.00 lbs</v>
      </c>
      <c r="D738" t="str" s="7">
        <v>Herd Share Members</v>
      </c>
      <c r="E738" s="12">
        <v>112.12</v>
      </c>
      <c r="F738" s="13">
        <v>121.09</v>
      </c>
      <c r="G738" s="13">
        <f>IF(AND(ISNUMBER(E738),ISNUMBER(F738)),F738-E738,"")</f>
        <v>8.97</v>
      </c>
      <c r="H738" s="14">
        <f>IF(AND(ISNUMBER(E738),E738&gt;0,ISNUMBER(F738)),F738/E738-1,"")</f>
        <v>0.08000356760613636</v>
      </c>
      <c r="I738" t="str" s="15">
        <v>Unreviewed</v>
      </c>
      <c r="J738" s="16"/>
      <c r="K738" t="str" s="15">
        <v/>
      </c>
      <c r="L738" s="17" t="str">
        <f>IF(AC738="Local catalog","",IF(AG738="Yes",IF(ISNUMBER(E738),E738,""),IF(I738="Keep current",IF(ISNUMBER(E738),E738,""),IF(AH738&lt;&gt;"Yes","",IF(I738="Approve proposed",F738,IF(AND(I738="Use my price",AND(ISNUMBER(J738),J738&gt;0)),J738,""))))))</f>
        <v/>
      </c>
      <c r="M738" t="str" s="7">
        <f>IF(AND(AG738="Yes",OR(I738="Approve proposed",I738="Use my price")),"CHECK: protected price kept current",IF(OR(I738="Unreviewed",I738=""),"Pending review",IF(I738="Hold","On hold",IF(I738="Keep current",IF(ISNUMBER(E738),"Kept current","CHECK: no confirmed current price"),IF(AH738&lt;&gt;"Yes","CHECK: source needs review",IF(AND(I738="Use my price",NOT(AND(ISNUMBER(J738),J738&gt;0))),"CHECK: enter a price above zero",IF(NOT(OR(I738="Approve proposed",I738="Use my price")),"CHECK: choose a listed decision",IF(OR(NOT(ISNUMBER(L738)),L738&lt;=0,NOT(ISNUMBER(Y738)),Y738&lt;=0,X738&gt;=1),"CHECK: price or base unavailable",IF(L738/(Y738*(1-X738))-1&lt;0,"CHECK: price below local base","Ready")))))))))</f>
        <v>Pending review</v>
      </c>
      <c r="N738" s="18">
        <v>112.12</v>
      </c>
      <c r="O738" s="19">
        <v>0.6574</v>
      </c>
      <c r="P738" s="14">
        <v>0.7899</v>
      </c>
      <c r="Q738" s="20" t="str">
        <f>IF(AND(ISNUMBER(L738),ISNUMBER(Y738),Y738&gt;0,X738&lt;1),ROUND(L738/(Y738*(1-X738))-1,4),"")</f>
        <v/>
      </c>
      <c r="R738" s="12">
        <v>1110.6</v>
      </c>
      <c r="S738" s="13">
        <f>IF(AND(ISNUMBER(E738),E738&gt;0,ISNUMBER(F738)),R738*(F738/E738-1)*(1-'Start Here'!$B$16),0)</f>
        <v>86.18640331787378</v>
      </c>
      <c r="T738" s="17">
        <f>IF(AND(M738="Ready",OR(I738="Approve proposed",AND(I738="Use my price",AND(ISNUMBER(J738),J738&gt;0))),ISNUMBER(L738),E738&gt;0),R738*(L738/E738-1)*(1-'Start Here'!$B$16),0)</f>
        <v>0</v>
      </c>
      <c r="U738" t="str" s="6">
        <v/>
      </c>
      <c r="V738" t="str" s="21">
        <v>Yes</v>
      </c>
      <c r="W738" t="str" s="21">
        <v>No</v>
      </c>
      <c r="X738" s="22">
        <v>0</v>
      </c>
      <c r="Y738" s="18">
        <v>67.65</v>
      </c>
      <c r="Z738" s="18">
        <v>125</v>
      </c>
      <c r="AA738" s="25">
        <v>0.5412</v>
      </c>
      <c r="AB738" t="str" s="6">
        <v>2026-10-01 10:41:27 UTC</v>
      </c>
      <c r="AC738" t="str" s="6">
        <v>Local Line cache</v>
      </c>
      <c r="AD738" s="23">
        <v>910776</v>
      </c>
      <c r="AE738" s="23">
        <v>655864</v>
      </c>
      <c r="AF738" t="str" s="23">
        <v>910776:655864:herdShare</v>
      </c>
      <c r="AG738" t="str" s="23">
        <v>No</v>
      </c>
      <c r="AH738" t="str" s="23">
        <v>Yes</v>
      </c>
      <c r="AI738" s="18">
        <v>898.25</v>
      </c>
    </row>
    <row r="739" ht="32" customHeight="1">
      <c r="A739" t="str" s="7">
        <v>Deck Family Farm</v>
      </c>
      <c r="B739" t="str" s="7">
        <v>Heritage Turkeys, Medium</v>
      </c>
      <c r="C739" t="str" s="7">
        <v>12.01 - 14.00 lbs</v>
      </c>
      <c r="D739" t="str" s="7">
        <v>CSA Members</v>
      </c>
      <c r="E739" s="12">
        <v>112.12</v>
      </c>
      <c r="F739" s="13">
        <v>121.09</v>
      </c>
      <c r="G739" s="13">
        <f>IF(AND(ISNUMBER(E739),ISNUMBER(F739)),F739-E739,"")</f>
        <v>8.97</v>
      </c>
      <c r="H739" s="14">
        <f>IF(AND(ISNUMBER(E739),E739&gt;0,ISNUMBER(F739)),F739/E739-1,"")</f>
        <v>0.08000356760613636</v>
      </c>
      <c r="I739" t="str" s="15">
        <v>Unreviewed</v>
      </c>
      <c r="J739" s="16"/>
      <c r="K739" t="str" s="15">
        <v/>
      </c>
      <c r="L739" s="17" t="str">
        <f>IF(AC739="Local catalog","",IF(AG739="Yes",IF(ISNUMBER(E739),E739,""),IF(I739="Keep current",IF(ISNUMBER(E739),E739,""),IF(AH739&lt;&gt;"Yes","",IF(I739="Approve proposed",F739,IF(AND(I739="Use my price",AND(ISNUMBER(J739),J739&gt;0)),J739,""))))))</f>
        <v/>
      </c>
      <c r="M739" t="str" s="7">
        <f>IF(AND(AG739="Yes",OR(I739="Approve proposed",I739="Use my price")),"CHECK: protected price kept current",IF(OR(I739="Unreviewed",I739=""),"Pending review",IF(I739="Hold","On hold",IF(I739="Keep current",IF(ISNUMBER(E739),"Kept current","CHECK: no confirmed current price"),IF(AH739&lt;&gt;"Yes","CHECK: source needs review",IF(AND(I739="Use my price",NOT(AND(ISNUMBER(J739),J739&gt;0))),"CHECK: enter a price above zero",IF(NOT(OR(I739="Approve proposed",I739="Use my price")),"CHECK: choose a listed decision",IF(OR(NOT(ISNUMBER(L739)),L739&lt;=0,NOT(ISNUMBER(Y739)),Y739&lt;=0,X739&gt;=1),"CHECK: price or base unavailable",IF(L739/(Y739*(1-X739))-1&lt;0,"CHECK: price below local base","Ready")))))))))</f>
        <v>Pending review</v>
      </c>
      <c r="N739" s="18">
        <v>112.12</v>
      </c>
      <c r="O739" s="19">
        <v>0.6574</v>
      </c>
      <c r="P739" s="14">
        <v>0.7899</v>
      </c>
      <c r="Q739" s="20" t="str">
        <f>IF(AND(ISNUMBER(L739),ISNUMBER(Y739),Y739&gt;0,X739&lt;1),ROUND(L739/(Y739*(1-X739))-1,4),"")</f>
        <v/>
      </c>
      <c r="R739" s="12">
        <v>110</v>
      </c>
      <c r="S739" s="13">
        <f>IF(AND(ISNUMBER(E739),E739&gt;0,ISNUMBER(F739)),R739*(F739/E739-1)*(1-'Start Here'!$B$16),0)</f>
        <v>8.53638066357475</v>
      </c>
      <c r="T739" s="17">
        <f>IF(AND(M739="Ready",OR(I739="Approve proposed",AND(I739="Use my price",AND(ISNUMBER(J739),J739&gt;0))),ISNUMBER(L739),E739&gt;0),R739*(L739/E739-1)*(1-'Start Here'!$B$16),0)</f>
        <v>0</v>
      </c>
      <c r="U739" t="str" s="6">
        <v/>
      </c>
      <c r="V739" t="str" s="21">
        <v>Yes</v>
      </c>
      <c r="W739" t="str" s="21">
        <v>No</v>
      </c>
      <c r="X739" s="22">
        <v>0</v>
      </c>
      <c r="Y739" s="18">
        <v>67.65</v>
      </c>
      <c r="Z739" s="18">
        <v>125</v>
      </c>
      <c r="AA739" s="25">
        <v>0.5412</v>
      </c>
      <c r="AB739" t="str" s="6">
        <v>2026-10-01 10:41:27 UTC</v>
      </c>
      <c r="AC739" t="str" s="6">
        <v>Local Line cache</v>
      </c>
      <c r="AD739" s="23">
        <v>910776</v>
      </c>
      <c r="AE739" s="23">
        <v>655864</v>
      </c>
      <c r="AF739" t="str" s="23">
        <v>910776:655864:member</v>
      </c>
      <c r="AG739" t="str" s="23">
        <v>No</v>
      </c>
      <c r="AH739" t="str" s="23">
        <v>Yes</v>
      </c>
      <c r="AI739" s="18">
        <v>112</v>
      </c>
    </row>
    <row r="740" ht="32" customHeight="1">
      <c r="A740" t="str" s="7">
        <v>Deck Family Farm</v>
      </c>
      <c r="B740" t="str" s="7">
        <v>Heritage Turkeys, Medium</v>
      </c>
      <c r="C740" t="str" s="7">
        <v>12.01 - 14.00 lbs</v>
      </c>
      <c r="D740" t="str" s="7">
        <v>Guest Basket</v>
      </c>
      <c r="E740" s="12">
        <v>112.12</v>
      </c>
      <c r="F740" s="13">
        <v>121.09</v>
      </c>
      <c r="G740" s="13">
        <f>IF(AND(ISNUMBER(E740),ISNUMBER(F740)),F740-E740,"")</f>
        <v>8.97</v>
      </c>
      <c r="H740" s="14">
        <f>IF(AND(ISNUMBER(E740),E740&gt;0,ISNUMBER(F740)),F740/E740-1,"")</f>
        <v>0.08000356760613636</v>
      </c>
      <c r="I740" t="str" s="15">
        <v>Unreviewed</v>
      </c>
      <c r="J740" s="16"/>
      <c r="K740" t="str" s="15">
        <v/>
      </c>
      <c r="L740" s="17" t="str">
        <f>IF(AC740="Local catalog","",IF(AG740="Yes",IF(ISNUMBER(E740),E740,""),IF(I740="Keep current",IF(ISNUMBER(E740),E740,""),IF(AH740&lt;&gt;"Yes","",IF(I740="Approve proposed",F740,IF(AND(I740="Use my price",AND(ISNUMBER(J740),J740&gt;0)),J740,""))))))</f>
        <v/>
      </c>
      <c r="M740" t="str" s="7">
        <f>IF(AND(AG740="Yes",OR(I740="Approve proposed",I740="Use my price")),"CHECK: protected price kept current",IF(OR(I740="Unreviewed",I740=""),"Pending review",IF(I740="Hold","On hold",IF(I740="Keep current",IF(ISNUMBER(E740),"Kept current","CHECK: no confirmed current price"),IF(AH740&lt;&gt;"Yes","CHECK: source needs review",IF(AND(I740="Use my price",NOT(AND(ISNUMBER(J740),J740&gt;0))),"CHECK: enter a price above zero",IF(NOT(OR(I740="Approve proposed",I740="Use my price")),"CHECK: choose a listed decision",IF(OR(NOT(ISNUMBER(L740)),L740&lt;=0,NOT(ISNUMBER(Y740)),Y740&lt;=0,X740&gt;=1),"CHECK: price or base unavailable",IF(L740/(Y740*(1-X740))-1&lt;0,"CHECK: price below local base","Ready")))))))))</f>
        <v>Pending review</v>
      </c>
      <c r="N740" s="18">
        <v>112.12</v>
      </c>
      <c r="O740" s="19">
        <v>0.6574</v>
      </c>
      <c r="P740" s="14">
        <v>0.7899</v>
      </c>
      <c r="Q740" s="20" t="str">
        <f>IF(AND(ISNUMBER(L740),ISNUMBER(Y740),Y740&gt;0,X740&lt;1),ROUND(L740/(Y740*(1-X740))-1,4),"")</f>
        <v/>
      </c>
      <c r="R740" s="12">
        <v>0</v>
      </c>
      <c r="S740" s="13">
        <f>IF(AND(ISNUMBER(E740),E740&gt;0,ISNUMBER(F740)),R740*(F740/E740-1)*(1-'Start Here'!$B$16),0)</f>
        <v>0</v>
      </c>
      <c r="T740" s="17">
        <f>IF(AND(M740="Ready",OR(I740="Approve proposed",AND(I740="Use my price",AND(ISNUMBER(J740),J740&gt;0))),ISNUMBER(L740),E740&gt;0),R740*(L740/E740-1)*(1-'Start Here'!$B$16),0)</f>
        <v>0</v>
      </c>
      <c r="U740" t="str" s="6">
        <v/>
      </c>
      <c r="V740" t="str" s="21">
        <v>Yes</v>
      </c>
      <c r="W740" t="str" s="21">
        <v>No</v>
      </c>
      <c r="X740" s="22">
        <v>0</v>
      </c>
      <c r="Y740" s="18">
        <v>67.65</v>
      </c>
      <c r="Z740" s="18">
        <v>125</v>
      </c>
      <c r="AA740" s="25">
        <v>0.5412</v>
      </c>
      <c r="AB740" t="str" s="6">
        <v>2026-10-01 10:41:27 UTC</v>
      </c>
      <c r="AC740" t="str" s="6">
        <v>Local Line cache</v>
      </c>
      <c r="AD740" s="23">
        <v>910776</v>
      </c>
      <c r="AE740" s="23">
        <v>655864</v>
      </c>
      <c r="AF740" t="str" s="23">
        <v>910776:655864:guest</v>
      </c>
      <c r="AG740" t="str" s="23">
        <v>No</v>
      </c>
      <c r="AH740" t="str" s="23">
        <v>Yes</v>
      </c>
      <c r="AI740" s="18">
        <v>0</v>
      </c>
    </row>
    <row r="741" ht="32" customHeight="1">
      <c r="A741" t="str" s="7">
        <v>Deck Family Farm</v>
      </c>
      <c r="B741" t="str" s="7">
        <v>Heritage Turkeys, Medium</v>
      </c>
      <c r="C741" t="str" s="7">
        <v>12.01 - 14.00 lbs</v>
      </c>
      <c r="D741" t="str" s="7">
        <v>SNAP</v>
      </c>
      <c r="E741" s="12">
        <v>112.12</v>
      </c>
      <c r="F741" s="13">
        <v>112.12</v>
      </c>
      <c r="G741" s="13">
        <f>IF(AND(ISNUMBER(E741),ISNUMBER(F741)),F741-E741,"")</f>
        <v>0</v>
      </c>
      <c r="H741" s="14">
        <f>IF(AND(ISNUMBER(E741),E741&gt;0,ISNUMBER(F741)),F741/E741-1,"")</f>
        <v>0</v>
      </c>
      <c r="I741" t="str" s="15">
        <v>Keep current</v>
      </c>
      <c r="J741" s="16"/>
      <c r="K741" t="str" s="15">
        <v/>
      </c>
      <c r="L741" s="17">
        <f>IF(AC741="Local catalog","",IF(AG741="Yes",IF(ISNUMBER(E741),E741,""),IF(I741="Keep current",IF(ISNUMBER(E741),E741,""),IF(AH741&lt;&gt;"Yes","",IF(I741="Approve proposed",F741,IF(AND(I741="Use my price",AND(ISNUMBER(J741),J741&gt;0)),J741,""))))))</f>
        <v>112.12</v>
      </c>
      <c r="M741" t="str" s="7">
        <f>IF(AND(AG741="Yes",OR(I741="Approve proposed",I741="Use my price")),"CHECK: protected price kept current",IF(OR(I741="Unreviewed",I741=""),"Pending review",IF(I741="Hold","On hold",IF(I741="Keep current",IF(ISNUMBER(E741),"Kept current","CHECK: no confirmed current price"),IF(AH741&lt;&gt;"Yes","CHECK: source needs review",IF(AND(I741="Use my price",NOT(AND(ISNUMBER(J741),J741&gt;0))),"CHECK: enter a price above zero",IF(NOT(OR(I741="Approve proposed",I741="Use my price")),"CHECK: choose a listed decision",IF(OR(NOT(ISNUMBER(L741)),L741&lt;=0,NOT(ISNUMBER(Y741)),Y741&lt;=0,X741&gt;=1),"CHECK: price or base unavailable",IF(L741/(Y741*(1-X741))-1&lt;0,"CHECK: price below local base","Ready")))))))))</f>
        <v>Kept current</v>
      </c>
      <c r="N741" s="18">
        <v>112.12</v>
      </c>
      <c r="O741" s="19">
        <v>0.6574</v>
      </c>
      <c r="P741" s="14">
        <v>0.6574</v>
      </c>
      <c r="Q741" s="20">
        <f>IF(AND(ISNUMBER(L741),ISNUMBER(Y741),Y741&gt;0,X741&lt;1),ROUND(L741/(Y741*(1-X741))-1,4),"")</f>
        <v>0.6574</v>
      </c>
      <c r="R741" s="12">
        <v>0</v>
      </c>
      <c r="S741" s="13">
        <f>IF(AND(ISNUMBER(E741),E741&gt;0,ISNUMBER(F741)),R741*(F741/E741-1)*(1-'Start Here'!$B$16),0)</f>
        <v>0</v>
      </c>
      <c r="T741" s="17">
        <f>IF(AND(M741="Ready",OR(I741="Approve proposed",AND(I741="Use my price",AND(ISNUMBER(J741),J741&gt;0))),ISNUMBER(L741),E741&gt;0),R741*(L741/E741-1)*(1-'Start Here'!$B$16),0)</f>
        <v>0</v>
      </c>
      <c r="U741" t="str" s="6">
        <v>SNAP: preserve existing selling price</v>
      </c>
      <c r="V741" t="str" s="21">
        <v>Yes</v>
      </c>
      <c r="W741" t="str" s="21">
        <v>No</v>
      </c>
      <c r="X741" s="22">
        <v>0</v>
      </c>
      <c r="Y741" s="18">
        <v>67.65</v>
      </c>
      <c r="Z741" s="18">
        <v>125</v>
      </c>
      <c r="AA741" s="25">
        <v>0.5412</v>
      </c>
      <c r="AB741" t="str" s="6">
        <v>2026-10-01 10:41:27 UTC</v>
      </c>
      <c r="AC741" t="str" s="6">
        <v>Local Line cache</v>
      </c>
      <c r="AD741" s="23">
        <v>910776</v>
      </c>
      <c r="AE741" s="23">
        <v>655864</v>
      </c>
      <c r="AF741" t="str" s="23">
        <v>910776:655864:snap</v>
      </c>
      <c r="AG741" t="str" s="23">
        <v>Yes</v>
      </c>
      <c r="AH741" t="str" s="23">
        <v>Yes</v>
      </c>
      <c r="AI741" s="18">
        <v>0</v>
      </c>
    </row>
    <row r="742" ht="32" customHeight="1">
      <c r="A742" t="str" s="7">
        <v>Deck Family Farm</v>
      </c>
      <c r="B742" t="str" s="7">
        <v>Honey Maple Ham, Ends &amp; Pieces</v>
      </c>
      <c r="C742" t="str" s="7">
        <v>8 oz</v>
      </c>
      <c r="D742" t="str" s="7">
        <v>Herd Share Members</v>
      </c>
      <c r="E742" s="12">
        <v>10.76</v>
      </c>
      <c r="F742" s="13">
        <v>11.62</v>
      </c>
      <c r="G742" s="13">
        <f>IF(AND(ISNUMBER(E742),ISNUMBER(F742)),F742-E742,"")</f>
        <v>0.86</v>
      </c>
      <c r="H742" s="14">
        <f>IF(AND(ISNUMBER(E742),E742&gt;0,ISNUMBER(F742)),F742/E742-1,"")</f>
        <v>0.07992565055762069</v>
      </c>
      <c r="I742" t="str" s="15">
        <v>Unreviewed</v>
      </c>
      <c r="J742" s="16"/>
      <c r="K742" t="str" s="15">
        <v/>
      </c>
      <c r="L742" s="17" t="str">
        <f>IF(AC742="Local catalog","",IF(AG742="Yes",IF(ISNUMBER(E742),E742,""),IF(I742="Keep current",IF(ISNUMBER(E742),E742,""),IF(AH742&lt;&gt;"Yes","",IF(I742="Approve proposed",F742,IF(AND(I742="Use my price",AND(ISNUMBER(J742),J742&gt;0)),J742,""))))))</f>
        <v/>
      </c>
      <c r="M742" t="str" s="7">
        <f>IF(AND(AG742="Yes",OR(I742="Approve proposed",I742="Use my price")),"CHECK: protected price kept current",IF(OR(I742="Unreviewed",I742=""),"Pending review",IF(I742="Hold","On hold",IF(I742="Keep current",IF(ISNUMBER(E742),"Kept current","CHECK: no confirmed current price"),IF(AH742&lt;&gt;"Yes","CHECK: source needs review",IF(AND(I742="Use my price",NOT(AND(ISNUMBER(J742),J742&gt;0))),"CHECK: enter a price above zero",IF(NOT(OR(I742="Approve proposed",I742="Use my price")),"CHECK: choose a listed decision",IF(OR(NOT(ISNUMBER(L742)),L742&lt;=0,NOT(ISNUMBER(Y742)),Y742&lt;=0,X742&gt;=1),"CHECK: price or base unavailable",IF(L742/(Y742*(1-X742))-1&lt;0,"CHECK: price below local base","Ready")))))))))</f>
        <v>Pending review</v>
      </c>
      <c r="N742" s="18">
        <v>12.93</v>
      </c>
      <c r="O742" s="19">
        <v>0.6574</v>
      </c>
      <c r="P742" s="14">
        <v>0.4897</v>
      </c>
      <c r="Q742" s="20" t="str">
        <f>IF(AND(ISNUMBER(L742),ISNUMBER(Y742),Y742&gt;0,X742&lt;1),ROUND(L742/(Y742*(1-X742))-1,4),"")</f>
        <v/>
      </c>
      <c r="R742" s="12">
        <v>0</v>
      </c>
      <c r="S742" s="13">
        <f>IF(AND(ISNUMBER(E742),E742&gt;0,ISNUMBER(F742)),R742*(F742/E742-1)*(1-'Start Here'!$B$16),0)</f>
        <v>0</v>
      </c>
      <c r="T742" s="17">
        <f>IF(AND(M742="Ready",OR(I742="Approve proposed",AND(I742="Use my price",AND(ISNUMBER(J742),J742&gt;0))),ISNUMBER(L742),E742&gt;0),R742*(L742/E742-1)*(1-'Start Here'!$B$16),0)</f>
        <v>0</v>
      </c>
      <c r="U742" t="str" s="6">
        <v>Local and Local Line prices differ; Currently hidden; do not activate automatically</v>
      </c>
      <c r="V742" t="str" s="21">
        <v>No</v>
      </c>
      <c r="W742" t="str" s="21">
        <v>No</v>
      </c>
      <c r="X742" s="22">
        <v>0</v>
      </c>
      <c r="Y742" s="18">
        <v>7.8</v>
      </c>
      <c r="Z742" s="18">
        <v>14.41</v>
      </c>
      <c r="AA742" s="25">
        <v>0.5412</v>
      </c>
      <c r="AB742" t="str" s="6">
        <v>2026-10-01 10:41:27 UTC</v>
      </c>
      <c r="AC742" t="str" s="6">
        <v>Local Line cache</v>
      </c>
      <c r="AD742" s="23">
        <v>921372</v>
      </c>
      <c r="AE742" s="23">
        <v>667825</v>
      </c>
      <c r="AF742" t="str" s="23">
        <v>921372:667825:herdShare</v>
      </c>
      <c r="AG742" t="str" s="23">
        <v>No</v>
      </c>
      <c r="AH742" t="str" s="23">
        <v>Yes</v>
      </c>
      <c r="AI742" s="18">
        <v>0</v>
      </c>
    </row>
    <row r="743" ht="32" customHeight="1">
      <c r="A743" t="str" s="7">
        <v>Deck Family Farm</v>
      </c>
      <c r="B743" t="str" s="7">
        <v>Honey Maple Ham, Ends &amp; Pieces</v>
      </c>
      <c r="C743" t="str" s="7">
        <v>8 oz</v>
      </c>
      <c r="D743" t="str" s="7">
        <v>CSA Members</v>
      </c>
      <c r="E743" s="12">
        <v>10.76</v>
      </c>
      <c r="F743" s="13">
        <v>11.62</v>
      </c>
      <c r="G743" s="13">
        <f>IF(AND(ISNUMBER(E743),ISNUMBER(F743)),F743-E743,"")</f>
        <v>0.86</v>
      </c>
      <c r="H743" s="14">
        <f>IF(AND(ISNUMBER(E743),E743&gt;0,ISNUMBER(F743)),F743/E743-1,"")</f>
        <v>0.07992565055762069</v>
      </c>
      <c r="I743" t="str" s="15">
        <v>Unreviewed</v>
      </c>
      <c r="J743" s="16"/>
      <c r="K743" t="str" s="15">
        <v/>
      </c>
      <c r="L743" s="17" t="str">
        <f>IF(AC743="Local catalog","",IF(AG743="Yes",IF(ISNUMBER(E743),E743,""),IF(I743="Keep current",IF(ISNUMBER(E743),E743,""),IF(AH743&lt;&gt;"Yes","",IF(I743="Approve proposed",F743,IF(AND(I743="Use my price",AND(ISNUMBER(J743),J743&gt;0)),J743,""))))))</f>
        <v/>
      </c>
      <c r="M743" t="str" s="7">
        <f>IF(AND(AG743="Yes",OR(I743="Approve proposed",I743="Use my price")),"CHECK: protected price kept current",IF(OR(I743="Unreviewed",I743=""),"Pending review",IF(I743="Hold","On hold",IF(I743="Keep current",IF(ISNUMBER(E743),"Kept current","CHECK: no confirmed current price"),IF(AH743&lt;&gt;"Yes","CHECK: source needs review",IF(AND(I743="Use my price",NOT(AND(ISNUMBER(J743),J743&gt;0))),"CHECK: enter a price above zero",IF(NOT(OR(I743="Approve proposed",I743="Use my price")),"CHECK: choose a listed decision",IF(OR(NOT(ISNUMBER(L743)),L743&lt;=0,NOT(ISNUMBER(Y743)),Y743&lt;=0,X743&gt;=1),"CHECK: price or base unavailable",IF(L743/(Y743*(1-X743))-1&lt;0,"CHECK: price below local base","Ready")))))))))</f>
        <v>Pending review</v>
      </c>
      <c r="N743" s="18">
        <v>12.93</v>
      </c>
      <c r="O743" s="19">
        <v>0.6574</v>
      </c>
      <c r="P743" s="14">
        <v>0.4897</v>
      </c>
      <c r="Q743" s="20" t="str">
        <f>IF(AND(ISNUMBER(L743),ISNUMBER(Y743),Y743&gt;0,X743&lt;1),ROUND(L743/(Y743*(1-X743))-1,4),"")</f>
        <v/>
      </c>
      <c r="R743" s="12">
        <v>0</v>
      </c>
      <c r="S743" s="13">
        <f>IF(AND(ISNUMBER(E743),E743&gt;0,ISNUMBER(F743)),R743*(F743/E743-1)*(1-'Start Here'!$B$16),0)</f>
        <v>0</v>
      </c>
      <c r="T743" s="17">
        <f>IF(AND(M743="Ready",OR(I743="Approve proposed",AND(I743="Use my price",AND(ISNUMBER(J743),J743&gt;0))),ISNUMBER(L743),E743&gt;0),R743*(L743/E743-1)*(1-'Start Here'!$B$16),0)</f>
        <v>0</v>
      </c>
      <c r="U743" t="str" s="6">
        <v>Local and Local Line prices differ; Currently hidden; do not activate automatically</v>
      </c>
      <c r="V743" t="str" s="21">
        <v>No</v>
      </c>
      <c r="W743" t="str" s="21">
        <v>No</v>
      </c>
      <c r="X743" s="22">
        <v>0</v>
      </c>
      <c r="Y743" s="18">
        <v>7.8</v>
      </c>
      <c r="Z743" s="18">
        <v>14.41</v>
      </c>
      <c r="AA743" s="25">
        <v>0.5412</v>
      </c>
      <c r="AB743" t="str" s="6">
        <v>2026-10-01 10:41:27 UTC</v>
      </c>
      <c r="AC743" t="str" s="6">
        <v>Local Line cache</v>
      </c>
      <c r="AD743" s="23">
        <v>921372</v>
      </c>
      <c r="AE743" s="23">
        <v>667825</v>
      </c>
      <c r="AF743" t="str" s="23">
        <v>921372:667825:member</v>
      </c>
      <c r="AG743" t="str" s="23">
        <v>No</v>
      </c>
      <c r="AH743" t="str" s="23">
        <v>Yes</v>
      </c>
      <c r="AI743" s="18">
        <v>0</v>
      </c>
    </row>
    <row r="744" ht="32" customHeight="1">
      <c r="A744" t="str" s="7">
        <v>Deck Family Farm</v>
      </c>
      <c r="B744" t="str" s="7">
        <v>Honey Maple Ham, Ends &amp; Pieces</v>
      </c>
      <c r="C744" t="str" s="7">
        <v>8 oz</v>
      </c>
      <c r="D744" t="str" s="7">
        <v>Guest Basket</v>
      </c>
      <c r="E744" s="12">
        <v>12.01</v>
      </c>
      <c r="F744" s="13">
        <v>12.97</v>
      </c>
      <c r="G744" s="13">
        <f>IF(AND(ISNUMBER(E744),ISNUMBER(F744)),F744-E744,"")</f>
        <v>0.96</v>
      </c>
      <c r="H744" s="14">
        <f>IF(AND(ISNUMBER(E744),E744&gt;0,ISNUMBER(F744)),F744/E744-1,"")</f>
        <v>0.07993338884263124</v>
      </c>
      <c r="I744" t="str" s="15">
        <v>Unreviewed</v>
      </c>
      <c r="J744" s="16"/>
      <c r="K744" t="str" s="15">
        <v/>
      </c>
      <c r="L744" s="17" t="str">
        <f>IF(AC744="Local catalog","",IF(AG744="Yes",IF(ISNUMBER(E744),E744,""),IF(I744="Keep current",IF(ISNUMBER(E744),E744,""),IF(AH744&lt;&gt;"Yes","",IF(I744="Approve proposed",F744,IF(AND(I744="Use my price",AND(ISNUMBER(J744),J744&gt;0)),J744,""))))))</f>
        <v/>
      </c>
      <c r="M744" t="str" s="7">
        <f>IF(AND(AG744="Yes",OR(I744="Approve proposed",I744="Use my price")),"CHECK: protected price kept current",IF(OR(I744="Unreviewed",I744=""),"Pending review",IF(I744="Hold","On hold",IF(I744="Keep current",IF(ISNUMBER(E744),"Kept current","CHECK: no confirmed current price"),IF(AH744&lt;&gt;"Yes","CHECK: source needs review",IF(AND(I744="Use my price",NOT(AND(ISNUMBER(J744),J744&gt;0))),"CHECK: enter a price above zero",IF(NOT(OR(I744="Approve proposed",I744="Use my price")),"CHECK: choose a listed decision",IF(OR(NOT(ISNUMBER(L744)),L744&lt;=0,NOT(ISNUMBER(Y744)),Y744&lt;=0,X744&gt;=1),"CHECK: price or base unavailable",IF(L744/(Y744*(1-X744))-1&lt;0,"CHECK: price below local base","Ready")))))))))</f>
        <v>Pending review</v>
      </c>
      <c r="N744" s="18">
        <v>12.93</v>
      </c>
      <c r="O744" s="19">
        <v>0.6574</v>
      </c>
      <c r="P744" s="14">
        <v>0.6628</v>
      </c>
      <c r="Q744" s="20" t="str">
        <f>IF(AND(ISNUMBER(L744),ISNUMBER(Y744),Y744&gt;0,X744&lt;1),ROUND(L744/(Y744*(1-X744))-1,4),"")</f>
        <v/>
      </c>
      <c r="R744" s="12">
        <v>0</v>
      </c>
      <c r="S744" s="13">
        <f>IF(AND(ISNUMBER(E744),E744&gt;0,ISNUMBER(F744)),R744*(F744/E744-1)*(1-'Start Here'!$B$16),0)</f>
        <v>0</v>
      </c>
      <c r="T744" s="17">
        <f>IF(AND(M744="Ready",OR(I744="Approve proposed",AND(I744="Use my price",AND(ISNUMBER(J744),J744&gt;0))),ISNUMBER(L744),E744&gt;0),R744*(L744/E744-1)*(1-'Start Here'!$B$16),0)</f>
        <v>0</v>
      </c>
      <c r="U744" t="str" s="6">
        <v>Local and Local Line prices differ; Currently hidden; do not activate automatically</v>
      </c>
      <c r="V744" t="str" s="21">
        <v>No</v>
      </c>
      <c r="W744" t="str" s="21">
        <v>No</v>
      </c>
      <c r="X744" s="22">
        <v>0</v>
      </c>
      <c r="Y744" s="18">
        <v>7.8</v>
      </c>
      <c r="Z744" s="18">
        <v>14.41</v>
      </c>
      <c r="AA744" s="25">
        <v>0.5412</v>
      </c>
      <c r="AB744" t="str" s="6">
        <v>2026-10-01 10:41:27 UTC</v>
      </c>
      <c r="AC744" t="str" s="6">
        <v>Local Line cache</v>
      </c>
      <c r="AD744" s="23">
        <v>921372</v>
      </c>
      <c r="AE744" s="23">
        <v>667825</v>
      </c>
      <c r="AF744" t="str" s="23">
        <v>921372:667825:guest</v>
      </c>
      <c r="AG744" t="str" s="23">
        <v>No</v>
      </c>
      <c r="AH744" t="str" s="23">
        <v>Yes</v>
      </c>
      <c r="AI744" s="18">
        <v>0</v>
      </c>
    </row>
    <row r="745" ht="32" customHeight="1">
      <c r="A745" t="str" s="7">
        <v>Deck Family Farm</v>
      </c>
      <c r="B745" t="str" s="7">
        <v>Honey Maple Ham, Ends &amp; Pieces</v>
      </c>
      <c r="C745" t="str" s="7">
        <v>8 oz</v>
      </c>
      <c r="D745" t="str" s="7">
        <v>SNAP</v>
      </c>
      <c r="E745" s="12">
        <v>10.76</v>
      </c>
      <c r="F745" s="13">
        <v>10.76</v>
      </c>
      <c r="G745" s="13">
        <f>IF(AND(ISNUMBER(E745),ISNUMBER(F745)),F745-E745,"")</f>
        <v>0</v>
      </c>
      <c r="H745" s="14">
        <f>IF(AND(ISNUMBER(E745),E745&gt;0,ISNUMBER(F745)),F745/E745-1,"")</f>
        <v>0</v>
      </c>
      <c r="I745" t="str" s="15">
        <v>Keep current</v>
      </c>
      <c r="J745" s="16"/>
      <c r="K745" t="str" s="15">
        <v/>
      </c>
      <c r="L745" s="17">
        <f>IF(AC745="Local catalog","",IF(AG745="Yes",IF(ISNUMBER(E745),E745,""),IF(I745="Keep current",IF(ISNUMBER(E745),E745,""),IF(AH745&lt;&gt;"Yes","",IF(I745="Approve proposed",F745,IF(AND(I745="Use my price",AND(ISNUMBER(J745),J745&gt;0)),J745,""))))))</f>
        <v>10.76</v>
      </c>
      <c r="M745" t="str" s="7">
        <f>IF(AND(AG745="Yes",OR(I745="Approve proposed",I745="Use my price")),"CHECK: protected price kept current",IF(OR(I745="Unreviewed",I745=""),"Pending review",IF(I745="Hold","On hold",IF(I745="Keep current",IF(ISNUMBER(E745),"Kept current","CHECK: no confirmed current price"),IF(AH745&lt;&gt;"Yes","CHECK: source needs review",IF(AND(I745="Use my price",NOT(AND(ISNUMBER(J745),J745&gt;0))),"CHECK: enter a price above zero",IF(NOT(OR(I745="Approve proposed",I745="Use my price")),"CHECK: choose a listed decision",IF(OR(NOT(ISNUMBER(L745)),L745&lt;=0,NOT(ISNUMBER(Y745)),Y745&lt;=0,X745&gt;=1),"CHECK: price or base unavailable",IF(L745/(Y745*(1-X745))-1&lt;0,"CHECK: price below local base","Ready")))))))))</f>
        <v>Kept current</v>
      </c>
      <c r="N745" s="18">
        <v>12.93</v>
      </c>
      <c r="O745" s="19">
        <v>0.6574</v>
      </c>
      <c r="P745" s="14">
        <v>0.3795</v>
      </c>
      <c r="Q745" s="20">
        <f>IF(AND(ISNUMBER(L745),ISNUMBER(Y745),Y745&gt;0,X745&lt;1),ROUND(L745/(Y745*(1-X745))-1,4),"")</f>
        <v>0.3795</v>
      </c>
      <c r="R745" s="12">
        <v>0</v>
      </c>
      <c r="S745" s="13">
        <f>IF(AND(ISNUMBER(E745),E745&gt;0,ISNUMBER(F745)),R745*(F745/E745-1)*(1-'Start Here'!$B$16),0)</f>
        <v>0</v>
      </c>
      <c r="T745" s="17">
        <f>IF(AND(M745="Ready",OR(I745="Approve proposed",AND(I745="Use my price",AND(ISNUMBER(J745),J745&gt;0))),ISNUMBER(L745),E745&gt;0),R745*(L745/E745-1)*(1-'Start Here'!$B$16),0)</f>
        <v>0</v>
      </c>
      <c r="U745" t="str" s="6">
        <v>SNAP: preserve existing selling price; Local and Local Line prices differ; Currently hidden; do not activate automatically</v>
      </c>
      <c r="V745" t="str" s="21">
        <v>No</v>
      </c>
      <c r="W745" t="str" s="21">
        <v>No</v>
      </c>
      <c r="X745" s="22">
        <v>0</v>
      </c>
      <c r="Y745" s="18">
        <v>7.8</v>
      </c>
      <c r="Z745" s="18">
        <v>14.41</v>
      </c>
      <c r="AA745" s="25">
        <v>0.5412</v>
      </c>
      <c r="AB745" t="str" s="6">
        <v>2026-10-01 10:41:27 UTC</v>
      </c>
      <c r="AC745" t="str" s="6">
        <v>Local Line cache</v>
      </c>
      <c r="AD745" s="23">
        <v>921372</v>
      </c>
      <c r="AE745" s="23">
        <v>667825</v>
      </c>
      <c r="AF745" t="str" s="23">
        <v>921372:667825:snap</v>
      </c>
      <c r="AG745" t="str" s="23">
        <v>Yes</v>
      </c>
      <c r="AH745" t="str" s="23">
        <v>Yes</v>
      </c>
      <c r="AI745" s="18">
        <v>0</v>
      </c>
    </row>
    <row r="746" ht="32" customHeight="1">
      <c r="A746" t="str" s="7">
        <v>Deck Family Farm</v>
      </c>
      <c r="B746" t="str" s="7">
        <v>Honey Maple Ham, Sliced</v>
      </c>
      <c r="C746" t="str" s="7">
        <v>8 oz</v>
      </c>
      <c r="D746" t="str" s="7">
        <v>Herd Share Members</v>
      </c>
      <c r="E746" s="12">
        <v>17.49</v>
      </c>
      <c r="F746" s="13">
        <v>18.89</v>
      </c>
      <c r="G746" s="13">
        <f>IF(AND(ISNUMBER(E746),ISNUMBER(F746)),F746-E746,"")</f>
        <v>1.4</v>
      </c>
      <c r="H746" s="14">
        <f>IF(AND(ISNUMBER(E746),E746&gt;0,ISNUMBER(F746)),F746/E746-1,"")</f>
        <v>0.08004574042309898</v>
      </c>
      <c r="I746" t="str" s="15">
        <v>Unreviewed</v>
      </c>
      <c r="J746" s="16"/>
      <c r="K746" t="str" s="15">
        <v/>
      </c>
      <c r="L746" s="17" t="str">
        <f>IF(AC746="Local catalog","",IF(AG746="Yes",IF(ISNUMBER(E746),E746,""),IF(I746="Keep current",IF(ISNUMBER(E746),E746,""),IF(AH746&lt;&gt;"Yes","",IF(I746="Approve proposed",F746,IF(AND(I746="Use my price",AND(ISNUMBER(J746),J746&gt;0)),J746,""))))))</f>
        <v/>
      </c>
      <c r="M746" t="str" s="7">
        <f>IF(AND(AG746="Yes",OR(I746="Approve proposed",I746="Use my price")),"CHECK: protected price kept current",IF(OR(I746="Unreviewed",I746=""),"Pending review",IF(I746="Hold","On hold",IF(I746="Keep current",IF(ISNUMBER(E746),"Kept current","CHECK: no confirmed current price"),IF(AH746&lt;&gt;"Yes","CHECK: source needs review",IF(AND(I746="Use my price",NOT(AND(ISNUMBER(J746),J746&gt;0))),"CHECK: enter a price above zero",IF(NOT(OR(I746="Approve proposed",I746="Use my price")),"CHECK: choose a listed decision",IF(OR(NOT(ISNUMBER(L746)),L746&lt;=0,NOT(ISNUMBER(Y746)),Y746&lt;=0,X746&gt;=1),"CHECK: price or base unavailable",IF(L746/(Y746*(1-X746))-1&lt;0,"CHECK: price below local base","Ready")))))))))</f>
        <v>Pending review</v>
      </c>
      <c r="N746" s="18">
        <v>17.49</v>
      </c>
      <c r="O746" s="19">
        <v>0.6574</v>
      </c>
      <c r="P746" s="14">
        <v>0.7905</v>
      </c>
      <c r="Q746" s="20" t="str">
        <f>IF(AND(ISNUMBER(L746),ISNUMBER(Y746),Y746&gt;0,X746&lt;1),ROUND(L746/(Y746*(1-X746))-1,4),"")</f>
        <v/>
      </c>
      <c r="R746" s="12">
        <v>139.92</v>
      </c>
      <c r="S746" s="13">
        <f>IF(AND(ISNUMBER(E746),E746&gt;0,ISNUMBER(F746)),R746*(F746/E746-1)*(1-'Start Here'!$B$16),0)</f>
        <v>10.864000000000008</v>
      </c>
      <c r="T746" s="17">
        <f>IF(AND(M746="Ready",OR(I746="Approve proposed",AND(I746="Use my price",AND(ISNUMBER(J746),J746&gt;0))),ISNUMBER(L746),E746&gt;0),R746*(L746/E746-1)*(1-'Start Here'!$B$16),0)</f>
        <v>0</v>
      </c>
      <c r="U746" t="str" s="6">
        <v>Currently hidden; do not activate automatically</v>
      </c>
      <c r="V746" t="str" s="21">
        <v>No</v>
      </c>
      <c r="W746" t="str" s="21">
        <v>No</v>
      </c>
      <c r="X746" s="22">
        <v>0</v>
      </c>
      <c r="Y746" s="18">
        <v>10.55</v>
      </c>
      <c r="Z746" s="18">
        <v>19.49</v>
      </c>
      <c r="AA746" s="25">
        <v>0.5412</v>
      </c>
      <c r="AB746" t="str" s="6">
        <v>2026-10-01 10:41:27 UTC</v>
      </c>
      <c r="AC746" t="str" s="6">
        <v>Local Line cache</v>
      </c>
      <c r="AD746" s="23">
        <v>805693</v>
      </c>
      <c r="AE746" s="23">
        <v>526746</v>
      </c>
      <c r="AF746" t="str" s="23">
        <v>805693:526746:herdShare</v>
      </c>
      <c r="AG746" t="str" s="23">
        <v>No</v>
      </c>
      <c r="AH746" t="str" s="23">
        <v>Yes</v>
      </c>
      <c r="AI746" s="18">
        <v>84.4</v>
      </c>
    </row>
    <row r="747" ht="32" customHeight="1">
      <c r="A747" t="str" s="7">
        <v>Deck Family Farm</v>
      </c>
      <c r="B747" t="str" s="7">
        <v>Honey Maple Ham, Sliced</v>
      </c>
      <c r="C747" t="str" s="7">
        <v>8 oz</v>
      </c>
      <c r="D747" t="str" s="7">
        <v>CSA Members</v>
      </c>
      <c r="E747" s="12">
        <v>17.49</v>
      </c>
      <c r="F747" s="13">
        <v>18.89</v>
      </c>
      <c r="G747" s="13">
        <f>IF(AND(ISNUMBER(E747),ISNUMBER(F747)),F747-E747,"")</f>
        <v>1.4</v>
      </c>
      <c r="H747" s="14">
        <f>IF(AND(ISNUMBER(E747),E747&gt;0,ISNUMBER(F747)),F747/E747-1,"")</f>
        <v>0.08004574042309898</v>
      </c>
      <c r="I747" t="str" s="15">
        <v>Unreviewed</v>
      </c>
      <c r="J747" s="16"/>
      <c r="K747" t="str" s="15">
        <v/>
      </c>
      <c r="L747" s="17" t="str">
        <f>IF(AC747="Local catalog","",IF(AG747="Yes",IF(ISNUMBER(E747),E747,""),IF(I747="Keep current",IF(ISNUMBER(E747),E747,""),IF(AH747&lt;&gt;"Yes","",IF(I747="Approve proposed",F747,IF(AND(I747="Use my price",AND(ISNUMBER(J747),J747&gt;0)),J747,""))))))</f>
        <v/>
      </c>
      <c r="M747" t="str" s="7">
        <f>IF(AND(AG747="Yes",OR(I747="Approve proposed",I747="Use my price")),"CHECK: protected price kept current",IF(OR(I747="Unreviewed",I747=""),"Pending review",IF(I747="Hold","On hold",IF(I747="Keep current",IF(ISNUMBER(E747),"Kept current","CHECK: no confirmed current price"),IF(AH747&lt;&gt;"Yes","CHECK: source needs review",IF(AND(I747="Use my price",NOT(AND(ISNUMBER(J747),J747&gt;0))),"CHECK: enter a price above zero",IF(NOT(OR(I747="Approve proposed",I747="Use my price")),"CHECK: choose a listed decision",IF(OR(NOT(ISNUMBER(L747)),L747&lt;=0,NOT(ISNUMBER(Y747)),Y747&lt;=0,X747&gt;=1),"CHECK: price or base unavailable",IF(L747/(Y747*(1-X747))-1&lt;0,"CHECK: price below local base","Ready")))))))))</f>
        <v>Pending review</v>
      </c>
      <c r="N747" s="18">
        <v>17.49</v>
      </c>
      <c r="O747" s="19">
        <v>0.6574</v>
      </c>
      <c r="P747" s="14">
        <v>0.7905</v>
      </c>
      <c r="Q747" s="20" t="str">
        <f>IF(AND(ISNUMBER(L747),ISNUMBER(Y747),Y747&gt;0,X747&lt;1),ROUND(L747/(Y747*(1-X747))-1,4),"")</f>
        <v/>
      </c>
      <c r="R747" s="12">
        <v>122.43</v>
      </c>
      <c r="S747" s="13">
        <f>IF(AND(ISNUMBER(E747),E747&gt;0,ISNUMBER(F747)),R747*(F747/E747-1)*(1-'Start Here'!$B$16),0)</f>
        <v>9.506000000000007</v>
      </c>
      <c r="T747" s="17">
        <f>IF(AND(M747="Ready",OR(I747="Approve proposed",AND(I747="Use my price",AND(ISNUMBER(J747),J747&gt;0))),ISNUMBER(L747),E747&gt;0),R747*(L747/E747-1)*(1-'Start Here'!$B$16),0)</f>
        <v>0</v>
      </c>
      <c r="U747" t="str" s="6">
        <v>Currently hidden; do not activate automatically</v>
      </c>
      <c r="V747" t="str" s="21">
        <v>No</v>
      </c>
      <c r="W747" t="str" s="21">
        <v>No</v>
      </c>
      <c r="X747" s="22">
        <v>0</v>
      </c>
      <c r="Y747" s="18">
        <v>10.55</v>
      </c>
      <c r="Z747" s="18">
        <v>19.49</v>
      </c>
      <c r="AA747" s="25">
        <v>0.5412</v>
      </c>
      <c r="AB747" t="str" s="6">
        <v>2026-10-01 10:41:27 UTC</v>
      </c>
      <c r="AC747" t="str" s="6">
        <v>Local Line cache</v>
      </c>
      <c r="AD747" s="23">
        <v>805693</v>
      </c>
      <c r="AE747" s="23">
        <v>526746</v>
      </c>
      <c r="AF747" t="str" s="23">
        <v>805693:526746:member</v>
      </c>
      <c r="AG747" t="str" s="23">
        <v>No</v>
      </c>
      <c r="AH747" t="str" s="23">
        <v>Yes</v>
      </c>
      <c r="AI747" s="18">
        <v>73.85</v>
      </c>
    </row>
    <row r="748" ht="32" customHeight="1">
      <c r="A748" t="str" s="7">
        <v>Deck Family Farm</v>
      </c>
      <c r="B748" t="str" s="7">
        <v>Honey Maple Ham, Sliced</v>
      </c>
      <c r="C748" t="str" s="7">
        <v>8 oz</v>
      </c>
      <c r="D748" t="str" s="7">
        <v>Guest Basket</v>
      </c>
      <c r="E748" s="12">
        <v>17.49</v>
      </c>
      <c r="F748" s="13">
        <v>18.89</v>
      </c>
      <c r="G748" s="13">
        <f>IF(AND(ISNUMBER(E748),ISNUMBER(F748)),F748-E748,"")</f>
        <v>1.4</v>
      </c>
      <c r="H748" s="14">
        <f>IF(AND(ISNUMBER(E748),E748&gt;0,ISNUMBER(F748)),F748/E748-1,"")</f>
        <v>0.08004574042309898</v>
      </c>
      <c r="I748" t="str" s="15">
        <v>Unreviewed</v>
      </c>
      <c r="J748" s="16"/>
      <c r="K748" t="str" s="15">
        <v/>
      </c>
      <c r="L748" s="17" t="str">
        <f>IF(AC748="Local catalog","",IF(AG748="Yes",IF(ISNUMBER(E748),E748,""),IF(I748="Keep current",IF(ISNUMBER(E748),E748,""),IF(AH748&lt;&gt;"Yes","",IF(I748="Approve proposed",F748,IF(AND(I748="Use my price",AND(ISNUMBER(J748),J748&gt;0)),J748,""))))))</f>
        <v/>
      </c>
      <c r="M748" t="str" s="7">
        <f>IF(AND(AG748="Yes",OR(I748="Approve proposed",I748="Use my price")),"CHECK: protected price kept current",IF(OR(I748="Unreviewed",I748=""),"Pending review",IF(I748="Hold","On hold",IF(I748="Keep current",IF(ISNUMBER(E748),"Kept current","CHECK: no confirmed current price"),IF(AH748&lt;&gt;"Yes","CHECK: source needs review",IF(AND(I748="Use my price",NOT(AND(ISNUMBER(J748),J748&gt;0))),"CHECK: enter a price above zero",IF(NOT(OR(I748="Approve proposed",I748="Use my price")),"CHECK: choose a listed decision",IF(OR(NOT(ISNUMBER(L748)),L748&lt;=0,NOT(ISNUMBER(Y748)),Y748&lt;=0,X748&gt;=1),"CHECK: price or base unavailable",IF(L748/(Y748*(1-X748))-1&lt;0,"CHECK: price below local base","Ready")))))))))</f>
        <v>Pending review</v>
      </c>
      <c r="N748" s="18">
        <v>17.49</v>
      </c>
      <c r="O748" s="19">
        <v>0.6574</v>
      </c>
      <c r="P748" s="14">
        <v>0.7905</v>
      </c>
      <c r="Q748" s="20" t="str">
        <f>IF(AND(ISNUMBER(L748),ISNUMBER(Y748),Y748&gt;0,X748&lt;1),ROUND(L748/(Y748*(1-X748))-1,4),"")</f>
        <v/>
      </c>
      <c r="R748" s="12">
        <v>20.47</v>
      </c>
      <c r="S748" s="13">
        <f>IF(AND(ISNUMBER(E748),E748&gt;0,ISNUMBER(F748)),R748*(F748/E748-1)*(1-'Start Here'!$B$16),0)</f>
        <v>1.5893802172670108</v>
      </c>
      <c r="T748" s="17">
        <f>IF(AND(M748="Ready",OR(I748="Approve proposed",AND(I748="Use my price",AND(ISNUMBER(J748),J748&gt;0))),ISNUMBER(L748),E748&gt;0),R748*(L748/E748-1)*(1-'Start Here'!$B$16),0)</f>
        <v>0</v>
      </c>
      <c r="U748" t="str" s="6">
        <v>Currently hidden; do not activate automatically</v>
      </c>
      <c r="V748" t="str" s="21">
        <v>No</v>
      </c>
      <c r="W748" t="str" s="21">
        <v>No</v>
      </c>
      <c r="X748" s="22">
        <v>0</v>
      </c>
      <c r="Y748" s="18">
        <v>10.55</v>
      </c>
      <c r="Z748" s="18">
        <v>19.49</v>
      </c>
      <c r="AA748" s="25">
        <v>0.5412</v>
      </c>
      <c r="AB748" t="str" s="6">
        <v>2026-10-01 10:41:27 UTC</v>
      </c>
      <c r="AC748" t="str" s="6">
        <v>Local Line cache</v>
      </c>
      <c r="AD748" s="23">
        <v>805693</v>
      </c>
      <c r="AE748" s="23">
        <v>526746</v>
      </c>
      <c r="AF748" t="str" s="23">
        <v>805693:526746:guest</v>
      </c>
      <c r="AG748" t="str" s="23">
        <v>No</v>
      </c>
      <c r="AH748" t="str" s="23">
        <v>Yes</v>
      </c>
      <c r="AI748" s="18">
        <v>10.55</v>
      </c>
    </row>
    <row r="749" ht="32" customHeight="1">
      <c r="A749" t="str" s="7">
        <v>Deck Family Farm</v>
      </c>
      <c r="B749" t="str" s="7">
        <v>Honey Maple Ham, Sliced</v>
      </c>
      <c r="C749" t="str" s="7">
        <v>8 oz</v>
      </c>
      <c r="D749" t="str" s="7">
        <v>SNAP</v>
      </c>
      <c r="E749" s="12">
        <v>17.49</v>
      </c>
      <c r="F749" s="13">
        <v>17.49</v>
      </c>
      <c r="G749" s="13">
        <f>IF(AND(ISNUMBER(E749),ISNUMBER(F749)),F749-E749,"")</f>
        <v>0</v>
      </c>
      <c r="H749" s="14">
        <f>IF(AND(ISNUMBER(E749),E749&gt;0,ISNUMBER(F749)),F749/E749-1,"")</f>
        <v>0</v>
      </c>
      <c r="I749" t="str" s="15">
        <v>Keep current</v>
      </c>
      <c r="J749" s="16"/>
      <c r="K749" t="str" s="15">
        <v/>
      </c>
      <c r="L749" s="17">
        <f>IF(AC749="Local catalog","",IF(AG749="Yes",IF(ISNUMBER(E749),E749,""),IF(I749="Keep current",IF(ISNUMBER(E749),E749,""),IF(AH749&lt;&gt;"Yes","",IF(I749="Approve proposed",F749,IF(AND(I749="Use my price",AND(ISNUMBER(J749),J749&gt;0)),J749,""))))))</f>
        <v>17.49</v>
      </c>
      <c r="M749" t="str" s="7">
        <f>IF(AND(AG749="Yes",OR(I749="Approve proposed",I749="Use my price")),"CHECK: protected price kept current",IF(OR(I749="Unreviewed",I749=""),"Pending review",IF(I749="Hold","On hold",IF(I749="Keep current",IF(ISNUMBER(E749),"Kept current","CHECK: no confirmed current price"),IF(AH749&lt;&gt;"Yes","CHECK: source needs review",IF(AND(I749="Use my price",NOT(AND(ISNUMBER(J749),J749&gt;0))),"CHECK: enter a price above zero",IF(NOT(OR(I749="Approve proposed",I749="Use my price")),"CHECK: choose a listed decision",IF(OR(NOT(ISNUMBER(L749)),L749&lt;=0,NOT(ISNUMBER(Y749)),Y749&lt;=0,X749&gt;=1),"CHECK: price or base unavailable",IF(L749/(Y749*(1-X749))-1&lt;0,"CHECK: price below local base","Ready")))))))))</f>
        <v>Kept current</v>
      </c>
      <c r="N749" s="18">
        <v>17.49</v>
      </c>
      <c r="O749" s="19">
        <v>0.6574</v>
      </c>
      <c r="P749" s="14">
        <v>0.6578</v>
      </c>
      <c r="Q749" s="20">
        <f>IF(AND(ISNUMBER(L749),ISNUMBER(Y749),Y749&gt;0,X749&lt;1),ROUND(L749/(Y749*(1-X749))-1,4),"")</f>
        <v>0.6578</v>
      </c>
      <c r="R749" s="12">
        <v>0</v>
      </c>
      <c r="S749" s="13">
        <f>IF(AND(ISNUMBER(E749),E749&gt;0,ISNUMBER(F749)),R749*(F749/E749-1)*(1-'Start Here'!$B$16),0)</f>
        <v>0</v>
      </c>
      <c r="T749" s="17">
        <f>IF(AND(M749="Ready",OR(I749="Approve proposed",AND(I749="Use my price",AND(ISNUMBER(J749),J749&gt;0))),ISNUMBER(L749),E749&gt;0),R749*(L749/E749-1)*(1-'Start Here'!$B$16),0)</f>
        <v>0</v>
      </c>
      <c r="U749" t="str" s="6">
        <v>SNAP: preserve existing selling price; Currently hidden; do not activate automatically</v>
      </c>
      <c r="V749" t="str" s="21">
        <v>No</v>
      </c>
      <c r="W749" t="str" s="21">
        <v>No</v>
      </c>
      <c r="X749" s="22">
        <v>0</v>
      </c>
      <c r="Y749" s="18">
        <v>10.55</v>
      </c>
      <c r="Z749" s="18">
        <v>19.49</v>
      </c>
      <c r="AA749" s="25">
        <v>0.5412</v>
      </c>
      <c r="AB749" t="str" s="6">
        <v>2026-10-01 10:41:27 UTC</v>
      </c>
      <c r="AC749" t="str" s="6">
        <v>Local Line cache</v>
      </c>
      <c r="AD749" s="23">
        <v>805693</v>
      </c>
      <c r="AE749" s="23">
        <v>526746</v>
      </c>
      <c r="AF749" t="str" s="23">
        <v>805693:526746:snap</v>
      </c>
      <c r="AG749" t="str" s="23">
        <v>Yes</v>
      </c>
      <c r="AH749" t="str" s="23">
        <v>Yes</v>
      </c>
      <c r="AI749" s="18">
        <v>0</v>
      </c>
    </row>
    <row r="750" ht="32" customHeight="1">
      <c r="A750" t="str" s="7">
        <v>Deck Family Farm</v>
      </c>
      <c r="B750" t="str" s="7">
        <v>Honey, Bulk Raw</v>
      </c>
      <c r="C750" t="str" s="7">
        <v>4 gallon</v>
      </c>
      <c r="D750" t="str" s="7">
        <v>Herd Share Members</v>
      </c>
      <c r="E750" s="12">
        <v>406.06</v>
      </c>
      <c r="F750" s="13">
        <v>438.54</v>
      </c>
      <c r="G750" s="13">
        <f>IF(AND(ISNUMBER(E750),ISNUMBER(F750)),F750-E750,"")</f>
        <v>32.48</v>
      </c>
      <c r="H750" s="14">
        <f>IF(AND(ISNUMBER(E750),E750&gt;0,ISNUMBER(F750)),F750/E750-1,"")</f>
        <v>0.07998817908683442</v>
      </c>
      <c r="I750" t="str" s="15">
        <v>Unreviewed</v>
      </c>
      <c r="J750" s="16"/>
      <c r="K750" t="str" s="15">
        <v/>
      </c>
      <c r="L750" s="17" t="str">
        <f>IF(AC750="Local catalog","",IF(AG750="Yes",IF(ISNUMBER(E750),E750,""),IF(I750="Keep current",IF(ISNUMBER(E750),E750,""),IF(AH750&lt;&gt;"Yes","",IF(I750="Approve proposed",F750,IF(AND(I750="Use my price",AND(ISNUMBER(J750),J750&gt;0)),J750,""))))))</f>
        <v/>
      </c>
      <c r="M750" t="str" s="7">
        <f>IF(AND(AG750="Yes",OR(I750="Approve proposed",I750="Use my price")),"CHECK: protected price kept current",IF(OR(I750="Unreviewed",I750=""),"Pending review",IF(I750="Hold","On hold",IF(I750="Keep current",IF(ISNUMBER(E750),"Kept current","CHECK: no confirmed current price"),IF(AH750&lt;&gt;"Yes","CHECK: source needs review",IF(AND(I750="Use my price",NOT(AND(ISNUMBER(J750),J750&gt;0))),"CHECK: enter a price above zero",IF(NOT(OR(I750="Approve proposed",I750="Use my price")),"CHECK: choose a listed decision",IF(OR(NOT(ISNUMBER(L750)),L750&lt;=0,NOT(ISNUMBER(Y750)),Y750&lt;=0,X750&gt;=1),"CHECK: price or base unavailable",IF(L750/(Y750*(1-X750))-1&lt;0,"CHECK: price below local base","Ready")))))))))</f>
        <v>Pending review</v>
      </c>
      <c r="N750" s="18">
        <v>406.06</v>
      </c>
      <c r="O750" s="19">
        <v>0.6574</v>
      </c>
      <c r="P750" s="14">
        <v>0.79</v>
      </c>
      <c r="Q750" s="20" t="str">
        <f>IF(AND(ISNUMBER(L750),ISNUMBER(Y750),Y750&gt;0,X750&lt;1),ROUND(L750/(Y750*(1-X750))-1,4),"")</f>
        <v/>
      </c>
      <c r="R750" s="12">
        <v>0</v>
      </c>
      <c r="S750" s="13">
        <f>IF(AND(ISNUMBER(E750),E750&gt;0,ISNUMBER(F750)),R750*(F750/E750-1)*(1-'Start Here'!$B$16),0)</f>
        <v>0</v>
      </c>
      <c r="T750" s="17">
        <f>IF(AND(M750="Ready",OR(I750="Approve proposed",AND(I750="Use my price",AND(ISNUMBER(J750),J750&gt;0))),ISNUMBER(L750),E750&gt;0),R750*(L750/E750-1)*(1-'Start Here'!$B$16),0)</f>
        <v>0</v>
      </c>
      <c r="U750" t="str" s="6">
        <v/>
      </c>
      <c r="V750" t="str" s="21">
        <v>Yes</v>
      </c>
      <c r="W750" t="str" s="21">
        <v>No</v>
      </c>
      <c r="X750" s="22">
        <v>0</v>
      </c>
      <c r="Y750" s="18">
        <v>245</v>
      </c>
      <c r="Z750" s="18">
        <v>452.7</v>
      </c>
      <c r="AA750" s="25">
        <v>0.5412</v>
      </c>
      <c r="AB750" t="str" s="6">
        <v>2026-10-01 10:41:27 UTC</v>
      </c>
      <c r="AC750" t="str" s="6">
        <v>Local Line cache</v>
      </c>
      <c r="AD750" s="23">
        <v>806151</v>
      </c>
      <c r="AE750" s="23">
        <v>527216</v>
      </c>
      <c r="AF750" t="str" s="23">
        <v>806151:527216:herdShare</v>
      </c>
      <c r="AG750" t="str" s="23">
        <v>No</v>
      </c>
      <c r="AH750" t="str" s="23">
        <v>Yes</v>
      </c>
      <c r="AI750" s="18">
        <v>0</v>
      </c>
    </row>
    <row r="751" ht="32" customHeight="1">
      <c r="A751" t="str" s="7">
        <v>Deck Family Farm</v>
      </c>
      <c r="B751" t="str" s="7">
        <v>Honey, Bulk Raw</v>
      </c>
      <c r="C751" t="str" s="7">
        <v>4 gallon</v>
      </c>
      <c r="D751" t="str" s="7">
        <v>CSA Members</v>
      </c>
      <c r="E751" s="12">
        <v>406.06</v>
      </c>
      <c r="F751" s="13">
        <v>438.54</v>
      </c>
      <c r="G751" s="13">
        <f>IF(AND(ISNUMBER(E751),ISNUMBER(F751)),F751-E751,"")</f>
        <v>32.48</v>
      </c>
      <c r="H751" s="14">
        <f>IF(AND(ISNUMBER(E751),E751&gt;0,ISNUMBER(F751)),F751/E751-1,"")</f>
        <v>0.07998817908683442</v>
      </c>
      <c r="I751" t="str" s="15">
        <v>Unreviewed</v>
      </c>
      <c r="J751" s="16"/>
      <c r="K751" t="str" s="15">
        <v/>
      </c>
      <c r="L751" s="17" t="str">
        <f>IF(AC751="Local catalog","",IF(AG751="Yes",IF(ISNUMBER(E751),E751,""),IF(I751="Keep current",IF(ISNUMBER(E751),E751,""),IF(AH751&lt;&gt;"Yes","",IF(I751="Approve proposed",F751,IF(AND(I751="Use my price",AND(ISNUMBER(J751),J751&gt;0)),J751,""))))))</f>
        <v/>
      </c>
      <c r="M751" t="str" s="7">
        <f>IF(AND(AG751="Yes",OR(I751="Approve proposed",I751="Use my price")),"CHECK: protected price kept current",IF(OR(I751="Unreviewed",I751=""),"Pending review",IF(I751="Hold","On hold",IF(I751="Keep current",IF(ISNUMBER(E751),"Kept current","CHECK: no confirmed current price"),IF(AH751&lt;&gt;"Yes","CHECK: source needs review",IF(AND(I751="Use my price",NOT(AND(ISNUMBER(J751),J751&gt;0))),"CHECK: enter a price above zero",IF(NOT(OR(I751="Approve proposed",I751="Use my price")),"CHECK: choose a listed decision",IF(OR(NOT(ISNUMBER(L751)),L751&lt;=0,NOT(ISNUMBER(Y751)),Y751&lt;=0,X751&gt;=1),"CHECK: price or base unavailable",IF(L751/(Y751*(1-X751))-1&lt;0,"CHECK: price below local base","Ready")))))))))</f>
        <v>Pending review</v>
      </c>
      <c r="N751" s="18">
        <v>406.06</v>
      </c>
      <c r="O751" s="19">
        <v>0.6574</v>
      </c>
      <c r="P751" s="14">
        <v>0.79</v>
      </c>
      <c r="Q751" s="20" t="str">
        <f>IF(AND(ISNUMBER(L751),ISNUMBER(Y751),Y751&gt;0,X751&lt;1),ROUND(L751/(Y751*(1-X751))-1,4),"")</f>
        <v/>
      </c>
      <c r="R751" s="12">
        <v>0</v>
      </c>
      <c r="S751" s="13">
        <f>IF(AND(ISNUMBER(E751),E751&gt;0,ISNUMBER(F751)),R751*(F751/E751-1)*(1-'Start Here'!$B$16),0)</f>
        <v>0</v>
      </c>
      <c r="T751" s="17">
        <f>IF(AND(M751="Ready",OR(I751="Approve proposed",AND(I751="Use my price",AND(ISNUMBER(J751),J751&gt;0))),ISNUMBER(L751),E751&gt;0),R751*(L751/E751-1)*(1-'Start Here'!$B$16),0)</f>
        <v>0</v>
      </c>
      <c r="U751" t="str" s="6">
        <v/>
      </c>
      <c r="V751" t="str" s="21">
        <v>Yes</v>
      </c>
      <c r="W751" t="str" s="21">
        <v>No</v>
      </c>
      <c r="X751" s="22">
        <v>0</v>
      </c>
      <c r="Y751" s="18">
        <v>245</v>
      </c>
      <c r="Z751" s="18">
        <v>452.7</v>
      </c>
      <c r="AA751" s="25">
        <v>0.5412</v>
      </c>
      <c r="AB751" t="str" s="6">
        <v>2026-10-01 10:41:27 UTC</v>
      </c>
      <c r="AC751" t="str" s="6">
        <v>Local Line cache</v>
      </c>
      <c r="AD751" s="23">
        <v>806151</v>
      </c>
      <c r="AE751" s="23">
        <v>527216</v>
      </c>
      <c r="AF751" t="str" s="23">
        <v>806151:527216:member</v>
      </c>
      <c r="AG751" t="str" s="23">
        <v>No</v>
      </c>
      <c r="AH751" t="str" s="23">
        <v>Yes</v>
      </c>
      <c r="AI751" s="18">
        <v>0</v>
      </c>
    </row>
    <row r="752" ht="32" customHeight="1">
      <c r="A752" t="str" s="7">
        <v>Deck Family Farm</v>
      </c>
      <c r="B752" t="str" s="7">
        <v>Honey, Bulk Raw</v>
      </c>
      <c r="C752" t="str" s="7">
        <v>4 gallon</v>
      </c>
      <c r="D752" t="str" s="7">
        <v>Guest Basket</v>
      </c>
      <c r="E752" s="12">
        <v>406.06</v>
      </c>
      <c r="F752" s="13">
        <v>438.54</v>
      </c>
      <c r="G752" s="13">
        <f>IF(AND(ISNUMBER(E752),ISNUMBER(F752)),F752-E752,"")</f>
        <v>32.48</v>
      </c>
      <c r="H752" s="14">
        <f>IF(AND(ISNUMBER(E752),E752&gt;0,ISNUMBER(F752)),F752/E752-1,"")</f>
        <v>0.07998817908683442</v>
      </c>
      <c r="I752" t="str" s="15">
        <v>Unreviewed</v>
      </c>
      <c r="J752" s="16"/>
      <c r="K752" t="str" s="15">
        <v/>
      </c>
      <c r="L752" s="17" t="str">
        <f>IF(AC752="Local catalog","",IF(AG752="Yes",IF(ISNUMBER(E752),E752,""),IF(I752="Keep current",IF(ISNUMBER(E752),E752,""),IF(AH752&lt;&gt;"Yes","",IF(I752="Approve proposed",F752,IF(AND(I752="Use my price",AND(ISNUMBER(J752),J752&gt;0)),J752,""))))))</f>
        <v/>
      </c>
      <c r="M752" t="str" s="7">
        <f>IF(AND(AG752="Yes",OR(I752="Approve proposed",I752="Use my price")),"CHECK: protected price kept current",IF(OR(I752="Unreviewed",I752=""),"Pending review",IF(I752="Hold","On hold",IF(I752="Keep current",IF(ISNUMBER(E752),"Kept current","CHECK: no confirmed current price"),IF(AH752&lt;&gt;"Yes","CHECK: source needs review",IF(AND(I752="Use my price",NOT(AND(ISNUMBER(J752),J752&gt;0))),"CHECK: enter a price above zero",IF(NOT(OR(I752="Approve proposed",I752="Use my price")),"CHECK: choose a listed decision",IF(OR(NOT(ISNUMBER(L752)),L752&lt;=0,NOT(ISNUMBER(Y752)),Y752&lt;=0,X752&gt;=1),"CHECK: price or base unavailable",IF(L752/(Y752*(1-X752))-1&lt;0,"CHECK: price below local base","Ready")))))))))</f>
        <v>Pending review</v>
      </c>
      <c r="N752" s="18">
        <v>406.06</v>
      </c>
      <c r="O752" s="19">
        <v>0.6574</v>
      </c>
      <c r="P752" s="14">
        <v>0.79</v>
      </c>
      <c r="Q752" s="20" t="str">
        <f>IF(AND(ISNUMBER(L752),ISNUMBER(Y752),Y752&gt;0,X752&lt;1),ROUND(L752/(Y752*(1-X752))-1,4),"")</f>
        <v/>
      </c>
      <c r="R752" s="12">
        <v>0</v>
      </c>
      <c r="S752" s="13">
        <f>IF(AND(ISNUMBER(E752),E752&gt;0,ISNUMBER(F752)),R752*(F752/E752-1)*(1-'Start Here'!$B$16),0)</f>
        <v>0</v>
      </c>
      <c r="T752" s="17">
        <f>IF(AND(M752="Ready",OR(I752="Approve proposed",AND(I752="Use my price",AND(ISNUMBER(J752),J752&gt;0))),ISNUMBER(L752),E752&gt;0),R752*(L752/E752-1)*(1-'Start Here'!$B$16),0)</f>
        <v>0</v>
      </c>
      <c r="U752" t="str" s="6">
        <v/>
      </c>
      <c r="V752" t="str" s="21">
        <v>Yes</v>
      </c>
      <c r="W752" t="str" s="21">
        <v>No</v>
      </c>
      <c r="X752" s="22">
        <v>0</v>
      </c>
      <c r="Y752" s="18">
        <v>245</v>
      </c>
      <c r="Z752" s="18">
        <v>452.7</v>
      </c>
      <c r="AA752" s="25">
        <v>0.5412</v>
      </c>
      <c r="AB752" t="str" s="6">
        <v>2026-10-01 10:41:27 UTC</v>
      </c>
      <c r="AC752" t="str" s="6">
        <v>Local Line cache</v>
      </c>
      <c r="AD752" s="23">
        <v>806151</v>
      </c>
      <c r="AE752" s="23">
        <v>527216</v>
      </c>
      <c r="AF752" t="str" s="23">
        <v>806151:527216:guest</v>
      </c>
      <c r="AG752" t="str" s="23">
        <v>No</v>
      </c>
      <c r="AH752" t="str" s="23">
        <v>Yes</v>
      </c>
      <c r="AI752" s="18">
        <v>0</v>
      </c>
    </row>
    <row r="753" ht="32" customHeight="1">
      <c r="A753" t="str" s="7">
        <v>Deck Family Farm</v>
      </c>
      <c r="B753" t="str" s="7">
        <v>Honey, Bulk Raw</v>
      </c>
      <c r="C753" t="str" s="7">
        <v>4 gallon</v>
      </c>
      <c r="D753" t="str" s="7">
        <v>SNAP</v>
      </c>
      <c r="E753" s="12">
        <v>406.06</v>
      </c>
      <c r="F753" s="13">
        <v>406.06</v>
      </c>
      <c r="G753" s="13">
        <f>IF(AND(ISNUMBER(E753),ISNUMBER(F753)),F753-E753,"")</f>
        <v>0</v>
      </c>
      <c r="H753" s="14">
        <f>IF(AND(ISNUMBER(E753),E753&gt;0,ISNUMBER(F753)),F753/E753-1,"")</f>
        <v>0</v>
      </c>
      <c r="I753" t="str" s="15">
        <v>Keep current</v>
      </c>
      <c r="J753" s="16"/>
      <c r="K753" t="str" s="15">
        <v/>
      </c>
      <c r="L753" s="17">
        <f>IF(AC753="Local catalog","",IF(AG753="Yes",IF(ISNUMBER(E753),E753,""),IF(I753="Keep current",IF(ISNUMBER(E753),E753,""),IF(AH753&lt;&gt;"Yes","",IF(I753="Approve proposed",F753,IF(AND(I753="Use my price",AND(ISNUMBER(J753),J753&gt;0)),J753,""))))))</f>
        <v>406.06</v>
      </c>
      <c r="M753" t="str" s="7">
        <f>IF(AND(AG753="Yes",OR(I753="Approve proposed",I753="Use my price")),"CHECK: protected price kept current",IF(OR(I753="Unreviewed",I753=""),"Pending review",IF(I753="Hold","On hold",IF(I753="Keep current",IF(ISNUMBER(E753),"Kept current","CHECK: no confirmed current price"),IF(AH753&lt;&gt;"Yes","CHECK: source needs review",IF(AND(I753="Use my price",NOT(AND(ISNUMBER(J753),J753&gt;0))),"CHECK: enter a price above zero",IF(NOT(OR(I753="Approve proposed",I753="Use my price")),"CHECK: choose a listed decision",IF(OR(NOT(ISNUMBER(L753)),L753&lt;=0,NOT(ISNUMBER(Y753)),Y753&lt;=0,X753&gt;=1),"CHECK: price or base unavailable",IF(L753/(Y753*(1-X753))-1&lt;0,"CHECK: price below local base","Ready")))))))))</f>
        <v>Kept current</v>
      </c>
      <c r="N753" s="18">
        <v>406.06</v>
      </c>
      <c r="O753" s="19">
        <v>0.6574</v>
      </c>
      <c r="P753" s="14">
        <v>0.6574</v>
      </c>
      <c r="Q753" s="20">
        <f>IF(AND(ISNUMBER(L753),ISNUMBER(Y753),Y753&gt;0,X753&lt;1),ROUND(L753/(Y753*(1-X753))-1,4),"")</f>
        <v>0.6574</v>
      </c>
      <c r="R753" s="12">
        <v>0</v>
      </c>
      <c r="S753" s="13">
        <f>IF(AND(ISNUMBER(E753),E753&gt;0,ISNUMBER(F753)),R753*(F753/E753-1)*(1-'Start Here'!$B$16),0)</f>
        <v>0</v>
      </c>
      <c r="T753" s="17">
        <f>IF(AND(M753="Ready",OR(I753="Approve proposed",AND(I753="Use my price",AND(ISNUMBER(J753),J753&gt;0))),ISNUMBER(L753),E753&gt;0),R753*(L753/E753-1)*(1-'Start Here'!$B$16),0)</f>
        <v>0</v>
      </c>
      <c r="U753" t="str" s="6">
        <v>SNAP: preserve existing selling price</v>
      </c>
      <c r="V753" t="str" s="21">
        <v>Yes</v>
      </c>
      <c r="W753" t="str" s="21">
        <v>No</v>
      </c>
      <c r="X753" s="22">
        <v>0</v>
      </c>
      <c r="Y753" s="18">
        <v>245</v>
      </c>
      <c r="Z753" s="18">
        <v>452.7</v>
      </c>
      <c r="AA753" s="25">
        <v>0.5412</v>
      </c>
      <c r="AB753" t="str" s="6">
        <v>2026-10-01 10:41:27 UTC</v>
      </c>
      <c r="AC753" t="str" s="6">
        <v>Local Line cache</v>
      </c>
      <c r="AD753" s="23">
        <v>806151</v>
      </c>
      <c r="AE753" s="23">
        <v>527216</v>
      </c>
      <c r="AF753" t="str" s="23">
        <v>806151:527216:snap</v>
      </c>
      <c r="AG753" t="str" s="23">
        <v>Yes</v>
      </c>
      <c r="AH753" t="str" s="23">
        <v>Yes</v>
      </c>
      <c r="AI753" s="18">
        <v>0</v>
      </c>
    </row>
    <row r="754" ht="32" customHeight="1">
      <c r="A754" t="str" s="7">
        <v>Deck Family Farm</v>
      </c>
      <c r="B754" t="str" s="7">
        <v>Korean Style Beef Ribs</v>
      </c>
      <c r="C754" t="str" s="7">
        <v>1.20 - 1.40 lbs</v>
      </c>
      <c r="D754" t="str" s="7">
        <v>Herd Share Members</v>
      </c>
      <c r="E754" s="12">
        <v>22.74</v>
      </c>
      <c r="F754" s="13">
        <v>24.56</v>
      </c>
      <c r="G754" s="13">
        <f>IF(AND(ISNUMBER(E754),ISNUMBER(F754)),F754-E754,"")</f>
        <v>1.82</v>
      </c>
      <c r="H754" s="14">
        <f>IF(AND(ISNUMBER(E754),E754&gt;0,ISNUMBER(F754)),F754/E754-1,"")</f>
        <v>0.08003518029903245</v>
      </c>
      <c r="I754" t="str" s="15">
        <v>Unreviewed</v>
      </c>
      <c r="J754" s="16"/>
      <c r="K754" t="str" s="15">
        <v/>
      </c>
      <c r="L754" s="17" t="str">
        <f>IF(AC754="Local catalog","",IF(AG754="Yes",IF(ISNUMBER(E754),E754,""),IF(I754="Keep current",IF(ISNUMBER(E754),E754,""),IF(AH754&lt;&gt;"Yes","",IF(I754="Approve proposed",F754,IF(AND(I754="Use my price",AND(ISNUMBER(J754),J754&gt;0)),J754,""))))))</f>
        <v/>
      </c>
      <c r="M754" t="str" s="7">
        <f>IF(AND(AG754="Yes",OR(I754="Approve proposed",I754="Use my price")),"CHECK: protected price kept current",IF(OR(I754="Unreviewed",I754=""),"Pending review",IF(I754="Hold","On hold",IF(I754="Keep current",IF(ISNUMBER(E754),"Kept current","CHECK: no confirmed current price"),IF(AH754&lt;&gt;"Yes","CHECK: source needs review",IF(AND(I754="Use my price",NOT(AND(ISNUMBER(J754),J754&gt;0))),"CHECK: enter a price above zero",IF(NOT(OR(I754="Approve proposed",I754="Use my price")),"CHECK: choose a listed decision",IF(OR(NOT(ISNUMBER(L754)),L754&lt;=0,NOT(ISNUMBER(Y754)),Y754&lt;=0,X754&gt;=1),"CHECK: price or base unavailable",IF(L754/(Y754*(1-X754))-1&lt;0,"CHECK: price below local base","Ready")))))))))</f>
        <v>Pending review</v>
      </c>
      <c r="N754" s="18">
        <v>22.74</v>
      </c>
      <c r="O754" s="19">
        <v>0.6574</v>
      </c>
      <c r="P754" s="14">
        <v>0.7901</v>
      </c>
      <c r="Q754" s="20" t="str">
        <f>IF(AND(ISNUMBER(L754),ISNUMBER(Y754),Y754&gt;0,X754&lt;1),ROUND(L754/(Y754*(1-X754))-1,4),"")</f>
        <v/>
      </c>
      <c r="R754" s="12">
        <v>1296.18</v>
      </c>
      <c r="S754" s="13">
        <f>IF(AND(ISNUMBER(E754),E754&gt;0,ISNUMBER(F754)),R754*(F754/E754-1)*(1-'Start Here'!$B$16),0)</f>
        <v>100.62779999999988</v>
      </c>
      <c r="T754" s="17">
        <f>IF(AND(M754="Ready",OR(I754="Approve proposed",AND(I754="Use my price",AND(ISNUMBER(J754),J754&gt;0))),ISNUMBER(L754),E754&gt;0),R754*(L754/E754-1)*(1-'Start Here'!$B$16),0)</f>
        <v>0</v>
      </c>
      <c r="U754" t="str" s="6">
        <v>Currently hidden; do not activate automatically</v>
      </c>
      <c r="V754" t="str" s="21">
        <v>No</v>
      </c>
      <c r="W754" t="str" s="21">
        <v>No</v>
      </c>
      <c r="X754" s="22">
        <v>0</v>
      </c>
      <c r="Y754" s="18">
        <v>13.72</v>
      </c>
      <c r="Z754" s="18">
        <v>19.5</v>
      </c>
      <c r="AA754" s="25">
        <v>0.5412</v>
      </c>
      <c r="AB754" t="str" s="6">
        <v>2026-10-01 10:41:27 UTC</v>
      </c>
      <c r="AC754" t="str" s="6">
        <v>Local Line cache</v>
      </c>
      <c r="AD754" s="23">
        <v>805701</v>
      </c>
      <c r="AE754" s="23">
        <v>526754</v>
      </c>
      <c r="AF754" t="str" s="23">
        <v>805701:526754:herdShare</v>
      </c>
      <c r="AG754" t="str" s="23">
        <v>No</v>
      </c>
      <c r="AH754" t="str" s="23">
        <v>Yes</v>
      </c>
      <c r="AI754" s="18">
        <v>782.04</v>
      </c>
    </row>
    <row r="755" ht="32" customHeight="1">
      <c r="A755" t="str" s="7">
        <v>Deck Family Farm</v>
      </c>
      <c r="B755" t="str" s="7">
        <v>Korean Style Beef Ribs</v>
      </c>
      <c r="C755" t="str" s="7">
        <v>1.20 - 1.40 lbs</v>
      </c>
      <c r="D755" t="str" s="7">
        <v>CSA Members</v>
      </c>
      <c r="E755" s="12">
        <v>22.74</v>
      </c>
      <c r="F755" s="13">
        <v>24.56</v>
      </c>
      <c r="G755" s="13">
        <f>IF(AND(ISNUMBER(E755),ISNUMBER(F755)),F755-E755,"")</f>
        <v>1.82</v>
      </c>
      <c r="H755" s="14">
        <f>IF(AND(ISNUMBER(E755),E755&gt;0,ISNUMBER(F755)),F755/E755-1,"")</f>
        <v>0.08003518029903245</v>
      </c>
      <c r="I755" t="str" s="15">
        <v>Unreviewed</v>
      </c>
      <c r="J755" s="16"/>
      <c r="K755" t="str" s="15">
        <v/>
      </c>
      <c r="L755" s="17" t="str">
        <f>IF(AC755="Local catalog","",IF(AG755="Yes",IF(ISNUMBER(E755),E755,""),IF(I755="Keep current",IF(ISNUMBER(E755),E755,""),IF(AH755&lt;&gt;"Yes","",IF(I755="Approve proposed",F755,IF(AND(I755="Use my price",AND(ISNUMBER(J755),J755&gt;0)),J755,""))))))</f>
        <v/>
      </c>
      <c r="M755" t="str" s="7">
        <f>IF(AND(AG755="Yes",OR(I755="Approve proposed",I755="Use my price")),"CHECK: protected price kept current",IF(OR(I755="Unreviewed",I755=""),"Pending review",IF(I755="Hold","On hold",IF(I755="Keep current",IF(ISNUMBER(E755),"Kept current","CHECK: no confirmed current price"),IF(AH755&lt;&gt;"Yes","CHECK: source needs review",IF(AND(I755="Use my price",NOT(AND(ISNUMBER(J755),J755&gt;0))),"CHECK: enter a price above zero",IF(NOT(OR(I755="Approve proposed",I755="Use my price")),"CHECK: choose a listed decision",IF(OR(NOT(ISNUMBER(L755)),L755&lt;=0,NOT(ISNUMBER(Y755)),Y755&lt;=0,X755&gt;=1),"CHECK: price or base unavailable",IF(L755/(Y755*(1-X755))-1&lt;0,"CHECK: price below local base","Ready")))))))))</f>
        <v>Pending review</v>
      </c>
      <c r="N755" s="18">
        <v>22.74</v>
      </c>
      <c r="O755" s="19">
        <v>0.6574</v>
      </c>
      <c r="P755" s="14">
        <v>0.7901</v>
      </c>
      <c r="Q755" s="20" t="str">
        <f>IF(AND(ISNUMBER(L755),ISNUMBER(Y755),Y755&gt;0,X755&lt;1),ROUND(L755/(Y755*(1-X755))-1,4),"")</f>
        <v/>
      </c>
      <c r="R755" s="12">
        <v>0</v>
      </c>
      <c r="S755" s="13">
        <f>IF(AND(ISNUMBER(E755),E755&gt;0,ISNUMBER(F755)),R755*(F755/E755-1)*(1-'Start Here'!$B$16),0)</f>
        <v>0</v>
      </c>
      <c r="T755" s="17">
        <f>IF(AND(M755="Ready",OR(I755="Approve proposed",AND(I755="Use my price",AND(ISNUMBER(J755),J755&gt;0))),ISNUMBER(L755),E755&gt;0),R755*(L755/E755-1)*(1-'Start Here'!$B$16),0)</f>
        <v>0</v>
      </c>
      <c r="U755" t="str" s="6">
        <v>Currently hidden; do not activate automatically</v>
      </c>
      <c r="V755" t="str" s="21">
        <v>No</v>
      </c>
      <c r="W755" t="str" s="21">
        <v>No</v>
      </c>
      <c r="X755" s="22">
        <v>0</v>
      </c>
      <c r="Y755" s="18">
        <v>13.72</v>
      </c>
      <c r="Z755" s="18">
        <v>19.5</v>
      </c>
      <c r="AA755" s="25">
        <v>0.5412</v>
      </c>
      <c r="AB755" t="str" s="6">
        <v>2026-10-01 10:41:27 UTC</v>
      </c>
      <c r="AC755" t="str" s="6">
        <v>Local Line cache</v>
      </c>
      <c r="AD755" s="23">
        <v>805701</v>
      </c>
      <c r="AE755" s="23">
        <v>526754</v>
      </c>
      <c r="AF755" t="str" s="23">
        <v>805701:526754:member</v>
      </c>
      <c r="AG755" t="str" s="23">
        <v>No</v>
      </c>
      <c r="AH755" t="str" s="23">
        <v>Yes</v>
      </c>
      <c r="AI755" s="18">
        <v>0</v>
      </c>
    </row>
    <row r="756" ht="32" customHeight="1">
      <c r="A756" t="str" s="7">
        <v>Deck Family Farm</v>
      </c>
      <c r="B756" t="str" s="7">
        <v>Korean Style Beef Ribs</v>
      </c>
      <c r="C756" t="str" s="7">
        <v>1.20 - 1.40 lbs</v>
      </c>
      <c r="D756" t="str" s="7">
        <v>Guest Basket</v>
      </c>
      <c r="E756" s="12">
        <v>22.74</v>
      </c>
      <c r="F756" s="13">
        <v>24.56</v>
      </c>
      <c r="G756" s="13">
        <f>IF(AND(ISNUMBER(E756),ISNUMBER(F756)),F756-E756,"")</f>
        <v>1.82</v>
      </c>
      <c r="H756" s="14">
        <f>IF(AND(ISNUMBER(E756),E756&gt;0,ISNUMBER(F756)),F756/E756-1,"")</f>
        <v>0.08003518029903245</v>
      </c>
      <c r="I756" t="str" s="15">
        <v>Unreviewed</v>
      </c>
      <c r="J756" s="16"/>
      <c r="K756" t="str" s="15">
        <v/>
      </c>
      <c r="L756" s="17" t="str">
        <f>IF(AC756="Local catalog","",IF(AG756="Yes",IF(ISNUMBER(E756),E756,""),IF(I756="Keep current",IF(ISNUMBER(E756),E756,""),IF(AH756&lt;&gt;"Yes","",IF(I756="Approve proposed",F756,IF(AND(I756="Use my price",AND(ISNUMBER(J756),J756&gt;0)),J756,""))))))</f>
        <v/>
      </c>
      <c r="M756" t="str" s="7">
        <f>IF(AND(AG756="Yes",OR(I756="Approve proposed",I756="Use my price")),"CHECK: protected price kept current",IF(OR(I756="Unreviewed",I756=""),"Pending review",IF(I756="Hold","On hold",IF(I756="Keep current",IF(ISNUMBER(E756),"Kept current","CHECK: no confirmed current price"),IF(AH756&lt;&gt;"Yes","CHECK: source needs review",IF(AND(I756="Use my price",NOT(AND(ISNUMBER(J756),J756&gt;0))),"CHECK: enter a price above zero",IF(NOT(OR(I756="Approve proposed",I756="Use my price")),"CHECK: choose a listed decision",IF(OR(NOT(ISNUMBER(L756)),L756&lt;=0,NOT(ISNUMBER(Y756)),Y756&lt;=0,X756&gt;=1),"CHECK: price or base unavailable",IF(L756/(Y756*(1-X756))-1&lt;0,"CHECK: price below local base","Ready")))))))))</f>
        <v>Pending review</v>
      </c>
      <c r="N756" s="18">
        <v>22.74</v>
      </c>
      <c r="O756" s="19">
        <v>0.6574</v>
      </c>
      <c r="P756" s="14">
        <v>0.7901</v>
      </c>
      <c r="Q756" s="20" t="str">
        <f>IF(AND(ISNUMBER(L756),ISNUMBER(Y756),Y756&gt;0,X756&lt;1),ROUND(L756/(Y756*(1-X756))-1,4),"")</f>
        <v/>
      </c>
      <c r="R756" s="12">
        <v>235.16000000000003</v>
      </c>
      <c r="S756" s="13">
        <f>IF(AND(ISNUMBER(E756),E756&gt;0,ISNUMBER(F756)),R756*(F756/E756-1)*(1-'Start Here'!$B$16),0)</f>
        <v>18.25644080914686</v>
      </c>
      <c r="T756" s="17">
        <f>IF(AND(M756="Ready",OR(I756="Approve proposed",AND(I756="Use my price",AND(ISNUMBER(J756),J756&gt;0))),ISNUMBER(L756),E756&gt;0),R756*(L756/E756-1)*(1-'Start Here'!$B$16),0)</f>
        <v>0</v>
      </c>
      <c r="U756" t="str" s="6">
        <v>Currently hidden; do not activate automatically</v>
      </c>
      <c r="V756" t="str" s="21">
        <v>No</v>
      </c>
      <c r="W756" t="str" s="21">
        <v>No</v>
      </c>
      <c r="X756" s="22">
        <v>0</v>
      </c>
      <c r="Y756" s="18">
        <v>13.72</v>
      </c>
      <c r="Z756" s="18">
        <v>19.5</v>
      </c>
      <c r="AA756" s="25">
        <v>0.5412</v>
      </c>
      <c r="AB756" t="str" s="6">
        <v>2026-10-01 10:41:27 UTC</v>
      </c>
      <c r="AC756" t="str" s="6">
        <v>Local Line cache</v>
      </c>
      <c r="AD756" s="23">
        <v>805701</v>
      </c>
      <c r="AE756" s="23">
        <v>526754</v>
      </c>
      <c r="AF756" t="str" s="23">
        <v>805701:526754:guest</v>
      </c>
      <c r="AG756" t="str" s="23">
        <v>No</v>
      </c>
      <c r="AH756" t="str" s="23">
        <v>Yes</v>
      </c>
      <c r="AI756" s="18">
        <v>137.20000000000002</v>
      </c>
    </row>
    <row r="757" ht="32" customHeight="1">
      <c r="A757" t="str" s="7">
        <v>Deck Family Farm</v>
      </c>
      <c r="B757" t="str" s="7">
        <v>Korean Style Beef Ribs</v>
      </c>
      <c r="C757" t="str" s="7">
        <v>1.20 - 1.40 lbs</v>
      </c>
      <c r="D757" t="str" s="7">
        <v>SNAP</v>
      </c>
      <c r="E757" s="12">
        <v>22.74</v>
      </c>
      <c r="F757" s="13">
        <v>22.74</v>
      </c>
      <c r="G757" s="13">
        <f>IF(AND(ISNUMBER(E757),ISNUMBER(F757)),F757-E757,"")</f>
        <v>0</v>
      </c>
      <c r="H757" s="14">
        <f>IF(AND(ISNUMBER(E757),E757&gt;0,ISNUMBER(F757)),F757/E757-1,"")</f>
        <v>0</v>
      </c>
      <c r="I757" t="str" s="15">
        <v>Keep current</v>
      </c>
      <c r="J757" s="16"/>
      <c r="K757" t="str" s="15">
        <v/>
      </c>
      <c r="L757" s="17">
        <f>IF(AC757="Local catalog","",IF(AG757="Yes",IF(ISNUMBER(E757),E757,""),IF(I757="Keep current",IF(ISNUMBER(E757),E757,""),IF(AH757&lt;&gt;"Yes","",IF(I757="Approve proposed",F757,IF(AND(I757="Use my price",AND(ISNUMBER(J757),J757&gt;0)),J757,""))))))</f>
        <v>22.74</v>
      </c>
      <c r="M757" t="str" s="7">
        <f>IF(AND(AG757="Yes",OR(I757="Approve proposed",I757="Use my price")),"CHECK: protected price kept current",IF(OR(I757="Unreviewed",I757=""),"Pending review",IF(I757="Hold","On hold",IF(I757="Keep current",IF(ISNUMBER(E757),"Kept current","CHECK: no confirmed current price"),IF(AH757&lt;&gt;"Yes","CHECK: source needs review",IF(AND(I757="Use my price",NOT(AND(ISNUMBER(J757),J757&gt;0))),"CHECK: enter a price above zero",IF(NOT(OR(I757="Approve proposed",I757="Use my price")),"CHECK: choose a listed decision",IF(OR(NOT(ISNUMBER(L757)),L757&lt;=0,NOT(ISNUMBER(Y757)),Y757&lt;=0,X757&gt;=1),"CHECK: price or base unavailable",IF(L757/(Y757*(1-X757))-1&lt;0,"CHECK: price below local base","Ready")))))))))</f>
        <v>Kept current</v>
      </c>
      <c r="N757" s="18">
        <v>22.74</v>
      </c>
      <c r="O757" s="19">
        <v>0.6574</v>
      </c>
      <c r="P757" s="14">
        <v>0.6574</v>
      </c>
      <c r="Q757" s="20">
        <f>IF(AND(ISNUMBER(L757),ISNUMBER(Y757),Y757&gt;0,X757&lt;1),ROUND(L757/(Y757*(1-X757))-1,4),"")</f>
        <v>0.6574</v>
      </c>
      <c r="R757" s="12">
        <v>0</v>
      </c>
      <c r="S757" s="13">
        <f>IF(AND(ISNUMBER(E757),E757&gt;0,ISNUMBER(F757)),R757*(F757/E757-1)*(1-'Start Here'!$B$16),0)</f>
        <v>0</v>
      </c>
      <c r="T757" s="17">
        <f>IF(AND(M757="Ready",OR(I757="Approve proposed",AND(I757="Use my price",AND(ISNUMBER(J757),J757&gt;0))),ISNUMBER(L757),E757&gt;0),R757*(L757/E757-1)*(1-'Start Here'!$B$16),0)</f>
        <v>0</v>
      </c>
      <c r="U757" t="str" s="6">
        <v>SNAP: preserve existing selling price; Currently hidden; do not activate automatically</v>
      </c>
      <c r="V757" t="str" s="21">
        <v>No</v>
      </c>
      <c r="W757" t="str" s="21">
        <v>No</v>
      </c>
      <c r="X757" s="22">
        <v>0</v>
      </c>
      <c r="Y757" s="18">
        <v>13.72</v>
      </c>
      <c r="Z757" s="18">
        <v>19.5</v>
      </c>
      <c r="AA757" s="25">
        <v>0.5412</v>
      </c>
      <c r="AB757" t="str" s="6">
        <v>2026-10-01 10:41:27 UTC</v>
      </c>
      <c r="AC757" t="str" s="6">
        <v>Local Line cache</v>
      </c>
      <c r="AD757" s="23">
        <v>805701</v>
      </c>
      <c r="AE757" s="23">
        <v>526754</v>
      </c>
      <c r="AF757" t="str" s="23">
        <v>805701:526754:snap</v>
      </c>
      <c r="AG757" t="str" s="23">
        <v>Yes</v>
      </c>
      <c r="AH757" t="str" s="23">
        <v>Yes</v>
      </c>
      <c r="AI757" s="18">
        <v>0</v>
      </c>
    </row>
    <row r="758" ht="32" customHeight="1">
      <c r="A758" t="str" s="7">
        <v>Deck Family Farm</v>
      </c>
      <c r="B758" t="str" s="7">
        <v>Lamb Bones</v>
      </c>
      <c r="C758" t="str" s="7">
        <v>3.00 - 5.00 lbs</v>
      </c>
      <c r="D758" t="str" s="7">
        <v>Herd Share Members</v>
      </c>
      <c r="E758" s="12">
        <v>8.97</v>
      </c>
      <c r="F758" s="13">
        <v>9.69</v>
      </c>
      <c r="G758" s="13">
        <f>IF(AND(ISNUMBER(E758),ISNUMBER(F758)),F758-E758,"")</f>
        <v>0.72</v>
      </c>
      <c r="H758" s="14">
        <f>IF(AND(ISNUMBER(E758),E758&gt;0,ISNUMBER(F758)),F758/E758-1,"")</f>
        <v>0.08026755852842804</v>
      </c>
      <c r="I758" t="str" s="15">
        <v>Unreviewed</v>
      </c>
      <c r="J758" s="16"/>
      <c r="K758" t="str" s="15">
        <v/>
      </c>
      <c r="L758" s="17" t="str">
        <f>IF(AC758="Local catalog","",IF(AG758="Yes",IF(ISNUMBER(E758),E758,""),IF(I758="Keep current",IF(ISNUMBER(E758),E758,""),IF(AH758&lt;&gt;"Yes","",IF(I758="Approve proposed",F758,IF(AND(I758="Use my price",AND(ISNUMBER(J758),J758&gt;0)),J758,""))))))</f>
        <v/>
      </c>
      <c r="M758" t="str" s="7">
        <f>IF(AND(AG758="Yes",OR(I758="Approve proposed",I758="Use my price")),"CHECK: protected price kept current",IF(OR(I758="Unreviewed",I758=""),"Pending review",IF(I758="Hold","On hold",IF(I758="Keep current",IF(ISNUMBER(E758),"Kept current","CHECK: no confirmed current price"),IF(AH758&lt;&gt;"Yes","CHECK: source needs review",IF(AND(I758="Use my price",NOT(AND(ISNUMBER(J758),J758&gt;0))),"CHECK: enter a price above zero",IF(NOT(OR(I758="Approve proposed",I758="Use my price")),"CHECK: choose a listed decision",IF(OR(NOT(ISNUMBER(L758)),L758&lt;=0,NOT(ISNUMBER(Y758)),Y758&lt;=0,X758&gt;=1),"CHECK: price or base unavailable",IF(L758/(Y758*(1-X758))-1&lt;0,"CHECK: price below local base","Ready")))))))))</f>
        <v>Pending review</v>
      </c>
      <c r="N758" s="18">
        <v>8.97</v>
      </c>
      <c r="O758" s="19">
        <v>0.6574</v>
      </c>
      <c r="P758" s="14">
        <v>0.7911</v>
      </c>
      <c r="Q758" s="20" t="str">
        <f>IF(AND(ISNUMBER(L758),ISNUMBER(Y758),Y758&gt;0,X758&lt;1),ROUND(L758/(Y758*(1-X758))-1,4),"")</f>
        <v/>
      </c>
      <c r="R758" s="12">
        <v>161.46</v>
      </c>
      <c r="S758" s="13">
        <f>IF(AND(ISNUMBER(E758),E758&gt;0,ISNUMBER(F758)),R758*(F758/E758-1)*(1-'Start Here'!$B$16),0)</f>
        <v>12.571199999999992</v>
      </c>
      <c r="T758" s="17">
        <f>IF(AND(M758="Ready",OR(I758="Approve proposed",AND(I758="Use my price",AND(ISNUMBER(J758),J758&gt;0))),ISNUMBER(L758),E758&gt;0),R758*(L758/E758-1)*(1-'Start Here'!$B$16),0)</f>
        <v>0</v>
      </c>
      <c r="U758" t="str" s="6">
        <v>Currently hidden; do not activate automatically</v>
      </c>
      <c r="V758" t="str" s="21">
        <v>No</v>
      </c>
      <c r="W758" t="str" s="21">
        <v>No</v>
      </c>
      <c r="X758" s="22">
        <v>0</v>
      </c>
      <c r="Y758" s="18">
        <v>5.41</v>
      </c>
      <c r="Z758" s="18">
        <v>2.5</v>
      </c>
      <c r="AA758" s="25">
        <v>0.5412</v>
      </c>
      <c r="AB758" t="str" s="6">
        <v>2026-10-01 10:41:27 UTC</v>
      </c>
      <c r="AC758" t="str" s="6">
        <v>Local Line cache</v>
      </c>
      <c r="AD758" s="23">
        <v>825835</v>
      </c>
      <c r="AE758" s="23">
        <v>549814</v>
      </c>
      <c r="AF758" t="str" s="23">
        <v>825835:549814:herdShare</v>
      </c>
      <c r="AG758" t="str" s="23">
        <v>No</v>
      </c>
      <c r="AH758" t="str" s="23">
        <v>Yes</v>
      </c>
      <c r="AI758" s="18">
        <v>97.38</v>
      </c>
    </row>
    <row r="759" ht="32" customHeight="1">
      <c r="A759" t="str" s="7">
        <v>Deck Family Farm</v>
      </c>
      <c r="B759" t="str" s="7">
        <v>Lamb Bones</v>
      </c>
      <c r="C759" t="str" s="7">
        <v>3.00 - 5.00 lbs</v>
      </c>
      <c r="D759" t="str" s="7">
        <v>CSA Members</v>
      </c>
      <c r="E759" s="12">
        <v>8.97</v>
      </c>
      <c r="F759" s="13">
        <v>9.69</v>
      </c>
      <c r="G759" s="13">
        <f>IF(AND(ISNUMBER(E759),ISNUMBER(F759)),F759-E759,"")</f>
        <v>0.72</v>
      </c>
      <c r="H759" s="14">
        <f>IF(AND(ISNUMBER(E759),E759&gt;0,ISNUMBER(F759)),F759/E759-1,"")</f>
        <v>0.08026755852842804</v>
      </c>
      <c r="I759" t="str" s="15">
        <v>Unreviewed</v>
      </c>
      <c r="J759" s="16"/>
      <c r="K759" t="str" s="15">
        <v/>
      </c>
      <c r="L759" s="17" t="str">
        <f>IF(AC759="Local catalog","",IF(AG759="Yes",IF(ISNUMBER(E759),E759,""),IF(I759="Keep current",IF(ISNUMBER(E759),E759,""),IF(AH759&lt;&gt;"Yes","",IF(I759="Approve proposed",F759,IF(AND(I759="Use my price",AND(ISNUMBER(J759),J759&gt;0)),J759,""))))))</f>
        <v/>
      </c>
      <c r="M759" t="str" s="7">
        <f>IF(AND(AG759="Yes",OR(I759="Approve proposed",I759="Use my price")),"CHECK: protected price kept current",IF(OR(I759="Unreviewed",I759=""),"Pending review",IF(I759="Hold","On hold",IF(I759="Keep current",IF(ISNUMBER(E759),"Kept current","CHECK: no confirmed current price"),IF(AH759&lt;&gt;"Yes","CHECK: source needs review",IF(AND(I759="Use my price",NOT(AND(ISNUMBER(J759),J759&gt;0))),"CHECK: enter a price above zero",IF(NOT(OR(I759="Approve proposed",I759="Use my price")),"CHECK: choose a listed decision",IF(OR(NOT(ISNUMBER(L759)),L759&lt;=0,NOT(ISNUMBER(Y759)),Y759&lt;=0,X759&gt;=1),"CHECK: price or base unavailable",IF(L759/(Y759*(1-X759))-1&lt;0,"CHECK: price below local base","Ready")))))))))</f>
        <v>Pending review</v>
      </c>
      <c r="N759" s="18">
        <v>8.97</v>
      </c>
      <c r="O759" s="19">
        <v>0.6574</v>
      </c>
      <c r="P759" s="14">
        <v>0.7911</v>
      </c>
      <c r="Q759" s="20" t="str">
        <f>IF(AND(ISNUMBER(L759),ISNUMBER(Y759),Y759&gt;0,X759&lt;1),ROUND(L759/(Y759*(1-X759))-1,4),"")</f>
        <v/>
      </c>
      <c r="R759" s="12">
        <v>0</v>
      </c>
      <c r="S759" s="13">
        <f>IF(AND(ISNUMBER(E759),E759&gt;0,ISNUMBER(F759)),R759*(F759/E759-1)*(1-'Start Here'!$B$16),0)</f>
        <v>0</v>
      </c>
      <c r="T759" s="17">
        <f>IF(AND(M759="Ready",OR(I759="Approve proposed",AND(I759="Use my price",AND(ISNUMBER(J759),J759&gt;0))),ISNUMBER(L759),E759&gt;0),R759*(L759/E759-1)*(1-'Start Here'!$B$16),0)</f>
        <v>0</v>
      </c>
      <c r="U759" t="str" s="6">
        <v>Currently hidden; do not activate automatically</v>
      </c>
      <c r="V759" t="str" s="21">
        <v>No</v>
      </c>
      <c r="W759" t="str" s="21">
        <v>No</v>
      </c>
      <c r="X759" s="22">
        <v>0</v>
      </c>
      <c r="Y759" s="18">
        <v>5.41</v>
      </c>
      <c r="Z759" s="18">
        <v>2.5</v>
      </c>
      <c r="AA759" s="25">
        <v>0.5412</v>
      </c>
      <c r="AB759" t="str" s="6">
        <v>2026-10-01 10:41:27 UTC</v>
      </c>
      <c r="AC759" t="str" s="6">
        <v>Local Line cache</v>
      </c>
      <c r="AD759" s="23">
        <v>825835</v>
      </c>
      <c r="AE759" s="23">
        <v>549814</v>
      </c>
      <c r="AF759" t="str" s="23">
        <v>825835:549814:member</v>
      </c>
      <c r="AG759" t="str" s="23">
        <v>No</v>
      </c>
      <c r="AH759" t="str" s="23">
        <v>Yes</v>
      </c>
      <c r="AI759" s="18">
        <v>0</v>
      </c>
    </row>
    <row r="760" ht="32" customHeight="1">
      <c r="A760" t="str" s="7">
        <v>Deck Family Farm</v>
      </c>
      <c r="B760" t="str" s="7">
        <v>Lamb Bones</v>
      </c>
      <c r="C760" t="str" s="7">
        <v>3.00 - 5.00 lbs</v>
      </c>
      <c r="D760" t="str" s="7">
        <v>Guest Basket</v>
      </c>
      <c r="E760" s="12">
        <v>8.97</v>
      </c>
      <c r="F760" s="13">
        <v>9.69</v>
      </c>
      <c r="G760" s="13">
        <f>IF(AND(ISNUMBER(E760),ISNUMBER(F760)),F760-E760,"")</f>
        <v>0.72</v>
      </c>
      <c r="H760" s="14">
        <f>IF(AND(ISNUMBER(E760),E760&gt;0,ISNUMBER(F760)),F760/E760-1,"")</f>
        <v>0.08026755852842804</v>
      </c>
      <c r="I760" t="str" s="15">
        <v>Unreviewed</v>
      </c>
      <c r="J760" s="16"/>
      <c r="K760" t="str" s="15">
        <v/>
      </c>
      <c r="L760" s="17" t="str">
        <f>IF(AC760="Local catalog","",IF(AG760="Yes",IF(ISNUMBER(E760),E760,""),IF(I760="Keep current",IF(ISNUMBER(E760),E760,""),IF(AH760&lt;&gt;"Yes","",IF(I760="Approve proposed",F760,IF(AND(I760="Use my price",AND(ISNUMBER(J760),J760&gt;0)),J760,""))))))</f>
        <v/>
      </c>
      <c r="M760" t="str" s="7">
        <f>IF(AND(AG760="Yes",OR(I760="Approve proposed",I760="Use my price")),"CHECK: protected price kept current",IF(OR(I760="Unreviewed",I760=""),"Pending review",IF(I760="Hold","On hold",IF(I760="Keep current",IF(ISNUMBER(E760),"Kept current","CHECK: no confirmed current price"),IF(AH760&lt;&gt;"Yes","CHECK: source needs review",IF(AND(I760="Use my price",NOT(AND(ISNUMBER(J760),J760&gt;0))),"CHECK: enter a price above zero",IF(NOT(OR(I760="Approve proposed",I760="Use my price")),"CHECK: choose a listed decision",IF(OR(NOT(ISNUMBER(L760)),L760&lt;=0,NOT(ISNUMBER(Y760)),Y760&lt;=0,X760&gt;=1),"CHECK: price or base unavailable",IF(L760/(Y760*(1-X760))-1&lt;0,"CHECK: price below local base","Ready")))))))))</f>
        <v>Pending review</v>
      </c>
      <c r="N760" s="18">
        <v>8.97</v>
      </c>
      <c r="O760" s="19">
        <v>0.6574</v>
      </c>
      <c r="P760" s="14">
        <v>0.7911</v>
      </c>
      <c r="Q760" s="20" t="str">
        <f>IF(AND(ISNUMBER(L760),ISNUMBER(Y760),Y760&gt;0,X760&lt;1),ROUND(L760/(Y760*(1-X760))-1,4),"")</f>
        <v/>
      </c>
      <c r="R760" s="12">
        <v>17.94</v>
      </c>
      <c r="S760" s="13">
        <f>IF(AND(ISNUMBER(E760),E760&gt;0,ISNUMBER(F760)),R760*(F760/E760-1)*(1-'Start Here'!$B$16),0)</f>
        <v>1.3967999999999992</v>
      </c>
      <c r="T760" s="17">
        <f>IF(AND(M760="Ready",OR(I760="Approve proposed",AND(I760="Use my price",AND(ISNUMBER(J760),J760&gt;0))),ISNUMBER(L760),E760&gt;0),R760*(L760/E760-1)*(1-'Start Here'!$B$16),0)</f>
        <v>0</v>
      </c>
      <c r="U760" t="str" s="6">
        <v>Currently hidden; do not activate automatically</v>
      </c>
      <c r="V760" t="str" s="21">
        <v>No</v>
      </c>
      <c r="W760" t="str" s="21">
        <v>No</v>
      </c>
      <c r="X760" s="22">
        <v>0</v>
      </c>
      <c r="Y760" s="18">
        <v>5.41</v>
      </c>
      <c r="Z760" s="18">
        <v>2.5</v>
      </c>
      <c r="AA760" s="25">
        <v>0.5412</v>
      </c>
      <c r="AB760" t="str" s="6">
        <v>2026-10-01 10:41:27 UTC</v>
      </c>
      <c r="AC760" t="str" s="6">
        <v>Local Line cache</v>
      </c>
      <c r="AD760" s="23">
        <v>825835</v>
      </c>
      <c r="AE760" s="23">
        <v>549814</v>
      </c>
      <c r="AF760" t="str" s="23">
        <v>825835:549814:guest</v>
      </c>
      <c r="AG760" t="str" s="23">
        <v>No</v>
      </c>
      <c r="AH760" t="str" s="23">
        <v>Yes</v>
      </c>
      <c r="AI760" s="18">
        <v>10.82</v>
      </c>
    </row>
    <row r="761" ht="32" customHeight="1">
      <c r="A761" t="str" s="7">
        <v>Deck Family Farm</v>
      </c>
      <c r="B761" t="str" s="7">
        <v>Lamb Bones</v>
      </c>
      <c r="C761" t="str" s="7">
        <v>3.00 - 5.00 lbs</v>
      </c>
      <c r="D761" t="str" s="7">
        <v>SNAP</v>
      </c>
      <c r="E761" s="12">
        <v>8.97</v>
      </c>
      <c r="F761" s="13">
        <v>8.97</v>
      </c>
      <c r="G761" s="13">
        <f>IF(AND(ISNUMBER(E761),ISNUMBER(F761)),F761-E761,"")</f>
        <v>0</v>
      </c>
      <c r="H761" s="14">
        <f>IF(AND(ISNUMBER(E761),E761&gt;0,ISNUMBER(F761)),F761/E761-1,"")</f>
        <v>0</v>
      </c>
      <c r="I761" t="str" s="15">
        <v>Keep current</v>
      </c>
      <c r="J761" s="16"/>
      <c r="K761" t="str" s="15">
        <v/>
      </c>
      <c r="L761" s="17">
        <f>IF(AC761="Local catalog","",IF(AG761="Yes",IF(ISNUMBER(E761),E761,""),IF(I761="Keep current",IF(ISNUMBER(E761),E761,""),IF(AH761&lt;&gt;"Yes","",IF(I761="Approve proposed",F761,IF(AND(I761="Use my price",AND(ISNUMBER(J761),J761&gt;0)),J761,""))))))</f>
        <v>8.97</v>
      </c>
      <c r="M761" t="str" s="7">
        <f>IF(AND(AG761="Yes",OR(I761="Approve proposed",I761="Use my price")),"CHECK: protected price kept current",IF(OR(I761="Unreviewed",I761=""),"Pending review",IF(I761="Hold","On hold",IF(I761="Keep current",IF(ISNUMBER(E761),"Kept current","CHECK: no confirmed current price"),IF(AH761&lt;&gt;"Yes","CHECK: source needs review",IF(AND(I761="Use my price",NOT(AND(ISNUMBER(J761),J761&gt;0))),"CHECK: enter a price above zero",IF(NOT(OR(I761="Approve proposed",I761="Use my price")),"CHECK: choose a listed decision",IF(OR(NOT(ISNUMBER(L761)),L761&lt;=0,NOT(ISNUMBER(Y761)),Y761&lt;=0,X761&gt;=1),"CHECK: price or base unavailable",IF(L761/(Y761*(1-X761))-1&lt;0,"CHECK: price below local base","Ready")))))))))</f>
        <v>Kept current</v>
      </c>
      <c r="N761" s="18">
        <v>8.97</v>
      </c>
      <c r="O761" s="19">
        <v>0.6574</v>
      </c>
      <c r="P761" s="14">
        <v>0.658</v>
      </c>
      <c r="Q761" s="20">
        <f>IF(AND(ISNUMBER(L761),ISNUMBER(Y761),Y761&gt;0,X761&lt;1),ROUND(L761/(Y761*(1-X761))-1,4),"")</f>
        <v>0.658</v>
      </c>
      <c r="R761" s="12">
        <v>0</v>
      </c>
      <c r="S761" s="13">
        <f>IF(AND(ISNUMBER(E761),E761&gt;0,ISNUMBER(F761)),R761*(F761/E761-1)*(1-'Start Here'!$B$16),0)</f>
        <v>0</v>
      </c>
      <c r="T761" s="17">
        <f>IF(AND(M761="Ready",OR(I761="Approve proposed",AND(I761="Use my price",AND(ISNUMBER(J761),J761&gt;0))),ISNUMBER(L761),E761&gt;0),R761*(L761/E761-1)*(1-'Start Here'!$B$16),0)</f>
        <v>0</v>
      </c>
      <c r="U761" t="str" s="6">
        <v>SNAP: preserve existing selling price; Currently hidden; do not activate automatically</v>
      </c>
      <c r="V761" t="str" s="21">
        <v>No</v>
      </c>
      <c r="W761" t="str" s="21">
        <v>No</v>
      </c>
      <c r="X761" s="22">
        <v>0</v>
      </c>
      <c r="Y761" s="18">
        <v>5.41</v>
      </c>
      <c r="Z761" s="18">
        <v>2.5</v>
      </c>
      <c r="AA761" s="25">
        <v>0.5412</v>
      </c>
      <c r="AB761" t="str" s="6">
        <v>2026-10-01 10:41:27 UTC</v>
      </c>
      <c r="AC761" t="str" s="6">
        <v>Local Line cache</v>
      </c>
      <c r="AD761" s="23">
        <v>825835</v>
      </c>
      <c r="AE761" s="23">
        <v>549814</v>
      </c>
      <c r="AF761" t="str" s="23">
        <v>825835:549814:snap</v>
      </c>
      <c r="AG761" t="str" s="23">
        <v>Yes</v>
      </c>
      <c r="AH761" t="str" s="23">
        <v>Yes</v>
      </c>
      <c r="AI761" s="18">
        <v>0</v>
      </c>
    </row>
    <row r="762" ht="32" customHeight="1">
      <c r="A762" t="str" s="7">
        <v>Deck Family Farm</v>
      </c>
      <c r="B762" t="str" s="7">
        <v>Lamb Chops, 2 pack</v>
      </c>
      <c r="C762" t="str" s="7">
        <v>2 pack, 0.70 - 1.10 lbs</v>
      </c>
      <c r="D762" t="str" s="7">
        <v>Herd Share Members</v>
      </c>
      <c r="E762" s="12">
        <v>16.96</v>
      </c>
      <c r="F762" s="13">
        <v>18.32</v>
      </c>
      <c r="G762" s="13">
        <f>IF(AND(ISNUMBER(E762),ISNUMBER(F762)),F762-E762,"")</f>
        <v>1.36</v>
      </c>
      <c r="H762" s="14">
        <f>IF(AND(ISNUMBER(E762),E762&gt;0,ISNUMBER(F762)),F762/E762-1,"")</f>
        <v>0.08018867924528306</v>
      </c>
      <c r="I762" t="str" s="15">
        <v>Unreviewed</v>
      </c>
      <c r="J762" s="16"/>
      <c r="K762" t="str" s="15">
        <v/>
      </c>
      <c r="L762" s="17" t="str">
        <f>IF(AC762="Local catalog","",IF(AG762="Yes",IF(ISNUMBER(E762),E762,""),IF(I762="Keep current",IF(ISNUMBER(E762),E762,""),IF(AH762&lt;&gt;"Yes","",IF(I762="Approve proposed",F762,IF(AND(I762="Use my price",AND(ISNUMBER(J762),J762&gt;0)),J762,""))))))</f>
        <v/>
      </c>
      <c r="M762" t="str" s="7">
        <f>IF(AND(AG762="Yes",OR(I762="Approve proposed",I762="Use my price")),"CHECK: protected price kept current",IF(OR(I762="Unreviewed",I762=""),"Pending review",IF(I762="Hold","On hold",IF(I762="Keep current",IF(ISNUMBER(E762),"Kept current","CHECK: no confirmed current price"),IF(AH762&lt;&gt;"Yes","CHECK: source needs review",IF(AND(I762="Use my price",NOT(AND(ISNUMBER(J762),J762&gt;0))),"CHECK: enter a price above zero",IF(NOT(OR(I762="Approve proposed",I762="Use my price")),"CHECK: choose a listed decision",IF(OR(NOT(ISNUMBER(L762)),L762&lt;=0,NOT(ISNUMBER(Y762)),Y762&lt;=0,X762&gt;=1),"CHECK: price or base unavailable",IF(L762/(Y762*(1-X762))-1&lt;0,"CHECK: price below local base","Ready")))))))))</f>
        <v>Pending review</v>
      </c>
      <c r="N762" s="18">
        <v>16.96</v>
      </c>
      <c r="O762" s="19">
        <v>0.6574</v>
      </c>
      <c r="P762" s="14">
        <v>0.7908</v>
      </c>
      <c r="Q762" s="20" t="str">
        <f>IF(AND(ISNUMBER(L762),ISNUMBER(Y762),Y762&gt;0,X762&lt;1),ROUND(L762/(Y762*(1-X762))-1,4),"")</f>
        <v/>
      </c>
      <c r="R762" s="12">
        <v>4214.48</v>
      </c>
      <c r="S762" s="13">
        <f>IF(AND(ISNUMBER(E762),E762&gt;0,ISNUMBER(F762)),R762*(F762/E762-1)*(1-'Start Here'!$B$16),0)</f>
        <v>327.81497735849064</v>
      </c>
      <c r="T762" s="17">
        <f>IF(AND(M762="Ready",OR(I762="Approve proposed",AND(I762="Use my price",AND(ISNUMBER(J762),J762&gt;0))),ISNUMBER(L762),E762&gt;0),R762*(L762/E762-1)*(1-'Start Here'!$B$16),0)</f>
        <v>0</v>
      </c>
      <c r="U762" t="str" s="6">
        <v/>
      </c>
      <c r="V762" t="str" s="21">
        <v>Yes</v>
      </c>
      <c r="W762" t="str" s="21">
        <v>No</v>
      </c>
      <c r="X762" s="22">
        <v>0</v>
      </c>
      <c r="Y762" s="18">
        <v>10.23</v>
      </c>
      <c r="Z762" s="18">
        <v>21</v>
      </c>
      <c r="AA762" s="25">
        <v>0.5412</v>
      </c>
      <c r="AB762" t="str" s="6">
        <v>2026-10-01T16:20:40.571Z</v>
      </c>
      <c r="AC762" t="str" s="6">
        <v>Live GET verified</v>
      </c>
      <c r="AD762" s="23">
        <v>922133</v>
      </c>
      <c r="AE762" s="23">
        <v>669028</v>
      </c>
      <c r="AF762" t="str" s="23">
        <v>922133:669028:herdShare</v>
      </c>
      <c r="AG762" t="str" s="23">
        <v>No</v>
      </c>
      <c r="AH762" t="str" s="23">
        <v>Yes</v>
      </c>
      <c r="AI762" s="18">
        <v>2485.89</v>
      </c>
    </row>
    <row r="763" ht="32" customHeight="1">
      <c r="A763" t="str" s="7">
        <v>Deck Family Farm</v>
      </c>
      <c r="B763" t="str" s="7">
        <v>Lamb Chops, 2 pack</v>
      </c>
      <c r="C763" t="str" s="7">
        <v>2 pack, 0.70 - 1.10 lbs</v>
      </c>
      <c r="D763" t="str" s="7">
        <v>CSA Members</v>
      </c>
      <c r="E763" s="12">
        <v>16.96</v>
      </c>
      <c r="F763" s="13">
        <v>18.32</v>
      </c>
      <c r="G763" s="13">
        <f>IF(AND(ISNUMBER(E763),ISNUMBER(F763)),F763-E763,"")</f>
        <v>1.36</v>
      </c>
      <c r="H763" s="14">
        <f>IF(AND(ISNUMBER(E763),E763&gt;0,ISNUMBER(F763)),F763/E763-1,"")</f>
        <v>0.08018867924528306</v>
      </c>
      <c r="I763" t="str" s="15">
        <v>Unreviewed</v>
      </c>
      <c r="J763" s="16"/>
      <c r="K763" t="str" s="15">
        <v/>
      </c>
      <c r="L763" s="17" t="str">
        <f>IF(AC763="Local catalog","",IF(AG763="Yes",IF(ISNUMBER(E763),E763,""),IF(I763="Keep current",IF(ISNUMBER(E763),E763,""),IF(AH763&lt;&gt;"Yes","",IF(I763="Approve proposed",F763,IF(AND(I763="Use my price",AND(ISNUMBER(J763),J763&gt;0)),J763,""))))))</f>
        <v/>
      </c>
      <c r="M763" t="str" s="7">
        <f>IF(AND(AG763="Yes",OR(I763="Approve proposed",I763="Use my price")),"CHECK: protected price kept current",IF(OR(I763="Unreviewed",I763=""),"Pending review",IF(I763="Hold","On hold",IF(I763="Keep current",IF(ISNUMBER(E763),"Kept current","CHECK: no confirmed current price"),IF(AH763&lt;&gt;"Yes","CHECK: source needs review",IF(AND(I763="Use my price",NOT(AND(ISNUMBER(J763),J763&gt;0))),"CHECK: enter a price above zero",IF(NOT(OR(I763="Approve proposed",I763="Use my price")),"CHECK: choose a listed decision",IF(OR(NOT(ISNUMBER(L763)),L763&lt;=0,NOT(ISNUMBER(Y763)),Y763&lt;=0,X763&gt;=1),"CHECK: price or base unavailable",IF(L763/(Y763*(1-X763))-1&lt;0,"CHECK: price below local base","Ready")))))))))</f>
        <v>Pending review</v>
      </c>
      <c r="N763" s="18">
        <v>16.96</v>
      </c>
      <c r="O763" s="19">
        <v>0.6574</v>
      </c>
      <c r="P763" s="14">
        <v>0.7908</v>
      </c>
      <c r="Q763" s="20" t="str">
        <f>IF(AND(ISNUMBER(L763),ISNUMBER(Y763),Y763&gt;0,X763&lt;1),ROUND(L763/(Y763*(1-X763))-1,4),"")</f>
        <v/>
      </c>
      <c r="R763" s="12">
        <v>174.42000000000002</v>
      </c>
      <c r="S763" s="13">
        <f>IF(AND(ISNUMBER(E763),E763&gt;0,ISNUMBER(F763)),R763*(F763/E763-1)*(1-'Start Here'!$B$16),0)</f>
        <v>13.566914150943404</v>
      </c>
      <c r="T763" s="17">
        <f>IF(AND(M763="Ready",OR(I763="Approve proposed",AND(I763="Use my price",AND(ISNUMBER(J763),J763&gt;0))),ISNUMBER(L763),E763&gt;0),R763*(L763/E763-1)*(1-'Start Here'!$B$16),0)</f>
        <v>0</v>
      </c>
      <c r="U763" t="str" s="6">
        <v/>
      </c>
      <c r="V763" t="str" s="21">
        <v>Yes</v>
      </c>
      <c r="W763" t="str" s="21">
        <v>No</v>
      </c>
      <c r="X763" s="22">
        <v>0</v>
      </c>
      <c r="Y763" s="18">
        <v>10.23</v>
      </c>
      <c r="Z763" s="18">
        <v>21</v>
      </c>
      <c r="AA763" s="25">
        <v>0.5412</v>
      </c>
      <c r="AB763" t="str" s="6">
        <v>2026-10-01T16:20:40.571Z</v>
      </c>
      <c r="AC763" t="str" s="6">
        <v>Live GET verified</v>
      </c>
      <c r="AD763" s="23">
        <v>922133</v>
      </c>
      <c r="AE763" s="23">
        <v>669028</v>
      </c>
      <c r="AF763" t="str" s="23">
        <v>922133:669028:member</v>
      </c>
      <c r="AG763" t="str" s="23">
        <v>No</v>
      </c>
      <c r="AH763" t="str" s="23">
        <v>Yes</v>
      </c>
      <c r="AI763" s="18">
        <v>92.07000000000001</v>
      </c>
    </row>
    <row r="764" ht="32" customHeight="1">
      <c r="A764" t="str" s="7">
        <v>Deck Family Farm</v>
      </c>
      <c r="B764" t="str" s="7">
        <v>Lamb Chops, 2 pack</v>
      </c>
      <c r="C764" t="str" s="7">
        <v>2 pack, 0.70 - 1.10 lbs</v>
      </c>
      <c r="D764" t="str" s="7">
        <v>Guest Basket</v>
      </c>
      <c r="E764" s="12">
        <v>16.96</v>
      </c>
      <c r="F764" s="13">
        <v>18.32</v>
      </c>
      <c r="G764" s="13">
        <f>IF(AND(ISNUMBER(E764),ISNUMBER(F764)),F764-E764,"")</f>
        <v>1.36</v>
      </c>
      <c r="H764" s="14">
        <f>IF(AND(ISNUMBER(E764),E764&gt;0,ISNUMBER(F764)),F764/E764-1,"")</f>
        <v>0.08018867924528306</v>
      </c>
      <c r="I764" t="str" s="15">
        <v>Unreviewed</v>
      </c>
      <c r="J764" s="16"/>
      <c r="K764" t="str" s="15">
        <v/>
      </c>
      <c r="L764" s="17" t="str">
        <f>IF(AC764="Local catalog","",IF(AG764="Yes",IF(ISNUMBER(E764),E764,""),IF(I764="Keep current",IF(ISNUMBER(E764),E764,""),IF(AH764&lt;&gt;"Yes","",IF(I764="Approve proposed",F764,IF(AND(I764="Use my price",AND(ISNUMBER(J764),J764&gt;0)),J764,""))))))</f>
        <v/>
      </c>
      <c r="M764" t="str" s="7">
        <f>IF(AND(AG764="Yes",OR(I764="Approve proposed",I764="Use my price")),"CHECK: protected price kept current",IF(OR(I764="Unreviewed",I764=""),"Pending review",IF(I764="Hold","On hold",IF(I764="Keep current",IF(ISNUMBER(E764),"Kept current","CHECK: no confirmed current price"),IF(AH764&lt;&gt;"Yes","CHECK: source needs review",IF(AND(I764="Use my price",NOT(AND(ISNUMBER(J764),J764&gt;0))),"CHECK: enter a price above zero",IF(NOT(OR(I764="Approve proposed",I764="Use my price")),"CHECK: choose a listed decision",IF(OR(NOT(ISNUMBER(L764)),L764&lt;=0,NOT(ISNUMBER(Y764)),Y764&lt;=0,X764&gt;=1),"CHECK: price or base unavailable",IF(L764/(Y764*(1-X764))-1&lt;0,"CHECK: price below local base","Ready")))))))))</f>
        <v>Pending review</v>
      </c>
      <c r="N764" s="18">
        <v>16.96</v>
      </c>
      <c r="O764" s="19">
        <v>0.6574</v>
      </c>
      <c r="P764" s="14">
        <v>0.7908</v>
      </c>
      <c r="Q764" s="20" t="str">
        <f>IF(AND(ISNUMBER(L764),ISNUMBER(Y764),Y764&gt;0,X764&lt;1),ROUND(L764/(Y764*(1-X764))-1,4),"")</f>
        <v/>
      </c>
      <c r="R764" s="12">
        <v>106.62</v>
      </c>
      <c r="S764" s="13">
        <f>IF(AND(ISNUMBER(E764),E764&gt;0,ISNUMBER(F764)),R764*(F764/E764-1)*(1-'Start Here'!$B$16),0)</f>
        <v>8.293225471698118</v>
      </c>
      <c r="T764" s="17">
        <f>IF(AND(M764="Ready",OR(I764="Approve proposed",AND(I764="Use my price",AND(ISNUMBER(J764),J764&gt;0))),ISNUMBER(L764),E764&gt;0),R764*(L764/E764-1)*(1-'Start Here'!$B$16),0)</f>
        <v>0</v>
      </c>
      <c r="U764" t="str" s="6">
        <v/>
      </c>
      <c r="V764" t="str" s="21">
        <v>Yes</v>
      </c>
      <c r="W764" t="str" s="21">
        <v>No</v>
      </c>
      <c r="X764" s="22">
        <v>0</v>
      </c>
      <c r="Y764" s="18">
        <v>10.23</v>
      </c>
      <c r="Z764" s="18">
        <v>21</v>
      </c>
      <c r="AA764" s="25">
        <v>0.5412</v>
      </c>
      <c r="AB764" t="str" s="6">
        <v>2026-10-01T16:20:40.571Z</v>
      </c>
      <c r="AC764" t="str" s="6">
        <v>Live GET verified</v>
      </c>
      <c r="AD764" s="23">
        <v>922133</v>
      </c>
      <c r="AE764" s="23">
        <v>669028</v>
      </c>
      <c r="AF764" t="str" s="23">
        <v>922133:669028:guest</v>
      </c>
      <c r="AG764" t="str" s="23">
        <v>No</v>
      </c>
      <c r="AH764" t="str" s="23">
        <v>Yes</v>
      </c>
      <c r="AI764" s="18">
        <v>61.38</v>
      </c>
    </row>
    <row r="765" ht="32" customHeight="1">
      <c r="A765" t="str" s="7">
        <v>Deck Family Farm</v>
      </c>
      <c r="B765" t="str" s="7">
        <v>Lamb Chops, 2 pack</v>
      </c>
      <c r="C765" t="str" s="7">
        <v>2 pack, 0.70 - 1.10 lbs</v>
      </c>
      <c r="D765" t="str" s="7">
        <v>SNAP</v>
      </c>
      <c r="E765" s="12">
        <v>16.96</v>
      </c>
      <c r="F765" s="13">
        <v>16.96</v>
      </c>
      <c r="G765" s="13">
        <f>IF(AND(ISNUMBER(E765),ISNUMBER(F765)),F765-E765,"")</f>
        <v>0</v>
      </c>
      <c r="H765" s="14">
        <f>IF(AND(ISNUMBER(E765),E765&gt;0,ISNUMBER(F765)),F765/E765-1,"")</f>
        <v>0</v>
      </c>
      <c r="I765" t="str" s="15">
        <v>Keep current</v>
      </c>
      <c r="J765" s="16"/>
      <c r="K765" t="str" s="15">
        <v/>
      </c>
      <c r="L765" s="17">
        <f>IF(AC765="Local catalog","",IF(AG765="Yes",IF(ISNUMBER(E765),E765,""),IF(I765="Keep current",IF(ISNUMBER(E765),E765,""),IF(AH765&lt;&gt;"Yes","",IF(I765="Approve proposed",F765,IF(AND(I765="Use my price",AND(ISNUMBER(J765),J765&gt;0)),J765,""))))))</f>
        <v>16.96</v>
      </c>
      <c r="M765" t="str" s="7">
        <f>IF(AND(AG765="Yes",OR(I765="Approve proposed",I765="Use my price")),"CHECK: protected price kept current",IF(OR(I765="Unreviewed",I765=""),"Pending review",IF(I765="Hold","On hold",IF(I765="Keep current",IF(ISNUMBER(E765),"Kept current","CHECK: no confirmed current price"),IF(AH765&lt;&gt;"Yes","CHECK: source needs review",IF(AND(I765="Use my price",NOT(AND(ISNUMBER(J765),J765&gt;0))),"CHECK: enter a price above zero",IF(NOT(OR(I765="Approve proposed",I765="Use my price")),"CHECK: choose a listed decision",IF(OR(NOT(ISNUMBER(L765)),L765&lt;=0,NOT(ISNUMBER(Y765)),Y765&lt;=0,X765&gt;=1),"CHECK: price or base unavailable",IF(L765/(Y765*(1-X765))-1&lt;0,"CHECK: price below local base","Ready")))))))))</f>
        <v>Kept current</v>
      </c>
      <c r="N765" s="18">
        <v>16.96</v>
      </c>
      <c r="O765" s="19">
        <v>0.6574</v>
      </c>
      <c r="P765" s="14">
        <v>0.6579</v>
      </c>
      <c r="Q765" s="20">
        <f>IF(AND(ISNUMBER(L765),ISNUMBER(Y765),Y765&gt;0,X765&lt;1),ROUND(L765/(Y765*(1-X765))-1,4),"")</f>
        <v>0.6579</v>
      </c>
      <c r="R765" s="12">
        <v>0</v>
      </c>
      <c r="S765" s="13">
        <f>IF(AND(ISNUMBER(E765),E765&gt;0,ISNUMBER(F765)),R765*(F765/E765-1)*(1-'Start Here'!$B$16),0)</f>
        <v>0</v>
      </c>
      <c r="T765" s="17">
        <f>IF(AND(M765="Ready",OR(I765="Approve proposed",AND(I765="Use my price",AND(ISNUMBER(J765),J765&gt;0))),ISNUMBER(L765),E765&gt;0),R765*(L765/E765-1)*(1-'Start Here'!$B$16),0)</f>
        <v>0</v>
      </c>
      <c r="U765" t="str" s="6">
        <v>SNAP: preserve existing selling price</v>
      </c>
      <c r="V765" t="str" s="21">
        <v>Yes</v>
      </c>
      <c r="W765" t="str" s="21">
        <v>No</v>
      </c>
      <c r="X765" s="22">
        <v>0</v>
      </c>
      <c r="Y765" s="18">
        <v>10.23</v>
      </c>
      <c r="Z765" s="18">
        <v>21</v>
      </c>
      <c r="AA765" s="25">
        <v>0.5412</v>
      </c>
      <c r="AB765" t="str" s="6">
        <v>2026-10-01T16:20:40.571Z</v>
      </c>
      <c r="AC765" t="str" s="6">
        <v>Live GET verified</v>
      </c>
      <c r="AD765" s="23">
        <v>922133</v>
      </c>
      <c r="AE765" s="23">
        <v>669028</v>
      </c>
      <c r="AF765" t="str" s="23">
        <v>922133:669028:snap</v>
      </c>
      <c r="AG765" t="str" s="23">
        <v>Yes</v>
      </c>
      <c r="AH765" t="str" s="23">
        <v>Yes</v>
      </c>
      <c r="AI765" s="18">
        <v>0</v>
      </c>
    </row>
    <row r="766" ht="32" customHeight="1">
      <c r="A766" t="str" s="7">
        <v>Deck Family Farm</v>
      </c>
      <c r="B766" t="str" s="7">
        <v>Lamb Chops, 4 pack</v>
      </c>
      <c r="C766" t="str" s="7">
        <v>4 pack, 1.1 - 1.50 lbs</v>
      </c>
      <c r="D766" t="str" s="7">
        <v>Herd Share Members</v>
      </c>
      <c r="E766" s="12">
        <v>29.67</v>
      </c>
      <c r="F766" s="13">
        <v>32.04</v>
      </c>
      <c r="G766" s="13">
        <f>IF(AND(ISNUMBER(E766),ISNUMBER(F766)),F766-E766,"")</f>
        <v>2.37</v>
      </c>
      <c r="H766" s="14">
        <f>IF(AND(ISNUMBER(E766),E766&gt;0,ISNUMBER(F766)),F766/E766-1,"")</f>
        <v>0.07987866531850352</v>
      </c>
      <c r="I766" t="str" s="15">
        <v>Unreviewed</v>
      </c>
      <c r="J766" s="16"/>
      <c r="K766" t="str" s="15">
        <v/>
      </c>
      <c r="L766" s="17" t="str">
        <f>IF(AC766="Local catalog","",IF(AG766="Yes",IF(ISNUMBER(E766),E766,""),IF(I766="Keep current",IF(ISNUMBER(E766),E766,""),IF(AH766&lt;&gt;"Yes","",IF(I766="Approve proposed",F766,IF(AND(I766="Use my price",AND(ISNUMBER(J766),J766&gt;0)),J766,""))))))</f>
        <v/>
      </c>
      <c r="M766" t="str" s="7">
        <f>IF(AND(AG766="Yes",OR(I766="Approve proposed",I766="Use my price")),"CHECK: protected price kept current",IF(OR(I766="Unreviewed",I766=""),"Pending review",IF(I766="Hold","On hold",IF(I766="Keep current",IF(ISNUMBER(E766),"Kept current","CHECK: no confirmed current price"),IF(AH766&lt;&gt;"Yes","CHECK: source needs review",IF(AND(I766="Use my price",NOT(AND(ISNUMBER(J766),J766&gt;0))),"CHECK: enter a price above zero",IF(NOT(OR(I766="Approve proposed",I766="Use my price")),"CHECK: choose a listed decision",IF(OR(NOT(ISNUMBER(L766)),L766&lt;=0,NOT(ISNUMBER(Y766)),Y766&lt;=0,X766&gt;=1),"CHECK: price or base unavailable",IF(L766/(Y766*(1-X766))-1&lt;0,"CHECK: price below local base","Ready")))))))))</f>
        <v>Pending review</v>
      </c>
      <c r="N766" s="18">
        <v>32.97</v>
      </c>
      <c r="O766" s="19">
        <v>0.6574</v>
      </c>
      <c r="P766" s="14">
        <v>0.6109</v>
      </c>
      <c r="Q766" s="20" t="str">
        <f>IF(AND(ISNUMBER(L766),ISNUMBER(Y766),Y766&gt;0,X766&lt;1),ROUND(L766/(Y766*(1-X766))-1,4),"")</f>
        <v/>
      </c>
      <c r="R766" s="12">
        <v>0</v>
      </c>
      <c r="S766" s="13">
        <f>IF(AND(ISNUMBER(E766),E766&gt;0,ISNUMBER(F766)),R766*(F766/E766-1)*(1-'Start Here'!$B$16),0)</f>
        <v>0</v>
      </c>
      <c r="T766" s="17">
        <f>IF(AND(M766="Ready",OR(I766="Approve proposed",AND(I766="Use my price",AND(ISNUMBER(J766),J766&gt;0))),ISNUMBER(L766),E766&gt;0),R766*(L766/E766-1)*(1-'Start Here'!$B$16),0)</f>
        <v>0</v>
      </c>
      <c r="U766" t="str" s="6">
        <v>Local and Local Line prices differ; Currently hidden; do not activate automatically</v>
      </c>
      <c r="V766" t="str" s="21">
        <v>No</v>
      </c>
      <c r="W766" t="str" s="21">
        <v>No</v>
      </c>
      <c r="X766" s="22">
        <v>0</v>
      </c>
      <c r="Y766" s="18">
        <v>19.89</v>
      </c>
      <c r="Z766" s="18">
        <v>21</v>
      </c>
      <c r="AA766" s="25">
        <v>0.5412</v>
      </c>
      <c r="AB766" t="str" s="6">
        <v>2026-10-01 10:41:27 UTC</v>
      </c>
      <c r="AC766" t="str" s="6">
        <v>Local Line cache</v>
      </c>
      <c r="AD766" s="23">
        <v>913064</v>
      </c>
      <c r="AE766" s="23">
        <v>658487</v>
      </c>
      <c r="AF766" t="str" s="23">
        <v>913064:658487:herdShare</v>
      </c>
      <c r="AG766" t="str" s="23">
        <v>No</v>
      </c>
      <c r="AH766" t="str" s="23">
        <v>Yes</v>
      </c>
      <c r="AI766" s="18">
        <v>0</v>
      </c>
    </row>
    <row r="767" ht="32" customHeight="1">
      <c r="A767" t="str" s="7">
        <v>Deck Family Farm</v>
      </c>
      <c r="B767" t="str" s="7">
        <v>Lamb Chops, 4 pack</v>
      </c>
      <c r="C767" t="str" s="7">
        <v>4 pack, 1.1 - 1.50 lbs</v>
      </c>
      <c r="D767" t="str" s="7">
        <v>CSA Members</v>
      </c>
      <c r="E767" s="12">
        <v>29.67</v>
      </c>
      <c r="F767" s="13">
        <v>32.04</v>
      </c>
      <c r="G767" s="13">
        <f>IF(AND(ISNUMBER(E767),ISNUMBER(F767)),F767-E767,"")</f>
        <v>2.37</v>
      </c>
      <c r="H767" s="14">
        <f>IF(AND(ISNUMBER(E767),E767&gt;0,ISNUMBER(F767)),F767/E767-1,"")</f>
        <v>0.07987866531850352</v>
      </c>
      <c r="I767" t="str" s="15">
        <v>Unreviewed</v>
      </c>
      <c r="J767" s="16"/>
      <c r="K767" t="str" s="15">
        <v/>
      </c>
      <c r="L767" s="17" t="str">
        <f>IF(AC767="Local catalog","",IF(AG767="Yes",IF(ISNUMBER(E767),E767,""),IF(I767="Keep current",IF(ISNUMBER(E767),E767,""),IF(AH767&lt;&gt;"Yes","",IF(I767="Approve proposed",F767,IF(AND(I767="Use my price",AND(ISNUMBER(J767),J767&gt;0)),J767,""))))))</f>
        <v/>
      </c>
      <c r="M767" t="str" s="7">
        <f>IF(AND(AG767="Yes",OR(I767="Approve proposed",I767="Use my price")),"CHECK: protected price kept current",IF(OR(I767="Unreviewed",I767=""),"Pending review",IF(I767="Hold","On hold",IF(I767="Keep current",IF(ISNUMBER(E767),"Kept current","CHECK: no confirmed current price"),IF(AH767&lt;&gt;"Yes","CHECK: source needs review",IF(AND(I767="Use my price",NOT(AND(ISNUMBER(J767),J767&gt;0))),"CHECK: enter a price above zero",IF(NOT(OR(I767="Approve proposed",I767="Use my price")),"CHECK: choose a listed decision",IF(OR(NOT(ISNUMBER(L767)),L767&lt;=0,NOT(ISNUMBER(Y767)),Y767&lt;=0,X767&gt;=1),"CHECK: price or base unavailable",IF(L767/(Y767*(1-X767))-1&lt;0,"CHECK: price below local base","Ready")))))))))</f>
        <v>Pending review</v>
      </c>
      <c r="N767" s="18">
        <v>32.97</v>
      </c>
      <c r="O767" s="19">
        <v>0.6574</v>
      </c>
      <c r="P767" s="14">
        <v>0.6109</v>
      </c>
      <c r="Q767" s="20" t="str">
        <f>IF(AND(ISNUMBER(L767),ISNUMBER(Y767),Y767&gt;0,X767&lt;1),ROUND(L767/(Y767*(1-X767))-1,4),"")</f>
        <v/>
      </c>
      <c r="R767" s="12">
        <v>0</v>
      </c>
      <c r="S767" s="13">
        <f>IF(AND(ISNUMBER(E767),E767&gt;0,ISNUMBER(F767)),R767*(F767/E767-1)*(1-'Start Here'!$B$16),0)</f>
        <v>0</v>
      </c>
      <c r="T767" s="17">
        <f>IF(AND(M767="Ready",OR(I767="Approve proposed",AND(I767="Use my price",AND(ISNUMBER(J767),J767&gt;0))),ISNUMBER(L767),E767&gt;0),R767*(L767/E767-1)*(1-'Start Here'!$B$16),0)</f>
        <v>0</v>
      </c>
      <c r="U767" t="str" s="6">
        <v>Local and Local Line prices differ; Currently hidden; do not activate automatically</v>
      </c>
      <c r="V767" t="str" s="21">
        <v>No</v>
      </c>
      <c r="W767" t="str" s="21">
        <v>No</v>
      </c>
      <c r="X767" s="22">
        <v>0</v>
      </c>
      <c r="Y767" s="18">
        <v>19.89</v>
      </c>
      <c r="Z767" s="18">
        <v>21</v>
      </c>
      <c r="AA767" s="25">
        <v>0.5412</v>
      </c>
      <c r="AB767" t="str" s="6">
        <v>2026-10-01 10:41:27 UTC</v>
      </c>
      <c r="AC767" t="str" s="6">
        <v>Local Line cache</v>
      </c>
      <c r="AD767" s="23">
        <v>913064</v>
      </c>
      <c r="AE767" s="23">
        <v>658487</v>
      </c>
      <c r="AF767" t="str" s="23">
        <v>913064:658487:member</v>
      </c>
      <c r="AG767" t="str" s="23">
        <v>No</v>
      </c>
      <c r="AH767" t="str" s="23">
        <v>Yes</v>
      </c>
      <c r="AI767" s="18">
        <v>0</v>
      </c>
    </row>
    <row r="768" ht="32" customHeight="1">
      <c r="A768" t="str" s="7">
        <v>Deck Family Farm</v>
      </c>
      <c r="B768" t="str" s="7">
        <v>Lamb Chops, 4 pack</v>
      </c>
      <c r="C768" t="str" s="7">
        <v>4 pack, 1.1 - 1.50 lbs</v>
      </c>
      <c r="D768" t="str" s="7">
        <v>Guest Basket</v>
      </c>
      <c r="E768" s="12">
        <v>29.67</v>
      </c>
      <c r="F768" s="13">
        <v>32.04</v>
      </c>
      <c r="G768" s="13">
        <f>IF(AND(ISNUMBER(E768),ISNUMBER(F768)),F768-E768,"")</f>
        <v>2.37</v>
      </c>
      <c r="H768" s="14">
        <f>IF(AND(ISNUMBER(E768),E768&gt;0,ISNUMBER(F768)),F768/E768-1,"")</f>
        <v>0.07987866531850352</v>
      </c>
      <c r="I768" t="str" s="15">
        <v>Unreviewed</v>
      </c>
      <c r="J768" s="16"/>
      <c r="K768" t="str" s="15">
        <v/>
      </c>
      <c r="L768" s="17" t="str">
        <f>IF(AC768="Local catalog","",IF(AG768="Yes",IF(ISNUMBER(E768),E768,""),IF(I768="Keep current",IF(ISNUMBER(E768),E768,""),IF(AH768&lt;&gt;"Yes","",IF(I768="Approve proposed",F768,IF(AND(I768="Use my price",AND(ISNUMBER(J768),J768&gt;0)),J768,""))))))</f>
        <v/>
      </c>
      <c r="M768" t="str" s="7">
        <f>IF(AND(AG768="Yes",OR(I768="Approve proposed",I768="Use my price")),"CHECK: protected price kept current",IF(OR(I768="Unreviewed",I768=""),"Pending review",IF(I768="Hold","On hold",IF(I768="Keep current",IF(ISNUMBER(E768),"Kept current","CHECK: no confirmed current price"),IF(AH768&lt;&gt;"Yes","CHECK: source needs review",IF(AND(I768="Use my price",NOT(AND(ISNUMBER(J768),J768&gt;0))),"CHECK: enter a price above zero",IF(NOT(OR(I768="Approve proposed",I768="Use my price")),"CHECK: choose a listed decision",IF(OR(NOT(ISNUMBER(L768)),L768&lt;=0,NOT(ISNUMBER(Y768)),Y768&lt;=0,X768&gt;=1),"CHECK: price or base unavailable",IF(L768/(Y768*(1-X768))-1&lt;0,"CHECK: price below local base","Ready")))))))))</f>
        <v>Pending review</v>
      </c>
      <c r="N768" s="18">
        <v>32.97</v>
      </c>
      <c r="O768" s="19">
        <v>0.6574</v>
      </c>
      <c r="P768" s="14">
        <v>0.6109</v>
      </c>
      <c r="Q768" s="20" t="str">
        <f>IF(AND(ISNUMBER(L768),ISNUMBER(Y768),Y768&gt;0,X768&lt;1),ROUND(L768/(Y768*(1-X768))-1,4),"")</f>
        <v/>
      </c>
      <c r="R768" s="12">
        <v>0</v>
      </c>
      <c r="S768" s="13">
        <f>IF(AND(ISNUMBER(E768),E768&gt;0,ISNUMBER(F768)),R768*(F768/E768-1)*(1-'Start Here'!$B$16),0)</f>
        <v>0</v>
      </c>
      <c r="T768" s="17">
        <f>IF(AND(M768="Ready",OR(I768="Approve proposed",AND(I768="Use my price",AND(ISNUMBER(J768),J768&gt;0))),ISNUMBER(L768),E768&gt;0),R768*(L768/E768-1)*(1-'Start Here'!$B$16),0)</f>
        <v>0</v>
      </c>
      <c r="U768" t="str" s="6">
        <v>Local and Local Line prices differ; Currently hidden; do not activate automatically</v>
      </c>
      <c r="V768" t="str" s="21">
        <v>No</v>
      </c>
      <c r="W768" t="str" s="21">
        <v>No</v>
      </c>
      <c r="X768" s="22">
        <v>0</v>
      </c>
      <c r="Y768" s="18">
        <v>19.89</v>
      </c>
      <c r="Z768" s="18">
        <v>21</v>
      </c>
      <c r="AA768" s="25">
        <v>0.5412</v>
      </c>
      <c r="AB768" t="str" s="6">
        <v>2026-10-01 10:41:27 UTC</v>
      </c>
      <c r="AC768" t="str" s="6">
        <v>Local Line cache</v>
      </c>
      <c r="AD768" s="23">
        <v>913064</v>
      </c>
      <c r="AE768" s="23">
        <v>658487</v>
      </c>
      <c r="AF768" t="str" s="23">
        <v>913064:658487:guest</v>
      </c>
      <c r="AG768" t="str" s="23">
        <v>No</v>
      </c>
      <c r="AH768" t="str" s="23">
        <v>Yes</v>
      </c>
      <c r="AI768" s="18">
        <v>0</v>
      </c>
    </row>
    <row r="769" ht="32" customHeight="1">
      <c r="A769" t="str" s="7">
        <v>Deck Family Farm</v>
      </c>
      <c r="B769" t="str" s="7">
        <v>Lamb Chops, 4 pack</v>
      </c>
      <c r="C769" t="str" s="7">
        <v>4 pack, 1.1 - 1.50 lbs</v>
      </c>
      <c r="D769" t="str" s="7">
        <v>SNAP</v>
      </c>
      <c r="E769" s="12">
        <v>29.67</v>
      </c>
      <c r="F769" s="13">
        <v>29.67</v>
      </c>
      <c r="G769" s="13">
        <f>IF(AND(ISNUMBER(E769),ISNUMBER(F769)),F769-E769,"")</f>
        <v>0</v>
      </c>
      <c r="H769" s="14">
        <f>IF(AND(ISNUMBER(E769),E769&gt;0,ISNUMBER(F769)),F769/E769-1,"")</f>
        <v>0</v>
      </c>
      <c r="I769" t="str" s="15">
        <v>Keep current</v>
      </c>
      <c r="J769" s="16"/>
      <c r="K769" t="str" s="15">
        <v/>
      </c>
      <c r="L769" s="17">
        <f>IF(AC769="Local catalog","",IF(AG769="Yes",IF(ISNUMBER(E769),E769,""),IF(I769="Keep current",IF(ISNUMBER(E769),E769,""),IF(AH769&lt;&gt;"Yes","",IF(I769="Approve proposed",F769,IF(AND(I769="Use my price",AND(ISNUMBER(J769),J769&gt;0)),J769,""))))))</f>
        <v>29.67</v>
      </c>
      <c r="M769" t="str" s="7">
        <f>IF(AND(AG769="Yes",OR(I769="Approve proposed",I769="Use my price")),"CHECK: protected price kept current",IF(OR(I769="Unreviewed",I769=""),"Pending review",IF(I769="Hold","On hold",IF(I769="Keep current",IF(ISNUMBER(E769),"Kept current","CHECK: no confirmed current price"),IF(AH769&lt;&gt;"Yes","CHECK: source needs review",IF(AND(I769="Use my price",NOT(AND(ISNUMBER(J769),J769&gt;0))),"CHECK: enter a price above zero",IF(NOT(OR(I769="Approve proposed",I769="Use my price")),"CHECK: choose a listed decision",IF(OR(NOT(ISNUMBER(L769)),L769&lt;=0,NOT(ISNUMBER(Y769)),Y769&lt;=0,X769&gt;=1),"CHECK: price or base unavailable",IF(L769/(Y769*(1-X769))-1&lt;0,"CHECK: price below local base","Ready")))))))))</f>
        <v>Kept current</v>
      </c>
      <c r="N769" s="18">
        <v>32.97</v>
      </c>
      <c r="O769" s="19">
        <v>0.6574</v>
      </c>
      <c r="P769" s="14">
        <v>0.4917</v>
      </c>
      <c r="Q769" s="20">
        <f>IF(AND(ISNUMBER(L769),ISNUMBER(Y769),Y769&gt;0,X769&lt;1),ROUND(L769/(Y769*(1-X769))-1,4),"")</f>
        <v>0.4917</v>
      </c>
      <c r="R769" s="12">
        <v>0</v>
      </c>
      <c r="S769" s="13">
        <f>IF(AND(ISNUMBER(E769),E769&gt;0,ISNUMBER(F769)),R769*(F769/E769-1)*(1-'Start Here'!$B$16),0)</f>
        <v>0</v>
      </c>
      <c r="T769" s="17">
        <f>IF(AND(M769="Ready",OR(I769="Approve proposed",AND(I769="Use my price",AND(ISNUMBER(J769),J769&gt;0))),ISNUMBER(L769),E769&gt;0),R769*(L769/E769-1)*(1-'Start Here'!$B$16),0)</f>
        <v>0</v>
      </c>
      <c r="U769" t="str" s="6">
        <v>SNAP: preserve existing selling price; Local and Local Line prices differ; Currently hidden; do not activate automatically</v>
      </c>
      <c r="V769" t="str" s="21">
        <v>No</v>
      </c>
      <c r="W769" t="str" s="21">
        <v>No</v>
      </c>
      <c r="X769" s="22">
        <v>0</v>
      </c>
      <c r="Y769" s="18">
        <v>19.89</v>
      </c>
      <c r="Z769" s="18">
        <v>21</v>
      </c>
      <c r="AA769" s="25">
        <v>0.5412</v>
      </c>
      <c r="AB769" t="str" s="6">
        <v>2026-10-01 10:41:27 UTC</v>
      </c>
      <c r="AC769" t="str" s="6">
        <v>Local Line cache</v>
      </c>
      <c r="AD769" s="23">
        <v>913064</v>
      </c>
      <c r="AE769" s="23">
        <v>658487</v>
      </c>
      <c r="AF769" t="str" s="23">
        <v>913064:658487:snap</v>
      </c>
      <c r="AG769" t="str" s="23">
        <v>Yes</v>
      </c>
      <c r="AH769" t="str" s="23">
        <v>Yes</v>
      </c>
      <c r="AI769" s="18">
        <v>0</v>
      </c>
    </row>
    <row r="770" ht="32" customHeight="1">
      <c r="A770" t="str" s="7">
        <v>Deck Family Farm</v>
      </c>
      <c r="B770" t="str" s="7">
        <v>Lamb Garlic Sausage</v>
      </c>
      <c r="C770" t="str" s="7">
        <v>12 oz</v>
      </c>
      <c r="D770" t="str" s="7">
        <v>Herd Share Members</v>
      </c>
      <c r="E770" s="12">
        <v>19.29</v>
      </c>
      <c r="F770" s="13">
        <v>20.83</v>
      </c>
      <c r="G770" s="13">
        <f>IF(AND(ISNUMBER(E770),ISNUMBER(F770)),F770-E770,"")</f>
        <v>1.54</v>
      </c>
      <c r="H770" s="14">
        <f>IF(AND(ISNUMBER(E770),E770&gt;0,ISNUMBER(F770)),F770/E770-1,"")</f>
        <v>0.07983411093831005</v>
      </c>
      <c r="I770" t="str" s="15">
        <v>Unreviewed</v>
      </c>
      <c r="J770" s="16"/>
      <c r="K770" t="str" s="15">
        <v/>
      </c>
      <c r="L770" s="17" t="str">
        <f>IF(AC770="Local catalog","",IF(AG770="Yes",IF(ISNUMBER(E770),E770,""),IF(I770="Keep current",IF(ISNUMBER(E770),E770,""),IF(AH770&lt;&gt;"Yes","",IF(I770="Approve proposed",F770,IF(AND(I770="Use my price",AND(ISNUMBER(J770),J770&gt;0)),J770,""))))))</f>
        <v/>
      </c>
      <c r="M770" t="str" s="7">
        <f>IF(AND(AG770="Yes",OR(I770="Approve proposed",I770="Use my price")),"CHECK: protected price kept current",IF(OR(I770="Unreviewed",I770=""),"Pending review",IF(I770="Hold","On hold",IF(I770="Keep current",IF(ISNUMBER(E770),"Kept current","CHECK: no confirmed current price"),IF(AH770&lt;&gt;"Yes","CHECK: source needs review",IF(AND(I770="Use my price",NOT(AND(ISNUMBER(J770),J770&gt;0))),"CHECK: enter a price above zero",IF(NOT(OR(I770="Approve proposed",I770="Use my price")),"CHECK: choose a listed decision",IF(OR(NOT(ISNUMBER(L770)),L770&lt;=0,NOT(ISNUMBER(Y770)),Y770&lt;=0,X770&gt;=1),"CHECK: price or base unavailable",IF(L770/(Y770*(1-X770))-1&lt;0,"CHECK: price below local base","Ready")))))))))</f>
        <v>Pending review</v>
      </c>
      <c r="N770" s="18">
        <v>19.29</v>
      </c>
      <c r="O770" s="19">
        <v>0.6574</v>
      </c>
      <c r="P770" s="14">
        <v>0.7895</v>
      </c>
      <c r="Q770" s="20" t="str">
        <f>IF(AND(ISNUMBER(L770),ISNUMBER(Y770),Y770&gt;0,X770&lt;1),ROUND(L770/(Y770*(1-X770))-1,4),"")</f>
        <v/>
      </c>
      <c r="R770" s="12">
        <v>0</v>
      </c>
      <c r="S770" s="13">
        <f>IF(AND(ISNUMBER(E770),E770&gt;0,ISNUMBER(F770)),R770*(F770/E770-1)*(1-'Start Here'!$B$16),0)</f>
        <v>0</v>
      </c>
      <c r="T770" s="17">
        <f>IF(AND(M770="Ready",OR(I770="Approve proposed",AND(I770="Use my price",AND(ISNUMBER(J770),J770&gt;0))),ISNUMBER(L770),E770&gt;0),R770*(L770/E770-1)*(1-'Start Here'!$B$16),0)</f>
        <v>0</v>
      </c>
      <c r="U770" t="str" s="6">
        <v>Currently hidden; do not activate automatically</v>
      </c>
      <c r="V770" t="str" s="21">
        <v>No</v>
      </c>
      <c r="W770" t="str" s="21">
        <v>No</v>
      </c>
      <c r="X770" s="22">
        <v>0</v>
      </c>
      <c r="Y770" s="18">
        <v>11.64</v>
      </c>
      <c r="Z770" s="18">
        <v>21.51</v>
      </c>
      <c r="AA770" s="25">
        <v>0.5412</v>
      </c>
      <c r="AB770" t="str" s="6">
        <v>2026-10-01 10:41:27 UTC</v>
      </c>
      <c r="AC770" t="str" s="6">
        <v>Local Line cache</v>
      </c>
      <c r="AD770" s="23">
        <v>882704</v>
      </c>
      <c r="AE770" s="23">
        <v>619456</v>
      </c>
      <c r="AF770" t="str" s="23">
        <v>882704:619456:herdShare</v>
      </c>
      <c r="AG770" t="str" s="23">
        <v>No</v>
      </c>
      <c r="AH770" t="str" s="23">
        <v>Yes</v>
      </c>
      <c r="AI770" s="18">
        <v>0</v>
      </c>
    </row>
    <row r="771" ht="32" customHeight="1">
      <c r="A771" t="str" s="7">
        <v>Deck Family Farm</v>
      </c>
      <c r="B771" t="str" s="7">
        <v>Lamb Garlic Sausage</v>
      </c>
      <c r="C771" t="str" s="7">
        <v>12 oz</v>
      </c>
      <c r="D771" t="str" s="7">
        <v>CSA Members</v>
      </c>
      <c r="E771" s="12">
        <v>19.29</v>
      </c>
      <c r="F771" s="13">
        <v>20.83</v>
      </c>
      <c r="G771" s="13">
        <f>IF(AND(ISNUMBER(E771),ISNUMBER(F771)),F771-E771,"")</f>
        <v>1.54</v>
      </c>
      <c r="H771" s="14">
        <f>IF(AND(ISNUMBER(E771),E771&gt;0,ISNUMBER(F771)),F771/E771-1,"")</f>
        <v>0.07983411093831005</v>
      </c>
      <c r="I771" t="str" s="15">
        <v>Unreviewed</v>
      </c>
      <c r="J771" s="16"/>
      <c r="K771" t="str" s="15">
        <v/>
      </c>
      <c r="L771" s="17" t="str">
        <f>IF(AC771="Local catalog","",IF(AG771="Yes",IF(ISNUMBER(E771),E771,""),IF(I771="Keep current",IF(ISNUMBER(E771),E771,""),IF(AH771&lt;&gt;"Yes","",IF(I771="Approve proposed",F771,IF(AND(I771="Use my price",AND(ISNUMBER(J771),J771&gt;0)),J771,""))))))</f>
        <v/>
      </c>
      <c r="M771" t="str" s="7">
        <f>IF(AND(AG771="Yes",OR(I771="Approve proposed",I771="Use my price")),"CHECK: protected price kept current",IF(OR(I771="Unreviewed",I771=""),"Pending review",IF(I771="Hold","On hold",IF(I771="Keep current",IF(ISNUMBER(E771),"Kept current","CHECK: no confirmed current price"),IF(AH771&lt;&gt;"Yes","CHECK: source needs review",IF(AND(I771="Use my price",NOT(AND(ISNUMBER(J771),J771&gt;0))),"CHECK: enter a price above zero",IF(NOT(OR(I771="Approve proposed",I771="Use my price")),"CHECK: choose a listed decision",IF(OR(NOT(ISNUMBER(L771)),L771&lt;=0,NOT(ISNUMBER(Y771)),Y771&lt;=0,X771&gt;=1),"CHECK: price or base unavailable",IF(L771/(Y771*(1-X771))-1&lt;0,"CHECK: price below local base","Ready")))))))))</f>
        <v>Pending review</v>
      </c>
      <c r="N771" s="18">
        <v>19.29</v>
      </c>
      <c r="O771" s="19">
        <v>0.6574</v>
      </c>
      <c r="P771" s="14">
        <v>0.7895</v>
      </c>
      <c r="Q771" s="20" t="str">
        <f>IF(AND(ISNUMBER(L771),ISNUMBER(Y771),Y771&gt;0,X771&lt;1),ROUND(L771/(Y771*(1-X771))-1,4),"")</f>
        <v/>
      </c>
      <c r="R771" s="12">
        <v>0</v>
      </c>
      <c r="S771" s="13">
        <f>IF(AND(ISNUMBER(E771),E771&gt;0,ISNUMBER(F771)),R771*(F771/E771-1)*(1-'Start Here'!$B$16),0)</f>
        <v>0</v>
      </c>
      <c r="T771" s="17">
        <f>IF(AND(M771="Ready",OR(I771="Approve proposed",AND(I771="Use my price",AND(ISNUMBER(J771),J771&gt;0))),ISNUMBER(L771),E771&gt;0),R771*(L771/E771-1)*(1-'Start Here'!$B$16),0)</f>
        <v>0</v>
      </c>
      <c r="U771" t="str" s="6">
        <v>Currently hidden; do not activate automatically</v>
      </c>
      <c r="V771" t="str" s="21">
        <v>No</v>
      </c>
      <c r="W771" t="str" s="21">
        <v>No</v>
      </c>
      <c r="X771" s="22">
        <v>0</v>
      </c>
      <c r="Y771" s="18">
        <v>11.64</v>
      </c>
      <c r="Z771" s="18">
        <v>21.51</v>
      </c>
      <c r="AA771" s="25">
        <v>0.5412</v>
      </c>
      <c r="AB771" t="str" s="6">
        <v>2026-10-01 10:41:27 UTC</v>
      </c>
      <c r="AC771" t="str" s="6">
        <v>Local Line cache</v>
      </c>
      <c r="AD771" s="23">
        <v>882704</v>
      </c>
      <c r="AE771" s="23">
        <v>619456</v>
      </c>
      <c r="AF771" t="str" s="23">
        <v>882704:619456:member</v>
      </c>
      <c r="AG771" t="str" s="23">
        <v>No</v>
      </c>
      <c r="AH771" t="str" s="23">
        <v>Yes</v>
      </c>
      <c r="AI771" s="18">
        <v>0</v>
      </c>
    </row>
    <row r="772" ht="32" customHeight="1">
      <c r="A772" t="str" s="7">
        <v>Deck Family Farm</v>
      </c>
      <c r="B772" t="str" s="7">
        <v>Lamb Garlic Sausage</v>
      </c>
      <c r="C772" t="str" s="7">
        <v>12 oz</v>
      </c>
      <c r="D772" t="str" s="7">
        <v>Guest Basket</v>
      </c>
      <c r="E772" s="12">
        <v>19.29</v>
      </c>
      <c r="F772" s="13">
        <v>20.83</v>
      </c>
      <c r="G772" s="13">
        <f>IF(AND(ISNUMBER(E772),ISNUMBER(F772)),F772-E772,"")</f>
        <v>1.54</v>
      </c>
      <c r="H772" s="14">
        <f>IF(AND(ISNUMBER(E772),E772&gt;0,ISNUMBER(F772)),F772/E772-1,"")</f>
        <v>0.07983411093831005</v>
      </c>
      <c r="I772" t="str" s="15">
        <v>Unreviewed</v>
      </c>
      <c r="J772" s="16"/>
      <c r="K772" t="str" s="15">
        <v/>
      </c>
      <c r="L772" s="17" t="str">
        <f>IF(AC772="Local catalog","",IF(AG772="Yes",IF(ISNUMBER(E772),E772,""),IF(I772="Keep current",IF(ISNUMBER(E772),E772,""),IF(AH772&lt;&gt;"Yes","",IF(I772="Approve proposed",F772,IF(AND(I772="Use my price",AND(ISNUMBER(J772),J772&gt;0)),J772,""))))))</f>
        <v/>
      </c>
      <c r="M772" t="str" s="7">
        <f>IF(AND(AG772="Yes",OR(I772="Approve proposed",I772="Use my price")),"CHECK: protected price kept current",IF(OR(I772="Unreviewed",I772=""),"Pending review",IF(I772="Hold","On hold",IF(I772="Keep current",IF(ISNUMBER(E772),"Kept current","CHECK: no confirmed current price"),IF(AH772&lt;&gt;"Yes","CHECK: source needs review",IF(AND(I772="Use my price",NOT(AND(ISNUMBER(J772),J772&gt;0))),"CHECK: enter a price above zero",IF(NOT(OR(I772="Approve proposed",I772="Use my price")),"CHECK: choose a listed decision",IF(OR(NOT(ISNUMBER(L772)),L772&lt;=0,NOT(ISNUMBER(Y772)),Y772&lt;=0,X772&gt;=1),"CHECK: price or base unavailable",IF(L772/(Y772*(1-X772))-1&lt;0,"CHECK: price below local base","Ready")))))))))</f>
        <v>Pending review</v>
      </c>
      <c r="N772" s="18">
        <v>19.29</v>
      </c>
      <c r="O772" s="19">
        <v>0.6574</v>
      </c>
      <c r="P772" s="14">
        <v>0.7895</v>
      </c>
      <c r="Q772" s="20" t="str">
        <f>IF(AND(ISNUMBER(L772),ISNUMBER(Y772),Y772&gt;0,X772&lt;1),ROUND(L772/(Y772*(1-X772))-1,4),"")</f>
        <v/>
      </c>
      <c r="R772" s="12">
        <v>0</v>
      </c>
      <c r="S772" s="13">
        <f>IF(AND(ISNUMBER(E772),E772&gt;0,ISNUMBER(F772)),R772*(F772/E772-1)*(1-'Start Here'!$B$16),0)</f>
        <v>0</v>
      </c>
      <c r="T772" s="17">
        <f>IF(AND(M772="Ready",OR(I772="Approve proposed",AND(I772="Use my price",AND(ISNUMBER(J772),J772&gt;0))),ISNUMBER(L772),E772&gt;0),R772*(L772/E772-1)*(1-'Start Here'!$B$16),0)</f>
        <v>0</v>
      </c>
      <c r="U772" t="str" s="6">
        <v>Currently hidden; do not activate automatically</v>
      </c>
      <c r="V772" t="str" s="21">
        <v>No</v>
      </c>
      <c r="W772" t="str" s="21">
        <v>No</v>
      </c>
      <c r="X772" s="22">
        <v>0</v>
      </c>
      <c r="Y772" s="18">
        <v>11.64</v>
      </c>
      <c r="Z772" s="18">
        <v>21.51</v>
      </c>
      <c r="AA772" s="25">
        <v>0.5412</v>
      </c>
      <c r="AB772" t="str" s="6">
        <v>2026-10-01 10:41:27 UTC</v>
      </c>
      <c r="AC772" t="str" s="6">
        <v>Local Line cache</v>
      </c>
      <c r="AD772" s="23">
        <v>882704</v>
      </c>
      <c r="AE772" s="23">
        <v>619456</v>
      </c>
      <c r="AF772" t="str" s="23">
        <v>882704:619456:guest</v>
      </c>
      <c r="AG772" t="str" s="23">
        <v>No</v>
      </c>
      <c r="AH772" t="str" s="23">
        <v>Yes</v>
      </c>
      <c r="AI772" s="18">
        <v>0</v>
      </c>
    </row>
    <row r="773" ht="32" customHeight="1">
      <c r="A773" t="str" s="7">
        <v>Deck Family Farm</v>
      </c>
      <c r="B773" t="str" s="7">
        <v>Lamb Garlic Sausage</v>
      </c>
      <c r="C773" t="str" s="7">
        <v>12 oz</v>
      </c>
      <c r="D773" t="str" s="7">
        <v>SNAP</v>
      </c>
      <c r="E773" s="12">
        <v>19.29</v>
      </c>
      <c r="F773" s="13">
        <v>19.29</v>
      </c>
      <c r="G773" s="13">
        <f>IF(AND(ISNUMBER(E773),ISNUMBER(F773)),F773-E773,"")</f>
        <v>0</v>
      </c>
      <c r="H773" s="14">
        <f>IF(AND(ISNUMBER(E773),E773&gt;0,ISNUMBER(F773)),F773/E773-1,"")</f>
        <v>0</v>
      </c>
      <c r="I773" t="str" s="15">
        <v>Keep current</v>
      </c>
      <c r="J773" s="16"/>
      <c r="K773" t="str" s="15">
        <v/>
      </c>
      <c r="L773" s="17">
        <f>IF(AC773="Local catalog","",IF(AG773="Yes",IF(ISNUMBER(E773),E773,""),IF(I773="Keep current",IF(ISNUMBER(E773),E773,""),IF(AH773&lt;&gt;"Yes","",IF(I773="Approve proposed",F773,IF(AND(I773="Use my price",AND(ISNUMBER(J773),J773&gt;0)),J773,""))))))</f>
        <v>19.29</v>
      </c>
      <c r="M773" t="str" s="7">
        <f>IF(AND(AG773="Yes",OR(I773="Approve proposed",I773="Use my price")),"CHECK: protected price kept current",IF(OR(I773="Unreviewed",I773=""),"Pending review",IF(I773="Hold","On hold",IF(I773="Keep current",IF(ISNUMBER(E773),"Kept current","CHECK: no confirmed current price"),IF(AH773&lt;&gt;"Yes","CHECK: source needs review",IF(AND(I773="Use my price",NOT(AND(ISNUMBER(J773),J773&gt;0))),"CHECK: enter a price above zero",IF(NOT(OR(I773="Approve proposed",I773="Use my price")),"CHECK: choose a listed decision",IF(OR(NOT(ISNUMBER(L773)),L773&lt;=0,NOT(ISNUMBER(Y773)),Y773&lt;=0,X773&gt;=1),"CHECK: price or base unavailable",IF(L773/(Y773*(1-X773))-1&lt;0,"CHECK: price below local base","Ready")))))))))</f>
        <v>Kept current</v>
      </c>
      <c r="N773" s="18">
        <v>19.29</v>
      </c>
      <c r="O773" s="19">
        <v>0.6574</v>
      </c>
      <c r="P773" s="14">
        <v>0.6572</v>
      </c>
      <c r="Q773" s="20">
        <f>IF(AND(ISNUMBER(L773),ISNUMBER(Y773),Y773&gt;0,X773&lt;1),ROUND(L773/(Y773*(1-X773))-1,4),"")</f>
        <v>0.6572</v>
      </c>
      <c r="R773" s="12">
        <v>0</v>
      </c>
      <c r="S773" s="13">
        <f>IF(AND(ISNUMBER(E773),E773&gt;0,ISNUMBER(F773)),R773*(F773/E773-1)*(1-'Start Here'!$B$16),0)</f>
        <v>0</v>
      </c>
      <c r="T773" s="17">
        <f>IF(AND(M773="Ready",OR(I773="Approve proposed",AND(I773="Use my price",AND(ISNUMBER(J773),J773&gt;0))),ISNUMBER(L773),E773&gt;0),R773*(L773/E773-1)*(1-'Start Here'!$B$16),0)</f>
        <v>0</v>
      </c>
      <c r="U773" t="str" s="6">
        <v>SNAP: preserve existing selling price; Currently hidden; do not activate automatically</v>
      </c>
      <c r="V773" t="str" s="21">
        <v>No</v>
      </c>
      <c r="W773" t="str" s="21">
        <v>No</v>
      </c>
      <c r="X773" s="22">
        <v>0</v>
      </c>
      <c r="Y773" s="18">
        <v>11.64</v>
      </c>
      <c r="Z773" s="18">
        <v>21.51</v>
      </c>
      <c r="AA773" s="25">
        <v>0.5412</v>
      </c>
      <c r="AB773" t="str" s="6">
        <v>2026-10-01 10:41:27 UTC</v>
      </c>
      <c r="AC773" t="str" s="6">
        <v>Local Line cache</v>
      </c>
      <c r="AD773" s="23">
        <v>882704</v>
      </c>
      <c r="AE773" s="23">
        <v>619456</v>
      </c>
      <c r="AF773" t="str" s="23">
        <v>882704:619456:snap</v>
      </c>
      <c r="AG773" t="str" s="23">
        <v>Yes</v>
      </c>
      <c r="AH773" t="str" s="23">
        <v>Yes</v>
      </c>
      <c r="AI773" s="18">
        <v>0</v>
      </c>
    </row>
    <row r="774" ht="32" customHeight="1">
      <c r="A774" t="str" s="7">
        <v>Deck Family Farm</v>
      </c>
      <c r="B774" t="str" s="7">
        <v>Lamb Heart</v>
      </c>
      <c r="C774" t="str" s="7">
        <v>2 pack, 0.8 - 1.1 lbs</v>
      </c>
      <c r="D774" t="str" s="7">
        <v>Herd Share Members</v>
      </c>
      <c r="E774" s="12">
        <v>8.09</v>
      </c>
      <c r="F774" s="13">
        <v>8.74</v>
      </c>
      <c r="G774" s="13">
        <f>IF(AND(ISNUMBER(E774),ISNUMBER(F774)),F774-E774,"")</f>
        <v>0.65</v>
      </c>
      <c r="H774" s="14">
        <f>IF(AND(ISNUMBER(E774),E774&gt;0,ISNUMBER(F774)),F774/E774-1,"")</f>
        <v>0.08034610630407912</v>
      </c>
      <c r="I774" t="str" s="15">
        <v>Unreviewed</v>
      </c>
      <c r="J774" s="16"/>
      <c r="K774" t="str" s="15">
        <v/>
      </c>
      <c r="L774" s="17" t="str">
        <f>IF(AC774="Local catalog","",IF(AG774="Yes",IF(ISNUMBER(E774),E774,""),IF(I774="Keep current",IF(ISNUMBER(E774),E774,""),IF(AH774&lt;&gt;"Yes","",IF(I774="Approve proposed",F774,IF(AND(I774="Use my price",AND(ISNUMBER(J774),J774&gt;0)),J774,""))))))</f>
        <v/>
      </c>
      <c r="M774" t="str" s="7">
        <f>IF(AND(AG774="Yes",OR(I774="Approve proposed",I774="Use my price")),"CHECK: protected price kept current",IF(OR(I774="Unreviewed",I774=""),"Pending review",IF(I774="Hold","On hold",IF(I774="Keep current",IF(ISNUMBER(E774),"Kept current","CHECK: no confirmed current price"),IF(AH774&lt;&gt;"Yes","CHECK: source needs review",IF(AND(I774="Use my price",NOT(AND(ISNUMBER(J774),J774&gt;0))),"CHECK: enter a price above zero",IF(NOT(OR(I774="Approve proposed",I774="Use my price")),"CHECK: choose a listed decision",IF(OR(NOT(ISNUMBER(L774)),L774&lt;=0,NOT(ISNUMBER(Y774)),Y774&lt;=0,X774&gt;=1),"CHECK: price or base unavailable",IF(L774/(Y774*(1-X774))-1&lt;0,"CHECK: price below local base","Ready")))))))))</f>
        <v>Pending review</v>
      </c>
      <c r="N774" s="18">
        <v>8.09</v>
      </c>
      <c r="O774" s="19">
        <v>0.6574</v>
      </c>
      <c r="P774" s="14">
        <v>0.791</v>
      </c>
      <c r="Q774" s="20" t="str">
        <f>IF(AND(ISNUMBER(L774),ISNUMBER(Y774),Y774&gt;0,X774&lt;1),ROUND(L774/(Y774*(1-X774))-1,4),"")</f>
        <v/>
      </c>
      <c r="R774" s="12">
        <v>72.81</v>
      </c>
      <c r="S774" s="13">
        <f>IF(AND(ISNUMBER(E774),E774&gt;0,ISNUMBER(F774)),R774*(F774/E774-1)*(1-'Start Here'!$B$16),0)</f>
        <v>5.674500000000001</v>
      </c>
      <c r="T774" s="17">
        <f>IF(AND(M774="Ready",OR(I774="Approve proposed",AND(I774="Use my price",AND(ISNUMBER(J774),J774&gt;0))),ISNUMBER(L774),E774&gt;0),R774*(L774/E774-1)*(1-'Start Here'!$B$16),0)</f>
        <v>0</v>
      </c>
      <c r="U774" t="str" s="6">
        <v>Currently hidden; do not activate automatically</v>
      </c>
      <c r="V774" t="str" s="21">
        <v>No</v>
      </c>
      <c r="W774" t="str" s="21">
        <v>No</v>
      </c>
      <c r="X774" s="22">
        <v>0</v>
      </c>
      <c r="Y774" s="18">
        <v>4.88</v>
      </c>
      <c r="Z774" s="18">
        <v>9.5</v>
      </c>
      <c r="AA774" s="25">
        <v>0.5412</v>
      </c>
      <c r="AB774" t="str" s="6">
        <v>2026-10-01 10:41:27 UTC</v>
      </c>
      <c r="AC774" t="str" s="6">
        <v>Local Line cache</v>
      </c>
      <c r="AD774" s="23">
        <v>939774</v>
      </c>
      <c r="AE774" s="23">
        <v>693441</v>
      </c>
      <c r="AF774" t="str" s="23">
        <v>939774:693441:herdShare</v>
      </c>
      <c r="AG774" t="str" s="23">
        <v>No</v>
      </c>
      <c r="AH774" t="str" s="23">
        <v>Yes</v>
      </c>
      <c r="AI774" s="18">
        <v>43.92</v>
      </c>
    </row>
    <row r="775" ht="32" customHeight="1">
      <c r="A775" t="str" s="7">
        <v>Deck Family Farm</v>
      </c>
      <c r="B775" t="str" s="7">
        <v>Lamb Heart</v>
      </c>
      <c r="C775" t="str" s="7">
        <v>2 pack, 0.8 - 1.1 lbs</v>
      </c>
      <c r="D775" t="str" s="7">
        <v>CSA Members</v>
      </c>
      <c r="E775" s="12">
        <v>8.09</v>
      </c>
      <c r="F775" s="13">
        <v>8.74</v>
      </c>
      <c r="G775" s="13">
        <f>IF(AND(ISNUMBER(E775),ISNUMBER(F775)),F775-E775,"")</f>
        <v>0.65</v>
      </c>
      <c r="H775" s="14">
        <f>IF(AND(ISNUMBER(E775),E775&gt;0,ISNUMBER(F775)),F775/E775-1,"")</f>
        <v>0.08034610630407912</v>
      </c>
      <c r="I775" t="str" s="15">
        <v>Unreviewed</v>
      </c>
      <c r="J775" s="16"/>
      <c r="K775" t="str" s="15">
        <v/>
      </c>
      <c r="L775" s="17" t="str">
        <f>IF(AC775="Local catalog","",IF(AG775="Yes",IF(ISNUMBER(E775),E775,""),IF(I775="Keep current",IF(ISNUMBER(E775),E775,""),IF(AH775&lt;&gt;"Yes","",IF(I775="Approve proposed",F775,IF(AND(I775="Use my price",AND(ISNUMBER(J775),J775&gt;0)),J775,""))))))</f>
        <v/>
      </c>
      <c r="M775" t="str" s="7">
        <f>IF(AND(AG775="Yes",OR(I775="Approve proposed",I775="Use my price")),"CHECK: protected price kept current",IF(OR(I775="Unreviewed",I775=""),"Pending review",IF(I775="Hold","On hold",IF(I775="Keep current",IF(ISNUMBER(E775),"Kept current","CHECK: no confirmed current price"),IF(AH775&lt;&gt;"Yes","CHECK: source needs review",IF(AND(I775="Use my price",NOT(AND(ISNUMBER(J775),J775&gt;0))),"CHECK: enter a price above zero",IF(NOT(OR(I775="Approve proposed",I775="Use my price")),"CHECK: choose a listed decision",IF(OR(NOT(ISNUMBER(L775)),L775&lt;=0,NOT(ISNUMBER(Y775)),Y775&lt;=0,X775&gt;=1),"CHECK: price or base unavailable",IF(L775/(Y775*(1-X775))-1&lt;0,"CHECK: price below local base","Ready")))))))))</f>
        <v>Pending review</v>
      </c>
      <c r="N775" s="18">
        <v>8.09</v>
      </c>
      <c r="O775" s="19">
        <v>0.6574</v>
      </c>
      <c r="P775" s="14">
        <v>0.791</v>
      </c>
      <c r="Q775" s="20" t="str">
        <f>IF(AND(ISNUMBER(L775),ISNUMBER(Y775),Y775&gt;0,X775&lt;1),ROUND(L775/(Y775*(1-X775))-1,4),"")</f>
        <v/>
      </c>
      <c r="R775" s="12">
        <v>0</v>
      </c>
      <c r="S775" s="13">
        <f>IF(AND(ISNUMBER(E775),E775&gt;0,ISNUMBER(F775)),R775*(F775/E775-1)*(1-'Start Here'!$B$16),0)</f>
        <v>0</v>
      </c>
      <c r="T775" s="17">
        <f>IF(AND(M775="Ready",OR(I775="Approve proposed",AND(I775="Use my price",AND(ISNUMBER(J775),J775&gt;0))),ISNUMBER(L775),E775&gt;0),R775*(L775/E775-1)*(1-'Start Here'!$B$16),0)</f>
        <v>0</v>
      </c>
      <c r="U775" t="str" s="6">
        <v>Currently hidden; do not activate automatically</v>
      </c>
      <c r="V775" t="str" s="21">
        <v>No</v>
      </c>
      <c r="W775" t="str" s="21">
        <v>No</v>
      </c>
      <c r="X775" s="22">
        <v>0</v>
      </c>
      <c r="Y775" s="18">
        <v>4.88</v>
      </c>
      <c r="Z775" s="18">
        <v>9.5</v>
      </c>
      <c r="AA775" s="25">
        <v>0.5412</v>
      </c>
      <c r="AB775" t="str" s="6">
        <v>2026-10-01 10:41:27 UTC</v>
      </c>
      <c r="AC775" t="str" s="6">
        <v>Local Line cache</v>
      </c>
      <c r="AD775" s="23">
        <v>939774</v>
      </c>
      <c r="AE775" s="23">
        <v>693441</v>
      </c>
      <c r="AF775" t="str" s="23">
        <v>939774:693441:member</v>
      </c>
      <c r="AG775" t="str" s="23">
        <v>No</v>
      </c>
      <c r="AH775" t="str" s="23">
        <v>Yes</v>
      </c>
      <c r="AI775" s="18">
        <v>0</v>
      </c>
    </row>
    <row r="776" ht="32" customHeight="1">
      <c r="A776" t="str" s="7">
        <v>Deck Family Farm</v>
      </c>
      <c r="B776" t="str" s="7">
        <v>Lamb Heart</v>
      </c>
      <c r="C776" t="str" s="7">
        <v>2 pack, 0.8 - 1.1 lbs</v>
      </c>
      <c r="D776" t="str" s="7">
        <v>Guest Basket</v>
      </c>
      <c r="E776" s="12">
        <v>8.09</v>
      </c>
      <c r="F776" s="13">
        <v>8.74</v>
      </c>
      <c r="G776" s="13">
        <f>IF(AND(ISNUMBER(E776),ISNUMBER(F776)),F776-E776,"")</f>
        <v>0.65</v>
      </c>
      <c r="H776" s="14">
        <f>IF(AND(ISNUMBER(E776),E776&gt;0,ISNUMBER(F776)),F776/E776-1,"")</f>
        <v>0.08034610630407912</v>
      </c>
      <c r="I776" t="str" s="15">
        <v>Unreviewed</v>
      </c>
      <c r="J776" s="16"/>
      <c r="K776" t="str" s="15">
        <v/>
      </c>
      <c r="L776" s="17" t="str">
        <f>IF(AC776="Local catalog","",IF(AG776="Yes",IF(ISNUMBER(E776),E776,""),IF(I776="Keep current",IF(ISNUMBER(E776),E776,""),IF(AH776&lt;&gt;"Yes","",IF(I776="Approve proposed",F776,IF(AND(I776="Use my price",AND(ISNUMBER(J776),J776&gt;0)),J776,""))))))</f>
        <v/>
      </c>
      <c r="M776" t="str" s="7">
        <f>IF(AND(AG776="Yes",OR(I776="Approve proposed",I776="Use my price")),"CHECK: protected price kept current",IF(OR(I776="Unreviewed",I776=""),"Pending review",IF(I776="Hold","On hold",IF(I776="Keep current",IF(ISNUMBER(E776),"Kept current","CHECK: no confirmed current price"),IF(AH776&lt;&gt;"Yes","CHECK: source needs review",IF(AND(I776="Use my price",NOT(AND(ISNUMBER(J776),J776&gt;0))),"CHECK: enter a price above zero",IF(NOT(OR(I776="Approve proposed",I776="Use my price")),"CHECK: choose a listed decision",IF(OR(NOT(ISNUMBER(L776)),L776&lt;=0,NOT(ISNUMBER(Y776)),Y776&lt;=0,X776&gt;=1),"CHECK: price or base unavailable",IF(L776/(Y776*(1-X776))-1&lt;0,"CHECK: price below local base","Ready")))))))))</f>
        <v>Pending review</v>
      </c>
      <c r="N776" s="18">
        <v>8.09</v>
      </c>
      <c r="O776" s="19">
        <v>0.6574</v>
      </c>
      <c r="P776" s="14">
        <v>0.791</v>
      </c>
      <c r="Q776" s="20" t="str">
        <f>IF(AND(ISNUMBER(L776),ISNUMBER(Y776),Y776&gt;0,X776&lt;1),ROUND(L776/(Y776*(1-X776))-1,4),"")</f>
        <v/>
      </c>
      <c r="R776" s="12">
        <v>0</v>
      </c>
      <c r="S776" s="13">
        <f>IF(AND(ISNUMBER(E776),E776&gt;0,ISNUMBER(F776)),R776*(F776/E776-1)*(1-'Start Here'!$B$16),0)</f>
        <v>0</v>
      </c>
      <c r="T776" s="17">
        <f>IF(AND(M776="Ready",OR(I776="Approve proposed",AND(I776="Use my price",AND(ISNUMBER(J776),J776&gt;0))),ISNUMBER(L776),E776&gt;0),R776*(L776/E776-1)*(1-'Start Here'!$B$16),0)</f>
        <v>0</v>
      </c>
      <c r="U776" t="str" s="6">
        <v>Currently hidden; do not activate automatically</v>
      </c>
      <c r="V776" t="str" s="21">
        <v>No</v>
      </c>
      <c r="W776" t="str" s="21">
        <v>No</v>
      </c>
      <c r="X776" s="22">
        <v>0</v>
      </c>
      <c r="Y776" s="18">
        <v>4.88</v>
      </c>
      <c r="Z776" s="18">
        <v>9.5</v>
      </c>
      <c r="AA776" s="25">
        <v>0.5412</v>
      </c>
      <c r="AB776" t="str" s="6">
        <v>2026-10-01 10:41:27 UTC</v>
      </c>
      <c r="AC776" t="str" s="6">
        <v>Local Line cache</v>
      </c>
      <c r="AD776" s="23">
        <v>939774</v>
      </c>
      <c r="AE776" s="23">
        <v>693441</v>
      </c>
      <c r="AF776" t="str" s="23">
        <v>939774:693441:guest</v>
      </c>
      <c r="AG776" t="str" s="23">
        <v>No</v>
      </c>
      <c r="AH776" t="str" s="23">
        <v>Yes</v>
      </c>
      <c r="AI776" s="18">
        <v>0</v>
      </c>
    </row>
    <row r="777" ht="32" customHeight="1">
      <c r="A777" t="str" s="7">
        <v>Deck Family Farm</v>
      </c>
      <c r="B777" t="str" s="7">
        <v>Lamb Heart</v>
      </c>
      <c r="C777" t="str" s="7">
        <v>2 pack, 0.8 - 1.1 lbs</v>
      </c>
      <c r="D777" t="str" s="7">
        <v>SNAP</v>
      </c>
      <c r="E777" s="12">
        <v>8.09</v>
      </c>
      <c r="F777" s="13">
        <v>8.09</v>
      </c>
      <c r="G777" s="13">
        <f>IF(AND(ISNUMBER(E777),ISNUMBER(F777)),F777-E777,"")</f>
        <v>0</v>
      </c>
      <c r="H777" s="14">
        <f>IF(AND(ISNUMBER(E777),E777&gt;0,ISNUMBER(F777)),F777/E777-1,"")</f>
        <v>0</v>
      </c>
      <c r="I777" t="str" s="15">
        <v>Keep current</v>
      </c>
      <c r="J777" s="16"/>
      <c r="K777" t="str" s="15">
        <v/>
      </c>
      <c r="L777" s="17">
        <f>IF(AC777="Local catalog","",IF(AG777="Yes",IF(ISNUMBER(E777),E777,""),IF(I777="Keep current",IF(ISNUMBER(E777),E777,""),IF(AH777&lt;&gt;"Yes","",IF(I777="Approve proposed",F777,IF(AND(I777="Use my price",AND(ISNUMBER(J777),J777&gt;0)),J777,""))))))</f>
        <v>8.09</v>
      </c>
      <c r="M777" t="str" s="7">
        <f>IF(AND(AG777="Yes",OR(I777="Approve proposed",I777="Use my price")),"CHECK: protected price kept current",IF(OR(I777="Unreviewed",I777=""),"Pending review",IF(I777="Hold","On hold",IF(I777="Keep current",IF(ISNUMBER(E777),"Kept current","CHECK: no confirmed current price"),IF(AH777&lt;&gt;"Yes","CHECK: source needs review",IF(AND(I777="Use my price",NOT(AND(ISNUMBER(J777),J777&gt;0))),"CHECK: enter a price above zero",IF(NOT(OR(I777="Approve proposed",I777="Use my price")),"CHECK: choose a listed decision",IF(OR(NOT(ISNUMBER(L777)),L777&lt;=0,NOT(ISNUMBER(Y777)),Y777&lt;=0,X777&gt;=1),"CHECK: price or base unavailable",IF(L777/(Y777*(1-X777))-1&lt;0,"CHECK: price below local base","Ready")))))))))</f>
        <v>Kept current</v>
      </c>
      <c r="N777" s="18">
        <v>8.09</v>
      </c>
      <c r="O777" s="19">
        <v>0.6574</v>
      </c>
      <c r="P777" s="14">
        <v>0.6578</v>
      </c>
      <c r="Q777" s="20">
        <f>IF(AND(ISNUMBER(L777),ISNUMBER(Y777),Y777&gt;0,X777&lt;1),ROUND(L777/(Y777*(1-X777))-1,4),"")</f>
        <v>0.6578</v>
      </c>
      <c r="R777" s="12">
        <v>0</v>
      </c>
      <c r="S777" s="13">
        <f>IF(AND(ISNUMBER(E777),E777&gt;0,ISNUMBER(F777)),R777*(F777/E777-1)*(1-'Start Here'!$B$16),0)</f>
        <v>0</v>
      </c>
      <c r="T777" s="17">
        <f>IF(AND(M777="Ready",OR(I777="Approve proposed",AND(I777="Use my price",AND(ISNUMBER(J777),J777&gt;0))),ISNUMBER(L777),E777&gt;0),R777*(L777/E777-1)*(1-'Start Here'!$B$16),0)</f>
        <v>0</v>
      </c>
      <c r="U777" t="str" s="6">
        <v>SNAP: preserve existing selling price; Currently hidden; do not activate automatically</v>
      </c>
      <c r="V777" t="str" s="21">
        <v>No</v>
      </c>
      <c r="W777" t="str" s="21">
        <v>No</v>
      </c>
      <c r="X777" s="22">
        <v>0</v>
      </c>
      <c r="Y777" s="18">
        <v>4.88</v>
      </c>
      <c r="Z777" s="18">
        <v>9.5</v>
      </c>
      <c r="AA777" s="25">
        <v>0.5412</v>
      </c>
      <c r="AB777" t="str" s="6">
        <v>2026-10-01 10:41:27 UTC</v>
      </c>
      <c r="AC777" t="str" s="6">
        <v>Local Line cache</v>
      </c>
      <c r="AD777" s="23">
        <v>939774</v>
      </c>
      <c r="AE777" s="23">
        <v>693441</v>
      </c>
      <c r="AF777" t="str" s="23">
        <v>939774:693441:snap</v>
      </c>
      <c r="AG777" t="str" s="23">
        <v>Yes</v>
      </c>
      <c r="AH777" t="str" s="23">
        <v>Yes</v>
      </c>
      <c r="AI777" s="18">
        <v>0</v>
      </c>
    </row>
    <row r="778" ht="32" customHeight="1">
      <c r="A778" t="str" s="7">
        <v>Deck Family Farm</v>
      </c>
      <c r="B778" t="str" s="7">
        <v>Lamb Kabob</v>
      </c>
      <c r="C778" t="str" s="7">
        <v>1.1 - 1.35</v>
      </c>
      <c r="D778" t="str" s="7">
        <v>Herd Share Members</v>
      </c>
      <c r="E778" s="12">
        <v>23.62</v>
      </c>
      <c r="F778" s="13">
        <v>25.51</v>
      </c>
      <c r="G778" s="13">
        <f>IF(AND(ISNUMBER(E778),ISNUMBER(F778)),F778-E778,"")</f>
        <v>1.89</v>
      </c>
      <c r="H778" s="14">
        <f>IF(AND(ISNUMBER(E778),E778&gt;0,ISNUMBER(F778)),F778/E778-1,"")</f>
        <v>0.08001693480101602</v>
      </c>
      <c r="I778" t="str" s="15">
        <v>Unreviewed</v>
      </c>
      <c r="J778" s="16"/>
      <c r="K778" t="str" s="15">
        <v/>
      </c>
      <c r="L778" s="17" t="str">
        <f>IF(AC778="Local catalog","",IF(AG778="Yes",IF(ISNUMBER(E778),E778,""),IF(I778="Keep current",IF(ISNUMBER(E778),E778,""),IF(AH778&lt;&gt;"Yes","",IF(I778="Approve proposed",F778,IF(AND(I778="Use my price",AND(ISNUMBER(J778),J778&gt;0)),J778,""))))))</f>
        <v/>
      </c>
      <c r="M778" t="str" s="7">
        <f>IF(AND(AG778="Yes",OR(I778="Approve proposed",I778="Use my price")),"CHECK: protected price kept current",IF(OR(I778="Unreviewed",I778=""),"Pending review",IF(I778="Hold","On hold",IF(I778="Keep current",IF(ISNUMBER(E778),"Kept current","CHECK: no confirmed current price"),IF(AH778&lt;&gt;"Yes","CHECK: source needs review",IF(AND(I778="Use my price",NOT(AND(ISNUMBER(J778),J778&gt;0))),"CHECK: enter a price above zero",IF(NOT(OR(I778="Approve proposed",I778="Use my price")),"CHECK: choose a listed decision",IF(OR(NOT(ISNUMBER(L778)),L778&lt;=0,NOT(ISNUMBER(Y778)),Y778&lt;=0,X778&gt;=1),"CHECK: price or base unavailable",IF(L778/(Y778*(1-X778))-1&lt;0,"CHECK: price below local base","Ready")))))))))</f>
        <v>Pending review</v>
      </c>
      <c r="N778" s="18">
        <v>23.62</v>
      </c>
      <c r="O778" s="19">
        <v>0.6574</v>
      </c>
      <c r="P778" s="14">
        <v>0.7902</v>
      </c>
      <c r="Q778" s="20" t="str">
        <f>IF(AND(ISNUMBER(L778),ISNUMBER(Y778),Y778&gt;0,X778&lt;1),ROUND(L778/(Y778*(1-X778))-1,4),"")</f>
        <v/>
      </c>
      <c r="R778" s="12">
        <v>1133.76</v>
      </c>
      <c r="S778" s="13">
        <f>IF(AND(ISNUMBER(E778),E778&gt;0,ISNUMBER(F778)),R778*(F778/E778-1)*(1-'Start Here'!$B$16),0)</f>
        <v>87.99839999999992</v>
      </c>
      <c r="T778" s="17">
        <f>IF(AND(M778="Ready",OR(I778="Approve proposed",AND(I778="Use my price",AND(ISNUMBER(J778),J778&gt;0))),ISNUMBER(L778),E778&gt;0),R778*(L778/E778-1)*(1-'Start Here'!$B$16),0)</f>
        <v>0</v>
      </c>
      <c r="U778" t="str" s="6">
        <v>Currently hidden; do not activate automatically</v>
      </c>
      <c r="V778" t="str" s="21">
        <v>No</v>
      </c>
      <c r="W778" t="str" s="21">
        <v>No</v>
      </c>
      <c r="X778" s="22">
        <v>0</v>
      </c>
      <c r="Y778" s="18">
        <v>14.25</v>
      </c>
      <c r="Z778" s="18">
        <v>21.5</v>
      </c>
      <c r="AA778" s="25">
        <v>0.5412</v>
      </c>
      <c r="AB778" t="str" s="6">
        <v>2026-10-01 10:41:27 UTC</v>
      </c>
      <c r="AC778" t="str" s="6">
        <v>Local Line cache</v>
      </c>
      <c r="AD778" s="23">
        <v>825839</v>
      </c>
      <c r="AE778" s="23">
        <v>549818</v>
      </c>
      <c r="AF778" t="str" s="23">
        <v>825839:549818:herdShare</v>
      </c>
      <c r="AG778" t="str" s="23">
        <v>No</v>
      </c>
      <c r="AH778" t="str" s="23">
        <v>Yes</v>
      </c>
      <c r="AI778" s="18">
        <v>684</v>
      </c>
    </row>
    <row r="779" ht="32" customHeight="1">
      <c r="A779" t="str" s="7">
        <v>Deck Family Farm</v>
      </c>
      <c r="B779" t="str" s="7">
        <v>Lamb Kabob</v>
      </c>
      <c r="C779" t="str" s="7">
        <v>1.1 - 1.35</v>
      </c>
      <c r="D779" t="str" s="7">
        <v>CSA Members</v>
      </c>
      <c r="E779" s="12">
        <v>23.62</v>
      </c>
      <c r="F779" s="13">
        <v>25.51</v>
      </c>
      <c r="G779" s="13">
        <f>IF(AND(ISNUMBER(E779),ISNUMBER(F779)),F779-E779,"")</f>
        <v>1.89</v>
      </c>
      <c r="H779" s="14">
        <f>IF(AND(ISNUMBER(E779),E779&gt;0,ISNUMBER(F779)),F779/E779-1,"")</f>
        <v>0.08001693480101602</v>
      </c>
      <c r="I779" t="str" s="15">
        <v>Unreviewed</v>
      </c>
      <c r="J779" s="16"/>
      <c r="K779" t="str" s="15">
        <v/>
      </c>
      <c r="L779" s="17" t="str">
        <f>IF(AC779="Local catalog","",IF(AG779="Yes",IF(ISNUMBER(E779),E779,""),IF(I779="Keep current",IF(ISNUMBER(E779),E779,""),IF(AH779&lt;&gt;"Yes","",IF(I779="Approve proposed",F779,IF(AND(I779="Use my price",AND(ISNUMBER(J779),J779&gt;0)),J779,""))))))</f>
        <v/>
      </c>
      <c r="M779" t="str" s="7">
        <f>IF(AND(AG779="Yes",OR(I779="Approve proposed",I779="Use my price")),"CHECK: protected price kept current",IF(OR(I779="Unreviewed",I779=""),"Pending review",IF(I779="Hold","On hold",IF(I779="Keep current",IF(ISNUMBER(E779),"Kept current","CHECK: no confirmed current price"),IF(AH779&lt;&gt;"Yes","CHECK: source needs review",IF(AND(I779="Use my price",NOT(AND(ISNUMBER(J779),J779&gt;0))),"CHECK: enter a price above zero",IF(NOT(OR(I779="Approve proposed",I779="Use my price")),"CHECK: choose a listed decision",IF(OR(NOT(ISNUMBER(L779)),L779&lt;=0,NOT(ISNUMBER(Y779)),Y779&lt;=0,X779&gt;=1),"CHECK: price or base unavailable",IF(L779/(Y779*(1-X779))-1&lt;0,"CHECK: price below local base","Ready")))))))))</f>
        <v>Pending review</v>
      </c>
      <c r="N779" s="18">
        <v>23.62</v>
      </c>
      <c r="O779" s="19">
        <v>0.6574</v>
      </c>
      <c r="P779" s="14">
        <v>0.7902</v>
      </c>
      <c r="Q779" s="20" t="str">
        <f>IF(AND(ISNUMBER(L779),ISNUMBER(Y779),Y779&gt;0,X779&lt;1),ROUND(L779/(Y779*(1-X779))-1,4),"")</f>
        <v/>
      </c>
      <c r="R779" s="12">
        <v>70.86</v>
      </c>
      <c r="S779" s="13">
        <f>IF(AND(ISNUMBER(E779),E779&gt;0,ISNUMBER(F779)),R779*(F779/E779-1)*(1-'Start Here'!$B$16),0)</f>
        <v>5.499899999999995</v>
      </c>
      <c r="T779" s="17">
        <f>IF(AND(M779="Ready",OR(I779="Approve proposed",AND(I779="Use my price",AND(ISNUMBER(J779),J779&gt;0))),ISNUMBER(L779),E779&gt;0),R779*(L779/E779-1)*(1-'Start Here'!$B$16),0)</f>
        <v>0</v>
      </c>
      <c r="U779" t="str" s="6">
        <v>Currently hidden; do not activate automatically</v>
      </c>
      <c r="V779" t="str" s="21">
        <v>No</v>
      </c>
      <c r="W779" t="str" s="21">
        <v>No</v>
      </c>
      <c r="X779" s="22">
        <v>0</v>
      </c>
      <c r="Y779" s="18">
        <v>14.25</v>
      </c>
      <c r="Z779" s="18">
        <v>21.5</v>
      </c>
      <c r="AA779" s="25">
        <v>0.5412</v>
      </c>
      <c r="AB779" t="str" s="6">
        <v>2026-10-01 10:41:27 UTC</v>
      </c>
      <c r="AC779" t="str" s="6">
        <v>Local Line cache</v>
      </c>
      <c r="AD779" s="23">
        <v>825839</v>
      </c>
      <c r="AE779" s="23">
        <v>549818</v>
      </c>
      <c r="AF779" t="str" s="23">
        <v>825839:549818:member</v>
      </c>
      <c r="AG779" t="str" s="23">
        <v>No</v>
      </c>
      <c r="AH779" t="str" s="23">
        <v>Yes</v>
      </c>
      <c r="AI779" s="18">
        <v>42.75</v>
      </c>
    </row>
    <row r="780" ht="32" customHeight="1">
      <c r="A780" t="str" s="7">
        <v>Deck Family Farm</v>
      </c>
      <c r="B780" t="str" s="7">
        <v>Lamb Kabob</v>
      </c>
      <c r="C780" t="str" s="7">
        <v>1.1 - 1.35</v>
      </c>
      <c r="D780" t="str" s="7">
        <v>Guest Basket</v>
      </c>
      <c r="E780" s="12">
        <v>23.62</v>
      </c>
      <c r="F780" s="13">
        <v>25.51</v>
      </c>
      <c r="G780" s="13">
        <f>IF(AND(ISNUMBER(E780),ISNUMBER(F780)),F780-E780,"")</f>
        <v>1.89</v>
      </c>
      <c r="H780" s="14">
        <f>IF(AND(ISNUMBER(E780),E780&gt;0,ISNUMBER(F780)),F780/E780-1,"")</f>
        <v>0.08001693480101602</v>
      </c>
      <c r="I780" t="str" s="15">
        <v>Unreviewed</v>
      </c>
      <c r="J780" s="16"/>
      <c r="K780" t="str" s="15">
        <v/>
      </c>
      <c r="L780" s="17" t="str">
        <f>IF(AC780="Local catalog","",IF(AG780="Yes",IF(ISNUMBER(E780),E780,""),IF(I780="Keep current",IF(ISNUMBER(E780),E780,""),IF(AH780&lt;&gt;"Yes","",IF(I780="Approve proposed",F780,IF(AND(I780="Use my price",AND(ISNUMBER(J780),J780&gt;0)),J780,""))))))</f>
        <v/>
      </c>
      <c r="M780" t="str" s="7">
        <f>IF(AND(AG780="Yes",OR(I780="Approve proposed",I780="Use my price")),"CHECK: protected price kept current",IF(OR(I780="Unreviewed",I780=""),"Pending review",IF(I780="Hold","On hold",IF(I780="Keep current",IF(ISNUMBER(E780),"Kept current","CHECK: no confirmed current price"),IF(AH780&lt;&gt;"Yes","CHECK: source needs review",IF(AND(I780="Use my price",NOT(AND(ISNUMBER(J780),J780&gt;0))),"CHECK: enter a price above zero",IF(NOT(OR(I780="Approve proposed",I780="Use my price")),"CHECK: choose a listed decision",IF(OR(NOT(ISNUMBER(L780)),L780&lt;=0,NOT(ISNUMBER(Y780)),Y780&lt;=0,X780&gt;=1),"CHECK: price or base unavailable",IF(L780/(Y780*(1-X780))-1&lt;0,"CHECK: price below local base","Ready")))))))))</f>
        <v>Pending review</v>
      </c>
      <c r="N780" s="18">
        <v>23.62</v>
      </c>
      <c r="O780" s="19">
        <v>0.6574</v>
      </c>
      <c r="P780" s="14">
        <v>0.7902</v>
      </c>
      <c r="Q780" s="20" t="str">
        <f>IF(AND(ISNUMBER(L780),ISNUMBER(Y780),Y780&gt;0,X780&lt;1),ROUND(L780/(Y780*(1-X780))-1,4),"")</f>
        <v/>
      </c>
      <c r="R780" s="12">
        <v>78.9</v>
      </c>
      <c r="S780" s="13">
        <f>IF(AND(ISNUMBER(E780),E780&gt;0,ISNUMBER(F780)),R780*(F780/E780-1)*(1-'Start Here'!$B$16),0)</f>
        <v>6.12393607112616</v>
      </c>
      <c r="T780" s="17">
        <f>IF(AND(M780="Ready",OR(I780="Approve proposed",AND(I780="Use my price",AND(ISNUMBER(J780),J780&gt;0))),ISNUMBER(L780),E780&gt;0),R780*(L780/E780-1)*(1-'Start Here'!$B$16),0)</f>
        <v>0</v>
      </c>
      <c r="U780" t="str" s="6">
        <v>Currently hidden; do not activate automatically</v>
      </c>
      <c r="V780" t="str" s="21">
        <v>No</v>
      </c>
      <c r="W780" t="str" s="21">
        <v>No</v>
      </c>
      <c r="X780" s="22">
        <v>0</v>
      </c>
      <c r="Y780" s="18">
        <v>14.25</v>
      </c>
      <c r="Z780" s="18">
        <v>21.5</v>
      </c>
      <c r="AA780" s="25">
        <v>0.5412</v>
      </c>
      <c r="AB780" t="str" s="6">
        <v>2026-10-01 10:41:27 UTC</v>
      </c>
      <c r="AC780" t="str" s="6">
        <v>Local Line cache</v>
      </c>
      <c r="AD780" s="23">
        <v>825839</v>
      </c>
      <c r="AE780" s="23">
        <v>549818</v>
      </c>
      <c r="AF780" t="str" s="23">
        <v>825839:549818:guest</v>
      </c>
      <c r="AG780" t="str" s="23">
        <v>No</v>
      </c>
      <c r="AH780" t="str" s="23">
        <v>Yes</v>
      </c>
      <c r="AI780" s="18">
        <v>42.75</v>
      </c>
    </row>
    <row r="781" ht="32" customHeight="1">
      <c r="A781" t="str" s="7">
        <v>Deck Family Farm</v>
      </c>
      <c r="B781" t="str" s="7">
        <v>Lamb Kabob</v>
      </c>
      <c r="C781" t="str" s="7">
        <v>1.1 - 1.35</v>
      </c>
      <c r="D781" t="str" s="7">
        <v>SNAP</v>
      </c>
      <c r="E781" s="12">
        <v>23.62</v>
      </c>
      <c r="F781" s="13">
        <v>23.62</v>
      </c>
      <c r="G781" s="13">
        <f>IF(AND(ISNUMBER(E781),ISNUMBER(F781)),F781-E781,"")</f>
        <v>0</v>
      </c>
      <c r="H781" s="14">
        <f>IF(AND(ISNUMBER(E781),E781&gt;0,ISNUMBER(F781)),F781/E781-1,"")</f>
        <v>0</v>
      </c>
      <c r="I781" t="str" s="15">
        <v>Keep current</v>
      </c>
      <c r="J781" s="16"/>
      <c r="K781" t="str" s="15">
        <v/>
      </c>
      <c r="L781" s="17">
        <f>IF(AC781="Local catalog","",IF(AG781="Yes",IF(ISNUMBER(E781),E781,""),IF(I781="Keep current",IF(ISNUMBER(E781),E781,""),IF(AH781&lt;&gt;"Yes","",IF(I781="Approve proposed",F781,IF(AND(I781="Use my price",AND(ISNUMBER(J781),J781&gt;0)),J781,""))))))</f>
        <v>23.62</v>
      </c>
      <c r="M781" t="str" s="7">
        <f>IF(AND(AG781="Yes",OR(I781="Approve proposed",I781="Use my price")),"CHECK: protected price kept current",IF(OR(I781="Unreviewed",I781=""),"Pending review",IF(I781="Hold","On hold",IF(I781="Keep current",IF(ISNUMBER(E781),"Kept current","CHECK: no confirmed current price"),IF(AH781&lt;&gt;"Yes","CHECK: source needs review",IF(AND(I781="Use my price",NOT(AND(ISNUMBER(J781),J781&gt;0))),"CHECK: enter a price above zero",IF(NOT(OR(I781="Approve proposed",I781="Use my price")),"CHECK: choose a listed decision",IF(OR(NOT(ISNUMBER(L781)),L781&lt;=0,NOT(ISNUMBER(Y781)),Y781&lt;=0,X781&gt;=1),"CHECK: price or base unavailable",IF(L781/(Y781*(1-X781))-1&lt;0,"CHECK: price below local base","Ready")))))))))</f>
        <v>Kept current</v>
      </c>
      <c r="N781" s="18">
        <v>23.62</v>
      </c>
      <c r="O781" s="19">
        <v>0.6574</v>
      </c>
      <c r="P781" s="14">
        <v>0.6575</v>
      </c>
      <c r="Q781" s="20">
        <f>IF(AND(ISNUMBER(L781),ISNUMBER(Y781),Y781&gt;0,X781&lt;1),ROUND(L781/(Y781*(1-X781))-1,4),"")</f>
        <v>0.6575</v>
      </c>
      <c r="R781" s="12">
        <v>0</v>
      </c>
      <c r="S781" s="13">
        <f>IF(AND(ISNUMBER(E781),E781&gt;0,ISNUMBER(F781)),R781*(F781/E781-1)*(1-'Start Here'!$B$16),0)</f>
        <v>0</v>
      </c>
      <c r="T781" s="17">
        <f>IF(AND(M781="Ready",OR(I781="Approve proposed",AND(I781="Use my price",AND(ISNUMBER(J781),J781&gt;0))),ISNUMBER(L781),E781&gt;0),R781*(L781/E781-1)*(1-'Start Here'!$B$16),0)</f>
        <v>0</v>
      </c>
      <c r="U781" t="str" s="6">
        <v>SNAP: preserve existing selling price; Currently hidden; do not activate automatically</v>
      </c>
      <c r="V781" t="str" s="21">
        <v>No</v>
      </c>
      <c r="W781" t="str" s="21">
        <v>No</v>
      </c>
      <c r="X781" s="22">
        <v>0</v>
      </c>
      <c r="Y781" s="18">
        <v>14.25</v>
      </c>
      <c r="Z781" s="18">
        <v>21.5</v>
      </c>
      <c r="AA781" s="25">
        <v>0.5412</v>
      </c>
      <c r="AB781" t="str" s="6">
        <v>2026-10-01 10:41:27 UTC</v>
      </c>
      <c r="AC781" t="str" s="6">
        <v>Local Line cache</v>
      </c>
      <c r="AD781" s="23">
        <v>825839</v>
      </c>
      <c r="AE781" s="23">
        <v>549818</v>
      </c>
      <c r="AF781" t="str" s="23">
        <v>825839:549818:snap</v>
      </c>
      <c r="AG781" t="str" s="23">
        <v>Yes</v>
      </c>
      <c r="AH781" t="str" s="23">
        <v>Yes</v>
      </c>
      <c r="AI781" s="18">
        <v>0</v>
      </c>
    </row>
    <row r="782" ht="32" customHeight="1">
      <c r="A782" t="str" s="7">
        <v>Deck Family Farm</v>
      </c>
      <c r="B782" t="str" s="7">
        <v>Lamb Neck Slices</v>
      </c>
      <c r="C782" t="str" s="7">
        <v>1.10 - 1.50 lbs</v>
      </c>
      <c r="D782" t="str" s="7">
        <v>Herd Share Members</v>
      </c>
      <c r="E782" s="12">
        <v>18.08</v>
      </c>
      <c r="F782" s="13">
        <v>19.53</v>
      </c>
      <c r="G782" s="13">
        <f>IF(AND(ISNUMBER(E782),ISNUMBER(F782)),F782-E782,"")</f>
        <v>1.45</v>
      </c>
      <c r="H782" s="14">
        <f>IF(AND(ISNUMBER(E782),E782&gt;0,ISNUMBER(F782)),F782/E782-1,"")</f>
        <v>0.08019911504424804</v>
      </c>
      <c r="I782" t="str" s="15">
        <v>Unreviewed</v>
      </c>
      <c r="J782" s="16"/>
      <c r="K782" t="str" s="15">
        <v/>
      </c>
      <c r="L782" s="17" t="str">
        <f>IF(AC782="Local catalog","",IF(AG782="Yes",IF(ISNUMBER(E782),E782,""),IF(I782="Keep current",IF(ISNUMBER(E782),E782,""),IF(AH782&lt;&gt;"Yes","",IF(I782="Approve proposed",F782,IF(AND(I782="Use my price",AND(ISNUMBER(J782),J782&gt;0)),J782,""))))))</f>
        <v/>
      </c>
      <c r="M782" t="str" s="7">
        <f>IF(AND(AG782="Yes",OR(I782="Approve proposed",I782="Use my price")),"CHECK: protected price kept current",IF(OR(I782="Unreviewed",I782=""),"Pending review",IF(I782="Hold","On hold",IF(I782="Keep current",IF(ISNUMBER(E782),"Kept current","CHECK: no confirmed current price"),IF(AH782&lt;&gt;"Yes","CHECK: source needs review",IF(AND(I782="Use my price",NOT(AND(ISNUMBER(J782),J782&gt;0))),"CHECK: enter a price above zero",IF(NOT(OR(I782="Approve proposed",I782="Use my price")),"CHECK: choose a listed decision",IF(OR(NOT(ISNUMBER(L782)),L782&lt;=0,NOT(ISNUMBER(Y782)),Y782&lt;=0,X782&gt;=1),"CHECK: price or base unavailable",IF(L782/(Y782*(1-X782))-1&lt;0,"CHECK: price below local base","Ready")))))))))</f>
        <v>Pending review</v>
      </c>
      <c r="N782" s="18">
        <v>18.08</v>
      </c>
      <c r="O782" s="19">
        <v>0.6574</v>
      </c>
      <c r="P782" s="14">
        <v>0.7901</v>
      </c>
      <c r="Q782" s="20" t="str">
        <f>IF(AND(ISNUMBER(L782),ISNUMBER(Y782),Y782&gt;0,X782&lt;1),ROUND(L782/(Y782*(1-X782))-1,4),"")</f>
        <v/>
      </c>
      <c r="R782" s="12">
        <v>198.88</v>
      </c>
      <c r="S782" s="13">
        <f>IF(AND(ISNUMBER(E782),E782&gt;0,ISNUMBER(F782)),R782*(F782/E782-1)*(1-'Start Here'!$B$16),0)</f>
        <v>15.471500000000047</v>
      </c>
      <c r="T782" s="17">
        <f>IF(AND(M782="Ready",OR(I782="Approve proposed",AND(I782="Use my price",AND(ISNUMBER(J782),J782&gt;0))),ISNUMBER(L782),E782&gt;0),R782*(L782/E782-1)*(1-'Start Here'!$B$16),0)</f>
        <v>0</v>
      </c>
      <c r="U782" t="str" s="6">
        <v>Currently hidden; do not activate automatically</v>
      </c>
      <c r="V782" t="str" s="21">
        <v>No</v>
      </c>
      <c r="W782" t="str" s="21">
        <v>No</v>
      </c>
      <c r="X782" s="22">
        <v>0</v>
      </c>
      <c r="Y782" s="18">
        <v>10.91</v>
      </c>
      <c r="Z782" s="18">
        <v>15.5</v>
      </c>
      <c r="AA782" s="25">
        <v>0.5412</v>
      </c>
      <c r="AB782" t="str" s="6">
        <v>2026-10-01 10:41:27 UTC</v>
      </c>
      <c r="AC782" t="str" s="6">
        <v>Local Line cache</v>
      </c>
      <c r="AD782" s="23">
        <v>805703</v>
      </c>
      <c r="AE782" s="23">
        <v>526756</v>
      </c>
      <c r="AF782" t="str" s="23">
        <v>805703:526756:herdShare</v>
      </c>
      <c r="AG782" t="str" s="23">
        <v>No</v>
      </c>
      <c r="AH782" t="str" s="23">
        <v>Yes</v>
      </c>
      <c r="AI782" s="18">
        <v>120.00999999999999</v>
      </c>
    </row>
    <row r="783" ht="32" customHeight="1">
      <c r="A783" t="str" s="7">
        <v>Deck Family Farm</v>
      </c>
      <c r="B783" t="str" s="7">
        <v>Lamb Neck Slices</v>
      </c>
      <c r="C783" t="str" s="7">
        <v>1.10 - 1.50 lbs</v>
      </c>
      <c r="D783" t="str" s="7">
        <v>CSA Members</v>
      </c>
      <c r="E783" s="12">
        <v>18.08</v>
      </c>
      <c r="F783" s="13">
        <v>19.53</v>
      </c>
      <c r="G783" s="13">
        <f>IF(AND(ISNUMBER(E783),ISNUMBER(F783)),F783-E783,"")</f>
        <v>1.45</v>
      </c>
      <c r="H783" s="14">
        <f>IF(AND(ISNUMBER(E783),E783&gt;0,ISNUMBER(F783)),F783/E783-1,"")</f>
        <v>0.08019911504424804</v>
      </c>
      <c r="I783" t="str" s="15">
        <v>Unreviewed</v>
      </c>
      <c r="J783" s="16"/>
      <c r="K783" t="str" s="15">
        <v/>
      </c>
      <c r="L783" s="17" t="str">
        <f>IF(AC783="Local catalog","",IF(AG783="Yes",IF(ISNUMBER(E783),E783,""),IF(I783="Keep current",IF(ISNUMBER(E783),E783,""),IF(AH783&lt;&gt;"Yes","",IF(I783="Approve proposed",F783,IF(AND(I783="Use my price",AND(ISNUMBER(J783),J783&gt;0)),J783,""))))))</f>
        <v/>
      </c>
      <c r="M783" t="str" s="7">
        <f>IF(AND(AG783="Yes",OR(I783="Approve proposed",I783="Use my price")),"CHECK: protected price kept current",IF(OR(I783="Unreviewed",I783=""),"Pending review",IF(I783="Hold","On hold",IF(I783="Keep current",IF(ISNUMBER(E783),"Kept current","CHECK: no confirmed current price"),IF(AH783&lt;&gt;"Yes","CHECK: source needs review",IF(AND(I783="Use my price",NOT(AND(ISNUMBER(J783),J783&gt;0))),"CHECK: enter a price above zero",IF(NOT(OR(I783="Approve proposed",I783="Use my price")),"CHECK: choose a listed decision",IF(OR(NOT(ISNUMBER(L783)),L783&lt;=0,NOT(ISNUMBER(Y783)),Y783&lt;=0,X783&gt;=1),"CHECK: price or base unavailable",IF(L783/(Y783*(1-X783))-1&lt;0,"CHECK: price below local base","Ready")))))))))</f>
        <v>Pending review</v>
      </c>
      <c r="N783" s="18">
        <v>18.08</v>
      </c>
      <c r="O783" s="19">
        <v>0.6574</v>
      </c>
      <c r="P783" s="14">
        <v>0.7901</v>
      </c>
      <c r="Q783" s="20" t="str">
        <f>IF(AND(ISNUMBER(L783),ISNUMBER(Y783),Y783&gt;0,X783&lt;1),ROUND(L783/(Y783*(1-X783))-1,4),"")</f>
        <v/>
      </c>
      <c r="R783" s="12">
        <v>18.08</v>
      </c>
      <c r="S783" s="13">
        <f>IF(AND(ISNUMBER(E783),E783&gt;0,ISNUMBER(F783)),R783*(F783/E783-1)*(1-'Start Here'!$B$16),0)</f>
        <v>1.4065000000000043</v>
      </c>
      <c r="T783" s="17">
        <f>IF(AND(M783="Ready",OR(I783="Approve proposed",AND(I783="Use my price",AND(ISNUMBER(J783),J783&gt;0))),ISNUMBER(L783),E783&gt;0),R783*(L783/E783-1)*(1-'Start Here'!$B$16),0)</f>
        <v>0</v>
      </c>
      <c r="U783" t="str" s="6">
        <v>Currently hidden; do not activate automatically</v>
      </c>
      <c r="V783" t="str" s="21">
        <v>No</v>
      </c>
      <c r="W783" t="str" s="21">
        <v>No</v>
      </c>
      <c r="X783" s="22">
        <v>0</v>
      </c>
      <c r="Y783" s="18">
        <v>10.91</v>
      </c>
      <c r="Z783" s="18">
        <v>15.5</v>
      </c>
      <c r="AA783" s="25">
        <v>0.5412</v>
      </c>
      <c r="AB783" t="str" s="6">
        <v>2026-10-01 10:41:27 UTC</v>
      </c>
      <c r="AC783" t="str" s="6">
        <v>Local Line cache</v>
      </c>
      <c r="AD783" s="23">
        <v>805703</v>
      </c>
      <c r="AE783" s="23">
        <v>526756</v>
      </c>
      <c r="AF783" t="str" s="23">
        <v>805703:526756:member</v>
      </c>
      <c r="AG783" t="str" s="23">
        <v>No</v>
      </c>
      <c r="AH783" t="str" s="23">
        <v>Yes</v>
      </c>
      <c r="AI783" s="18">
        <v>10.91</v>
      </c>
    </row>
    <row r="784" ht="32" customHeight="1">
      <c r="A784" t="str" s="7">
        <v>Deck Family Farm</v>
      </c>
      <c r="B784" t="str" s="7">
        <v>Lamb Neck Slices</v>
      </c>
      <c r="C784" t="str" s="7">
        <v>1.10 - 1.50 lbs</v>
      </c>
      <c r="D784" t="str" s="7">
        <v>Guest Basket</v>
      </c>
      <c r="E784" s="12">
        <v>18.08</v>
      </c>
      <c r="F784" s="13">
        <v>19.53</v>
      </c>
      <c r="G784" s="13">
        <f>IF(AND(ISNUMBER(E784),ISNUMBER(F784)),F784-E784,"")</f>
        <v>1.45</v>
      </c>
      <c r="H784" s="14">
        <f>IF(AND(ISNUMBER(E784),E784&gt;0,ISNUMBER(F784)),F784/E784-1,"")</f>
        <v>0.08019911504424804</v>
      </c>
      <c r="I784" t="str" s="15">
        <v>Unreviewed</v>
      </c>
      <c r="J784" s="16"/>
      <c r="K784" t="str" s="15">
        <v/>
      </c>
      <c r="L784" s="17" t="str">
        <f>IF(AC784="Local catalog","",IF(AG784="Yes",IF(ISNUMBER(E784),E784,""),IF(I784="Keep current",IF(ISNUMBER(E784),E784,""),IF(AH784&lt;&gt;"Yes","",IF(I784="Approve proposed",F784,IF(AND(I784="Use my price",AND(ISNUMBER(J784),J784&gt;0)),J784,""))))))</f>
        <v/>
      </c>
      <c r="M784" t="str" s="7">
        <f>IF(AND(AG784="Yes",OR(I784="Approve proposed",I784="Use my price")),"CHECK: protected price kept current",IF(OR(I784="Unreviewed",I784=""),"Pending review",IF(I784="Hold","On hold",IF(I784="Keep current",IF(ISNUMBER(E784),"Kept current","CHECK: no confirmed current price"),IF(AH784&lt;&gt;"Yes","CHECK: source needs review",IF(AND(I784="Use my price",NOT(AND(ISNUMBER(J784),J784&gt;0))),"CHECK: enter a price above zero",IF(NOT(OR(I784="Approve proposed",I784="Use my price")),"CHECK: choose a listed decision",IF(OR(NOT(ISNUMBER(L784)),L784&lt;=0,NOT(ISNUMBER(Y784)),Y784&lt;=0,X784&gt;=1),"CHECK: price or base unavailable",IF(L784/(Y784*(1-X784))-1&lt;0,"CHECK: price below local base","Ready")))))))))</f>
        <v>Pending review</v>
      </c>
      <c r="N784" s="18">
        <v>18.08</v>
      </c>
      <c r="O784" s="19">
        <v>0.6574</v>
      </c>
      <c r="P784" s="14">
        <v>0.7901</v>
      </c>
      <c r="Q784" s="20" t="str">
        <f>IF(AND(ISNUMBER(L784),ISNUMBER(Y784),Y784&gt;0,X784&lt;1),ROUND(L784/(Y784*(1-X784))-1,4),"")</f>
        <v/>
      </c>
      <c r="R784" s="12">
        <v>0</v>
      </c>
      <c r="S784" s="13">
        <f>IF(AND(ISNUMBER(E784),E784&gt;0,ISNUMBER(F784)),R784*(F784/E784-1)*(1-'Start Here'!$B$16),0)</f>
        <v>0</v>
      </c>
      <c r="T784" s="17">
        <f>IF(AND(M784="Ready",OR(I784="Approve proposed",AND(I784="Use my price",AND(ISNUMBER(J784),J784&gt;0))),ISNUMBER(L784),E784&gt;0),R784*(L784/E784-1)*(1-'Start Here'!$B$16),0)</f>
        <v>0</v>
      </c>
      <c r="U784" t="str" s="6">
        <v>Currently hidden; do not activate automatically</v>
      </c>
      <c r="V784" t="str" s="21">
        <v>No</v>
      </c>
      <c r="W784" t="str" s="21">
        <v>No</v>
      </c>
      <c r="X784" s="22">
        <v>0</v>
      </c>
      <c r="Y784" s="18">
        <v>10.91</v>
      </c>
      <c r="Z784" s="18">
        <v>15.5</v>
      </c>
      <c r="AA784" s="25">
        <v>0.5412</v>
      </c>
      <c r="AB784" t="str" s="6">
        <v>2026-10-01 10:41:27 UTC</v>
      </c>
      <c r="AC784" t="str" s="6">
        <v>Local Line cache</v>
      </c>
      <c r="AD784" s="23">
        <v>805703</v>
      </c>
      <c r="AE784" s="23">
        <v>526756</v>
      </c>
      <c r="AF784" t="str" s="23">
        <v>805703:526756:guest</v>
      </c>
      <c r="AG784" t="str" s="23">
        <v>No</v>
      </c>
      <c r="AH784" t="str" s="23">
        <v>Yes</v>
      </c>
      <c r="AI784" s="18">
        <v>0</v>
      </c>
    </row>
    <row r="785" ht="32" customHeight="1">
      <c r="A785" t="str" s="7">
        <v>Deck Family Farm</v>
      </c>
      <c r="B785" t="str" s="7">
        <v>Lamb Neck Slices</v>
      </c>
      <c r="C785" t="str" s="7">
        <v>1.10 - 1.50 lbs</v>
      </c>
      <c r="D785" t="str" s="7">
        <v>SNAP</v>
      </c>
      <c r="E785" s="12">
        <v>18.08</v>
      </c>
      <c r="F785" s="13">
        <v>18.08</v>
      </c>
      <c r="G785" s="13">
        <f>IF(AND(ISNUMBER(E785),ISNUMBER(F785)),F785-E785,"")</f>
        <v>0</v>
      </c>
      <c r="H785" s="14">
        <f>IF(AND(ISNUMBER(E785),E785&gt;0,ISNUMBER(F785)),F785/E785-1,"")</f>
        <v>0</v>
      </c>
      <c r="I785" t="str" s="15">
        <v>Keep current</v>
      </c>
      <c r="J785" s="16"/>
      <c r="K785" t="str" s="15">
        <v/>
      </c>
      <c r="L785" s="17">
        <f>IF(AC785="Local catalog","",IF(AG785="Yes",IF(ISNUMBER(E785),E785,""),IF(I785="Keep current",IF(ISNUMBER(E785),E785,""),IF(AH785&lt;&gt;"Yes","",IF(I785="Approve proposed",F785,IF(AND(I785="Use my price",AND(ISNUMBER(J785),J785&gt;0)),J785,""))))))</f>
        <v>18.08</v>
      </c>
      <c r="M785" t="str" s="7">
        <f>IF(AND(AG785="Yes",OR(I785="Approve proposed",I785="Use my price")),"CHECK: protected price kept current",IF(OR(I785="Unreviewed",I785=""),"Pending review",IF(I785="Hold","On hold",IF(I785="Keep current",IF(ISNUMBER(E785),"Kept current","CHECK: no confirmed current price"),IF(AH785&lt;&gt;"Yes","CHECK: source needs review",IF(AND(I785="Use my price",NOT(AND(ISNUMBER(J785),J785&gt;0))),"CHECK: enter a price above zero",IF(NOT(OR(I785="Approve proposed",I785="Use my price")),"CHECK: choose a listed decision",IF(OR(NOT(ISNUMBER(L785)),L785&lt;=0,NOT(ISNUMBER(Y785)),Y785&lt;=0,X785&gt;=1),"CHECK: price or base unavailable",IF(L785/(Y785*(1-X785))-1&lt;0,"CHECK: price below local base","Ready")))))))))</f>
        <v>Kept current</v>
      </c>
      <c r="N785" s="18">
        <v>18.08</v>
      </c>
      <c r="O785" s="19">
        <v>0.6574</v>
      </c>
      <c r="P785" s="14">
        <v>0.6572</v>
      </c>
      <c r="Q785" s="20">
        <f>IF(AND(ISNUMBER(L785),ISNUMBER(Y785),Y785&gt;0,X785&lt;1),ROUND(L785/(Y785*(1-X785))-1,4),"")</f>
        <v>0.6572</v>
      </c>
      <c r="R785" s="12">
        <v>0</v>
      </c>
      <c r="S785" s="13">
        <f>IF(AND(ISNUMBER(E785),E785&gt;0,ISNUMBER(F785)),R785*(F785/E785-1)*(1-'Start Here'!$B$16),0)</f>
        <v>0</v>
      </c>
      <c r="T785" s="17">
        <f>IF(AND(M785="Ready",OR(I785="Approve proposed",AND(I785="Use my price",AND(ISNUMBER(J785),J785&gt;0))),ISNUMBER(L785),E785&gt;0),R785*(L785/E785-1)*(1-'Start Here'!$B$16),0)</f>
        <v>0</v>
      </c>
      <c r="U785" t="str" s="6">
        <v>SNAP: preserve existing selling price; Currently hidden; do not activate automatically</v>
      </c>
      <c r="V785" t="str" s="21">
        <v>No</v>
      </c>
      <c r="W785" t="str" s="21">
        <v>No</v>
      </c>
      <c r="X785" s="22">
        <v>0</v>
      </c>
      <c r="Y785" s="18">
        <v>10.91</v>
      </c>
      <c r="Z785" s="18">
        <v>15.5</v>
      </c>
      <c r="AA785" s="25">
        <v>0.5412</v>
      </c>
      <c r="AB785" t="str" s="6">
        <v>2026-10-01 10:41:27 UTC</v>
      </c>
      <c r="AC785" t="str" s="6">
        <v>Local Line cache</v>
      </c>
      <c r="AD785" s="23">
        <v>805703</v>
      </c>
      <c r="AE785" s="23">
        <v>526756</v>
      </c>
      <c r="AF785" t="str" s="23">
        <v>805703:526756:snap</v>
      </c>
      <c r="AG785" t="str" s="23">
        <v>Yes</v>
      </c>
      <c r="AH785" t="str" s="23">
        <v>Yes</v>
      </c>
      <c r="AI785" s="18">
        <v>0</v>
      </c>
    </row>
    <row r="786" ht="32" customHeight="1">
      <c r="A786" t="str" s="7">
        <v>Deck Family Farm</v>
      </c>
      <c r="B786" t="str" s="7">
        <v>Lamb Shank Osso Buco</v>
      </c>
      <c r="C786" t="str" s="7">
        <v>1.10 - 1.40 lbs</v>
      </c>
      <c r="D786" t="str" s="7">
        <v>Herd Share Members</v>
      </c>
      <c r="E786" s="12">
        <v>15.7</v>
      </c>
      <c r="F786" s="13">
        <v>16.96</v>
      </c>
      <c r="G786" s="13">
        <f>IF(AND(ISNUMBER(E786),ISNUMBER(F786)),F786-E786,"")</f>
        <v>1.26</v>
      </c>
      <c r="H786" s="14">
        <f>IF(AND(ISNUMBER(E786),E786&gt;0,ISNUMBER(F786)),F786/E786-1,"")</f>
        <v>0.0802547770700639</v>
      </c>
      <c r="I786" t="str" s="15">
        <v>Unreviewed</v>
      </c>
      <c r="J786" s="16"/>
      <c r="K786" t="str" s="15">
        <v/>
      </c>
      <c r="L786" s="17" t="str">
        <f>IF(AC786="Local catalog","",IF(AG786="Yes",IF(ISNUMBER(E786),E786,""),IF(I786="Keep current",IF(ISNUMBER(E786),E786,""),IF(AH786&lt;&gt;"Yes","",IF(I786="Approve proposed",F786,IF(AND(I786="Use my price",AND(ISNUMBER(J786),J786&gt;0)),J786,""))))))</f>
        <v/>
      </c>
      <c r="M786" t="str" s="7">
        <f>IF(AND(AG786="Yes",OR(I786="Approve proposed",I786="Use my price")),"CHECK: protected price kept current",IF(OR(I786="Unreviewed",I786=""),"Pending review",IF(I786="Hold","On hold",IF(I786="Keep current",IF(ISNUMBER(E786),"Kept current","CHECK: no confirmed current price"),IF(AH786&lt;&gt;"Yes","CHECK: source needs review",IF(AND(I786="Use my price",NOT(AND(ISNUMBER(J786),J786&gt;0))),"CHECK: enter a price above zero",IF(NOT(OR(I786="Approve proposed",I786="Use my price")),"CHECK: choose a listed decision",IF(OR(NOT(ISNUMBER(L786)),L786&lt;=0,NOT(ISNUMBER(Y786)),Y786&lt;=0,X786&gt;=1),"CHECK: price or base unavailable",IF(L786/(Y786*(1-X786))-1&lt;0,"CHECK: price below local base","Ready")))))))))</f>
        <v>Pending review</v>
      </c>
      <c r="N786" s="18">
        <v>15.7</v>
      </c>
      <c r="O786" s="19">
        <v>0.6574</v>
      </c>
      <c r="P786" s="14">
        <v>0.7909</v>
      </c>
      <c r="Q786" s="20" t="str">
        <f>IF(AND(ISNUMBER(L786),ISNUMBER(Y786),Y786&gt;0,X786&lt;1),ROUND(L786/(Y786*(1-X786))-1,4),"")</f>
        <v/>
      </c>
      <c r="R786" s="12">
        <v>51.56</v>
      </c>
      <c r="S786" s="13">
        <f>IF(AND(ISNUMBER(E786),E786&gt;0,ISNUMBER(F786)),R786*(F786/E786-1)*(1-'Start Here'!$B$16),0)</f>
        <v>4.01379821656052</v>
      </c>
      <c r="T786" s="17">
        <f>IF(AND(M786="Ready",OR(I786="Approve proposed",AND(I786="Use my price",AND(ISNUMBER(J786),J786&gt;0))),ISNUMBER(L786),E786&gt;0),R786*(L786/E786-1)*(1-'Start Here'!$B$16),0)</f>
        <v>0</v>
      </c>
      <c r="U786" t="str" s="6">
        <v>Currently hidden; do not activate automatically</v>
      </c>
      <c r="V786" t="str" s="21">
        <v>No</v>
      </c>
      <c r="W786" t="str" s="21">
        <v>No</v>
      </c>
      <c r="X786" s="22">
        <v>0</v>
      </c>
      <c r="Y786" s="18">
        <v>9.47</v>
      </c>
      <c r="Z786" s="18">
        <v>14</v>
      </c>
      <c r="AA786" s="25">
        <v>0.5412</v>
      </c>
      <c r="AB786" t="str" s="6">
        <v>2026-10-01 10:41:27 UTC</v>
      </c>
      <c r="AC786" t="str" s="6">
        <v>Local Line cache</v>
      </c>
      <c r="AD786" s="23">
        <v>825840</v>
      </c>
      <c r="AE786" s="23">
        <v>549819</v>
      </c>
      <c r="AF786" t="str" s="23">
        <v>825840:549819:herdShare</v>
      </c>
      <c r="AG786" t="str" s="23">
        <v>No</v>
      </c>
      <c r="AH786" t="str" s="23">
        <v>Yes</v>
      </c>
      <c r="AI786" s="18">
        <v>28.410000000000004</v>
      </c>
    </row>
    <row r="787" ht="32" customHeight="1">
      <c r="A787" t="str" s="7">
        <v>Deck Family Farm</v>
      </c>
      <c r="B787" t="str" s="7">
        <v>Lamb Shank Osso Buco</v>
      </c>
      <c r="C787" t="str" s="7">
        <v>1.10 - 1.40 lbs</v>
      </c>
      <c r="D787" t="str" s="7">
        <v>CSA Members</v>
      </c>
      <c r="E787" s="12">
        <v>15.7</v>
      </c>
      <c r="F787" s="13">
        <v>16.96</v>
      </c>
      <c r="G787" s="13">
        <f>IF(AND(ISNUMBER(E787),ISNUMBER(F787)),F787-E787,"")</f>
        <v>1.26</v>
      </c>
      <c r="H787" s="14">
        <f>IF(AND(ISNUMBER(E787),E787&gt;0,ISNUMBER(F787)),F787/E787-1,"")</f>
        <v>0.0802547770700639</v>
      </c>
      <c r="I787" t="str" s="15">
        <v>Unreviewed</v>
      </c>
      <c r="J787" s="16"/>
      <c r="K787" t="str" s="15">
        <v/>
      </c>
      <c r="L787" s="17" t="str">
        <f>IF(AC787="Local catalog","",IF(AG787="Yes",IF(ISNUMBER(E787),E787,""),IF(I787="Keep current",IF(ISNUMBER(E787),E787,""),IF(AH787&lt;&gt;"Yes","",IF(I787="Approve proposed",F787,IF(AND(I787="Use my price",AND(ISNUMBER(J787),J787&gt;0)),J787,""))))))</f>
        <v/>
      </c>
      <c r="M787" t="str" s="7">
        <f>IF(AND(AG787="Yes",OR(I787="Approve proposed",I787="Use my price")),"CHECK: protected price kept current",IF(OR(I787="Unreviewed",I787=""),"Pending review",IF(I787="Hold","On hold",IF(I787="Keep current",IF(ISNUMBER(E787),"Kept current","CHECK: no confirmed current price"),IF(AH787&lt;&gt;"Yes","CHECK: source needs review",IF(AND(I787="Use my price",NOT(AND(ISNUMBER(J787),J787&gt;0))),"CHECK: enter a price above zero",IF(NOT(OR(I787="Approve proposed",I787="Use my price")),"CHECK: choose a listed decision",IF(OR(NOT(ISNUMBER(L787)),L787&lt;=0,NOT(ISNUMBER(Y787)),Y787&lt;=0,X787&gt;=1),"CHECK: price or base unavailable",IF(L787/(Y787*(1-X787))-1&lt;0,"CHECK: price below local base","Ready")))))))))</f>
        <v>Pending review</v>
      </c>
      <c r="N787" s="18">
        <v>15.7</v>
      </c>
      <c r="O787" s="19">
        <v>0.6574</v>
      </c>
      <c r="P787" s="14">
        <v>0.7909</v>
      </c>
      <c r="Q787" s="20" t="str">
        <f>IF(AND(ISNUMBER(L787),ISNUMBER(Y787),Y787&gt;0,X787&lt;1),ROUND(L787/(Y787*(1-X787))-1,4),"")</f>
        <v/>
      </c>
      <c r="R787" s="12">
        <v>0</v>
      </c>
      <c r="S787" s="13">
        <f>IF(AND(ISNUMBER(E787),E787&gt;0,ISNUMBER(F787)),R787*(F787/E787-1)*(1-'Start Here'!$B$16),0)</f>
        <v>0</v>
      </c>
      <c r="T787" s="17">
        <f>IF(AND(M787="Ready",OR(I787="Approve proposed",AND(I787="Use my price",AND(ISNUMBER(J787),J787&gt;0))),ISNUMBER(L787),E787&gt;0),R787*(L787/E787-1)*(1-'Start Here'!$B$16),0)</f>
        <v>0</v>
      </c>
      <c r="U787" t="str" s="6">
        <v>Currently hidden; do not activate automatically</v>
      </c>
      <c r="V787" t="str" s="21">
        <v>No</v>
      </c>
      <c r="W787" t="str" s="21">
        <v>No</v>
      </c>
      <c r="X787" s="22">
        <v>0</v>
      </c>
      <c r="Y787" s="18">
        <v>9.47</v>
      </c>
      <c r="Z787" s="18">
        <v>14</v>
      </c>
      <c r="AA787" s="25">
        <v>0.5412</v>
      </c>
      <c r="AB787" t="str" s="6">
        <v>2026-10-01 10:41:27 UTC</v>
      </c>
      <c r="AC787" t="str" s="6">
        <v>Local Line cache</v>
      </c>
      <c r="AD787" s="23">
        <v>825840</v>
      </c>
      <c r="AE787" s="23">
        <v>549819</v>
      </c>
      <c r="AF787" t="str" s="23">
        <v>825840:549819:member</v>
      </c>
      <c r="AG787" t="str" s="23">
        <v>No</v>
      </c>
      <c r="AH787" t="str" s="23">
        <v>Yes</v>
      </c>
      <c r="AI787" s="18">
        <v>0</v>
      </c>
    </row>
    <row r="788" ht="32" customHeight="1">
      <c r="A788" t="str" s="7">
        <v>Deck Family Farm</v>
      </c>
      <c r="B788" t="str" s="7">
        <v>Lamb Shank Osso Buco</v>
      </c>
      <c r="C788" t="str" s="7">
        <v>1.10 - 1.40 lbs</v>
      </c>
      <c r="D788" t="str" s="7">
        <v>Guest Basket</v>
      </c>
      <c r="E788" s="12">
        <v>15.7</v>
      </c>
      <c r="F788" s="13">
        <v>16.96</v>
      </c>
      <c r="G788" s="13">
        <f>IF(AND(ISNUMBER(E788),ISNUMBER(F788)),F788-E788,"")</f>
        <v>1.26</v>
      </c>
      <c r="H788" s="14">
        <f>IF(AND(ISNUMBER(E788),E788&gt;0,ISNUMBER(F788)),F788/E788-1,"")</f>
        <v>0.0802547770700639</v>
      </c>
      <c r="I788" t="str" s="15">
        <v>Unreviewed</v>
      </c>
      <c r="J788" s="16"/>
      <c r="K788" t="str" s="15">
        <v/>
      </c>
      <c r="L788" s="17" t="str">
        <f>IF(AC788="Local catalog","",IF(AG788="Yes",IF(ISNUMBER(E788),E788,""),IF(I788="Keep current",IF(ISNUMBER(E788),E788,""),IF(AH788&lt;&gt;"Yes","",IF(I788="Approve proposed",F788,IF(AND(I788="Use my price",AND(ISNUMBER(J788),J788&gt;0)),J788,""))))))</f>
        <v/>
      </c>
      <c r="M788" t="str" s="7">
        <f>IF(AND(AG788="Yes",OR(I788="Approve proposed",I788="Use my price")),"CHECK: protected price kept current",IF(OR(I788="Unreviewed",I788=""),"Pending review",IF(I788="Hold","On hold",IF(I788="Keep current",IF(ISNUMBER(E788),"Kept current","CHECK: no confirmed current price"),IF(AH788&lt;&gt;"Yes","CHECK: source needs review",IF(AND(I788="Use my price",NOT(AND(ISNUMBER(J788),J788&gt;0))),"CHECK: enter a price above zero",IF(NOT(OR(I788="Approve proposed",I788="Use my price")),"CHECK: choose a listed decision",IF(OR(NOT(ISNUMBER(L788)),L788&lt;=0,NOT(ISNUMBER(Y788)),Y788&lt;=0,X788&gt;=1),"CHECK: price or base unavailable",IF(L788/(Y788*(1-X788))-1&lt;0,"CHECK: price below local base","Ready")))))))))</f>
        <v>Pending review</v>
      </c>
      <c r="N788" s="18">
        <v>15.7</v>
      </c>
      <c r="O788" s="19">
        <v>0.6574</v>
      </c>
      <c r="P788" s="14">
        <v>0.7909</v>
      </c>
      <c r="Q788" s="20" t="str">
        <f>IF(AND(ISNUMBER(L788),ISNUMBER(Y788),Y788&gt;0,X788&lt;1),ROUND(L788/(Y788*(1-X788))-1,4),"")</f>
        <v/>
      </c>
      <c r="R788" s="12">
        <v>35.86</v>
      </c>
      <c r="S788" s="13">
        <f>IF(AND(ISNUMBER(E788),E788&gt;0,ISNUMBER(F788)),R788*(F788/E788-1)*(1-'Start Here'!$B$16),0)</f>
        <v>2.7915982165605167</v>
      </c>
      <c r="T788" s="17">
        <f>IF(AND(M788="Ready",OR(I788="Approve proposed",AND(I788="Use my price",AND(ISNUMBER(J788),J788&gt;0))),ISNUMBER(L788),E788&gt;0),R788*(L788/E788-1)*(1-'Start Here'!$B$16),0)</f>
        <v>0</v>
      </c>
      <c r="U788" t="str" s="6">
        <v>Currently hidden; do not activate automatically</v>
      </c>
      <c r="V788" t="str" s="21">
        <v>No</v>
      </c>
      <c r="W788" t="str" s="21">
        <v>No</v>
      </c>
      <c r="X788" s="22">
        <v>0</v>
      </c>
      <c r="Y788" s="18">
        <v>9.47</v>
      </c>
      <c r="Z788" s="18">
        <v>14</v>
      </c>
      <c r="AA788" s="25">
        <v>0.5412</v>
      </c>
      <c r="AB788" t="str" s="6">
        <v>2026-10-01 10:41:27 UTC</v>
      </c>
      <c r="AC788" t="str" s="6">
        <v>Local Line cache</v>
      </c>
      <c r="AD788" s="23">
        <v>825840</v>
      </c>
      <c r="AE788" s="23">
        <v>549819</v>
      </c>
      <c r="AF788" t="str" s="23">
        <v>825840:549819:guest</v>
      </c>
      <c r="AG788" t="str" s="23">
        <v>No</v>
      </c>
      <c r="AH788" t="str" s="23">
        <v>Yes</v>
      </c>
      <c r="AI788" s="18">
        <v>18.94</v>
      </c>
    </row>
    <row r="789" ht="32" customHeight="1">
      <c r="A789" t="str" s="7">
        <v>Deck Family Farm</v>
      </c>
      <c r="B789" t="str" s="7">
        <v>Lamb Shank Osso Buco</v>
      </c>
      <c r="C789" t="str" s="7">
        <v>1.10 - 1.40 lbs</v>
      </c>
      <c r="D789" t="str" s="7">
        <v>SNAP</v>
      </c>
      <c r="E789" s="12">
        <v>15.7</v>
      </c>
      <c r="F789" s="13">
        <v>15.7</v>
      </c>
      <c r="G789" s="13">
        <f>IF(AND(ISNUMBER(E789),ISNUMBER(F789)),F789-E789,"")</f>
        <v>0</v>
      </c>
      <c r="H789" s="14">
        <f>IF(AND(ISNUMBER(E789),E789&gt;0,ISNUMBER(F789)),F789/E789-1,"")</f>
        <v>0</v>
      </c>
      <c r="I789" t="str" s="15">
        <v>Keep current</v>
      </c>
      <c r="J789" s="16"/>
      <c r="K789" t="str" s="15">
        <v/>
      </c>
      <c r="L789" s="17">
        <f>IF(AC789="Local catalog","",IF(AG789="Yes",IF(ISNUMBER(E789),E789,""),IF(I789="Keep current",IF(ISNUMBER(E789),E789,""),IF(AH789&lt;&gt;"Yes","",IF(I789="Approve proposed",F789,IF(AND(I789="Use my price",AND(ISNUMBER(J789),J789&gt;0)),J789,""))))))</f>
        <v>15.7</v>
      </c>
      <c r="M789" t="str" s="7">
        <f>IF(AND(AG789="Yes",OR(I789="Approve proposed",I789="Use my price")),"CHECK: protected price kept current",IF(OR(I789="Unreviewed",I789=""),"Pending review",IF(I789="Hold","On hold",IF(I789="Keep current",IF(ISNUMBER(E789),"Kept current","CHECK: no confirmed current price"),IF(AH789&lt;&gt;"Yes","CHECK: source needs review",IF(AND(I789="Use my price",NOT(AND(ISNUMBER(J789),J789&gt;0))),"CHECK: enter a price above zero",IF(NOT(OR(I789="Approve proposed",I789="Use my price")),"CHECK: choose a listed decision",IF(OR(NOT(ISNUMBER(L789)),L789&lt;=0,NOT(ISNUMBER(Y789)),Y789&lt;=0,X789&gt;=1),"CHECK: price or base unavailable",IF(L789/(Y789*(1-X789))-1&lt;0,"CHECK: price below local base","Ready")))))))))</f>
        <v>Kept current</v>
      </c>
      <c r="N789" s="18">
        <v>15.7</v>
      </c>
      <c r="O789" s="19">
        <v>0.6574</v>
      </c>
      <c r="P789" s="14">
        <v>0.6579</v>
      </c>
      <c r="Q789" s="20">
        <f>IF(AND(ISNUMBER(L789),ISNUMBER(Y789),Y789&gt;0,X789&lt;1),ROUND(L789/(Y789*(1-X789))-1,4),"")</f>
        <v>0.6579</v>
      </c>
      <c r="R789" s="12">
        <v>0</v>
      </c>
      <c r="S789" s="13">
        <f>IF(AND(ISNUMBER(E789),E789&gt;0,ISNUMBER(F789)),R789*(F789/E789-1)*(1-'Start Here'!$B$16),0)</f>
        <v>0</v>
      </c>
      <c r="T789" s="17">
        <f>IF(AND(M789="Ready",OR(I789="Approve proposed",AND(I789="Use my price",AND(ISNUMBER(J789),J789&gt;0))),ISNUMBER(L789),E789&gt;0),R789*(L789/E789-1)*(1-'Start Here'!$B$16),0)</f>
        <v>0</v>
      </c>
      <c r="U789" t="str" s="6">
        <v>SNAP: preserve existing selling price; Currently hidden; do not activate automatically</v>
      </c>
      <c r="V789" t="str" s="21">
        <v>No</v>
      </c>
      <c r="W789" t="str" s="21">
        <v>No</v>
      </c>
      <c r="X789" s="22">
        <v>0</v>
      </c>
      <c r="Y789" s="18">
        <v>9.47</v>
      </c>
      <c r="Z789" s="18">
        <v>14</v>
      </c>
      <c r="AA789" s="25">
        <v>0.5412</v>
      </c>
      <c r="AB789" t="str" s="6">
        <v>2026-10-01 10:41:27 UTC</v>
      </c>
      <c r="AC789" t="str" s="6">
        <v>Local Line cache</v>
      </c>
      <c r="AD789" s="23">
        <v>825840</v>
      </c>
      <c r="AE789" s="23">
        <v>549819</v>
      </c>
      <c r="AF789" t="str" s="23">
        <v>825840:549819:snap</v>
      </c>
      <c r="AG789" t="str" s="23">
        <v>Yes</v>
      </c>
      <c r="AH789" t="str" s="23">
        <v>Yes</v>
      </c>
      <c r="AI789" s="18">
        <v>0</v>
      </c>
    </row>
    <row r="790" ht="32" customHeight="1">
      <c r="A790" t="str" s="7">
        <v>Deck Family Farm</v>
      </c>
      <c r="B790" t="str" s="7">
        <v>Lamb Shank, Whole</v>
      </c>
      <c r="C790" t="str" s="7">
        <v>2.00 - 2.50 lbs</v>
      </c>
      <c r="D790" t="str" s="7">
        <v>Herd Share Members</v>
      </c>
      <c r="E790" s="12">
        <v>24.21</v>
      </c>
      <c r="F790" s="13">
        <v>26.15</v>
      </c>
      <c r="G790" s="13">
        <f>IF(AND(ISNUMBER(E790),ISNUMBER(F790)),F790-E790,"")</f>
        <v>1.94</v>
      </c>
      <c r="H790" s="14">
        <f>IF(AND(ISNUMBER(E790),E790&gt;0,ISNUMBER(F790)),F790/E790-1,"")</f>
        <v>0.08013217678645179</v>
      </c>
      <c r="I790" t="str" s="15">
        <v>Unreviewed</v>
      </c>
      <c r="J790" s="16"/>
      <c r="K790" t="str" s="15">
        <v/>
      </c>
      <c r="L790" s="17" t="str">
        <f>IF(AC790="Local catalog","",IF(AG790="Yes",IF(ISNUMBER(E790),E790,""),IF(I790="Keep current",IF(ISNUMBER(E790),E790,""),IF(AH790&lt;&gt;"Yes","",IF(I790="Approve proposed",F790,IF(AND(I790="Use my price",AND(ISNUMBER(J790),J790&gt;0)),J790,""))))))</f>
        <v/>
      </c>
      <c r="M790" t="str" s="7">
        <f>IF(AND(AG790="Yes",OR(I790="Approve proposed",I790="Use my price")),"CHECK: protected price kept current",IF(OR(I790="Unreviewed",I790=""),"Pending review",IF(I790="Hold","On hold",IF(I790="Keep current",IF(ISNUMBER(E790),"Kept current","CHECK: no confirmed current price"),IF(AH790&lt;&gt;"Yes","CHECK: source needs review",IF(AND(I790="Use my price",NOT(AND(ISNUMBER(J790),J790&gt;0))),"CHECK: enter a price above zero",IF(NOT(OR(I790="Approve proposed",I790="Use my price")),"CHECK: choose a listed decision",IF(OR(NOT(ISNUMBER(L790)),L790&lt;=0,NOT(ISNUMBER(Y790)),Y790&lt;=0,X790&gt;=1),"CHECK: price or base unavailable",IF(L790/(Y790*(1-X790))-1&lt;0,"CHECK: price below local base","Ready")))))))))</f>
        <v>Pending review</v>
      </c>
      <c r="N790" s="18">
        <v>24.21</v>
      </c>
      <c r="O790" s="19">
        <v>0.6574</v>
      </c>
      <c r="P790" s="14">
        <v>0.7899</v>
      </c>
      <c r="Q790" s="20" t="str">
        <f>IF(AND(ISNUMBER(L790),ISNUMBER(Y790),Y790&gt;0,X790&lt;1),ROUND(L790/(Y790*(1-X790))-1,4),"")</f>
        <v/>
      </c>
      <c r="R790" s="12">
        <v>839.39</v>
      </c>
      <c r="S790" s="13">
        <f>IF(AND(ISNUMBER(E790),E790&gt;0,ISNUMBER(F790)),R790*(F790/E790-1)*(1-'Start Here'!$B$16),0)</f>
        <v>65.24428343659636</v>
      </c>
      <c r="T790" s="17">
        <f>IF(AND(M790="Ready",OR(I790="Approve proposed",AND(I790="Use my price",AND(ISNUMBER(J790),J790&gt;0))),ISNUMBER(L790),E790&gt;0),R790*(L790/E790-1)*(1-'Start Here'!$B$16),0)</f>
        <v>0</v>
      </c>
      <c r="U790" t="str" s="6">
        <v>Currently hidden; do not activate automatically</v>
      </c>
      <c r="V790" t="str" s="21">
        <v>No</v>
      </c>
      <c r="W790" t="str" s="21">
        <v>No</v>
      </c>
      <c r="X790" s="22">
        <v>0</v>
      </c>
      <c r="Y790" s="18">
        <v>14.61</v>
      </c>
      <c r="Z790" s="18">
        <v>12</v>
      </c>
      <c r="AA790" s="25">
        <v>0.5412</v>
      </c>
      <c r="AB790" t="str" s="6">
        <v>2026-10-01 10:41:27 UTC</v>
      </c>
      <c r="AC790" t="str" s="6">
        <v>Local Line cache</v>
      </c>
      <c r="AD790" s="23">
        <v>805710</v>
      </c>
      <c r="AE790" s="23">
        <v>526763</v>
      </c>
      <c r="AF790" t="str" s="23">
        <v>805710:526763:herdShare</v>
      </c>
      <c r="AG790" t="str" s="23">
        <v>No</v>
      </c>
      <c r="AH790" t="str" s="23">
        <v>Yes</v>
      </c>
      <c r="AI790" s="18">
        <v>452.90999999999997</v>
      </c>
    </row>
    <row r="791" ht="32" customHeight="1">
      <c r="A791" t="str" s="7">
        <v>Deck Family Farm</v>
      </c>
      <c r="B791" t="str" s="7">
        <v>Lamb Shank, Whole</v>
      </c>
      <c r="C791" t="str" s="7">
        <v>2.00 - 2.50 lbs</v>
      </c>
      <c r="D791" t="str" s="7">
        <v>CSA Members</v>
      </c>
      <c r="E791" s="12">
        <v>24.21</v>
      </c>
      <c r="F791" s="13">
        <v>26.15</v>
      </c>
      <c r="G791" s="13">
        <f>IF(AND(ISNUMBER(E791),ISNUMBER(F791)),F791-E791,"")</f>
        <v>1.94</v>
      </c>
      <c r="H791" s="14">
        <f>IF(AND(ISNUMBER(E791),E791&gt;0,ISNUMBER(F791)),F791/E791-1,"")</f>
        <v>0.08013217678645179</v>
      </c>
      <c r="I791" t="str" s="15">
        <v>Unreviewed</v>
      </c>
      <c r="J791" s="16"/>
      <c r="K791" t="str" s="15">
        <v/>
      </c>
      <c r="L791" s="17" t="str">
        <f>IF(AC791="Local catalog","",IF(AG791="Yes",IF(ISNUMBER(E791),E791,""),IF(I791="Keep current",IF(ISNUMBER(E791),E791,""),IF(AH791&lt;&gt;"Yes","",IF(I791="Approve proposed",F791,IF(AND(I791="Use my price",AND(ISNUMBER(J791),J791&gt;0)),J791,""))))))</f>
        <v/>
      </c>
      <c r="M791" t="str" s="7">
        <f>IF(AND(AG791="Yes",OR(I791="Approve proposed",I791="Use my price")),"CHECK: protected price kept current",IF(OR(I791="Unreviewed",I791=""),"Pending review",IF(I791="Hold","On hold",IF(I791="Keep current",IF(ISNUMBER(E791),"Kept current","CHECK: no confirmed current price"),IF(AH791&lt;&gt;"Yes","CHECK: source needs review",IF(AND(I791="Use my price",NOT(AND(ISNUMBER(J791),J791&gt;0))),"CHECK: enter a price above zero",IF(NOT(OR(I791="Approve proposed",I791="Use my price")),"CHECK: choose a listed decision",IF(OR(NOT(ISNUMBER(L791)),L791&lt;=0,NOT(ISNUMBER(Y791)),Y791&lt;=0,X791&gt;=1),"CHECK: price or base unavailable",IF(L791/(Y791*(1-X791))-1&lt;0,"CHECK: price below local base","Ready")))))))))</f>
        <v>Pending review</v>
      </c>
      <c r="N791" s="18">
        <v>24.21</v>
      </c>
      <c r="O791" s="19">
        <v>0.6574</v>
      </c>
      <c r="P791" s="14">
        <v>0.7899</v>
      </c>
      <c r="Q791" s="20" t="str">
        <f>IF(AND(ISNUMBER(L791),ISNUMBER(Y791),Y791&gt;0,X791&lt;1),ROUND(L791/(Y791*(1-X791))-1,4),"")</f>
        <v/>
      </c>
      <c r="R791" s="12">
        <v>64.58</v>
      </c>
      <c r="S791" s="13">
        <f>IF(AND(ISNUMBER(E791),E791&gt;0,ISNUMBER(F791)),R791*(F791/E791-1)*(1-'Start Here'!$B$16),0)</f>
        <v>5.019687897562984</v>
      </c>
      <c r="T791" s="17">
        <f>IF(AND(M791="Ready",OR(I791="Approve proposed",AND(I791="Use my price",AND(ISNUMBER(J791),J791&gt;0))),ISNUMBER(L791),E791&gt;0),R791*(L791/E791-1)*(1-'Start Here'!$B$16),0)</f>
        <v>0</v>
      </c>
      <c r="U791" t="str" s="6">
        <v>Currently hidden; do not activate automatically</v>
      </c>
      <c r="V791" t="str" s="21">
        <v>No</v>
      </c>
      <c r="W791" t="str" s="21">
        <v>No</v>
      </c>
      <c r="X791" s="22">
        <v>0</v>
      </c>
      <c r="Y791" s="18">
        <v>14.61</v>
      </c>
      <c r="Z791" s="18">
        <v>12</v>
      </c>
      <c r="AA791" s="25">
        <v>0.5412</v>
      </c>
      <c r="AB791" t="str" s="6">
        <v>2026-10-01 10:41:27 UTC</v>
      </c>
      <c r="AC791" t="str" s="6">
        <v>Local Line cache</v>
      </c>
      <c r="AD791" s="23">
        <v>805710</v>
      </c>
      <c r="AE791" s="23">
        <v>526763</v>
      </c>
      <c r="AF791" t="str" s="23">
        <v>805710:526763:member</v>
      </c>
      <c r="AG791" t="str" s="23">
        <v>No</v>
      </c>
      <c r="AH791" t="str" s="23">
        <v>Yes</v>
      </c>
      <c r="AI791" s="18">
        <v>29.22</v>
      </c>
    </row>
    <row r="792" ht="32" customHeight="1">
      <c r="A792" t="str" s="7">
        <v>Deck Family Farm</v>
      </c>
      <c r="B792" t="str" s="7">
        <v>Lamb Shank, Whole</v>
      </c>
      <c r="C792" t="str" s="7">
        <v>2.00 - 2.50 lbs</v>
      </c>
      <c r="D792" t="str" s="7">
        <v>Guest Basket</v>
      </c>
      <c r="E792" s="12">
        <v>24.21</v>
      </c>
      <c r="F792" s="13">
        <v>26.15</v>
      </c>
      <c r="G792" s="13">
        <f>IF(AND(ISNUMBER(E792),ISNUMBER(F792)),F792-E792,"")</f>
        <v>1.94</v>
      </c>
      <c r="H792" s="14">
        <f>IF(AND(ISNUMBER(E792),E792&gt;0,ISNUMBER(F792)),F792/E792-1,"")</f>
        <v>0.08013217678645179</v>
      </c>
      <c r="I792" t="str" s="15">
        <v>Unreviewed</v>
      </c>
      <c r="J792" s="16"/>
      <c r="K792" t="str" s="15">
        <v/>
      </c>
      <c r="L792" s="17" t="str">
        <f>IF(AC792="Local catalog","",IF(AG792="Yes",IF(ISNUMBER(E792),E792,""),IF(I792="Keep current",IF(ISNUMBER(E792),E792,""),IF(AH792&lt;&gt;"Yes","",IF(I792="Approve proposed",F792,IF(AND(I792="Use my price",AND(ISNUMBER(J792),J792&gt;0)),J792,""))))))</f>
        <v/>
      </c>
      <c r="M792" t="str" s="7">
        <f>IF(AND(AG792="Yes",OR(I792="Approve proposed",I792="Use my price")),"CHECK: protected price kept current",IF(OR(I792="Unreviewed",I792=""),"Pending review",IF(I792="Hold","On hold",IF(I792="Keep current",IF(ISNUMBER(E792),"Kept current","CHECK: no confirmed current price"),IF(AH792&lt;&gt;"Yes","CHECK: source needs review",IF(AND(I792="Use my price",NOT(AND(ISNUMBER(J792),J792&gt;0))),"CHECK: enter a price above zero",IF(NOT(OR(I792="Approve proposed",I792="Use my price")),"CHECK: choose a listed decision",IF(OR(NOT(ISNUMBER(L792)),L792&lt;=0,NOT(ISNUMBER(Y792)),Y792&lt;=0,X792&gt;=1),"CHECK: price or base unavailable",IF(L792/(Y792*(1-X792))-1&lt;0,"CHECK: price below local base","Ready")))))))))</f>
        <v>Pending review</v>
      </c>
      <c r="N792" s="18">
        <v>24.21</v>
      </c>
      <c r="O792" s="19">
        <v>0.6574</v>
      </c>
      <c r="P792" s="14">
        <v>0.7899</v>
      </c>
      <c r="Q792" s="20" t="str">
        <f>IF(AND(ISNUMBER(L792),ISNUMBER(Y792),Y792&gt;0,X792&lt;1),ROUND(L792/(Y792*(1-X792))-1,4),"")</f>
        <v/>
      </c>
      <c r="R792" s="12">
        <v>24.21</v>
      </c>
      <c r="S792" s="13">
        <f>IF(AND(ISNUMBER(E792),E792&gt;0,ISNUMBER(F792)),R792*(F792/E792-1)*(1-'Start Here'!$B$16),0)</f>
        <v>1.881799999999998</v>
      </c>
      <c r="T792" s="17">
        <f>IF(AND(M792="Ready",OR(I792="Approve proposed",AND(I792="Use my price",AND(ISNUMBER(J792),J792&gt;0))),ISNUMBER(L792),E792&gt;0),R792*(L792/E792-1)*(1-'Start Here'!$B$16),0)</f>
        <v>0</v>
      </c>
      <c r="U792" t="str" s="6">
        <v>Currently hidden; do not activate automatically</v>
      </c>
      <c r="V792" t="str" s="21">
        <v>No</v>
      </c>
      <c r="W792" t="str" s="21">
        <v>No</v>
      </c>
      <c r="X792" s="22">
        <v>0</v>
      </c>
      <c r="Y792" s="18">
        <v>14.61</v>
      </c>
      <c r="Z792" s="18">
        <v>12</v>
      </c>
      <c r="AA792" s="25">
        <v>0.5412</v>
      </c>
      <c r="AB792" t="str" s="6">
        <v>2026-10-01 10:41:27 UTC</v>
      </c>
      <c r="AC792" t="str" s="6">
        <v>Local Line cache</v>
      </c>
      <c r="AD792" s="23">
        <v>805710</v>
      </c>
      <c r="AE792" s="23">
        <v>526763</v>
      </c>
      <c r="AF792" t="str" s="23">
        <v>805710:526763:guest</v>
      </c>
      <c r="AG792" t="str" s="23">
        <v>No</v>
      </c>
      <c r="AH792" t="str" s="23">
        <v>Yes</v>
      </c>
      <c r="AI792" s="18">
        <v>14.61</v>
      </c>
    </row>
    <row r="793" ht="32" customHeight="1">
      <c r="A793" t="str" s="7">
        <v>Deck Family Farm</v>
      </c>
      <c r="B793" t="str" s="7">
        <v>Lamb Shank, Whole</v>
      </c>
      <c r="C793" t="str" s="7">
        <v>2.00 - 2.50 lbs</v>
      </c>
      <c r="D793" t="str" s="7">
        <v>SNAP</v>
      </c>
      <c r="E793" s="12">
        <v>24.21</v>
      </c>
      <c r="F793" s="13">
        <v>24.21</v>
      </c>
      <c r="G793" s="13">
        <f>IF(AND(ISNUMBER(E793),ISNUMBER(F793)),F793-E793,"")</f>
        <v>0</v>
      </c>
      <c r="H793" s="14">
        <f>IF(AND(ISNUMBER(E793),E793&gt;0,ISNUMBER(F793)),F793/E793-1,"")</f>
        <v>0</v>
      </c>
      <c r="I793" t="str" s="15">
        <v>Keep current</v>
      </c>
      <c r="J793" s="16"/>
      <c r="K793" t="str" s="15">
        <v/>
      </c>
      <c r="L793" s="17">
        <f>IF(AC793="Local catalog","",IF(AG793="Yes",IF(ISNUMBER(E793),E793,""),IF(I793="Keep current",IF(ISNUMBER(E793),E793,""),IF(AH793&lt;&gt;"Yes","",IF(I793="Approve proposed",F793,IF(AND(I793="Use my price",AND(ISNUMBER(J793),J793&gt;0)),J793,""))))))</f>
        <v>24.21</v>
      </c>
      <c r="M793" t="str" s="7">
        <f>IF(AND(AG793="Yes",OR(I793="Approve proposed",I793="Use my price")),"CHECK: protected price kept current",IF(OR(I793="Unreviewed",I793=""),"Pending review",IF(I793="Hold","On hold",IF(I793="Keep current",IF(ISNUMBER(E793),"Kept current","CHECK: no confirmed current price"),IF(AH793&lt;&gt;"Yes","CHECK: source needs review",IF(AND(I793="Use my price",NOT(AND(ISNUMBER(J793),J793&gt;0))),"CHECK: enter a price above zero",IF(NOT(OR(I793="Approve proposed",I793="Use my price")),"CHECK: choose a listed decision",IF(OR(NOT(ISNUMBER(L793)),L793&lt;=0,NOT(ISNUMBER(Y793)),Y793&lt;=0,X793&gt;=1),"CHECK: price or base unavailable",IF(L793/(Y793*(1-X793))-1&lt;0,"CHECK: price below local base","Ready")))))))))</f>
        <v>Kept current</v>
      </c>
      <c r="N793" s="18">
        <v>24.21</v>
      </c>
      <c r="O793" s="19">
        <v>0.6574</v>
      </c>
      <c r="P793" s="14">
        <v>0.6571</v>
      </c>
      <c r="Q793" s="20">
        <f>IF(AND(ISNUMBER(L793),ISNUMBER(Y793),Y793&gt;0,X793&lt;1),ROUND(L793/(Y793*(1-X793))-1,4),"")</f>
        <v>0.6571</v>
      </c>
      <c r="R793" s="12">
        <v>0</v>
      </c>
      <c r="S793" s="13">
        <f>IF(AND(ISNUMBER(E793),E793&gt;0,ISNUMBER(F793)),R793*(F793/E793-1)*(1-'Start Here'!$B$16),0)</f>
        <v>0</v>
      </c>
      <c r="T793" s="17">
        <f>IF(AND(M793="Ready",OR(I793="Approve proposed",AND(I793="Use my price",AND(ISNUMBER(J793),J793&gt;0))),ISNUMBER(L793),E793&gt;0),R793*(L793/E793-1)*(1-'Start Here'!$B$16),0)</f>
        <v>0</v>
      </c>
      <c r="U793" t="str" s="6">
        <v>SNAP: preserve existing selling price; Currently hidden; do not activate automatically</v>
      </c>
      <c r="V793" t="str" s="21">
        <v>No</v>
      </c>
      <c r="W793" t="str" s="21">
        <v>No</v>
      </c>
      <c r="X793" s="22">
        <v>0</v>
      </c>
      <c r="Y793" s="18">
        <v>14.61</v>
      </c>
      <c r="Z793" s="18">
        <v>12</v>
      </c>
      <c r="AA793" s="25">
        <v>0.5412</v>
      </c>
      <c r="AB793" t="str" s="6">
        <v>2026-10-01 10:41:27 UTC</v>
      </c>
      <c r="AC793" t="str" s="6">
        <v>Local Line cache</v>
      </c>
      <c r="AD793" s="23">
        <v>805710</v>
      </c>
      <c r="AE793" s="23">
        <v>526763</v>
      </c>
      <c r="AF793" t="str" s="23">
        <v>805710:526763:snap</v>
      </c>
      <c r="AG793" t="str" s="23">
        <v>Yes</v>
      </c>
      <c r="AH793" t="str" s="23">
        <v>Yes</v>
      </c>
      <c r="AI793" s="18">
        <v>0</v>
      </c>
    </row>
    <row r="794" ht="32" customHeight="1">
      <c r="A794" t="str" s="7">
        <v>Deck Family Farm</v>
      </c>
      <c r="B794" t="str" s="7">
        <v>Lamb Shoulder Roast</v>
      </c>
      <c r="C794" t="str" s="7">
        <v>2.30 - 2.70 lbs</v>
      </c>
      <c r="D794" t="str" s="7">
        <v>Herd Share Members</v>
      </c>
      <c r="E794" s="12">
        <v>44.85</v>
      </c>
      <c r="F794" s="13">
        <v>48.44</v>
      </c>
      <c r="G794" s="13">
        <f>IF(AND(ISNUMBER(E794),ISNUMBER(F794)),F794-E794,"")</f>
        <v>3.59</v>
      </c>
      <c r="H794" s="14">
        <f>IF(AND(ISNUMBER(E794),E794&gt;0,ISNUMBER(F794)),F794/E794-1,"")</f>
        <v>0.08004459308807133</v>
      </c>
      <c r="I794" t="str" s="15">
        <v>Unreviewed</v>
      </c>
      <c r="J794" s="16"/>
      <c r="K794" t="str" s="15">
        <v/>
      </c>
      <c r="L794" s="17" t="str">
        <f>IF(AC794="Local catalog","",IF(AG794="Yes",IF(ISNUMBER(E794),E794,""),IF(I794="Keep current",IF(ISNUMBER(E794),E794,""),IF(AH794&lt;&gt;"Yes","",IF(I794="Approve proposed",F794,IF(AND(I794="Use my price",AND(ISNUMBER(J794),J794&gt;0)),J794,""))))))</f>
        <v/>
      </c>
      <c r="M794" t="str" s="7">
        <f>IF(AND(AG794="Yes",OR(I794="Approve proposed",I794="Use my price")),"CHECK: protected price kept current",IF(OR(I794="Unreviewed",I794=""),"Pending review",IF(I794="Hold","On hold",IF(I794="Keep current",IF(ISNUMBER(E794),"Kept current","CHECK: no confirmed current price"),IF(AH794&lt;&gt;"Yes","CHECK: source needs review",IF(AND(I794="Use my price",NOT(AND(ISNUMBER(J794),J794&gt;0))),"CHECK: enter a price above zero",IF(NOT(OR(I794="Approve proposed",I794="Use my price")),"CHECK: choose a listed decision",IF(OR(NOT(ISNUMBER(L794)),L794&lt;=0,NOT(ISNUMBER(Y794)),Y794&lt;=0,X794&gt;=1),"CHECK: price or base unavailable",IF(L794/(Y794*(1-X794))-1&lt;0,"CHECK: price below local base","Ready")))))))))</f>
        <v>Pending review</v>
      </c>
      <c r="N794" s="18">
        <v>44.85</v>
      </c>
      <c r="O794" s="19">
        <v>0.6574</v>
      </c>
      <c r="P794" s="14">
        <v>0.7901</v>
      </c>
      <c r="Q794" s="20" t="str">
        <f>IF(AND(ISNUMBER(L794),ISNUMBER(Y794),Y794&gt;0,X794&lt;1),ROUND(L794/(Y794*(1-X794))-1,4),"")</f>
        <v/>
      </c>
      <c r="R794" s="12">
        <v>1170.5700000000002</v>
      </c>
      <c r="S794" s="13">
        <f>IF(AND(ISNUMBER(E794),E794&gt;0,ISNUMBER(F794)),R794*(F794/E794-1)*(1-'Start Here'!$B$16),0)</f>
        <v>90.88686535117056</v>
      </c>
      <c r="T794" s="17">
        <f>IF(AND(M794="Ready",OR(I794="Approve proposed",AND(I794="Use my price",AND(ISNUMBER(J794),J794&gt;0))),ISNUMBER(L794),E794&gt;0),R794*(L794/E794-1)*(1-'Start Here'!$B$16),0)</f>
        <v>0</v>
      </c>
      <c r="U794" t="str" s="6">
        <v/>
      </c>
      <c r="V794" t="str" s="21">
        <v>Yes</v>
      </c>
      <c r="W794" t="str" s="21">
        <v>No</v>
      </c>
      <c r="X794" s="22">
        <v>0</v>
      </c>
      <c r="Y794" s="18">
        <v>27.06</v>
      </c>
      <c r="Z794" s="18">
        <v>20</v>
      </c>
      <c r="AA794" s="25">
        <v>0.5412</v>
      </c>
      <c r="AB794" t="str" s="6">
        <v>2026-10-01 10:41:27 UTC</v>
      </c>
      <c r="AC794" t="str" s="6">
        <v>Local Line cache</v>
      </c>
      <c r="AD794" s="23">
        <v>805711</v>
      </c>
      <c r="AE794" s="23">
        <v>526764</v>
      </c>
      <c r="AF794" t="str" s="23">
        <v>805711:526764:herdShare</v>
      </c>
      <c r="AG794" t="str" s="23">
        <v>No</v>
      </c>
      <c r="AH794" t="str" s="23">
        <v>Yes</v>
      </c>
      <c r="AI794" s="18">
        <v>730.62</v>
      </c>
    </row>
    <row r="795" ht="32" customHeight="1">
      <c r="A795" t="str" s="7">
        <v>Deck Family Farm</v>
      </c>
      <c r="B795" t="str" s="7">
        <v>Lamb Shoulder Roast</v>
      </c>
      <c r="C795" t="str" s="7">
        <v>2.30 - 2.70 lbs</v>
      </c>
      <c r="D795" t="str" s="7">
        <v>CSA Members</v>
      </c>
      <c r="E795" s="12">
        <v>44.85</v>
      </c>
      <c r="F795" s="13">
        <v>48.44</v>
      </c>
      <c r="G795" s="13">
        <f>IF(AND(ISNUMBER(E795),ISNUMBER(F795)),F795-E795,"")</f>
        <v>3.59</v>
      </c>
      <c r="H795" s="14">
        <f>IF(AND(ISNUMBER(E795),E795&gt;0,ISNUMBER(F795)),F795/E795-1,"")</f>
        <v>0.08004459308807133</v>
      </c>
      <c r="I795" t="str" s="15">
        <v>Unreviewed</v>
      </c>
      <c r="J795" s="16"/>
      <c r="K795" t="str" s="15">
        <v/>
      </c>
      <c r="L795" s="17" t="str">
        <f>IF(AC795="Local catalog","",IF(AG795="Yes",IF(ISNUMBER(E795),E795,""),IF(I795="Keep current",IF(ISNUMBER(E795),E795,""),IF(AH795&lt;&gt;"Yes","",IF(I795="Approve proposed",F795,IF(AND(I795="Use my price",AND(ISNUMBER(J795),J795&gt;0)),J795,""))))))</f>
        <v/>
      </c>
      <c r="M795" t="str" s="7">
        <f>IF(AND(AG795="Yes",OR(I795="Approve proposed",I795="Use my price")),"CHECK: protected price kept current",IF(OR(I795="Unreviewed",I795=""),"Pending review",IF(I795="Hold","On hold",IF(I795="Keep current",IF(ISNUMBER(E795),"Kept current","CHECK: no confirmed current price"),IF(AH795&lt;&gt;"Yes","CHECK: source needs review",IF(AND(I795="Use my price",NOT(AND(ISNUMBER(J795),J795&gt;0))),"CHECK: enter a price above zero",IF(NOT(OR(I795="Approve proposed",I795="Use my price")),"CHECK: choose a listed decision",IF(OR(NOT(ISNUMBER(L795)),L795&lt;=0,NOT(ISNUMBER(Y795)),Y795&lt;=0,X795&gt;=1),"CHECK: price or base unavailable",IF(L795/(Y795*(1-X795))-1&lt;0,"CHECK: price below local base","Ready")))))))))</f>
        <v>Pending review</v>
      </c>
      <c r="N795" s="18">
        <v>44.85</v>
      </c>
      <c r="O795" s="19">
        <v>0.6574</v>
      </c>
      <c r="P795" s="14">
        <v>0.7901</v>
      </c>
      <c r="Q795" s="20" t="str">
        <f>IF(AND(ISNUMBER(L795),ISNUMBER(Y795),Y795&gt;0,X795&lt;1),ROUND(L795/(Y795*(1-X795))-1,4),"")</f>
        <v/>
      </c>
      <c r="R795" s="12">
        <v>38.12</v>
      </c>
      <c r="S795" s="13">
        <f>IF(AND(ISNUMBER(E795),E795&gt;0,ISNUMBER(F795)),R795*(F795/E795-1)*(1-'Start Here'!$B$16),0)</f>
        <v>2.95976089186176</v>
      </c>
      <c r="T795" s="17">
        <f>IF(AND(M795="Ready",OR(I795="Approve proposed",AND(I795="Use my price",AND(ISNUMBER(J795),J795&gt;0))),ISNUMBER(L795),E795&gt;0),R795*(L795/E795-1)*(1-'Start Here'!$B$16),0)</f>
        <v>0</v>
      </c>
      <c r="U795" t="str" s="6">
        <v/>
      </c>
      <c r="V795" t="str" s="21">
        <v>Yes</v>
      </c>
      <c r="W795" t="str" s="21">
        <v>No</v>
      </c>
      <c r="X795" s="22">
        <v>0</v>
      </c>
      <c r="Y795" s="18">
        <v>27.06</v>
      </c>
      <c r="Z795" s="18">
        <v>20</v>
      </c>
      <c r="AA795" s="25">
        <v>0.5412</v>
      </c>
      <c r="AB795" t="str" s="6">
        <v>2026-10-01 10:41:27 UTC</v>
      </c>
      <c r="AC795" t="str" s="6">
        <v>Local Line cache</v>
      </c>
      <c r="AD795" s="23">
        <v>805711</v>
      </c>
      <c r="AE795" s="23">
        <v>526764</v>
      </c>
      <c r="AF795" t="str" s="23">
        <v>805711:526764:member</v>
      </c>
      <c r="AG795" t="str" s="23">
        <v>No</v>
      </c>
      <c r="AH795" t="str" s="23">
        <v>Yes</v>
      </c>
      <c r="AI795" s="18">
        <v>27.06</v>
      </c>
    </row>
    <row r="796" ht="32" customHeight="1">
      <c r="A796" t="str" s="7">
        <v>Deck Family Farm</v>
      </c>
      <c r="B796" t="str" s="7">
        <v>Lamb Shoulder Roast</v>
      </c>
      <c r="C796" t="str" s="7">
        <v>2.30 - 2.70 lbs</v>
      </c>
      <c r="D796" t="str" s="7">
        <v>Guest Basket</v>
      </c>
      <c r="E796" s="12">
        <v>44.85</v>
      </c>
      <c r="F796" s="13">
        <v>48.44</v>
      </c>
      <c r="G796" s="13">
        <f>IF(AND(ISNUMBER(E796),ISNUMBER(F796)),F796-E796,"")</f>
        <v>3.59</v>
      </c>
      <c r="H796" s="14">
        <f>IF(AND(ISNUMBER(E796),E796&gt;0,ISNUMBER(F796)),F796/E796-1,"")</f>
        <v>0.08004459308807133</v>
      </c>
      <c r="I796" t="str" s="15">
        <v>Unreviewed</v>
      </c>
      <c r="J796" s="16"/>
      <c r="K796" t="str" s="15">
        <v/>
      </c>
      <c r="L796" s="17" t="str">
        <f>IF(AC796="Local catalog","",IF(AG796="Yes",IF(ISNUMBER(E796),E796,""),IF(I796="Keep current",IF(ISNUMBER(E796),E796,""),IF(AH796&lt;&gt;"Yes","",IF(I796="Approve proposed",F796,IF(AND(I796="Use my price",AND(ISNUMBER(J796),J796&gt;0)),J796,""))))))</f>
        <v/>
      </c>
      <c r="M796" t="str" s="7">
        <f>IF(AND(AG796="Yes",OR(I796="Approve proposed",I796="Use my price")),"CHECK: protected price kept current",IF(OR(I796="Unreviewed",I796=""),"Pending review",IF(I796="Hold","On hold",IF(I796="Keep current",IF(ISNUMBER(E796),"Kept current","CHECK: no confirmed current price"),IF(AH796&lt;&gt;"Yes","CHECK: source needs review",IF(AND(I796="Use my price",NOT(AND(ISNUMBER(J796),J796&gt;0))),"CHECK: enter a price above zero",IF(NOT(OR(I796="Approve proposed",I796="Use my price")),"CHECK: choose a listed decision",IF(OR(NOT(ISNUMBER(L796)),L796&lt;=0,NOT(ISNUMBER(Y796)),Y796&lt;=0,X796&gt;=1),"CHECK: price or base unavailable",IF(L796/(Y796*(1-X796))-1&lt;0,"CHECK: price below local base","Ready")))))))))</f>
        <v>Pending review</v>
      </c>
      <c r="N796" s="18">
        <v>44.85</v>
      </c>
      <c r="O796" s="19">
        <v>0.6574</v>
      </c>
      <c r="P796" s="14">
        <v>0.7901</v>
      </c>
      <c r="Q796" s="20" t="str">
        <f>IF(AND(ISNUMBER(L796),ISNUMBER(Y796),Y796&gt;0,X796&lt;1),ROUND(L796/(Y796*(1-X796))-1,4),"")</f>
        <v/>
      </c>
      <c r="R796" s="12">
        <v>97.35</v>
      </c>
      <c r="S796" s="13">
        <f>IF(AND(ISNUMBER(E796),E796&gt;0,ISNUMBER(F796)),R796*(F796/E796-1)*(1-'Start Here'!$B$16),0)</f>
        <v>7.558570903010031</v>
      </c>
      <c r="T796" s="17">
        <f>IF(AND(M796="Ready",OR(I796="Approve proposed",AND(I796="Use my price",AND(ISNUMBER(J796),J796&gt;0))),ISNUMBER(L796),E796&gt;0),R796*(L796/E796-1)*(1-'Start Here'!$B$16),0)</f>
        <v>0</v>
      </c>
      <c r="U796" t="str" s="6">
        <v/>
      </c>
      <c r="V796" t="str" s="21">
        <v>Yes</v>
      </c>
      <c r="W796" t="str" s="21">
        <v>No</v>
      </c>
      <c r="X796" s="22">
        <v>0</v>
      </c>
      <c r="Y796" s="18">
        <v>27.06</v>
      </c>
      <c r="Z796" s="18">
        <v>20</v>
      </c>
      <c r="AA796" s="25">
        <v>0.5412</v>
      </c>
      <c r="AB796" t="str" s="6">
        <v>2026-10-01 10:41:27 UTC</v>
      </c>
      <c r="AC796" t="str" s="6">
        <v>Local Line cache</v>
      </c>
      <c r="AD796" s="23">
        <v>805711</v>
      </c>
      <c r="AE796" s="23">
        <v>526764</v>
      </c>
      <c r="AF796" t="str" s="23">
        <v>805711:526764:guest</v>
      </c>
      <c r="AG796" t="str" s="23">
        <v>No</v>
      </c>
      <c r="AH796" t="str" s="23">
        <v>Yes</v>
      </c>
      <c r="AI796" s="18">
        <v>54.12</v>
      </c>
    </row>
    <row r="797" ht="32" customHeight="1">
      <c r="A797" t="str" s="7">
        <v>Deck Family Farm</v>
      </c>
      <c r="B797" t="str" s="7">
        <v>Lamb Shoulder Roast</v>
      </c>
      <c r="C797" t="str" s="7">
        <v>2.30 - 2.70 lbs</v>
      </c>
      <c r="D797" t="str" s="7">
        <v>SNAP</v>
      </c>
      <c r="E797" s="12">
        <v>44.85</v>
      </c>
      <c r="F797" s="13">
        <v>44.85</v>
      </c>
      <c r="G797" s="13">
        <f>IF(AND(ISNUMBER(E797),ISNUMBER(F797)),F797-E797,"")</f>
        <v>0</v>
      </c>
      <c r="H797" s="14">
        <f>IF(AND(ISNUMBER(E797),E797&gt;0,ISNUMBER(F797)),F797/E797-1,"")</f>
        <v>0</v>
      </c>
      <c r="I797" t="str" s="15">
        <v>Keep current</v>
      </c>
      <c r="J797" s="16"/>
      <c r="K797" t="str" s="15">
        <v/>
      </c>
      <c r="L797" s="17">
        <f>IF(AC797="Local catalog","",IF(AG797="Yes",IF(ISNUMBER(E797),E797,""),IF(I797="Keep current",IF(ISNUMBER(E797),E797,""),IF(AH797&lt;&gt;"Yes","",IF(I797="Approve proposed",F797,IF(AND(I797="Use my price",AND(ISNUMBER(J797),J797&gt;0)),J797,""))))))</f>
        <v>44.85</v>
      </c>
      <c r="M797" t="str" s="7">
        <f>IF(AND(AG797="Yes",OR(I797="Approve proposed",I797="Use my price")),"CHECK: protected price kept current",IF(OR(I797="Unreviewed",I797=""),"Pending review",IF(I797="Hold","On hold",IF(I797="Keep current",IF(ISNUMBER(E797),"Kept current","CHECK: no confirmed current price"),IF(AH797&lt;&gt;"Yes","CHECK: source needs review",IF(AND(I797="Use my price",NOT(AND(ISNUMBER(J797),J797&gt;0))),"CHECK: enter a price above zero",IF(NOT(OR(I797="Approve proposed",I797="Use my price")),"CHECK: choose a listed decision",IF(OR(NOT(ISNUMBER(L797)),L797&lt;=0,NOT(ISNUMBER(Y797)),Y797&lt;=0,X797&gt;=1),"CHECK: price or base unavailable",IF(L797/(Y797*(1-X797))-1&lt;0,"CHECK: price below local base","Ready")))))))))</f>
        <v>Kept current</v>
      </c>
      <c r="N797" s="18">
        <v>44.85</v>
      </c>
      <c r="O797" s="19">
        <v>0.6574</v>
      </c>
      <c r="P797" s="14">
        <v>0.6574</v>
      </c>
      <c r="Q797" s="20">
        <f>IF(AND(ISNUMBER(L797),ISNUMBER(Y797),Y797&gt;0,X797&lt;1),ROUND(L797/(Y797*(1-X797))-1,4),"")</f>
        <v>0.6574</v>
      </c>
      <c r="R797" s="12">
        <v>0</v>
      </c>
      <c r="S797" s="13">
        <f>IF(AND(ISNUMBER(E797),E797&gt;0,ISNUMBER(F797)),R797*(F797/E797-1)*(1-'Start Here'!$B$16),0)</f>
        <v>0</v>
      </c>
      <c r="T797" s="17">
        <f>IF(AND(M797="Ready",OR(I797="Approve proposed",AND(I797="Use my price",AND(ISNUMBER(J797),J797&gt;0))),ISNUMBER(L797),E797&gt;0),R797*(L797/E797-1)*(1-'Start Here'!$B$16),0)</f>
        <v>0</v>
      </c>
      <c r="U797" t="str" s="6">
        <v>SNAP: preserve existing selling price</v>
      </c>
      <c r="V797" t="str" s="21">
        <v>Yes</v>
      </c>
      <c r="W797" t="str" s="21">
        <v>No</v>
      </c>
      <c r="X797" s="22">
        <v>0</v>
      </c>
      <c r="Y797" s="18">
        <v>27.06</v>
      </c>
      <c r="Z797" s="18">
        <v>20</v>
      </c>
      <c r="AA797" s="25">
        <v>0.5412</v>
      </c>
      <c r="AB797" t="str" s="6">
        <v>2026-10-01 10:41:27 UTC</v>
      </c>
      <c r="AC797" t="str" s="6">
        <v>Local Line cache</v>
      </c>
      <c r="AD797" s="23">
        <v>805711</v>
      </c>
      <c r="AE797" s="23">
        <v>526764</v>
      </c>
      <c r="AF797" t="str" s="23">
        <v>805711:526764:snap</v>
      </c>
      <c r="AG797" t="str" s="23">
        <v>Yes</v>
      </c>
      <c r="AH797" t="str" s="23">
        <v>Yes</v>
      </c>
      <c r="AI797" s="18">
        <v>0</v>
      </c>
    </row>
    <row r="798" ht="32" customHeight="1">
      <c r="A798" t="str" s="7">
        <v>Deck Family Farm</v>
      </c>
      <c r="B798" t="str" s="7">
        <v>Lamb Stew</v>
      </c>
      <c r="C798" t="str" s="7">
        <v>0.90 - 1.10 lbs</v>
      </c>
      <c r="D798" t="str" s="7">
        <v>Herd Share Members</v>
      </c>
      <c r="E798" s="12">
        <v>19.29</v>
      </c>
      <c r="F798" s="13">
        <v>20.83</v>
      </c>
      <c r="G798" s="13">
        <f>IF(AND(ISNUMBER(E798),ISNUMBER(F798)),F798-E798,"")</f>
        <v>1.54</v>
      </c>
      <c r="H798" s="14">
        <f>IF(AND(ISNUMBER(E798),E798&gt;0,ISNUMBER(F798)),F798/E798-1,"")</f>
        <v>0.07983411093831005</v>
      </c>
      <c r="I798" t="str" s="15">
        <v>Unreviewed</v>
      </c>
      <c r="J798" s="16"/>
      <c r="K798" t="str" s="15">
        <v/>
      </c>
      <c r="L798" s="17" t="str">
        <f>IF(AC798="Local catalog","",IF(AG798="Yes",IF(ISNUMBER(E798),E798,""),IF(I798="Keep current",IF(ISNUMBER(E798),E798,""),IF(AH798&lt;&gt;"Yes","",IF(I798="Approve proposed",F798,IF(AND(I798="Use my price",AND(ISNUMBER(J798),J798&gt;0)),J798,""))))))</f>
        <v/>
      </c>
      <c r="M798" t="str" s="7">
        <f>IF(AND(AG798="Yes",OR(I798="Approve proposed",I798="Use my price")),"CHECK: protected price kept current",IF(OR(I798="Unreviewed",I798=""),"Pending review",IF(I798="Hold","On hold",IF(I798="Keep current",IF(ISNUMBER(E798),"Kept current","CHECK: no confirmed current price"),IF(AH798&lt;&gt;"Yes","CHECK: source needs review",IF(AND(I798="Use my price",NOT(AND(ISNUMBER(J798),J798&gt;0))),"CHECK: enter a price above zero",IF(NOT(OR(I798="Approve proposed",I798="Use my price")),"CHECK: choose a listed decision",IF(OR(NOT(ISNUMBER(L798)),L798&lt;=0,NOT(ISNUMBER(Y798)),Y798&lt;=0,X798&gt;=1),"CHECK: price or base unavailable",IF(L798/(Y798*(1-X798))-1&lt;0,"CHECK: price below local base","Ready")))))))))</f>
        <v>Pending review</v>
      </c>
      <c r="N798" s="18">
        <v>19.29</v>
      </c>
      <c r="O798" s="19">
        <v>0.6574</v>
      </c>
      <c r="P798" s="14">
        <v>0.7895</v>
      </c>
      <c r="Q798" s="20" t="str">
        <f>IF(AND(ISNUMBER(L798),ISNUMBER(Y798),Y798&gt;0,X798&lt;1),ROUND(L798/(Y798*(1-X798))-1,4),"")</f>
        <v/>
      </c>
      <c r="R798" s="12">
        <v>1022.3699999999999</v>
      </c>
      <c r="S798" s="13">
        <f>IF(AND(ISNUMBER(E798),E798&gt;0,ISNUMBER(F798)),R798*(F798/E798-1)*(1-'Start Here'!$B$16),0)</f>
        <v>79.17140000000005</v>
      </c>
      <c r="T798" s="17">
        <f>IF(AND(M798="Ready",OR(I798="Approve proposed",AND(I798="Use my price",AND(ISNUMBER(J798),J798&gt;0))),ISNUMBER(L798),E798&gt;0),R798*(L798/E798-1)*(1-'Start Here'!$B$16),0)</f>
        <v>0</v>
      </c>
      <c r="U798" t="str" s="6">
        <v>Currently hidden; do not activate automatically</v>
      </c>
      <c r="V798" t="str" s="21">
        <v>No</v>
      </c>
      <c r="W798" t="str" s="21">
        <v>No</v>
      </c>
      <c r="X798" s="22">
        <v>0</v>
      </c>
      <c r="Y798" s="18">
        <v>11.64</v>
      </c>
      <c r="Z798" s="18">
        <v>21.5</v>
      </c>
      <c r="AA798" s="25">
        <v>0.5412</v>
      </c>
      <c r="AB798" t="str" s="6">
        <v>2026-10-01 10:41:27 UTC</v>
      </c>
      <c r="AC798" t="str" s="6">
        <v>Local Line cache</v>
      </c>
      <c r="AD798" s="23">
        <v>805712</v>
      </c>
      <c r="AE798" s="23">
        <v>526765</v>
      </c>
      <c r="AF798" t="str" s="23">
        <v>805712:526765:herdShare</v>
      </c>
      <c r="AG798" t="str" s="23">
        <v>No</v>
      </c>
      <c r="AH798" t="str" s="23">
        <v>Yes</v>
      </c>
      <c r="AI798" s="18">
        <v>616.9200000000001</v>
      </c>
    </row>
    <row r="799" ht="32" customHeight="1">
      <c r="A799" t="str" s="7">
        <v>Deck Family Farm</v>
      </c>
      <c r="B799" t="str" s="7">
        <v>Lamb Stew</v>
      </c>
      <c r="C799" t="str" s="7">
        <v>0.90 - 1.10 lbs</v>
      </c>
      <c r="D799" t="str" s="7">
        <v>CSA Members</v>
      </c>
      <c r="E799" s="12">
        <v>19.29</v>
      </c>
      <c r="F799" s="13">
        <v>20.83</v>
      </c>
      <c r="G799" s="13">
        <f>IF(AND(ISNUMBER(E799),ISNUMBER(F799)),F799-E799,"")</f>
        <v>1.54</v>
      </c>
      <c r="H799" s="14">
        <f>IF(AND(ISNUMBER(E799),E799&gt;0,ISNUMBER(F799)),F799/E799-1,"")</f>
        <v>0.07983411093831005</v>
      </c>
      <c r="I799" t="str" s="15">
        <v>Unreviewed</v>
      </c>
      <c r="J799" s="16"/>
      <c r="K799" t="str" s="15">
        <v/>
      </c>
      <c r="L799" s="17" t="str">
        <f>IF(AC799="Local catalog","",IF(AG799="Yes",IF(ISNUMBER(E799),E799,""),IF(I799="Keep current",IF(ISNUMBER(E799),E799,""),IF(AH799&lt;&gt;"Yes","",IF(I799="Approve proposed",F799,IF(AND(I799="Use my price",AND(ISNUMBER(J799),J799&gt;0)),J799,""))))))</f>
        <v/>
      </c>
      <c r="M799" t="str" s="7">
        <f>IF(AND(AG799="Yes",OR(I799="Approve proposed",I799="Use my price")),"CHECK: protected price kept current",IF(OR(I799="Unreviewed",I799=""),"Pending review",IF(I799="Hold","On hold",IF(I799="Keep current",IF(ISNUMBER(E799),"Kept current","CHECK: no confirmed current price"),IF(AH799&lt;&gt;"Yes","CHECK: source needs review",IF(AND(I799="Use my price",NOT(AND(ISNUMBER(J799),J799&gt;0))),"CHECK: enter a price above zero",IF(NOT(OR(I799="Approve proposed",I799="Use my price")),"CHECK: choose a listed decision",IF(OR(NOT(ISNUMBER(L799)),L799&lt;=0,NOT(ISNUMBER(Y799)),Y799&lt;=0,X799&gt;=1),"CHECK: price or base unavailable",IF(L799/(Y799*(1-X799))-1&lt;0,"CHECK: price below local base","Ready")))))))))</f>
        <v>Pending review</v>
      </c>
      <c r="N799" s="18">
        <v>19.29</v>
      </c>
      <c r="O799" s="19">
        <v>0.6574</v>
      </c>
      <c r="P799" s="14">
        <v>0.7895</v>
      </c>
      <c r="Q799" s="20" t="str">
        <f>IF(AND(ISNUMBER(L799),ISNUMBER(Y799),Y799&gt;0,X799&lt;1),ROUND(L799/(Y799*(1-X799))-1,4),"")</f>
        <v/>
      </c>
      <c r="R799" s="12">
        <v>96.44999999999999</v>
      </c>
      <c r="S799" s="13">
        <f>IF(AND(ISNUMBER(E799),E799&gt;0,ISNUMBER(F799)),R799*(F799/E799-1)*(1-'Start Here'!$B$16),0)</f>
        <v>7.469000000000003</v>
      </c>
      <c r="T799" s="17">
        <f>IF(AND(M799="Ready",OR(I799="Approve proposed",AND(I799="Use my price",AND(ISNUMBER(J799),J799&gt;0))),ISNUMBER(L799),E799&gt;0),R799*(L799/E799-1)*(1-'Start Here'!$B$16),0)</f>
        <v>0</v>
      </c>
      <c r="U799" t="str" s="6">
        <v>Currently hidden; do not activate automatically</v>
      </c>
      <c r="V799" t="str" s="21">
        <v>No</v>
      </c>
      <c r="W799" t="str" s="21">
        <v>No</v>
      </c>
      <c r="X799" s="22">
        <v>0</v>
      </c>
      <c r="Y799" s="18">
        <v>11.64</v>
      </c>
      <c r="Z799" s="18">
        <v>21.5</v>
      </c>
      <c r="AA799" s="25">
        <v>0.5412</v>
      </c>
      <c r="AB799" t="str" s="6">
        <v>2026-10-01 10:41:27 UTC</v>
      </c>
      <c r="AC799" t="str" s="6">
        <v>Local Line cache</v>
      </c>
      <c r="AD799" s="23">
        <v>805712</v>
      </c>
      <c r="AE799" s="23">
        <v>526765</v>
      </c>
      <c r="AF799" t="str" s="23">
        <v>805712:526765:member</v>
      </c>
      <c r="AG799" t="str" s="23">
        <v>No</v>
      </c>
      <c r="AH799" t="str" s="23">
        <v>Yes</v>
      </c>
      <c r="AI799" s="18">
        <v>58.2</v>
      </c>
    </row>
    <row r="800" ht="32" customHeight="1">
      <c r="A800" t="str" s="7">
        <v>Deck Family Farm</v>
      </c>
      <c r="B800" t="str" s="7">
        <v>Lamb Stew</v>
      </c>
      <c r="C800" t="str" s="7">
        <v>0.90 - 1.10 lbs</v>
      </c>
      <c r="D800" t="str" s="7">
        <v>Guest Basket</v>
      </c>
      <c r="E800" s="12">
        <v>19.29</v>
      </c>
      <c r="F800" s="13">
        <v>20.83</v>
      </c>
      <c r="G800" s="13">
        <f>IF(AND(ISNUMBER(E800),ISNUMBER(F800)),F800-E800,"")</f>
        <v>1.54</v>
      </c>
      <c r="H800" s="14">
        <f>IF(AND(ISNUMBER(E800),E800&gt;0,ISNUMBER(F800)),F800/E800-1,"")</f>
        <v>0.07983411093831005</v>
      </c>
      <c r="I800" t="str" s="15">
        <v>Unreviewed</v>
      </c>
      <c r="J800" s="16"/>
      <c r="K800" t="str" s="15">
        <v/>
      </c>
      <c r="L800" s="17" t="str">
        <f>IF(AC800="Local catalog","",IF(AG800="Yes",IF(ISNUMBER(E800),E800,""),IF(I800="Keep current",IF(ISNUMBER(E800),E800,""),IF(AH800&lt;&gt;"Yes","",IF(I800="Approve proposed",F800,IF(AND(I800="Use my price",AND(ISNUMBER(J800),J800&gt;0)),J800,""))))))</f>
        <v/>
      </c>
      <c r="M800" t="str" s="7">
        <f>IF(AND(AG800="Yes",OR(I800="Approve proposed",I800="Use my price")),"CHECK: protected price kept current",IF(OR(I800="Unreviewed",I800=""),"Pending review",IF(I800="Hold","On hold",IF(I800="Keep current",IF(ISNUMBER(E800),"Kept current","CHECK: no confirmed current price"),IF(AH800&lt;&gt;"Yes","CHECK: source needs review",IF(AND(I800="Use my price",NOT(AND(ISNUMBER(J800),J800&gt;0))),"CHECK: enter a price above zero",IF(NOT(OR(I800="Approve proposed",I800="Use my price")),"CHECK: choose a listed decision",IF(OR(NOT(ISNUMBER(L800)),L800&lt;=0,NOT(ISNUMBER(Y800)),Y800&lt;=0,X800&gt;=1),"CHECK: price or base unavailable",IF(L800/(Y800*(1-X800))-1&lt;0,"CHECK: price below local base","Ready")))))))))</f>
        <v>Pending review</v>
      </c>
      <c r="N800" s="18">
        <v>19.29</v>
      </c>
      <c r="O800" s="19">
        <v>0.6574</v>
      </c>
      <c r="P800" s="14">
        <v>0.7895</v>
      </c>
      <c r="Q800" s="20" t="str">
        <f>IF(AND(ISNUMBER(L800),ISNUMBER(Y800),Y800&gt;0,X800&lt;1),ROUND(L800/(Y800*(1-X800))-1,4),"")</f>
        <v/>
      </c>
      <c r="R800" s="12">
        <v>83.74</v>
      </c>
      <c r="S800" s="13">
        <f>IF(AND(ISNUMBER(E800),E800&gt;0,ISNUMBER(F800)),R800*(F800/E800-1)*(1-'Start Here'!$B$16),0)</f>
        <v>6.484749196474861</v>
      </c>
      <c r="T800" s="17">
        <f>IF(AND(M800="Ready",OR(I800="Approve proposed",AND(I800="Use my price",AND(ISNUMBER(J800),J800&gt;0))),ISNUMBER(L800),E800&gt;0),R800*(L800/E800-1)*(1-'Start Here'!$B$16),0)</f>
        <v>0</v>
      </c>
      <c r="U800" t="str" s="6">
        <v>Currently hidden; do not activate automatically</v>
      </c>
      <c r="V800" t="str" s="21">
        <v>No</v>
      </c>
      <c r="W800" t="str" s="21">
        <v>No</v>
      </c>
      <c r="X800" s="22">
        <v>0</v>
      </c>
      <c r="Y800" s="18">
        <v>11.64</v>
      </c>
      <c r="Z800" s="18">
        <v>21.5</v>
      </c>
      <c r="AA800" s="25">
        <v>0.5412</v>
      </c>
      <c r="AB800" t="str" s="6">
        <v>2026-10-01 10:41:27 UTC</v>
      </c>
      <c r="AC800" t="str" s="6">
        <v>Local Line cache</v>
      </c>
      <c r="AD800" s="23">
        <v>805712</v>
      </c>
      <c r="AE800" s="23">
        <v>526765</v>
      </c>
      <c r="AF800" t="str" s="23">
        <v>805712:526765:guest</v>
      </c>
      <c r="AG800" t="str" s="23">
        <v>No</v>
      </c>
      <c r="AH800" t="str" s="23">
        <v>Yes</v>
      </c>
      <c r="AI800" s="18">
        <v>46.56</v>
      </c>
    </row>
    <row r="801" ht="32" customHeight="1">
      <c r="A801" t="str" s="7">
        <v>Deck Family Farm</v>
      </c>
      <c r="B801" t="str" s="7">
        <v>Lamb Stew</v>
      </c>
      <c r="C801" t="str" s="7">
        <v>0.90 - 1.10 lbs</v>
      </c>
      <c r="D801" t="str" s="7">
        <v>SNAP</v>
      </c>
      <c r="E801" s="12">
        <v>19.29</v>
      </c>
      <c r="F801" s="13">
        <v>19.29</v>
      </c>
      <c r="G801" s="13">
        <f>IF(AND(ISNUMBER(E801),ISNUMBER(F801)),F801-E801,"")</f>
        <v>0</v>
      </c>
      <c r="H801" s="14">
        <f>IF(AND(ISNUMBER(E801),E801&gt;0,ISNUMBER(F801)),F801/E801-1,"")</f>
        <v>0</v>
      </c>
      <c r="I801" t="str" s="15">
        <v>Keep current</v>
      </c>
      <c r="J801" s="16"/>
      <c r="K801" t="str" s="15">
        <v/>
      </c>
      <c r="L801" s="17">
        <f>IF(AC801="Local catalog","",IF(AG801="Yes",IF(ISNUMBER(E801),E801,""),IF(I801="Keep current",IF(ISNUMBER(E801),E801,""),IF(AH801&lt;&gt;"Yes","",IF(I801="Approve proposed",F801,IF(AND(I801="Use my price",AND(ISNUMBER(J801),J801&gt;0)),J801,""))))))</f>
        <v>19.29</v>
      </c>
      <c r="M801" t="str" s="7">
        <f>IF(AND(AG801="Yes",OR(I801="Approve proposed",I801="Use my price")),"CHECK: protected price kept current",IF(OR(I801="Unreviewed",I801=""),"Pending review",IF(I801="Hold","On hold",IF(I801="Keep current",IF(ISNUMBER(E801),"Kept current","CHECK: no confirmed current price"),IF(AH801&lt;&gt;"Yes","CHECK: source needs review",IF(AND(I801="Use my price",NOT(AND(ISNUMBER(J801),J801&gt;0))),"CHECK: enter a price above zero",IF(NOT(OR(I801="Approve proposed",I801="Use my price")),"CHECK: choose a listed decision",IF(OR(NOT(ISNUMBER(L801)),L801&lt;=0,NOT(ISNUMBER(Y801)),Y801&lt;=0,X801&gt;=1),"CHECK: price or base unavailable",IF(L801/(Y801*(1-X801))-1&lt;0,"CHECK: price below local base","Ready")))))))))</f>
        <v>Kept current</v>
      </c>
      <c r="N801" s="18">
        <v>19.29</v>
      </c>
      <c r="O801" s="19">
        <v>0.6574</v>
      </c>
      <c r="P801" s="14">
        <v>0.6572</v>
      </c>
      <c r="Q801" s="20">
        <f>IF(AND(ISNUMBER(L801),ISNUMBER(Y801),Y801&gt;0,X801&lt;1),ROUND(L801/(Y801*(1-X801))-1,4),"")</f>
        <v>0.6572</v>
      </c>
      <c r="R801" s="12">
        <v>0</v>
      </c>
      <c r="S801" s="13">
        <f>IF(AND(ISNUMBER(E801),E801&gt;0,ISNUMBER(F801)),R801*(F801/E801-1)*(1-'Start Here'!$B$16),0)</f>
        <v>0</v>
      </c>
      <c r="T801" s="17">
        <f>IF(AND(M801="Ready",OR(I801="Approve proposed",AND(I801="Use my price",AND(ISNUMBER(J801),J801&gt;0))),ISNUMBER(L801),E801&gt;0),R801*(L801/E801-1)*(1-'Start Here'!$B$16),0)</f>
        <v>0</v>
      </c>
      <c r="U801" t="str" s="6">
        <v>SNAP: preserve existing selling price; Currently hidden; do not activate automatically</v>
      </c>
      <c r="V801" t="str" s="21">
        <v>No</v>
      </c>
      <c r="W801" t="str" s="21">
        <v>No</v>
      </c>
      <c r="X801" s="22">
        <v>0</v>
      </c>
      <c r="Y801" s="18">
        <v>11.64</v>
      </c>
      <c r="Z801" s="18">
        <v>21.5</v>
      </c>
      <c r="AA801" s="25">
        <v>0.5412</v>
      </c>
      <c r="AB801" t="str" s="6">
        <v>2026-10-01 10:41:27 UTC</v>
      </c>
      <c r="AC801" t="str" s="6">
        <v>Local Line cache</v>
      </c>
      <c r="AD801" s="23">
        <v>805712</v>
      </c>
      <c r="AE801" s="23">
        <v>526765</v>
      </c>
      <c r="AF801" t="str" s="23">
        <v>805712:526765:snap</v>
      </c>
      <c r="AG801" t="str" s="23">
        <v>Yes</v>
      </c>
      <c r="AH801" t="str" s="23">
        <v>Yes</v>
      </c>
      <c r="AI801" s="18">
        <v>0</v>
      </c>
    </row>
    <row r="802" ht="32" customHeight="1">
      <c r="A802" t="str" s="7">
        <v>Deck Family Farm</v>
      </c>
      <c r="B802" t="str" s="7">
        <v>Lamb Sundried Tomato Basil Sausage</v>
      </c>
      <c r="C802" t="str" s="7">
        <v>12 oz</v>
      </c>
      <c r="D802" t="str" s="7">
        <v>Herd Share Members</v>
      </c>
      <c r="E802" s="12">
        <v>19.29</v>
      </c>
      <c r="F802" s="13">
        <v>20.83</v>
      </c>
      <c r="G802" s="13">
        <f>IF(AND(ISNUMBER(E802),ISNUMBER(F802)),F802-E802,"")</f>
        <v>1.54</v>
      </c>
      <c r="H802" s="14">
        <f>IF(AND(ISNUMBER(E802),E802&gt;0,ISNUMBER(F802)),F802/E802-1,"")</f>
        <v>0.07983411093831005</v>
      </c>
      <c r="I802" t="str" s="15">
        <v>Unreviewed</v>
      </c>
      <c r="J802" s="16"/>
      <c r="K802" t="str" s="15">
        <v/>
      </c>
      <c r="L802" s="17" t="str">
        <f>IF(AC802="Local catalog","",IF(AG802="Yes",IF(ISNUMBER(E802),E802,""),IF(I802="Keep current",IF(ISNUMBER(E802),E802,""),IF(AH802&lt;&gt;"Yes","",IF(I802="Approve proposed",F802,IF(AND(I802="Use my price",AND(ISNUMBER(J802),J802&gt;0)),J802,""))))))</f>
        <v/>
      </c>
      <c r="M802" t="str" s="7">
        <f>IF(AND(AG802="Yes",OR(I802="Approve proposed",I802="Use my price")),"CHECK: protected price kept current",IF(OR(I802="Unreviewed",I802=""),"Pending review",IF(I802="Hold","On hold",IF(I802="Keep current",IF(ISNUMBER(E802),"Kept current","CHECK: no confirmed current price"),IF(AH802&lt;&gt;"Yes","CHECK: source needs review",IF(AND(I802="Use my price",NOT(AND(ISNUMBER(J802),J802&gt;0))),"CHECK: enter a price above zero",IF(NOT(OR(I802="Approve proposed",I802="Use my price")),"CHECK: choose a listed decision",IF(OR(NOT(ISNUMBER(L802)),L802&lt;=0,NOT(ISNUMBER(Y802)),Y802&lt;=0,X802&gt;=1),"CHECK: price or base unavailable",IF(L802/(Y802*(1-X802))-1&lt;0,"CHECK: price below local base","Ready")))))))))</f>
        <v>Pending review</v>
      </c>
      <c r="N802" s="18">
        <v>19.29</v>
      </c>
      <c r="O802" s="19">
        <v>0.6574</v>
      </c>
      <c r="P802" s="14">
        <v>0.7895</v>
      </c>
      <c r="Q802" s="20" t="str">
        <f>IF(AND(ISNUMBER(L802),ISNUMBER(Y802),Y802&gt;0,X802&lt;1),ROUND(L802/(Y802*(1-X802))-1,4),"")</f>
        <v/>
      </c>
      <c r="R802" s="12">
        <v>1311.7200000000003</v>
      </c>
      <c r="S802" s="13">
        <f>IF(AND(ISNUMBER(E802),E802&gt;0,ISNUMBER(F802)),R802*(F802/E802-1)*(1-'Start Here'!$B$16),0)</f>
        <v>101.57840000000007</v>
      </c>
      <c r="T802" s="17">
        <f>IF(AND(M802="Ready",OR(I802="Approve proposed",AND(I802="Use my price",AND(ISNUMBER(J802),J802&gt;0))),ISNUMBER(L802),E802&gt;0),R802*(L802/E802-1)*(1-'Start Here'!$B$16),0)</f>
        <v>0</v>
      </c>
      <c r="U802" t="str" s="6">
        <v/>
      </c>
      <c r="V802" t="str" s="21">
        <v>Yes</v>
      </c>
      <c r="W802" t="str" s="21">
        <v>No</v>
      </c>
      <c r="X802" s="22">
        <v>0</v>
      </c>
      <c r="Y802" s="18">
        <v>11.64</v>
      </c>
      <c r="Z802" s="18">
        <v>21.5</v>
      </c>
      <c r="AA802" s="25">
        <v>0.5412</v>
      </c>
      <c r="AB802" t="str" s="6">
        <v>2026-10-01 10:41:27 UTC</v>
      </c>
      <c r="AC802" t="str" s="6">
        <v>Local Line cache</v>
      </c>
      <c r="AD802" s="23">
        <v>963826</v>
      </c>
      <c r="AE802" s="23">
        <v>724882</v>
      </c>
      <c r="AF802" t="str" s="23">
        <v>963826:724882:herdShare</v>
      </c>
      <c r="AG802" t="str" s="23">
        <v>No</v>
      </c>
      <c r="AH802" t="str" s="23">
        <v>Yes</v>
      </c>
      <c r="AI802" s="18">
        <v>791.52</v>
      </c>
    </row>
    <row r="803" ht="32" customHeight="1">
      <c r="A803" t="str" s="7">
        <v>Deck Family Farm</v>
      </c>
      <c r="B803" t="str" s="7">
        <v>Lamb Sundried Tomato Basil Sausage</v>
      </c>
      <c r="C803" t="str" s="7">
        <v>12 oz</v>
      </c>
      <c r="D803" t="str" s="7">
        <v>CSA Members</v>
      </c>
      <c r="E803" s="12">
        <v>19.29</v>
      </c>
      <c r="F803" s="13">
        <v>20.83</v>
      </c>
      <c r="G803" s="13">
        <f>IF(AND(ISNUMBER(E803),ISNUMBER(F803)),F803-E803,"")</f>
        <v>1.54</v>
      </c>
      <c r="H803" s="14">
        <f>IF(AND(ISNUMBER(E803),E803&gt;0,ISNUMBER(F803)),F803/E803-1,"")</f>
        <v>0.07983411093831005</v>
      </c>
      <c r="I803" t="str" s="15">
        <v>Unreviewed</v>
      </c>
      <c r="J803" s="16"/>
      <c r="K803" t="str" s="15">
        <v/>
      </c>
      <c r="L803" s="17" t="str">
        <f>IF(AC803="Local catalog","",IF(AG803="Yes",IF(ISNUMBER(E803),E803,""),IF(I803="Keep current",IF(ISNUMBER(E803),E803,""),IF(AH803&lt;&gt;"Yes","",IF(I803="Approve proposed",F803,IF(AND(I803="Use my price",AND(ISNUMBER(J803),J803&gt;0)),J803,""))))))</f>
        <v/>
      </c>
      <c r="M803" t="str" s="7">
        <f>IF(AND(AG803="Yes",OR(I803="Approve proposed",I803="Use my price")),"CHECK: protected price kept current",IF(OR(I803="Unreviewed",I803=""),"Pending review",IF(I803="Hold","On hold",IF(I803="Keep current",IF(ISNUMBER(E803),"Kept current","CHECK: no confirmed current price"),IF(AH803&lt;&gt;"Yes","CHECK: source needs review",IF(AND(I803="Use my price",NOT(AND(ISNUMBER(J803),J803&gt;0))),"CHECK: enter a price above zero",IF(NOT(OR(I803="Approve proposed",I803="Use my price")),"CHECK: choose a listed decision",IF(OR(NOT(ISNUMBER(L803)),L803&lt;=0,NOT(ISNUMBER(Y803)),Y803&lt;=0,X803&gt;=1),"CHECK: price or base unavailable",IF(L803/(Y803*(1-X803))-1&lt;0,"CHECK: price below local base","Ready")))))))))</f>
        <v>Pending review</v>
      </c>
      <c r="N803" s="18">
        <v>19.29</v>
      </c>
      <c r="O803" s="19">
        <v>0.6574</v>
      </c>
      <c r="P803" s="14">
        <v>0.7895</v>
      </c>
      <c r="Q803" s="20" t="str">
        <f>IF(AND(ISNUMBER(L803),ISNUMBER(Y803),Y803&gt;0,X803&lt;1),ROUND(L803/(Y803*(1-X803))-1,4),"")</f>
        <v/>
      </c>
      <c r="R803" s="12">
        <v>154.32</v>
      </c>
      <c r="S803" s="13">
        <f>IF(AND(ISNUMBER(E803),E803&gt;0,ISNUMBER(F803)),R803*(F803/E803-1)*(1-'Start Here'!$B$16),0)</f>
        <v>11.950400000000007</v>
      </c>
      <c r="T803" s="17">
        <f>IF(AND(M803="Ready",OR(I803="Approve proposed",AND(I803="Use my price",AND(ISNUMBER(J803),J803&gt;0))),ISNUMBER(L803),E803&gt;0),R803*(L803/E803-1)*(1-'Start Here'!$B$16),0)</f>
        <v>0</v>
      </c>
      <c r="U803" t="str" s="6">
        <v/>
      </c>
      <c r="V803" t="str" s="21">
        <v>Yes</v>
      </c>
      <c r="W803" t="str" s="21">
        <v>No</v>
      </c>
      <c r="X803" s="22">
        <v>0</v>
      </c>
      <c r="Y803" s="18">
        <v>11.64</v>
      </c>
      <c r="Z803" s="18">
        <v>21.5</v>
      </c>
      <c r="AA803" s="25">
        <v>0.5412</v>
      </c>
      <c r="AB803" t="str" s="6">
        <v>2026-10-01 10:41:27 UTC</v>
      </c>
      <c r="AC803" t="str" s="6">
        <v>Local Line cache</v>
      </c>
      <c r="AD803" s="23">
        <v>963826</v>
      </c>
      <c r="AE803" s="23">
        <v>724882</v>
      </c>
      <c r="AF803" t="str" s="23">
        <v>963826:724882:member</v>
      </c>
      <c r="AG803" t="str" s="23">
        <v>No</v>
      </c>
      <c r="AH803" t="str" s="23">
        <v>Yes</v>
      </c>
      <c r="AI803" s="18">
        <v>93.12</v>
      </c>
    </row>
    <row r="804" ht="32" customHeight="1">
      <c r="A804" t="str" s="7">
        <v>Deck Family Farm</v>
      </c>
      <c r="B804" t="str" s="7">
        <v>Lamb Sundried Tomato Basil Sausage</v>
      </c>
      <c r="C804" t="str" s="7">
        <v>12 oz</v>
      </c>
      <c r="D804" t="str" s="7">
        <v>Guest Basket</v>
      </c>
      <c r="E804" s="12">
        <v>19.29</v>
      </c>
      <c r="F804" s="13">
        <v>20.83</v>
      </c>
      <c r="G804" s="13">
        <f>IF(AND(ISNUMBER(E804),ISNUMBER(F804)),F804-E804,"")</f>
        <v>1.54</v>
      </c>
      <c r="H804" s="14">
        <f>IF(AND(ISNUMBER(E804),E804&gt;0,ISNUMBER(F804)),F804/E804-1,"")</f>
        <v>0.07983411093831005</v>
      </c>
      <c r="I804" t="str" s="15">
        <v>Unreviewed</v>
      </c>
      <c r="J804" s="16"/>
      <c r="K804" t="str" s="15">
        <v/>
      </c>
      <c r="L804" s="17" t="str">
        <f>IF(AC804="Local catalog","",IF(AG804="Yes",IF(ISNUMBER(E804),E804,""),IF(I804="Keep current",IF(ISNUMBER(E804),E804,""),IF(AH804&lt;&gt;"Yes","",IF(I804="Approve proposed",F804,IF(AND(I804="Use my price",AND(ISNUMBER(J804),J804&gt;0)),J804,""))))))</f>
        <v/>
      </c>
      <c r="M804" t="str" s="7">
        <f>IF(AND(AG804="Yes",OR(I804="Approve proposed",I804="Use my price")),"CHECK: protected price kept current",IF(OR(I804="Unreviewed",I804=""),"Pending review",IF(I804="Hold","On hold",IF(I804="Keep current",IF(ISNUMBER(E804),"Kept current","CHECK: no confirmed current price"),IF(AH804&lt;&gt;"Yes","CHECK: source needs review",IF(AND(I804="Use my price",NOT(AND(ISNUMBER(J804),J804&gt;0))),"CHECK: enter a price above zero",IF(NOT(OR(I804="Approve proposed",I804="Use my price")),"CHECK: choose a listed decision",IF(OR(NOT(ISNUMBER(L804)),L804&lt;=0,NOT(ISNUMBER(Y804)),Y804&lt;=0,X804&gt;=1),"CHECK: price or base unavailable",IF(L804/(Y804*(1-X804))-1&lt;0,"CHECK: price below local base","Ready")))))))))</f>
        <v>Pending review</v>
      </c>
      <c r="N804" s="18">
        <v>19.29</v>
      </c>
      <c r="O804" s="19">
        <v>0.6574</v>
      </c>
      <c r="P804" s="14">
        <v>0.7895</v>
      </c>
      <c r="Q804" s="20" t="str">
        <f>IF(AND(ISNUMBER(L804),ISNUMBER(Y804),Y804&gt;0,X804&lt;1),ROUND(L804/(Y804*(1-X804))-1,4),"")</f>
        <v/>
      </c>
      <c r="R804" s="12">
        <v>57.87</v>
      </c>
      <c r="S804" s="13">
        <f>IF(AND(ISNUMBER(E804),E804&gt;0,ISNUMBER(F804)),R804*(F804/E804-1)*(1-'Start Here'!$B$16),0)</f>
        <v>4.4814000000000025</v>
      </c>
      <c r="T804" s="17">
        <f>IF(AND(M804="Ready",OR(I804="Approve proposed",AND(I804="Use my price",AND(ISNUMBER(J804),J804&gt;0))),ISNUMBER(L804),E804&gt;0),R804*(L804/E804-1)*(1-'Start Here'!$B$16),0)</f>
        <v>0</v>
      </c>
      <c r="U804" t="str" s="6">
        <v/>
      </c>
      <c r="V804" t="str" s="21">
        <v>Yes</v>
      </c>
      <c r="W804" t="str" s="21">
        <v>No</v>
      </c>
      <c r="X804" s="22">
        <v>0</v>
      </c>
      <c r="Y804" s="18">
        <v>11.64</v>
      </c>
      <c r="Z804" s="18">
        <v>21.5</v>
      </c>
      <c r="AA804" s="25">
        <v>0.5412</v>
      </c>
      <c r="AB804" t="str" s="6">
        <v>2026-10-01 10:41:27 UTC</v>
      </c>
      <c r="AC804" t="str" s="6">
        <v>Local Line cache</v>
      </c>
      <c r="AD804" s="23">
        <v>963826</v>
      </c>
      <c r="AE804" s="23">
        <v>724882</v>
      </c>
      <c r="AF804" t="str" s="23">
        <v>963826:724882:guest</v>
      </c>
      <c r="AG804" t="str" s="23">
        <v>No</v>
      </c>
      <c r="AH804" t="str" s="23">
        <v>Yes</v>
      </c>
      <c r="AI804" s="18">
        <v>34.92</v>
      </c>
    </row>
    <row r="805" ht="32" customHeight="1">
      <c r="A805" t="str" s="7">
        <v>Deck Family Farm</v>
      </c>
      <c r="B805" t="str" s="7">
        <v>Lamb Sundried Tomato Basil Sausage</v>
      </c>
      <c r="C805" t="str" s="7">
        <v>12 oz</v>
      </c>
      <c r="D805" t="str" s="7">
        <v>SNAP</v>
      </c>
      <c r="E805" s="12">
        <v>19.29</v>
      </c>
      <c r="F805" s="13">
        <v>19.29</v>
      </c>
      <c r="G805" s="13">
        <f>IF(AND(ISNUMBER(E805),ISNUMBER(F805)),F805-E805,"")</f>
        <v>0</v>
      </c>
      <c r="H805" s="14">
        <f>IF(AND(ISNUMBER(E805),E805&gt;0,ISNUMBER(F805)),F805/E805-1,"")</f>
        <v>0</v>
      </c>
      <c r="I805" t="str" s="15">
        <v>Keep current</v>
      </c>
      <c r="J805" s="16"/>
      <c r="K805" t="str" s="15">
        <v/>
      </c>
      <c r="L805" s="17">
        <f>IF(AC805="Local catalog","",IF(AG805="Yes",IF(ISNUMBER(E805),E805,""),IF(I805="Keep current",IF(ISNUMBER(E805),E805,""),IF(AH805&lt;&gt;"Yes","",IF(I805="Approve proposed",F805,IF(AND(I805="Use my price",AND(ISNUMBER(J805),J805&gt;0)),J805,""))))))</f>
        <v>19.29</v>
      </c>
      <c r="M805" t="str" s="7">
        <f>IF(AND(AG805="Yes",OR(I805="Approve proposed",I805="Use my price")),"CHECK: protected price kept current",IF(OR(I805="Unreviewed",I805=""),"Pending review",IF(I805="Hold","On hold",IF(I805="Keep current",IF(ISNUMBER(E805),"Kept current","CHECK: no confirmed current price"),IF(AH805&lt;&gt;"Yes","CHECK: source needs review",IF(AND(I805="Use my price",NOT(AND(ISNUMBER(J805),J805&gt;0))),"CHECK: enter a price above zero",IF(NOT(OR(I805="Approve proposed",I805="Use my price")),"CHECK: choose a listed decision",IF(OR(NOT(ISNUMBER(L805)),L805&lt;=0,NOT(ISNUMBER(Y805)),Y805&lt;=0,X805&gt;=1),"CHECK: price or base unavailable",IF(L805/(Y805*(1-X805))-1&lt;0,"CHECK: price below local base","Ready")))))))))</f>
        <v>Kept current</v>
      </c>
      <c r="N805" s="18">
        <v>19.29</v>
      </c>
      <c r="O805" s="19">
        <v>0.6574</v>
      </c>
      <c r="P805" s="14">
        <v>0.6572</v>
      </c>
      <c r="Q805" s="20">
        <f>IF(AND(ISNUMBER(L805),ISNUMBER(Y805),Y805&gt;0,X805&lt;1),ROUND(L805/(Y805*(1-X805))-1,4),"")</f>
        <v>0.6572</v>
      </c>
      <c r="R805" s="12">
        <v>0</v>
      </c>
      <c r="S805" s="13">
        <f>IF(AND(ISNUMBER(E805),E805&gt;0,ISNUMBER(F805)),R805*(F805/E805-1)*(1-'Start Here'!$B$16),0)</f>
        <v>0</v>
      </c>
      <c r="T805" s="17">
        <f>IF(AND(M805="Ready",OR(I805="Approve proposed",AND(I805="Use my price",AND(ISNUMBER(J805),J805&gt;0))),ISNUMBER(L805),E805&gt;0),R805*(L805/E805-1)*(1-'Start Here'!$B$16),0)</f>
        <v>0</v>
      </c>
      <c r="U805" t="str" s="6">
        <v>SNAP: preserve existing selling price</v>
      </c>
      <c r="V805" t="str" s="21">
        <v>Yes</v>
      </c>
      <c r="W805" t="str" s="21">
        <v>No</v>
      </c>
      <c r="X805" s="22">
        <v>0</v>
      </c>
      <c r="Y805" s="18">
        <v>11.64</v>
      </c>
      <c r="Z805" s="18">
        <v>21.5</v>
      </c>
      <c r="AA805" s="25">
        <v>0.5412</v>
      </c>
      <c r="AB805" t="str" s="6">
        <v>2026-10-01 10:41:27 UTC</v>
      </c>
      <c r="AC805" t="str" s="6">
        <v>Local Line cache</v>
      </c>
      <c r="AD805" s="23">
        <v>963826</v>
      </c>
      <c r="AE805" s="23">
        <v>724882</v>
      </c>
      <c r="AF805" t="str" s="23">
        <v>963826:724882:snap</v>
      </c>
      <c r="AG805" t="str" s="23">
        <v>Yes</v>
      </c>
      <c r="AH805" t="str" s="23">
        <v>Yes</v>
      </c>
      <c r="AI805" s="18">
        <v>0</v>
      </c>
    </row>
    <row r="806" ht="32" customHeight="1">
      <c r="A806" t="str" s="7">
        <v>Deck Family Farm</v>
      </c>
      <c r="B806" t="str" s="7">
        <v>Landjaeger Jerky, 3 pack</v>
      </c>
      <c r="C806" t="str" s="7">
        <v>3 oz</v>
      </c>
      <c r="D806" t="str" s="7">
        <v>Herd Share Members</v>
      </c>
      <c r="E806" s="12">
        <v>14.8</v>
      </c>
      <c r="F806" s="13">
        <v>15.98</v>
      </c>
      <c r="G806" s="13">
        <f>IF(AND(ISNUMBER(E806),ISNUMBER(F806)),F806-E806,"")</f>
        <v>1.18</v>
      </c>
      <c r="H806" s="14">
        <f>IF(AND(ISNUMBER(E806),E806&gt;0,ISNUMBER(F806)),F806/E806-1,"")</f>
        <v>0.07972972972972969</v>
      </c>
      <c r="I806" t="str" s="15">
        <v>Unreviewed</v>
      </c>
      <c r="J806" s="16"/>
      <c r="K806" t="str" s="15">
        <v/>
      </c>
      <c r="L806" s="17" t="str">
        <f>IF(AC806="Local catalog","",IF(AG806="Yes",IF(ISNUMBER(E806),E806,""),IF(I806="Keep current",IF(ISNUMBER(E806),E806,""),IF(AH806&lt;&gt;"Yes","",IF(I806="Approve proposed",F806,IF(AND(I806="Use my price",AND(ISNUMBER(J806),J806&gt;0)),J806,""))))))</f>
        <v/>
      </c>
      <c r="M806" t="str" s="7">
        <f>IF(AND(AG806="Yes",OR(I806="Approve proposed",I806="Use my price")),"CHECK: protected price kept current",IF(OR(I806="Unreviewed",I806=""),"Pending review",IF(I806="Hold","On hold",IF(I806="Keep current",IF(ISNUMBER(E806),"Kept current","CHECK: no confirmed current price"),IF(AH806&lt;&gt;"Yes","CHECK: source needs review",IF(AND(I806="Use my price",NOT(AND(ISNUMBER(J806),J806&gt;0))),"CHECK: enter a price above zero",IF(NOT(OR(I806="Approve proposed",I806="Use my price")),"CHECK: choose a listed decision",IF(OR(NOT(ISNUMBER(L806)),L806&lt;=0,NOT(ISNUMBER(Y806)),Y806&lt;=0,X806&gt;=1),"CHECK: price or base unavailable",IF(L806/(Y806*(1-X806))-1&lt;0,"CHECK: price below local base","Ready")))))))))</f>
        <v>Pending review</v>
      </c>
      <c r="N806" s="18">
        <v>14.8</v>
      </c>
      <c r="O806" s="19">
        <v>0.6574</v>
      </c>
      <c r="P806" s="14">
        <v>0.7895</v>
      </c>
      <c r="Q806" s="20" t="str">
        <f>IF(AND(ISNUMBER(L806),ISNUMBER(Y806),Y806&gt;0,X806&lt;1),ROUND(L806/(Y806*(1-X806))-1,4),"")</f>
        <v/>
      </c>
      <c r="R806" s="12">
        <v>340.4</v>
      </c>
      <c r="S806" s="13">
        <f>IF(AND(ISNUMBER(E806),E806&gt;0,ISNUMBER(F806)),R806*(F806/E806-1)*(1-'Start Here'!$B$16),0)</f>
        <v>26.325799999999987</v>
      </c>
      <c r="T806" s="17">
        <f>IF(AND(M806="Ready",OR(I806="Approve proposed",AND(I806="Use my price",AND(ISNUMBER(J806),J806&gt;0))),ISNUMBER(L806),E806&gt;0),R806*(L806/E806-1)*(1-'Start Here'!$B$16),0)</f>
        <v>0</v>
      </c>
      <c r="U806" t="str" s="6">
        <v/>
      </c>
      <c r="V806" t="str" s="21">
        <v>Yes</v>
      </c>
      <c r="W806" t="str" s="21">
        <v>No</v>
      </c>
      <c r="X806" s="22">
        <v>0</v>
      </c>
      <c r="Y806" s="18">
        <v>8.93</v>
      </c>
      <c r="Z806" s="18">
        <v>16.5</v>
      </c>
      <c r="AA806" s="25">
        <v>0.5412</v>
      </c>
      <c r="AB806" t="str" s="6">
        <v>2026-10-01 10:41:27 UTC</v>
      </c>
      <c r="AC806" t="str" s="6">
        <v>Local Line cache</v>
      </c>
      <c r="AD806" s="23">
        <v>805713</v>
      </c>
      <c r="AE806" s="23">
        <v>526766</v>
      </c>
      <c r="AF806" t="str" s="23">
        <v>805713:526766:herdShare</v>
      </c>
      <c r="AG806" t="str" s="23">
        <v>No</v>
      </c>
      <c r="AH806" t="str" s="23">
        <v>Yes</v>
      </c>
      <c r="AI806" s="18">
        <v>205.39</v>
      </c>
    </row>
    <row r="807" ht="32" customHeight="1">
      <c r="A807" t="str" s="7">
        <v>Deck Family Farm</v>
      </c>
      <c r="B807" t="str" s="7">
        <v>Landjaeger Jerky, 3 pack</v>
      </c>
      <c r="C807" t="str" s="7">
        <v>3 oz</v>
      </c>
      <c r="D807" t="str" s="7">
        <v>CSA Members</v>
      </c>
      <c r="E807" s="12">
        <v>14.8</v>
      </c>
      <c r="F807" s="13">
        <v>15.98</v>
      </c>
      <c r="G807" s="13">
        <f>IF(AND(ISNUMBER(E807),ISNUMBER(F807)),F807-E807,"")</f>
        <v>1.18</v>
      </c>
      <c r="H807" s="14">
        <f>IF(AND(ISNUMBER(E807),E807&gt;0,ISNUMBER(F807)),F807/E807-1,"")</f>
        <v>0.07972972972972969</v>
      </c>
      <c r="I807" t="str" s="15">
        <v>Unreviewed</v>
      </c>
      <c r="J807" s="16"/>
      <c r="K807" t="str" s="15">
        <v/>
      </c>
      <c r="L807" s="17" t="str">
        <f>IF(AC807="Local catalog","",IF(AG807="Yes",IF(ISNUMBER(E807),E807,""),IF(I807="Keep current",IF(ISNUMBER(E807),E807,""),IF(AH807&lt;&gt;"Yes","",IF(I807="Approve proposed",F807,IF(AND(I807="Use my price",AND(ISNUMBER(J807),J807&gt;0)),J807,""))))))</f>
        <v/>
      </c>
      <c r="M807" t="str" s="7">
        <f>IF(AND(AG807="Yes",OR(I807="Approve proposed",I807="Use my price")),"CHECK: protected price kept current",IF(OR(I807="Unreviewed",I807=""),"Pending review",IF(I807="Hold","On hold",IF(I807="Keep current",IF(ISNUMBER(E807),"Kept current","CHECK: no confirmed current price"),IF(AH807&lt;&gt;"Yes","CHECK: source needs review",IF(AND(I807="Use my price",NOT(AND(ISNUMBER(J807),J807&gt;0))),"CHECK: enter a price above zero",IF(NOT(OR(I807="Approve proposed",I807="Use my price")),"CHECK: choose a listed decision",IF(OR(NOT(ISNUMBER(L807)),L807&lt;=0,NOT(ISNUMBER(Y807)),Y807&lt;=0,X807&gt;=1),"CHECK: price or base unavailable",IF(L807/(Y807*(1-X807))-1&lt;0,"CHECK: price below local base","Ready")))))))))</f>
        <v>Pending review</v>
      </c>
      <c r="N807" s="18">
        <v>14.8</v>
      </c>
      <c r="O807" s="19">
        <v>0.6574</v>
      </c>
      <c r="P807" s="14">
        <v>0.7895</v>
      </c>
      <c r="Q807" s="20" t="str">
        <f>IF(AND(ISNUMBER(L807),ISNUMBER(Y807),Y807&gt;0,X807&lt;1),ROUND(L807/(Y807*(1-X807))-1,4),"")</f>
        <v/>
      </c>
      <c r="R807" s="12">
        <v>0</v>
      </c>
      <c r="S807" s="13">
        <f>IF(AND(ISNUMBER(E807),E807&gt;0,ISNUMBER(F807)),R807*(F807/E807-1)*(1-'Start Here'!$B$16),0)</f>
        <v>0</v>
      </c>
      <c r="T807" s="17">
        <f>IF(AND(M807="Ready",OR(I807="Approve proposed",AND(I807="Use my price",AND(ISNUMBER(J807),J807&gt;0))),ISNUMBER(L807),E807&gt;0),R807*(L807/E807-1)*(1-'Start Here'!$B$16),0)</f>
        <v>0</v>
      </c>
      <c r="U807" t="str" s="6">
        <v/>
      </c>
      <c r="V807" t="str" s="21">
        <v>Yes</v>
      </c>
      <c r="W807" t="str" s="21">
        <v>No</v>
      </c>
      <c r="X807" s="22">
        <v>0</v>
      </c>
      <c r="Y807" s="18">
        <v>8.93</v>
      </c>
      <c r="Z807" s="18">
        <v>16.5</v>
      </c>
      <c r="AA807" s="25">
        <v>0.5412</v>
      </c>
      <c r="AB807" t="str" s="6">
        <v>2026-10-01 10:41:27 UTC</v>
      </c>
      <c r="AC807" t="str" s="6">
        <v>Local Line cache</v>
      </c>
      <c r="AD807" s="23">
        <v>805713</v>
      </c>
      <c r="AE807" s="23">
        <v>526766</v>
      </c>
      <c r="AF807" t="str" s="23">
        <v>805713:526766:member</v>
      </c>
      <c r="AG807" t="str" s="23">
        <v>No</v>
      </c>
      <c r="AH807" t="str" s="23">
        <v>Yes</v>
      </c>
      <c r="AI807" s="18">
        <v>0</v>
      </c>
    </row>
    <row r="808" ht="32" customHeight="1">
      <c r="A808" t="str" s="7">
        <v>Deck Family Farm</v>
      </c>
      <c r="B808" t="str" s="7">
        <v>Landjaeger Jerky, 3 pack</v>
      </c>
      <c r="C808" t="str" s="7">
        <v>3 oz</v>
      </c>
      <c r="D808" t="str" s="7">
        <v>Guest Basket</v>
      </c>
      <c r="E808" s="12">
        <v>14.8</v>
      </c>
      <c r="F808" s="13">
        <v>15.98</v>
      </c>
      <c r="G808" s="13">
        <f>IF(AND(ISNUMBER(E808),ISNUMBER(F808)),F808-E808,"")</f>
        <v>1.18</v>
      </c>
      <c r="H808" s="14">
        <f>IF(AND(ISNUMBER(E808),E808&gt;0,ISNUMBER(F808)),F808/E808-1,"")</f>
        <v>0.07972972972972969</v>
      </c>
      <c r="I808" t="str" s="15">
        <v>Unreviewed</v>
      </c>
      <c r="J808" s="16"/>
      <c r="K808" t="str" s="15">
        <v/>
      </c>
      <c r="L808" s="17" t="str">
        <f>IF(AC808="Local catalog","",IF(AG808="Yes",IF(ISNUMBER(E808),E808,""),IF(I808="Keep current",IF(ISNUMBER(E808),E808,""),IF(AH808&lt;&gt;"Yes","",IF(I808="Approve proposed",F808,IF(AND(I808="Use my price",AND(ISNUMBER(J808),J808&gt;0)),J808,""))))))</f>
        <v/>
      </c>
      <c r="M808" t="str" s="7">
        <f>IF(AND(AG808="Yes",OR(I808="Approve proposed",I808="Use my price")),"CHECK: protected price kept current",IF(OR(I808="Unreviewed",I808=""),"Pending review",IF(I808="Hold","On hold",IF(I808="Keep current",IF(ISNUMBER(E808),"Kept current","CHECK: no confirmed current price"),IF(AH808&lt;&gt;"Yes","CHECK: source needs review",IF(AND(I808="Use my price",NOT(AND(ISNUMBER(J808),J808&gt;0))),"CHECK: enter a price above zero",IF(NOT(OR(I808="Approve proposed",I808="Use my price")),"CHECK: choose a listed decision",IF(OR(NOT(ISNUMBER(L808)),L808&lt;=0,NOT(ISNUMBER(Y808)),Y808&lt;=0,X808&gt;=1),"CHECK: price or base unavailable",IF(L808/(Y808*(1-X808))-1&lt;0,"CHECK: price below local base","Ready")))))))))</f>
        <v>Pending review</v>
      </c>
      <c r="N808" s="18">
        <v>14.8</v>
      </c>
      <c r="O808" s="19">
        <v>0.6574</v>
      </c>
      <c r="P808" s="14">
        <v>0.7895</v>
      </c>
      <c r="Q808" s="20" t="str">
        <f>IF(AND(ISNUMBER(L808),ISNUMBER(Y808),Y808&gt;0,X808&lt;1),ROUND(L808/(Y808*(1-X808))-1,4),"")</f>
        <v/>
      </c>
      <c r="R808" s="12">
        <v>32.120000000000005</v>
      </c>
      <c r="S808" s="13">
        <f>IF(AND(ISNUMBER(E808),E808&gt;0,ISNUMBER(F808)),R808*(F808/E808-1)*(1-'Start Here'!$B$16),0)</f>
        <v>2.48409135135135</v>
      </c>
      <c r="T808" s="17">
        <f>IF(AND(M808="Ready",OR(I808="Approve proposed",AND(I808="Use my price",AND(ISNUMBER(J808),J808&gt;0))),ISNUMBER(L808),E808&gt;0),R808*(L808/E808-1)*(1-'Start Here'!$B$16),0)</f>
        <v>0</v>
      </c>
      <c r="U808" t="str" s="6">
        <v/>
      </c>
      <c r="V808" t="str" s="21">
        <v>Yes</v>
      </c>
      <c r="W808" t="str" s="21">
        <v>No</v>
      </c>
      <c r="X808" s="22">
        <v>0</v>
      </c>
      <c r="Y808" s="18">
        <v>8.93</v>
      </c>
      <c r="Z808" s="18">
        <v>16.5</v>
      </c>
      <c r="AA808" s="25">
        <v>0.5412</v>
      </c>
      <c r="AB808" t="str" s="6">
        <v>2026-10-01 10:41:27 UTC</v>
      </c>
      <c r="AC808" t="str" s="6">
        <v>Local Line cache</v>
      </c>
      <c r="AD808" s="23">
        <v>805713</v>
      </c>
      <c r="AE808" s="23">
        <v>526766</v>
      </c>
      <c r="AF808" t="str" s="23">
        <v>805713:526766:guest</v>
      </c>
      <c r="AG808" t="str" s="23">
        <v>No</v>
      </c>
      <c r="AH808" t="str" s="23">
        <v>Yes</v>
      </c>
      <c r="AI808" s="18">
        <v>17.86</v>
      </c>
    </row>
    <row r="809" ht="32" customHeight="1">
      <c r="A809" t="str" s="7">
        <v>Deck Family Farm</v>
      </c>
      <c r="B809" t="str" s="7">
        <v>Landjaeger Jerky, 3 pack</v>
      </c>
      <c r="C809" t="str" s="7">
        <v>3 oz</v>
      </c>
      <c r="D809" t="str" s="7">
        <v>SNAP</v>
      </c>
      <c r="E809" s="12">
        <v>14.8</v>
      </c>
      <c r="F809" s="13">
        <v>14.8</v>
      </c>
      <c r="G809" s="13">
        <f>IF(AND(ISNUMBER(E809),ISNUMBER(F809)),F809-E809,"")</f>
        <v>0</v>
      </c>
      <c r="H809" s="14">
        <f>IF(AND(ISNUMBER(E809),E809&gt;0,ISNUMBER(F809)),F809/E809-1,"")</f>
        <v>0</v>
      </c>
      <c r="I809" t="str" s="15">
        <v>Keep current</v>
      </c>
      <c r="J809" s="16"/>
      <c r="K809" t="str" s="15">
        <v/>
      </c>
      <c r="L809" s="17">
        <f>IF(AC809="Local catalog","",IF(AG809="Yes",IF(ISNUMBER(E809),E809,""),IF(I809="Keep current",IF(ISNUMBER(E809),E809,""),IF(AH809&lt;&gt;"Yes","",IF(I809="Approve proposed",F809,IF(AND(I809="Use my price",AND(ISNUMBER(J809),J809&gt;0)),J809,""))))))</f>
        <v>14.8</v>
      </c>
      <c r="M809" t="str" s="7">
        <f>IF(AND(AG809="Yes",OR(I809="Approve proposed",I809="Use my price")),"CHECK: protected price kept current",IF(OR(I809="Unreviewed",I809=""),"Pending review",IF(I809="Hold","On hold",IF(I809="Keep current",IF(ISNUMBER(E809),"Kept current","CHECK: no confirmed current price"),IF(AH809&lt;&gt;"Yes","CHECK: source needs review",IF(AND(I809="Use my price",NOT(AND(ISNUMBER(J809),J809&gt;0))),"CHECK: enter a price above zero",IF(NOT(OR(I809="Approve proposed",I809="Use my price")),"CHECK: choose a listed decision",IF(OR(NOT(ISNUMBER(L809)),L809&lt;=0,NOT(ISNUMBER(Y809)),Y809&lt;=0,X809&gt;=1),"CHECK: price or base unavailable",IF(L809/(Y809*(1-X809))-1&lt;0,"CHECK: price below local base","Ready")))))))))</f>
        <v>Kept current</v>
      </c>
      <c r="N809" s="18">
        <v>14.8</v>
      </c>
      <c r="O809" s="19">
        <v>0.6574</v>
      </c>
      <c r="P809" s="14">
        <v>0.6573</v>
      </c>
      <c r="Q809" s="20">
        <f>IF(AND(ISNUMBER(L809),ISNUMBER(Y809),Y809&gt;0,X809&lt;1),ROUND(L809/(Y809*(1-X809))-1,4),"")</f>
        <v>0.6573</v>
      </c>
      <c r="R809" s="12">
        <v>0</v>
      </c>
      <c r="S809" s="13">
        <f>IF(AND(ISNUMBER(E809),E809&gt;0,ISNUMBER(F809)),R809*(F809/E809-1)*(1-'Start Here'!$B$16),0)</f>
        <v>0</v>
      </c>
      <c r="T809" s="17">
        <f>IF(AND(M809="Ready",OR(I809="Approve proposed",AND(I809="Use my price",AND(ISNUMBER(J809),J809&gt;0))),ISNUMBER(L809),E809&gt;0),R809*(L809/E809-1)*(1-'Start Here'!$B$16),0)</f>
        <v>0</v>
      </c>
      <c r="U809" t="str" s="6">
        <v>SNAP: preserve existing selling price</v>
      </c>
      <c r="V809" t="str" s="21">
        <v>Yes</v>
      </c>
      <c r="W809" t="str" s="21">
        <v>No</v>
      </c>
      <c r="X809" s="22">
        <v>0</v>
      </c>
      <c r="Y809" s="18">
        <v>8.93</v>
      </c>
      <c r="Z809" s="18">
        <v>16.5</v>
      </c>
      <c r="AA809" s="25">
        <v>0.5412</v>
      </c>
      <c r="AB809" t="str" s="6">
        <v>2026-10-01 10:41:27 UTC</v>
      </c>
      <c r="AC809" t="str" s="6">
        <v>Local Line cache</v>
      </c>
      <c r="AD809" s="23">
        <v>805713</v>
      </c>
      <c r="AE809" s="23">
        <v>526766</v>
      </c>
      <c r="AF809" t="str" s="23">
        <v>805713:526766:snap</v>
      </c>
      <c r="AG809" t="str" s="23">
        <v>Yes</v>
      </c>
      <c r="AH809" t="str" s="23">
        <v>Yes</v>
      </c>
      <c r="AI809" s="18">
        <v>0</v>
      </c>
    </row>
    <row r="810" ht="32" customHeight="1">
      <c r="A810" t="str" s="7">
        <v>Deck Family Farm</v>
      </c>
      <c r="B810" t="str" s="7">
        <v>Natural Ground Beef</v>
      </c>
      <c r="C810" t="str" s="7">
        <v>1 lbs</v>
      </c>
      <c r="D810" t="str" s="7">
        <v>Herd Share Members</v>
      </c>
      <c r="E810" s="12">
        <v>10.76</v>
      </c>
      <c r="F810" s="13">
        <v>11.62</v>
      </c>
      <c r="G810" s="13">
        <f>IF(AND(ISNUMBER(E810),ISNUMBER(F810)),F810-E810,"")</f>
        <v>0.86</v>
      </c>
      <c r="H810" s="14">
        <f>IF(AND(ISNUMBER(E810),E810&gt;0,ISNUMBER(F810)),F810/E810-1,"")</f>
        <v>0.07992565055762069</v>
      </c>
      <c r="I810" t="str" s="15">
        <v>Unreviewed</v>
      </c>
      <c r="J810" s="16"/>
      <c r="K810" t="str" s="15">
        <v/>
      </c>
      <c r="L810" s="17" t="str">
        <f>IF(AC810="Local catalog","",IF(AG810="Yes",IF(ISNUMBER(E810),E810,""),IF(I810="Keep current",IF(ISNUMBER(E810),E810,""),IF(AH810&lt;&gt;"Yes","",IF(I810="Approve proposed",F810,IF(AND(I810="Use my price",AND(ISNUMBER(J810),J810&gt;0)),J810,""))))))</f>
        <v/>
      </c>
      <c r="M810" t="str" s="7">
        <f>IF(AND(AG810="Yes",OR(I810="Approve proposed",I810="Use my price")),"CHECK: protected price kept current",IF(OR(I810="Unreviewed",I810=""),"Pending review",IF(I810="Hold","On hold",IF(I810="Keep current",IF(ISNUMBER(E810),"Kept current","CHECK: no confirmed current price"),IF(AH810&lt;&gt;"Yes","CHECK: source needs review",IF(AND(I810="Use my price",NOT(AND(ISNUMBER(J810),J810&gt;0))),"CHECK: enter a price above zero",IF(NOT(OR(I810="Approve proposed",I810="Use my price")),"CHECK: choose a listed decision",IF(OR(NOT(ISNUMBER(L810)),L810&lt;=0,NOT(ISNUMBER(Y810)),Y810&lt;=0,X810&gt;=1),"CHECK: price or base unavailable",IF(L810/(Y810*(1-X810))-1&lt;0,"CHECK: price below local base","Ready")))))))))</f>
        <v>Pending review</v>
      </c>
      <c r="N810" s="18">
        <v>10.76</v>
      </c>
      <c r="O810" s="19">
        <v>0.6574</v>
      </c>
      <c r="P810" s="14">
        <v>0.7904</v>
      </c>
      <c r="Q810" s="20" t="str">
        <f>IF(AND(ISNUMBER(L810),ISNUMBER(Y810),Y810&gt;0,X810&lt;1),ROUND(L810/(Y810*(1-X810))-1,4),"")</f>
        <v/>
      </c>
      <c r="R810" s="12">
        <v>5781.16</v>
      </c>
      <c r="S810" s="13">
        <f>IF(AND(ISNUMBER(E810),E810&gt;0,ISNUMBER(F810)),R810*(F810/E810-1)*(1-'Start Here'!$B$16),0)</f>
        <v>448.20108475836355</v>
      </c>
      <c r="T810" s="17">
        <f>IF(AND(M810="Ready",OR(I810="Approve proposed",AND(I810="Use my price",AND(ISNUMBER(J810),J810&gt;0))),ISNUMBER(L810),E810&gt;0),R810*(L810/E810-1)*(1-'Start Here'!$B$16),0)</f>
        <v>0</v>
      </c>
      <c r="U810" t="str" s="6">
        <v/>
      </c>
      <c r="V810" t="str" s="21">
        <v>Yes</v>
      </c>
      <c r="W810" t="str" s="21">
        <v>No</v>
      </c>
      <c r="X810" s="22">
        <v>0</v>
      </c>
      <c r="Y810" s="18">
        <v>6.49</v>
      </c>
      <c r="Z810" s="18">
        <v>12</v>
      </c>
      <c r="AA810" s="25">
        <v>0.5412</v>
      </c>
      <c r="AB810" t="str" s="6">
        <v>2026-10-01T16:20:40.005Z</v>
      </c>
      <c r="AC810" t="str" s="6">
        <v>Live GET verified</v>
      </c>
      <c r="AD810" s="23">
        <v>805688</v>
      </c>
      <c r="AE810" s="23">
        <v>526741</v>
      </c>
      <c r="AF810" t="str" s="23">
        <v>805688:526741:herdShare</v>
      </c>
      <c r="AG810" t="str" s="23">
        <v>No</v>
      </c>
      <c r="AH810" t="str" s="23">
        <v>Yes</v>
      </c>
      <c r="AI810" s="18">
        <v>3517.58</v>
      </c>
    </row>
    <row r="811" ht="32" customHeight="1">
      <c r="A811" t="str" s="7">
        <v>Deck Family Farm</v>
      </c>
      <c r="B811" t="str" s="7">
        <v>Natural Ground Beef</v>
      </c>
      <c r="C811" t="str" s="7">
        <v>1 lbs</v>
      </c>
      <c r="D811" t="str" s="7">
        <v>CSA Members</v>
      </c>
      <c r="E811" s="12">
        <v>10.76</v>
      </c>
      <c r="F811" s="13">
        <v>11.62</v>
      </c>
      <c r="G811" s="13">
        <f>IF(AND(ISNUMBER(E811),ISNUMBER(F811)),F811-E811,"")</f>
        <v>0.86</v>
      </c>
      <c r="H811" s="14">
        <f>IF(AND(ISNUMBER(E811),E811&gt;0,ISNUMBER(F811)),F811/E811-1,"")</f>
        <v>0.07992565055762069</v>
      </c>
      <c r="I811" t="str" s="15">
        <v>Unreviewed</v>
      </c>
      <c r="J811" s="16"/>
      <c r="K811" t="str" s="15">
        <v/>
      </c>
      <c r="L811" s="17" t="str">
        <f>IF(AC811="Local catalog","",IF(AG811="Yes",IF(ISNUMBER(E811),E811,""),IF(I811="Keep current",IF(ISNUMBER(E811),E811,""),IF(AH811&lt;&gt;"Yes","",IF(I811="Approve proposed",F811,IF(AND(I811="Use my price",AND(ISNUMBER(J811),J811&gt;0)),J811,""))))))</f>
        <v/>
      </c>
      <c r="M811" t="str" s="7">
        <f>IF(AND(AG811="Yes",OR(I811="Approve proposed",I811="Use my price")),"CHECK: protected price kept current",IF(OR(I811="Unreviewed",I811=""),"Pending review",IF(I811="Hold","On hold",IF(I811="Keep current",IF(ISNUMBER(E811),"Kept current","CHECK: no confirmed current price"),IF(AH811&lt;&gt;"Yes","CHECK: source needs review",IF(AND(I811="Use my price",NOT(AND(ISNUMBER(J811),J811&gt;0))),"CHECK: enter a price above zero",IF(NOT(OR(I811="Approve proposed",I811="Use my price")),"CHECK: choose a listed decision",IF(OR(NOT(ISNUMBER(L811)),L811&lt;=0,NOT(ISNUMBER(Y811)),Y811&lt;=0,X811&gt;=1),"CHECK: price or base unavailable",IF(L811/(Y811*(1-X811))-1&lt;0,"CHECK: price below local base","Ready")))))))))</f>
        <v>Pending review</v>
      </c>
      <c r="N811" s="18">
        <v>10.76</v>
      </c>
      <c r="O811" s="19">
        <v>0.6574</v>
      </c>
      <c r="P811" s="14">
        <v>0.7904</v>
      </c>
      <c r="Q811" s="20" t="str">
        <f>IF(AND(ISNUMBER(L811),ISNUMBER(Y811),Y811&gt;0,X811&lt;1),ROUND(L811/(Y811*(1-X811))-1,4),"")</f>
        <v/>
      </c>
      <c r="R811" s="12">
        <v>150.64</v>
      </c>
      <c r="S811" s="13">
        <f>IF(AND(ISNUMBER(E811),E811&gt;0,ISNUMBER(F811)),R811*(F811/E811-1)*(1-'Start Here'!$B$16),0)</f>
        <v>11.67879999999998</v>
      </c>
      <c r="T811" s="17">
        <f>IF(AND(M811="Ready",OR(I811="Approve proposed",AND(I811="Use my price",AND(ISNUMBER(J811),J811&gt;0))),ISNUMBER(L811),E811&gt;0),R811*(L811/E811-1)*(1-'Start Here'!$B$16),0)</f>
        <v>0</v>
      </c>
      <c r="U811" t="str" s="6">
        <v/>
      </c>
      <c r="V811" t="str" s="21">
        <v>Yes</v>
      </c>
      <c r="W811" t="str" s="21">
        <v>No</v>
      </c>
      <c r="X811" s="22">
        <v>0</v>
      </c>
      <c r="Y811" s="18">
        <v>6.49</v>
      </c>
      <c r="Z811" s="18">
        <v>12</v>
      </c>
      <c r="AA811" s="25">
        <v>0.5412</v>
      </c>
      <c r="AB811" t="str" s="6">
        <v>2026-10-01T16:20:40.005Z</v>
      </c>
      <c r="AC811" t="str" s="6">
        <v>Live GET verified</v>
      </c>
      <c r="AD811" s="23">
        <v>805688</v>
      </c>
      <c r="AE811" s="23">
        <v>526741</v>
      </c>
      <c r="AF811" t="str" s="23">
        <v>805688:526741:member</v>
      </c>
      <c r="AG811" t="str" s="23">
        <v>No</v>
      </c>
      <c r="AH811" t="str" s="23">
        <v>Yes</v>
      </c>
      <c r="AI811" s="18">
        <v>90.86</v>
      </c>
    </row>
    <row r="812" ht="32" customHeight="1">
      <c r="A812" t="str" s="7">
        <v>Deck Family Farm</v>
      </c>
      <c r="B812" t="str" s="7">
        <v>Natural Ground Beef</v>
      </c>
      <c r="C812" t="str" s="7">
        <v>1 lbs</v>
      </c>
      <c r="D812" t="str" s="7">
        <v>Guest Basket</v>
      </c>
      <c r="E812" s="12">
        <v>10.76</v>
      </c>
      <c r="F812" s="13">
        <v>11.62</v>
      </c>
      <c r="G812" s="13">
        <f>IF(AND(ISNUMBER(E812),ISNUMBER(F812)),F812-E812,"")</f>
        <v>0.86</v>
      </c>
      <c r="H812" s="14">
        <f>IF(AND(ISNUMBER(E812),E812&gt;0,ISNUMBER(F812)),F812/E812-1,"")</f>
        <v>0.07992565055762069</v>
      </c>
      <c r="I812" t="str" s="15">
        <v>Unreviewed</v>
      </c>
      <c r="J812" s="16"/>
      <c r="K812" t="str" s="15">
        <v/>
      </c>
      <c r="L812" s="17" t="str">
        <f>IF(AC812="Local catalog","",IF(AG812="Yes",IF(ISNUMBER(E812),E812,""),IF(I812="Keep current",IF(ISNUMBER(E812),E812,""),IF(AH812&lt;&gt;"Yes","",IF(I812="Approve proposed",F812,IF(AND(I812="Use my price",AND(ISNUMBER(J812),J812&gt;0)),J812,""))))))</f>
        <v/>
      </c>
      <c r="M812" t="str" s="7">
        <f>IF(AND(AG812="Yes",OR(I812="Approve proposed",I812="Use my price")),"CHECK: protected price kept current",IF(OR(I812="Unreviewed",I812=""),"Pending review",IF(I812="Hold","On hold",IF(I812="Keep current",IF(ISNUMBER(E812),"Kept current","CHECK: no confirmed current price"),IF(AH812&lt;&gt;"Yes","CHECK: source needs review",IF(AND(I812="Use my price",NOT(AND(ISNUMBER(J812),J812&gt;0))),"CHECK: enter a price above zero",IF(NOT(OR(I812="Approve proposed",I812="Use my price")),"CHECK: choose a listed decision",IF(OR(NOT(ISNUMBER(L812)),L812&lt;=0,NOT(ISNUMBER(Y812)),Y812&lt;=0,X812&gt;=1),"CHECK: price or base unavailable",IF(L812/(Y812*(1-X812))-1&lt;0,"CHECK: price below local base","Ready")))))))))</f>
        <v>Pending review</v>
      </c>
      <c r="N812" s="18">
        <v>10.76</v>
      </c>
      <c r="O812" s="19">
        <v>0.6574</v>
      </c>
      <c r="P812" s="14">
        <v>0.7904</v>
      </c>
      <c r="Q812" s="20" t="str">
        <f>IF(AND(ISNUMBER(L812),ISNUMBER(Y812),Y812&gt;0,X812&lt;1),ROUND(L812/(Y812*(1-X812))-1,4),"")</f>
        <v/>
      </c>
      <c r="R812" s="12">
        <v>614.51</v>
      </c>
      <c r="S812" s="13">
        <f>IF(AND(ISNUMBER(E812),E812&gt;0,ISNUMBER(F812)),R812*(F812/E812-1)*(1-'Start Here'!$B$16),0)</f>
        <v>47.64165817843858</v>
      </c>
      <c r="T812" s="17">
        <f>IF(AND(M812="Ready",OR(I812="Approve proposed",AND(I812="Use my price",AND(ISNUMBER(J812),J812&gt;0))),ISNUMBER(L812),E812&gt;0),R812*(L812/E812-1)*(1-'Start Here'!$B$16),0)</f>
        <v>0</v>
      </c>
      <c r="U812" t="str" s="6">
        <v/>
      </c>
      <c r="V812" t="str" s="21">
        <v>Yes</v>
      </c>
      <c r="W812" t="str" s="21">
        <v>No</v>
      </c>
      <c r="X812" s="22">
        <v>0</v>
      </c>
      <c r="Y812" s="18">
        <v>6.49</v>
      </c>
      <c r="Z812" s="18">
        <v>12</v>
      </c>
      <c r="AA812" s="25">
        <v>0.5412</v>
      </c>
      <c r="AB812" t="str" s="6">
        <v>2026-10-01T16:20:40.005Z</v>
      </c>
      <c r="AC812" t="str" s="6">
        <v>Live GET verified</v>
      </c>
      <c r="AD812" s="23">
        <v>805688</v>
      </c>
      <c r="AE812" s="23">
        <v>526741</v>
      </c>
      <c r="AF812" t="str" s="23">
        <v>805688:526741:guest</v>
      </c>
      <c r="AG812" t="str" s="23">
        <v>No</v>
      </c>
      <c r="AH812" t="str" s="23">
        <v>Yes</v>
      </c>
      <c r="AI812" s="18">
        <v>356.95000000000005</v>
      </c>
    </row>
    <row r="813" ht="32" customHeight="1">
      <c r="A813" t="str" s="7">
        <v>Deck Family Farm</v>
      </c>
      <c r="B813" t="str" s="7">
        <v>Natural Ground Beef</v>
      </c>
      <c r="C813" t="str" s="7">
        <v>1 lbs</v>
      </c>
      <c r="D813" t="str" s="7">
        <v>SNAP</v>
      </c>
      <c r="E813" s="12">
        <v>10.76</v>
      </c>
      <c r="F813" s="13">
        <v>10.76</v>
      </c>
      <c r="G813" s="13">
        <f>IF(AND(ISNUMBER(E813),ISNUMBER(F813)),F813-E813,"")</f>
        <v>0</v>
      </c>
      <c r="H813" s="14">
        <f>IF(AND(ISNUMBER(E813),E813&gt;0,ISNUMBER(F813)),F813/E813-1,"")</f>
        <v>0</v>
      </c>
      <c r="I813" t="str" s="15">
        <v>Keep current</v>
      </c>
      <c r="J813" s="16"/>
      <c r="K813" t="str" s="15">
        <v/>
      </c>
      <c r="L813" s="17">
        <f>IF(AC813="Local catalog","",IF(AG813="Yes",IF(ISNUMBER(E813),E813,""),IF(I813="Keep current",IF(ISNUMBER(E813),E813,""),IF(AH813&lt;&gt;"Yes","",IF(I813="Approve proposed",F813,IF(AND(I813="Use my price",AND(ISNUMBER(J813),J813&gt;0)),J813,""))))))</f>
        <v>10.76</v>
      </c>
      <c r="M813" t="str" s="7">
        <f>IF(AND(AG813="Yes",OR(I813="Approve proposed",I813="Use my price")),"CHECK: protected price kept current",IF(OR(I813="Unreviewed",I813=""),"Pending review",IF(I813="Hold","On hold",IF(I813="Keep current",IF(ISNUMBER(E813),"Kept current","CHECK: no confirmed current price"),IF(AH813&lt;&gt;"Yes","CHECK: source needs review",IF(AND(I813="Use my price",NOT(AND(ISNUMBER(J813),J813&gt;0))),"CHECK: enter a price above zero",IF(NOT(OR(I813="Approve proposed",I813="Use my price")),"CHECK: choose a listed decision",IF(OR(NOT(ISNUMBER(L813)),L813&lt;=0,NOT(ISNUMBER(Y813)),Y813&lt;=0,X813&gt;=1),"CHECK: price or base unavailable",IF(L813/(Y813*(1-X813))-1&lt;0,"CHECK: price below local base","Ready")))))))))</f>
        <v>Kept current</v>
      </c>
      <c r="N813" s="18">
        <v>10.76</v>
      </c>
      <c r="O813" s="19">
        <v>0.6574</v>
      </c>
      <c r="P813" s="14">
        <v>0.6579</v>
      </c>
      <c r="Q813" s="20">
        <f>IF(AND(ISNUMBER(L813),ISNUMBER(Y813),Y813&gt;0,X813&lt;1),ROUND(L813/(Y813*(1-X813))-1,4),"")</f>
        <v>0.6579</v>
      </c>
      <c r="R813" s="12">
        <v>0</v>
      </c>
      <c r="S813" s="13">
        <f>IF(AND(ISNUMBER(E813),E813&gt;0,ISNUMBER(F813)),R813*(F813/E813-1)*(1-'Start Here'!$B$16),0)</f>
        <v>0</v>
      </c>
      <c r="T813" s="17">
        <f>IF(AND(M813="Ready",OR(I813="Approve proposed",AND(I813="Use my price",AND(ISNUMBER(J813),J813&gt;0))),ISNUMBER(L813),E813&gt;0),R813*(L813/E813-1)*(1-'Start Here'!$B$16),0)</f>
        <v>0</v>
      </c>
      <c r="U813" t="str" s="6">
        <v>SNAP: preserve existing selling price</v>
      </c>
      <c r="V813" t="str" s="21">
        <v>Yes</v>
      </c>
      <c r="W813" t="str" s="21">
        <v>No</v>
      </c>
      <c r="X813" s="22">
        <v>0</v>
      </c>
      <c r="Y813" s="18">
        <v>6.49</v>
      </c>
      <c r="Z813" s="18">
        <v>12</v>
      </c>
      <c r="AA813" s="25">
        <v>0.5412</v>
      </c>
      <c r="AB813" t="str" s="6">
        <v>2026-10-01T16:20:40.005Z</v>
      </c>
      <c r="AC813" t="str" s="6">
        <v>Live GET verified</v>
      </c>
      <c r="AD813" s="23">
        <v>805688</v>
      </c>
      <c r="AE813" s="23">
        <v>526741</v>
      </c>
      <c r="AF813" t="str" s="23">
        <v>805688:526741:snap</v>
      </c>
      <c r="AG813" t="str" s="23">
        <v>Yes</v>
      </c>
      <c r="AH813" t="str" s="23">
        <v>Yes</v>
      </c>
      <c r="AI813" s="18">
        <v>0</v>
      </c>
    </row>
    <row r="814" ht="32" customHeight="1">
      <c r="A814" t="str" s="7">
        <v>Deck Family Farm</v>
      </c>
      <c r="B814" t="str" s="7">
        <v>New York Steak</v>
      </c>
      <c r="C814" t="str" s="7">
        <v>0.50 - 0.90 lbs</v>
      </c>
      <c r="D814" t="str" s="7">
        <v>Herd Share Members</v>
      </c>
      <c r="E814" s="12">
        <v>23.24</v>
      </c>
      <c r="F814" s="13">
        <v>25.1</v>
      </c>
      <c r="G814" s="13">
        <f>IF(AND(ISNUMBER(E814),ISNUMBER(F814)),F814-E814,"")</f>
        <v>1.86</v>
      </c>
      <c r="H814" s="14">
        <f>IF(AND(ISNUMBER(E814),E814&gt;0,ISNUMBER(F814)),F814/E814-1,"")</f>
        <v>0.08003442340791755</v>
      </c>
      <c r="I814" t="str" s="15">
        <v>Unreviewed</v>
      </c>
      <c r="J814" s="16"/>
      <c r="K814" t="str" s="15">
        <v/>
      </c>
      <c r="L814" s="17" t="str">
        <f>IF(AC814="Local catalog","",IF(AG814="Yes",IF(ISNUMBER(E814),E814,""),IF(I814="Keep current",IF(ISNUMBER(E814),E814,""),IF(AH814&lt;&gt;"Yes","",IF(I814="Approve proposed",F814,IF(AND(I814="Use my price",AND(ISNUMBER(J814),J814&gt;0)),J814,""))))))</f>
        <v/>
      </c>
      <c r="M814" t="str" s="7">
        <f>IF(AND(AG814="Yes",OR(I814="Approve proposed",I814="Use my price")),"CHECK: protected price kept current",IF(OR(I814="Unreviewed",I814=""),"Pending review",IF(I814="Hold","On hold",IF(I814="Keep current",IF(ISNUMBER(E814),"Kept current","CHECK: no confirmed current price"),IF(AH814&lt;&gt;"Yes","CHECK: source needs review",IF(AND(I814="Use my price",NOT(AND(ISNUMBER(J814),J814&gt;0))),"CHECK: enter a price above zero",IF(NOT(OR(I814="Approve proposed",I814="Use my price")),"CHECK: choose a listed decision",IF(OR(NOT(ISNUMBER(L814)),L814&lt;=0,NOT(ISNUMBER(Y814)),Y814&lt;=0,X814&gt;=1),"CHECK: price or base unavailable",IF(L814/(Y814*(1-X814))-1&lt;0,"CHECK: price below local base","Ready")))))))))</f>
        <v>Pending review</v>
      </c>
      <c r="N814" s="18">
        <v>23.24</v>
      </c>
      <c r="O814" s="19">
        <v>0.6574</v>
      </c>
      <c r="P814" s="14">
        <v>0.7903</v>
      </c>
      <c r="Q814" s="20" t="str">
        <f>IF(AND(ISNUMBER(L814),ISNUMBER(Y814),Y814&gt;0,X814&lt;1),ROUND(L814/(Y814*(1-X814))-1,4),"")</f>
        <v/>
      </c>
      <c r="R814" s="12">
        <v>5531.120000000001</v>
      </c>
      <c r="S814" s="13">
        <f>IF(AND(ISNUMBER(E814),E814&gt;0,ISNUMBER(F814)),R814*(F814/E814-1)*(1-'Start Here'!$B$16),0)</f>
        <v>429.399600000001</v>
      </c>
      <c r="T814" s="17">
        <f>IF(AND(M814="Ready",OR(I814="Approve proposed",AND(I814="Use my price",AND(ISNUMBER(J814),J814&gt;0))),ISNUMBER(L814),E814&gt;0),R814*(L814/E814-1)*(1-'Start Here'!$B$16),0)</f>
        <v>0</v>
      </c>
      <c r="U814" t="str" s="6">
        <v/>
      </c>
      <c r="V814" t="str" s="21">
        <v>Yes</v>
      </c>
      <c r="W814" t="str" s="21">
        <v>No</v>
      </c>
      <c r="X814" s="22">
        <v>0</v>
      </c>
      <c r="Y814" s="18">
        <v>14.02</v>
      </c>
      <c r="Z814" s="18">
        <v>37</v>
      </c>
      <c r="AA814" s="25">
        <v>0.5412</v>
      </c>
      <c r="AB814" t="str" s="6">
        <v>2026-10-01T16:20:39.977Z</v>
      </c>
      <c r="AC814" t="str" s="6">
        <v>Live GET verified</v>
      </c>
      <c r="AD814" s="23">
        <v>805716</v>
      </c>
      <c r="AE814" s="23">
        <v>526769</v>
      </c>
      <c r="AF814" t="str" s="23">
        <v>805716:526769:herdShare</v>
      </c>
      <c r="AG814" t="str" s="23">
        <v>No</v>
      </c>
      <c r="AH814" t="str" s="23">
        <v>Yes</v>
      </c>
      <c r="AI814" s="18">
        <v>3336.7599999999998</v>
      </c>
    </row>
    <row r="815" ht="32" customHeight="1">
      <c r="A815" t="str" s="7">
        <v>Deck Family Farm</v>
      </c>
      <c r="B815" t="str" s="7">
        <v>New York Steak</v>
      </c>
      <c r="C815" t="str" s="7">
        <v>0.50 - 0.90 lbs</v>
      </c>
      <c r="D815" t="str" s="7">
        <v>CSA Members</v>
      </c>
      <c r="E815" s="12">
        <v>23.24</v>
      </c>
      <c r="F815" s="13">
        <v>25.1</v>
      </c>
      <c r="G815" s="13">
        <f>IF(AND(ISNUMBER(E815),ISNUMBER(F815)),F815-E815,"")</f>
        <v>1.86</v>
      </c>
      <c r="H815" s="14">
        <f>IF(AND(ISNUMBER(E815),E815&gt;0,ISNUMBER(F815)),F815/E815-1,"")</f>
        <v>0.08003442340791755</v>
      </c>
      <c r="I815" t="str" s="15">
        <v>Unreviewed</v>
      </c>
      <c r="J815" s="16"/>
      <c r="K815" t="str" s="15">
        <v/>
      </c>
      <c r="L815" s="17" t="str">
        <f>IF(AC815="Local catalog","",IF(AG815="Yes",IF(ISNUMBER(E815),E815,""),IF(I815="Keep current",IF(ISNUMBER(E815),E815,""),IF(AH815&lt;&gt;"Yes","",IF(I815="Approve proposed",F815,IF(AND(I815="Use my price",AND(ISNUMBER(J815),J815&gt;0)),J815,""))))))</f>
        <v/>
      </c>
      <c r="M815" t="str" s="7">
        <f>IF(AND(AG815="Yes",OR(I815="Approve proposed",I815="Use my price")),"CHECK: protected price kept current",IF(OR(I815="Unreviewed",I815=""),"Pending review",IF(I815="Hold","On hold",IF(I815="Keep current",IF(ISNUMBER(E815),"Kept current","CHECK: no confirmed current price"),IF(AH815&lt;&gt;"Yes","CHECK: source needs review",IF(AND(I815="Use my price",NOT(AND(ISNUMBER(J815),J815&gt;0))),"CHECK: enter a price above zero",IF(NOT(OR(I815="Approve proposed",I815="Use my price")),"CHECK: choose a listed decision",IF(OR(NOT(ISNUMBER(L815)),L815&lt;=0,NOT(ISNUMBER(Y815)),Y815&lt;=0,X815&gt;=1),"CHECK: price or base unavailable",IF(L815/(Y815*(1-X815))-1&lt;0,"CHECK: price below local base","Ready")))))))))</f>
        <v>Pending review</v>
      </c>
      <c r="N815" s="18">
        <v>23.24</v>
      </c>
      <c r="O815" s="19">
        <v>0.6574</v>
      </c>
      <c r="P815" s="14">
        <v>0.7903</v>
      </c>
      <c r="Q815" s="20" t="str">
        <f>IF(AND(ISNUMBER(L815),ISNUMBER(Y815),Y815&gt;0,X815&lt;1),ROUND(L815/(Y815*(1-X815))-1,4),"")</f>
        <v/>
      </c>
      <c r="R815" s="12">
        <v>139.44</v>
      </c>
      <c r="S815" s="13">
        <f>IF(AND(ISNUMBER(E815),E815&gt;0,ISNUMBER(F815)),R815*(F815/E815-1)*(1-'Start Here'!$B$16),0)</f>
        <v>10.825200000000022</v>
      </c>
      <c r="T815" s="17">
        <f>IF(AND(M815="Ready",OR(I815="Approve proposed",AND(I815="Use my price",AND(ISNUMBER(J815),J815&gt;0))),ISNUMBER(L815),E815&gt;0),R815*(L815/E815-1)*(1-'Start Here'!$B$16),0)</f>
        <v>0</v>
      </c>
      <c r="U815" t="str" s="6">
        <v/>
      </c>
      <c r="V815" t="str" s="21">
        <v>Yes</v>
      </c>
      <c r="W815" t="str" s="21">
        <v>No</v>
      </c>
      <c r="X815" s="22">
        <v>0</v>
      </c>
      <c r="Y815" s="18">
        <v>14.02</v>
      </c>
      <c r="Z815" s="18">
        <v>37</v>
      </c>
      <c r="AA815" s="25">
        <v>0.5412</v>
      </c>
      <c r="AB815" t="str" s="6">
        <v>2026-10-01T16:20:39.977Z</v>
      </c>
      <c r="AC815" t="str" s="6">
        <v>Live GET verified</v>
      </c>
      <c r="AD815" s="23">
        <v>805716</v>
      </c>
      <c r="AE815" s="23">
        <v>526769</v>
      </c>
      <c r="AF815" t="str" s="23">
        <v>805716:526769:member</v>
      </c>
      <c r="AG815" t="str" s="23">
        <v>No</v>
      </c>
      <c r="AH815" t="str" s="23">
        <v>Yes</v>
      </c>
      <c r="AI815" s="18">
        <v>84.12</v>
      </c>
    </row>
    <row r="816" ht="32" customHeight="1">
      <c r="A816" t="str" s="7">
        <v>Deck Family Farm</v>
      </c>
      <c r="B816" t="str" s="7">
        <v>New York Steak</v>
      </c>
      <c r="C816" t="str" s="7">
        <v>0.50 - 0.90 lbs</v>
      </c>
      <c r="D816" t="str" s="7">
        <v>Guest Basket</v>
      </c>
      <c r="E816" s="12">
        <v>23.24</v>
      </c>
      <c r="F816" s="13">
        <v>25.1</v>
      </c>
      <c r="G816" s="13">
        <f>IF(AND(ISNUMBER(E816),ISNUMBER(F816)),F816-E816,"")</f>
        <v>1.86</v>
      </c>
      <c r="H816" s="14">
        <f>IF(AND(ISNUMBER(E816),E816&gt;0,ISNUMBER(F816)),F816/E816-1,"")</f>
        <v>0.08003442340791755</v>
      </c>
      <c r="I816" t="str" s="15">
        <v>Unreviewed</v>
      </c>
      <c r="J816" s="16"/>
      <c r="K816" t="str" s="15">
        <v/>
      </c>
      <c r="L816" s="17" t="str">
        <f>IF(AC816="Local catalog","",IF(AG816="Yes",IF(ISNUMBER(E816),E816,""),IF(I816="Keep current",IF(ISNUMBER(E816),E816,""),IF(AH816&lt;&gt;"Yes","",IF(I816="Approve proposed",F816,IF(AND(I816="Use my price",AND(ISNUMBER(J816),J816&gt;0)),J816,""))))))</f>
        <v/>
      </c>
      <c r="M816" t="str" s="7">
        <f>IF(AND(AG816="Yes",OR(I816="Approve proposed",I816="Use my price")),"CHECK: protected price kept current",IF(OR(I816="Unreviewed",I816=""),"Pending review",IF(I816="Hold","On hold",IF(I816="Keep current",IF(ISNUMBER(E816),"Kept current","CHECK: no confirmed current price"),IF(AH816&lt;&gt;"Yes","CHECK: source needs review",IF(AND(I816="Use my price",NOT(AND(ISNUMBER(J816),J816&gt;0))),"CHECK: enter a price above zero",IF(NOT(OR(I816="Approve proposed",I816="Use my price")),"CHECK: choose a listed decision",IF(OR(NOT(ISNUMBER(L816)),L816&lt;=0,NOT(ISNUMBER(Y816)),Y816&lt;=0,X816&gt;=1),"CHECK: price or base unavailable",IF(L816/(Y816*(1-X816))-1&lt;0,"CHECK: price below local base","Ready")))))))))</f>
        <v>Pending review</v>
      </c>
      <c r="N816" s="18">
        <v>23.24</v>
      </c>
      <c r="O816" s="19">
        <v>0.6574</v>
      </c>
      <c r="P816" s="14">
        <v>0.7903</v>
      </c>
      <c r="Q816" s="20" t="str">
        <f>IF(AND(ISNUMBER(L816),ISNUMBER(Y816),Y816&gt;0,X816&lt;1),ROUND(L816/(Y816*(1-X816))-1,4),"")</f>
        <v/>
      </c>
      <c r="R816" s="12">
        <v>775.3600000000001</v>
      </c>
      <c r="S816" s="13">
        <f>IF(AND(ISNUMBER(E816),E816&gt;0,ISNUMBER(F816)),R816*(F816/E816-1)*(1-'Start Here'!$B$16),0)</f>
        <v>60.193825817556075</v>
      </c>
      <c r="T816" s="17">
        <f>IF(AND(M816="Ready",OR(I816="Approve proposed",AND(I816="Use my price",AND(ISNUMBER(J816),J816&gt;0))),ISNUMBER(L816),E816&gt;0),R816*(L816/E816-1)*(1-'Start Here'!$B$16),0)</f>
        <v>0</v>
      </c>
      <c r="U816" t="str" s="6">
        <v/>
      </c>
      <c r="V816" t="str" s="21">
        <v>Yes</v>
      </c>
      <c r="W816" t="str" s="21">
        <v>No</v>
      </c>
      <c r="X816" s="22">
        <v>0</v>
      </c>
      <c r="Y816" s="18">
        <v>14.02</v>
      </c>
      <c r="Z816" s="18">
        <v>37</v>
      </c>
      <c r="AA816" s="25">
        <v>0.5412</v>
      </c>
      <c r="AB816" t="str" s="6">
        <v>2026-10-01T16:20:39.977Z</v>
      </c>
      <c r="AC816" t="str" s="6">
        <v>Live GET verified</v>
      </c>
      <c r="AD816" s="23">
        <v>805716</v>
      </c>
      <c r="AE816" s="23">
        <v>526769</v>
      </c>
      <c r="AF816" t="str" s="23">
        <v>805716:526769:guest</v>
      </c>
      <c r="AG816" t="str" s="23">
        <v>No</v>
      </c>
      <c r="AH816" t="str" s="23">
        <v>Yes</v>
      </c>
      <c r="AI816" s="18">
        <v>448.64</v>
      </c>
    </row>
    <row r="817" ht="32" customHeight="1">
      <c r="A817" t="str" s="7">
        <v>Deck Family Farm</v>
      </c>
      <c r="B817" t="str" s="7">
        <v>New York Steak</v>
      </c>
      <c r="C817" t="str" s="7">
        <v>0.50 - 0.90 lbs</v>
      </c>
      <c r="D817" t="str" s="7">
        <v>SNAP</v>
      </c>
      <c r="E817" s="12">
        <v>23.24</v>
      </c>
      <c r="F817" s="13">
        <v>23.24</v>
      </c>
      <c r="G817" s="13">
        <f>IF(AND(ISNUMBER(E817),ISNUMBER(F817)),F817-E817,"")</f>
        <v>0</v>
      </c>
      <c r="H817" s="14">
        <f>IF(AND(ISNUMBER(E817),E817&gt;0,ISNUMBER(F817)),F817/E817-1,"")</f>
        <v>0</v>
      </c>
      <c r="I817" t="str" s="15">
        <v>Keep current</v>
      </c>
      <c r="J817" s="16"/>
      <c r="K817" t="str" s="15">
        <v/>
      </c>
      <c r="L817" s="17">
        <f>IF(AC817="Local catalog","",IF(AG817="Yes",IF(ISNUMBER(E817),E817,""),IF(I817="Keep current",IF(ISNUMBER(E817),E817,""),IF(AH817&lt;&gt;"Yes","",IF(I817="Approve proposed",F817,IF(AND(I817="Use my price",AND(ISNUMBER(J817),J817&gt;0)),J817,""))))))</f>
        <v>23.24</v>
      </c>
      <c r="M817" t="str" s="7">
        <f>IF(AND(AG817="Yes",OR(I817="Approve proposed",I817="Use my price")),"CHECK: protected price kept current",IF(OR(I817="Unreviewed",I817=""),"Pending review",IF(I817="Hold","On hold",IF(I817="Keep current",IF(ISNUMBER(E817),"Kept current","CHECK: no confirmed current price"),IF(AH817&lt;&gt;"Yes","CHECK: source needs review",IF(AND(I817="Use my price",NOT(AND(ISNUMBER(J817),J817&gt;0))),"CHECK: enter a price above zero",IF(NOT(OR(I817="Approve proposed",I817="Use my price")),"CHECK: choose a listed decision",IF(OR(NOT(ISNUMBER(L817)),L817&lt;=0,NOT(ISNUMBER(Y817)),Y817&lt;=0,X817&gt;=1),"CHECK: price or base unavailable",IF(L817/(Y817*(1-X817))-1&lt;0,"CHECK: price below local base","Ready")))))))))</f>
        <v>Kept current</v>
      </c>
      <c r="N817" s="18">
        <v>23.24</v>
      </c>
      <c r="O817" s="19">
        <v>0.6574</v>
      </c>
      <c r="P817" s="14">
        <v>0.6576</v>
      </c>
      <c r="Q817" s="20">
        <f>IF(AND(ISNUMBER(L817),ISNUMBER(Y817),Y817&gt;0,X817&lt;1),ROUND(L817/(Y817*(1-X817))-1,4),"")</f>
        <v>0.6576</v>
      </c>
      <c r="R817" s="12">
        <v>0</v>
      </c>
      <c r="S817" s="13">
        <f>IF(AND(ISNUMBER(E817),E817&gt;0,ISNUMBER(F817)),R817*(F817/E817-1)*(1-'Start Here'!$B$16),0)</f>
        <v>0</v>
      </c>
      <c r="T817" s="17">
        <f>IF(AND(M817="Ready",OR(I817="Approve proposed",AND(I817="Use my price",AND(ISNUMBER(J817),J817&gt;0))),ISNUMBER(L817),E817&gt;0),R817*(L817/E817-1)*(1-'Start Here'!$B$16),0)</f>
        <v>0</v>
      </c>
      <c r="U817" t="str" s="6">
        <v>SNAP: preserve existing selling price</v>
      </c>
      <c r="V817" t="str" s="21">
        <v>Yes</v>
      </c>
      <c r="W817" t="str" s="21">
        <v>No</v>
      </c>
      <c r="X817" s="22">
        <v>0</v>
      </c>
      <c r="Y817" s="18">
        <v>14.02</v>
      </c>
      <c r="Z817" s="18">
        <v>37</v>
      </c>
      <c r="AA817" s="25">
        <v>0.5412</v>
      </c>
      <c r="AB817" t="str" s="6">
        <v>2026-10-01T16:20:39.977Z</v>
      </c>
      <c r="AC817" t="str" s="6">
        <v>Live GET verified</v>
      </c>
      <c r="AD817" s="23">
        <v>805716</v>
      </c>
      <c r="AE817" s="23">
        <v>526769</v>
      </c>
      <c r="AF817" t="str" s="23">
        <v>805716:526769:snap</v>
      </c>
      <c r="AG817" t="str" s="23">
        <v>Yes</v>
      </c>
      <c r="AH817" t="str" s="23">
        <v>Yes</v>
      </c>
      <c r="AI817" s="18">
        <v>0</v>
      </c>
    </row>
    <row r="818" ht="32" customHeight="1">
      <c r="A818" t="str" s="7">
        <v>Deck Family Farm</v>
      </c>
      <c r="B818" t="str" s="7">
        <v>Old World Style Hot Dogs</v>
      </c>
      <c r="C818" t="str" s="7">
        <v>ea</v>
      </c>
      <c r="D818" t="str" s="7">
        <v>Herd Share Members</v>
      </c>
      <c r="G818" s="13" t="str">
        <f>IF(AND(ISNUMBER(E818),ISNUMBER(F818)),F818-E818,"")</f>
        <v/>
      </c>
      <c r="H818" s="14" t="str">
        <f>IF(AND(ISNUMBER(E818),E818&gt;0,ISNUMBER(F818)),F818/E818-1,"")</f>
        <v/>
      </c>
      <c r="I818" t="str" s="15">
        <v>Hold</v>
      </c>
      <c r="J818" s="24"/>
      <c r="K818" t="str" s="15">
        <v/>
      </c>
      <c r="L818" s="17" t="str">
        <f>IF(AC818="Local catalog","",IF(AG818="Yes",IF(ISNUMBER(E818),E818,""),IF(I818="Keep current",IF(ISNUMBER(E818),E818,""),IF(AH818&lt;&gt;"Yes","",IF(I818="Approve proposed",F818,IF(AND(I818="Use my price",AND(ISNUMBER(J818),J818&gt;0)),J818,""))))))</f>
        <v/>
      </c>
      <c r="M818" t="str" s="7">
        <f>IF(AND(AG818="Yes",OR(I818="Approve proposed",I818="Use my price")),"CHECK: protected price kept current",IF(OR(I818="Unreviewed",I818=""),"Pending review",IF(I818="Hold","On hold",IF(I818="Keep current",IF(ISNUMBER(E818),"Kept current","CHECK: no confirmed current price"),IF(AH818&lt;&gt;"Yes","CHECK: source needs review",IF(AND(I818="Use my price",NOT(AND(ISNUMBER(J818),J818&gt;0))),"CHECK: enter a price above zero",IF(NOT(OR(I818="Approve proposed",I818="Use my price")),"CHECK: choose a listed decision",IF(OR(NOT(ISNUMBER(L818)),L818&lt;=0,NOT(ISNUMBER(Y818)),Y818&lt;=0,X818&gt;=1),"CHECK: price or base unavailable",IF(L818/(Y818*(1-X818))-1&lt;0,"CHECK: price below local base","Ready")))))))))</f>
        <v>On hold</v>
      </c>
      <c r="N818" s="18">
        <v>17.49</v>
      </c>
      <c r="O818" s="19">
        <v>0.6574</v>
      </c>
      <c r="Q818" s="20" t="str">
        <f>IF(AND(ISNUMBER(L818),ISNUMBER(Y818),Y818&gt;0,X818&lt;1),ROUND(L818/(Y818*(1-X818))-1,4),"")</f>
        <v/>
      </c>
      <c r="R818" s="12">
        <v>0</v>
      </c>
      <c r="S818" s="13">
        <f>IF(AND(ISNUMBER(E818),E818&gt;0,ISNUMBER(F818)),R818*(F818/E818-1)*(1-'Start Here'!$B$16),0)</f>
        <v>0</v>
      </c>
      <c r="T818" s="17">
        <f>IF(AND(M818="Ready",OR(I818="Approve proposed",AND(I818="Use my price",AND(ISNUMBER(J818),J818&gt;0))),ISNUMBER(L818),E818&gt;0),R818*(L818/E818-1)*(1-'Start Here'!$B$16),0)</f>
        <v>0</v>
      </c>
      <c r="U818" t="str" s="6">
        <v>No confirmed Local Line price/list; local calculation is reference only</v>
      </c>
      <c r="V818" t="str" s="21">
        <v>Yes</v>
      </c>
      <c r="W818" t="str" s="21">
        <v>No</v>
      </c>
      <c r="X818" s="22">
        <v>0</v>
      </c>
      <c r="Y818" s="18">
        <v>10.55</v>
      </c>
      <c r="Z818" s="18">
        <v>19.49</v>
      </c>
      <c r="AA818" s="25">
        <v>0.5412</v>
      </c>
      <c r="AB818" t="str" s="6">
        <v/>
      </c>
      <c r="AC818" t="str" s="6">
        <v>Local calculation only</v>
      </c>
      <c r="AD818" s="23">
        <v>1131922</v>
      </c>
      <c r="AE818" s="23">
        <v>966337</v>
      </c>
      <c r="AF818" t="str" s="23">
        <v>1131922:966337:herdShare</v>
      </c>
      <c r="AG818" t="str" s="23">
        <v>No</v>
      </c>
      <c r="AH818" t="str" s="23">
        <v>No</v>
      </c>
      <c r="AI818" s="18">
        <v>0</v>
      </c>
    </row>
    <row r="819" ht="32" customHeight="1">
      <c r="A819" t="str" s="7">
        <v>Deck Family Farm</v>
      </c>
      <c r="B819" t="str" s="7">
        <v>Old World Style Hot Dogs</v>
      </c>
      <c r="C819" t="str" s="7">
        <v>ea</v>
      </c>
      <c r="D819" t="str" s="7">
        <v>CSA Members</v>
      </c>
      <c r="G819" s="13" t="str">
        <f>IF(AND(ISNUMBER(E819),ISNUMBER(F819)),F819-E819,"")</f>
        <v/>
      </c>
      <c r="H819" s="14" t="str">
        <f>IF(AND(ISNUMBER(E819),E819&gt;0,ISNUMBER(F819)),F819/E819-1,"")</f>
        <v/>
      </c>
      <c r="I819" t="str" s="15">
        <v>Hold</v>
      </c>
      <c r="J819" s="24"/>
      <c r="K819" t="str" s="15">
        <v/>
      </c>
      <c r="L819" s="17" t="str">
        <f>IF(AC819="Local catalog","",IF(AG819="Yes",IF(ISNUMBER(E819),E819,""),IF(I819="Keep current",IF(ISNUMBER(E819),E819,""),IF(AH819&lt;&gt;"Yes","",IF(I819="Approve proposed",F819,IF(AND(I819="Use my price",AND(ISNUMBER(J819),J819&gt;0)),J819,""))))))</f>
        <v/>
      </c>
      <c r="M819" t="str" s="7">
        <f>IF(AND(AG819="Yes",OR(I819="Approve proposed",I819="Use my price")),"CHECK: protected price kept current",IF(OR(I819="Unreviewed",I819=""),"Pending review",IF(I819="Hold","On hold",IF(I819="Keep current",IF(ISNUMBER(E819),"Kept current","CHECK: no confirmed current price"),IF(AH819&lt;&gt;"Yes","CHECK: source needs review",IF(AND(I819="Use my price",NOT(AND(ISNUMBER(J819),J819&gt;0))),"CHECK: enter a price above zero",IF(NOT(OR(I819="Approve proposed",I819="Use my price")),"CHECK: choose a listed decision",IF(OR(NOT(ISNUMBER(L819)),L819&lt;=0,NOT(ISNUMBER(Y819)),Y819&lt;=0,X819&gt;=1),"CHECK: price or base unavailable",IF(L819/(Y819*(1-X819))-1&lt;0,"CHECK: price below local base","Ready")))))))))</f>
        <v>On hold</v>
      </c>
      <c r="N819" s="18">
        <v>17.49</v>
      </c>
      <c r="O819" s="19">
        <v>0.6574</v>
      </c>
      <c r="Q819" s="20" t="str">
        <f>IF(AND(ISNUMBER(L819),ISNUMBER(Y819),Y819&gt;0,X819&lt;1),ROUND(L819/(Y819*(1-X819))-1,4),"")</f>
        <v/>
      </c>
      <c r="R819" s="12">
        <v>0</v>
      </c>
      <c r="S819" s="13">
        <f>IF(AND(ISNUMBER(E819),E819&gt;0,ISNUMBER(F819)),R819*(F819/E819-1)*(1-'Start Here'!$B$16),0)</f>
        <v>0</v>
      </c>
      <c r="T819" s="17">
        <f>IF(AND(M819="Ready",OR(I819="Approve proposed",AND(I819="Use my price",AND(ISNUMBER(J819),J819&gt;0))),ISNUMBER(L819),E819&gt;0),R819*(L819/E819-1)*(1-'Start Here'!$B$16),0)</f>
        <v>0</v>
      </c>
      <c r="U819" t="str" s="6">
        <v>No confirmed Local Line price/list; local calculation is reference only</v>
      </c>
      <c r="V819" t="str" s="21">
        <v>Yes</v>
      </c>
      <c r="W819" t="str" s="21">
        <v>No</v>
      </c>
      <c r="X819" s="22">
        <v>0</v>
      </c>
      <c r="Y819" s="18">
        <v>10.55</v>
      </c>
      <c r="Z819" s="18">
        <v>19.49</v>
      </c>
      <c r="AA819" s="25">
        <v>0.5412</v>
      </c>
      <c r="AB819" t="str" s="6">
        <v/>
      </c>
      <c r="AC819" t="str" s="6">
        <v>Local calculation only</v>
      </c>
      <c r="AD819" s="23">
        <v>1131922</v>
      </c>
      <c r="AE819" s="23">
        <v>966337</v>
      </c>
      <c r="AF819" t="str" s="23">
        <v>1131922:966337:member</v>
      </c>
      <c r="AG819" t="str" s="23">
        <v>No</v>
      </c>
      <c r="AH819" t="str" s="23">
        <v>No</v>
      </c>
      <c r="AI819" s="18">
        <v>0</v>
      </c>
    </row>
    <row r="820" ht="32" customHeight="1">
      <c r="A820" t="str" s="7">
        <v>Deck Family Farm</v>
      </c>
      <c r="B820" t="str" s="7">
        <v>Old World Style Hot Dogs</v>
      </c>
      <c r="C820" t="str" s="7">
        <v>ea</v>
      </c>
      <c r="D820" t="str" s="7">
        <v>Guest Basket</v>
      </c>
      <c r="G820" s="13" t="str">
        <f>IF(AND(ISNUMBER(E820),ISNUMBER(F820)),F820-E820,"")</f>
        <v/>
      </c>
      <c r="H820" s="14" t="str">
        <f>IF(AND(ISNUMBER(E820),E820&gt;0,ISNUMBER(F820)),F820/E820-1,"")</f>
        <v/>
      </c>
      <c r="I820" t="str" s="15">
        <v>Hold</v>
      </c>
      <c r="J820" s="24"/>
      <c r="K820" t="str" s="15">
        <v/>
      </c>
      <c r="L820" s="17" t="str">
        <f>IF(AC820="Local catalog","",IF(AG820="Yes",IF(ISNUMBER(E820),E820,""),IF(I820="Keep current",IF(ISNUMBER(E820),E820,""),IF(AH820&lt;&gt;"Yes","",IF(I820="Approve proposed",F820,IF(AND(I820="Use my price",AND(ISNUMBER(J820),J820&gt;0)),J820,""))))))</f>
        <v/>
      </c>
      <c r="M820" t="str" s="7">
        <f>IF(AND(AG820="Yes",OR(I820="Approve proposed",I820="Use my price")),"CHECK: protected price kept current",IF(OR(I820="Unreviewed",I820=""),"Pending review",IF(I820="Hold","On hold",IF(I820="Keep current",IF(ISNUMBER(E820),"Kept current","CHECK: no confirmed current price"),IF(AH820&lt;&gt;"Yes","CHECK: source needs review",IF(AND(I820="Use my price",NOT(AND(ISNUMBER(J820),J820&gt;0))),"CHECK: enter a price above zero",IF(NOT(OR(I820="Approve proposed",I820="Use my price")),"CHECK: choose a listed decision",IF(OR(NOT(ISNUMBER(L820)),L820&lt;=0,NOT(ISNUMBER(Y820)),Y820&lt;=0,X820&gt;=1),"CHECK: price or base unavailable",IF(L820/(Y820*(1-X820))-1&lt;0,"CHECK: price below local base","Ready")))))))))</f>
        <v>On hold</v>
      </c>
      <c r="N820" s="18">
        <v>17.49</v>
      </c>
      <c r="O820" s="19">
        <v>0.6574</v>
      </c>
      <c r="Q820" s="20" t="str">
        <f>IF(AND(ISNUMBER(L820),ISNUMBER(Y820),Y820&gt;0,X820&lt;1),ROUND(L820/(Y820*(1-X820))-1,4),"")</f>
        <v/>
      </c>
      <c r="R820" s="12">
        <v>0</v>
      </c>
      <c r="S820" s="13">
        <f>IF(AND(ISNUMBER(E820),E820&gt;0,ISNUMBER(F820)),R820*(F820/E820-1)*(1-'Start Here'!$B$16),0)</f>
        <v>0</v>
      </c>
      <c r="T820" s="17">
        <f>IF(AND(M820="Ready",OR(I820="Approve proposed",AND(I820="Use my price",AND(ISNUMBER(J820),J820&gt;0))),ISNUMBER(L820),E820&gt;0),R820*(L820/E820-1)*(1-'Start Here'!$B$16),0)</f>
        <v>0</v>
      </c>
      <c r="U820" t="str" s="6">
        <v>No confirmed Local Line price/list; local calculation is reference only</v>
      </c>
      <c r="V820" t="str" s="21">
        <v>Yes</v>
      </c>
      <c r="W820" t="str" s="21">
        <v>No</v>
      </c>
      <c r="X820" s="22">
        <v>0</v>
      </c>
      <c r="Y820" s="18">
        <v>10.55</v>
      </c>
      <c r="Z820" s="18">
        <v>19.49</v>
      </c>
      <c r="AA820" s="25">
        <v>0.5412</v>
      </c>
      <c r="AB820" t="str" s="6">
        <v/>
      </c>
      <c r="AC820" t="str" s="6">
        <v>Local calculation only</v>
      </c>
      <c r="AD820" s="23">
        <v>1131922</v>
      </c>
      <c r="AE820" s="23">
        <v>966337</v>
      </c>
      <c r="AF820" t="str" s="23">
        <v>1131922:966337:guest</v>
      </c>
      <c r="AG820" t="str" s="23">
        <v>No</v>
      </c>
      <c r="AH820" t="str" s="23">
        <v>No</v>
      </c>
      <c r="AI820" s="18">
        <v>0</v>
      </c>
    </row>
    <row r="821" ht="32" customHeight="1">
      <c r="A821" t="str" s="7">
        <v>Deck Family Farm</v>
      </c>
      <c r="B821" t="str" s="7">
        <v>Old World Style Hot Dogs</v>
      </c>
      <c r="C821" t="str" s="7">
        <v>ea</v>
      </c>
      <c r="D821" t="str" s="7">
        <v>SNAP</v>
      </c>
      <c r="G821" s="13" t="str">
        <f>IF(AND(ISNUMBER(E821),ISNUMBER(F821)),F821-E821,"")</f>
        <v/>
      </c>
      <c r="H821" s="14" t="str">
        <f>IF(AND(ISNUMBER(E821),E821&gt;0,ISNUMBER(F821)),F821/E821-1,"")</f>
        <v/>
      </c>
      <c r="I821" t="str" s="15">
        <v>Hold</v>
      </c>
      <c r="J821" s="24"/>
      <c r="K821" t="str" s="15">
        <v/>
      </c>
      <c r="L821" s="17" t="str">
        <f>IF(AC821="Local catalog","",IF(AG821="Yes",IF(ISNUMBER(E821),E821,""),IF(I821="Keep current",IF(ISNUMBER(E821),E821,""),IF(AH821&lt;&gt;"Yes","",IF(I821="Approve proposed",F821,IF(AND(I821="Use my price",AND(ISNUMBER(J821),J821&gt;0)),J821,""))))))</f>
        <v/>
      </c>
      <c r="M821" t="str" s="7">
        <f>IF(AND(AG821="Yes",OR(I821="Approve proposed",I821="Use my price")),"CHECK: protected price kept current",IF(OR(I821="Unreviewed",I821=""),"Pending review",IF(I821="Hold","On hold",IF(I821="Keep current",IF(ISNUMBER(E821),"Kept current","CHECK: no confirmed current price"),IF(AH821&lt;&gt;"Yes","CHECK: source needs review",IF(AND(I821="Use my price",NOT(AND(ISNUMBER(J821),J821&gt;0))),"CHECK: enter a price above zero",IF(NOT(OR(I821="Approve proposed",I821="Use my price")),"CHECK: choose a listed decision",IF(OR(NOT(ISNUMBER(L821)),L821&lt;=0,NOT(ISNUMBER(Y821)),Y821&lt;=0,X821&gt;=1),"CHECK: price or base unavailable",IF(L821/(Y821*(1-X821))-1&lt;0,"CHECK: price below local base","Ready")))))))))</f>
        <v>On hold</v>
      </c>
      <c r="N821" s="18">
        <v>17.49</v>
      </c>
      <c r="O821" s="19">
        <v>0.6574</v>
      </c>
      <c r="Q821" s="20" t="str">
        <f>IF(AND(ISNUMBER(L821),ISNUMBER(Y821),Y821&gt;0,X821&lt;1),ROUND(L821/(Y821*(1-X821))-1,4),"")</f>
        <v/>
      </c>
      <c r="R821" s="12">
        <v>0</v>
      </c>
      <c r="S821" s="13">
        <f>IF(AND(ISNUMBER(E821),E821&gt;0,ISNUMBER(F821)),R821*(F821/E821-1)*(1-'Start Here'!$B$16),0)</f>
        <v>0</v>
      </c>
      <c r="T821" s="17">
        <f>IF(AND(M821="Ready",OR(I821="Approve proposed",AND(I821="Use my price",AND(ISNUMBER(J821),J821&gt;0))),ISNUMBER(L821),E821&gt;0),R821*(L821/E821-1)*(1-'Start Here'!$B$16),0)</f>
        <v>0</v>
      </c>
      <c r="U821" t="str" s="6">
        <v>SNAP: preserve existing selling price; No confirmed Local Line price/list; local calculation is reference only</v>
      </c>
      <c r="V821" t="str" s="21">
        <v>Yes</v>
      </c>
      <c r="W821" t="str" s="21">
        <v>No</v>
      </c>
      <c r="X821" s="22">
        <v>0</v>
      </c>
      <c r="Y821" s="18">
        <v>10.55</v>
      </c>
      <c r="Z821" s="18">
        <v>19.49</v>
      </c>
      <c r="AA821" s="25">
        <v>0.5412</v>
      </c>
      <c r="AB821" t="str" s="6">
        <v/>
      </c>
      <c r="AC821" t="str" s="6">
        <v>Local calculation only</v>
      </c>
      <c r="AD821" s="23">
        <v>1131922</v>
      </c>
      <c r="AE821" s="23">
        <v>966337</v>
      </c>
      <c r="AF821" t="str" s="23">
        <v>1131922:966337:snap</v>
      </c>
      <c r="AG821" t="str" s="23">
        <v>Yes</v>
      </c>
      <c r="AH821" t="str" s="23">
        <v>No</v>
      </c>
      <c r="AI821" s="18">
        <v>0</v>
      </c>
    </row>
    <row r="822" ht="32" customHeight="1">
      <c r="A822" t="str" s="7">
        <v>Deck Family Farm</v>
      </c>
      <c r="B822" t="str" s="7">
        <v>Olympia Provisions Frankfurter</v>
      </c>
      <c r="C822" t="str" s="7">
        <v>12 oz</v>
      </c>
      <c r="D822" t="str" s="7">
        <v>Herd Share Members</v>
      </c>
      <c r="E822" s="12">
        <v>17.93</v>
      </c>
      <c r="F822" s="13">
        <v>19.36</v>
      </c>
      <c r="G822" s="13">
        <f>IF(AND(ISNUMBER(E822),ISNUMBER(F822)),F822-E822,"")</f>
        <v>1.43</v>
      </c>
      <c r="H822" s="14">
        <f>IF(AND(ISNUMBER(E822),E822&gt;0,ISNUMBER(F822)),F822/E822-1,"")</f>
        <v>0.07975460122699385</v>
      </c>
      <c r="I822" t="str" s="15">
        <v>Unreviewed</v>
      </c>
      <c r="J822" s="16"/>
      <c r="K822" t="str" s="15">
        <v/>
      </c>
      <c r="L822" s="17" t="str">
        <f>IF(AC822="Local catalog","",IF(AG822="Yes",IF(ISNUMBER(E822),E822,""),IF(I822="Keep current",IF(ISNUMBER(E822),E822,""),IF(AH822&lt;&gt;"Yes","",IF(I822="Approve proposed",F822,IF(AND(I822="Use my price",AND(ISNUMBER(J822),J822&gt;0)),J822,""))))))</f>
        <v/>
      </c>
      <c r="M822" t="str" s="7">
        <f>IF(AND(AG822="Yes",OR(I822="Approve proposed",I822="Use my price")),"CHECK: protected price kept current",IF(OR(I822="Unreviewed",I822=""),"Pending review",IF(I822="Hold","On hold",IF(I822="Keep current",IF(ISNUMBER(E822),"Kept current","CHECK: no confirmed current price"),IF(AH822&lt;&gt;"Yes","CHECK: source needs review",IF(AND(I822="Use my price",NOT(AND(ISNUMBER(J822),J822&gt;0))),"CHECK: enter a price above zero",IF(NOT(OR(I822="Approve proposed",I822="Use my price")),"CHECK: choose a listed decision",IF(OR(NOT(ISNUMBER(L822)),L822&lt;=0,NOT(ISNUMBER(Y822)),Y822&lt;=0,X822&gt;=1),"CHECK: price or base unavailable",IF(L822/(Y822*(1-X822))-1&lt;0,"CHECK: price below local base","Ready")))))))))</f>
        <v>Pending review</v>
      </c>
      <c r="N822" s="18">
        <v>17.93</v>
      </c>
      <c r="O822" s="19">
        <v>0.6574</v>
      </c>
      <c r="P822" s="14">
        <v>0.7893</v>
      </c>
      <c r="Q822" s="20" t="str">
        <f>IF(AND(ISNUMBER(L822),ISNUMBER(Y822),Y822&gt;0,X822&lt;1),ROUND(L822/(Y822*(1-X822))-1,4),"")</f>
        <v/>
      </c>
      <c r="R822" s="12">
        <v>1365.43</v>
      </c>
      <c r="S822" s="13">
        <f>IF(AND(ISNUMBER(E822),E822&gt;0,ISNUMBER(F822)),R822*(F822/E822-1)*(1-'Start Here'!$B$16),0)</f>
        <v>105.632345398773</v>
      </c>
      <c r="T822" s="17">
        <f>IF(AND(M822="Ready",OR(I822="Approve proposed",AND(I822="Use my price",AND(ISNUMBER(J822),J822&gt;0))),ISNUMBER(L822),E822&gt;0),R822*(L822/E822-1)*(1-'Start Here'!$B$16),0)</f>
        <v>0</v>
      </c>
      <c r="U822" t="str" s="6">
        <v>Currently hidden; do not activate automatically</v>
      </c>
      <c r="V822" t="str" s="21">
        <v>No</v>
      </c>
      <c r="W822" t="str" s="21">
        <v>No</v>
      </c>
      <c r="X822" s="22">
        <v>0</v>
      </c>
      <c r="Y822" s="18">
        <v>10.82</v>
      </c>
      <c r="Z822" s="18">
        <v>20</v>
      </c>
      <c r="AA822" s="25">
        <v>0.5412</v>
      </c>
      <c r="AB822" t="str" s="6">
        <v>2026-10-01 10:41:27 UTC</v>
      </c>
      <c r="AC822" t="str" s="6">
        <v>Local Line cache</v>
      </c>
      <c r="AD822" s="23">
        <v>827440</v>
      </c>
      <c r="AE822" s="23">
        <v>551690</v>
      </c>
      <c r="AF822" t="str" s="23">
        <v>827440:551690:herdShare</v>
      </c>
      <c r="AG822" t="str" s="23">
        <v>No</v>
      </c>
      <c r="AH822" t="str" s="23">
        <v>Yes</v>
      </c>
      <c r="AI822" s="18">
        <v>1222.66</v>
      </c>
    </row>
    <row r="823" ht="32" customHeight="1">
      <c r="A823" t="str" s="7">
        <v>Deck Family Farm</v>
      </c>
      <c r="B823" t="str" s="7">
        <v>Olympia Provisions Frankfurter</v>
      </c>
      <c r="C823" t="str" s="7">
        <v>12 oz</v>
      </c>
      <c r="D823" t="str" s="7">
        <v>CSA Members</v>
      </c>
      <c r="E823" s="12">
        <v>17.93</v>
      </c>
      <c r="F823" s="13">
        <v>19.36</v>
      </c>
      <c r="G823" s="13">
        <f>IF(AND(ISNUMBER(E823),ISNUMBER(F823)),F823-E823,"")</f>
        <v>1.43</v>
      </c>
      <c r="H823" s="14">
        <f>IF(AND(ISNUMBER(E823),E823&gt;0,ISNUMBER(F823)),F823/E823-1,"")</f>
        <v>0.07975460122699385</v>
      </c>
      <c r="I823" t="str" s="15">
        <v>Unreviewed</v>
      </c>
      <c r="J823" s="16"/>
      <c r="K823" t="str" s="15">
        <v/>
      </c>
      <c r="L823" s="17" t="str">
        <f>IF(AC823="Local catalog","",IF(AG823="Yes",IF(ISNUMBER(E823),E823,""),IF(I823="Keep current",IF(ISNUMBER(E823),E823,""),IF(AH823&lt;&gt;"Yes","",IF(I823="Approve proposed",F823,IF(AND(I823="Use my price",AND(ISNUMBER(J823),J823&gt;0)),J823,""))))))</f>
        <v/>
      </c>
      <c r="M823" t="str" s="7">
        <f>IF(AND(AG823="Yes",OR(I823="Approve proposed",I823="Use my price")),"CHECK: protected price kept current",IF(OR(I823="Unreviewed",I823=""),"Pending review",IF(I823="Hold","On hold",IF(I823="Keep current",IF(ISNUMBER(E823),"Kept current","CHECK: no confirmed current price"),IF(AH823&lt;&gt;"Yes","CHECK: source needs review",IF(AND(I823="Use my price",NOT(AND(ISNUMBER(J823),J823&gt;0))),"CHECK: enter a price above zero",IF(NOT(OR(I823="Approve proposed",I823="Use my price")),"CHECK: choose a listed decision",IF(OR(NOT(ISNUMBER(L823)),L823&lt;=0,NOT(ISNUMBER(Y823)),Y823&lt;=0,X823&gt;=1),"CHECK: price or base unavailable",IF(L823/(Y823*(1-X823))-1&lt;0,"CHECK: price below local base","Ready")))))))))</f>
        <v>Pending review</v>
      </c>
      <c r="N823" s="18">
        <v>17.93</v>
      </c>
      <c r="O823" s="19">
        <v>0.6574</v>
      </c>
      <c r="P823" s="14">
        <v>0.7893</v>
      </c>
      <c r="Q823" s="20" t="str">
        <f>IF(AND(ISNUMBER(L823),ISNUMBER(Y823),Y823&gt;0,X823&lt;1),ROUND(L823/(Y823*(1-X823))-1,4),"")</f>
        <v/>
      </c>
      <c r="R823" s="12">
        <v>17.93</v>
      </c>
      <c r="S823" s="13">
        <f>IF(AND(ISNUMBER(E823),E823&gt;0,ISNUMBER(F823)),R823*(F823/E823-1)*(1-'Start Here'!$B$16),0)</f>
        <v>1.3870999999999998</v>
      </c>
      <c r="T823" s="17">
        <f>IF(AND(M823="Ready",OR(I823="Approve proposed",AND(I823="Use my price",AND(ISNUMBER(J823),J823&gt;0))),ISNUMBER(L823),E823&gt;0),R823*(L823/E823-1)*(1-'Start Here'!$B$16),0)</f>
        <v>0</v>
      </c>
      <c r="U823" t="str" s="6">
        <v>Currently hidden; do not activate automatically</v>
      </c>
      <c r="V823" t="str" s="21">
        <v>No</v>
      </c>
      <c r="W823" t="str" s="21">
        <v>No</v>
      </c>
      <c r="X823" s="22">
        <v>0</v>
      </c>
      <c r="Y823" s="18">
        <v>10.82</v>
      </c>
      <c r="Z823" s="18">
        <v>20</v>
      </c>
      <c r="AA823" s="25">
        <v>0.5412</v>
      </c>
      <c r="AB823" t="str" s="6">
        <v>2026-10-01 10:41:27 UTC</v>
      </c>
      <c r="AC823" t="str" s="6">
        <v>Local Line cache</v>
      </c>
      <c r="AD823" s="23">
        <v>827440</v>
      </c>
      <c r="AE823" s="23">
        <v>551690</v>
      </c>
      <c r="AF823" t="str" s="23">
        <v>827440:551690:member</v>
      </c>
      <c r="AG823" t="str" s="23">
        <v>No</v>
      </c>
      <c r="AH823" t="str" s="23">
        <v>Yes</v>
      </c>
      <c r="AI823" s="18">
        <v>10.82</v>
      </c>
    </row>
    <row r="824" ht="32" customHeight="1">
      <c r="A824" t="str" s="7">
        <v>Deck Family Farm</v>
      </c>
      <c r="B824" t="str" s="7">
        <v>Olympia Provisions Frankfurter</v>
      </c>
      <c r="C824" t="str" s="7">
        <v>12 oz</v>
      </c>
      <c r="D824" t="str" s="7">
        <v>Guest Basket</v>
      </c>
      <c r="E824" s="12">
        <v>17.93</v>
      </c>
      <c r="F824" s="13">
        <v>19.36</v>
      </c>
      <c r="G824" s="13">
        <f>IF(AND(ISNUMBER(E824),ISNUMBER(F824)),F824-E824,"")</f>
        <v>1.43</v>
      </c>
      <c r="H824" s="14">
        <f>IF(AND(ISNUMBER(E824),E824&gt;0,ISNUMBER(F824)),F824/E824-1,"")</f>
        <v>0.07975460122699385</v>
      </c>
      <c r="I824" t="str" s="15">
        <v>Unreviewed</v>
      </c>
      <c r="J824" s="16"/>
      <c r="K824" t="str" s="15">
        <v/>
      </c>
      <c r="L824" s="17" t="str">
        <f>IF(AC824="Local catalog","",IF(AG824="Yes",IF(ISNUMBER(E824),E824,""),IF(I824="Keep current",IF(ISNUMBER(E824),E824,""),IF(AH824&lt;&gt;"Yes","",IF(I824="Approve proposed",F824,IF(AND(I824="Use my price",AND(ISNUMBER(J824),J824&gt;0)),J824,""))))))</f>
        <v/>
      </c>
      <c r="M824" t="str" s="7">
        <f>IF(AND(AG824="Yes",OR(I824="Approve proposed",I824="Use my price")),"CHECK: protected price kept current",IF(OR(I824="Unreviewed",I824=""),"Pending review",IF(I824="Hold","On hold",IF(I824="Keep current",IF(ISNUMBER(E824),"Kept current","CHECK: no confirmed current price"),IF(AH824&lt;&gt;"Yes","CHECK: source needs review",IF(AND(I824="Use my price",NOT(AND(ISNUMBER(J824),J824&gt;0))),"CHECK: enter a price above zero",IF(NOT(OR(I824="Approve proposed",I824="Use my price")),"CHECK: choose a listed decision",IF(OR(NOT(ISNUMBER(L824)),L824&lt;=0,NOT(ISNUMBER(Y824)),Y824&lt;=0,X824&gt;=1),"CHECK: price or base unavailable",IF(L824/(Y824*(1-X824))-1&lt;0,"CHECK: price below local base","Ready")))))))))</f>
        <v>Pending review</v>
      </c>
      <c r="N824" s="18">
        <v>17.93</v>
      </c>
      <c r="O824" s="19">
        <v>0.6574</v>
      </c>
      <c r="P824" s="14">
        <v>0.7893</v>
      </c>
      <c r="Q824" s="20" t="str">
        <f>IF(AND(ISNUMBER(L824),ISNUMBER(Y824),Y824&gt;0,X824&lt;1),ROUND(L824/(Y824*(1-X824))-1,4),"")</f>
        <v/>
      </c>
      <c r="R824" s="12">
        <v>77.84</v>
      </c>
      <c r="S824" s="13">
        <f>IF(AND(ISNUMBER(E824),E824&gt;0,ISNUMBER(F824)),R824*(F824/E824-1)*(1-'Start Here'!$B$16),0)</f>
        <v>6.021855214723925</v>
      </c>
      <c r="T824" s="17">
        <f>IF(AND(M824="Ready",OR(I824="Approve proposed",AND(I824="Use my price",AND(ISNUMBER(J824),J824&gt;0))),ISNUMBER(L824),E824&gt;0),R824*(L824/E824-1)*(1-'Start Here'!$B$16),0)</f>
        <v>0</v>
      </c>
      <c r="U824" t="str" s="6">
        <v>Currently hidden; do not activate automatically</v>
      </c>
      <c r="V824" t="str" s="21">
        <v>No</v>
      </c>
      <c r="W824" t="str" s="21">
        <v>No</v>
      </c>
      <c r="X824" s="22">
        <v>0</v>
      </c>
      <c r="Y824" s="18">
        <v>10.82</v>
      </c>
      <c r="Z824" s="18">
        <v>20</v>
      </c>
      <c r="AA824" s="25">
        <v>0.5412</v>
      </c>
      <c r="AB824" t="str" s="6">
        <v>2026-10-01 10:41:27 UTC</v>
      </c>
      <c r="AC824" t="str" s="6">
        <v>Local Line cache</v>
      </c>
      <c r="AD824" s="23">
        <v>827440</v>
      </c>
      <c r="AE824" s="23">
        <v>551690</v>
      </c>
      <c r="AF824" t="str" s="23">
        <v>827440:551690:guest</v>
      </c>
      <c r="AG824" t="str" s="23">
        <v>No</v>
      </c>
      <c r="AH824" t="str" s="23">
        <v>Yes</v>
      </c>
      <c r="AI824" s="18">
        <v>43.28</v>
      </c>
    </row>
    <row r="825" ht="32" customHeight="1">
      <c r="A825" t="str" s="7">
        <v>Deck Family Farm</v>
      </c>
      <c r="B825" t="str" s="7">
        <v>Olympia Provisions Frankfurter</v>
      </c>
      <c r="C825" t="str" s="7">
        <v>12 oz</v>
      </c>
      <c r="D825" t="str" s="7">
        <v>SNAP</v>
      </c>
      <c r="E825" s="12">
        <v>17.93</v>
      </c>
      <c r="F825" s="13">
        <v>17.93</v>
      </c>
      <c r="G825" s="13">
        <f>IF(AND(ISNUMBER(E825),ISNUMBER(F825)),F825-E825,"")</f>
        <v>0</v>
      </c>
      <c r="H825" s="14">
        <f>IF(AND(ISNUMBER(E825),E825&gt;0,ISNUMBER(F825)),F825/E825-1,"")</f>
        <v>0</v>
      </c>
      <c r="I825" t="str" s="15">
        <v>Keep current</v>
      </c>
      <c r="J825" s="16"/>
      <c r="K825" t="str" s="15">
        <v/>
      </c>
      <c r="L825" s="17">
        <f>IF(AC825="Local catalog","",IF(AG825="Yes",IF(ISNUMBER(E825),E825,""),IF(I825="Keep current",IF(ISNUMBER(E825),E825,""),IF(AH825&lt;&gt;"Yes","",IF(I825="Approve proposed",F825,IF(AND(I825="Use my price",AND(ISNUMBER(J825),J825&gt;0)),J825,""))))))</f>
        <v>17.93</v>
      </c>
      <c r="M825" t="str" s="7">
        <f>IF(AND(AG825="Yes",OR(I825="Approve proposed",I825="Use my price")),"CHECK: protected price kept current",IF(OR(I825="Unreviewed",I825=""),"Pending review",IF(I825="Hold","On hold",IF(I825="Keep current",IF(ISNUMBER(E825),"Kept current","CHECK: no confirmed current price"),IF(AH825&lt;&gt;"Yes","CHECK: source needs review",IF(AND(I825="Use my price",NOT(AND(ISNUMBER(J825),J825&gt;0))),"CHECK: enter a price above zero",IF(NOT(OR(I825="Approve proposed",I825="Use my price")),"CHECK: choose a listed decision",IF(OR(NOT(ISNUMBER(L825)),L825&lt;=0,NOT(ISNUMBER(Y825)),Y825&lt;=0,X825&gt;=1),"CHECK: price or base unavailable",IF(L825/(Y825*(1-X825))-1&lt;0,"CHECK: price below local base","Ready")))))))))</f>
        <v>Kept current</v>
      </c>
      <c r="N825" s="18">
        <v>17.93</v>
      </c>
      <c r="O825" s="19">
        <v>0.6574</v>
      </c>
      <c r="P825" s="14">
        <v>0.6571</v>
      </c>
      <c r="Q825" s="20">
        <f>IF(AND(ISNUMBER(L825),ISNUMBER(Y825),Y825&gt;0,X825&lt;1),ROUND(L825/(Y825*(1-X825))-1,4),"")</f>
        <v>0.6571</v>
      </c>
      <c r="R825" s="12">
        <v>0</v>
      </c>
      <c r="S825" s="13">
        <f>IF(AND(ISNUMBER(E825),E825&gt;0,ISNUMBER(F825)),R825*(F825/E825-1)*(1-'Start Here'!$B$16),0)</f>
        <v>0</v>
      </c>
      <c r="T825" s="17">
        <f>IF(AND(M825="Ready",OR(I825="Approve proposed",AND(I825="Use my price",AND(ISNUMBER(J825),J825&gt;0))),ISNUMBER(L825),E825&gt;0),R825*(L825/E825-1)*(1-'Start Here'!$B$16),0)</f>
        <v>0</v>
      </c>
      <c r="U825" t="str" s="6">
        <v>SNAP: preserve existing selling price; Currently hidden; do not activate automatically</v>
      </c>
      <c r="V825" t="str" s="21">
        <v>No</v>
      </c>
      <c r="W825" t="str" s="21">
        <v>No</v>
      </c>
      <c r="X825" s="22">
        <v>0</v>
      </c>
      <c r="Y825" s="18">
        <v>10.82</v>
      </c>
      <c r="Z825" s="18">
        <v>20</v>
      </c>
      <c r="AA825" s="25">
        <v>0.5412</v>
      </c>
      <c r="AB825" t="str" s="6">
        <v>2026-10-01 10:41:27 UTC</v>
      </c>
      <c r="AC825" t="str" s="6">
        <v>Local Line cache</v>
      </c>
      <c r="AD825" s="23">
        <v>827440</v>
      </c>
      <c r="AE825" s="23">
        <v>551690</v>
      </c>
      <c r="AF825" t="str" s="23">
        <v>827440:551690:snap</v>
      </c>
      <c r="AG825" t="str" s="23">
        <v>Yes</v>
      </c>
      <c r="AH825" t="str" s="23">
        <v>Yes</v>
      </c>
      <c r="AI825" s="18">
        <v>0</v>
      </c>
    </row>
    <row r="826" ht="32" customHeight="1">
      <c r="A826" t="str" s="7">
        <v>Deck Family Farm</v>
      </c>
      <c r="B826" t="str" s="7">
        <v>Olympia Provisions Saucisson D'Arles Salami</v>
      </c>
      <c r="C826" t="str" s="7">
        <v>4.5 oz</v>
      </c>
      <c r="D826" t="str" s="7">
        <v>Herd Share Members</v>
      </c>
      <c r="E826" s="12">
        <v>13.46</v>
      </c>
      <c r="F826" s="13">
        <v>14.54</v>
      </c>
      <c r="G826" s="13">
        <f>IF(AND(ISNUMBER(E826),ISNUMBER(F826)),F826-E826,"")</f>
        <v>1.08</v>
      </c>
      <c r="H826" s="14">
        <f>IF(AND(ISNUMBER(E826),E826&gt;0,ISNUMBER(F826)),F826/E826-1,"")</f>
        <v>0.08023774145616636</v>
      </c>
      <c r="I826" t="str" s="15">
        <v>Unreviewed</v>
      </c>
      <c r="J826" s="16"/>
      <c r="K826" t="str" s="15">
        <v/>
      </c>
      <c r="L826" s="17" t="str">
        <f>IF(AC826="Local catalog","",IF(AG826="Yes",IF(ISNUMBER(E826),E826,""),IF(I826="Keep current",IF(ISNUMBER(E826),E826,""),IF(AH826&lt;&gt;"Yes","",IF(I826="Approve proposed",F826,IF(AND(I826="Use my price",AND(ISNUMBER(J826),J826&gt;0)),J826,""))))))</f>
        <v/>
      </c>
      <c r="M826" t="str" s="7">
        <f>IF(AND(AG826="Yes",OR(I826="Approve proposed",I826="Use my price")),"CHECK: protected price kept current",IF(OR(I826="Unreviewed",I826=""),"Pending review",IF(I826="Hold","On hold",IF(I826="Keep current",IF(ISNUMBER(E826),"Kept current","CHECK: no confirmed current price"),IF(AH826&lt;&gt;"Yes","CHECK: source needs review",IF(AND(I826="Use my price",NOT(AND(ISNUMBER(J826),J826&gt;0))),"CHECK: enter a price above zero",IF(NOT(OR(I826="Approve proposed",I826="Use my price")),"CHECK: choose a listed decision",IF(OR(NOT(ISNUMBER(L826)),L826&lt;=0,NOT(ISNUMBER(Y826)),Y826&lt;=0,X826&gt;=1),"CHECK: price or base unavailable",IF(L826/(Y826*(1-X826))-1&lt;0,"CHECK: price below local base","Ready")))))))))</f>
        <v>Pending review</v>
      </c>
      <c r="N826" s="18">
        <v>13.46</v>
      </c>
      <c r="O826" s="19">
        <v>0.6574</v>
      </c>
      <c r="P826" s="14">
        <v>0.7906</v>
      </c>
      <c r="Q826" s="20" t="str">
        <f>IF(AND(ISNUMBER(L826),ISNUMBER(Y826),Y826&gt;0,X826&lt;1),ROUND(L826/(Y826*(1-X826))-1,4),"")</f>
        <v/>
      </c>
      <c r="R826" s="12">
        <v>694.02</v>
      </c>
      <c r="S826" s="13">
        <f>IF(AND(ISNUMBER(E826),E826&gt;0,ISNUMBER(F826)),R826*(F826/E826-1)*(1-'Start Here'!$B$16),0)</f>
        <v>54.01599940564631</v>
      </c>
      <c r="T826" s="17">
        <f>IF(AND(M826="Ready",OR(I826="Approve proposed",AND(I826="Use my price",AND(ISNUMBER(J826),J826&gt;0))),ISNUMBER(L826),E826&gt;0),R826*(L826/E826-1)*(1-'Start Here'!$B$16),0)</f>
        <v>0</v>
      </c>
      <c r="U826" t="str" s="6">
        <v/>
      </c>
      <c r="V826" t="str" s="21">
        <v>Yes</v>
      </c>
      <c r="W826" t="str" s="21">
        <v>No</v>
      </c>
      <c r="X826" s="22">
        <v>0</v>
      </c>
      <c r="Y826" s="18">
        <v>8.12</v>
      </c>
      <c r="Z826" s="18">
        <v>15</v>
      </c>
      <c r="AA826" s="25">
        <v>0.5412</v>
      </c>
      <c r="AB826" t="str" s="6">
        <v>2026-10-01 10:41:27 UTC</v>
      </c>
      <c r="AC826" t="str" s="6">
        <v>Local Line cache</v>
      </c>
      <c r="AD826" s="23">
        <v>901753</v>
      </c>
      <c r="AE826" s="23">
        <v>644080</v>
      </c>
      <c r="AF826" t="str" s="23">
        <v>901753:644080:herdShare</v>
      </c>
      <c r="AG826" t="str" s="23">
        <v>No</v>
      </c>
      <c r="AH826" t="str" s="23">
        <v>Yes</v>
      </c>
      <c r="AI826" s="18">
        <v>362.58</v>
      </c>
    </row>
    <row r="827" ht="32" customHeight="1">
      <c r="A827" t="str" s="7">
        <v>Deck Family Farm</v>
      </c>
      <c r="B827" t="str" s="7">
        <v>Olympia Provisions Saucisson D'Arles Salami</v>
      </c>
      <c r="C827" t="str" s="7">
        <v>4.5 oz</v>
      </c>
      <c r="D827" t="str" s="7">
        <v>CSA Members</v>
      </c>
      <c r="E827" s="12">
        <v>13.46</v>
      </c>
      <c r="F827" s="13">
        <v>14.54</v>
      </c>
      <c r="G827" s="13">
        <f>IF(AND(ISNUMBER(E827),ISNUMBER(F827)),F827-E827,"")</f>
        <v>1.08</v>
      </c>
      <c r="H827" s="14">
        <f>IF(AND(ISNUMBER(E827),E827&gt;0,ISNUMBER(F827)),F827/E827-1,"")</f>
        <v>0.08023774145616636</v>
      </c>
      <c r="I827" t="str" s="15">
        <v>Unreviewed</v>
      </c>
      <c r="J827" s="16"/>
      <c r="K827" t="str" s="15">
        <v/>
      </c>
      <c r="L827" s="17" t="str">
        <f>IF(AC827="Local catalog","",IF(AG827="Yes",IF(ISNUMBER(E827),E827,""),IF(I827="Keep current",IF(ISNUMBER(E827),E827,""),IF(AH827&lt;&gt;"Yes","",IF(I827="Approve proposed",F827,IF(AND(I827="Use my price",AND(ISNUMBER(J827),J827&gt;0)),J827,""))))))</f>
        <v/>
      </c>
      <c r="M827" t="str" s="7">
        <f>IF(AND(AG827="Yes",OR(I827="Approve proposed",I827="Use my price")),"CHECK: protected price kept current",IF(OR(I827="Unreviewed",I827=""),"Pending review",IF(I827="Hold","On hold",IF(I827="Keep current",IF(ISNUMBER(E827),"Kept current","CHECK: no confirmed current price"),IF(AH827&lt;&gt;"Yes","CHECK: source needs review",IF(AND(I827="Use my price",NOT(AND(ISNUMBER(J827),J827&gt;0))),"CHECK: enter a price above zero",IF(NOT(OR(I827="Approve proposed",I827="Use my price")),"CHECK: choose a listed decision",IF(OR(NOT(ISNUMBER(L827)),L827&lt;=0,NOT(ISNUMBER(Y827)),Y827&lt;=0,X827&gt;=1),"CHECK: price or base unavailable",IF(L827/(Y827*(1-X827))-1&lt;0,"CHECK: price below local base","Ready")))))))))</f>
        <v>Pending review</v>
      </c>
      <c r="N827" s="18">
        <v>13.46</v>
      </c>
      <c r="O827" s="19">
        <v>0.6574</v>
      </c>
      <c r="P827" s="14">
        <v>0.7906</v>
      </c>
      <c r="Q827" s="20" t="str">
        <f>IF(AND(ISNUMBER(L827),ISNUMBER(Y827),Y827&gt;0,X827&lt;1),ROUND(L827/(Y827*(1-X827))-1,4),"")</f>
        <v/>
      </c>
      <c r="R827" s="12">
        <v>0</v>
      </c>
      <c r="S827" s="13">
        <f>IF(AND(ISNUMBER(E827),E827&gt;0,ISNUMBER(F827)),R827*(F827/E827-1)*(1-'Start Here'!$B$16),0)</f>
        <v>0</v>
      </c>
      <c r="T827" s="17">
        <f>IF(AND(M827="Ready",OR(I827="Approve proposed",AND(I827="Use my price",AND(ISNUMBER(J827),J827&gt;0))),ISNUMBER(L827),E827&gt;0),R827*(L827/E827-1)*(1-'Start Here'!$B$16),0)</f>
        <v>0</v>
      </c>
      <c r="U827" t="str" s="6">
        <v/>
      </c>
      <c r="V827" t="str" s="21">
        <v>Yes</v>
      </c>
      <c r="W827" t="str" s="21">
        <v>No</v>
      </c>
      <c r="X827" s="22">
        <v>0</v>
      </c>
      <c r="Y827" s="18">
        <v>8.12</v>
      </c>
      <c r="Z827" s="18">
        <v>15</v>
      </c>
      <c r="AA827" s="25">
        <v>0.5412</v>
      </c>
      <c r="AB827" t="str" s="6">
        <v>2026-10-01 10:41:27 UTC</v>
      </c>
      <c r="AC827" t="str" s="6">
        <v>Local Line cache</v>
      </c>
      <c r="AD827" s="23">
        <v>901753</v>
      </c>
      <c r="AE827" s="23">
        <v>644080</v>
      </c>
      <c r="AF827" t="str" s="23">
        <v>901753:644080:member</v>
      </c>
      <c r="AG827" t="str" s="23">
        <v>No</v>
      </c>
      <c r="AH827" t="str" s="23">
        <v>Yes</v>
      </c>
      <c r="AI827" s="18">
        <v>0</v>
      </c>
    </row>
    <row r="828" ht="32" customHeight="1">
      <c r="A828" t="str" s="7">
        <v>Deck Family Farm</v>
      </c>
      <c r="B828" t="str" s="7">
        <v>Olympia Provisions Saucisson D'Arles Salami</v>
      </c>
      <c r="C828" t="str" s="7">
        <v>4.5 oz</v>
      </c>
      <c r="D828" t="str" s="7">
        <v>Guest Basket</v>
      </c>
      <c r="E828" s="12">
        <v>13.46</v>
      </c>
      <c r="F828" s="13">
        <v>14.54</v>
      </c>
      <c r="G828" s="13">
        <f>IF(AND(ISNUMBER(E828),ISNUMBER(F828)),F828-E828,"")</f>
        <v>1.08</v>
      </c>
      <c r="H828" s="14">
        <f>IF(AND(ISNUMBER(E828),E828&gt;0,ISNUMBER(F828)),F828/E828-1,"")</f>
        <v>0.08023774145616636</v>
      </c>
      <c r="I828" t="str" s="15">
        <v>Unreviewed</v>
      </c>
      <c r="J828" s="16"/>
      <c r="K828" t="str" s="15">
        <v/>
      </c>
      <c r="L828" s="17" t="str">
        <f>IF(AC828="Local catalog","",IF(AG828="Yes",IF(ISNUMBER(E828),E828,""),IF(I828="Keep current",IF(ISNUMBER(E828),E828,""),IF(AH828&lt;&gt;"Yes","",IF(I828="Approve proposed",F828,IF(AND(I828="Use my price",AND(ISNUMBER(J828),J828&gt;0)),J828,""))))))</f>
        <v/>
      </c>
      <c r="M828" t="str" s="7">
        <f>IF(AND(AG828="Yes",OR(I828="Approve proposed",I828="Use my price")),"CHECK: protected price kept current",IF(OR(I828="Unreviewed",I828=""),"Pending review",IF(I828="Hold","On hold",IF(I828="Keep current",IF(ISNUMBER(E828),"Kept current","CHECK: no confirmed current price"),IF(AH828&lt;&gt;"Yes","CHECK: source needs review",IF(AND(I828="Use my price",NOT(AND(ISNUMBER(J828),J828&gt;0))),"CHECK: enter a price above zero",IF(NOT(OR(I828="Approve proposed",I828="Use my price")),"CHECK: choose a listed decision",IF(OR(NOT(ISNUMBER(L828)),L828&lt;=0,NOT(ISNUMBER(Y828)),Y828&lt;=0,X828&gt;=1),"CHECK: price or base unavailable",IF(L828/(Y828*(1-X828))-1&lt;0,"CHECK: price below local base","Ready")))))))))</f>
        <v>Pending review</v>
      </c>
      <c r="N828" s="18">
        <v>13.46</v>
      </c>
      <c r="O828" s="19">
        <v>0.6574</v>
      </c>
      <c r="P828" s="14">
        <v>0.7906</v>
      </c>
      <c r="Q828" s="20" t="str">
        <f>IF(AND(ISNUMBER(L828),ISNUMBER(Y828),Y828&gt;0,X828&lt;1),ROUND(L828/(Y828*(1-X828))-1,4),"")</f>
        <v/>
      </c>
      <c r="R828" s="12">
        <v>37.22</v>
      </c>
      <c r="S828" s="13">
        <f>IF(AND(ISNUMBER(E828),E828&gt;0,ISNUMBER(F828)),R828*(F828/E828-1)*(1-'Start Here'!$B$16),0)</f>
        <v>2.8968552748885563</v>
      </c>
      <c r="T828" s="17">
        <f>IF(AND(M828="Ready",OR(I828="Approve proposed",AND(I828="Use my price",AND(ISNUMBER(J828),J828&gt;0))),ISNUMBER(L828),E828&gt;0),R828*(L828/E828-1)*(1-'Start Here'!$B$16),0)</f>
        <v>0</v>
      </c>
      <c r="U828" t="str" s="6">
        <v/>
      </c>
      <c r="V828" t="str" s="21">
        <v>Yes</v>
      </c>
      <c r="W828" t="str" s="21">
        <v>No</v>
      </c>
      <c r="X828" s="22">
        <v>0</v>
      </c>
      <c r="Y828" s="18">
        <v>8.12</v>
      </c>
      <c r="Z828" s="18">
        <v>15</v>
      </c>
      <c r="AA828" s="25">
        <v>0.5412</v>
      </c>
      <c r="AB828" t="str" s="6">
        <v>2026-10-01 10:41:27 UTC</v>
      </c>
      <c r="AC828" t="str" s="6">
        <v>Local Line cache</v>
      </c>
      <c r="AD828" s="23">
        <v>901753</v>
      </c>
      <c r="AE828" s="23">
        <v>644080</v>
      </c>
      <c r="AF828" t="str" s="23">
        <v>901753:644080:guest</v>
      </c>
      <c r="AG828" t="str" s="23">
        <v>No</v>
      </c>
      <c r="AH828" t="str" s="23">
        <v>Yes</v>
      </c>
      <c r="AI828" s="18">
        <v>18.939999999999998</v>
      </c>
    </row>
    <row r="829" ht="32" customHeight="1">
      <c r="A829" t="str" s="7">
        <v>Deck Family Farm</v>
      </c>
      <c r="B829" t="str" s="7">
        <v>Olympia Provisions Saucisson D'Arles Salami</v>
      </c>
      <c r="C829" t="str" s="7">
        <v>4.5 oz</v>
      </c>
      <c r="D829" t="str" s="7">
        <v>SNAP</v>
      </c>
      <c r="E829" s="12">
        <v>13.46</v>
      </c>
      <c r="F829" s="13">
        <v>13.46</v>
      </c>
      <c r="G829" s="13">
        <f>IF(AND(ISNUMBER(E829),ISNUMBER(F829)),F829-E829,"")</f>
        <v>0</v>
      </c>
      <c r="H829" s="14">
        <f>IF(AND(ISNUMBER(E829),E829&gt;0,ISNUMBER(F829)),F829/E829-1,"")</f>
        <v>0</v>
      </c>
      <c r="I829" t="str" s="15">
        <v>Keep current</v>
      </c>
      <c r="J829" s="16"/>
      <c r="K829" t="str" s="15">
        <v/>
      </c>
      <c r="L829" s="17">
        <f>IF(AC829="Local catalog","",IF(AG829="Yes",IF(ISNUMBER(E829),E829,""),IF(I829="Keep current",IF(ISNUMBER(E829),E829,""),IF(AH829&lt;&gt;"Yes","",IF(I829="Approve proposed",F829,IF(AND(I829="Use my price",AND(ISNUMBER(J829),J829&gt;0)),J829,""))))))</f>
        <v>13.46</v>
      </c>
      <c r="M829" t="str" s="7">
        <f>IF(AND(AG829="Yes",OR(I829="Approve proposed",I829="Use my price")),"CHECK: protected price kept current",IF(OR(I829="Unreviewed",I829=""),"Pending review",IF(I829="Hold","On hold",IF(I829="Keep current",IF(ISNUMBER(E829),"Kept current","CHECK: no confirmed current price"),IF(AH829&lt;&gt;"Yes","CHECK: source needs review",IF(AND(I829="Use my price",NOT(AND(ISNUMBER(J829),J829&gt;0))),"CHECK: enter a price above zero",IF(NOT(OR(I829="Approve proposed",I829="Use my price")),"CHECK: choose a listed decision",IF(OR(NOT(ISNUMBER(L829)),L829&lt;=0,NOT(ISNUMBER(Y829)),Y829&lt;=0,X829&gt;=1),"CHECK: price or base unavailable",IF(L829/(Y829*(1-X829))-1&lt;0,"CHECK: price below local base","Ready")))))))))</f>
        <v>Kept current</v>
      </c>
      <c r="N829" s="18">
        <v>13.46</v>
      </c>
      <c r="O829" s="19">
        <v>0.6574</v>
      </c>
      <c r="P829" s="14">
        <v>0.6576</v>
      </c>
      <c r="Q829" s="20">
        <f>IF(AND(ISNUMBER(L829),ISNUMBER(Y829),Y829&gt;0,X829&lt;1),ROUND(L829/(Y829*(1-X829))-1,4),"")</f>
        <v>0.6576</v>
      </c>
      <c r="R829" s="12">
        <v>0</v>
      </c>
      <c r="S829" s="13">
        <f>IF(AND(ISNUMBER(E829),E829&gt;0,ISNUMBER(F829)),R829*(F829/E829-1)*(1-'Start Here'!$B$16),0)</f>
        <v>0</v>
      </c>
      <c r="T829" s="17">
        <f>IF(AND(M829="Ready",OR(I829="Approve proposed",AND(I829="Use my price",AND(ISNUMBER(J829),J829&gt;0))),ISNUMBER(L829),E829&gt;0),R829*(L829/E829-1)*(1-'Start Here'!$B$16),0)</f>
        <v>0</v>
      </c>
      <c r="U829" t="str" s="6">
        <v>SNAP: preserve existing selling price</v>
      </c>
      <c r="V829" t="str" s="21">
        <v>Yes</v>
      </c>
      <c r="W829" t="str" s="21">
        <v>No</v>
      </c>
      <c r="X829" s="22">
        <v>0</v>
      </c>
      <c r="Y829" s="18">
        <v>8.12</v>
      </c>
      <c r="Z829" s="18">
        <v>15</v>
      </c>
      <c r="AA829" s="25">
        <v>0.5412</v>
      </c>
      <c r="AB829" t="str" s="6">
        <v>2026-10-01 10:41:27 UTC</v>
      </c>
      <c r="AC829" t="str" s="6">
        <v>Local Line cache</v>
      </c>
      <c r="AD829" s="23">
        <v>901753</v>
      </c>
      <c r="AE829" s="23">
        <v>644080</v>
      </c>
      <c r="AF829" t="str" s="23">
        <v>901753:644080:snap</v>
      </c>
      <c r="AG829" t="str" s="23">
        <v>Yes</v>
      </c>
      <c r="AH829" t="str" s="23">
        <v>Yes</v>
      </c>
      <c r="AI829" s="18">
        <v>0</v>
      </c>
    </row>
    <row r="830" ht="32" customHeight="1">
      <c r="A830" t="str" s="7">
        <v>Deck Family Farm</v>
      </c>
      <c r="B830" t="str" s="7">
        <v>Olympia Provisions, Dog Treats</v>
      </c>
      <c r="C830" t="str" s="7">
        <v>5 oz</v>
      </c>
      <c r="D830" t="str" s="7">
        <v>Herd Share Members</v>
      </c>
      <c r="E830" s="12">
        <v>16.14</v>
      </c>
      <c r="F830" s="13">
        <v>17.43</v>
      </c>
      <c r="G830" s="13">
        <f>IF(AND(ISNUMBER(E830),ISNUMBER(F830)),F830-E830,"")</f>
        <v>1.29</v>
      </c>
      <c r="H830" s="14">
        <f>IF(AND(ISNUMBER(E830),E830&gt;0,ISNUMBER(F830)),F830/E830-1,"")</f>
        <v>0.07992565055762069</v>
      </c>
      <c r="I830" t="str" s="15">
        <v>Unreviewed</v>
      </c>
      <c r="J830" s="16"/>
      <c r="K830" t="str" s="15">
        <v/>
      </c>
      <c r="L830" s="17" t="str">
        <f>IF(AC830="Local catalog","",IF(AG830="Yes",IF(ISNUMBER(E830),E830,""),IF(I830="Keep current",IF(ISNUMBER(E830),E830,""),IF(AH830&lt;&gt;"Yes","",IF(I830="Approve proposed",F830,IF(AND(I830="Use my price",AND(ISNUMBER(J830),J830&gt;0)),J830,""))))))</f>
        <v/>
      </c>
      <c r="M830" t="str" s="7">
        <f>IF(AND(AG830="Yes",OR(I830="Approve proposed",I830="Use my price")),"CHECK: protected price kept current",IF(OR(I830="Unreviewed",I830=""),"Pending review",IF(I830="Hold","On hold",IF(I830="Keep current",IF(ISNUMBER(E830),"Kept current","CHECK: no confirmed current price"),IF(AH830&lt;&gt;"Yes","CHECK: source needs review",IF(AND(I830="Use my price",NOT(AND(ISNUMBER(J830),J830&gt;0))),"CHECK: enter a price above zero",IF(NOT(OR(I830="Approve proposed",I830="Use my price")),"CHECK: choose a listed decision",IF(OR(NOT(ISNUMBER(L830)),L830&lt;=0,NOT(ISNUMBER(Y830)),Y830&lt;=0,X830&gt;=1),"CHECK: price or base unavailable",IF(L830/(Y830*(1-X830))-1&lt;0,"CHECK: price below local base","Ready")))))))))</f>
        <v>Pending review</v>
      </c>
      <c r="N830" s="18">
        <v>16.14</v>
      </c>
      <c r="O830" s="19">
        <v>0.6574</v>
      </c>
      <c r="P830" s="14">
        <v>0.7895</v>
      </c>
      <c r="Q830" s="20" t="str">
        <f>IF(AND(ISNUMBER(L830),ISNUMBER(Y830),Y830&gt;0,X830&lt;1),ROUND(L830/(Y830*(1-X830))-1,4),"")</f>
        <v/>
      </c>
      <c r="R830" s="12">
        <v>903.84</v>
      </c>
      <c r="S830" s="13">
        <f>IF(AND(ISNUMBER(E830),E830&gt;0,ISNUMBER(F830)),R830*(F830/E830-1)*(1-'Start Here'!$B$16),0)</f>
        <v>70.07279999999989</v>
      </c>
      <c r="T830" s="17">
        <f>IF(AND(M830="Ready",OR(I830="Approve proposed",AND(I830="Use my price",AND(ISNUMBER(J830),J830&gt;0))),ISNUMBER(L830),E830&gt;0),R830*(L830/E830-1)*(1-'Start Here'!$B$16),0)</f>
        <v>0</v>
      </c>
      <c r="U830" t="str" s="6">
        <v/>
      </c>
      <c r="V830" t="str" s="21">
        <v>Yes</v>
      </c>
      <c r="W830" t="str" s="21">
        <v>No</v>
      </c>
      <c r="X830" s="22">
        <v>0</v>
      </c>
      <c r="Y830" s="18">
        <v>9.74</v>
      </c>
      <c r="Z830" s="18">
        <v>18</v>
      </c>
      <c r="AA830" s="25">
        <v>0.5412</v>
      </c>
      <c r="AB830" t="str" s="6">
        <v>2026-10-01 10:41:27 UTC</v>
      </c>
      <c r="AC830" t="str" s="6">
        <v>Local Line cache</v>
      </c>
      <c r="AD830" s="23">
        <v>859028</v>
      </c>
      <c r="AE830" s="23">
        <v>588612</v>
      </c>
      <c r="AF830" t="str" s="23">
        <v>859028:588612:herdShare</v>
      </c>
      <c r="AG830" t="str" s="23">
        <v>No</v>
      </c>
      <c r="AH830" t="str" s="23">
        <v>Yes</v>
      </c>
      <c r="AI830" s="18">
        <v>545.4399999999999</v>
      </c>
    </row>
    <row r="831" ht="32" customHeight="1">
      <c r="A831" t="str" s="7">
        <v>Deck Family Farm</v>
      </c>
      <c r="B831" t="str" s="7">
        <v>Olympia Provisions, Dog Treats</v>
      </c>
      <c r="C831" t="str" s="7">
        <v>5 oz</v>
      </c>
      <c r="D831" t="str" s="7">
        <v>CSA Members</v>
      </c>
      <c r="E831" s="12">
        <v>16.14</v>
      </c>
      <c r="F831" s="13">
        <v>17.43</v>
      </c>
      <c r="G831" s="13">
        <f>IF(AND(ISNUMBER(E831),ISNUMBER(F831)),F831-E831,"")</f>
        <v>1.29</v>
      </c>
      <c r="H831" s="14">
        <f>IF(AND(ISNUMBER(E831),E831&gt;0,ISNUMBER(F831)),F831/E831-1,"")</f>
        <v>0.07992565055762069</v>
      </c>
      <c r="I831" t="str" s="15">
        <v>Unreviewed</v>
      </c>
      <c r="J831" s="16"/>
      <c r="K831" t="str" s="15">
        <v/>
      </c>
      <c r="L831" s="17" t="str">
        <f>IF(AC831="Local catalog","",IF(AG831="Yes",IF(ISNUMBER(E831),E831,""),IF(I831="Keep current",IF(ISNUMBER(E831),E831,""),IF(AH831&lt;&gt;"Yes","",IF(I831="Approve proposed",F831,IF(AND(I831="Use my price",AND(ISNUMBER(J831),J831&gt;0)),J831,""))))))</f>
        <v/>
      </c>
      <c r="M831" t="str" s="7">
        <f>IF(AND(AG831="Yes",OR(I831="Approve proposed",I831="Use my price")),"CHECK: protected price kept current",IF(OR(I831="Unreviewed",I831=""),"Pending review",IF(I831="Hold","On hold",IF(I831="Keep current",IF(ISNUMBER(E831),"Kept current","CHECK: no confirmed current price"),IF(AH831&lt;&gt;"Yes","CHECK: source needs review",IF(AND(I831="Use my price",NOT(AND(ISNUMBER(J831),J831&gt;0))),"CHECK: enter a price above zero",IF(NOT(OR(I831="Approve proposed",I831="Use my price")),"CHECK: choose a listed decision",IF(OR(NOT(ISNUMBER(L831)),L831&lt;=0,NOT(ISNUMBER(Y831)),Y831&lt;=0,X831&gt;=1),"CHECK: price or base unavailable",IF(L831/(Y831*(1-X831))-1&lt;0,"CHECK: price below local base","Ready")))))))))</f>
        <v>Pending review</v>
      </c>
      <c r="N831" s="18">
        <v>16.14</v>
      </c>
      <c r="O831" s="19">
        <v>0.6574</v>
      </c>
      <c r="P831" s="14">
        <v>0.7895</v>
      </c>
      <c r="Q831" s="20" t="str">
        <f>IF(AND(ISNUMBER(L831),ISNUMBER(Y831),Y831&gt;0,X831&lt;1),ROUND(L831/(Y831*(1-X831))-1,4),"")</f>
        <v/>
      </c>
      <c r="R831" s="12">
        <v>112.98</v>
      </c>
      <c r="S831" s="13">
        <f>IF(AND(ISNUMBER(E831),E831&gt;0,ISNUMBER(F831)),R831*(F831/E831-1)*(1-'Start Here'!$B$16),0)</f>
        <v>8.759099999999986</v>
      </c>
      <c r="T831" s="17">
        <f>IF(AND(M831="Ready",OR(I831="Approve proposed",AND(I831="Use my price",AND(ISNUMBER(J831),J831&gt;0))),ISNUMBER(L831),E831&gt;0),R831*(L831/E831-1)*(1-'Start Here'!$B$16),0)</f>
        <v>0</v>
      </c>
      <c r="U831" t="str" s="6">
        <v/>
      </c>
      <c r="V831" t="str" s="21">
        <v>Yes</v>
      </c>
      <c r="W831" t="str" s="21">
        <v>No</v>
      </c>
      <c r="X831" s="22">
        <v>0</v>
      </c>
      <c r="Y831" s="18">
        <v>9.74</v>
      </c>
      <c r="Z831" s="18">
        <v>18</v>
      </c>
      <c r="AA831" s="25">
        <v>0.5412</v>
      </c>
      <c r="AB831" t="str" s="6">
        <v>2026-10-01 10:41:27 UTC</v>
      </c>
      <c r="AC831" t="str" s="6">
        <v>Local Line cache</v>
      </c>
      <c r="AD831" s="23">
        <v>859028</v>
      </c>
      <c r="AE831" s="23">
        <v>588612</v>
      </c>
      <c r="AF831" t="str" s="23">
        <v>859028:588612:member</v>
      </c>
      <c r="AG831" t="str" s="23">
        <v>No</v>
      </c>
      <c r="AH831" t="str" s="23">
        <v>Yes</v>
      </c>
      <c r="AI831" s="18">
        <v>68.17999999999999</v>
      </c>
    </row>
    <row r="832" ht="32" customHeight="1">
      <c r="A832" t="str" s="7">
        <v>Deck Family Farm</v>
      </c>
      <c r="B832" t="str" s="7">
        <v>Olympia Provisions, Dog Treats</v>
      </c>
      <c r="C832" t="str" s="7">
        <v>5 oz</v>
      </c>
      <c r="D832" t="str" s="7">
        <v>Guest Basket</v>
      </c>
      <c r="E832" s="12">
        <v>16.14</v>
      </c>
      <c r="F832" s="13">
        <v>17.43</v>
      </c>
      <c r="G832" s="13">
        <f>IF(AND(ISNUMBER(E832),ISNUMBER(F832)),F832-E832,"")</f>
        <v>1.29</v>
      </c>
      <c r="H832" s="14">
        <f>IF(AND(ISNUMBER(E832),E832&gt;0,ISNUMBER(F832)),F832/E832-1,"")</f>
        <v>0.07992565055762069</v>
      </c>
      <c r="I832" t="str" s="15">
        <v>Unreviewed</v>
      </c>
      <c r="J832" s="16"/>
      <c r="K832" t="str" s="15">
        <v/>
      </c>
      <c r="L832" s="17" t="str">
        <f>IF(AC832="Local catalog","",IF(AG832="Yes",IF(ISNUMBER(E832),E832,""),IF(I832="Keep current",IF(ISNUMBER(E832),E832,""),IF(AH832&lt;&gt;"Yes","",IF(I832="Approve proposed",F832,IF(AND(I832="Use my price",AND(ISNUMBER(J832),J832&gt;0)),J832,""))))))</f>
        <v/>
      </c>
      <c r="M832" t="str" s="7">
        <f>IF(AND(AG832="Yes",OR(I832="Approve proposed",I832="Use my price")),"CHECK: protected price kept current",IF(OR(I832="Unreviewed",I832=""),"Pending review",IF(I832="Hold","On hold",IF(I832="Keep current",IF(ISNUMBER(E832),"Kept current","CHECK: no confirmed current price"),IF(AH832&lt;&gt;"Yes","CHECK: source needs review",IF(AND(I832="Use my price",NOT(AND(ISNUMBER(J832),J832&gt;0))),"CHECK: enter a price above zero",IF(NOT(OR(I832="Approve proposed",I832="Use my price")),"CHECK: choose a listed decision",IF(OR(NOT(ISNUMBER(L832)),L832&lt;=0,NOT(ISNUMBER(Y832)),Y832&lt;=0,X832&gt;=1),"CHECK: price or base unavailable",IF(L832/(Y832*(1-X832))-1&lt;0,"CHECK: price below local base","Ready")))))))))</f>
        <v>Pending review</v>
      </c>
      <c r="N832" s="18">
        <v>16.14</v>
      </c>
      <c r="O832" s="19">
        <v>0.6574</v>
      </c>
      <c r="P832" s="14">
        <v>0.7895</v>
      </c>
      <c r="Q832" s="20" t="str">
        <f>IF(AND(ISNUMBER(L832),ISNUMBER(Y832),Y832&gt;0,X832&lt;1),ROUND(L832/(Y832*(1-X832))-1,4),"")</f>
        <v/>
      </c>
      <c r="R832" s="12">
        <v>70.08</v>
      </c>
      <c r="S832" s="13">
        <f>IF(AND(ISNUMBER(E832),E832&gt;0,ISNUMBER(F832)),R832*(F832/E832-1)*(1-'Start Here'!$B$16),0)</f>
        <v>5.4331539033457155</v>
      </c>
      <c r="T832" s="17">
        <f>IF(AND(M832="Ready",OR(I832="Approve proposed",AND(I832="Use my price",AND(ISNUMBER(J832),J832&gt;0))),ISNUMBER(L832),E832&gt;0),R832*(L832/E832-1)*(1-'Start Here'!$B$16),0)</f>
        <v>0</v>
      </c>
      <c r="U832" t="str" s="6">
        <v/>
      </c>
      <c r="V832" t="str" s="21">
        <v>Yes</v>
      </c>
      <c r="W832" t="str" s="21">
        <v>No</v>
      </c>
      <c r="X832" s="22">
        <v>0</v>
      </c>
      <c r="Y832" s="18">
        <v>9.74</v>
      </c>
      <c r="Z832" s="18">
        <v>18</v>
      </c>
      <c r="AA832" s="25">
        <v>0.5412</v>
      </c>
      <c r="AB832" t="str" s="6">
        <v>2026-10-01 10:41:27 UTC</v>
      </c>
      <c r="AC832" t="str" s="6">
        <v>Local Line cache</v>
      </c>
      <c r="AD832" s="23">
        <v>859028</v>
      </c>
      <c r="AE832" s="23">
        <v>588612</v>
      </c>
      <c r="AF832" t="str" s="23">
        <v>859028:588612:guest</v>
      </c>
      <c r="AG832" t="str" s="23">
        <v>No</v>
      </c>
      <c r="AH832" t="str" s="23">
        <v>Yes</v>
      </c>
      <c r="AI832" s="18">
        <v>38.96</v>
      </c>
    </row>
    <row r="833" ht="32" customHeight="1">
      <c r="A833" t="str" s="7">
        <v>Deck Family Farm</v>
      </c>
      <c r="B833" t="str" s="7">
        <v>Olympia Provisions, Dog Treats</v>
      </c>
      <c r="C833" t="str" s="7">
        <v>5 oz</v>
      </c>
      <c r="D833" t="str" s="7">
        <v>SNAP</v>
      </c>
      <c r="E833" s="12">
        <v>16.14</v>
      </c>
      <c r="F833" s="13">
        <v>16.14</v>
      </c>
      <c r="G833" s="13">
        <f>IF(AND(ISNUMBER(E833),ISNUMBER(F833)),F833-E833,"")</f>
        <v>0</v>
      </c>
      <c r="H833" s="14">
        <f>IF(AND(ISNUMBER(E833),E833&gt;0,ISNUMBER(F833)),F833/E833-1,"")</f>
        <v>0</v>
      </c>
      <c r="I833" t="str" s="15">
        <v>Keep current</v>
      </c>
      <c r="J833" s="16"/>
      <c r="K833" t="str" s="15">
        <v/>
      </c>
      <c r="L833" s="17">
        <f>IF(AC833="Local catalog","",IF(AG833="Yes",IF(ISNUMBER(E833),E833,""),IF(I833="Keep current",IF(ISNUMBER(E833),E833,""),IF(AH833&lt;&gt;"Yes","",IF(I833="Approve proposed",F833,IF(AND(I833="Use my price",AND(ISNUMBER(J833),J833&gt;0)),J833,""))))))</f>
        <v>16.14</v>
      </c>
      <c r="M833" t="str" s="7">
        <f>IF(AND(AG833="Yes",OR(I833="Approve proposed",I833="Use my price")),"CHECK: protected price kept current",IF(OR(I833="Unreviewed",I833=""),"Pending review",IF(I833="Hold","On hold",IF(I833="Keep current",IF(ISNUMBER(E833),"Kept current","CHECK: no confirmed current price"),IF(AH833&lt;&gt;"Yes","CHECK: source needs review",IF(AND(I833="Use my price",NOT(AND(ISNUMBER(J833),J833&gt;0))),"CHECK: enter a price above zero",IF(NOT(OR(I833="Approve proposed",I833="Use my price")),"CHECK: choose a listed decision",IF(OR(NOT(ISNUMBER(L833)),L833&lt;=0,NOT(ISNUMBER(Y833)),Y833&lt;=0,X833&gt;=1),"CHECK: price or base unavailable",IF(L833/(Y833*(1-X833))-1&lt;0,"CHECK: price below local base","Ready")))))))))</f>
        <v>Kept current</v>
      </c>
      <c r="N833" s="18">
        <v>16.14</v>
      </c>
      <c r="O833" s="19">
        <v>0.6574</v>
      </c>
      <c r="P833" s="14">
        <v>0.6571</v>
      </c>
      <c r="Q833" s="20">
        <f>IF(AND(ISNUMBER(L833),ISNUMBER(Y833),Y833&gt;0,X833&lt;1),ROUND(L833/(Y833*(1-X833))-1,4),"")</f>
        <v>0.6571</v>
      </c>
      <c r="R833" s="12">
        <v>0</v>
      </c>
      <c r="S833" s="13">
        <f>IF(AND(ISNUMBER(E833),E833&gt;0,ISNUMBER(F833)),R833*(F833/E833-1)*(1-'Start Here'!$B$16),0)</f>
        <v>0</v>
      </c>
      <c r="T833" s="17">
        <f>IF(AND(M833="Ready",OR(I833="Approve proposed",AND(I833="Use my price",AND(ISNUMBER(J833),J833&gt;0))),ISNUMBER(L833),E833&gt;0),R833*(L833/E833-1)*(1-'Start Here'!$B$16),0)</f>
        <v>0</v>
      </c>
      <c r="U833" t="str" s="6">
        <v>SNAP: preserve existing selling price</v>
      </c>
      <c r="V833" t="str" s="21">
        <v>Yes</v>
      </c>
      <c r="W833" t="str" s="21">
        <v>No</v>
      </c>
      <c r="X833" s="22">
        <v>0</v>
      </c>
      <c r="Y833" s="18">
        <v>9.74</v>
      </c>
      <c r="Z833" s="18">
        <v>18</v>
      </c>
      <c r="AA833" s="25">
        <v>0.5412</v>
      </c>
      <c r="AB833" t="str" s="6">
        <v>2026-10-01 10:41:27 UTC</v>
      </c>
      <c r="AC833" t="str" s="6">
        <v>Local Line cache</v>
      </c>
      <c r="AD833" s="23">
        <v>859028</v>
      </c>
      <c r="AE833" s="23">
        <v>588612</v>
      </c>
      <c r="AF833" t="str" s="23">
        <v>859028:588612:snap</v>
      </c>
      <c r="AG833" t="str" s="23">
        <v>Yes</v>
      </c>
      <c r="AH833" t="str" s="23">
        <v>Yes</v>
      </c>
      <c r="AI833" s="18">
        <v>0</v>
      </c>
    </row>
    <row r="834" ht="32" customHeight="1">
      <c r="A834" t="str" s="7">
        <v>Deck Family Farm</v>
      </c>
      <c r="B834" t="str" s="7">
        <v>Olympia Provisions, Rosette D'Oregon Salami</v>
      </c>
      <c r="C834" t="str" s="7">
        <v>4.5 oz</v>
      </c>
      <c r="D834" t="str" s="7">
        <v>Herd Share Members</v>
      </c>
      <c r="E834" s="12">
        <v>17.93</v>
      </c>
      <c r="F834" s="13">
        <v>19.36</v>
      </c>
      <c r="G834" s="13">
        <f>IF(AND(ISNUMBER(E834),ISNUMBER(F834)),F834-E834,"")</f>
        <v>1.43</v>
      </c>
      <c r="H834" s="14">
        <f>IF(AND(ISNUMBER(E834),E834&gt;0,ISNUMBER(F834)),F834/E834-1,"")</f>
        <v>0.07975460122699385</v>
      </c>
      <c r="I834" t="str" s="15">
        <v>Unreviewed</v>
      </c>
      <c r="J834" s="16"/>
      <c r="K834" t="str" s="15">
        <v/>
      </c>
      <c r="L834" s="17" t="str">
        <f>IF(AC834="Local catalog","",IF(AG834="Yes",IF(ISNUMBER(E834),E834,""),IF(I834="Keep current",IF(ISNUMBER(E834),E834,""),IF(AH834&lt;&gt;"Yes","",IF(I834="Approve proposed",F834,IF(AND(I834="Use my price",AND(ISNUMBER(J834),J834&gt;0)),J834,""))))))</f>
        <v/>
      </c>
      <c r="M834" t="str" s="7">
        <f>IF(AND(AG834="Yes",OR(I834="Approve proposed",I834="Use my price")),"CHECK: protected price kept current",IF(OR(I834="Unreviewed",I834=""),"Pending review",IF(I834="Hold","On hold",IF(I834="Keep current",IF(ISNUMBER(E834),"Kept current","CHECK: no confirmed current price"),IF(AH834&lt;&gt;"Yes","CHECK: source needs review",IF(AND(I834="Use my price",NOT(AND(ISNUMBER(J834),J834&gt;0))),"CHECK: enter a price above zero",IF(NOT(OR(I834="Approve proposed",I834="Use my price")),"CHECK: choose a listed decision",IF(OR(NOT(ISNUMBER(L834)),L834&lt;=0,NOT(ISNUMBER(Y834)),Y834&lt;=0,X834&gt;=1),"CHECK: price or base unavailable",IF(L834/(Y834*(1-X834))-1&lt;0,"CHECK: price below local base","Ready")))))))))</f>
        <v>Pending review</v>
      </c>
      <c r="N834" s="18">
        <v>17.93</v>
      </c>
      <c r="O834" s="19">
        <v>0.6574</v>
      </c>
      <c r="P834" s="14">
        <v>0.7893</v>
      </c>
      <c r="Q834" s="20" t="str">
        <f>IF(AND(ISNUMBER(L834),ISNUMBER(Y834),Y834&gt;0,X834&lt;1),ROUND(L834/(Y834*(1-X834))-1,4),"")</f>
        <v/>
      </c>
      <c r="R834" s="12">
        <v>258.24</v>
      </c>
      <c r="S834" s="13">
        <f>IF(AND(ISNUMBER(E834),E834&gt;0,ISNUMBER(F834)),R834*(F834/E834-1)*(1-'Start Here'!$B$16),0)</f>
        <v>19.977953374233124</v>
      </c>
      <c r="T834" s="17">
        <f>IF(AND(M834="Ready",OR(I834="Approve proposed",AND(I834="Use my price",AND(ISNUMBER(J834),J834&gt;0))),ISNUMBER(L834),E834&gt;0),R834*(L834/E834-1)*(1-'Start Here'!$B$16),0)</f>
        <v>0</v>
      </c>
      <c r="U834" t="str" s="6">
        <v>Currently hidden; do not activate automatically</v>
      </c>
      <c r="V834" t="str" s="21">
        <v>No</v>
      </c>
      <c r="W834" t="str" s="21">
        <v>No</v>
      </c>
      <c r="X834" s="22">
        <v>0</v>
      </c>
      <c r="Y834" s="18">
        <v>10.82</v>
      </c>
      <c r="Z834" s="18">
        <v>20</v>
      </c>
      <c r="AA834" s="25">
        <v>0.5412</v>
      </c>
      <c r="AB834" t="str" s="6">
        <v>2026-10-01 10:41:27 UTC</v>
      </c>
      <c r="AC834" t="str" s="6">
        <v>Local Line cache</v>
      </c>
      <c r="AD834" s="23">
        <v>805675</v>
      </c>
      <c r="AE834" s="23">
        <v>526728</v>
      </c>
      <c r="AF834" t="str" s="23">
        <v>805675:526728:herdShare</v>
      </c>
      <c r="AG834" t="str" s="23">
        <v>No</v>
      </c>
      <c r="AH834" t="str" s="23">
        <v>Yes</v>
      </c>
      <c r="AI834" s="18">
        <v>173.12</v>
      </c>
    </row>
    <row r="835" ht="32" customHeight="1">
      <c r="A835" t="str" s="7">
        <v>Deck Family Farm</v>
      </c>
      <c r="B835" t="str" s="7">
        <v>Olympia Provisions, Rosette D'Oregon Salami</v>
      </c>
      <c r="C835" t="str" s="7">
        <v>4.5 oz</v>
      </c>
      <c r="D835" t="str" s="7">
        <v>CSA Members</v>
      </c>
      <c r="E835" s="12">
        <v>17.93</v>
      </c>
      <c r="F835" s="13">
        <v>19.36</v>
      </c>
      <c r="G835" s="13">
        <f>IF(AND(ISNUMBER(E835),ISNUMBER(F835)),F835-E835,"")</f>
        <v>1.43</v>
      </c>
      <c r="H835" s="14">
        <f>IF(AND(ISNUMBER(E835),E835&gt;0,ISNUMBER(F835)),F835/E835-1,"")</f>
        <v>0.07975460122699385</v>
      </c>
      <c r="I835" t="str" s="15">
        <v>Unreviewed</v>
      </c>
      <c r="J835" s="16"/>
      <c r="K835" t="str" s="15">
        <v/>
      </c>
      <c r="L835" s="17" t="str">
        <f>IF(AC835="Local catalog","",IF(AG835="Yes",IF(ISNUMBER(E835),E835,""),IF(I835="Keep current",IF(ISNUMBER(E835),E835,""),IF(AH835&lt;&gt;"Yes","",IF(I835="Approve proposed",F835,IF(AND(I835="Use my price",AND(ISNUMBER(J835),J835&gt;0)),J835,""))))))</f>
        <v/>
      </c>
      <c r="M835" t="str" s="7">
        <f>IF(AND(AG835="Yes",OR(I835="Approve proposed",I835="Use my price")),"CHECK: protected price kept current",IF(OR(I835="Unreviewed",I835=""),"Pending review",IF(I835="Hold","On hold",IF(I835="Keep current",IF(ISNUMBER(E835),"Kept current","CHECK: no confirmed current price"),IF(AH835&lt;&gt;"Yes","CHECK: source needs review",IF(AND(I835="Use my price",NOT(AND(ISNUMBER(J835),J835&gt;0))),"CHECK: enter a price above zero",IF(NOT(OR(I835="Approve proposed",I835="Use my price")),"CHECK: choose a listed decision",IF(OR(NOT(ISNUMBER(L835)),L835&lt;=0,NOT(ISNUMBER(Y835)),Y835&lt;=0,X835&gt;=1),"CHECK: price or base unavailable",IF(L835/(Y835*(1-X835))-1&lt;0,"CHECK: price below local base","Ready")))))))))</f>
        <v>Pending review</v>
      </c>
      <c r="N835" s="18">
        <v>17.93</v>
      </c>
      <c r="O835" s="19">
        <v>0.6574</v>
      </c>
      <c r="P835" s="14">
        <v>0.7893</v>
      </c>
      <c r="Q835" s="20" t="str">
        <f>IF(AND(ISNUMBER(L835),ISNUMBER(Y835),Y835&gt;0,X835&lt;1),ROUND(L835/(Y835*(1-X835))-1,4),"")</f>
        <v/>
      </c>
      <c r="R835" s="12">
        <v>177.54000000000002</v>
      </c>
      <c r="S835" s="13">
        <f>IF(AND(ISNUMBER(E835),E835&gt;0,ISNUMBER(F835)),R835*(F835/E835-1)*(1-'Start Here'!$B$16),0)</f>
        <v>13.734842944785274</v>
      </c>
      <c r="T835" s="17">
        <f>IF(AND(M835="Ready",OR(I835="Approve proposed",AND(I835="Use my price",AND(ISNUMBER(J835),J835&gt;0))),ISNUMBER(L835),E835&gt;0),R835*(L835/E835-1)*(1-'Start Here'!$B$16),0)</f>
        <v>0</v>
      </c>
      <c r="U835" t="str" s="6">
        <v>Currently hidden; do not activate automatically</v>
      </c>
      <c r="V835" t="str" s="21">
        <v>No</v>
      </c>
      <c r="W835" t="str" s="21">
        <v>No</v>
      </c>
      <c r="X835" s="22">
        <v>0</v>
      </c>
      <c r="Y835" s="18">
        <v>10.82</v>
      </c>
      <c r="Z835" s="18">
        <v>20</v>
      </c>
      <c r="AA835" s="25">
        <v>0.5412</v>
      </c>
      <c r="AB835" t="str" s="6">
        <v>2026-10-01 10:41:27 UTC</v>
      </c>
      <c r="AC835" t="str" s="6">
        <v>Local Line cache</v>
      </c>
      <c r="AD835" s="23">
        <v>805675</v>
      </c>
      <c r="AE835" s="23">
        <v>526728</v>
      </c>
      <c r="AF835" t="str" s="23">
        <v>805675:526728:member</v>
      </c>
      <c r="AG835" t="str" s="23">
        <v>No</v>
      </c>
      <c r="AH835" t="str" s="23">
        <v>Yes</v>
      </c>
      <c r="AI835" s="18">
        <v>119.02</v>
      </c>
    </row>
    <row r="836" ht="32" customHeight="1">
      <c r="A836" t="str" s="7">
        <v>Deck Family Farm</v>
      </c>
      <c r="B836" t="str" s="7">
        <v>Olympia Provisions, Rosette D'Oregon Salami</v>
      </c>
      <c r="C836" t="str" s="7">
        <v>4.5 oz</v>
      </c>
      <c r="D836" t="str" s="7">
        <v>Guest Basket</v>
      </c>
      <c r="E836" s="12">
        <v>17.93</v>
      </c>
      <c r="F836" s="13">
        <v>19.36</v>
      </c>
      <c r="G836" s="13">
        <f>IF(AND(ISNUMBER(E836),ISNUMBER(F836)),F836-E836,"")</f>
        <v>1.43</v>
      </c>
      <c r="H836" s="14">
        <f>IF(AND(ISNUMBER(E836),E836&gt;0,ISNUMBER(F836)),F836/E836-1,"")</f>
        <v>0.07975460122699385</v>
      </c>
      <c r="I836" t="str" s="15">
        <v>Unreviewed</v>
      </c>
      <c r="J836" s="16"/>
      <c r="K836" t="str" s="15">
        <v/>
      </c>
      <c r="L836" s="17" t="str">
        <f>IF(AC836="Local catalog","",IF(AG836="Yes",IF(ISNUMBER(E836),E836,""),IF(I836="Keep current",IF(ISNUMBER(E836),E836,""),IF(AH836&lt;&gt;"Yes","",IF(I836="Approve proposed",F836,IF(AND(I836="Use my price",AND(ISNUMBER(J836),J836&gt;0)),J836,""))))))</f>
        <v/>
      </c>
      <c r="M836" t="str" s="7">
        <f>IF(AND(AG836="Yes",OR(I836="Approve proposed",I836="Use my price")),"CHECK: protected price kept current",IF(OR(I836="Unreviewed",I836=""),"Pending review",IF(I836="Hold","On hold",IF(I836="Keep current",IF(ISNUMBER(E836),"Kept current","CHECK: no confirmed current price"),IF(AH836&lt;&gt;"Yes","CHECK: source needs review",IF(AND(I836="Use my price",NOT(AND(ISNUMBER(J836),J836&gt;0))),"CHECK: enter a price above zero",IF(NOT(OR(I836="Approve proposed",I836="Use my price")),"CHECK: choose a listed decision",IF(OR(NOT(ISNUMBER(L836)),L836&lt;=0,NOT(ISNUMBER(Y836)),Y836&lt;=0,X836&gt;=1),"CHECK: price or base unavailable",IF(L836/(Y836*(1-X836))-1&lt;0,"CHECK: price below local base","Ready")))))))))</f>
        <v>Pending review</v>
      </c>
      <c r="N836" s="18">
        <v>17.93</v>
      </c>
      <c r="O836" s="19">
        <v>0.6574</v>
      </c>
      <c r="P836" s="14">
        <v>0.7893</v>
      </c>
      <c r="Q836" s="20" t="str">
        <f>IF(AND(ISNUMBER(L836),ISNUMBER(Y836),Y836&gt;0,X836&lt;1),ROUND(L836/(Y836*(1-X836))-1,4),"")</f>
        <v/>
      </c>
      <c r="R836" s="12">
        <v>0</v>
      </c>
      <c r="S836" s="13">
        <f>IF(AND(ISNUMBER(E836),E836&gt;0,ISNUMBER(F836)),R836*(F836/E836-1)*(1-'Start Here'!$B$16),0)</f>
        <v>0</v>
      </c>
      <c r="T836" s="17">
        <f>IF(AND(M836="Ready",OR(I836="Approve proposed",AND(I836="Use my price",AND(ISNUMBER(J836),J836&gt;0))),ISNUMBER(L836),E836&gt;0),R836*(L836/E836-1)*(1-'Start Here'!$B$16),0)</f>
        <v>0</v>
      </c>
      <c r="U836" t="str" s="6">
        <v>Currently hidden; do not activate automatically</v>
      </c>
      <c r="V836" t="str" s="21">
        <v>No</v>
      </c>
      <c r="W836" t="str" s="21">
        <v>No</v>
      </c>
      <c r="X836" s="22">
        <v>0</v>
      </c>
      <c r="Y836" s="18">
        <v>10.82</v>
      </c>
      <c r="Z836" s="18">
        <v>20</v>
      </c>
      <c r="AA836" s="25">
        <v>0.5412</v>
      </c>
      <c r="AB836" t="str" s="6">
        <v>2026-10-01 10:41:27 UTC</v>
      </c>
      <c r="AC836" t="str" s="6">
        <v>Local Line cache</v>
      </c>
      <c r="AD836" s="23">
        <v>805675</v>
      </c>
      <c r="AE836" s="23">
        <v>526728</v>
      </c>
      <c r="AF836" t="str" s="23">
        <v>805675:526728:guest</v>
      </c>
      <c r="AG836" t="str" s="23">
        <v>No</v>
      </c>
      <c r="AH836" t="str" s="23">
        <v>Yes</v>
      </c>
      <c r="AI836" s="18">
        <v>0</v>
      </c>
    </row>
    <row r="837" ht="32" customHeight="1">
      <c r="A837" t="str" s="7">
        <v>Deck Family Farm</v>
      </c>
      <c r="B837" t="str" s="7">
        <v>Olympia Provisions, Rosette D'Oregon Salami</v>
      </c>
      <c r="C837" t="str" s="7">
        <v>4.5 oz</v>
      </c>
      <c r="D837" t="str" s="7">
        <v>SNAP</v>
      </c>
      <c r="E837" s="12">
        <v>17.93</v>
      </c>
      <c r="F837" s="13">
        <v>17.93</v>
      </c>
      <c r="G837" s="13">
        <f>IF(AND(ISNUMBER(E837),ISNUMBER(F837)),F837-E837,"")</f>
        <v>0</v>
      </c>
      <c r="H837" s="14">
        <f>IF(AND(ISNUMBER(E837),E837&gt;0,ISNUMBER(F837)),F837/E837-1,"")</f>
        <v>0</v>
      </c>
      <c r="I837" t="str" s="15">
        <v>Keep current</v>
      </c>
      <c r="J837" s="16"/>
      <c r="K837" t="str" s="15">
        <v/>
      </c>
      <c r="L837" s="17">
        <f>IF(AC837="Local catalog","",IF(AG837="Yes",IF(ISNUMBER(E837),E837,""),IF(I837="Keep current",IF(ISNUMBER(E837),E837,""),IF(AH837&lt;&gt;"Yes","",IF(I837="Approve proposed",F837,IF(AND(I837="Use my price",AND(ISNUMBER(J837),J837&gt;0)),J837,""))))))</f>
        <v>17.93</v>
      </c>
      <c r="M837" t="str" s="7">
        <f>IF(AND(AG837="Yes",OR(I837="Approve proposed",I837="Use my price")),"CHECK: protected price kept current",IF(OR(I837="Unreviewed",I837=""),"Pending review",IF(I837="Hold","On hold",IF(I837="Keep current",IF(ISNUMBER(E837),"Kept current","CHECK: no confirmed current price"),IF(AH837&lt;&gt;"Yes","CHECK: source needs review",IF(AND(I837="Use my price",NOT(AND(ISNUMBER(J837),J837&gt;0))),"CHECK: enter a price above zero",IF(NOT(OR(I837="Approve proposed",I837="Use my price")),"CHECK: choose a listed decision",IF(OR(NOT(ISNUMBER(L837)),L837&lt;=0,NOT(ISNUMBER(Y837)),Y837&lt;=0,X837&gt;=1),"CHECK: price or base unavailable",IF(L837/(Y837*(1-X837))-1&lt;0,"CHECK: price below local base","Ready")))))))))</f>
        <v>Kept current</v>
      </c>
      <c r="N837" s="18">
        <v>17.93</v>
      </c>
      <c r="O837" s="19">
        <v>0.6574</v>
      </c>
      <c r="P837" s="14">
        <v>0.6571</v>
      </c>
      <c r="Q837" s="20">
        <f>IF(AND(ISNUMBER(L837),ISNUMBER(Y837),Y837&gt;0,X837&lt;1),ROUND(L837/(Y837*(1-X837))-1,4),"")</f>
        <v>0.6571</v>
      </c>
      <c r="R837" s="12">
        <v>0</v>
      </c>
      <c r="S837" s="13">
        <f>IF(AND(ISNUMBER(E837),E837&gt;0,ISNUMBER(F837)),R837*(F837/E837-1)*(1-'Start Here'!$B$16),0)</f>
        <v>0</v>
      </c>
      <c r="T837" s="17">
        <f>IF(AND(M837="Ready",OR(I837="Approve proposed",AND(I837="Use my price",AND(ISNUMBER(J837),J837&gt;0))),ISNUMBER(L837),E837&gt;0),R837*(L837/E837-1)*(1-'Start Here'!$B$16),0)</f>
        <v>0</v>
      </c>
      <c r="U837" t="str" s="6">
        <v>SNAP: preserve existing selling price; Currently hidden; do not activate automatically</v>
      </c>
      <c r="V837" t="str" s="21">
        <v>No</v>
      </c>
      <c r="W837" t="str" s="21">
        <v>No</v>
      </c>
      <c r="X837" s="22">
        <v>0</v>
      </c>
      <c r="Y837" s="18">
        <v>10.82</v>
      </c>
      <c r="Z837" s="18">
        <v>20</v>
      </c>
      <c r="AA837" s="25">
        <v>0.5412</v>
      </c>
      <c r="AB837" t="str" s="6">
        <v>2026-10-01 10:41:27 UTC</v>
      </c>
      <c r="AC837" t="str" s="6">
        <v>Local Line cache</v>
      </c>
      <c r="AD837" s="23">
        <v>805675</v>
      </c>
      <c r="AE837" s="23">
        <v>526728</v>
      </c>
      <c r="AF837" t="str" s="23">
        <v>805675:526728:snap</v>
      </c>
      <c r="AG837" t="str" s="23">
        <v>Yes</v>
      </c>
      <c r="AH837" t="str" s="23">
        <v>Yes</v>
      </c>
      <c r="AI837" s="18">
        <v>0</v>
      </c>
    </row>
    <row r="838" ht="32" customHeight="1">
      <c r="A838" t="str" s="7">
        <v>Deck Family Farm</v>
      </c>
      <c r="B838" t="str" s="7">
        <v>Organic Ground Beef</v>
      </c>
      <c r="C838" t="str" s="7">
        <v>1 lbs</v>
      </c>
      <c r="D838" t="str" s="7">
        <v>Herd Share Members</v>
      </c>
      <c r="E838" s="12">
        <v>12.56</v>
      </c>
      <c r="F838" s="13">
        <v>13.56</v>
      </c>
      <c r="G838" s="13">
        <f>IF(AND(ISNUMBER(E838),ISNUMBER(F838)),F838-E838,"")</f>
        <v>1</v>
      </c>
      <c r="H838" s="14">
        <f>IF(AND(ISNUMBER(E838),E838&gt;0,ISNUMBER(F838)),F838/E838-1,"")</f>
        <v>0.07961783439490455</v>
      </c>
      <c r="I838" t="str" s="15">
        <v>Unreviewed</v>
      </c>
      <c r="J838" s="16"/>
      <c r="K838" t="str" s="15">
        <v/>
      </c>
      <c r="L838" s="17" t="str">
        <f>IF(AC838="Local catalog","",IF(AG838="Yes",IF(ISNUMBER(E838),E838,""),IF(I838="Keep current",IF(ISNUMBER(E838),E838,""),IF(AH838&lt;&gt;"Yes","",IF(I838="Approve proposed",F838,IF(AND(I838="Use my price",AND(ISNUMBER(J838),J838&gt;0)),J838,""))))))</f>
        <v/>
      </c>
      <c r="M838" t="str" s="7">
        <f>IF(AND(AG838="Yes",OR(I838="Approve proposed",I838="Use my price")),"CHECK: protected price kept current",IF(OR(I838="Unreviewed",I838=""),"Pending review",IF(I838="Hold","On hold",IF(I838="Keep current",IF(ISNUMBER(E838),"Kept current","CHECK: no confirmed current price"),IF(AH838&lt;&gt;"Yes","CHECK: source needs review",IF(AND(I838="Use my price",NOT(AND(ISNUMBER(J838),J838&gt;0))),"CHECK: enter a price above zero",IF(NOT(OR(I838="Approve proposed",I838="Use my price")),"CHECK: choose a listed decision",IF(OR(NOT(ISNUMBER(L838)),L838&lt;=0,NOT(ISNUMBER(Y838)),Y838&lt;=0,X838&gt;=1),"CHECK: price or base unavailable",IF(L838/(Y838*(1-X838))-1&lt;0,"CHECK: price below local base","Ready")))))))))</f>
        <v>Pending review</v>
      </c>
      <c r="N838" s="18">
        <v>12.56</v>
      </c>
      <c r="O838" s="19">
        <v>0.6574</v>
      </c>
      <c r="P838" s="14">
        <v>0.7889</v>
      </c>
      <c r="Q838" s="20" t="str">
        <f>IF(AND(ISNUMBER(L838),ISNUMBER(Y838),Y838&gt;0,X838&lt;1),ROUND(L838/(Y838*(1-X838))-1,4),"")</f>
        <v/>
      </c>
      <c r="R838" s="12">
        <v>21912.88</v>
      </c>
      <c r="S838" s="13">
        <f>IF(AND(ISNUMBER(E838),E838&gt;0,ISNUMBER(F838)),R838*(F838/E838-1)*(1-'Start Here'!$B$16),0)</f>
        <v>1692.3163694267535</v>
      </c>
      <c r="T838" s="17">
        <f>IF(AND(M838="Ready",OR(I838="Approve proposed",AND(I838="Use my price",AND(ISNUMBER(J838),J838&gt;0))),ISNUMBER(L838),E838&gt;0),R838*(L838/E838-1)*(1-'Start Here'!$B$16),0)</f>
        <v>0</v>
      </c>
      <c r="U838" t="str" s="6">
        <v/>
      </c>
      <c r="V838" t="str" s="21">
        <v>Yes</v>
      </c>
      <c r="W838" t="str" s="21">
        <v>No</v>
      </c>
      <c r="X838" s="22">
        <v>0</v>
      </c>
      <c r="Y838" s="18">
        <v>7.58</v>
      </c>
      <c r="Z838" s="18">
        <v>14</v>
      </c>
      <c r="AA838" s="25">
        <v>0.5412</v>
      </c>
      <c r="AB838" t="str" s="6">
        <v>2026-10-01T16:20:38.572Z</v>
      </c>
      <c r="AC838" t="str" s="6">
        <v>Live GET verified</v>
      </c>
      <c r="AD838" s="23">
        <v>805689</v>
      </c>
      <c r="AE838" s="23">
        <v>526742</v>
      </c>
      <c r="AF838" t="str" s="23">
        <v>805689:526742:herdShare</v>
      </c>
      <c r="AG838" t="str" s="23">
        <v>No</v>
      </c>
      <c r="AH838" t="str" s="23">
        <v>Yes</v>
      </c>
      <c r="AI838" s="18">
        <v>14803.740000000002</v>
      </c>
    </row>
    <row r="839" ht="32" customHeight="1">
      <c r="A839" t="str" s="7">
        <v>Deck Family Farm</v>
      </c>
      <c r="B839" t="str" s="7">
        <v>Organic Ground Beef</v>
      </c>
      <c r="C839" t="str" s="7">
        <v>1 lbs</v>
      </c>
      <c r="D839" t="str" s="7">
        <v>CSA Members</v>
      </c>
      <c r="E839" s="12">
        <v>12.56</v>
      </c>
      <c r="F839" s="13">
        <v>13.56</v>
      </c>
      <c r="G839" s="13">
        <f>IF(AND(ISNUMBER(E839),ISNUMBER(F839)),F839-E839,"")</f>
        <v>1</v>
      </c>
      <c r="H839" s="14">
        <f>IF(AND(ISNUMBER(E839),E839&gt;0,ISNUMBER(F839)),F839/E839-1,"")</f>
        <v>0.07961783439490455</v>
      </c>
      <c r="I839" t="str" s="15">
        <v>Unreviewed</v>
      </c>
      <c r="J839" s="16"/>
      <c r="K839" t="str" s="15">
        <v/>
      </c>
      <c r="L839" s="17" t="str">
        <f>IF(AC839="Local catalog","",IF(AG839="Yes",IF(ISNUMBER(E839),E839,""),IF(I839="Keep current",IF(ISNUMBER(E839),E839,""),IF(AH839&lt;&gt;"Yes","",IF(I839="Approve proposed",F839,IF(AND(I839="Use my price",AND(ISNUMBER(J839),J839&gt;0)),J839,""))))))</f>
        <v/>
      </c>
      <c r="M839" t="str" s="7">
        <f>IF(AND(AG839="Yes",OR(I839="Approve proposed",I839="Use my price")),"CHECK: protected price kept current",IF(OR(I839="Unreviewed",I839=""),"Pending review",IF(I839="Hold","On hold",IF(I839="Keep current",IF(ISNUMBER(E839),"Kept current","CHECK: no confirmed current price"),IF(AH839&lt;&gt;"Yes","CHECK: source needs review",IF(AND(I839="Use my price",NOT(AND(ISNUMBER(J839),J839&gt;0))),"CHECK: enter a price above zero",IF(NOT(OR(I839="Approve proposed",I839="Use my price")),"CHECK: choose a listed decision",IF(OR(NOT(ISNUMBER(L839)),L839&lt;=0,NOT(ISNUMBER(Y839)),Y839&lt;=0,X839&gt;=1),"CHECK: price or base unavailable",IF(L839/(Y839*(1-X839))-1&lt;0,"CHECK: price below local base","Ready")))))))))</f>
        <v>Pending review</v>
      </c>
      <c r="N839" s="18">
        <v>12.56</v>
      </c>
      <c r="O839" s="19">
        <v>0.6574</v>
      </c>
      <c r="P839" s="14">
        <v>0.7889</v>
      </c>
      <c r="Q839" s="20" t="str">
        <f>IF(AND(ISNUMBER(L839),ISNUMBER(Y839),Y839&gt;0,X839&lt;1),ROUND(L839/(Y839*(1-X839))-1,4),"")</f>
        <v/>
      </c>
      <c r="R839" s="12">
        <v>882.32</v>
      </c>
      <c r="S839" s="13">
        <f>IF(AND(ISNUMBER(E839),E839&gt;0,ISNUMBER(F839)),R839*(F839/E839-1)*(1-'Start Here'!$B$16),0)</f>
        <v>68.14095541401282</v>
      </c>
      <c r="T839" s="17">
        <f>IF(AND(M839="Ready",OR(I839="Approve proposed",AND(I839="Use my price",AND(ISNUMBER(J839),J839&gt;0))),ISNUMBER(L839),E839&gt;0),R839*(L839/E839-1)*(1-'Start Here'!$B$16),0)</f>
        <v>0</v>
      </c>
      <c r="U839" t="str" s="6">
        <v/>
      </c>
      <c r="V839" t="str" s="21">
        <v>Yes</v>
      </c>
      <c r="W839" t="str" s="21">
        <v>No</v>
      </c>
      <c r="X839" s="22">
        <v>0</v>
      </c>
      <c r="Y839" s="18">
        <v>7.58</v>
      </c>
      <c r="Z839" s="18">
        <v>14</v>
      </c>
      <c r="AA839" s="25">
        <v>0.5412</v>
      </c>
      <c r="AB839" t="str" s="6">
        <v>2026-10-01T16:20:38.572Z</v>
      </c>
      <c r="AC839" t="str" s="6">
        <v>Live GET verified</v>
      </c>
      <c r="AD839" s="23">
        <v>805689</v>
      </c>
      <c r="AE839" s="23">
        <v>526742</v>
      </c>
      <c r="AF839" t="str" s="23">
        <v>805689:526742:member</v>
      </c>
      <c r="AG839" t="str" s="23">
        <v>No</v>
      </c>
      <c r="AH839" t="str" s="23">
        <v>Yes</v>
      </c>
      <c r="AI839" s="18">
        <v>621.56</v>
      </c>
    </row>
    <row r="840" ht="32" customHeight="1">
      <c r="A840" t="str" s="7">
        <v>Deck Family Farm</v>
      </c>
      <c r="B840" t="str" s="7">
        <v>Organic Ground Beef</v>
      </c>
      <c r="C840" t="str" s="7">
        <v>1 lbs</v>
      </c>
      <c r="D840" t="str" s="7">
        <v>Guest Basket</v>
      </c>
      <c r="E840" s="12">
        <v>12.56</v>
      </c>
      <c r="F840" s="13">
        <v>13.56</v>
      </c>
      <c r="G840" s="13">
        <f>IF(AND(ISNUMBER(E840),ISNUMBER(F840)),F840-E840,"")</f>
        <v>1</v>
      </c>
      <c r="H840" s="14">
        <f>IF(AND(ISNUMBER(E840),E840&gt;0,ISNUMBER(F840)),F840/E840-1,"")</f>
        <v>0.07961783439490455</v>
      </c>
      <c r="I840" t="str" s="15">
        <v>Unreviewed</v>
      </c>
      <c r="J840" s="16"/>
      <c r="K840" t="str" s="15">
        <v/>
      </c>
      <c r="L840" s="17" t="str">
        <f>IF(AC840="Local catalog","",IF(AG840="Yes",IF(ISNUMBER(E840),E840,""),IF(I840="Keep current",IF(ISNUMBER(E840),E840,""),IF(AH840&lt;&gt;"Yes","",IF(I840="Approve proposed",F840,IF(AND(I840="Use my price",AND(ISNUMBER(J840),J840&gt;0)),J840,""))))))</f>
        <v/>
      </c>
      <c r="M840" t="str" s="7">
        <f>IF(AND(AG840="Yes",OR(I840="Approve proposed",I840="Use my price")),"CHECK: protected price kept current",IF(OR(I840="Unreviewed",I840=""),"Pending review",IF(I840="Hold","On hold",IF(I840="Keep current",IF(ISNUMBER(E840),"Kept current","CHECK: no confirmed current price"),IF(AH840&lt;&gt;"Yes","CHECK: source needs review",IF(AND(I840="Use my price",NOT(AND(ISNUMBER(J840),J840&gt;0))),"CHECK: enter a price above zero",IF(NOT(OR(I840="Approve proposed",I840="Use my price")),"CHECK: choose a listed decision",IF(OR(NOT(ISNUMBER(L840)),L840&lt;=0,NOT(ISNUMBER(Y840)),Y840&lt;=0,X840&gt;=1),"CHECK: price or base unavailable",IF(L840/(Y840*(1-X840))-1&lt;0,"CHECK: price below local base","Ready")))))))))</f>
        <v>Pending review</v>
      </c>
      <c r="N840" s="18">
        <v>12.56</v>
      </c>
      <c r="O840" s="19">
        <v>0.6574</v>
      </c>
      <c r="P840" s="14">
        <v>0.7889</v>
      </c>
      <c r="Q840" s="20" t="str">
        <f>IF(AND(ISNUMBER(L840),ISNUMBER(Y840),Y840&gt;0,X840&lt;1),ROUND(L840/(Y840*(1-X840))-1,4),"")</f>
        <v/>
      </c>
      <c r="R840" s="12">
        <v>1249.6499999999999</v>
      </c>
      <c r="S840" s="13">
        <f>IF(AND(ISNUMBER(E840),E840&gt;0,ISNUMBER(F840)),R840*(F840/E840-1)*(1-'Start Here'!$B$16),0)</f>
        <v>96.50959394904469</v>
      </c>
      <c r="T840" s="17">
        <f>IF(AND(M840="Ready",OR(I840="Approve proposed",AND(I840="Use my price",AND(ISNUMBER(J840),J840&gt;0))),ISNUMBER(L840),E840&gt;0),R840*(L840/E840-1)*(1-'Start Here'!$B$16),0)</f>
        <v>0</v>
      </c>
      <c r="U840" t="str" s="6">
        <v/>
      </c>
      <c r="V840" t="str" s="21">
        <v>Yes</v>
      </c>
      <c r="W840" t="str" s="21">
        <v>No</v>
      </c>
      <c r="X840" s="22">
        <v>0</v>
      </c>
      <c r="Y840" s="18">
        <v>7.58</v>
      </c>
      <c r="Z840" s="18">
        <v>14</v>
      </c>
      <c r="AA840" s="25">
        <v>0.5412</v>
      </c>
      <c r="AB840" t="str" s="6">
        <v>2026-10-01T16:20:38.572Z</v>
      </c>
      <c r="AC840" t="str" s="6">
        <v>Live GET verified</v>
      </c>
      <c r="AD840" s="23">
        <v>805689</v>
      </c>
      <c r="AE840" s="23">
        <v>526742</v>
      </c>
      <c r="AF840" t="str" s="23">
        <v>805689:526742:guest</v>
      </c>
      <c r="AG840" t="str" s="23">
        <v>No</v>
      </c>
      <c r="AH840" t="str" s="23">
        <v>Yes</v>
      </c>
      <c r="AI840" s="18">
        <v>803.48</v>
      </c>
    </row>
    <row r="841" ht="32" customHeight="1">
      <c r="A841" t="str" s="7">
        <v>Deck Family Farm</v>
      </c>
      <c r="B841" t="str" s="7">
        <v>Organic Ground Beef</v>
      </c>
      <c r="C841" t="str" s="7">
        <v>1 lbs</v>
      </c>
      <c r="D841" t="str" s="7">
        <v>SNAP</v>
      </c>
      <c r="E841" s="12">
        <v>12.56</v>
      </c>
      <c r="F841" s="13">
        <v>12.56</v>
      </c>
      <c r="G841" s="13">
        <f>IF(AND(ISNUMBER(E841),ISNUMBER(F841)),F841-E841,"")</f>
        <v>0</v>
      </c>
      <c r="H841" s="14">
        <f>IF(AND(ISNUMBER(E841),E841&gt;0,ISNUMBER(F841)),F841/E841-1,"")</f>
        <v>0</v>
      </c>
      <c r="I841" t="str" s="15">
        <v>Keep current</v>
      </c>
      <c r="J841" s="16"/>
      <c r="K841" t="str" s="15">
        <v/>
      </c>
      <c r="L841" s="17">
        <f>IF(AC841="Local catalog","",IF(AG841="Yes",IF(ISNUMBER(E841),E841,""),IF(I841="Keep current",IF(ISNUMBER(E841),E841,""),IF(AH841&lt;&gt;"Yes","",IF(I841="Approve proposed",F841,IF(AND(I841="Use my price",AND(ISNUMBER(J841),J841&gt;0)),J841,""))))))</f>
        <v>12.56</v>
      </c>
      <c r="M841" t="str" s="7">
        <f>IF(AND(AG841="Yes",OR(I841="Approve proposed",I841="Use my price")),"CHECK: protected price kept current",IF(OR(I841="Unreviewed",I841=""),"Pending review",IF(I841="Hold","On hold",IF(I841="Keep current",IF(ISNUMBER(E841),"Kept current","CHECK: no confirmed current price"),IF(AH841&lt;&gt;"Yes","CHECK: source needs review",IF(AND(I841="Use my price",NOT(AND(ISNUMBER(J841),J841&gt;0))),"CHECK: enter a price above zero",IF(NOT(OR(I841="Approve proposed",I841="Use my price")),"CHECK: choose a listed decision",IF(OR(NOT(ISNUMBER(L841)),L841&lt;=0,NOT(ISNUMBER(Y841)),Y841&lt;=0,X841&gt;=1),"CHECK: price or base unavailable",IF(L841/(Y841*(1-X841))-1&lt;0,"CHECK: price below local base","Ready")))))))))</f>
        <v>Kept current</v>
      </c>
      <c r="N841" s="18">
        <v>12.56</v>
      </c>
      <c r="O841" s="19">
        <v>0.6574</v>
      </c>
      <c r="P841" s="14">
        <v>0.657</v>
      </c>
      <c r="Q841" s="20">
        <f>IF(AND(ISNUMBER(L841),ISNUMBER(Y841),Y841&gt;0,X841&lt;1),ROUND(L841/(Y841*(1-X841))-1,4),"")</f>
        <v>0.657</v>
      </c>
      <c r="R841" s="12">
        <v>0</v>
      </c>
      <c r="S841" s="13">
        <f>IF(AND(ISNUMBER(E841),E841&gt;0,ISNUMBER(F841)),R841*(F841/E841-1)*(1-'Start Here'!$B$16),0)</f>
        <v>0</v>
      </c>
      <c r="T841" s="17">
        <f>IF(AND(M841="Ready",OR(I841="Approve proposed",AND(I841="Use my price",AND(ISNUMBER(J841),J841&gt;0))),ISNUMBER(L841),E841&gt;0),R841*(L841/E841-1)*(1-'Start Here'!$B$16),0)</f>
        <v>0</v>
      </c>
      <c r="U841" t="str" s="6">
        <v>SNAP: preserve existing selling price</v>
      </c>
      <c r="V841" t="str" s="21">
        <v>Yes</v>
      </c>
      <c r="W841" t="str" s="21">
        <v>No</v>
      </c>
      <c r="X841" s="22">
        <v>0</v>
      </c>
      <c r="Y841" s="18">
        <v>7.58</v>
      </c>
      <c r="Z841" s="18">
        <v>14</v>
      </c>
      <c r="AA841" s="25">
        <v>0.5412</v>
      </c>
      <c r="AB841" t="str" s="6">
        <v>2026-10-01T16:20:38.572Z</v>
      </c>
      <c r="AC841" t="str" s="6">
        <v>Live GET verified</v>
      </c>
      <c r="AD841" s="23">
        <v>805689</v>
      </c>
      <c r="AE841" s="23">
        <v>526742</v>
      </c>
      <c r="AF841" t="str" s="23">
        <v>805689:526742:snap</v>
      </c>
      <c r="AG841" t="str" s="23">
        <v>Yes</v>
      </c>
      <c r="AH841" t="str" s="23">
        <v>Yes</v>
      </c>
      <c r="AI841" s="18">
        <v>0</v>
      </c>
    </row>
    <row r="842" ht="32" customHeight="1">
      <c r="A842" t="str" s="7">
        <v>Deck Family Farm</v>
      </c>
      <c r="B842" t="str" s="7">
        <v>Organic Pasture Raised Chicken Eggs, 1 dozen</v>
      </c>
      <c r="C842" t="str" s="7">
        <v>1 dozen</v>
      </c>
      <c r="D842" t="str" s="7">
        <v>Herd Share Members</v>
      </c>
      <c r="E842" s="12">
        <v>10.76</v>
      </c>
      <c r="F842" s="13">
        <v>11.62</v>
      </c>
      <c r="G842" s="13">
        <f>IF(AND(ISNUMBER(E842),ISNUMBER(F842)),F842-E842,"")</f>
        <v>0.86</v>
      </c>
      <c r="H842" s="14">
        <f>IF(AND(ISNUMBER(E842),E842&gt;0,ISNUMBER(F842)),F842/E842-1,"")</f>
        <v>0.07992565055762069</v>
      </c>
      <c r="I842" t="str" s="15">
        <v>Unreviewed</v>
      </c>
      <c r="J842" s="16"/>
      <c r="K842" t="str" s="15">
        <v/>
      </c>
      <c r="L842" s="17" t="str">
        <f>IF(AC842="Local catalog","",IF(AG842="Yes",IF(ISNUMBER(E842),E842,""),IF(I842="Keep current",IF(ISNUMBER(E842),E842,""),IF(AH842&lt;&gt;"Yes","",IF(I842="Approve proposed",F842,IF(AND(I842="Use my price",AND(ISNUMBER(J842),J842&gt;0)),J842,""))))))</f>
        <v/>
      </c>
      <c r="M842" t="str" s="7">
        <f>IF(AND(AG842="Yes",OR(I842="Approve proposed",I842="Use my price")),"CHECK: protected price kept current",IF(OR(I842="Unreviewed",I842=""),"Pending review",IF(I842="Hold","On hold",IF(I842="Keep current",IF(ISNUMBER(E842),"Kept current","CHECK: no confirmed current price"),IF(AH842&lt;&gt;"Yes","CHECK: source needs review",IF(AND(I842="Use my price",NOT(AND(ISNUMBER(J842),J842&gt;0))),"CHECK: enter a price above zero",IF(NOT(OR(I842="Approve proposed",I842="Use my price")),"CHECK: choose a listed decision",IF(OR(NOT(ISNUMBER(L842)),L842&lt;=0,NOT(ISNUMBER(Y842)),Y842&lt;=0,X842&gt;=1),"CHECK: price or base unavailable",IF(L842/(Y842*(1-X842))-1&lt;0,"CHECK: price below local base","Ready")))))))))</f>
        <v>Pending review</v>
      </c>
      <c r="N842" s="18">
        <v>10.76</v>
      </c>
      <c r="O842" s="19">
        <v>0.6574</v>
      </c>
      <c r="P842" s="14">
        <v>0.7904</v>
      </c>
      <c r="Q842" s="20" t="str">
        <f>IF(AND(ISNUMBER(L842),ISNUMBER(Y842),Y842&gt;0,X842&lt;1),ROUND(L842/(Y842*(1-X842))-1,4),"")</f>
        <v/>
      </c>
      <c r="R842" s="12">
        <v>38353.030000000006</v>
      </c>
      <c r="S842" s="13">
        <f>IF(AND(ISNUMBER(E842),E842&gt;0,ISNUMBER(F842)),R842*(F842/E842-1)*(1-'Start Here'!$B$16),0)</f>
        <v>2973.429147397765</v>
      </c>
      <c r="T842" s="17">
        <f>IF(AND(M842="Ready",OR(I842="Approve proposed",AND(I842="Use my price",AND(ISNUMBER(J842),J842&gt;0))),ISNUMBER(L842),E842&gt;0),R842*(L842/E842-1)*(1-'Start Here'!$B$16),0)</f>
        <v>0</v>
      </c>
      <c r="U842" t="str" s="6">
        <v/>
      </c>
      <c r="V842" t="str" s="21">
        <v>Yes</v>
      </c>
      <c r="W842" t="str" s="21">
        <v>No</v>
      </c>
      <c r="X842" s="22">
        <v>0</v>
      </c>
      <c r="Y842" s="18">
        <v>6.49</v>
      </c>
      <c r="Z842" s="18">
        <v>12</v>
      </c>
      <c r="AA842" s="25">
        <v>0.5412</v>
      </c>
      <c r="AB842" t="str" s="6">
        <v>2026-10-01T16:20:38.683Z</v>
      </c>
      <c r="AC842" t="str" s="6">
        <v>Live GET verified</v>
      </c>
      <c r="AD842" s="23">
        <v>941005</v>
      </c>
      <c r="AE842" s="23">
        <v>695001</v>
      </c>
      <c r="AF842" t="str" s="23">
        <v>941005:695001:herdShare</v>
      </c>
      <c r="AG842" t="str" s="23">
        <v>No</v>
      </c>
      <c r="AH842" t="str" s="23">
        <v>Yes</v>
      </c>
      <c r="AI842" s="18">
        <v>27640.91</v>
      </c>
    </row>
    <row r="843" ht="32" customHeight="1">
      <c r="A843" t="str" s="7">
        <v>Deck Family Farm</v>
      </c>
      <c r="B843" t="str" s="7">
        <v>Organic Pasture Raised Chicken Eggs, 1 dozen</v>
      </c>
      <c r="C843" t="str" s="7">
        <v>1 dozen</v>
      </c>
      <c r="D843" t="str" s="7">
        <v>CSA Members</v>
      </c>
      <c r="E843" s="12">
        <v>10.76</v>
      </c>
      <c r="F843" s="13">
        <v>11.62</v>
      </c>
      <c r="G843" s="13">
        <f>IF(AND(ISNUMBER(E843),ISNUMBER(F843)),F843-E843,"")</f>
        <v>0.86</v>
      </c>
      <c r="H843" s="14">
        <f>IF(AND(ISNUMBER(E843),E843&gt;0,ISNUMBER(F843)),F843/E843-1,"")</f>
        <v>0.07992565055762069</v>
      </c>
      <c r="I843" t="str" s="15">
        <v>Unreviewed</v>
      </c>
      <c r="J843" s="16"/>
      <c r="K843" t="str" s="15">
        <v/>
      </c>
      <c r="L843" s="17" t="str">
        <f>IF(AC843="Local catalog","",IF(AG843="Yes",IF(ISNUMBER(E843),E843,""),IF(I843="Keep current",IF(ISNUMBER(E843),E843,""),IF(AH843&lt;&gt;"Yes","",IF(I843="Approve proposed",F843,IF(AND(I843="Use my price",AND(ISNUMBER(J843),J843&gt;0)),J843,""))))))</f>
        <v/>
      </c>
      <c r="M843" t="str" s="7">
        <f>IF(AND(AG843="Yes",OR(I843="Approve proposed",I843="Use my price")),"CHECK: protected price kept current",IF(OR(I843="Unreviewed",I843=""),"Pending review",IF(I843="Hold","On hold",IF(I843="Keep current",IF(ISNUMBER(E843),"Kept current","CHECK: no confirmed current price"),IF(AH843&lt;&gt;"Yes","CHECK: source needs review",IF(AND(I843="Use my price",NOT(AND(ISNUMBER(J843),J843&gt;0))),"CHECK: enter a price above zero",IF(NOT(OR(I843="Approve proposed",I843="Use my price")),"CHECK: choose a listed decision",IF(OR(NOT(ISNUMBER(L843)),L843&lt;=0,NOT(ISNUMBER(Y843)),Y843&lt;=0,X843&gt;=1),"CHECK: price or base unavailable",IF(L843/(Y843*(1-X843))-1&lt;0,"CHECK: price below local base","Ready")))))))))</f>
        <v>Pending review</v>
      </c>
      <c r="N843" s="18">
        <v>10.76</v>
      </c>
      <c r="O843" s="19">
        <v>0.6574</v>
      </c>
      <c r="P843" s="14">
        <v>0.7904</v>
      </c>
      <c r="Q843" s="20" t="str">
        <f>IF(AND(ISNUMBER(L843),ISNUMBER(Y843),Y843&gt;0,X843&lt;1),ROUND(L843/(Y843*(1-X843))-1,4),"")</f>
        <v/>
      </c>
      <c r="R843" s="12">
        <v>1873.04</v>
      </c>
      <c r="S843" s="13">
        <f>IF(AND(ISNUMBER(E843),E843&gt;0,ISNUMBER(F843)),R843*(F843/E843-1)*(1-'Start Here'!$B$16),0)</f>
        <v>145.21282230483249</v>
      </c>
      <c r="T843" s="17">
        <f>IF(AND(M843="Ready",OR(I843="Approve proposed",AND(I843="Use my price",AND(ISNUMBER(J843),J843&gt;0))),ISNUMBER(L843),E843&gt;0),R843*(L843/E843-1)*(1-'Start Here'!$B$16),0)</f>
        <v>0</v>
      </c>
      <c r="U843" t="str" s="6">
        <v/>
      </c>
      <c r="V843" t="str" s="21">
        <v>Yes</v>
      </c>
      <c r="W843" t="str" s="21">
        <v>No</v>
      </c>
      <c r="X843" s="22">
        <v>0</v>
      </c>
      <c r="Y843" s="18">
        <v>6.49</v>
      </c>
      <c r="Z843" s="18">
        <v>12</v>
      </c>
      <c r="AA843" s="25">
        <v>0.5412</v>
      </c>
      <c r="AB843" t="str" s="6">
        <v>2026-10-01T16:20:38.683Z</v>
      </c>
      <c r="AC843" t="str" s="6">
        <v>Live GET verified</v>
      </c>
      <c r="AD843" s="23">
        <v>941005</v>
      </c>
      <c r="AE843" s="23">
        <v>695001</v>
      </c>
      <c r="AF843" t="str" s="23">
        <v>941005:695001:member</v>
      </c>
      <c r="AG843" t="str" s="23">
        <v>No</v>
      </c>
      <c r="AH843" t="str" s="23">
        <v>Yes</v>
      </c>
      <c r="AI843" s="18">
        <v>1194.1599999999999</v>
      </c>
    </row>
    <row r="844" ht="32" customHeight="1">
      <c r="A844" t="str" s="7">
        <v>Deck Family Farm</v>
      </c>
      <c r="B844" t="str" s="7">
        <v>Organic Pasture Raised Chicken Eggs, 1 dozen</v>
      </c>
      <c r="C844" t="str" s="7">
        <v>1 dozen</v>
      </c>
      <c r="D844" t="str" s="7">
        <v>Guest Basket</v>
      </c>
      <c r="E844" s="12">
        <v>10.76</v>
      </c>
      <c r="F844" s="13">
        <v>11.62</v>
      </c>
      <c r="G844" s="13">
        <f>IF(AND(ISNUMBER(E844),ISNUMBER(F844)),F844-E844,"")</f>
        <v>0.86</v>
      </c>
      <c r="H844" s="14">
        <f>IF(AND(ISNUMBER(E844),E844&gt;0,ISNUMBER(F844)),F844/E844-1,"")</f>
        <v>0.07992565055762069</v>
      </c>
      <c r="I844" t="str" s="15">
        <v>Unreviewed</v>
      </c>
      <c r="J844" s="16"/>
      <c r="K844" t="str" s="15">
        <v/>
      </c>
      <c r="L844" s="17" t="str">
        <f>IF(AC844="Local catalog","",IF(AG844="Yes",IF(ISNUMBER(E844),E844,""),IF(I844="Keep current",IF(ISNUMBER(E844),E844,""),IF(AH844&lt;&gt;"Yes","",IF(I844="Approve proposed",F844,IF(AND(I844="Use my price",AND(ISNUMBER(J844),J844&gt;0)),J844,""))))))</f>
        <v/>
      </c>
      <c r="M844" t="str" s="7">
        <f>IF(AND(AG844="Yes",OR(I844="Approve proposed",I844="Use my price")),"CHECK: protected price kept current",IF(OR(I844="Unreviewed",I844=""),"Pending review",IF(I844="Hold","On hold",IF(I844="Keep current",IF(ISNUMBER(E844),"Kept current","CHECK: no confirmed current price"),IF(AH844&lt;&gt;"Yes","CHECK: source needs review",IF(AND(I844="Use my price",NOT(AND(ISNUMBER(J844),J844&gt;0))),"CHECK: enter a price above zero",IF(NOT(OR(I844="Approve proposed",I844="Use my price")),"CHECK: choose a listed decision",IF(OR(NOT(ISNUMBER(L844)),L844&lt;=0,NOT(ISNUMBER(Y844)),Y844&lt;=0,X844&gt;=1),"CHECK: price or base unavailable",IF(L844/(Y844*(1-X844))-1&lt;0,"CHECK: price below local base","Ready")))))))))</f>
        <v>Pending review</v>
      </c>
      <c r="N844" s="18">
        <v>10.76</v>
      </c>
      <c r="O844" s="19">
        <v>0.6574</v>
      </c>
      <c r="P844" s="14">
        <v>0.7904</v>
      </c>
      <c r="Q844" s="20" t="str">
        <f>IF(AND(ISNUMBER(L844),ISNUMBER(Y844),Y844&gt;0,X844&lt;1),ROUND(L844/(Y844*(1-X844))-1,4),"")</f>
        <v/>
      </c>
      <c r="R844" s="12">
        <v>1749.45</v>
      </c>
      <c r="S844" s="13">
        <f>IF(AND(ISNUMBER(E844),E844&gt;0,ISNUMBER(F844)),R844*(F844/E844-1)*(1-'Start Here'!$B$16),0)</f>
        <v>135.6311514869886</v>
      </c>
      <c r="T844" s="17">
        <f>IF(AND(M844="Ready",OR(I844="Approve proposed",AND(I844="Use my price",AND(ISNUMBER(J844),J844&gt;0))),ISNUMBER(L844),E844&gt;0),R844*(L844/E844-1)*(1-'Start Here'!$B$16),0)</f>
        <v>0</v>
      </c>
      <c r="U844" t="str" s="6">
        <v/>
      </c>
      <c r="V844" t="str" s="21">
        <v>Yes</v>
      </c>
      <c r="W844" t="str" s="21">
        <v>No</v>
      </c>
      <c r="X844" s="22">
        <v>0</v>
      </c>
      <c r="Y844" s="18">
        <v>6.49</v>
      </c>
      <c r="Z844" s="18">
        <v>12</v>
      </c>
      <c r="AA844" s="25">
        <v>0.5412</v>
      </c>
      <c r="AB844" t="str" s="6">
        <v>2026-10-01T16:20:38.683Z</v>
      </c>
      <c r="AC844" t="str" s="6">
        <v>Live GET verified</v>
      </c>
      <c r="AD844" s="23">
        <v>941005</v>
      </c>
      <c r="AE844" s="23">
        <v>695001</v>
      </c>
      <c r="AF844" t="str" s="23">
        <v>941005:695001:guest</v>
      </c>
      <c r="AG844" t="str" s="23">
        <v>No</v>
      </c>
      <c r="AH844" t="str" s="23">
        <v>Yes</v>
      </c>
      <c r="AI844" s="18">
        <v>1161.71</v>
      </c>
    </row>
    <row r="845" ht="32" customHeight="1">
      <c r="A845" t="str" s="7">
        <v>Deck Family Farm</v>
      </c>
      <c r="B845" t="str" s="7">
        <v>Organic Pasture Raised Chicken Eggs, 1 dozen</v>
      </c>
      <c r="C845" t="str" s="7">
        <v>1 dozen</v>
      </c>
      <c r="D845" t="str" s="7">
        <v>SNAP</v>
      </c>
      <c r="E845" s="12">
        <v>10.76</v>
      </c>
      <c r="F845" s="13">
        <v>10.76</v>
      </c>
      <c r="G845" s="13">
        <f>IF(AND(ISNUMBER(E845),ISNUMBER(F845)),F845-E845,"")</f>
        <v>0</v>
      </c>
      <c r="H845" s="14">
        <f>IF(AND(ISNUMBER(E845),E845&gt;0,ISNUMBER(F845)),F845/E845-1,"")</f>
        <v>0</v>
      </c>
      <c r="I845" t="str" s="15">
        <v>Keep current</v>
      </c>
      <c r="J845" s="16"/>
      <c r="K845" t="str" s="15">
        <v/>
      </c>
      <c r="L845" s="17">
        <f>IF(AC845="Local catalog","",IF(AG845="Yes",IF(ISNUMBER(E845),E845,""),IF(I845="Keep current",IF(ISNUMBER(E845),E845,""),IF(AH845&lt;&gt;"Yes","",IF(I845="Approve proposed",F845,IF(AND(I845="Use my price",AND(ISNUMBER(J845),J845&gt;0)),J845,""))))))</f>
        <v>10.76</v>
      </c>
      <c r="M845" t="str" s="7">
        <f>IF(AND(AG845="Yes",OR(I845="Approve proposed",I845="Use my price")),"CHECK: protected price kept current",IF(OR(I845="Unreviewed",I845=""),"Pending review",IF(I845="Hold","On hold",IF(I845="Keep current",IF(ISNUMBER(E845),"Kept current","CHECK: no confirmed current price"),IF(AH845&lt;&gt;"Yes","CHECK: source needs review",IF(AND(I845="Use my price",NOT(AND(ISNUMBER(J845),J845&gt;0))),"CHECK: enter a price above zero",IF(NOT(OR(I845="Approve proposed",I845="Use my price")),"CHECK: choose a listed decision",IF(OR(NOT(ISNUMBER(L845)),L845&lt;=0,NOT(ISNUMBER(Y845)),Y845&lt;=0,X845&gt;=1),"CHECK: price or base unavailable",IF(L845/(Y845*(1-X845))-1&lt;0,"CHECK: price below local base","Ready")))))))))</f>
        <v>Kept current</v>
      </c>
      <c r="N845" s="18">
        <v>10.76</v>
      </c>
      <c r="O845" s="19">
        <v>0.6574</v>
      </c>
      <c r="P845" s="14">
        <v>0.6579</v>
      </c>
      <c r="Q845" s="20">
        <f>IF(AND(ISNUMBER(L845),ISNUMBER(Y845),Y845&gt;0,X845&lt;1),ROUND(L845/(Y845*(1-X845))-1,4),"")</f>
        <v>0.6579</v>
      </c>
      <c r="R845" s="12">
        <v>0</v>
      </c>
      <c r="S845" s="13">
        <f>IF(AND(ISNUMBER(E845),E845&gt;0,ISNUMBER(F845)),R845*(F845/E845-1)*(1-'Start Here'!$B$16),0)</f>
        <v>0</v>
      </c>
      <c r="T845" s="17">
        <f>IF(AND(M845="Ready",OR(I845="Approve proposed",AND(I845="Use my price",AND(ISNUMBER(J845),J845&gt;0))),ISNUMBER(L845),E845&gt;0),R845*(L845/E845-1)*(1-'Start Here'!$B$16),0)</f>
        <v>0</v>
      </c>
      <c r="U845" t="str" s="6">
        <v>SNAP: preserve existing selling price</v>
      </c>
      <c r="V845" t="str" s="21">
        <v>Yes</v>
      </c>
      <c r="W845" t="str" s="21">
        <v>No</v>
      </c>
      <c r="X845" s="22">
        <v>0</v>
      </c>
      <c r="Y845" s="18">
        <v>6.49</v>
      </c>
      <c r="Z845" s="18">
        <v>12</v>
      </c>
      <c r="AA845" s="25">
        <v>0.5412</v>
      </c>
      <c r="AB845" t="str" s="6">
        <v>2026-10-01T16:20:38.683Z</v>
      </c>
      <c r="AC845" t="str" s="6">
        <v>Live GET verified</v>
      </c>
      <c r="AD845" s="23">
        <v>941005</v>
      </c>
      <c r="AE845" s="23">
        <v>695001</v>
      </c>
      <c r="AF845" t="str" s="23">
        <v>941005:695001:snap</v>
      </c>
      <c r="AG845" t="str" s="23">
        <v>Yes</v>
      </c>
      <c r="AH845" t="str" s="23">
        <v>Yes</v>
      </c>
      <c r="AI845" s="18">
        <v>0</v>
      </c>
    </row>
    <row r="846" ht="32" customHeight="1">
      <c r="A846" t="str" s="7">
        <v>Deck Family Farm</v>
      </c>
      <c r="B846" t="str" s="7">
        <v>Organic Pasture Raised Chicken Eggs, 1/2 dozen</v>
      </c>
      <c r="C846" t="str" s="7">
        <v>1/2 dozen</v>
      </c>
      <c r="D846" t="str" s="7">
        <v>Herd Share Members</v>
      </c>
      <c r="E846" s="12">
        <v>6.28</v>
      </c>
      <c r="F846" s="13">
        <v>6.78</v>
      </c>
      <c r="G846" s="13">
        <f>IF(AND(ISNUMBER(E846),ISNUMBER(F846)),F846-E846,"")</f>
        <v>0.5</v>
      </c>
      <c r="H846" s="14">
        <f>IF(AND(ISNUMBER(E846),E846&gt;0,ISNUMBER(F846)),F846/E846-1,"")</f>
        <v>0.07961783439490455</v>
      </c>
      <c r="I846" t="str" s="15">
        <v>Unreviewed</v>
      </c>
      <c r="J846" s="16"/>
      <c r="K846" t="str" s="15">
        <v/>
      </c>
      <c r="L846" s="17" t="str">
        <f>IF(AC846="Local catalog","",IF(AG846="Yes",IF(ISNUMBER(E846),E846,""),IF(I846="Keep current",IF(ISNUMBER(E846),E846,""),IF(AH846&lt;&gt;"Yes","",IF(I846="Approve proposed",F846,IF(AND(I846="Use my price",AND(ISNUMBER(J846),J846&gt;0)),J846,""))))))</f>
        <v/>
      </c>
      <c r="M846" t="str" s="7">
        <f>IF(AND(AG846="Yes",OR(I846="Approve proposed",I846="Use my price")),"CHECK: protected price kept current",IF(OR(I846="Unreviewed",I846=""),"Pending review",IF(I846="Hold","On hold",IF(I846="Keep current",IF(ISNUMBER(E846),"Kept current","CHECK: no confirmed current price"),IF(AH846&lt;&gt;"Yes","CHECK: source needs review",IF(AND(I846="Use my price",NOT(AND(ISNUMBER(J846),J846&gt;0))),"CHECK: enter a price above zero",IF(NOT(OR(I846="Approve proposed",I846="Use my price")),"CHECK: choose a listed decision",IF(OR(NOT(ISNUMBER(L846)),L846&lt;=0,NOT(ISNUMBER(Y846)),Y846&lt;=0,X846&gt;=1),"CHECK: price or base unavailable",IF(L846/(Y846*(1-X846))-1&lt;0,"CHECK: price below local base","Ready")))))))))</f>
        <v>Pending review</v>
      </c>
      <c r="N846" s="18">
        <v>6.28</v>
      </c>
      <c r="O846" s="19">
        <v>0.6574</v>
      </c>
      <c r="P846" s="14">
        <v>0.7889</v>
      </c>
      <c r="Q846" s="20" t="str">
        <f>IF(AND(ISNUMBER(L846),ISNUMBER(Y846),Y846&gt;0,X846&lt;1),ROUND(L846/(Y846*(1-X846))-1,4),"")</f>
        <v/>
      </c>
      <c r="R846" s="12">
        <v>543.8299999999999</v>
      </c>
      <c r="S846" s="13">
        <f>IF(AND(ISNUMBER(E846),E846&gt;0,ISNUMBER(F846)),R846*(F846/E846-1)*(1-'Start Here'!$B$16),0)</f>
        <v>41.99960987261151</v>
      </c>
      <c r="T846" s="17">
        <f>IF(AND(M846="Ready",OR(I846="Approve proposed",AND(I846="Use my price",AND(ISNUMBER(J846),J846&gt;0))),ISNUMBER(L846),E846&gt;0),R846*(L846/E846-1)*(1-'Start Here'!$B$16),0)</f>
        <v>0</v>
      </c>
      <c r="U846" t="str" s="6">
        <v/>
      </c>
      <c r="V846" t="str" s="21">
        <v>Yes</v>
      </c>
      <c r="W846" t="str" s="21">
        <v>No</v>
      </c>
      <c r="X846" s="22">
        <v>0</v>
      </c>
      <c r="Y846" s="18">
        <v>3.79</v>
      </c>
      <c r="Z846" s="18">
        <v>7</v>
      </c>
      <c r="AA846" s="25">
        <v>0.5412</v>
      </c>
      <c r="AB846" t="str" s="6">
        <v>2026-10-01 10:41:27 UTC</v>
      </c>
      <c r="AC846" t="str" s="6">
        <v>Local Line cache</v>
      </c>
      <c r="AD846" s="23">
        <v>805459</v>
      </c>
      <c r="AE846" s="23">
        <v>600222</v>
      </c>
      <c r="AF846" t="str" s="23">
        <v>805459:600222:herdShare</v>
      </c>
      <c r="AG846" t="str" s="23">
        <v>No</v>
      </c>
      <c r="AH846" t="str" s="23">
        <v>Yes</v>
      </c>
      <c r="AI846" s="18">
        <v>360.04999999999995</v>
      </c>
    </row>
    <row r="847" ht="32" customHeight="1">
      <c r="A847" t="str" s="7">
        <v>Deck Family Farm</v>
      </c>
      <c r="B847" t="str" s="7">
        <v>Organic Pasture Raised Chicken Eggs, 1/2 dozen</v>
      </c>
      <c r="C847" t="str" s="7">
        <v>1/2 dozen</v>
      </c>
      <c r="D847" t="str" s="7">
        <v>CSA Members</v>
      </c>
      <c r="E847" s="12">
        <v>6.28</v>
      </c>
      <c r="F847" s="13">
        <v>6.78</v>
      </c>
      <c r="G847" s="13">
        <f>IF(AND(ISNUMBER(E847),ISNUMBER(F847)),F847-E847,"")</f>
        <v>0.5</v>
      </c>
      <c r="H847" s="14">
        <f>IF(AND(ISNUMBER(E847),E847&gt;0,ISNUMBER(F847)),F847/E847-1,"")</f>
        <v>0.07961783439490455</v>
      </c>
      <c r="I847" t="str" s="15">
        <v>Unreviewed</v>
      </c>
      <c r="J847" s="16"/>
      <c r="K847" t="str" s="15">
        <v/>
      </c>
      <c r="L847" s="17" t="str">
        <f>IF(AC847="Local catalog","",IF(AG847="Yes",IF(ISNUMBER(E847),E847,""),IF(I847="Keep current",IF(ISNUMBER(E847),E847,""),IF(AH847&lt;&gt;"Yes","",IF(I847="Approve proposed",F847,IF(AND(I847="Use my price",AND(ISNUMBER(J847),J847&gt;0)),J847,""))))))</f>
        <v/>
      </c>
      <c r="M847" t="str" s="7">
        <f>IF(AND(AG847="Yes",OR(I847="Approve proposed",I847="Use my price")),"CHECK: protected price kept current",IF(OR(I847="Unreviewed",I847=""),"Pending review",IF(I847="Hold","On hold",IF(I847="Keep current",IF(ISNUMBER(E847),"Kept current","CHECK: no confirmed current price"),IF(AH847&lt;&gt;"Yes","CHECK: source needs review",IF(AND(I847="Use my price",NOT(AND(ISNUMBER(J847),J847&gt;0))),"CHECK: enter a price above zero",IF(NOT(OR(I847="Approve proposed",I847="Use my price")),"CHECK: choose a listed decision",IF(OR(NOT(ISNUMBER(L847)),L847&lt;=0,NOT(ISNUMBER(Y847)),Y847&lt;=0,X847&gt;=1),"CHECK: price or base unavailable",IF(L847/(Y847*(1-X847))-1&lt;0,"CHECK: price below local base","Ready")))))))))</f>
        <v>Pending review</v>
      </c>
      <c r="N847" s="18">
        <v>6.28</v>
      </c>
      <c r="O847" s="19">
        <v>0.6574</v>
      </c>
      <c r="P847" s="14">
        <v>0.7889</v>
      </c>
      <c r="Q847" s="20" t="str">
        <f>IF(AND(ISNUMBER(L847),ISNUMBER(Y847),Y847&gt;0,X847&lt;1),ROUND(L847/(Y847*(1-X847))-1,4),"")</f>
        <v/>
      </c>
      <c r="R847" s="12">
        <v>24.08</v>
      </c>
      <c r="S847" s="13">
        <f>IF(AND(ISNUMBER(E847),E847&gt;0,ISNUMBER(F847)),R847*(F847/E847-1)*(1-'Start Here'!$B$16),0)</f>
        <v>1.8596815286624222</v>
      </c>
      <c r="T847" s="17">
        <f>IF(AND(M847="Ready",OR(I847="Approve proposed",AND(I847="Use my price",AND(ISNUMBER(J847),J847&gt;0))),ISNUMBER(L847),E847&gt;0),R847*(L847/E847-1)*(1-'Start Here'!$B$16),0)</f>
        <v>0</v>
      </c>
      <c r="U847" t="str" s="6">
        <v/>
      </c>
      <c r="V847" t="str" s="21">
        <v>Yes</v>
      </c>
      <c r="W847" t="str" s="21">
        <v>No</v>
      </c>
      <c r="X847" s="22">
        <v>0</v>
      </c>
      <c r="Y847" s="18">
        <v>3.79</v>
      </c>
      <c r="Z847" s="18">
        <v>7</v>
      </c>
      <c r="AA847" s="25">
        <v>0.5412</v>
      </c>
      <c r="AB847" t="str" s="6">
        <v>2026-10-01 10:41:27 UTC</v>
      </c>
      <c r="AC847" t="str" s="6">
        <v>Local Line cache</v>
      </c>
      <c r="AD847" s="23">
        <v>805459</v>
      </c>
      <c r="AE847" s="23">
        <v>600222</v>
      </c>
      <c r="AF847" t="str" s="23">
        <v>805459:600222:member</v>
      </c>
      <c r="AG847" t="str" s="23">
        <v>No</v>
      </c>
      <c r="AH847" t="str" s="23">
        <v>Yes</v>
      </c>
      <c r="AI847" s="18">
        <v>15.16</v>
      </c>
    </row>
    <row r="848" ht="32" customHeight="1">
      <c r="A848" t="str" s="7">
        <v>Deck Family Farm</v>
      </c>
      <c r="B848" t="str" s="7">
        <v>Organic Pasture Raised Chicken Eggs, 1/2 dozen</v>
      </c>
      <c r="C848" t="str" s="7">
        <v>1/2 dozen</v>
      </c>
      <c r="D848" t="str" s="7">
        <v>Guest Basket</v>
      </c>
      <c r="E848" s="12">
        <v>6.28</v>
      </c>
      <c r="F848" s="13">
        <v>6.78</v>
      </c>
      <c r="G848" s="13">
        <f>IF(AND(ISNUMBER(E848),ISNUMBER(F848)),F848-E848,"")</f>
        <v>0.5</v>
      </c>
      <c r="H848" s="14">
        <f>IF(AND(ISNUMBER(E848),E848&gt;0,ISNUMBER(F848)),F848/E848-1,"")</f>
        <v>0.07961783439490455</v>
      </c>
      <c r="I848" t="str" s="15">
        <v>Unreviewed</v>
      </c>
      <c r="J848" s="16"/>
      <c r="K848" t="str" s="15">
        <v/>
      </c>
      <c r="L848" s="17" t="str">
        <f>IF(AC848="Local catalog","",IF(AG848="Yes",IF(ISNUMBER(E848),E848,""),IF(I848="Keep current",IF(ISNUMBER(E848),E848,""),IF(AH848&lt;&gt;"Yes","",IF(I848="Approve proposed",F848,IF(AND(I848="Use my price",AND(ISNUMBER(J848),J848&gt;0)),J848,""))))))</f>
        <v/>
      </c>
      <c r="M848" t="str" s="7">
        <f>IF(AND(AG848="Yes",OR(I848="Approve proposed",I848="Use my price")),"CHECK: protected price kept current",IF(OR(I848="Unreviewed",I848=""),"Pending review",IF(I848="Hold","On hold",IF(I848="Keep current",IF(ISNUMBER(E848),"Kept current","CHECK: no confirmed current price"),IF(AH848&lt;&gt;"Yes","CHECK: source needs review",IF(AND(I848="Use my price",NOT(AND(ISNUMBER(J848),J848&gt;0))),"CHECK: enter a price above zero",IF(NOT(OR(I848="Approve proposed",I848="Use my price")),"CHECK: choose a listed decision",IF(OR(NOT(ISNUMBER(L848)),L848&lt;=0,NOT(ISNUMBER(Y848)),Y848&lt;=0,X848&gt;=1),"CHECK: price or base unavailable",IF(L848/(Y848*(1-X848))-1&lt;0,"CHECK: price below local base","Ready")))))))))</f>
        <v>Pending review</v>
      </c>
      <c r="N848" s="18">
        <v>6.28</v>
      </c>
      <c r="O848" s="19">
        <v>0.6574</v>
      </c>
      <c r="P848" s="14">
        <v>0.7889</v>
      </c>
      <c r="Q848" s="20" t="str">
        <f>IF(AND(ISNUMBER(L848),ISNUMBER(Y848),Y848&gt;0,X848&lt;1),ROUND(L848/(Y848*(1-X848))-1,4),"")</f>
        <v/>
      </c>
      <c r="R848" s="12">
        <v>33.39</v>
      </c>
      <c r="S848" s="13">
        <f>IF(AND(ISNUMBER(E848),E848&gt;0,ISNUMBER(F848)),R848*(F848/E848-1)*(1-'Start Here'!$B$16),0)</f>
        <v>2.578686305732487</v>
      </c>
      <c r="T848" s="17">
        <f>IF(AND(M848="Ready",OR(I848="Approve proposed",AND(I848="Use my price",AND(ISNUMBER(J848),J848&gt;0))),ISNUMBER(L848),E848&gt;0),R848*(L848/E848-1)*(1-'Start Here'!$B$16),0)</f>
        <v>0</v>
      </c>
      <c r="U848" t="str" s="6">
        <v/>
      </c>
      <c r="V848" t="str" s="21">
        <v>Yes</v>
      </c>
      <c r="W848" t="str" s="21">
        <v>No</v>
      </c>
      <c r="X848" s="22">
        <v>0</v>
      </c>
      <c r="Y848" s="18">
        <v>3.79</v>
      </c>
      <c r="Z848" s="18">
        <v>7</v>
      </c>
      <c r="AA848" s="25">
        <v>0.5412</v>
      </c>
      <c r="AB848" t="str" s="6">
        <v>2026-10-01 10:41:27 UTC</v>
      </c>
      <c r="AC848" t="str" s="6">
        <v>Local Line cache</v>
      </c>
      <c r="AD848" s="23">
        <v>805459</v>
      </c>
      <c r="AE848" s="23">
        <v>600222</v>
      </c>
      <c r="AF848" t="str" s="23">
        <v>805459:600222:guest</v>
      </c>
      <c r="AG848" t="str" s="23">
        <v>No</v>
      </c>
      <c r="AH848" t="str" s="23">
        <v>Yes</v>
      </c>
      <c r="AI848" s="18">
        <v>18.95</v>
      </c>
    </row>
    <row r="849" ht="32" customHeight="1">
      <c r="A849" t="str" s="7">
        <v>Deck Family Farm</v>
      </c>
      <c r="B849" t="str" s="7">
        <v>Organic Pasture Raised Chicken Eggs, 1/2 dozen</v>
      </c>
      <c r="C849" t="str" s="7">
        <v>1/2 dozen</v>
      </c>
      <c r="D849" t="str" s="7">
        <v>SNAP</v>
      </c>
      <c r="E849" s="12">
        <v>6.28</v>
      </c>
      <c r="F849" s="13">
        <v>6.28</v>
      </c>
      <c r="G849" s="13">
        <f>IF(AND(ISNUMBER(E849),ISNUMBER(F849)),F849-E849,"")</f>
        <v>0</v>
      </c>
      <c r="H849" s="14">
        <f>IF(AND(ISNUMBER(E849),E849&gt;0,ISNUMBER(F849)),F849/E849-1,"")</f>
        <v>0</v>
      </c>
      <c r="I849" t="str" s="15">
        <v>Keep current</v>
      </c>
      <c r="J849" s="16"/>
      <c r="K849" t="str" s="15">
        <v/>
      </c>
      <c r="L849" s="17">
        <f>IF(AC849="Local catalog","",IF(AG849="Yes",IF(ISNUMBER(E849),E849,""),IF(I849="Keep current",IF(ISNUMBER(E849),E849,""),IF(AH849&lt;&gt;"Yes","",IF(I849="Approve proposed",F849,IF(AND(I849="Use my price",AND(ISNUMBER(J849),J849&gt;0)),J849,""))))))</f>
        <v>6.28</v>
      </c>
      <c r="M849" t="str" s="7">
        <f>IF(AND(AG849="Yes",OR(I849="Approve proposed",I849="Use my price")),"CHECK: protected price kept current",IF(OR(I849="Unreviewed",I849=""),"Pending review",IF(I849="Hold","On hold",IF(I849="Keep current",IF(ISNUMBER(E849),"Kept current","CHECK: no confirmed current price"),IF(AH849&lt;&gt;"Yes","CHECK: source needs review",IF(AND(I849="Use my price",NOT(AND(ISNUMBER(J849),J849&gt;0))),"CHECK: enter a price above zero",IF(NOT(OR(I849="Approve proposed",I849="Use my price")),"CHECK: choose a listed decision",IF(OR(NOT(ISNUMBER(L849)),L849&lt;=0,NOT(ISNUMBER(Y849)),Y849&lt;=0,X849&gt;=1),"CHECK: price or base unavailable",IF(L849/(Y849*(1-X849))-1&lt;0,"CHECK: price below local base","Ready")))))))))</f>
        <v>Kept current</v>
      </c>
      <c r="N849" s="18">
        <v>6.28</v>
      </c>
      <c r="O849" s="19">
        <v>0.6574</v>
      </c>
      <c r="P849" s="14">
        <v>0.657</v>
      </c>
      <c r="Q849" s="20">
        <f>IF(AND(ISNUMBER(L849),ISNUMBER(Y849),Y849&gt;0,X849&lt;1),ROUND(L849/(Y849*(1-X849))-1,4),"")</f>
        <v>0.657</v>
      </c>
      <c r="R849" s="12">
        <v>0</v>
      </c>
      <c r="S849" s="13">
        <f>IF(AND(ISNUMBER(E849),E849&gt;0,ISNUMBER(F849)),R849*(F849/E849-1)*(1-'Start Here'!$B$16),0)</f>
        <v>0</v>
      </c>
      <c r="T849" s="17">
        <f>IF(AND(M849="Ready",OR(I849="Approve proposed",AND(I849="Use my price",AND(ISNUMBER(J849),J849&gt;0))),ISNUMBER(L849),E849&gt;0),R849*(L849/E849-1)*(1-'Start Here'!$B$16),0)</f>
        <v>0</v>
      </c>
      <c r="U849" t="str" s="6">
        <v>SNAP: preserve existing selling price</v>
      </c>
      <c r="V849" t="str" s="21">
        <v>Yes</v>
      </c>
      <c r="W849" t="str" s="21">
        <v>No</v>
      </c>
      <c r="X849" s="22">
        <v>0</v>
      </c>
      <c r="Y849" s="18">
        <v>3.79</v>
      </c>
      <c r="Z849" s="18">
        <v>7</v>
      </c>
      <c r="AA849" s="25">
        <v>0.5412</v>
      </c>
      <c r="AB849" t="str" s="6">
        <v>2026-10-01 10:41:27 UTC</v>
      </c>
      <c r="AC849" t="str" s="6">
        <v>Local Line cache</v>
      </c>
      <c r="AD849" s="23">
        <v>805459</v>
      </c>
      <c r="AE849" s="23">
        <v>600222</v>
      </c>
      <c r="AF849" t="str" s="23">
        <v>805459:600222:snap</v>
      </c>
      <c r="AG849" t="str" s="23">
        <v>Yes</v>
      </c>
      <c r="AH849" t="str" s="23">
        <v>Yes</v>
      </c>
      <c r="AI849" s="18">
        <v>0</v>
      </c>
    </row>
    <row r="850" ht="32" customHeight="1">
      <c r="A850" t="str" s="7">
        <v>Deck Family Farm</v>
      </c>
      <c r="B850" t="str" s="7">
        <v>Pastrami, Ends &amp; Pieces</v>
      </c>
      <c r="C850" t="str" s="7">
        <v>8 oz</v>
      </c>
      <c r="D850" t="str" s="7">
        <v>Herd Share Members</v>
      </c>
      <c r="E850" s="12">
        <v>12.93</v>
      </c>
      <c r="F850" s="13">
        <v>13.96</v>
      </c>
      <c r="G850" s="13">
        <f>IF(AND(ISNUMBER(E850),ISNUMBER(F850)),F850-E850,"")</f>
        <v>1.03</v>
      </c>
      <c r="H850" s="14">
        <f>IF(AND(ISNUMBER(E850),E850&gt;0,ISNUMBER(F850)),F850/E850-1,"")</f>
        <v>0.07965970610982231</v>
      </c>
      <c r="I850" t="str" s="15">
        <v>Unreviewed</v>
      </c>
      <c r="J850" s="16"/>
      <c r="K850" t="str" s="15">
        <v/>
      </c>
      <c r="L850" s="17" t="str">
        <f>IF(AC850="Local catalog","",IF(AG850="Yes",IF(ISNUMBER(E850),E850,""),IF(I850="Keep current",IF(ISNUMBER(E850),E850,""),IF(AH850&lt;&gt;"Yes","",IF(I850="Approve proposed",F850,IF(AND(I850="Use my price",AND(ISNUMBER(J850),J850&gt;0)),J850,""))))))</f>
        <v/>
      </c>
      <c r="M850" t="str" s="7">
        <f>IF(AND(AG850="Yes",OR(I850="Approve proposed",I850="Use my price")),"CHECK: protected price kept current",IF(OR(I850="Unreviewed",I850=""),"Pending review",IF(I850="Hold","On hold",IF(I850="Keep current",IF(ISNUMBER(E850),"Kept current","CHECK: no confirmed current price"),IF(AH850&lt;&gt;"Yes","CHECK: source needs review",IF(AND(I850="Use my price",NOT(AND(ISNUMBER(J850),J850&gt;0))),"CHECK: enter a price above zero",IF(NOT(OR(I850="Approve proposed",I850="Use my price")),"CHECK: choose a listed decision",IF(OR(NOT(ISNUMBER(L850)),L850&lt;=0,NOT(ISNUMBER(Y850)),Y850&lt;=0,X850&gt;=1),"CHECK: price or base unavailable",IF(L850/(Y850*(1-X850))-1&lt;0,"CHECK: price below local base","Ready")))))))))</f>
        <v>Pending review</v>
      </c>
      <c r="N850" s="18">
        <v>12.93</v>
      </c>
      <c r="O850" s="19">
        <v>0.6574</v>
      </c>
      <c r="P850" s="14">
        <v>0.7897</v>
      </c>
      <c r="Q850" s="20" t="str">
        <f>IF(AND(ISNUMBER(L850),ISNUMBER(Y850),Y850&gt;0,X850&lt;1),ROUND(L850/(Y850*(1-X850))-1,4),"")</f>
        <v/>
      </c>
      <c r="R850" s="12">
        <v>64.65</v>
      </c>
      <c r="S850" s="13">
        <f>IF(AND(ISNUMBER(E850),E850&gt;0,ISNUMBER(F850)),R850*(F850/E850-1)*(1-'Start Here'!$B$16),0)</f>
        <v>4.995500000000012</v>
      </c>
      <c r="T850" s="17">
        <f>IF(AND(M850="Ready",OR(I850="Approve proposed",AND(I850="Use my price",AND(ISNUMBER(J850),J850&gt;0))),ISNUMBER(L850),E850&gt;0),R850*(L850/E850-1)*(1-'Start Here'!$B$16),0)</f>
        <v>0</v>
      </c>
      <c r="U850" t="str" s="6">
        <v>Currently hidden; do not activate automatically</v>
      </c>
      <c r="V850" t="str" s="21">
        <v>No</v>
      </c>
      <c r="W850" t="str" s="21">
        <v>No</v>
      </c>
      <c r="X850" s="22">
        <v>0</v>
      </c>
      <c r="Y850" s="18">
        <v>7.8</v>
      </c>
      <c r="Z850" s="18">
        <v>14.41</v>
      </c>
      <c r="AA850" s="25">
        <v>0.5412</v>
      </c>
      <c r="AB850" t="str" s="6">
        <v>2026-10-01 10:41:27 UTC</v>
      </c>
      <c r="AC850" t="str" s="6">
        <v>Local Line cache</v>
      </c>
      <c r="AD850" s="23">
        <v>921373</v>
      </c>
      <c r="AE850" s="23">
        <v>667826</v>
      </c>
      <c r="AF850" t="str" s="23">
        <v>921373:667826:herdShare</v>
      </c>
      <c r="AG850" t="str" s="23">
        <v>No</v>
      </c>
      <c r="AH850" t="str" s="23">
        <v>Yes</v>
      </c>
      <c r="AI850" s="18">
        <v>39</v>
      </c>
    </row>
    <row r="851" ht="32" customHeight="1">
      <c r="A851" t="str" s="7">
        <v>Deck Family Farm</v>
      </c>
      <c r="B851" t="str" s="7">
        <v>Pastrami, Ends &amp; Pieces</v>
      </c>
      <c r="C851" t="str" s="7">
        <v>8 oz</v>
      </c>
      <c r="D851" t="str" s="7">
        <v>CSA Members</v>
      </c>
      <c r="E851" s="12">
        <v>12.93</v>
      </c>
      <c r="F851" s="13">
        <v>13.96</v>
      </c>
      <c r="G851" s="13">
        <f>IF(AND(ISNUMBER(E851),ISNUMBER(F851)),F851-E851,"")</f>
        <v>1.03</v>
      </c>
      <c r="H851" s="14">
        <f>IF(AND(ISNUMBER(E851),E851&gt;0,ISNUMBER(F851)),F851/E851-1,"")</f>
        <v>0.07965970610982231</v>
      </c>
      <c r="I851" t="str" s="15">
        <v>Unreviewed</v>
      </c>
      <c r="J851" s="16"/>
      <c r="K851" t="str" s="15">
        <v/>
      </c>
      <c r="L851" s="17" t="str">
        <f>IF(AC851="Local catalog","",IF(AG851="Yes",IF(ISNUMBER(E851),E851,""),IF(I851="Keep current",IF(ISNUMBER(E851),E851,""),IF(AH851&lt;&gt;"Yes","",IF(I851="Approve proposed",F851,IF(AND(I851="Use my price",AND(ISNUMBER(J851),J851&gt;0)),J851,""))))))</f>
        <v/>
      </c>
      <c r="M851" t="str" s="7">
        <f>IF(AND(AG851="Yes",OR(I851="Approve proposed",I851="Use my price")),"CHECK: protected price kept current",IF(OR(I851="Unreviewed",I851=""),"Pending review",IF(I851="Hold","On hold",IF(I851="Keep current",IF(ISNUMBER(E851),"Kept current","CHECK: no confirmed current price"),IF(AH851&lt;&gt;"Yes","CHECK: source needs review",IF(AND(I851="Use my price",NOT(AND(ISNUMBER(J851),J851&gt;0))),"CHECK: enter a price above zero",IF(NOT(OR(I851="Approve proposed",I851="Use my price")),"CHECK: choose a listed decision",IF(OR(NOT(ISNUMBER(L851)),L851&lt;=0,NOT(ISNUMBER(Y851)),Y851&lt;=0,X851&gt;=1),"CHECK: price or base unavailable",IF(L851/(Y851*(1-X851))-1&lt;0,"CHECK: price below local base","Ready")))))))))</f>
        <v>Pending review</v>
      </c>
      <c r="N851" s="18">
        <v>12.93</v>
      </c>
      <c r="O851" s="19">
        <v>0.6574</v>
      </c>
      <c r="P851" s="14">
        <v>0.7897</v>
      </c>
      <c r="Q851" s="20" t="str">
        <f>IF(AND(ISNUMBER(L851),ISNUMBER(Y851),Y851&gt;0,X851&lt;1),ROUND(L851/(Y851*(1-X851))-1,4),"")</f>
        <v/>
      </c>
      <c r="R851" s="12">
        <v>0</v>
      </c>
      <c r="S851" s="13">
        <f>IF(AND(ISNUMBER(E851),E851&gt;0,ISNUMBER(F851)),R851*(F851/E851-1)*(1-'Start Here'!$B$16),0)</f>
        <v>0</v>
      </c>
      <c r="T851" s="17">
        <f>IF(AND(M851="Ready",OR(I851="Approve proposed",AND(I851="Use my price",AND(ISNUMBER(J851),J851&gt;0))),ISNUMBER(L851),E851&gt;0),R851*(L851/E851-1)*(1-'Start Here'!$B$16),0)</f>
        <v>0</v>
      </c>
      <c r="U851" t="str" s="6">
        <v>Currently hidden; do not activate automatically</v>
      </c>
      <c r="V851" t="str" s="21">
        <v>No</v>
      </c>
      <c r="W851" t="str" s="21">
        <v>No</v>
      </c>
      <c r="X851" s="22">
        <v>0</v>
      </c>
      <c r="Y851" s="18">
        <v>7.8</v>
      </c>
      <c r="Z851" s="18">
        <v>14.41</v>
      </c>
      <c r="AA851" s="25">
        <v>0.5412</v>
      </c>
      <c r="AB851" t="str" s="6">
        <v>2026-10-01 10:41:27 UTC</v>
      </c>
      <c r="AC851" t="str" s="6">
        <v>Local Line cache</v>
      </c>
      <c r="AD851" s="23">
        <v>921373</v>
      </c>
      <c r="AE851" s="23">
        <v>667826</v>
      </c>
      <c r="AF851" t="str" s="23">
        <v>921373:667826:member</v>
      </c>
      <c r="AG851" t="str" s="23">
        <v>No</v>
      </c>
      <c r="AH851" t="str" s="23">
        <v>Yes</v>
      </c>
      <c r="AI851" s="18">
        <v>0</v>
      </c>
    </row>
    <row r="852" ht="32" customHeight="1">
      <c r="A852" t="str" s="7">
        <v>Deck Family Farm</v>
      </c>
      <c r="B852" t="str" s="7">
        <v>Pastrami, Ends &amp; Pieces</v>
      </c>
      <c r="C852" t="str" s="7">
        <v>8 oz</v>
      </c>
      <c r="D852" t="str" s="7">
        <v>Guest Basket</v>
      </c>
      <c r="E852" s="12">
        <v>12.93</v>
      </c>
      <c r="F852" s="13">
        <v>13.96</v>
      </c>
      <c r="G852" s="13">
        <f>IF(AND(ISNUMBER(E852),ISNUMBER(F852)),F852-E852,"")</f>
        <v>1.03</v>
      </c>
      <c r="H852" s="14">
        <f>IF(AND(ISNUMBER(E852),E852&gt;0,ISNUMBER(F852)),F852/E852-1,"")</f>
        <v>0.07965970610982231</v>
      </c>
      <c r="I852" t="str" s="15">
        <v>Unreviewed</v>
      </c>
      <c r="J852" s="16"/>
      <c r="K852" t="str" s="15">
        <v/>
      </c>
      <c r="L852" s="17" t="str">
        <f>IF(AC852="Local catalog","",IF(AG852="Yes",IF(ISNUMBER(E852),E852,""),IF(I852="Keep current",IF(ISNUMBER(E852),E852,""),IF(AH852&lt;&gt;"Yes","",IF(I852="Approve proposed",F852,IF(AND(I852="Use my price",AND(ISNUMBER(J852),J852&gt;0)),J852,""))))))</f>
        <v/>
      </c>
      <c r="M852" t="str" s="7">
        <f>IF(AND(AG852="Yes",OR(I852="Approve proposed",I852="Use my price")),"CHECK: protected price kept current",IF(OR(I852="Unreviewed",I852=""),"Pending review",IF(I852="Hold","On hold",IF(I852="Keep current",IF(ISNUMBER(E852),"Kept current","CHECK: no confirmed current price"),IF(AH852&lt;&gt;"Yes","CHECK: source needs review",IF(AND(I852="Use my price",NOT(AND(ISNUMBER(J852),J852&gt;0))),"CHECK: enter a price above zero",IF(NOT(OR(I852="Approve proposed",I852="Use my price")),"CHECK: choose a listed decision",IF(OR(NOT(ISNUMBER(L852)),L852&lt;=0,NOT(ISNUMBER(Y852)),Y852&lt;=0,X852&gt;=1),"CHECK: price or base unavailable",IF(L852/(Y852*(1-X852))-1&lt;0,"CHECK: price below local base","Ready")))))))))</f>
        <v>Pending review</v>
      </c>
      <c r="N852" s="18">
        <v>12.93</v>
      </c>
      <c r="O852" s="19">
        <v>0.6574</v>
      </c>
      <c r="P852" s="14">
        <v>0.7897</v>
      </c>
      <c r="Q852" s="20" t="str">
        <f>IF(AND(ISNUMBER(L852),ISNUMBER(Y852),Y852&gt;0,X852&lt;1),ROUND(L852/(Y852*(1-X852))-1,4),"")</f>
        <v/>
      </c>
      <c r="R852" s="12">
        <v>0</v>
      </c>
      <c r="S852" s="13">
        <f>IF(AND(ISNUMBER(E852),E852&gt;0,ISNUMBER(F852)),R852*(F852/E852-1)*(1-'Start Here'!$B$16),0)</f>
        <v>0</v>
      </c>
      <c r="T852" s="17">
        <f>IF(AND(M852="Ready",OR(I852="Approve proposed",AND(I852="Use my price",AND(ISNUMBER(J852),J852&gt;0))),ISNUMBER(L852),E852&gt;0),R852*(L852/E852-1)*(1-'Start Here'!$B$16),0)</f>
        <v>0</v>
      </c>
      <c r="U852" t="str" s="6">
        <v>Currently hidden; do not activate automatically</v>
      </c>
      <c r="V852" t="str" s="21">
        <v>No</v>
      </c>
      <c r="W852" t="str" s="21">
        <v>No</v>
      </c>
      <c r="X852" s="22">
        <v>0</v>
      </c>
      <c r="Y852" s="18">
        <v>7.8</v>
      </c>
      <c r="Z852" s="18">
        <v>14.41</v>
      </c>
      <c r="AA852" s="25">
        <v>0.5412</v>
      </c>
      <c r="AB852" t="str" s="6">
        <v>2026-10-01 10:41:27 UTC</v>
      </c>
      <c r="AC852" t="str" s="6">
        <v>Local Line cache</v>
      </c>
      <c r="AD852" s="23">
        <v>921373</v>
      </c>
      <c r="AE852" s="23">
        <v>667826</v>
      </c>
      <c r="AF852" t="str" s="23">
        <v>921373:667826:guest</v>
      </c>
      <c r="AG852" t="str" s="23">
        <v>No</v>
      </c>
      <c r="AH852" t="str" s="23">
        <v>Yes</v>
      </c>
      <c r="AI852" s="18">
        <v>0</v>
      </c>
    </row>
    <row r="853" ht="32" customHeight="1">
      <c r="A853" t="str" s="7">
        <v>Deck Family Farm</v>
      </c>
      <c r="B853" t="str" s="7">
        <v>Pastrami, Ends &amp; Pieces</v>
      </c>
      <c r="C853" t="str" s="7">
        <v>8 oz</v>
      </c>
      <c r="D853" t="str" s="7">
        <v>SNAP</v>
      </c>
      <c r="E853" s="12">
        <v>12.93</v>
      </c>
      <c r="F853" s="13">
        <v>12.93</v>
      </c>
      <c r="G853" s="13">
        <f>IF(AND(ISNUMBER(E853),ISNUMBER(F853)),F853-E853,"")</f>
        <v>0</v>
      </c>
      <c r="H853" s="14">
        <f>IF(AND(ISNUMBER(E853),E853&gt;0,ISNUMBER(F853)),F853/E853-1,"")</f>
        <v>0</v>
      </c>
      <c r="I853" t="str" s="15">
        <v>Keep current</v>
      </c>
      <c r="J853" s="16"/>
      <c r="K853" t="str" s="15">
        <v/>
      </c>
      <c r="L853" s="17">
        <f>IF(AC853="Local catalog","",IF(AG853="Yes",IF(ISNUMBER(E853),E853,""),IF(I853="Keep current",IF(ISNUMBER(E853),E853,""),IF(AH853&lt;&gt;"Yes","",IF(I853="Approve proposed",F853,IF(AND(I853="Use my price",AND(ISNUMBER(J853),J853&gt;0)),J853,""))))))</f>
        <v>12.93</v>
      </c>
      <c r="M853" t="str" s="7">
        <f>IF(AND(AG853="Yes",OR(I853="Approve proposed",I853="Use my price")),"CHECK: protected price kept current",IF(OR(I853="Unreviewed",I853=""),"Pending review",IF(I853="Hold","On hold",IF(I853="Keep current",IF(ISNUMBER(E853),"Kept current","CHECK: no confirmed current price"),IF(AH853&lt;&gt;"Yes","CHECK: source needs review",IF(AND(I853="Use my price",NOT(AND(ISNUMBER(J853),J853&gt;0))),"CHECK: enter a price above zero",IF(NOT(OR(I853="Approve proposed",I853="Use my price")),"CHECK: choose a listed decision",IF(OR(NOT(ISNUMBER(L853)),L853&lt;=0,NOT(ISNUMBER(Y853)),Y853&lt;=0,X853&gt;=1),"CHECK: price or base unavailable",IF(L853/(Y853*(1-X853))-1&lt;0,"CHECK: price below local base","Ready")))))))))</f>
        <v>Kept current</v>
      </c>
      <c r="N853" s="18">
        <v>12.93</v>
      </c>
      <c r="O853" s="19">
        <v>0.6574</v>
      </c>
      <c r="P853" s="14">
        <v>0.6577</v>
      </c>
      <c r="Q853" s="20">
        <f>IF(AND(ISNUMBER(L853),ISNUMBER(Y853),Y853&gt;0,X853&lt;1),ROUND(L853/(Y853*(1-X853))-1,4),"")</f>
        <v>0.6577</v>
      </c>
      <c r="R853" s="12">
        <v>0</v>
      </c>
      <c r="S853" s="13">
        <f>IF(AND(ISNUMBER(E853),E853&gt;0,ISNUMBER(F853)),R853*(F853/E853-1)*(1-'Start Here'!$B$16),0)</f>
        <v>0</v>
      </c>
      <c r="T853" s="17">
        <f>IF(AND(M853="Ready",OR(I853="Approve proposed",AND(I853="Use my price",AND(ISNUMBER(J853),J853&gt;0))),ISNUMBER(L853),E853&gt;0),R853*(L853/E853-1)*(1-'Start Here'!$B$16),0)</f>
        <v>0</v>
      </c>
      <c r="U853" t="str" s="6">
        <v>SNAP: preserve existing selling price; Currently hidden; do not activate automatically</v>
      </c>
      <c r="V853" t="str" s="21">
        <v>No</v>
      </c>
      <c r="W853" t="str" s="21">
        <v>No</v>
      </c>
      <c r="X853" s="22">
        <v>0</v>
      </c>
      <c r="Y853" s="18">
        <v>7.8</v>
      </c>
      <c r="Z853" s="18">
        <v>14.41</v>
      </c>
      <c r="AA853" s="25">
        <v>0.5412</v>
      </c>
      <c r="AB853" t="str" s="6">
        <v>2026-10-01 10:41:27 UTC</v>
      </c>
      <c r="AC853" t="str" s="6">
        <v>Local Line cache</v>
      </c>
      <c r="AD853" s="23">
        <v>921373</v>
      </c>
      <c r="AE853" s="23">
        <v>667826</v>
      </c>
      <c r="AF853" t="str" s="23">
        <v>921373:667826:snap</v>
      </c>
      <c r="AG853" t="str" s="23">
        <v>Yes</v>
      </c>
      <c r="AH853" t="str" s="23">
        <v>Yes</v>
      </c>
      <c r="AI853" s="18">
        <v>0</v>
      </c>
    </row>
    <row r="854" ht="32" customHeight="1">
      <c r="A854" t="str" s="7">
        <v>Deck Family Farm</v>
      </c>
      <c r="B854" t="str" s="7">
        <v>Pastrami, Sliced</v>
      </c>
      <c r="C854" t="str" s="7">
        <v>8 oz</v>
      </c>
      <c r="D854" t="str" s="7">
        <v>Herd Share Members</v>
      </c>
      <c r="E854" s="12">
        <v>17.93</v>
      </c>
      <c r="F854" s="13">
        <v>19.36</v>
      </c>
      <c r="G854" s="13">
        <f>IF(AND(ISNUMBER(E854),ISNUMBER(F854)),F854-E854,"")</f>
        <v>1.43</v>
      </c>
      <c r="H854" s="14">
        <f>IF(AND(ISNUMBER(E854),E854&gt;0,ISNUMBER(F854)),F854/E854-1,"")</f>
        <v>0.07975460122699385</v>
      </c>
      <c r="I854" t="str" s="15">
        <v>Unreviewed</v>
      </c>
      <c r="J854" s="16"/>
      <c r="K854" t="str" s="15">
        <v/>
      </c>
      <c r="L854" s="17" t="str">
        <f>IF(AC854="Local catalog","",IF(AG854="Yes",IF(ISNUMBER(E854),E854,""),IF(I854="Keep current",IF(ISNUMBER(E854),E854,""),IF(AH854&lt;&gt;"Yes","",IF(I854="Approve proposed",F854,IF(AND(I854="Use my price",AND(ISNUMBER(J854),J854&gt;0)),J854,""))))))</f>
        <v/>
      </c>
      <c r="M854" t="str" s="7">
        <f>IF(AND(AG854="Yes",OR(I854="Approve proposed",I854="Use my price")),"CHECK: protected price kept current",IF(OR(I854="Unreviewed",I854=""),"Pending review",IF(I854="Hold","On hold",IF(I854="Keep current",IF(ISNUMBER(E854),"Kept current","CHECK: no confirmed current price"),IF(AH854&lt;&gt;"Yes","CHECK: source needs review",IF(AND(I854="Use my price",NOT(AND(ISNUMBER(J854),J854&gt;0))),"CHECK: enter a price above zero",IF(NOT(OR(I854="Approve proposed",I854="Use my price")),"CHECK: choose a listed decision",IF(OR(NOT(ISNUMBER(L854)),L854&lt;=0,NOT(ISNUMBER(Y854)),Y854&lt;=0,X854&gt;=1),"CHECK: price or base unavailable",IF(L854/(Y854*(1-X854))-1&lt;0,"CHECK: price below local base","Ready")))))))))</f>
        <v>Pending review</v>
      </c>
      <c r="N854" s="18">
        <v>17.93</v>
      </c>
      <c r="O854" s="19">
        <v>0.6574</v>
      </c>
      <c r="P854" s="14">
        <v>0.7893</v>
      </c>
      <c r="Q854" s="20" t="str">
        <f>IF(AND(ISNUMBER(L854),ISNUMBER(Y854),Y854&gt;0,X854&lt;1),ROUND(L854/(Y854*(1-X854))-1,4),"")</f>
        <v/>
      </c>
      <c r="R854" s="12">
        <v>591.6899999999999</v>
      </c>
      <c r="S854" s="13">
        <f>IF(AND(ISNUMBER(E854),E854&gt;0,ISNUMBER(F854)),R854*(F854/E854-1)*(1-'Start Here'!$B$16),0)</f>
        <v>45.77429999999998</v>
      </c>
      <c r="T854" s="17">
        <f>IF(AND(M854="Ready",OR(I854="Approve proposed",AND(I854="Use my price",AND(ISNUMBER(J854),J854&gt;0))),ISNUMBER(L854),E854&gt;0),R854*(L854/E854-1)*(1-'Start Here'!$B$16),0)</f>
        <v>0</v>
      </c>
      <c r="U854" t="str" s="6">
        <v/>
      </c>
      <c r="V854" t="str" s="21">
        <v>Yes</v>
      </c>
      <c r="W854" t="str" s="21">
        <v>No</v>
      </c>
      <c r="X854" s="22">
        <v>0</v>
      </c>
      <c r="Y854" s="18">
        <v>10.82</v>
      </c>
      <c r="Z854" s="18">
        <v>20</v>
      </c>
      <c r="AA854" s="25">
        <v>0.5412</v>
      </c>
      <c r="AB854" t="str" s="6">
        <v>2026-10-01 10:41:27 UTC</v>
      </c>
      <c r="AC854" t="str" s="6">
        <v>Local Line cache</v>
      </c>
      <c r="AD854" s="23">
        <v>805719</v>
      </c>
      <c r="AE854" s="23">
        <v>526772</v>
      </c>
      <c r="AF854" t="str" s="23">
        <v>805719:526772:herdShare</v>
      </c>
      <c r="AG854" t="str" s="23">
        <v>No</v>
      </c>
      <c r="AH854" t="str" s="23">
        <v>Yes</v>
      </c>
      <c r="AI854" s="18">
        <v>357.06</v>
      </c>
    </row>
    <row r="855" ht="32" customHeight="1">
      <c r="A855" t="str" s="7">
        <v>Deck Family Farm</v>
      </c>
      <c r="B855" t="str" s="7">
        <v>Pastrami, Sliced</v>
      </c>
      <c r="C855" t="str" s="7">
        <v>8 oz</v>
      </c>
      <c r="D855" t="str" s="7">
        <v>CSA Members</v>
      </c>
      <c r="E855" s="12">
        <v>17.93</v>
      </c>
      <c r="F855" s="13">
        <v>19.36</v>
      </c>
      <c r="G855" s="13">
        <f>IF(AND(ISNUMBER(E855),ISNUMBER(F855)),F855-E855,"")</f>
        <v>1.43</v>
      </c>
      <c r="H855" s="14">
        <f>IF(AND(ISNUMBER(E855),E855&gt;0,ISNUMBER(F855)),F855/E855-1,"")</f>
        <v>0.07975460122699385</v>
      </c>
      <c r="I855" t="str" s="15">
        <v>Unreviewed</v>
      </c>
      <c r="J855" s="16"/>
      <c r="K855" t="str" s="15">
        <v/>
      </c>
      <c r="L855" s="17" t="str">
        <f>IF(AC855="Local catalog","",IF(AG855="Yes",IF(ISNUMBER(E855),E855,""),IF(I855="Keep current",IF(ISNUMBER(E855),E855,""),IF(AH855&lt;&gt;"Yes","",IF(I855="Approve proposed",F855,IF(AND(I855="Use my price",AND(ISNUMBER(J855),J855&gt;0)),J855,""))))))</f>
        <v/>
      </c>
      <c r="M855" t="str" s="7">
        <f>IF(AND(AG855="Yes",OR(I855="Approve proposed",I855="Use my price")),"CHECK: protected price kept current",IF(OR(I855="Unreviewed",I855=""),"Pending review",IF(I855="Hold","On hold",IF(I855="Keep current",IF(ISNUMBER(E855),"Kept current","CHECK: no confirmed current price"),IF(AH855&lt;&gt;"Yes","CHECK: source needs review",IF(AND(I855="Use my price",NOT(AND(ISNUMBER(J855),J855&gt;0))),"CHECK: enter a price above zero",IF(NOT(OR(I855="Approve proposed",I855="Use my price")),"CHECK: choose a listed decision",IF(OR(NOT(ISNUMBER(L855)),L855&lt;=0,NOT(ISNUMBER(Y855)),Y855&lt;=0,X855&gt;=1),"CHECK: price or base unavailable",IF(L855/(Y855*(1-X855))-1&lt;0,"CHECK: price below local base","Ready")))))))))</f>
        <v>Pending review</v>
      </c>
      <c r="N855" s="18">
        <v>17.93</v>
      </c>
      <c r="O855" s="19">
        <v>0.6574</v>
      </c>
      <c r="P855" s="14">
        <v>0.7893</v>
      </c>
      <c r="Q855" s="20" t="str">
        <f>IF(AND(ISNUMBER(L855),ISNUMBER(Y855),Y855&gt;0,X855&lt;1),ROUND(L855/(Y855*(1-X855))-1,4),"")</f>
        <v/>
      </c>
      <c r="R855" s="12">
        <v>0</v>
      </c>
      <c r="S855" s="13">
        <f>IF(AND(ISNUMBER(E855),E855&gt;0,ISNUMBER(F855)),R855*(F855/E855-1)*(1-'Start Here'!$B$16),0)</f>
        <v>0</v>
      </c>
      <c r="T855" s="17">
        <f>IF(AND(M855="Ready",OR(I855="Approve proposed",AND(I855="Use my price",AND(ISNUMBER(J855),J855&gt;0))),ISNUMBER(L855),E855&gt;0),R855*(L855/E855-1)*(1-'Start Here'!$B$16),0)</f>
        <v>0</v>
      </c>
      <c r="U855" t="str" s="6">
        <v/>
      </c>
      <c r="V855" t="str" s="21">
        <v>Yes</v>
      </c>
      <c r="W855" t="str" s="21">
        <v>No</v>
      </c>
      <c r="X855" s="22">
        <v>0</v>
      </c>
      <c r="Y855" s="18">
        <v>10.82</v>
      </c>
      <c r="Z855" s="18">
        <v>20</v>
      </c>
      <c r="AA855" s="25">
        <v>0.5412</v>
      </c>
      <c r="AB855" t="str" s="6">
        <v>2026-10-01 10:41:27 UTC</v>
      </c>
      <c r="AC855" t="str" s="6">
        <v>Local Line cache</v>
      </c>
      <c r="AD855" s="23">
        <v>805719</v>
      </c>
      <c r="AE855" s="23">
        <v>526772</v>
      </c>
      <c r="AF855" t="str" s="23">
        <v>805719:526772:member</v>
      </c>
      <c r="AG855" t="str" s="23">
        <v>No</v>
      </c>
      <c r="AH855" t="str" s="23">
        <v>Yes</v>
      </c>
      <c r="AI855" s="18">
        <v>0</v>
      </c>
    </row>
    <row r="856" ht="32" customHeight="1">
      <c r="A856" t="str" s="7">
        <v>Deck Family Farm</v>
      </c>
      <c r="B856" t="str" s="7">
        <v>Pastrami, Sliced</v>
      </c>
      <c r="C856" t="str" s="7">
        <v>8 oz</v>
      </c>
      <c r="D856" t="str" s="7">
        <v>Guest Basket</v>
      </c>
      <c r="E856" s="12">
        <v>17.93</v>
      </c>
      <c r="F856" s="13">
        <v>19.36</v>
      </c>
      <c r="G856" s="13">
        <f>IF(AND(ISNUMBER(E856),ISNUMBER(F856)),F856-E856,"")</f>
        <v>1.43</v>
      </c>
      <c r="H856" s="14">
        <f>IF(AND(ISNUMBER(E856),E856&gt;0,ISNUMBER(F856)),F856/E856-1,"")</f>
        <v>0.07975460122699385</v>
      </c>
      <c r="I856" t="str" s="15">
        <v>Unreviewed</v>
      </c>
      <c r="J856" s="16"/>
      <c r="K856" t="str" s="15">
        <v/>
      </c>
      <c r="L856" s="17" t="str">
        <f>IF(AC856="Local catalog","",IF(AG856="Yes",IF(ISNUMBER(E856),E856,""),IF(I856="Keep current",IF(ISNUMBER(E856),E856,""),IF(AH856&lt;&gt;"Yes","",IF(I856="Approve proposed",F856,IF(AND(I856="Use my price",AND(ISNUMBER(J856),J856&gt;0)),J856,""))))))</f>
        <v/>
      </c>
      <c r="M856" t="str" s="7">
        <f>IF(AND(AG856="Yes",OR(I856="Approve proposed",I856="Use my price")),"CHECK: protected price kept current",IF(OR(I856="Unreviewed",I856=""),"Pending review",IF(I856="Hold","On hold",IF(I856="Keep current",IF(ISNUMBER(E856),"Kept current","CHECK: no confirmed current price"),IF(AH856&lt;&gt;"Yes","CHECK: source needs review",IF(AND(I856="Use my price",NOT(AND(ISNUMBER(J856),J856&gt;0))),"CHECK: enter a price above zero",IF(NOT(OR(I856="Approve proposed",I856="Use my price")),"CHECK: choose a listed decision",IF(OR(NOT(ISNUMBER(L856)),L856&lt;=0,NOT(ISNUMBER(Y856)),Y856&lt;=0,X856&gt;=1),"CHECK: price or base unavailable",IF(L856/(Y856*(1-X856))-1&lt;0,"CHECK: price below local base","Ready")))))))))</f>
        <v>Pending review</v>
      </c>
      <c r="N856" s="18">
        <v>17.93</v>
      </c>
      <c r="O856" s="19">
        <v>0.6574</v>
      </c>
      <c r="P856" s="14">
        <v>0.7893</v>
      </c>
      <c r="Q856" s="20" t="str">
        <f>IF(AND(ISNUMBER(L856),ISNUMBER(Y856),Y856&gt;0,X856&lt;1),ROUND(L856/(Y856*(1-X856))-1,4),"")</f>
        <v/>
      </c>
      <c r="R856" s="12">
        <v>0</v>
      </c>
      <c r="S856" s="13">
        <f>IF(AND(ISNUMBER(E856),E856&gt;0,ISNUMBER(F856)),R856*(F856/E856-1)*(1-'Start Here'!$B$16),0)</f>
        <v>0</v>
      </c>
      <c r="T856" s="17">
        <f>IF(AND(M856="Ready",OR(I856="Approve proposed",AND(I856="Use my price",AND(ISNUMBER(J856),J856&gt;0))),ISNUMBER(L856),E856&gt;0),R856*(L856/E856-1)*(1-'Start Here'!$B$16),0)</f>
        <v>0</v>
      </c>
      <c r="U856" t="str" s="6">
        <v/>
      </c>
      <c r="V856" t="str" s="21">
        <v>Yes</v>
      </c>
      <c r="W856" t="str" s="21">
        <v>No</v>
      </c>
      <c r="X856" s="22">
        <v>0</v>
      </c>
      <c r="Y856" s="18">
        <v>10.82</v>
      </c>
      <c r="Z856" s="18">
        <v>20</v>
      </c>
      <c r="AA856" s="25">
        <v>0.5412</v>
      </c>
      <c r="AB856" t="str" s="6">
        <v>2026-10-01 10:41:27 UTC</v>
      </c>
      <c r="AC856" t="str" s="6">
        <v>Local Line cache</v>
      </c>
      <c r="AD856" s="23">
        <v>805719</v>
      </c>
      <c r="AE856" s="23">
        <v>526772</v>
      </c>
      <c r="AF856" t="str" s="23">
        <v>805719:526772:guest</v>
      </c>
      <c r="AG856" t="str" s="23">
        <v>No</v>
      </c>
      <c r="AH856" t="str" s="23">
        <v>Yes</v>
      </c>
      <c r="AI856" s="18">
        <v>0</v>
      </c>
    </row>
    <row r="857" ht="32" customHeight="1">
      <c r="A857" t="str" s="7">
        <v>Deck Family Farm</v>
      </c>
      <c r="B857" t="str" s="7">
        <v>Pastrami, Sliced</v>
      </c>
      <c r="C857" t="str" s="7">
        <v>8 oz</v>
      </c>
      <c r="D857" t="str" s="7">
        <v>SNAP</v>
      </c>
      <c r="E857" s="12">
        <v>17.93</v>
      </c>
      <c r="F857" s="13">
        <v>17.93</v>
      </c>
      <c r="G857" s="13">
        <f>IF(AND(ISNUMBER(E857),ISNUMBER(F857)),F857-E857,"")</f>
        <v>0</v>
      </c>
      <c r="H857" s="14">
        <f>IF(AND(ISNUMBER(E857),E857&gt;0,ISNUMBER(F857)),F857/E857-1,"")</f>
        <v>0</v>
      </c>
      <c r="I857" t="str" s="15">
        <v>Keep current</v>
      </c>
      <c r="J857" s="16"/>
      <c r="K857" t="str" s="15">
        <v/>
      </c>
      <c r="L857" s="17">
        <f>IF(AC857="Local catalog","",IF(AG857="Yes",IF(ISNUMBER(E857),E857,""),IF(I857="Keep current",IF(ISNUMBER(E857),E857,""),IF(AH857&lt;&gt;"Yes","",IF(I857="Approve proposed",F857,IF(AND(I857="Use my price",AND(ISNUMBER(J857),J857&gt;0)),J857,""))))))</f>
        <v>17.93</v>
      </c>
      <c r="M857" t="str" s="7">
        <f>IF(AND(AG857="Yes",OR(I857="Approve proposed",I857="Use my price")),"CHECK: protected price kept current",IF(OR(I857="Unreviewed",I857=""),"Pending review",IF(I857="Hold","On hold",IF(I857="Keep current",IF(ISNUMBER(E857),"Kept current","CHECK: no confirmed current price"),IF(AH857&lt;&gt;"Yes","CHECK: source needs review",IF(AND(I857="Use my price",NOT(AND(ISNUMBER(J857),J857&gt;0))),"CHECK: enter a price above zero",IF(NOT(OR(I857="Approve proposed",I857="Use my price")),"CHECK: choose a listed decision",IF(OR(NOT(ISNUMBER(L857)),L857&lt;=0,NOT(ISNUMBER(Y857)),Y857&lt;=0,X857&gt;=1),"CHECK: price or base unavailable",IF(L857/(Y857*(1-X857))-1&lt;0,"CHECK: price below local base","Ready")))))))))</f>
        <v>Kept current</v>
      </c>
      <c r="N857" s="18">
        <v>17.93</v>
      </c>
      <c r="O857" s="19">
        <v>0.6574</v>
      </c>
      <c r="P857" s="14">
        <v>0.6571</v>
      </c>
      <c r="Q857" s="20">
        <f>IF(AND(ISNUMBER(L857),ISNUMBER(Y857),Y857&gt;0,X857&lt;1),ROUND(L857/(Y857*(1-X857))-1,4),"")</f>
        <v>0.6571</v>
      </c>
      <c r="R857" s="12">
        <v>0</v>
      </c>
      <c r="S857" s="13">
        <f>IF(AND(ISNUMBER(E857),E857&gt;0,ISNUMBER(F857)),R857*(F857/E857-1)*(1-'Start Here'!$B$16),0)</f>
        <v>0</v>
      </c>
      <c r="T857" s="17">
        <f>IF(AND(M857="Ready",OR(I857="Approve proposed",AND(I857="Use my price",AND(ISNUMBER(J857),J857&gt;0))),ISNUMBER(L857),E857&gt;0),R857*(L857/E857-1)*(1-'Start Here'!$B$16),0)</f>
        <v>0</v>
      </c>
      <c r="U857" t="str" s="6">
        <v>SNAP: preserve existing selling price</v>
      </c>
      <c r="V857" t="str" s="21">
        <v>Yes</v>
      </c>
      <c r="W857" t="str" s="21">
        <v>No</v>
      </c>
      <c r="X857" s="22">
        <v>0</v>
      </c>
      <c r="Y857" s="18">
        <v>10.82</v>
      </c>
      <c r="Z857" s="18">
        <v>20</v>
      </c>
      <c r="AA857" s="25">
        <v>0.5412</v>
      </c>
      <c r="AB857" t="str" s="6">
        <v>2026-10-01 10:41:27 UTC</v>
      </c>
      <c r="AC857" t="str" s="6">
        <v>Local Line cache</v>
      </c>
      <c r="AD857" s="23">
        <v>805719</v>
      </c>
      <c r="AE857" s="23">
        <v>526772</v>
      </c>
      <c r="AF857" t="str" s="23">
        <v>805719:526772:snap</v>
      </c>
      <c r="AG857" t="str" s="23">
        <v>Yes</v>
      </c>
      <c r="AH857" t="str" s="23">
        <v>Yes</v>
      </c>
      <c r="AI857" s="18">
        <v>0</v>
      </c>
    </row>
    <row r="858" ht="32" customHeight="1">
      <c r="A858" t="str" s="7">
        <v>Deck Family Farm</v>
      </c>
      <c r="B858" t="str" s="7">
        <v>Peppered Knife Cut Beef Jerky</v>
      </c>
      <c r="C858" t="str" s="7">
        <v>3 oz</v>
      </c>
      <c r="D858" t="str" s="7">
        <v>Herd Share Members</v>
      </c>
      <c r="E858" s="12">
        <v>16.14</v>
      </c>
      <c r="F858" s="13">
        <v>17.43</v>
      </c>
      <c r="G858" s="13">
        <f>IF(AND(ISNUMBER(E858),ISNUMBER(F858)),F858-E858,"")</f>
        <v>1.29</v>
      </c>
      <c r="H858" s="14">
        <f>IF(AND(ISNUMBER(E858),E858&gt;0,ISNUMBER(F858)),F858/E858-1,"")</f>
        <v>0.07992565055762069</v>
      </c>
      <c r="I858" t="str" s="15">
        <v>Unreviewed</v>
      </c>
      <c r="J858" s="16"/>
      <c r="K858" t="str" s="15">
        <v/>
      </c>
      <c r="L858" s="17" t="str">
        <f>IF(AC858="Local catalog","",IF(AG858="Yes",IF(ISNUMBER(E858),E858,""),IF(I858="Keep current",IF(ISNUMBER(E858),E858,""),IF(AH858&lt;&gt;"Yes","",IF(I858="Approve proposed",F858,IF(AND(I858="Use my price",AND(ISNUMBER(J858),J858&gt;0)),J858,""))))))</f>
        <v/>
      </c>
      <c r="M858" t="str" s="7">
        <f>IF(AND(AG858="Yes",OR(I858="Approve proposed",I858="Use my price")),"CHECK: protected price kept current",IF(OR(I858="Unreviewed",I858=""),"Pending review",IF(I858="Hold","On hold",IF(I858="Keep current",IF(ISNUMBER(E858),"Kept current","CHECK: no confirmed current price"),IF(AH858&lt;&gt;"Yes","CHECK: source needs review",IF(AND(I858="Use my price",NOT(AND(ISNUMBER(J858),J858&gt;0))),"CHECK: enter a price above zero",IF(NOT(OR(I858="Approve proposed",I858="Use my price")),"CHECK: choose a listed decision",IF(OR(NOT(ISNUMBER(L858)),L858&lt;=0,NOT(ISNUMBER(Y858)),Y858&lt;=0,X858&gt;=1),"CHECK: price or base unavailable",IF(L858/(Y858*(1-X858))-1&lt;0,"CHECK: price below local base","Ready")))))))))</f>
        <v>Pending review</v>
      </c>
      <c r="N858" s="18">
        <v>16.14</v>
      </c>
      <c r="O858" s="19">
        <v>0.6574</v>
      </c>
      <c r="P858" s="14">
        <v>0.7895</v>
      </c>
      <c r="Q858" s="20" t="str">
        <f>IF(AND(ISNUMBER(L858),ISNUMBER(Y858),Y858&gt;0,X858&lt;1),ROUND(L858/(Y858*(1-X858))-1,4),"")</f>
        <v/>
      </c>
      <c r="R858" s="12">
        <v>1407.48</v>
      </c>
      <c r="S858" s="13">
        <f>IF(AND(ISNUMBER(E858),E858&gt;0,ISNUMBER(F858)),R858*(F858/E858-1)*(1-'Start Here'!$B$16),0)</f>
        <v>109.11894200743475</v>
      </c>
      <c r="T858" s="17">
        <f>IF(AND(M858="Ready",OR(I858="Approve proposed",AND(I858="Use my price",AND(ISNUMBER(J858),J858&gt;0))),ISNUMBER(L858),E858&gt;0),R858*(L858/E858-1)*(1-'Start Here'!$B$16),0)</f>
        <v>0</v>
      </c>
      <c r="U858" t="str" s="6">
        <v/>
      </c>
      <c r="V858" t="str" s="21">
        <v>Yes</v>
      </c>
      <c r="W858" t="str" s="21">
        <v>No</v>
      </c>
      <c r="X858" s="22">
        <v>0</v>
      </c>
      <c r="Y858" s="18">
        <v>9.74</v>
      </c>
      <c r="Z858" s="18">
        <v>18</v>
      </c>
      <c r="AA858" s="25">
        <v>0.5412</v>
      </c>
      <c r="AB858" t="str" s="6">
        <v>2026-10-01 10:41:27 UTC</v>
      </c>
      <c r="AC858" t="str" s="6">
        <v>Local Line cache</v>
      </c>
      <c r="AD858" s="23">
        <v>805720</v>
      </c>
      <c r="AE858" s="23">
        <v>526773</v>
      </c>
      <c r="AF858" t="str" s="23">
        <v>805720:526773:herdShare</v>
      </c>
      <c r="AG858" t="str" s="23">
        <v>No</v>
      </c>
      <c r="AH858" t="str" s="23">
        <v>Yes</v>
      </c>
      <c r="AI858" s="18">
        <v>866.8599999999999</v>
      </c>
    </row>
    <row r="859" ht="32" customHeight="1">
      <c r="A859" t="str" s="7">
        <v>Deck Family Farm</v>
      </c>
      <c r="B859" t="str" s="7">
        <v>Peppered Knife Cut Beef Jerky</v>
      </c>
      <c r="C859" t="str" s="7">
        <v>3 oz</v>
      </c>
      <c r="D859" t="str" s="7">
        <v>CSA Members</v>
      </c>
      <c r="E859" s="12">
        <v>16.14</v>
      </c>
      <c r="F859" s="13">
        <v>17.43</v>
      </c>
      <c r="G859" s="13">
        <f>IF(AND(ISNUMBER(E859),ISNUMBER(F859)),F859-E859,"")</f>
        <v>1.29</v>
      </c>
      <c r="H859" s="14">
        <f>IF(AND(ISNUMBER(E859),E859&gt;0,ISNUMBER(F859)),F859/E859-1,"")</f>
        <v>0.07992565055762069</v>
      </c>
      <c r="I859" t="str" s="15">
        <v>Unreviewed</v>
      </c>
      <c r="J859" s="16"/>
      <c r="K859" t="str" s="15">
        <v/>
      </c>
      <c r="L859" s="17" t="str">
        <f>IF(AC859="Local catalog","",IF(AG859="Yes",IF(ISNUMBER(E859),E859,""),IF(I859="Keep current",IF(ISNUMBER(E859),E859,""),IF(AH859&lt;&gt;"Yes","",IF(I859="Approve proposed",F859,IF(AND(I859="Use my price",AND(ISNUMBER(J859),J859&gt;0)),J859,""))))))</f>
        <v/>
      </c>
      <c r="M859" t="str" s="7">
        <f>IF(AND(AG859="Yes",OR(I859="Approve proposed",I859="Use my price")),"CHECK: protected price kept current",IF(OR(I859="Unreviewed",I859=""),"Pending review",IF(I859="Hold","On hold",IF(I859="Keep current",IF(ISNUMBER(E859),"Kept current","CHECK: no confirmed current price"),IF(AH859&lt;&gt;"Yes","CHECK: source needs review",IF(AND(I859="Use my price",NOT(AND(ISNUMBER(J859),J859&gt;0))),"CHECK: enter a price above zero",IF(NOT(OR(I859="Approve proposed",I859="Use my price")),"CHECK: choose a listed decision",IF(OR(NOT(ISNUMBER(L859)),L859&lt;=0,NOT(ISNUMBER(Y859)),Y859&lt;=0,X859&gt;=1),"CHECK: price or base unavailable",IF(L859/(Y859*(1-X859))-1&lt;0,"CHECK: price below local base","Ready")))))))))</f>
        <v>Pending review</v>
      </c>
      <c r="N859" s="18">
        <v>16.14</v>
      </c>
      <c r="O859" s="19">
        <v>0.6574</v>
      </c>
      <c r="P859" s="14">
        <v>0.7895</v>
      </c>
      <c r="Q859" s="20" t="str">
        <f>IF(AND(ISNUMBER(L859),ISNUMBER(Y859),Y859&gt;0,X859&lt;1),ROUND(L859/(Y859*(1-X859))-1,4),"")</f>
        <v/>
      </c>
      <c r="R859" s="12">
        <v>0</v>
      </c>
      <c r="S859" s="13">
        <f>IF(AND(ISNUMBER(E859),E859&gt;0,ISNUMBER(F859)),R859*(F859/E859-1)*(1-'Start Here'!$B$16),0)</f>
        <v>0</v>
      </c>
      <c r="T859" s="17">
        <f>IF(AND(M859="Ready",OR(I859="Approve proposed",AND(I859="Use my price",AND(ISNUMBER(J859),J859&gt;0))),ISNUMBER(L859),E859&gt;0),R859*(L859/E859-1)*(1-'Start Here'!$B$16),0)</f>
        <v>0</v>
      </c>
      <c r="U859" t="str" s="6">
        <v/>
      </c>
      <c r="V859" t="str" s="21">
        <v>Yes</v>
      </c>
      <c r="W859" t="str" s="21">
        <v>No</v>
      </c>
      <c r="X859" s="22">
        <v>0</v>
      </c>
      <c r="Y859" s="18">
        <v>9.74</v>
      </c>
      <c r="Z859" s="18">
        <v>18</v>
      </c>
      <c r="AA859" s="25">
        <v>0.5412</v>
      </c>
      <c r="AB859" t="str" s="6">
        <v>2026-10-01 10:41:27 UTC</v>
      </c>
      <c r="AC859" t="str" s="6">
        <v>Local Line cache</v>
      </c>
      <c r="AD859" s="23">
        <v>805720</v>
      </c>
      <c r="AE859" s="23">
        <v>526773</v>
      </c>
      <c r="AF859" t="str" s="23">
        <v>805720:526773:member</v>
      </c>
      <c r="AG859" t="str" s="23">
        <v>No</v>
      </c>
      <c r="AH859" t="str" s="23">
        <v>Yes</v>
      </c>
      <c r="AI859" s="18">
        <v>0</v>
      </c>
    </row>
    <row r="860" ht="32" customHeight="1">
      <c r="A860" t="str" s="7">
        <v>Deck Family Farm</v>
      </c>
      <c r="B860" t="str" s="7">
        <v>Peppered Knife Cut Beef Jerky</v>
      </c>
      <c r="C860" t="str" s="7">
        <v>3 oz</v>
      </c>
      <c r="D860" t="str" s="7">
        <v>Guest Basket</v>
      </c>
      <c r="E860" s="12">
        <v>16.14</v>
      </c>
      <c r="F860" s="13">
        <v>17.43</v>
      </c>
      <c r="G860" s="13">
        <f>IF(AND(ISNUMBER(E860),ISNUMBER(F860)),F860-E860,"")</f>
        <v>1.29</v>
      </c>
      <c r="H860" s="14">
        <f>IF(AND(ISNUMBER(E860),E860&gt;0,ISNUMBER(F860)),F860/E860-1,"")</f>
        <v>0.07992565055762069</v>
      </c>
      <c r="I860" t="str" s="15">
        <v>Unreviewed</v>
      </c>
      <c r="J860" s="16"/>
      <c r="K860" t="str" s="15">
        <v/>
      </c>
      <c r="L860" s="17" t="str">
        <f>IF(AC860="Local catalog","",IF(AG860="Yes",IF(ISNUMBER(E860),E860,""),IF(I860="Keep current",IF(ISNUMBER(E860),E860,""),IF(AH860&lt;&gt;"Yes","",IF(I860="Approve proposed",F860,IF(AND(I860="Use my price",AND(ISNUMBER(J860),J860&gt;0)),J860,""))))))</f>
        <v/>
      </c>
      <c r="M860" t="str" s="7">
        <f>IF(AND(AG860="Yes",OR(I860="Approve proposed",I860="Use my price")),"CHECK: protected price kept current",IF(OR(I860="Unreviewed",I860=""),"Pending review",IF(I860="Hold","On hold",IF(I860="Keep current",IF(ISNUMBER(E860),"Kept current","CHECK: no confirmed current price"),IF(AH860&lt;&gt;"Yes","CHECK: source needs review",IF(AND(I860="Use my price",NOT(AND(ISNUMBER(J860),J860&gt;0))),"CHECK: enter a price above zero",IF(NOT(OR(I860="Approve proposed",I860="Use my price")),"CHECK: choose a listed decision",IF(OR(NOT(ISNUMBER(L860)),L860&lt;=0,NOT(ISNUMBER(Y860)),Y860&lt;=0,X860&gt;=1),"CHECK: price or base unavailable",IF(L860/(Y860*(1-X860))-1&lt;0,"CHECK: price below local base","Ready")))))))))</f>
        <v>Pending review</v>
      </c>
      <c r="N860" s="18">
        <v>16.14</v>
      </c>
      <c r="O860" s="19">
        <v>0.6574</v>
      </c>
      <c r="P860" s="14">
        <v>0.7895</v>
      </c>
      <c r="Q860" s="20" t="str">
        <f>IF(AND(ISNUMBER(L860),ISNUMBER(Y860),Y860&gt;0,X860&lt;1),ROUND(L860/(Y860*(1-X860))-1,4),"")</f>
        <v/>
      </c>
      <c r="R860" s="12">
        <v>64.56</v>
      </c>
      <c r="S860" s="13">
        <f>IF(AND(ISNUMBER(E860),E860&gt;0,ISNUMBER(F860)),R860*(F860/E860-1)*(1-'Start Here'!$B$16),0)</f>
        <v>5.005199999999992</v>
      </c>
      <c r="T860" s="17">
        <f>IF(AND(M860="Ready",OR(I860="Approve proposed",AND(I860="Use my price",AND(ISNUMBER(J860),J860&gt;0))),ISNUMBER(L860),E860&gt;0),R860*(L860/E860-1)*(1-'Start Here'!$B$16),0)</f>
        <v>0</v>
      </c>
      <c r="U860" t="str" s="6">
        <v/>
      </c>
      <c r="V860" t="str" s="21">
        <v>Yes</v>
      </c>
      <c r="W860" t="str" s="21">
        <v>No</v>
      </c>
      <c r="X860" s="22">
        <v>0</v>
      </c>
      <c r="Y860" s="18">
        <v>9.74</v>
      </c>
      <c r="Z860" s="18">
        <v>18</v>
      </c>
      <c r="AA860" s="25">
        <v>0.5412</v>
      </c>
      <c r="AB860" t="str" s="6">
        <v>2026-10-01 10:41:27 UTC</v>
      </c>
      <c r="AC860" t="str" s="6">
        <v>Local Line cache</v>
      </c>
      <c r="AD860" s="23">
        <v>805720</v>
      </c>
      <c r="AE860" s="23">
        <v>526773</v>
      </c>
      <c r="AF860" t="str" s="23">
        <v>805720:526773:guest</v>
      </c>
      <c r="AG860" t="str" s="23">
        <v>No</v>
      </c>
      <c r="AH860" t="str" s="23">
        <v>Yes</v>
      </c>
      <c r="AI860" s="18">
        <v>38.96</v>
      </c>
    </row>
    <row r="861" ht="32" customHeight="1">
      <c r="A861" t="str" s="7">
        <v>Deck Family Farm</v>
      </c>
      <c r="B861" t="str" s="7">
        <v>Peppered Knife Cut Beef Jerky</v>
      </c>
      <c r="C861" t="str" s="7">
        <v>3 oz</v>
      </c>
      <c r="D861" t="str" s="7">
        <v>SNAP</v>
      </c>
      <c r="E861" s="12">
        <v>16.14</v>
      </c>
      <c r="F861" s="13">
        <v>16.14</v>
      </c>
      <c r="G861" s="13">
        <f>IF(AND(ISNUMBER(E861),ISNUMBER(F861)),F861-E861,"")</f>
        <v>0</v>
      </c>
      <c r="H861" s="14">
        <f>IF(AND(ISNUMBER(E861),E861&gt;0,ISNUMBER(F861)),F861/E861-1,"")</f>
        <v>0</v>
      </c>
      <c r="I861" t="str" s="15">
        <v>Keep current</v>
      </c>
      <c r="J861" s="16"/>
      <c r="K861" t="str" s="15">
        <v/>
      </c>
      <c r="L861" s="17">
        <f>IF(AC861="Local catalog","",IF(AG861="Yes",IF(ISNUMBER(E861),E861,""),IF(I861="Keep current",IF(ISNUMBER(E861),E861,""),IF(AH861&lt;&gt;"Yes","",IF(I861="Approve proposed",F861,IF(AND(I861="Use my price",AND(ISNUMBER(J861),J861&gt;0)),J861,""))))))</f>
        <v>16.14</v>
      </c>
      <c r="M861" t="str" s="7">
        <f>IF(AND(AG861="Yes",OR(I861="Approve proposed",I861="Use my price")),"CHECK: protected price kept current",IF(OR(I861="Unreviewed",I861=""),"Pending review",IF(I861="Hold","On hold",IF(I861="Keep current",IF(ISNUMBER(E861),"Kept current","CHECK: no confirmed current price"),IF(AH861&lt;&gt;"Yes","CHECK: source needs review",IF(AND(I861="Use my price",NOT(AND(ISNUMBER(J861),J861&gt;0))),"CHECK: enter a price above zero",IF(NOT(OR(I861="Approve proposed",I861="Use my price")),"CHECK: choose a listed decision",IF(OR(NOT(ISNUMBER(L861)),L861&lt;=0,NOT(ISNUMBER(Y861)),Y861&lt;=0,X861&gt;=1),"CHECK: price or base unavailable",IF(L861/(Y861*(1-X861))-1&lt;0,"CHECK: price below local base","Ready")))))))))</f>
        <v>Kept current</v>
      </c>
      <c r="N861" s="18">
        <v>16.14</v>
      </c>
      <c r="O861" s="19">
        <v>0.6574</v>
      </c>
      <c r="P861" s="14">
        <v>0.6571</v>
      </c>
      <c r="Q861" s="20">
        <f>IF(AND(ISNUMBER(L861),ISNUMBER(Y861),Y861&gt;0,X861&lt;1),ROUND(L861/(Y861*(1-X861))-1,4),"")</f>
        <v>0.6571</v>
      </c>
      <c r="R861" s="12">
        <v>0</v>
      </c>
      <c r="S861" s="13">
        <f>IF(AND(ISNUMBER(E861),E861&gt;0,ISNUMBER(F861)),R861*(F861/E861-1)*(1-'Start Here'!$B$16),0)</f>
        <v>0</v>
      </c>
      <c r="T861" s="17">
        <f>IF(AND(M861="Ready",OR(I861="Approve proposed",AND(I861="Use my price",AND(ISNUMBER(J861),J861&gt;0))),ISNUMBER(L861),E861&gt;0),R861*(L861/E861-1)*(1-'Start Here'!$B$16),0)</f>
        <v>0</v>
      </c>
      <c r="U861" t="str" s="6">
        <v>SNAP: preserve existing selling price</v>
      </c>
      <c r="V861" t="str" s="21">
        <v>Yes</v>
      </c>
      <c r="W861" t="str" s="21">
        <v>No</v>
      </c>
      <c r="X861" s="22">
        <v>0</v>
      </c>
      <c r="Y861" s="18">
        <v>9.74</v>
      </c>
      <c r="Z861" s="18">
        <v>18</v>
      </c>
      <c r="AA861" s="25">
        <v>0.5412</v>
      </c>
      <c r="AB861" t="str" s="6">
        <v>2026-10-01 10:41:27 UTC</v>
      </c>
      <c r="AC861" t="str" s="6">
        <v>Local Line cache</v>
      </c>
      <c r="AD861" s="23">
        <v>805720</v>
      </c>
      <c r="AE861" s="23">
        <v>526773</v>
      </c>
      <c r="AF861" t="str" s="23">
        <v>805720:526773:snap</v>
      </c>
      <c r="AG861" t="str" s="23">
        <v>Yes</v>
      </c>
      <c r="AH861" t="str" s="23">
        <v>Yes</v>
      </c>
      <c r="AI861" s="18">
        <v>0</v>
      </c>
    </row>
    <row r="862" ht="32" customHeight="1">
      <c r="A862" t="str" s="7">
        <v>Deck Family Farm</v>
      </c>
      <c r="B862" t="str" s="7">
        <v>Pepperoni stick</v>
      </c>
      <c r="C862" t="str" s="7">
        <v>6 oz</v>
      </c>
      <c r="D862" t="str" s="7">
        <v>Herd Share Members</v>
      </c>
      <c r="E862" s="12">
        <v>17.93</v>
      </c>
      <c r="F862" s="13">
        <v>19.36</v>
      </c>
      <c r="G862" s="13">
        <f>IF(AND(ISNUMBER(E862),ISNUMBER(F862)),F862-E862,"")</f>
        <v>1.43</v>
      </c>
      <c r="H862" s="14">
        <f>IF(AND(ISNUMBER(E862),E862&gt;0,ISNUMBER(F862)),F862/E862-1,"")</f>
        <v>0.07975460122699385</v>
      </c>
      <c r="I862" t="str" s="15">
        <v>Unreviewed</v>
      </c>
      <c r="J862" s="16"/>
      <c r="K862" t="str" s="15">
        <v/>
      </c>
      <c r="L862" s="17" t="str">
        <f>IF(AC862="Local catalog","",IF(AG862="Yes",IF(ISNUMBER(E862),E862,""),IF(I862="Keep current",IF(ISNUMBER(E862),E862,""),IF(AH862&lt;&gt;"Yes","",IF(I862="Approve proposed",F862,IF(AND(I862="Use my price",AND(ISNUMBER(J862),J862&gt;0)),J862,""))))))</f>
        <v/>
      </c>
      <c r="M862" t="str" s="7">
        <f>IF(AND(AG862="Yes",OR(I862="Approve proposed",I862="Use my price")),"CHECK: protected price kept current",IF(OR(I862="Unreviewed",I862=""),"Pending review",IF(I862="Hold","On hold",IF(I862="Keep current",IF(ISNUMBER(E862),"Kept current","CHECK: no confirmed current price"),IF(AH862&lt;&gt;"Yes","CHECK: source needs review",IF(AND(I862="Use my price",NOT(AND(ISNUMBER(J862),J862&gt;0))),"CHECK: enter a price above zero",IF(NOT(OR(I862="Approve proposed",I862="Use my price")),"CHECK: choose a listed decision",IF(OR(NOT(ISNUMBER(L862)),L862&lt;=0,NOT(ISNUMBER(Y862)),Y862&lt;=0,X862&gt;=1),"CHECK: price or base unavailable",IF(L862/(Y862*(1-X862))-1&lt;0,"CHECK: price below local base","Ready")))))))))</f>
        <v>Pending review</v>
      </c>
      <c r="N862" s="18">
        <v>17.93</v>
      </c>
      <c r="O862" s="19">
        <v>0.6574</v>
      </c>
      <c r="P862" s="14">
        <v>0.7893</v>
      </c>
      <c r="Q862" s="20" t="str">
        <f>IF(AND(ISNUMBER(L862),ISNUMBER(Y862),Y862&gt;0,X862&lt;1),ROUND(L862/(Y862*(1-X862))-1,4),"")</f>
        <v/>
      </c>
      <c r="R862" s="12">
        <v>794.14</v>
      </c>
      <c r="S862" s="13">
        <f>IF(AND(ISNUMBER(E862),E862&gt;0,ISNUMBER(F862)),R862*(F862/E862-1)*(1-'Start Here'!$B$16),0)</f>
        <v>61.436229447852746</v>
      </c>
      <c r="T862" s="17">
        <f>IF(AND(M862="Ready",OR(I862="Approve proposed",AND(I862="Use my price",AND(ISNUMBER(J862),J862&gt;0))),ISNUMBER(L862),E862&gt;0),R862*(L862/E862-1)*(1-'Start Here'!$B$16),0)</f>
        <v>0</v>
      </c>
      <c r="U862" t="str" s="6">
        <v>Currently hidden; do not activate automatically</v>
      </c>
      <c r="V862" t="str" s="21">
        <v>No</v>
      </c>
      <c r="W862" t="str" s="21">
        <v>No</v>
      </c>
      <c r="X862" s="22">
        <v>0</v>
      </c>
      <c r="Y862" s="18">
        <v>10.82</v>
      </c>
      <c r="Z862" s="18">
        <v>20</v>
      </c>
      <c r="AA862" s="25">
        <v>0.5412</v>
      </c>
      <c r="AB862" t="str" s="6">
        <v>2026-10-01 10:41:27 UTC</v>
      </c>
      <c r="AC862" t="str" s="6">
        <v>Local Line cache</v>
      </c>
      <c r="AD862" s="23">
        <v>805721</v>
      </c>
      <c r="AE862" s="23">
        <v>526775</v>
      </c>
      <c r="AF862" t="str" s="23">
        <v>805721:526775:herdShare</v>
      </c>
      <c r="AG862" t="str" s="23">
        <v>No</v>
      </c>
      <c r="AH862" t="str" s="23">
        <v>Yes</v>
      </c>
      <c r="AI862" s="18">
        <v>479.08</v>
      </c>
    </row>
    <row r="863" ht="32" customHeight="1">
      <c r="A863" t="str" s="7">
        <v>Deck Family Farm</v>
      </c>
      <c r="B863" t="str" s="7">
        <v>Pepperoni stick</v>
      </c>
      <c r="C863" t="str" s="7">
        <v>6 oz</v>
      </c>
      <c r="D863" t="str" s="7">
        <v>CSA Members</v>
      </c>
      <c r="E863" s="12">
        <v>17.93</v>
      </c>
      <c r="F863" s="13">
        <v>19.36</v>
      </c>
      <c r="G863" s="13">
        <f>IF(AND(ISNUMBER(E863),ISNUMBER(F863)),F863-E863,"")</f>
        <v>1.43</v>
      </c>
      <c r="H863" s="14">
        <f>IF(AND(ISNUMBER(E863),E863&gt;0,ISNUMBER(F863)),F863/E863-1,"")</f>
        <v>0.07975460122699385</v>
      </c>
      <c r="I863" t="str" s="15">
        <v>Unreviewed</v>
      </c>
      <c r="J863" s="16"/>
      <c r="K863" t="str" s="15">
        <v/>
      </c>
      <c r="L863" s="17" t="str">
        <f>IF(AC863="Local catalog","",IF(AG863="Yes",IF(ISNUMBER(E863),E863,""),IF(I863="Keep current",IF(ISNUMBER(E863),E863,""),IF(AH863&lt;&gt;"Yes","",IF(I863="Approve proposed",F863,IF(AND(I863="Use my price",AND(ISNUMBER(J863),J863&gt;0)),J863,""))))))</f>
        <v/>
      </c>
      <c r="M863" t="str" s="7">
        <f>IF(AND(AG863="Yes",OR(I863="Approve proposed",I863="Use my price")),"CHECK: protected price kept current",IF(OR(I863="Unreviewed",I863=""),"Pending review",IF(I863="Hold","On hold",IF(I863="Keep current",IF(ISNUMBER(E863),"Kept current","CHECK: no confirmed current price"),IF(AH863&lt;&gt;"Yes","CHECK: source needs review",IF(AND(I863="Use my price",NOT(AND(ISNUMBER(J863),J863&gt;0))),"CHECK: enter a price above zero",IF(NOT(OR(I863="Approve proposed",I863="Use my price")),"CHECK: choose a listed decision",IF(OR(NOT(ISNUMBER(L863)),L863&lt;=0,NOT(ISNUMBER(Y863)),Y863&lt;=0,X863&gt;=1),"CHECK: price or base unavailable",IF(L863/(Y863*(1-X863))-1&lt;0,"CHECK: price below local base","Ready")))))))))</f>
        <v>Pending review</v>
      </c>
      <c r="N863" s="18">
        <v>17.93</v>
      </c>
      <c r="O863" s="19">
        <v>0.6574</v>
      </c>
      <c r="P863" s="14">
        <v>0.7893</v>
      </c>
      <c r="Q863" s="20" t="str">
        <f>IF(AND(ISNUMBER(L863),ISNUMBER(Y863),Y863&gt;0,X863&lt;1),ROUND(L863/(Y863*(1-X863))-1,4),"")</f>
        <v/>
      </c>
      <c r="R863" s="12">
        <v>201.89999999999998</v>
      </c>
      <c r="S863" s="13">
        <f>IF(AND(ISNUMBER(E863),E863&gt;0,ISNUMBER(F863)),R863*(F863/E863-1)*(1-'Start Here'!$B$16),0)</f>
        <v>15.619380368098152</v>
      </c>
      <c r="T863" s="17">
        <f>IF(AND(M863="Ready",OR(I863="Approve proposed",AND(I863="Use my price",AND(ISNUMBER(J863),J863&gt;0))),ISNUMBER(L863),E863&gt;0),R863*(L863/E863-1)*(1-'Start Here'!$B$16),0)</f>
        <v>0</v>
      </c>
      <c r="U863" t="str" s="6">
        <v>Currently hidden; do not activate automatically</v>
      </c>
      <c r="V863" t="str" s="21">
        <v>No</v>
      </c>
      <c r="W863" t="str" s="21">
        <v>No</v>
      </c>
      <c r="X863" s="22">
        <v>0</v>
      </c>
      <c r="Y863" s="18">
        <v>10.82</v>
      </c>
      <c r="Z863" s="18">
        <v>20</v>
      </c>
      <c r="AA863" s="25">
        <v>0.5412</v>
      </c>
      <c r="AB863" t="str" s="6">
        <v>2026-10-01 10:41:27 UTC</v>
      </c>
      <c r="AC863" t="str" s="6">
        <v>Local Line cache</v>
      </c>
      <c r="AD863" s="23">
        <v>805721</v>
      </c>
      <c r="AE863" s="23">
        <v>526775</v>
      </c>
      <c r="AF863" t="str" s="23">
        <v>805721:526775:member</v>
      </c>
      <c r="AG863" t="str" s="23">
        <v>No</v>
      </c>
      <c r="AH863" t="str" s="23">
        <v>Yes</v>
      </c>
      <c r="AI863" s="18">
        <v>121.80000000000001</v>
      </c>
    </row>
    <row r="864" ht="32" customHeight="1">
      <c r="A864" t="str" s="7">
        <v>Deck Family Farm</v>
      </c>
      <c r="B864" t="str" s="7">
        <v>Pepperoni stick</v>
      </c>
      <c r="C864" t="str" s="7">
        <v>6 oz</v>
      </c>
      <c r="D864" t="str" s="7">
        <v>Guest Basket</v>
      </c>
      <c r="E864" s="12">
        <v>17.93</v>
      </c>
      <c r="F864" s="13">
        <v>19.36</v>
      </c>
      <c r="G864" s="13">
        <f>IF(AND(ISNUMBER(E864),ISNUMBER(F864)),F864-E864,"")</f>
        <v>1.43</v>
      </c>
      <c r="H864" s="14">
        <f>IF(AND(ISNUMBER(E864),E864&gt;0,ISNUMBER(F864)),F864/E864-1,"")</f>
        <v>0.07975460122699385</v>
      </c>
      <c r="I864" t="str" s="15">
        <v>Unreviewed</v>
      </c>
      <c r="J864" s="16"/>
      <c r="K864" t="str" s="15">
        <v/>
      </c>
      <c r="L864" s="17" t="str">
        <f>IF(AC864="Local catalog","",IF(AG864="Yes",IF(ISNUMBER(E864),E864,""),IF(I864="Keep current",IF(ISNUMBER(E864),E864,""),IF(AH864&lt;&gt;"Yes","",IF(I864="Approve proposed",F864,IF(AND(I864="Use my price",AND(ISNUMBER(J864),J864&gt;0)),J864,""))))))</f>
        <v/>
      </c>
      <c r="M864" t="str" s="7">
        <f>IF(AND(AG864="Yes",OR(I864="Approve proposed",I864="Use my price")),"CHECK: protected price kept current",IF(OR(I864="Unreviewed",I864=""),"Pending review",IF(I864="Hold","On hold",IF(I864="Keep current",IF(ISNUMBER(E864),"Kept current","CHECK: no confirmed current price"),IF(AH864&lt;&gt;"Yes","CHECK: source needs review",IF(AND(I864="Use my price",NOT(AND(ISNUMBER(J864),J864&gt;0))),"CHECK: enter a price above zero",IF(NOT(OR(I864="Approve proposed",I864="Use my price")),"CHECK: choose a listed decision",IF(OR(NOT(ISNUMBER(L864)),L864&lt;=0,NOT(ISNUMBER(Y864)),Y864&lt;=0,X864&gt;=1),"CHECK: price or base unavailable",IF(L864/(Y864*(1-X864))-1&lt;0,"CHECK: price below local base","Ready")))))))))</f>
        <v>Pending review</v>
      </c>
      <c r="N864" s="18">
        <v>17.93</v>
      </c>
      <c r="O864" s="19">
        <v>0.6574</v>
      </c>
      <c r="P864" s="14">
        <v>0.7893</v>
      </c>
      <c r="Q864" s="20" t="str">
        <f>IF(AND(ISNUMBER(L864),ISNUMBER(Y864),Y864&gt;0,X864&lt;1),ROUND(L864/(Y864*(1-X864))-1,4),"")</f>
        <v/>
      </c>
      <c r="R864" s="12">
        <v>0</v>
      </c>
      <c r="S864" s="13">
        <f>IF(AND(ISNUMBER(E864),E864&gt;0,ISNUMBER(F864)),R864*(F864/E864-1)*(1-'Start Here'!$B$16),0)</f>
        <v>0</v>
      </c>
      <c r="T864" s="17">
        <f>IF(AND(M864="Ready",OR(I864="Approve proposed",AND(I864="Use my price",AND(ISNUMBER(J864),J864&gt;0))),ISNUMBER(L864),E864&gt;0),R864*(L864/E864-1)*(1-'Start Here'!$B$16),0)</f>
        <v>0</v>
      </c>
      <c r="U864" t="str" s="6">
        <v>Currently hidden; do not activate automatically</v>
      </c>
      <c r="V864" t="str" s="21">
        <v>No</v>
      </c>
      <c r="W864" t="str" s="21">
        <v>No</v>
      </c>
      <c r="X864" s="22">
        <v>0</v>
      </c>
      <c r="Y864" s="18">
        <v>10.82</v>
      </c>
      <c r="Z864" s="18">
        <v>20</v>
      </c>
      <c r="AA864" s="25">
        <v>0.5412</v>
      </c>
      <c r="AB864" t="str" s="6">
        <v>2026-10-01 10:41:27 UTC</v>
      </c>
      <c r="AC864" t="str" s="6">
        <v>Local Line cache</v>
      </c>
      <c r="AD864" s="23">
        <v>805721</v>
      </c>
      <c r="AE864" s="23">
        <v>526775</v>
      </c>
      <c r="AF864" t="str" s="23">
        <v>805721:526775:guest</v>
      </c>
      <c r="AG864" t="str" s="23">
        <v>No</v>
      </c>
      <c r="AH864" t="str" s="23">
        <v>Yes</v>
      </c>
      <c r="AI864" s="18">
        <v>0</v>
      </c>
    </row>
    <row r="865" ht="32" customHeight="1">
      <c r="A865" t="str" s="7">
        <v>Deck Family Farm</v>
      </c>
      <c r="B865" t="str" s="7">
        <v>Pepperoni stick</v>
      </c>
      <c r="C865" t="str" s="7">
        <v>6 oz</v>
      </c>
      <c r="D865" t="str" s="7">
        <v>SNAP</v>
      </c>
      <c r="E865" s="12">
        <v>17.93</v>
      </c>
      <c r="F865" s="13">
        <v>17.93</v>
      </c>
      <c r="G865" s="13">
        <f>IF(AND(ISNUMBER(E865),ISNUMBER(F865)),F865-E865,"")</f>
        <v>0</v>
      </c>
      <c r="H865" s="14">
        <f>IF(AND(ISNUMBER(E865),E865&gt;0,ISNUMBER(F865)),F865/E865-1,"")</f>
        <v>0</v>
      </c>
      <c r="I865" t="str" s="15">
        <v>Keep current</v>
      </c>
      <c r="J865" s="16"/>
      <c r="K865" t="str" s="15">
        <v/>
      </c>
      <c r="L865" s="17">
        <f>IF(AC865="Local catalog","",IF(AG865="Yes",IF(ISNUMBER(E865),E865,""),IF(I865="Keep current",IF(ISNUMBER(E865),E865,""),IF(AH865&lt;&gt;"Yes","",IF(I865="Approve proposed",F865,IF(AND(I865="Use my price",AND(ISNUMBER(J865),J865&gt;0)),J865,""))))))</f>
        <v>17.93</v>
      </c>
      <c r="M865" t="str" s="7">
        <f>IF(AND(AG865="Yes",OR(I865="Approve proposed",I865="Use my price")),"CHECK: protected price kept current",IF(OR(I865="Unreviewed",I865=""),"Pending review",IF(I865="Hold","On hold",IF(I865="Keep current",IF(ISNUMBER(E865),"Kept current","CHECK: no confirmed current price"),IF(AH865&lt;&gt;"Yes","CHECK: source needs review",IF(AND(I865="Use my price",NOT(AND(ISNUMBER(J865),J865&gt;0))),"CHECK: enter a price above zero",IF(NOT(OR(I865="Approve proposed",I865="Use my price")),"CHECK: choose a listed decision",IF(OR(NOT(ISNUMBER(L865)),L865&lt;=0,NOT(ISNUMBER(Y865)),Y865&lt;=0,X865&gt;=1),"CHECK: price or base unavailable",IF(L865/(Y865*(1-X865))-1&lt;0,"CHECK: price below local base","Ready")))))))))</f>
        <v>Kept current</v>
      </c>
      <c r="N865" s="18">
        <v>17.93</v>
      </c>
      <c r="O865" s="19">
        <v>0.6574</v>
      </c>
      <c r="P865" s="14">
        <v>0.6571</v>
      </c>
      <c r="Q865" s="20">
        <f>IF(AND(ISNUMBER(L865),ISNUMBER(Y865),Y865&gt;0,X865&lt;1),ROUND(L865/(Y865*(1-X865))-1,4),"")</f>
        <v>0.6571</v>
      </c>
      <c r="R865" s="12">
        <v>0</v>
      </c>
      <c r="S865" s="13">
        <f>IF(AND(ISNUMBER(E865),E865&gt;0,ISNUMBER(F865)),R865*(F865/E865-1)*(1-'Start Here'!$B$16),0)</f>
        <v>0</v>
      </c>
      <c r="T865" s="17">
        <f>IF(AND(M865="Ready",OR(I865="Approve proposed",AND(I865="Use my price",AND(ISNUMBER(J865),J865&gt;0))),ISNUMBER(L865),E865&gt;0),R865*(L865/E865-1)*(1-'Start Here'!$B$16),0)</f>
        <v>0</v>
      </c>
      <c r="U865" t="str" s="6">
        <v>SNAP: preserve existing selling price; Currently hidden; do not activate automatically</v>
      </c>
      <c r="V865" t="str" s="21">
        <v>No</v>
      </c>
      <c r="W865" t="str" s="21">
        <v>No</v>
      </c>
      <c r="X865" s="22">
        <v>0</v>
      </c>
      <c r="Y865" s="18">
        <v>10.82</v>
      </c>
      <c r="Z865" s="18">
        <v>20</v>
      </c>
      <c r="AA865" s="25">
        <v>0.5412</v>
      </c>
      <c r="AB865" t="str" s="6">
        <v>2026-10-01 10:41:27 UTC</v>
      </c>
      <c r="AC865" t="str" s="6">
        <v>Local Line cache</v>
      </c>
      <c r="AD865" s="23">
        <v>805721</v>
      </c>
      <c r="AE865" s="23">
        <v>526775</v>
      </c>
      <c r="AF865" t="str" s="23">
        <v>805721:526775:snap</v>
      </c>
      <c r="AG865" t="str" s="23">
        <v>Yes</v>
      </c>
      <c r="AH865" t="str" s="23">
        <v>Yes</v>
      </c>
      <c r="AI865" s="18">
        <v>0</v>
      </c>
    </row>
    <row r="866" ht="32" customHeight="1">
      <c r="A866" t="str" s="7">
        <v>Deck Family Farm</v>
      </c>
      <c r="B866" t="str" s="7">
        <v>Pet Food, Organ Blend</v>
      </c>
      <c r="C866" t="str" s="7">
        <v>1.00 lbs</v>
      </c>
      <c r="D866" t="str" s="7">
        <v>Herd Share Members</v>
      </c>
      <c r="E866" s="12">
        <v>10.76</v>
      </c>
      <c r="F866" s="13">
        <v>11.62</v>
      </c>
      <c r="G866" s="13">
        <f>IF(AND(ISNUMBER(E866),ISNUMBER(F866)),F866-E866,"")</f>
        <v>0.86</v>
      </c>
      <c r="H866" s="14">
        <f>IF(AND(ISNUMBER(E866),E866&gt;0,ISNUMBER(F866)),F866/E866-1,"")</f>
        <v>0.07992565055762069</v>
      </c>
      <c r="I866" t="str" s="15">
        <v>Unreviewed</v>
      </c>
      <c r="J866" s="16"/>
      <c r="K866" t="str" s="15">
        <v/>
      </c>
      <c r="L866" s="17" t="str">
        <f>IF(AC866="Local catalog","",IF(AG866="Yes",IF(ISNUMBER(E866),E866,""),IF(I866="Keep current",IF(ISNUMBER(E866),E866,""),IF(AH866&lt;&gt;"Yes","",IF(I866="Approve proposed",F866,IF(AND(I866="Use my price",AND(ISNUMBER(J866),J866&gt;0)),J866,""))))))</f>
        <v/>
      </c>
      <c r="M866" t="str" s="7">
        <f>IF(AND(AG866="Yes",OR(I866="Approve proposed",I866="Use my price")),"CHECK: protected price kept current",IF(OR(I866="Unreviewed",I866=""),"Pending review",IF(I866="Hold","On hold",IF(I866="Keep current",IF(ISNUMBER(E866),"Kept current","CHECK: no confirmed current price"),IF(AH866&lt;&gt;"Yes","CHECK: source needs review",IF(AND(I866="Use my price",NOT(AND(ISNUMBER(J866),J866&gt;0))),"CHECK: enter a price above zero",IF(NOT(OR(I866="Approve proposed",I866="Use my price")),"CHECK: choose a listed decision",IF(OR(NOT(ISNUMBER(L866)),L866&lt;=0,NOT(ISNUMBER(Y866)),Y866&lt;=0,X866&gt;=1),"CHECK: price or base unavailable",IF(L866/(Y866*(1-X866))-1&lt;0,"CHECK: price below local base","Ready")))))))))</f>
        <v>Pending review</v>
      </c>
      <c r="N866" s="18">
        <v>10.76</v>
      </c>
      <c r="O866" s="19">
        <v>0.6574</v>
      </c>
      <c r="P866" s="14">
        <v>0.7904</v>
      </c>
      <c r="Q866" s="20" t="str">
        <f>IF(AND(ISNUMBER(L866),ISNUMBER(Y866),Y866&gt;0,X866&lt;1),ROUND(L866/(Y866*(1-X866))-1,4),"")</f>
        <v/>
      </c>
      <c r="R866" s="12">
        <v>2905.2</v>
      </c>
      <c r="S866" s="13">
        <f>IF(AND(ISNUMBER(E866),E866&gt;0,ISNUMBER(F866)),R866*(F866/E866-1)*(1-'Start Here'!$B$16),0)</f>
        <v>225.2339999999996</v>
      </c>
      <c r="T866" s="17">
        <f>IF(AND(M866="Ready",OR(I866="Approve proposed",AND(I866="Use my price",AND(ISNUMBER(J866),J866&gt;0))),ISNUMBER(L866),E866&gt;0),R866*(L866/E866-1)*(1-'Start Here'!$B$16),0)</f>
        <v>0</v>
      </c>
      <c r="U866" t="str" s="6">
        <v/>
      </c>
      <c r="V866" t="str" s="21">
        <v>Yes</v>
      </c>
      <c r="W866" t="str" s="21">
        <v>No</v>
      </c>
      <c r="X866" s="22">
        <v>0</v>
      </c>
      <c r="Y866" s="18">
        <v>6.49</v>
      </c>
      <c r="Z866" s="18">
        <v>12</v>
      </c>
      <c r="AA866" s="25">
        <v>0.5412</v>
      </c>
      <c r="AB866" t="str" s="6">
        <v>2026-10-01 10:41:27 UTC</v>
      </c>
      <c r="AC866" t="str" s="6">
        <v>Local Line cache</v>
      </c>
      <c r="AD866" s="23">
        <v>813080</v>
      </c>
      <c r="AE866" s="23">
        <v>535111</v>
      </c>
      <c r="AF866" t="str" s="23">
        <v>813080:535111:herdShare</v>
      </c>
      <c r="AG866" t="str" s="23">
        <v>No</v>
      </c>
      <c r="AH866" t="str" s="23">
        <v>Yes</v>
      </c>
      <c r="AI866" s="18">
        <v>1752.3000000000004</v>
      </c>
    </row>
    <row r="867" ht="32" customHeight="1">
      <c r="A867" t="str" s="7">
        <v>Deck Family Farm</v>
      </c>
      <c r="B867" t="str" s="7">
        <v>Pet Food, Organ Blend</v>
      </c>
      <c r="C867" t="str" s="7">
        <v>1.00 lbs</v>
      </c>
      <c r="D867" t="str" s="7">
        <v>CSA Members</v>
      </c>
      <c r="E867" s="12">
        <v>10.76</v>
      </c>
      <c r="F867" s="13">
        <v>11.62</v>
      </c>
      <c r="G867" s="13">
        <f>IF(AND(ISNUMBER(E867),ISNUMBER(F867)),F867-E867,"")</f>
        <v>0.86</v>
      </c>
      <c r="H867" s="14">
        <f>IF(AND(ISNUMBER(E867),E867&gt;0,ISNUMBER(F867)),F867/E867-1,"")</f>
        <v>0.07992565055762069</v>
      </c>
      <c r="I867" t="str" s="15">
        <v>Unreviewed</v>
      </c>
      <c r="J867" s="16"/>
      <c r="K867" t="str" s="15">
        <v/>
      </c>
      <c r="L867" s="17" t="str">
        <f>IF(AC867="Local catalog","",IF(AG867="Yes",IF(ISNUMBER(E867),E867,""),IF(I867="Keep current",IF(ISNUMBER(E867),E867,""),IF(AH867&lt;&gt;"Yes","",IF(I867="Approve proposed",F867,IF(AND(I867="Use my price",AND(ISNUMBER(J867),J867&gt;0)),J867,""))))))</f>
        <v/>
      </c>
      <c r="M867" t="str" s="7">
        <f>IF(AND(AG867="Yes",OR(I867="Approve proposed",I867="Use my price")),"CHECK: protected price kept current",IF(OR(I867="Unreviewed",I867=""),"Pending review",IF(I867="Hold","On hold",IF(I867="Keep current",IF(ISNUMBER(E867),"Kept current","CHECK: no confirmed current price"),IF(AH867&lt;&gt;"Yes","CHECK: source needs review",IF(AND(I867="Use my price",NOT(AND(ISNUMBER(J867),J867&gt;0))),"CHECK: enter a price above zero",IF(NOT(OR(I867="Approve proposed",I867="Use my price")),"CHECK: choose a listed decision",IF(OR(NOT(ISNUMBER(L867)),L867&lt;=0,NOT(ISNUMBER(Y867)),Y867&lt;=0,X867&gt;=1),"CHECK: price or base unavailable",IF(L867/(Y867*(1-X867))-1&lt;0,"CHECK: price below local base","Ready")))))))))</f>
        <v>Pending review</v>
      </c>
      <c r="N867" s="18">
        <v>10.76</v>
      </c>
      <c r="O867" s="19">
        <v>0.6574</v>
      </c>
      <c r="P867" s="14">
        <v>0.7904</v>
      </c>
      <c r="Q867" s="20" t="str">
        <f>IF(AND(ISNUMBER(L867),ISNUMBER(Y867),Y867&gt;0,X867&lt;1),ROUND(L867/(Y867*(1-X867))-1,4),"")</f>
        <v/>
      </c>
      <c r="R867" s="12">
        <v>290.52</v>
      </c>
      <c r="S867" s="13">
        <f>IF(AND(ISNUMBER(E867),E867&gt;0,ISNUMBER(F867)),R867*(F867/E867-1)*(1-'Start Here'!$B$16),0)</f>
        <v>22.52339999999996</v>
      </c>
      <c r="T867" s="17">
        <f>IF(AND(M867="Ready",OR(I867="Approve proposed",AND(I867="Use my price",AND(ISNUMBER(J867),J867&gt;0))),ISNUMBER(L867),E867&gt;0),R867*(L867/E867-1)*(1-'Start Here'!$B$16),0)</f>
        <v>0</v>
      </c>
      <c r="U867" t="str" s="6">
        <v/>
      </c>
      <c r="V867" t="str" s="21">
        <v>Yes</v>
      </c>
      <c r="W867" t="str" s="21">
        <v>No</v>
      </c>
      <c r="X867" s="22">
        <v>0</v>
      </c>
      <c r="Y867" s="18">
        <v>6.49</v>
      </c>
      <c r="Z867" s="18">
        <v>12</v>
      </c>
      <c r="AA867" s="25">
        <v>0.5412</v>
      </c>
      <c r="AB867" t="str" s="6">
        <v>2026-10-01 10:41:27 UTC</v>
      </c>
      <c r="AC867" t="str" s="6">
        <v>Local Line cache</v>
      </c>
      <c r="AD867" s="23">
        <v>813080</v>
      </c>
      <c r="AE867" s="23">
        <v>535111</v>
      </c>
      <c r="AF867" t="str" s="23">
        <v>813080:535111:member</v>
      </c>
      <c r="AG867" t="str" s="23">
        <v>No</v>
      </c>
      <c r="AH867" t="str" s="23">
        <v>Yes</v>
      </c>
      <c r="AI867" s="18">
        <v>175.23000000000002</v>
      </c>
    </row>
    <row r="868" ht="32" customHeight="1">
      <c r="A868" t="str" s="7">
        <v>Deck Family Farm</v>
      </c>
      <c r="B868" t="str" s="7">
        <v>Pet Food, Organ Blend</v>
      </c>
      <c r="C868" t="str" s="7">
        <v>1.00 lbs</v>
      </c>
      <c r="D868" t="str" s="7">
        <v>Guest Basket</v>
      </c>
      <c r="E868" s="12">
        <v>10.76</v>
      </c>
      <c r="F868" s="13">
        <v>11.62</v>
      </c>
      <c r="G868" s="13">
        <f>IF(AND(ISNUMBER(E868),ISNUMBER(F868)),F868-E868,"")</f>
        <v>0.86</v>
      </c>
      <c r="H868" s="14">
        <f>IF(AND(ISNUMBER(E868),E868&gt;0,ISNUMBER(F868)),F868/E868-1,"")</f>
        <v>0.07992565055762069</v>
      </c>
      <c r="I868" t="str" s="15">
        <v>Unreviewed</v>
      </c>
      <c r="J868" s="16"/>
      <c r="K868" t="str" s="15">
        <v/>
      </c>
      <c r="L868" s="17" t="str">
        <f>IF(AC868="Local catalog","",IF(AG868="Yes",IF(ISNUMBER(E868),E868,""),IF(I868="Keep current",IF(ISNUMBER(E868),E868,""),IF(AH868&lt;&gt;"Yes","",IF(I868="Approve proposed",F868,IF(AND(I868="Use my price",AND(ISNUMBER(J868),J868&gt;0)),J868,""))))))</f>
        <v/>
      </c>
      <c r="M868" t="str" s="7">
        <f>IF(AND(AG868="Yes",OR(I868="Approve proposed",I868="Use my price")),"CHECK: protected price kept current",IF(OR(I868="Unreviewed",I868=""),"Pending review",IF(I868="Hold","On hold",IF(I868="Keep current",IF(ISNUMBER(E868),"Kept current","CHECK: no confirmed current price"),IF(AH868&lt;&gt;"Yes","CHECK: source needs review",IF(AND(I868="Use my price",NOT(AND(ISNUMBER(J868),J868&gt;0))),"CHECK: enter a price above zero",IF(NOT(OR(I868="Approve proposed",I868="Use my price")),"CHECK: choose a listed decision",IF(OR(NOT(ISNUMBER(L868)),L868&lt;=0,NOT(ISNUMBER(Y868)),Y868&lt;=0,X868&gt;=1),"CHECK: price or base unavailable",IF(L868/(Y868*(1-X868))-1&lt;0,"CHECK: price below local base","Ready")))))))))</f>
        <v>Pending review</v>
      </c>
      <c r="N868" s="18">
        <v>10.76</v>
      </c>
      <c r="O868" s="19">
        <v>0.6574</v>
      </c>
      <c r="P868" s="14">
        <v>0.7904</v>
      </c>
      <c r="Q868" s="20" t="str">
        <f>IF(AND(ISNUMBER(L868),ISNUMBER(Y868),Y868&gt;0,X868&lt;1),ROUND(L868/(Y868*(1-X868))-1,4),"")</f>
        <v/>
      </c>
      <c r="R868" s="12">
        <v>71.88</v>
      </c>
      <c r="S868" s="13">
        <f>IF(AND(ISNUMBER(E868),E868&gt;0,ISNUMBER(F868)),R868*(F868/E868-1)*(1-'Start Here'!$B$16),0)</f>
        <v>5.572704089219321</v>
      </c>
      <c r="T868" s="17">
        <f>IF(AND(M868="Ready",OR(I868="Approve proposed",AND(I868="Use my price",AND(ISNUMBER(J868),J868&gt;0))),ISNUMBER(L868),E868&gt;0),R868*(L868/E868-1)*(1-'Start Here'!$B$16),0)</f>
        <v>0</v>
      </c>
      <c r="U868" t="str" s="6">
        <v/>
      </c>
      <c r="V868" t="str" s="21">
        <v>Yes</v>
      </c>
      <c r="W868" t="str" s="21">
        <v>No</v>
      </c>
      <c r="X868" s="22">
        <v>0</v>
      </c>
      <c r="Y868" s="18">
        <v>6.49</v>
      </c>
      <c r="Z868" s="18">
        <v>12</v>
      </c>
      <c r="AA868" s="25">
        <v>0.5412</v>
      </c>
      <c r="AB868" t="str" s="6">
        <v>2026-10-01 10:41:27 UTC</v>
      </c>
      <c r="AC868" t="str" s="6">
        <v>Local Line cache</v>
      </c>
      <c r="AD868" s="23">
        <v>813080</v>
      </c>
      <c r="AE868" s="23">
        <v>535111</v>
      </c>
      <c r="AF868" t="str" s="23">
        <v>813080:535111:guest</v>
      </c>
      <c r="AG868" t="str" s="23">
        <v>No</v>
      </c>
      <c r="AH868" t="str" s="23">
        <v>Yes</v>
      </c>
      <c r="AI868" s="18">
        <v>38.940000000000005</v>
      </c>
    </row>
    <row r="869" ht="32" customHeight="1">
      <c r="A869" t="str" s="7">
        <v>Deck Family Farm</v>
      </c>
      <c r="B869" t="str" s="7">
        <v>Pet Food, Organ Blend</v>
      </c>
      <c r="C869" t="str" s="7">
        <v>1.00 lbs</v>
      </c>
      <c r="D869" t="str" s="7">
        <v>SNAP</v>
      </c>
      <c r="E869" s="12">
        <v>10.76</v>
      </c>
      <c r="F869" s="13">
        <v>10.76</v>
      </c>
      <c r="G869" s="13">
        <f>IF(AND(ISNUMBER(E869),ISNUMBER(F869)),F869-E869,"")</f>
        <v>0</v>
      </c>
      <c r="H869" s="14">
        <f>IF(AND(ISNUMBER(E869),E869&gt;0,ISNUMBER(F869)),F869/E869-1,"")</f>
        <v>0</v>
      </c>
      <c r="I869" t="str" s="15">
        <v>Keep current</v>
      </c>
      <c r="J869" s="16"/>
      <c r="K869" t="str" s="15">
        <v/>
      </c>
      <c r="L869" s="17">
        <f>IF(AC869="Local catalog","",IF(AG869="Yes",IF(ISNUMBER(E869),E869,""),IF(I869="Keep current",IF(ISNUMBER(E869),E869,""),IF(AH869&lt;&gt;"Yes","",IF(I869="Approve proposed",F869,IF(AND(I869="Use my price",AND(ISNUMBER(J869),J869&gt;0)),J869,""))))))</f>
        <v>10.76</v>
      </c>
      <c r="M869" t="str" s="7">
        <f>IF(AND(AG869="Yes",OR(I869="Approve proposed",I869="Use my price")),"CHECK: protected price kept current",IF(OR(I869="Unreviewed",I869=""),"Pending review",IF(I869="Hold","On hold",IF(I869="Keep current",IF(ISNUMBER(E869),"Kept current","CHECK: no confirmed current price"),IF(AH869&lt;&gt;"Yes","CHECK: source needs review",IF(AND(I869="Use my price",NOT(AND(ISNUMBER(J869),J869&gt;0))),"CHECK: enter a price above zero",IF(NOT(OR(I869="Approve proposed",I869="Use my price")),"CHECK: choose a listed decision",IF(OR(NOT(ISNUMBER(L869)),L869&lt;=0,NOT(ISNUMBER(Y869)),Y869&lt;=0,X869&gt;=1),"CHECK: price or base unavailable",IF(L869/(Y869*(1-X869))-1&lt;0,"CHECK: price below local base","Ready")))))))))</f>
        <v>Kept current</v>
      </c>
      <c r="N869" s="18">
        <v>10.76</v>
      </c>
      <c r="O869" s="19">
        <v>0.6574</v>
      </c>
      <c r="P869" s="14">
        <v>0.6579</v>
      </c>
      <c r="Q869" s="20">
        <f>IF(AND(ISNUMBER(L869),ISNUMBER(Y869),Y869&gt;0,X869&lt;1),ROUND(L869/(Y869*(1-X869))-1,4),"")</f>
        <v>0.6579</v>
      </c>
      <c r="R869" s="12">
        <v>0</v>
      </c>
      <c r="S869" s="13">
        <f>IF(AND(ISNUMBER(E869),E869&gt;0,ISNUMBER(F869)),R869*(F869/E869-1)*(1-'Start Here'!$B$16),0)</f>
        <v>0</v>
      </c>
      <c r="T869" s="17">
        <f>IF(AND(M869="Ready",OR(I869="Approve proposed",AND(I869="Use my price",AND(ISNUMBER(J869),J869&gt;0))),ISNUMBER(L869),E869&gt;0),R869*(L869/E869-1)*(1-'Start Here'!$B$16),0)</f>
        <v>0</v>
      </c>
      <c r="U869" t="str" s="6">
        <v>SNAP: preserve existing selling price</v>
      </c>
      <c r="V869" t="str" s="21">
        <v>Yes</v>
      </c>
      <c r="W869" t="str" s="21">
        <v>No</v>
      </c>
      <c r="X869" s="22">
        <v>0</v>
      </c>
      <c r="Y869" s="18">
        <v>6.49</v>
      </c>
      <c r="Z869" s="18">
        <v>12</v>
      </c>
      <c r="AA869" s="25">
        <v>0.5412</v>
      </c>
      <c r="AB869" t="str" s="6">
        <v>2026-10-01 10:41:27 UTC</v>
      </c>
      <c r="AC869" t="str" s="6">
        <v>Local Line cache</v>
      </c>
      <c r="AD869" s="23">
        <v>813080</v>
      </c>
      <c r="AE869" s="23">
        <v>535111</v>
      </c>
      <c r="AF869" t="str" s="23">
        <v>813080:535111:snap</v>
      </c>
      <c r="AG869" t="str" s="23">
        <v>Yes</v>
      </c>
      <c r="AH869" t="str" s="23">
        <v>Yes</v>
      </c>
      <c r="AI869" s="18">
        <v>0</v>
      </c>
    </row>
    <row r="870" ht="32" customHeight="1">
      <c r="A870" t="str" s="7">
        <v>Deck Family Farm</v>
      </c>
      <c r="B870" t="str" s="7">
        <v>Polish Kielbasa</v>
      </c>
      <c r="C870" t="str" s="7">
        <v>12 oz</v>
      </c>
      <c r="D870" t="str" s="7">
        <v>Herd Share Members</v>
      </c>
      <c r="E870" s="12">
        <v>17.49</v>
      </c>
      <c r="F870" s="13">
        <v>18.89</v>
      </c>
      <c r="G870" s="13">
        <f>IF(AND(ISNUMBER(E870),ISNUMBER(F870)),F870-E870,"")</f>
        <v>1.4</v>
      </c>
      <c r="H870" s="14">
        <f>IF(AND(ISNUMBER(E870),E870&gt;0,ISNUMBER(F870)),F870/E870-1,"")</f>
        <v>0.08004574042309898</v>
      </c>
      <c r="I870" t="str" s="15">
        <v>Unreviewed</v>
      </c>
      <c r="J870" s="16"/>
      <c r="K870" t="str" s="15">
        <v/>
      </c>
      <c r="L870" s="17" t="str">
        <f>IF(AC870="Local catalog","",IF(AG870="Yes",IF(ISNUMBER(E870),E870,""),IF(I870="Keep current",IF(ISNUMBER(E870),E870,""),IF(AH870&lt;&gt;"Yes","",IF(I870="Approve proposed",F870,IF(AND(I870="Use my price",AND(ISNUMBER(J870),J870&gt;0)),J870,""))))))</f>
        <v/>
      </c>
      <c r="M870" t="str" s="7">
        <f>IF(AND(AG870="Yes",OR(I870="Approve proposed",I870="Use my price")),"CHECK: protected price kept current",IF(OR(I870="Unreviewed",I870=""),"Pending review",IF(I870="Hold","On hold",IF(I870="Keep current",IF(ISNUMBER(E870),"Kept current","CHECK: no confirmed current price"),IF(AH870&lt;&gt;"Yes","CHECK: source needs review",IF(AND(I870="Use my price",NOT(AND(ISNUMBER(J870),J870&gt;0))),"CHECK: enter a price above zero",IF(NOT(OR(I870="Approve proposed",I870="Use my price")),"CHECK: choose a listed decision",IF(OR(NOT(ISNUMBER(L870)),L870&lt;=0,NOT(ISNUMBER(Y870)),Y870&lt;=0,X870&gt;=1),"CHECK: price or base unavailable",IF(L870/(Y870*(1-X870))-1&lt;0,"CHECK: price below local base","Ready")))))))))</f>
        <v>Pending review</v>
      </c>
      <c r="N870" s="18">
        <v>17.49</v>
      </c>
      <c r="O870" s="19">
        <v>0.6574</v>
      </c>
      <c r="P870" s="14">
        <v>0.7905</v>
      </c>
      <c r="Q870" s="20" t="str">
        <f>IF(AND(ISNUMBER(L870),ISNUMBER(Y870),Y870&gt;0,X870&lt;1),ROUND(L870/(Y870*(1-X870))-1,4),"")</f>
        <v/>
      </c>
      <c r="R870" s="12">
        <v>227.57</v>
      </c>
      <c r="S870" s="13">
        <f>IF(AND(ISNUMBER(E870),E870&gt;0,ISNUMBER(F870)),R870*(F870/E870-1)*(1-'Start Here'!$B$16),0)</f>
        <v>17.669528873642093</v>
      </c>
      <c r="T870" s="17">
        <f>IF(AND(M870="Ready",OR(I870="Approve proposed",AND(I870="Use my price",AND(ISNUMBER(J870),J870&gt;0))),ISNUMBER(L870),E870&gt;0),R870*(L870/E870-1)*(1-'Start Here'!$B$16),0)</f>
        <v>0</v>
      </c>
      <c r="U870" t="str" s="6">
        <v>Currently hidden; do not activate automatically</v>
      </c>
      <c r="V870" t="str" s="21">
        <v>No</v>
      </c>
      <c r="W870" t="str" s="21">
        <v>No</v>
      </c>
      <c r="X870" s="22">
        <v>0</v>
      </c>
      <c r="Y870" s="18">
        <v>10.55</v>
      </c>
      <c r="Z870" s="18">
        <v>19.5</v>
      </c>
      <c r="AA870" s="25">
        <v>0.5412</v>
      </c>
      <c r="AB870" t="str" s="6">
        <v>2026-10-01 10:41:27 UTC</v>
      </c>
      <c r="AC870" t="str" s="6">
        <v>Local Line cache</v>
      </c>
      <c r="AD870" s="23">
        <v>805682</v>
      </c>
      <c r="AE870" s="23">
        <v>526735</v>
      </c>
      <c r="AF870" t="str" s="23">
        <v>805682:526735:herdShare</v>
      </c>
      <c r="AG870" t="str" s="23">
        <v>No</v>
      </c>
      <c r="AH870" t="str" s="23">
        <v>Yes</v>
      </c>
      <c r="AI870" s="18">
        <v>137.14999999999998</v>
      </c>
    </row>
    <row r="871" ht="32" customHeight="1">
      <c r="A871" t="str" s="7">
        <v>Deck Family Farm</v>
      </c>
      <c r="B871" t="str" s="7">
        <v>Polish Kielbasa</v>
      </c>
      <c r="C871" t="str" s="7">
        <v>12 oz</v>
      </c>
      <c r="D871" t="str" s="7">
        <v>CSA Members</v>
      </c>
      <c r="E871" s="12">
        <v>17.49</v>
      </c>
      <c r="F871" s="13">
        <v>18.89</v>
      </c>
      <c r="G871" s="13">
        <f>IF(AND(ISNUMBER(E871),ISNUMBER(F871)),F871-E871,"")</f>
        <v>1.4</v>
      </c>
      <c r="H871" s="14">
        <f>IF(AND(ISNUMBER(E871),E871&gt;0,ISNUMBER(F871)),F871/E871-1,"")</f>
        <v>0.08004574042309898</v>
      </c>
      <c r="I871" t="str" s="15">
        <v>Unreviewed</v>
      </c>
      <c r="J871" s="16"/>
      <c r="K871" t="str" s="15">
        <v/>
      </c>
      <c r="L871" s="17" t="str">
        <f>IF(AC871="Local catalog","",IF(AG871="Yes",IF(ISNUMBER(E871),E871,""),IF(I871="Keep current",IF(ISNUMBER(E871),E871,""),IF(AH871&lt;&gt;"Yes","",IF(I871="Approve proposed",F871,IF(AND(I871="Use my price",AND(ISNUMBER(J871),J871&gt;0)),J871,""))))))</f>
        <v/>
      </c>
      <c r="M871" t="str" s="7">
        <f>IF(AND(AG871="Yes",OR(I871="Approve proposed",I871="Use my price")),"CHECK: protected price kept current",IF(OR(I871="Unreviewed",I871=""),"Pending review",IF(I871="Hold","On hold",IF(I871="Keep current",IF(ISNUMBER(E871),"Kept current","CHECK: no confirmed current price"),IF(AH871&lt;&gt;"Yes","CHECK: source needs review",IF(AND(I871="Use my price",NOT(AND(ISNUMBER(J871),J871&gt;0))),"CHECK: enter a price above zero",IF(NOT(OR(I871="Approve proposed",I871="Use my price")),"CHECK: choose a listed decision",IF(OR(NOT(ISNUMBER(L871)),L871&lt;=0,NOT(ISNUMBER(Y871)),Y871&lt;=0,X871&gt;=1),"CHECK: price or base unavailable",IF(L871/(Y871*(1-X871))-1&lt;0,"CHECK: price below local base","Ready")))))))))</f>
        <v>Pending review</v>
      </c>
      <c r="N871" s="18">
        <v>17.49</v>
      </c>
      <c r="O871" s="19">
        <v>0.6574</v>
      </c>
      <c r="P871" s="14">
        <v>0.7905</v>
      </c>
      <c r="Q871" s="20" t="str">
        <f>IF(AND(ISNUMBER(L871),ISNUMBER(Y871),Y871&gt;0,X871&lt;1),ROUND(L871/(Y871*(1-X871))-1,4),"")</f>
        <v/>
      </c>
      <c r="R871" s="12">
        <v>0</v>
      </c>
      <c r="S871" s="13">
        <f>IF(AND(ISNUMBER(E871),E871&gt;0,ISNUMBER(F871)),R871*(F871/E871-1)*(1-'Start Here'!$B$16),0)</f>
        <v>0</v>
      </c>
      <c r="T871" s="17">
        <f>IF(AND(M871="Ready",OR(I871="Approve proposed",AND(I871="Use my price",AND(ISNUMBER(J871),J871&gt;0))),ISNUMBER(L871),E871&gt;0),R871*(L871/E871-1)*(1-'Start Here'!$B$16),0)</f>
        <v>0</v>
      </c>
      <c r="U871" t="str" s="6">
        <v>Currently hidden; do not activate automatically</v>
      </c>
      <c r="V871" t="str" s="21">
        <v>No</v>
      </c>
      <c r="W871" t="str" s="21">
        <v>No</v>
      </c>
      <c r="X871" s="22">
        <v>0</v>
      </c>
      <c r="Y871" s="18">
        <v>10.55</v>
      </c>
      <c r="Z871" s="18">
        <v>19.5</v>
      </c>
      <c r="AA871" s="25">
        <v>0.5412</v>
      </c>
      <c r="AB871" t="str" s="6">
        <v>2026-10-01 10:41:27 UTC</v>
      </c>
      <c r="AC871" t="str" s="6">
        <v>Local Line cache</v>
      </c>
      <c r="AD871" s="23">
        <v>805682</v>
      </c>
      <c r="AE871" s="23">
        <v>526735</v>
      </c>
      <c r="AF871" t="str" s="23">
        <v>805682:526735:member</v>
      </c>
      <c r="AG871" t="str" s="23">
        <v>No</v>
      </c>
      <c r="AH871" t="str" s="23">
        <v>Yes</v>
      </c>
      <c r="AI871" s="18">
        <v>0</v>
      </c>
    </row>
    <row r="872" ht="32" customHeight="1">
      <c r="A872" t="str" s="7">
        <v>Deck Family Farm</v>
      </c>
      <c r="B872" t="str" s="7">
        <v>Polish Kielbasa</v>
      </c>
      <c r="C872" t="str" s="7">
        <v>12 oz</v>
      </c>
      <c r="D872" t="str" s="7">
        <v>Guest Basket</v>
      </c>
      <c r="E872" s="12">
        <v>17.49</v>
      </c>
      <c r="F872" s="13">
        <v>18.89</v>
      </c>
      <c r="G872" s="13">
        <f>IF(AND(ISNUMBER(E872),ISNUMBER(F872)),F872-E872,"")</f>
        <v>1.4</v>
      </c>
      <c r="H872" s="14">
        <f>IF(AND(ISNUMBER(E872),E872&gt;0,ISNUMBER(F872)),F872/E872-1,"")</f>
        <v>0.08004574042309898</v>
      </c>
      <c r="I872" t="str" s="15">
        <v>Unreviewed</v>
      </c>
      <c r="J872" s="16"/>
      <c r="K872" t="str" s="15">
        <v/>
      </c>
      <c r="L872" s="17" t="str">
        <f>IF(AC872="Local catalog","",IF(AG872="Yes",IF(ISNUMBER(E872),E872,""),IF(I872="Keep current",IF(ISNUMBER(E872),E872,""),IF(AH872&lt;&gt;"Yes","",IF(I872="Approve proposed",F872,IF(AND(I872="Use my price",AND(ISNUMBER(J872),J872&gt;0)),J872,""))))))</f>
        <v/>
      </c>
      <c r="M872" t="str" s="7">
        <f>IF(AND(AG872="Yes",OR(I872="Approve proposed",I872="Use my price")),"CHECK: protected price kept current",IF(OR(I872="Unreviewed",I872=""),"Pending review",IF(I872="Hold","On hold",IF(I872="Keep current",IF(ISNUMBER(E872),"Kept current","CHECK: no confirmed current price"),IF(AH872&lt;&gt;"Yes","CHECK: source needs review",IF(AND(I872="Use my price",NOT(AND(ISNUMBER(J872),J872&gt;0))),"CHECK: enter a price above zero",IF(NOT(OR(I872="Approve proposed",I872="Use my price")),"CHECK: choose a listed decision",IF(OR(NOT(ISNUMBER(L872)),L872&lt;=0,NOT(ISNUMBER(Y872)),Y872&lt;=0,X872&gt;=1),"CHECK: price or base unavailable",IF(L872/(Y872*(1-X872))-1&lt;0,"CHECK: price below local base","Ready")))))))))</f>
        <v>Pending review</v>
      </c>
      <c r="N872" s="18">
        <v>17.49</v>
      </c>
      <c r="O872" s="19">
        <v>0.6574</v>
      </c>
      <c r="P872" s="14">
        <v>0.7905</v>
      </c>
      <c r="Q872" s="20" t="str">
        <f>IF(AND(ISNUMBER(L872),ISNUMBER(Y872),Y872&gt;0,X872&lt;1),ROUND(L872/(Y872*(1-X872))-1,4),"")</f>
        <v/>
      </c>
      <c r="R872" s="12">
        <v>35</v>
      </c>
      <c r="S872" s="13">
        <f>IF(AND(ISNUMBER(E872),E872&gt;0,ISNUMBER(F872)),R872*(F872/E872-1)*(1-'Start Here'!$B$16),0)</f>
        <v>2.71755288736421</v>
      </c>
      <c r="T872" s="17">
        <f>IF(AND(M872="Ready",OR(I872="Approve proposed",AND(I872="Use my price",AND(ISNUMBER(J872),J872&gt;0))),ISNUMBER(L872),E872&gt;0),R872*(L872/E872-1)*(1-'Start Here'!$B$16),0)</f>
        <v>0</v>
      </c>
      <c r="U872" t="str" s="6">
        <v>Currently hidden; do not activate automatically</v>
      </c>
      <c r="V872" t="str" s="21">
        <v>No</v>
      </c>
      <c r="W872" t="str" s="21">
        <v>No</v>
      </c>
      <c r="X872" s="22">
        <v>0</v>
      </c>
      <c r="Y872" s="18">
        <v>10.55</v>
      </c>
      <c r="Z872" s="18">
        <v>19.5</v>
      </c>
      <c r="AA872" s="25">
        <v>0.5412</v>
      </c>
      <c r="AB872" t="str" s="6">
        <v>2026-10-01 10:41:27 UTC</v>
      </c>
      <c r="AC872" t="str" s="6">
        <v>Local Line cache</v>
      </c>
      <c r="AD872" s="23">
        <v>805682</v>
      </c>
      <c r="AE872" s="23">
        <v>526735</v>
      </c>
      <c r="AF872" t="str" s="23">
        <v>805682:526735:guest</v>
      </c>
      <c r="AG872" t="str" s="23">
        <v>No</v>
      </c>
      <c r="AH872" t="str" s="23">
        <v>Yes</v>
      </c>
      <c r="AI872" s="18">
        <v>21.1</v>
      </c>
    </row>
    <row r="873" ht="32" customHeight="1">
      <c r="A873" t="str" s="7">
        <v>Deck Family Farm</v>
      </c>
      <c r="B873" t="str" s="7">
        <v>Polish Kielbasa</v>
      </c>
      <c r="C873" t="str" s="7">
        <v>12 oz</v>
      </c>
      <c r="D873" t="str" s="7">
        <v>SNAP</v>
      </c>
      <c r="E873" s="12">
        <v>17.49</v>
      </c>
      <c r="F873" s="13">
        <v>17.49</v>
      </c>
      <c r="G873" s="13">
        <f>IF(AND(ISNUMBER(E873),ISNUMBER(F873)),F873-E873,"")</f>
        <v>0</v>
      </c>
      <c r="H873" s="14">
        <f>IF(AND(ISNUMBER(E873),E873&gt;0,ISNUMBER(F873)),F873/E873-1,"")</f>
        <v>0</v>
      </c>
      <c r="I873" t="str" s="15">
        <v>Keep current</v>
      </c>
      <c r="J873" s="16"/>
      <c r="K873" t="str" s="15">
        <v/>
      </c>
      <c r="L873" s="17">
        <f>IF(AC873="Local catalog","",IF(AG873="Yes",IF(ISNUMBER(E873),E873,""),IF(I873="Keep current",IF(ISNUMBER(E873),E873,""),IF(AH873&lt;&gt;"Yes","",IF(I873="Approve proposed",F873,IF(AND(I873="Use my price",AND(ISNUMBER(J873),J873&gt;0)),J873,""))))))</f>
        <v>17.49</v>
      </c>
      <c r="M873" t="str" s="7">
        <f>IF(AND(AG873="Yes",OR(I873="Approve proposed",I873="Use my price")),"CHECK: protected price kept current",IF(OR(I873="Unreviewed",I873=""),"Pending review",IF(I873="Hold","On hold",IF(I873="Keep current",IF(ISNUMBER(E873),"Kept current","CHECK: no confirmed current price"),IF(AH873&lt;&gt;"Yes","CHECK: source needs review",IF(AND(I873="Use my price",NOT(AND(ISNUMBER(J873),J873&gt;0))),"CHECK: enter a price above zero",IF(NOT(OR(I873="Approve proposed",I873="Use my price")),"CHECK: choose a listed decision",IF(OR(NOT(ISNUMBER(L873)),L873&lt;=0,NOT(ISNUMBER(Y873)),Y873&lt;=0,X873&gt;=1),"CHECK: price or base unavailable",IF(L873/(Y873*(1-X873))-1&lt;0,"CHECK: price below local base","Ready")))))))))</f>
        <v>Kept current</v>
      </c>
      <c r="N873" s="18">
        <v>17.49</v>
      </c>
      <c r="O873" s="19">
        <v>0.6574</v>
      </c>
      <c r="P873" s="14">
        <v>0.6578</v>
      </c>
      <c r="Q873" s="20">
        <f>IF(AND(ISNUMBER(L873),ISNUMBER(Y873),Y873&gt;0,X873&lt;1),ROUND(L873/(Y873*(1-X873))-1,4),"")</f>
        <v>0.6578</v>
      </c>
      <c r="R873" s="12">
        <v>0</v>
      </c>
      <c r="S873" s="13">
        <f>IF(AND(ISNUMBER(E873),E873&gt;0,ISNUMBER(F873)),R873*(F873/E873-1)*(1-'Start Here'!$B$16),0)</f>
        <v>0</v>
      </c>
      <c r="T873" s="17">
        <f>IF(AND(M873="Ready",OR(I873="Approve proposed",AND(I873="Use my price",AND(ISNUMBER(J873),J873&gt;0))),ISNUMBER(L873),E873&gt;0),R873*(L873/E873-1)*(1-'Start Here'!$B$16),0)</f>
        <v>0</v>
      </c>
      <c r="U873" t="str" s="6">
        <v>SNAP: preserve existing selling price; Currently hidden; do not activate automatically</v>
      </c>
      <c r="V873" t="str" s="21">
        <v>No</v>
      </c>
      <c r="W873" t="str" s="21">
        <v>No</v>
      </c>
      <c r="X873" s="22">
        <v>0</v>
      </c>
      <c r="Y873" s="18">
        <v>10.55</v>
      </c>
      <c r="Z873" s="18">
        <v>19.5</v>
      </c>
      <c r="AA873" s="25">
        <v>0.5412</v>
      </c>
      <c r="AB873" t="str" s="6">
        <v>2026-10-01 10:41:27 UTC</v>
      </c>
      <c r="AC873" t="str" s="6">
        <v>Local Line cache</v>
      </c>
      <c r="AD873" s="23">
        <v>805682</v>
      </c>
      <c r="AE873" s="23">
        <v>526735</v>
      </c>
      <c r="AF873" t="str" s="23">
        <v>805682:526735:snap</v>
      </c>
      <c r="AG873" t="str" s="23">
        <v>Yes</v>
      </c>
      <c r="AH873" t="str" s="23">
        <v>Yes</v>
      </c>
      <c r="AI873" s="18">
        <v>0</v>
      </c>
    </row>
    <row r="874" ht="32" customHeight="1">
      <c r="A874" t="str" s="7">
        <v>Deck Family Farm</v>
      </c>
      <c r="B874" t="str" s="7">
        <v>Pork Bones</v>
      </c>
      <c r="C874" t="str" s="7">
        <v>3.00 - 5.00 lbs</v>
      </c>
      <c r="D874" t="str" s="7">
        <v>Herd Share Members</v>
      </c>
      <c r="E874" s="12">
        <v>8.97</v>
      </c>
      <c r="F874" s="13">
        <v>9.69</v>
      </c>
      <c r="G874" s="13">
        <f>IF(AND(ISNUMBER(E874),ISNUMBER(F874)),F874-E874,"")</f>
        <v>0.72</v>
      </c>
      <c r="H874" s="14">
        <f>IF(AND(ISNUMBER(E874),E874&gt;0,ISNUMBER(F874)),F874/E874-1,"")</f>
        <v>0.08026755852842804</v>
      </c>
      <c r="I874" t="str" s="15">
        <v>Unreviewed</v>
      </c>
      <c r="J874" s="16"/>
      <c r="K874" t="str" s="15">
        <v/>
      </c>
      <c r="L874" s="17" t="str">
        <f>IF(AC874="Local catalog","",IF(AG874="Yes",IF(ISNUMBER(E874),E874,""),IF(I874="Keep current",IF(ISNUMBER(E874),E874,""),IF(AH874&lt;&gt;"Yes","",IF(I874="Approve proposed",F874,IF(AND(I874="Use my price",AND(ISNUMBER(J874),J874&gt;0)),J874,""))))))</f>
        <v/>
      </c>
      <c r="M874" t="str" s="7">
        <f>IF(AND(AG874="Yes",OR(I874="Approve proposed",I874="Use my price")),"CHECK: protected price kept current",IF(OR(I874="Unreviewed",I874=""),"Pending review",IF(I874="Hold","On hold",IF(I874="Keep current",IF(ISNUMBER(E874),"Kept current","CHECK: no confirmed current price"),IF(AH874&lt;&gt;"Yes","CHECK: source needs review",IF(AND(I874="Use my price",NOT(AND(ISNUMBER(J874),J874&gt;0))),"CHECK: enter a price above zero",IF(NOT(OR(I874="Approve proposed",I874="Use my price")),"CHECK: choose a listed decision",IF(OR(NOT(ISNUMBER(L874)),L874&lt;=0,NOT(ISNUMBER(Y874)),Y874&lt;=0,X874&gt;=1),"CHECK: price or base unavailable",IF(L874/(Y874*(1-X874))-1&lt;0,"CHECK: price below local base","Ready")))))))))</f>
        <v>Pending review</v>
      </c>
      <c r="N874" s="18">
        <v>8.97</v>
      </c>
      <c r="O874" s="19">
        <v>0.6574</v>
      </c>
      <c r="P874" s="14">
        <v>0.7911</v>
      </c>
      <c r="Q874" s="20" t="str">
        <f>IF(AND(ISNUMBER(L874),ISNUMBER(Y874),Y874&gt;0,X874&lt;1),ROUND(L874/(Y874*(1-X874))-1,4),"")</f>
        <v/>
      </c>
      <c r="R874" s="12">
        <v>125.58</v>
      </c>
      <c r="S874" s="13">
        <f>IF(AND(ISNUMBER(E874),E874&gt;0,ISNUMBER(F874)),R874*(F874/E874-1)*(1-'Start Here'!$B$16),0)</f>
        <v>9.777599999999993</v>
      </c>
      <c r="T874" s="17">
        <f>IF(AND(M874="Ready",OR(I874="Approve proposed",AND(I874="Use my price",AND(ISNUMBER(J874),J874&gt;0))),ISNUMBER(L874),E874&gt;0),R874*(L874/E874-1)*(1-'Start Here'!$B$16),0)</f>
        <v>0</v>
      </c>
      <c r="U874" t="str" s="6">
        <v/>
      </c>
      <c r="V874" t="str" s="21">
        <v>Yes</v>
      </c>
      <c r="W874" t="str" s="21">
        <v>No</v>
      </c>
      <c r="X874" s="22">
        <v>0</v>
      </c>
      <c r="Y874" s="18">
        <v>5.41</v>
      </c>
      <c r="Z874" s="18">
        <v>2.5</v>
      </c>
      <c r="AA874" s="25">
        <v>0.5412</v>
      </c>
      <c r="AB874" t="str" s="6">
        <v>2026-10-01 10:41:27 UTC</v>
      </c>
      <c r="AC874" t="str" s="6">
        <v>Local Line cache</v>
      </c>
      <c r="AD874" s="23">
        <v>813078</v>
      </c>
      <c r="AE874" s="23">
        <v>535108</v>
      </c>
      <c r="AF874" t="str" s="23">
        <v>813078:535108:herdShare</v>
      </c>
      <c r="AG874" t="str" s="23">
        <v>No</v>
      </c>
      <c r="AH874" t="str" s="23">
        <v>Yes</v>
      </c>
      <c r="AI874" s="18">
        <v>75.74</v>
      </c>
    </row>
    <row r="875" ht="32" customHeight="1">
      <c r="A875" t="str" s="7">
        <v>Deck Family Farm</v>
      </c>
      <c r="B875" t="str" s="7">
        <v>Pork Bones</v>
      </c>
      <c r="C875" t="str" s="7">
        <v>3.00 - 5.00 lbs</v>
      </c>
      <c r="D875" t="str" s="7">
        <v>CSA Members</v>
      </c>
      <c r="E875" s="12">
        <v>8.97</v>
      </c>
      <c r="F875" s="13">
        <v>9.69</v>
      </c>
      <c r="G875" s="13">
        <f>IF(AND(ISNUMBER(E875),ISNUMBER(F875)),F875-E875,"")</f>
        <v>0.72</v>
      </c>
      <c r="H875" s="14">
        <f>IF(AND(ISNUMBER(E875),E875&gt;0,ISNUMBER(F875)),F875/E875-1,"")</f>
        <v>0.08026755852842804</v>
      </c>
      <c r="I875" t="str" s="15">
        <v>Unreviewed</v>
      </c>
      <c r="J875" s="16"/>
      <c r="K875" t="str" s="15">
        <v/>
      </c>
      <c r="L875" s="17" t="str">
        <f>IF(AC875="Local catalog","",IF(AG875="Yes",IF(ISNUMBER(E875),E875,""),IF(I875="Keep current",IF(ISNUMBER(E875),E875,""),IF(AH875&lt;&gt;"Yes","",IF(I875="Approve proposed",F875,IF(AND(I875="Use my price",AND(ISNUMBER(J875),J875&gt;0)),J875,""))))))</f>
        <v/>
      </c>
      <c r="M875" t="str" s="7">
        <f>IF(AND(AG875="Yes",OR(I875="Approve proposed",I875="Use my price")),"CHECK: protected price kept current",IF(OR(I875="Unreviewed",I875=""),"Pending review",IF(I875="Hold","On hold",IF(I875="Keep current",IF(ISNUMBER(E875),"Kept current","CHECK: no confirmed current price"),IF(AH875&lt;&gt;"Yes","CHECK: source needs review",IF(AND(I875="Use my price",NOT(AND(ISNUMBER(J875),J875&gt;0))),"CHECK: enter a price above zero",IF(NOT(OR(I875="Approve proposed",I875="Use my price")),"CHECK: choose a listed decision",IF(OR(NOT(ISNUMBER(L875)),L875&lt;=0,NOT(ISNUMBER(Y875)),Y875&lt;=0,X875&gt;=1),"CHECK: price or base unavailable",IF(L875/(Y875*(1-X875))-1&lt;0,"CHECK: price below local base","Ready")))))))))</f>
        <v>Pending review</v>
      </c>
      <c r="N875" s="18">
        <v>8.97</v>
      </c>
      <c r="O875" s="19">
        <v>0.6574</v>
      </c>
      <c r="P875" s="14">
        <v>0.7911</v>
      </c>
      <c r="Q875" s="20" t="str">
        <f>IF(AND(ISNUMBER(L875),ISNUMBER(Y875),Y875&gt;0,X875&lt;1),ROUND(L875/(Y875*(1-X875))-1,4),"")</f>
        <v/>
      </c>
      <c r="R875" s="12">
        <v>17.94</v>
      </c>
      <c r="S875" s="13">
        <f>IF(AND(ISNUMBER(E875),E875&gt;0,ISNUMBER(F875)),R875*(F875/E875-1)*(1-'Start Here'!$B$16),0)</f>
        <v>1.3967999999999992</v>
      </c>
      <c r="T875" s="17">
        <f>IF(AND(M875="Ready",OR(I875="Approve proposed",AND(I875="Use my price",AND(ISNUMBER(J875),J875&gt;0))),ISNUMBER(L875),E875&gt;0),R875*(L875/E875-1)*(1-'Start Here'!$B$16),0)</f>
        <v>0</v>
      </c>
      <c r="U875" t="str" s="6">
        <v/>
      </c>
      <c r="V875" t="str" s="21">
        <v>Yes</v>
      </c>
      <c r="W875" t="str" s="21">
        <v>No</v>
      </c>
      <c r="X875" s="22">
        <v>0</v>
      </c>
      <c r="Y875" s="18">
        <v>5.41</v>
      </c>
      <c r="Z875" s="18">
        <v>2.5</v>
      </c>
      <c r="AA875" s="25">
        <v>0.5412</v>
      </c>
      <c r="AB875" t="str" s="6">
        <v>2026-10-01 10:41:27 UTC</v>
      </c>
      <c r="AC875" t="str" s="6">
        <v>Local Line cache</v>
      </c>
      <c r="AD875" s="23">
        <v>813078</v>
      </c>
      <c r="AE875" s="23">
        <v>535108</v>
      </c>
      <c r="AF875" t="str" s="23">
        <v>813078:535108:member</v>
      </c>
      <c r="AG875" t="str" s="23">
        <v>No</v>
      </c>
      <c r="AH875" t="str" s="23">
        <v>Yes</v>
      </c>
      <c r="AI875" s="18">
        <v>10.82</v>
      </c>
    </row>
    <row r="876" ht="32" customHeight="1">
      <c r="A876" t="str" s="7">
        <v>Deck Family Farm</v>
      </c>
      <c r="B876" t="str" s="7">
        <v>Pork Bones</v>
      </c>
      <c r="C876" t="str" s="7">
        <v>3.00 - 5.00 lbs</v>
      </c>
      <c r="D876" t="str" s="7">
        <v>Guest Basket</v>
      </c>
      <c r="E876" s="12">
        <v>8.97</v>
      </c>
      <c r="F876" s="13">
        <v>9.69</v>
      </c>
      <c r="G876" s="13">
        <f>IF(AND(ISNUMBER(E876),ISNUMBER(F876)),F876-E876,"")</f>
        <v>0.72</v>
      </c>
      <c r="H876" s="14">
        <f>IF(AND(ISNUMBER(E876),E876&gt;0,ISNUMBER(F876)),F876/E876-1,"")</f>
        <v>0.08026755852842804</v>
      </c>
      <c r="I876" t="str" s="15">
        <v>Unreviewed</v>
      </c>
      <c r="J876" s="16"/>
      <c r="K876" t="str" s="15">
        <v/>
      </c>
      <c r="L876" s="17" t="str">
        <f>IF(AC876="Local catalog","",IF(AG876="Yes",IF(ISNUMBER(E876),E876,""),IF(I876="Keep current",IF(ISNUMBER(E876),E876,""),IF(AH876&lt;&gt;"Yes","",IF(I876="Approve proposed",F876,IF(AND(I876="Use my price",AND(ISNUMBER(J876),J876&gt;0)),J876,""))))))</f>
        <v/>
      </c>
      <c r="M876" t="str" s="7">
        <f>IF(AND(AG876="Yes",OR(I876="Approve proposed",I876="Use my price")),"CHECK: protected price kept current",IF(OR(I876="Unreviewed",I876=""),"Pending review",IF(I876="Hold","On hold",IF(I876="Keep current",IF(ISNUMBER(E876),"Kept current","CHECK: no confirmed current price"),IF(AH876&lt;&gt;"Yes","CHECK: source needs review",IF(AND(I876="Use my price",NOT(AND(ISNUMBER(J876),J876&gt;0))),"CHECK: enter a price above zero",IF(NOT(OR(I876="Approve proposed",I876="Use my price")),"CHECK: choose a listed decision",IF(OR(NOT(ISNUMBER(L876)),L876&lt;=0,NOT(ISNUMBER(Y876)),Y876&lt;=0,X876&gt;=1),"CHECK: price or base unavailable",IF(L876/(Y876*(1-X876))-1&lt;0,"CHECK: price below local base","Ready")))))))))</f>
        <v>Pending review</v>
      </c>
      <c r="N876" s="18">
        <v>8.97</v>
      </c>
      <c r="O876" s="19">
        <v>0.6574</v>
      </c>
      <c r="P876" s="14">
        <v>0.7911</v>
      </c>
      <c r="Q876" s="20" t="str">
        <f>IF(AND(ISNUMBER(L876),ISNUMBER(Y876),Y876&gt;0,X876&lt;1),ROUND(L876/(Y876*(1-X876))-1,4),"")</f>
        <v/>
      </c>
      <c r="R876" s="12">
        <v>10.5</v>
      </c>
      <c r="S876" s="13">
        <f>IF(AND(ISNUMBER(E876),E876&gt;0,ISNUMBER(F876)),R876*(F876/E876-1)*(1-'Start Here'!$B$16),0)</f>
        <v>0.8175250836120396</v>
      </c>
      <c r="T876" s="17">
        <f>IF(AND(M876="Ready",OR(I876="Approve proposed",AND(I876="Use my price",AND(ISNUMBER(J876),J876&gt;0))),ISNUMBER(L876),E876&gt;0),R876*(L876/E876-1)*(1-'Start Here'!$B$16),0)</f>
        <v>0</v>
      </c>
      <c r="U876" t="str" s="6">
        <v/>
      </c>
      <c r="V876" t="str" s="21">
        <v>Yes</v>
      </c>
      <c r="W876" t="str" s="21">
        <v>No</v>
      </c>
      <c r="X876" s="22">
        <v>0</v>
      </c>
      <c r="Y876" s="18">
        <v>5.41</v>
      </c>
      <c r="Z876" s="18">
        <v>2.5</v>
      </c>
      <c r="AA876" s="25">
        <v>0.5412</v>
      </c>
      <c r="AB876" t="str" s="6">
        <v>2026-10-01 10:41:27 UTC</v>
      </c>
      <c r="AC876" t="str" s="6">
        <v>Local Line cache</v>
      </c>
      <c r="AD876" s="23">
        <v>813078</v>
      </c>
      <c r="AE876" s="23">
        <v>535108</v>
      </c>
      <c r="AF876" t="str" s="23">
        <v>813078:535108:guest</v>
      </c>
      <c r="AG876" t="str" s="23">
        <v>No</v>
      </c>
      <c r="AH876" t="str" s="23">
        <v>Yes</v>
      </c>
      <c r="AI876" s="18">
        <v>5.41</v>
      </c>
    </row>
    <row r="877" ht="32" customHeight="1">
      <c r="A877" t="str" s="7">
        <v>Deck Family Farm</v>
      </c>
      <c r="B877" t="str" s="7">
        <v>Pork Bones</v>
      </c>
      <c r="C877" t="str" s="7">
        <v>3.00 - 5.00 lbs</v>
      </c>
      <c r="D877" t="str" s="7">
        <v>SNAP</v>
      </c>
      <c r="E877" s="12">
        <v>8.97</v>
      </c>
      <c r="F877" s="13">
        <v>8.97</v>
      </c>
      <c r="G877" s="13">
        <f>IF(AND(ISNUMBER(E877),ISNUMBER(F877)),F877-E877,"")</f>
        <v>0</v>
      </c>
      <c r="H877" s="14">
        <f>IF(AND(ISNUMBER(E877),E877&gt;0,ISNUMBER(F877)),F877/E877-1,"")</f>
        <v>0</v>
      </c>
      <c r="I877" t="str" s="15">
        <v>Keep current</v>
      </c>
      <c r="J877" s="16"/>
      <c r="K877" t="str" s="15">
        <v/>
      </c>
      <c r="L877" s="17">
        <f>IF(AC877="Local catalog","",IF(AG877="Yes",IF(ISNUMBER(E877),E877,""),IF(I877="Keep current",IF(ISNUMBER(E877),E877,""),IF(AH877&lt;&gt;"Yes","",IF(I877="Approve proposed",F877,IF(AND(I877="Use my price",AND(ISNUMBER(J877),J877&gt;0)),J877,""))))))</f>
        <v>8.97</v>
      </c>
      <c r="M877" t="str" s="7">
        <f>IF(AND(AG877="Yes",OR(I877="Approve proposed",I877="Use my price")),"CHECK: protected price kept current",IF(OR(I877="Unreviewed",I877=""),"Pending review",IF(I877="Hold","On hold",IF(I877="Keep current",IF(ISNUMBER(E877),"Kept current","CHECK: no confirmed current price"),IF(AH877&lt;&gt;"Yes","CHECK: source needs review",IF(AND(I877="Use my price",NOT(AND(ISNUMBER(J877),J877&gt;0))),"CHECK: enter a price above zero",IF(NOT(OR(I877="Approve proposed",I877="Use my price")),"CHECK: choose a listed decision",IF(OR(NOT(ISNUMBER(L877)),L877&lt;=0,NOT(ISNUMBER(Y877)),Y877&lt;=0,X877&gt;=1),"CHECK: price or base unavailable",IF(L877/(Y877*(1-X877))-1&lt;0,"CHECK: price below local base","Ready")))))))))</f>
        <v>Kept current</v>
      </c>
      <c r="N877" s="18">
        <v>8.97</v>
      </c>
      <c r="O877" s="19">
        <v>0.6574</v>
      </c>
      <c r="P877" s="14">
        <v>0.658</v>
      </c>
      <c r="Q877" s="20">
        <f>IF(AND(ISNUMBER(L877),ISNUMBER(Y877),Y877&gt;0,X877&lt;1),ROUND(L877/(Y877*(1-X877))-1,4),"")</f>
        <v>0.658</v>
      </c>
      <c r="R877" s="12">
        <v>0</v>
      </c>
      <c r="S877" s="13">
        <f>IF(AND(ISNUMBER(E877),E877&gt;0,ISNUMBER(F877)),R877*(F877/E877-1)*(1-'Start Here'!$B$16),0)</f>
        <v>0</v>
      </c>
      <c r="T877" s="17">
        <f>IF(AND(M877="Ready",OR(I877="Approve proposed",AND(I877="Use my price",AND(ISNUMBER(J877),J877&gt;0))),ISNUMBER(L877),E877&gt;0),R877*(L877/E877-1)*(1-'Start Here'!$B$16),0)</f>
        <v>0</v>
      </c>
      <c r="U877" t="str" s="6">
        <v>SNAP: preserve existing selling price</v>
      </c>
      <c r="V877" t="str" s="21">
        <v>Yes</v>
      </c>
      <c r="W877" t="str" s="21">
        <v>No</v>
      </c>
      <c r="X877" s="22">
        <v>0</v>
      </c>
      <c r="Y877" s="18">
        <v>5.41</v>
      </c>
      <c r="Z877" s="18">
        <v>2.5</v>
      </c>
      <c r="AA877" s="25">
        <v>0.5412</v>
      </c>
      <c r="AB877" t="str" s="6">
        <v>2026-10-01 10:41:27 UTC</v>
      </c>
      <c r="AC877" t="str" s="6">
        <v>Local Line cache</v>
      </c>
      <c r="AD877" s="23">
        <v>813078</v>
      </c>
      <c r="AE877" s="23">
        <v>535108</v>
      </c>
      <c r="AF877" t="str" s="23">
        <v>813078:535108:snap</v>
      </c>
      <c r="AG877" t="str" s="23">
        <v>Yes</v>
      </c>
      <c r="AH877" t="str" s="23">
        <v>Yes</v>
      </c>
      <c r="AI877" s="18">
        <v>0</v>
      </c>
    </row>
    <row r="878" ht="32" customHeight="1">
      <c r="A878" t="str" s="7">
        <v>Deck Family Farm</v>
      </c>
      <c r="B878" t="str" s="7">
        <v>Pork Chop, Bone-in</v>
      </c>
      <c r="C878" t="str" s="7">
        <v>1.20 - 1.50 lbs</v>
      </c>
      <c r="D878" t="str" s="7">
        <v>Herd Share Members</v>
      </c>
      <c r="E878" s="12">
        <v>19.38</v>
      </c>
      <c r="F878" s="13">
        <v>20.93</v>
      </c>
      <c r="G878" s="13">
        <f>IF(AND(ISNUMBER(E878),ISNUMBER(F878)),F878-E878,"")</f>
        <v>1.55</v>
      </c>
      <c r="H878" s="14">
        <f>IF(AND(ISNUMBER(E878),E878&gt;0,ISNUMBER(F878)),F878/E878-1,"")</f>
        <v>0.07997936016511864</v>
      </c>
      <c r="I878" t="str" s="15">
        <v>Unreviewed</v>
      </c>
      <c r="J878" s="16"/>
      <c r="K878" t="str" s="15">
        <v/>
      </c>
      <c r="L878" s="17" t="str">
        <f>IF(AC878="Local catalog","",IF(AG878="Yes",IF(ISNUMBER(E878),E878,""),IF(I878="Keep current",IF(ISNUMBER(E878),E878,""),IF(AH878&lt;&gt;"Yes","",IF(I878="Approve proposed",F878,IF(AND(I878="Use my price",AND(ISNUMBER(J878),J878&gt;0)),J878,""))))))</f>
        <v/>
      </c>
      <c r="M878" t="str" s="7">
        <f>IF(AND(AG878="Yes",OR(I878="Approve proposed",I878="Use my price")),"CHECK: protected price kept current",IF(OR(I878="Unreviewed",I878=""),"Pending review",IF(I878="Hold","On hold",IF(I878="Keep current",IF(ISNUMBER(E878),"Kept current","CHECK: no confirmed current price"),IF(AH878&lt;&gt;"Yes","CHECK: source needs review",IF(AND(I878="Use my price",NOT(AND(ISNUMBER(J878),J878&gt;0))),"CHECK: enter a price above zero",IF(NOT(OR(I878="Approve proposed",I878="Use my price")),"CHECK: choose a listed decision",IF(OR(NOT(ISNUMBER(L878)),L878&lt;=0,NOT(ISNUMBER(Y878)),Y878&lt;=0,X878&gt;=1),"CHECK: price or base unavailable",IF(L878/(Y878*(1-X878))-1&lt;0,"CHECK: price below local base","Ready")))))))))</f>
        <v>Pending review</v>
      </c>
      <c r="N878" s="18">
        <v>19.38</v>
      </c>
      <c r="O878" s="19">
        <v>0.6574</v>
      </c>
      <c r="P878" s="14">
        <v>0.7904</v>
      </c>
      <c r="Q878" s="20" t="str">
        <f>IF(AND(ISNUMBER(L878),ISNUMBER(Y878),Y878&gt;0,X878&lt;1),ROUND(L878/(Y878*(1-X878))-1,4),"")</f>
        <v/>
      </c>
      <c r="R878" s="12">
        <v>0</v>
      </c>
      <c r="S878" s="13">
        <f>IF(AND(ISNUMBER(E878),E878&gt;0,ISNUMBER(F878)),R878*(F878/E878-1)*(1-'Start Here'!$B$16),0)</f>
        <v>0</v>
      </c>
      <c r="T878" s="17">
        <f>IF(AND(M878="Ready",OR(I878="Approve proposed",AND(I878="Use my price",AND(ISNUMBER(J878),J878&gt;0))),ISNUMBER(L878),E878&gt;0),R878*(L878/E878-1)*(1-'Start Here'!$B$16),0)</f>
        <v>0</v>
      </c>
      <c r="U878" t="str" s="6">
        <v>Currently hidden; do not activate automatically</v>
      </c>
      <c r="V878" t="str" s="21">
        <v>No</v>
      </c>
      <c r="W878" t="str" s="21">
        <v>No</v>
      </c>
      <c r="X878" s="22">
        <v>0</v>
      </c>
      <c r="Y878" s="18">
        <v>11.69</v>
      </c>
      <c r="Z878" s="18">
        <v>16</v>
      </c>
      <c r="AA878" s="25">
        <v>0.5412</v>
      </c>
      <c r="AB878" t="str" s="6">
        <v>2026-10-01 10:41:27 UTC</v>
      </c>
      <c r="AC878" t="str" s="6">
        <v>Local Line cache</v>
      </c>
      <c r="AD878" s="23">
        <v>805652</v>
      </c>
      <c r="AE878" s="23">
        <v>526705</v>
      </c>
      <c r="AF878" t="str" s="23">
        <v>805652:526705:herdShare</v>
      </c>
      <c r="AG878" t="str" s="23">
        <v>No</v>
      </c>
      <c r="AH878" t="str" s="23">
        <v>Yes</v>
      </c>
      <c r="AI878" s="18">
        <v>0</v>
      </c>
    </row>
    <row r="879" ht="32" customHeight="1">
      <c r="A879" t="str" s="7">
        <v>Deck Family Farm</v>
      </c>
      <c r="B879" t="str" s="7">
        <v>Pork Chop, Bone-in</v>
      </c>
      <c r="C879" t="str" s="7">
        <v>1.20 - 1.50 lbs</v>
      </c>
      <c r="D879" t="str" s="7">
        <v>CSA Members</v>
      </c>
      <c r="E879" s="12">
        <v>19.38</v>
      </c>
      <c r="F879" s="13">
        <v>20.93</v>
      </c>
      <c r="G879" s="13">
        <f>IF(AND(ISNUMBER(E879),ISNUMBER(F879)),F879-E879,"")</f>
        <v>1.55</v>
      </c>
      <c r="H879" s="14">
        <f>IF(AND(ISNUMBER(E879),E879&gt;0,ISNUMBER(F879)),F879/E879-1,"")</f>
        <v>0.07997936016511864</v>
      </c>
      <c r="I879" t="str" s="15">
        <v>Unreviewed</v>
      </c>
      <c r="J879" s="16"/>
      <c r="K879" t="str" s="15">
        <v/>
      </c>
      <c r="L879" s="17" t="str">
        <f>IF(AC879="Local catalog","",IF(AG879="Yes",IF(ISNUMBER(E879),E879,""),IF(I879="Keep current",IF(ISNUMBER(E879),E879,""),IF(AH879&lt;&gt;"Yes","",IF(I879="Approve proposed",F879,IF(AND(I879="Use my price",AND(ISNUMBER(J879),J879&gt;0)),J879,""))))))</f>
        <v/>
      </c>
      <c r="M879" t="str" s="7">
        <f>IF(AND(AG879="Yes",OR(I879="Approve proposed",I879="Use my price")),"CHECK: protected price kept current",IF(OR(I879="Unreviewed",I879=""),"Pending review",IF(I879="Hold","On hold",IF(I879="Keep current",IF(ISNUMBER(E879),"Kept current","CHECK: no confirmed current price"),IF(AH879&lt;&gt;"Yes","CHECK: source needs review",IF(AND(I879="Use my price",NOT(AND(ISNUMBER(J879),J879&gt;0))),"CHECK: enter a price above zero",IF(NOT(OR(I879="Approve proposed",I879="Use my price")),"CHECK: choose a listed decision",IF(OR(NOT(ISNUMBER(L879)),L879&lt;=0,NOT(ISNUMBER(Y879)),Y879&lt;=0,X879&gt;=1),"CHECK: price or base unavailable",IF(L879/(Y879*(1-X879))-1&lt;0,"CHECK: price below local base","Ready")))))))))</f>
        <v>Pending review</v>
      </c>
      <c r="N879" s="18">
        <v>19.38</v>
      </c>
      <c r="O879" s="19">
        <v>0.6574</v>
      </c>
      <c r="P879" s="14">
        <v>0.7904</v>
      </c>
      <c r="Q879" s="20" t="str">
        <f>IF(AND(ISNUMBER(L879),ISNUMBER(Y879),Y879&gt;0,X879&lt;1),ROUND(L879/(Y879*(1-X879))-1,4),"")</f>
        <v/>
      </c>
      <c r="R879" s="12">
        <v>0</v>
      </c>
      <c r="S879" s="13">
        <f>IF(AND(ISNUMBER(E879),E879&gt;0,ISNUMBER(F879)),R879*(F879/E879-1)*(1-'Start Here'!$B$16),0)</f>
        <v>0</v>
      </c>
      <c r="T879" s="17">
        <f>IF(AND(M879="Ready",OR(I879="Approve proposed",AND(I879="Use my price",AND(ISNUMBER(J879),J879&gt;0))),ISNUMBER(L879),E879&gt;0),R879*(L879/E879-1)*(1-'Start Here'!$B$16),0)</f>
        <v>0</v>
      </c>
      <c r="U879" t="str" s="6">
        <v>Currently hidden; do not activate automatically</v>
      </c>
      <c r="V879" t="str" s="21">
        <v>No</v>
      </c>
      <c r="W879" t="str" s="21">
        <v>No</v>
      </c>
      <c r="X879" s="22">
        <v>0</v>
      </c>
      <c r="Y879" s="18">
        <v>11.69</v>
      </c>
      <c r="Z879" s="18">
        <v>16</v>
      </c>
      <c r="AA879" s="25">
        <v>0.5412</v>
      </c>
      <c r="AB879" t="str" s="6">
        <v>2026-10-01 10:41:27 UTC</v>
      </c>
      <c r="AC879" t="str" s="6">
        <v>Local Line cache</v>
      </c>
      <c r="AD879" s="23">
        <v>805652</v>
      </c>
      <c r="AE879" s="23">
        <v>526705</v>
      </c>
      <c r="AF879" t="str" s="23">
        <v>805652:526705:member</v>
      </c>
      <c r="AG879" t="str" s="23">
        <v>No</v>
      </c>
      <c r="AH879" t="str" s="23">
        <v>Yes</v>
      </c>
      <c r="AI879" s="18">
        <v>0</v>
      </c>
    </row>
    <row r="880" ht="32" customHeight="1">
      <c r="A880" t="str" s="7">
        <v>Deck Family Farm</v>
      </c>
      <c r="B880" t="str" s="7">
        <v>Pork Chop, Bone-in</v>
      </c>
      <c r="C880" t="str" s="7">
        <v>1.20 - 1.50 lbs</v>
      </c>
      <c r="D880" t="str" s="7">
        <v>Guest Basket</v>
      </c>
      <c r="E880" s="12">
        <v>19.38</v>
      </c>
      <c r="F880" s="13">
        <v>20.93</v>
      </c>
      <c r="G880" s="13">
        <f>IF(AND(ISNUMBER(E880),ISNUMBER(F880)),F880-E880,"")</f>
        <v>1.55</v>
      </c>
      <c r="H880" s="14">
        <f>IF(AND(ISNUMBER(E880),E880&gt;0,ISNUMBER(F880)),F880/E880-1,"")</f>
        <v>0.07997936016511864</v>
      </c>
      <c r="I880" t="str" s="15">
        <v>Unreviewed</v>
      </c>
      <c r="J880" s="16"/>
      <c r="K880" t="str" s="15">
        <v/>
      </c>
      <c r="L880" s="17" t="str">
        <f>IF(AC880="Local catalog","",IF(AG880="Yes",IF(ISNUMBER(E880),E880,""),IF(I880="Keep current",IF(ISNUMBER(E880),E880,""),IF(AH880&lt;&gt;"Yes","",IF(I880="Approve proposed",F880,IF(AND(I880="Use my price",AND(ISNUMBER(J880),J880&gt;0)),J880,""))))))</f>
        <v/>
      </c>
      <c r="M880" t="str" s="7">
        <f>IF(AND(AG880="Yes",OR(I880="Approve proposed",I880="Use my price")),"CHECK: protected price kept current",IF(OR(I880="Unreviewed",I880=""),"Pending review",IF(I880="Hold","On hold",IF(I880="Keep current",IF(ISNUMBER(E880),"Kept current","CHECK: no confirmed current price"),IF(AH880&lt;&gt;"Yes","CHECK: source needs review",IF(AND(I880="Use my price",NOT(AND(ISNUMBER(J880),J880&gt;0))),"CHECK: enter a price above zero",IF(NOT(OR(I880="Approve proposed",I880="Use my price")),"CHECK: choose a listed decision",IF(OR(NOT(ISNUMBER(L880)),L880&lt;=0,NOT(ISNUMBER(Y880)),Y880&lt;=0,X880&gt;=1),"CHECK: price or base unavailable",IF(L880/(Y880*(1-X880))-1&lt;0,"CHECK: price below local base","Ready")))))))))</f>
        <v>Pending review</v>
      </c>
      <c r="N880" s="18">
        <v>19.38</v>
      </c>
      <c r="O880" s="19">
        <v>0.6574</v>
      </c>
      <c r="P880" s="14">
        <v>0.7904</v>
      </c>
      <c r="Q880" s="20" t="str">
        <f>IF(AND(ISNUMBER(L880),ISNUMBER(Y880),Y880&gt;0,X880&lt;1),ROUND(L880/(Y880*(1-X880))-1,4),"")</f>
        <v/>
      </c>
      <c r="R880" s="12">
        <v>0</v>
      </c>
      <c r="S880" s="13">
        <f>IF(AND(ISNUMBER(E880),E880&gt;0,ISNUMBER(F880)),R880*(F880/E880-1)*(1-'Start Here'!$B$16),0)</f>
        <v>0</v>
      </c>
      <c r="T880" s="17">
        <f>IF(AND(M880="Ready",OR(I880="Approve proposed",AND(I880="Use my price",AND(ISNUMBER(J880),J880&gt;0))),ISNUMBER(L880),E880&gt;0),R880*(L880/E880-1)*(1-'Start Here'!$B$16),0)</f>
        <v>0</v>
      </c>
      <c r="U880" t="str" s="6">
        <v>Currently hidden; do not activate automatically</v>
      </c>
      <c r="V880" t="str" s="21">
        <v>No</v>
      </c>
      <c r="W880" t="str" s="21">
        <v>No</v>
      </c>
      <c r="X880" s="22">
        <v>0</v>
      </c>
      <c r="Y880" s="18">
        <v>11.69</v>
      </c>
      <c r="Z880" s="18">
        <v>16</v>
      </c>
      <c r="AA880" s="25">
        <v>0.5412</v>
      </c>
      <c r="AB880" t="str" s="6">
        <v>2026-10-01 10:41:27 UTC</v>
      </c>
      <c r="AC880" t="str" s="6">
        <v>Local Line cache</v>
      </c>
      <c r="AD880" s="23">
        <v>805652</v>
      </c>
      <c r="AE880" s="23">
        <v>526705</v>
      </c>
      <c r="AF880" t="str" s="23">
        <v>805652:526705:guest</v>
      </c>
      <c r="AG880" t="str" s="23">
        <v>No</v>
      </c>
      <c r="AH880" t="str" s="23">
        <v>Yes</v>
      </c>
      <c r="AI880" s="18">
        <v>0</v>
      </c>
    </row>
    <row r="881" ht="32" customHeight="1">
      <c r="A881" t="str" s="7">
        <v>Deck Family Farm</v>
      </c>
      <c r="B881" t="str" s="7">
        <v>Pork Chop, Bone-in</v>
      </c>
      <c r="C881" t="str" s="7">
        <v>1.20 - 1.50 lbs</v>
      </c>
      <c r="D881" t="str" s="7">
        <v>SNAP</v>
      </c>
      <c r="E881" s="12">
        <v>19.38</v>
      </c>
      <c r="F881" s="13">
        <v>19.38</v>
      </c>
      <c r="G881" s="13">
        <f>IF(AND(ISNUMBER(E881),ISNUMBER(F881)),F881-E881,"")</f>
        <v>0</v>
      </c>
      <c r="H881" s="14">
        <f>IF(AND(ISNUMBER(E881),E881&gt;0,ISNUMBER(F881)),F881/E881-1,"")</f>
        <v>0</v>
      </c>
      <c r="I881" t="str" s="15">
        <v>Keep current</v>
      </c>
      <c r="J881" s="16"/>
      <c r="K881" t="str" s="15">
        <v/>
      </c>
      <c r="L881" s="17">
        <f>IF(AC881="Local catalog","",IF(AG881="Yes",IF(ISNUMBER(E881),E881,""),IF(I881="Keep current",IF(ISNUMBER(E881),E881,""),IF(AH881&lt;&gt;"Yes","",IF(I881="Approve proposed",F881,IF(AND(I881="Use my price",AND(ISNUMBER(J881),J881&gt;0)),J881,""))))))</f>
        <v>19.38</v>
      </c>
      <c r="M881" t="str" s="7">
        <f>IF(AND(AG881="Yes",OR(I881="Approve proposed",I881="Use my price")),"CHECK: protected price kept current",IF(OR(I881="Unreviewed",I881=""),"Pending review",IF(I881="Hold","On hold",IF(I881="Keep current",IF(ISNUMBER(E881),"Kept current","CHECK: no confirmed current price"),IF(AH881&lt;&gt;"Yes","CHECK: source needs review",IF(AND(I881="Use my price",NOT(AND(ISNUMBER(J881),J881&gt;0))),"CHECK: enter a price above zero",IF(NOT(OR(I881="Approve proposed",I881="Use my price")),"CHECK: choose a listed decision",IF(OR(NOT(ISNUMBER(L881)),L881&lt;=0,NOT(ISNUMBER(Y881)),Y881&lt;=0,X881&gt;=1),"CHECK: price or base unavailable",IF(L881/(Y881*(1-X881))-1&lt;0,"CHECK: price below local base","Ready")))))))))</f>
        <v>Kept current</v>
      </c>
      <c r="N881" s="18">
        <v>19.38</v>
      </c>
      <c r="O881" s="19">
        <v>0.6574</v>
      </c>
      <c r="P881" s="14">
        <v>0.6578</v>
      </c>
      <c r="Q881" s="20">
        <f>IF(AND(ISNUMBER(L881),ISNUMBER(Y881),Y881&gt;0,X881&lt;1),ROUND(L881/(Y881*(1-X881))-1,4),"")</f>
        <v>0.6578</v>
      </c>
      <c r="R881" s="12">
        <v>0</v>
      </c>
      <c r="S881" s="13">
        <f>IF(AND(ISNUMBER(E881),E881&gt;0,ISNUMBER(F881)),R881*(F881/E881-1)*(1-'Start Here'!$B$16),0)</f>
        <v>0</v>
      </c>
      <c r="T881" s="17">
        <f>IF(AND(M881="Ready",OR(I881="Approve proposed",AND(I881="Use my price",AND(ISNUMBER(J881),J881&gt;0))),ISNUMBER(L881),E881&gt;0),R881*(L881/E881-1)*(1-'Start Here'!$B$16),0)</f>
        <v>0</v>
      </c>
      <c r="U881" t="str" s="6">
        <v>SNAP: preserve existing selling price; Currently hidden; do not activate automatically</v>
      </c>
      <c r="V881" t="str" s="21">
        <v>No</v>
      </c>
      <c r="W881" t="str" s="21">
        <v>No</v>
      </c>
      <c r="X881" s="22">
        <v>0</v>
      </c>
      <c r="Y881" s="18">
        <v>11.69</v>
      </c>
      <c r="Z881" s="18">
        <v>16</v>
      </c>
      <c r="AA881" s="25">
        <v>0.5412</v>
      </c>
      <c r="AB881" t="str" s="6">
        <v>2026-10-01 10:41:27 UTC</v>
      </c>
      <c r="AC881" t="str" s="6">
        <v>Local Line cache</v>
      </c>
      <c r="AD881" s="23">
        <v>805652</v>
      </c>
      <c r="AE881" s="23">
        <v>526705</v>
      </c>
      <c r="AF881" t="str" s="23">
        <v>805652:526705:snap</v>
      </c>
      <c r="AG881" t="str" s="23">
        <v>Yes</v>
      </c>
      <c r="AH881" t="str" s="23">
        <v>Yes</v>
      </c>
      <c r="AI881" s="18">
        <v>0</v>
      </c>
    </row>
    <row r="882" ht="32" customHeight="1">
      <c r="A882" t="str" s="7">
        <v>Deck Family Farm</v>
      </c>
      <c r="B882" t="str" s="7">
        <v>Pork Chop, Boneless</v>
      </c>
      <c r="C882" t="str" s="7">
        <v>1.20 - 1.50 lbs</v>
      </c>
      <c r="D882" t="str" s="7">
        <v>Herd Share Members</v>
      </c>
      <c r="E882" s="12">
        <v>21.79</v>
      </c>
      <c r="F882" s="13">
        <v>23.53</v>
      </c>
      <c r="G882" s="13">
        <f>IF(AND(ISNUMBER(E882),ISNUMBER(F882)),F882-E882,"")</f>
        <v>1.74</v>
      </c>
      <c r="H882" s="14">
        <f>IF(AND(ISNUMBER(E882),E882&gt;0,ISNUMBER(F882)),F882/E882-1,"")</f>
        <v>0.07985314364387341</v>
      </c>
      <c r="I882" t="str" s="15">
        <v>Unreviewed</v>
      </c>
      <c r="J882" s="16"/>
      <c r="K882" t="str" s="15">
        <v/>
      </c>
      <c r="L882" s="17" t="str">
        <f>IF(AC882="Local catalog","",IF(AG882="Yes",IF(ISNUMBER(E882),E882,""),IF(I882="Keep current",IF(ISNUMBER(E882),E882,""),IF(AH882&lt;&gt;"Yes","",IF(I882="Approve proposed",F882,IF(AND(I882="Use my price",AND(ISNUMBER(J882),J882&gt;0)),J882,""))))))</f>
        <v/>
      </c>
      <c r="M882" t="str" s="7">
        <f>IF(AND(AG882="Yes",OR(I882="Approve proposed",I882="Use my price")),"CHECK: protected price kept current",IF(OR(I882="Unreviewed",I882=""),"Pending review",IF(I882="Hold","On hold",IF(I882="Keep current",IF(ISNUMBER(E882),"Kept current","CHECK: no confirmed current price"),IF(AH882&lt;&gt;"Yes","CHECK: source needs review",IF(AND(I882="Use my price",NOT(AND(ISNUMBER(J882),J882&gt;0))),"CHECK: enter a price above zero",IF(NOT(OR(I882="Approve proposed",I882="Use my price")),"CHECK: choose a listed decision",IF(OR(NOT(ISNUMBER(L882)),L882&lt;=0,NOT(ISNUMBER(Y882)),Y882&lt;=0,X882&gt;=1),"CHECK: price or base unavailable",IF(L882/(Y882*(1-X882))-1&lt;0,"CHECK: price below local base","Ready")))))))))</f>
        <v>Pending review</v>
      </c>
      <c r="N882" s="18">
        <v>21.79</v>
      </c>
      <c r="O882" s="19">
        <v>0.6574</v>
      </c>
      <c r="P882" s="14">
        <v>0.7894</v>
      </c>
      <c r="Q882" s="20" t="str">
        <f>IF(AND(ISNUMBER(L882),ISNUMBER(Y882),Y882&gt;0,X882&lt;1),ROUND(L882/(Y882*(1-X882))-1,4),"")</f>
        <v/>
      </c>
      <c r="R882" s="12">
        <v>6035.83</v>
      </c>
      <c r="S882" s="13">
        <f>IF(AND(ISNUMBER(E882),E882&gt;0,ISNUMBER(F882)),R882*(F882/E882-1)*(1-'Start Here'!$B$16),0)</f>
        <v>467.52060000000046</v>
      </c>
      <c r="T882" s="17">
        <f>IF(AND(M882="Ready",OR(I882="Approve proposed",AND(I882="Use my price",AND(ISNUMBER(J882),J882&gt;0))),ISNUMBER(L882),E882&gt;0),R882*(L882/E882-1)*(1-'Start Here'!$B$16),0)</f>
        <v>0</v>
      </c>
      <c r="U882" t="str" s="6">
        <v/>
      </c>
      <c r="V882" t="str" s="21">
        <v>Yes</v>
      </c>
      <c r="W882" t="str" s="21">
        <v>No</v>
      </c>
      <c r="X882" s="22">
        <v>0</v>
      </c>
      <c r="Y882" s="18">
        <v>13.15</v>
      </c>
      <c r="Z882" s="18">
        <v>18</v>
      </c>
      <c r="AA882" s="25">
        <v>0.5412</v>
      </c>
      <c r="AB882" t="str" s="6">
        <v>2026-10-01T16:20:39.949Z</v>
      </c>
      <c r="AC882" t="str" s="6">
        <v>Live GET verified</v>
      </c>
      <c r="AD882" s="23">
        <v>832792</v>
      </c>
      <c r="AE882" s="23">
        <v>558509</v>
      </c>
      <c r="AF882" t="str" s="23">
        <v>832792:558509:herdShare</v>
      </c>
      <c r="AG882" t="str" s="23">
        <v>No</v>
      </c>
      <c r="AH882" t="str" s="23">
        <v>Yes</v>
      </c>
      <c r="AI882" s="18">
        <v>3642.5499999999993</v>
      </c>
    </row>
    <row r="883" ht="32" customHeight="1">
      <c r="A883" t="str" s="7">
        <v>Deck Family Farm</v>
      </c>
      <c r="B883" t="str" s="7">
        <v>Pork Chop, Boneless</v>
      </c>
      <c r="C883" t="str" s="7">
        <v>1.20 - 1.50 lbs</v>
      </c>
      <c r="D883" t="str" s="7">
        <v>CSA Members</v>
      </c>
      <c r="E883" s="12">
        <v>21.79</v>
      </c>
      <c r="F883" s="13">
        <v>23.53</v>
      </c>
      <c r="G883" s="13">
        <f>IF(AND(ISNUMBER(E883),ISNUMBER(F883)),F883-E883,"")</f>
        <v>1.74</v>
      </c>
      <c r="H883" s="14">
        <f>IF(AND(ISNUMBER(E883),E883&gt;0,ISNUMBER(F883)),F883/E883-1,"")</f>
        <v>0.07985314364387341</v>
      </c>
      <c r="I883" t="str" s="15">
        <v>Unreviewed</v>
      </c>
      <c r="J883" s="16"/>
      <c r="K883" t="str" s="15">
        <v/>
      </c>
      <c r="L883" s="17" t="str">
        <f>IF(AC883="Local catalog","",IF(AG883="Yes",IF(ISNUMBER(E883),E883,""),IF(I883="Keep current",IF(ISNUMBER(E883),E883,""),IF(AH883&lt;&gt;"Yes","",IF(I883="Approve proposed",F883,IF(AND(I883="Use my price",AND(ISNUMBER(J883),J883&gt;0)),J883,""))))))</f>
        <v/>
      </c>
      <c r="M883" t="str" s="7">
        <f>IF(AND(AG883="Yes",OR(I883="Approve proposed",I883="Use my price")),"CHECK: protected price kept current",IF(OR(I883="Unreviewed",I883=""),"Pending review",IF(I883="Hold","On hold",IF(I883="Keep current",IF(ISNUMBER(E883),"Kept current","CHECK: no confirmed current price"),IF(AH883&lt;&gt;"Yes","CHECK: source needs review",IF(AND(I883="Use my price",NOT(AND(ISNUMBER(J883),J883&gt;0))),"CHECK: enter a price above zero",IF(NOT(OR(I883="Approve proposed",I883="Use my price")),"CHECK: choose a listed decision",IF(OR(NOT(ISNUMBER(L883)),L883&lt;=0,NOT(ISNUMBER(Y883)),Y883&lt;=0,X883&gt;=1),"CHECK: price or base unavailable",IF(L883/(Y883*(1-X883))-1&lt;0,"CHECK: price below local base","Ready")))))))))</f>
        <v>Pending review</v>
      </c>
      <c r="N883" s="18">
        <v>21.79</v>
      </c>
      <c r="O883" s="19">
        <v>0.6574</v>
      </c>
      <c r="P883" s="14">
        <v>0.7894</v>
      </c>
      <c r="Q883" s="20" t="str">
        <f>IF(AND(ISNUMBER(L883),ISNUMBER(Y883),Y883&gt;0,X883&lt;1),ROUND(L883/(Y883*(1-X883))-1,4),"")</f>
        <v/>
      </c>
      <c r="R883" s="12">
        <v>217.9</v>
      </c>
      <c r="S883" s="13">
        <f>IF(AND(ISNUMBER(E883),E883&gt;0,ISNUMBER(F883)),R883*(F883/E883-1)*(1-'Start Here'!$B$16),0)</f>
        <v>16.878000000000014</v>
      </c>
      <c r="T883" s="17">
        <f>IF(AND(M883="Ready",OR(I883="Approve proposed",AND(I883="Use my price",AND(ISNUMBER(J883),J883&gt;0))),ISNUMBER(L883),E883&gt;0),R883*(L883/E883-1)*(1-'Start Here'!$B$16),0)</f>
        <v>0</v>
      </c>
      <c r="U883" t="str" s="6">
        <v/>
      </c>
      <c r="V883" t="str" s="21">
        <v>Yes</v>
      </c>
      <c r="W883" t="str" s="21">
        <v>No</v>
      </c>
      <c r="X883" s="22">
        <v>0</v>
      </c>
      <c r="Y883" s="18">
        <v>13.15</v>
      </c>
      <c r="Z883" s="18">
        <v>18</v>
      </c>
      <c r="AA883" s="25">
        <v>0.5412</v>
      </c>
      <c r="AB883" t="str" s="6">
        <v>2026-10-01T16:20:39.949Z</v>
      </c>
      <c r="AC883" t="str" s="6">
        <v>Live GET verified</v>
      </c>
      <c r="AD883" s="23">
        <v>832792</v>
      </c>
      <c r="AE883" s="23">
        <v>558509</v>
      </c>
      <c r="AF883" t="str" s="23">
        <v>832792:558509:member</v>
      </c>
      <c r="AG883" t="str" s="23">
        <v>No</v>
      </c>
      <c r="AH883" t="str" s="23">
        <v>Yes</v>
      </c>
      <c r="AI883" s="18">
        <v>131.5</v>
      </c>
    </row>
    <row r="884" ht="32" customHeight="1">
      <c r="A884" t="str" s="7">
        <v>Deck Family Farm</v>
      </c>
      <c r="B884" t="str" s="7">
        <v>Pork Chop, Boneless</v>
      </c>
      <c r="C884" t="str" s="7">
        <v>1.20 - 1.50 lbs</v>
      </c>
      <c r="D884" t="str" s="7">
        <v>Guest Basket</v>
      </c>
      <c r="E884" s="12">
        <v>21.79</v>
      </c>
      <c r="F884" s="13">
        <v>23.53</v>
      </c>
      <c r="G884" s="13">
        <f>IF(AND(ISNUMBER(E884),ISNUMBER(F884)),F884-E884,"")</f>
        <v>1.74</v>
      </c>
      <c r="H884" s="14">
        <f>IF(AND(ISNUMBER(E884),E884&gt;0,ISNUMBER(F884)),F884/E884-1,"")</f>
        <v>0.07985314364387341</v>
      </c>
      <c r="I884" t="str" s="15">
        <v>Unreviewed</v>
      </c>
      <c r="J884" s="16"/>
      <c r="K884" t="str" s="15">
        <v/>
      </c>
      <c r="L884" s="17" t="str">
        <f>IF(AC884="Local catalog","",IF(AG884="Yes",IF(ISNUMBER(E884),E884,""),IF(I884="Keep current",IF(ISNUMBER(E884),E884,""),IF(AH884&lt;&gt;"Yes","",IF(I884="Approve proposed",F884,IF(AND(I884="Use my price",AND(ISNUMBER(J884),J884&gt;0)),J884,""))))))</f>
        <v/>
      </c>
      <c r="M884" t="str" s="7">
        <f>IF(AND(AG884="Yes",OR(I884="Approve proposed",I884="Use my price")),"CHECK: protected price kept current",IF(OR(I884="Unreviewed",I884=""),"Pending review",IF(I884="Hold","On hold",IF(I884="Keep current",IF(ISNUMBER(E884),"Kept current","CHECK: no confirmed current price"),IF(AH884&lt;&gt;"Yes","CHECK: source needs review",IF(AND(I884="Use my price",NOT(AND(ISNUMBER(J884),J884&gt;0))),"CHECK: enter a price above zero",IF(NOT(OR(I884="Approve proposed",I884="Use my price")),"CHECK: choose a listed decision",IF(OR(NOT(ISNUMBER(L884)),L884&lt;=0,NOT(ISNUMBER(Y884)),Y884&lt;=0,X884&gt;=1),"CHECK: price or base unavailable",IF(L884/(Y884*(1-X884))-1&lt;0,"CHECK: price below local base","Ready")))))))))</f>
        <v>Pending review</v>
      </c>
      <c r="N884" s="18">
        <v>21.79</v>
      </c>
      <c r="O884" s="19">
        <v>0.6574</v>
      </c>
      <c r="P884" s="14">
        <v>0.7894</v>
      </c>
      <c r="Q884" s="20" t="str">
        <f>IF(AND(ISNUMBER(L884),ISNUMBER(Y884),Y884&gt;0,X884&lt;1),ROUND(L884/(Y884*(1-X884))-1,4),"")</f>
        <v/>
      </c>
      <c r="R884" s="12">
        <v>476.18999999999994</v>
      </c>
      <c r="S884" s="13">
        <f>IF(AND(ISNUMBER(E884),E884&gt;0,ISNUMBER(F884)),R884*(F884/E884-1)*(1-'Start Here'!$B$16),0)</f>
        <v>36.88451041762279</v>
      </c>
      <c r="T884" s="17">
        <f>IF(AND(M884="Ready",OR(I884="Approve proposed",AND(I884="Use my price",AND(ISNUMBER(J884),J884&gt;0))),ISNUMBER(L884),E884&gt;0),R884*(L884/E884-1)*(1-'Start Here'!$B$16),0)</f>
        <v>0</v>
      </c>
      <c r="U884" t="str" s="6">
        <v/>
      </c>
      <c r="V884" t="str" s="21">
        <v>Yes</v>
      </c>
      <c r="W884" t="str" s="21">
        <v>No</v>
      </c>
      <c r="X884" s="22">
        <v>0</v>
      </c>
      <c r="Y884" s="18">
        <v>13.15</v>
      </c>
      <c r="Z884" s="18">
        <v>18</v>
      </c>
      <c r="AA884" s="25">
        <v>0.5412</v>
      </c>
      <c r="AB884" t="str" s="6">
        <v>2026-10-01T16:20:39.949Z</v>
      </c>
      <c r="AC884" t="str" s="6">
        <v>Live GET verified</v>
      </c>
      <c r="AD884" s="23">
        <v>832792</v>
      </c>
      <c r="AE884" s="23">
        <v>558509</v>
      </c>
      <c r="AF884" t="str" s="23">
        <v>832792:558509:guest</v>
      </c>
      <c r="AG884" t="str" s="23">
        <v>No</v>
      </c>
      <c r="AH884" t="str" s="23">
        <v>Yes</v>
      </c>
      <c r="AI884" s="18">
        <v>276.15</v>
      </c>
    </row>
    <row r="885" ht="32" customHeight="1">
      <c r="A885" t="str" s="7">
        <v>Deck Family Farm</v>
      </c>
      <c r="B885" t="str" s="7">
        <v>Pork Chop, Boneless</v>
      </c>
      <c r="C885" t="str" s="7">
        <v>1.20 - 1.50 lbs</v>
      </c>
      <c r="D885" t="str" s="7">
        <v>SNAP</v>
      </c>
      <c r="E885" s="12">
        <v>21.79</v>
      </c>
      <c r="F885" s="13">
        <v>21.79</v>
      </c>
      <c r="G885" s="13">
        <f>IF(AND(ISNUMBER(E885),ISNUMBER(F885)),F885-E885,"")</f>
        <v>0</v>
      </c>
      <c r="H885" s="14">
        <f>IF(AND(ISNUMBER(E885),E885&gt;0,ISNUMBER(F885)),F885/E885-1,"")</f>
        <v>0</v>
      </c>
      <c r="I885" t="str" s="15">
        <v>Keep current</v>
      </c>
      <c r="J885" s="16"/>
      <c r="K885" t="str" s="15">
        <v/>
      </c>
      <c r="L885" s="17">
        <f>IF(AC885="Local catalog","",IF(AG885="Yes",IF(ISNUMBER(E885),E885,""),IF(I885="Keep current",IF(ISNUMBER(E885),E885,""),IF(AH885&lt;&gt;"Yes","",IF(I885="Approve proposed",F885,IF(AND(I885="Use my price",AND(ISNUMBER(J885),J885&gt;0)),J885,""))))))</f>
        <v>21.79</v>
      </c>
      <c r="M885" t="str" s="7">
        <f>IF(AND(AG885="Yes",OR(I885="Approve proposed",I885="Use my price")),"CHECK: protected price kept current",IF(OR(I885="Unreviewed",I885=""),"Pending review",IF(I885="Hold","On hold",IF(I885="Keep current",IF(ISNUMBER(E885),"Kept current","CHECK: no confirmed current price"),IF(AH885&lt;&gt;"Yes","CHECK: source needs review",IF(AND(I885="Use my price",NOT(AND(ISNUMBER(J885),J885&gt;0))),"CHECK: enter a price above zero",IF(NOT(OR(I885="Approve proposed",I885="Use my price")),"CHECK: choose a listed decision",IF(OR(NOT(ISNUMBER(L885)),L885&lt;=0,NOT(ISNUMBER(Y885)),Y885&lt;=0,X885&gt;=1),"CHECK: price or base unavailable",IF(L885/(Y885*(1-X885))-1&lt;0,"CHECK: price below local base","Ready")))))))))</f>
        <v>Kept current</v>
      </c>
      <c r="N885" s="18">
        <v>21.79</v>
      </c>
      <c r="O885" s="19">
        <v>0.6574</v>
      </c>
      <c r="P885" s="14">
        <v>0.657</v>
      </c>
      <c r="Q885" s="20">
        <f>IF(AND(ISNUMBER(L885),ISNUMBER(Y885),Y885&gt;0,X885&lt;1),ROUND(L885/(Y885*(1-X885))-1,4),"")</f>
        <v>0.657</v>
      </c>
      <c r="R885" s="12">
        <v>0</v>
      </c>
      <c r="S885" s="13">
        <f>IF(AND(ISNUMBER(E885),E885&gt;0,ISNUMBER(F885)),R885*(F885/E885-1)*(1-'Start Here'!$B$16),0)</f>
        <v>0</v>
      </c>
      <c r="T885" s="17">
        <f>IF(AND(M885="Ready",OR(I885="Approve proposed",AND(I885="Use my price",AND(ISNUMBER(J885),J885&gt;0))),ISNUMBER(L885),E885&gt;0),R885*(L885/E885-1)*(1-'Start Here'!$B$16),0)</f>
        <v>0</v>
      </c>
      <c r="U885" t="str" s="6">
        <v>SNAP: preserve existing selling price</v>
      </c>
      <c r="V885" t="str" s="21">
        <v>Yes</v>
      </c>
      <c r="W885" t="str" s="21">
        <v>No</v>
      </c>
      <c r="X885" s="22">
        <v>0</v>
      </c>
      <c r="Y885" s="18">
        <v>13.15</v>
      </c>
      <c r="Z885" s="18">
        <v>18</v>
      </c>
      <c r="AA885" s="25">
        <v>0.5412</v>
      </c>
      <c r="AB885" t="str" s="6">
        <v>2026-10-01T16:20:39.949Z</v>
      </c>
      <c r="AC885" t="str" s="6">
        <v>Live GET verified</v>
      </c>
      <c r="AD885" s="23">
        <v>832792</v>
      </c>
      <c r="AE885" s="23">
        <v>558509</v>
      </c>
      <c r="AF885" t="str" s="23">
        <v>832792:558509:snap</v>
      </c>
      <c r="AG885" t="str" s="23">
        <v>Yes</v>
      </c>
      <c r="AH885" t="str" s="23">
        <v>Yes</v>
      </c>
      <c r="AI885" s="18">
        <v>0</v>
      </c>
    </row>
    <row r="886" ht="32" customHeight="1">
      <c r="A886" t="str" s="7">
        <v>Deck Family Farm</v>
      </c>
      <c r="B886" t="str" s="7">
        <v>Pork Shank</v>
      </c>
      <c r="C886" t="str" s="7">
        <v>2.40 - 3.10 lbs</v>
      </c>
      <c r="D886" t="str" s="7">
        <v>Herd Share Members</v>
      </c>
      <c r="E886" s="12">
        <v>41.93</v>
      </c>
      <c r="F886" s="13">
        <v>45.28</v>
      </c>
      <c r="G886" s="13">
        <f>IF(AND(ISNUMBER(E886),ISNUMBER(F886)),F886-E886,"")</f>
        <v>3.35</v>
      </c>
      <c r="H886" s="14">
        <f>IF(AND(ISNUMBER(E886),E886&gt;0,ISNUMBER(F886)),F886/E886-1,"")</f>
        <v>0.07989506320057238</v>
      </c>
      <c r="I886" t="str" s="15">
        <v>Unreviewed</v>
      </c>
      <c r="J886" s="16"/>
      <c r="K886" t="str" s="15">
        <v/>
      </c>
      <c r="L886" s="17" t="str">
        <f>IF(AC886="Local catalog","",IF(AG886="Yes",IF(ISNUMBER(E886),E886,""),IF(I886="Keep current",IF(ISNUMBER(E886),E886,""),IF(AH886&lt;&gt;"Yes","",IF(I886="Approve proposed",F886,IF(AND(I886="Use my price",AND(ISNUMBER(J886),J886&gt;0)),J886,""))))))</f>
        <v/>
      </c>
      <c r="M886" t="str" s="7">
        <f>IF(AND(AG886="Yes",OR(I886="Approve proposed",I886="Use my price")),"CHECK: protected price kept current",IF(OR(I886="Unreviewed",I886=""),"Pending review",IF(I886="Hold","On hold",IF(I886="Keep current",IF(ISNUMBER(E886),"Kept current","CHECK: no confirmed current price"),IF(AH886&lt;&gt;"Yes","CHECK: source needs review",IF(AND(I886="Use my price",NOT(AND(ISNUMBER(J886),J886&gt;0))),"CHECK: enter a price above zero",IF(NOT(OR(I886="Approve proposed",I886="Use my price")),"CHECK: choose a listed decision",IF(OR(NOT(ISNUMBER(L886)),L886&lt;=0,NOT(ISNUMBER(Y886)),Y886&lt;=0,X886&gt;=1),"CHECK: price or base unavailable",IF(L886/(Y886*(1-X886))-1&lt;0,"CHECK: price below local base","Ready")))))))))</f>
        <v>Pending review</v>
      </c>
      <c r="N886" s="18">
        <v>41.93</v>
      </c>
      <c r="O886" s="19">
        <v>0.6574</v>
      </c>
      <c r="P886" s="14">
        <v>0.7897</v>
      </c>
      <c r="Q886" s="20" t="str">
        <f>IF(AND(ISNUMBER(L886),ISNUMBER(Y886),Y886&gt;0,X886&lt;1),ROUND(L886/(Y886*(1-X886))-1,4),"")</f>
        <v/>
      </c>
      <c r="R886" s="12">
        <v>125.78999999999999</v>
      </c>
      <c r="S886" s="13">
        <f>IF(AND(ISNUMBER(E886),E886&gt;0,ISNUMBER(F886)),R886*(F886/E886-1)*(1-'Start Here'!$B$16),0)</f>
        <v>9.748499999999998</v>
      </c>
      <c r="T886" s="17">
        <f>IF(AND(M886="Ready",OR(I886="Approve proposed",AND(I886="Use my price",AND(ISNUMBER(J886),J886&gt;0))),ISNUMBER(L886),E886&gt;0),R886*(L886/E886-1)*(1-'Start Here'!$B$16),0)</f>
        <v>0</v>
      </c>
      <c r="U886" t="str" s="6">
        <v/>
      </c>
      <c r="V886" t="str" s="21">
        <v>Yes</v>
      </c>
      <c r="W886" t="str" s="21">
        <v>No</v>
      </c>
      <c r="X886" s="22">
        <v>0</v>
      </c>
      <c r="Y886" s="18">
        <v>25.3</v>
      </c>
      <c r="Z886" s="18">
        <v>17</v>
      </c>
      <c r="AA886" s="25">
        <v>0.5412</v>
      </c>
      <c r="AB886" t="str" s="6">
        <v>2026-10-01 10:41:27 UTC</v>
      </c>
      <c r="AC886" t="str" s="6">
        <v>Local Line cache</v>
      </c>
      <c r="AD886" s="23">
        <v>861798</v>
      </c>
      <c r="AE886" s="23">
        <v>591682</v>
      </c>
      <c r="AF886" t="str" s="23">
        <v>861798:591682:herdShare</v>
      </c>
      <c r="AG886" t="str" s="23">
        <v>No</v>
      </c>
      <c r="AH886" t="str" s="23">
        <v>Yes</v>
      </c>
      <c r="AI886" s="18">
        <v>75.9</v>
      </c>
    </row>
    <row r="887" ht="32" customHeight="1">
      <c r="A887" t="str" s="7">
        <v>Deck Family Farm</v>
      </c>
      <c r="B887" t="str" s="7">
        <v>Pork Shank</v>
      </c>
      <c r="C887" t="str" s="7">
        <v>2.40 - 3.10 lbs</v>
      </c>
      <c r="D887" t="str" s="7">
        <v>CSA Members</v>
      </c>
      <c r="E887" s="12">
        <v>41.93</v>
      </c>
      <c r="F887" s="13">
        <v>45.28</v>
      </c>
      <c r="G887" s="13">
        <f>IF(AND(ISNUMBER(E887),ISNUMBER(F887)),F887-E887,"")</f>
        <v>3.35</v>
      </c>
      <c r="H887" s="14">
        <f>IF(AND(ISNUMBER(E887),E887&gt;0,ISNUMBER(F887)),F887/E887-1,"")</f>
        <v>0.07989506320057238</v>
      </c>
      <c r="I887" t="str" s="15">
        <v>Unreviewed</v>
      </c>
      <c r="J887" s="16"/>
      <c r="K887" t="str" s="15">
        <v/>
      </c>
      <c r="L887" s="17" t="str">
        <f>IF(AC887="Local catalog","",IF(AG887="Yes",IF(ISNUMBER(E887),E887,""),IF(I887="Keep current",IF(ISNUMBER(E887),E887,""),IF(AH887&lt;&gt;"Yes","",IF(I887="Approve proposed",F887,IF(AND(I887="Use my price",AND(ISNUMBER(J887),J887&gt;0)),J887,""))))))</f>
        <v/>
      </c>
      <c r="M887" t="str" s="7">
        <f>IF(AND(AG887="Yes",OR(I887="Approve proposed",I887="Use my price")),"CHECK: protected price kept current",IF(OR(I887="Unreviewed",I887=""),"Pending review",IF(I887="Hold","On hold",IF(I887="Keep current",IF(ISNUMBER(E887),"Kept current","CHECK: no confirmed current price"),IF(AH887&lt;&gt;"Yes","CHECK: source needs review",IF(AND(I887="Use my price",NOT(AND(ISNUMBER(J887),J887&gt;0))),"CHECK: enter a price above zero",IF(NOT(OR(I887="Approve proposed",I887="Use my price")),"CHECK: choose a listed decision",IF(OR(NOT(ISNUMBER(L887)),L887&lt;=0,NOT(ISNUMBER(Y887)),Y887&lt;=0,X887&gt;=1),"CHECK: price or base unavailable",IF(L887/(Y887*(1-X887))-1&lt;0,"CHECK: price below local base","Ready")))))))))</f>
        <v>Pending review</v>
      </c>
      <c r="N887" s="18">
        <v>41.93</v>
      </c>
      <c r="O887" s="19">
        <v>0.6574</v>
      </c>
      <c r="P887" s="14">
        <v>0.7897</v>
      </c>
      <c r="Q887" s="20" t="str">
        <f>IF(AND(ISNUMBER(L887),ISNUMBER(Y887),Y887&gt;0,X887&lt;1),ROUND(L887/(Y887*(1-X887))-1,4),"")</f>
        <v/>
      </c>
      <c r="R887" s="12">
        <v>41.93</v>
      </c>
      <c r="S887" s="13">
        <f>IF(AND(ISNUMBER(E887),E887&gt;0,ISNUMBER(F887)),R887*(F887/E887-1)*(1-'Start Here'!$B$16),0)</f>
        <v>3.2495</v>
      </c>
      <c r="T887" s="17">
        <f>IF(AND(M887="Ready",OR(I887="Approve proposed",AND(I887="Use my price",AND(ISNUMBER(J887),J887&gt;0))),ISNUMBER(L887),E887&gt;0),R887*(L887/E887-1)*(1-'Start Here'!$B$16),0)</f>
        <v>0</v>
      </c>
      <c r="U887" t="str" s="6">
        <v/>
      </c>
      <c r="V887" t="str" s="21">
        <v>Yes</v>
      </c>
      <c r="W887" t="str" s="21">
        <v>No</v>
      </c>
      <c r="X887" s="22">
        <v>0</v>
      </c>
      <c r="Y887" s="18">
        <v>25.3</v>
      </c>
      <c r="Z887" s="18">
        <v>17</v>
      </c>
      <c r="AA887" s="25">
        <v>0.5412</v>
      </c>
      <c r="AB887" t="str" s="6">
        <v>2026-10-01 10:41:27 UTC</v>
      </c>
      <c r="AC887" t="str" s="6">
        <v>Local Line cache</v>
      </c>
      <c r="AD887" s="23">
        <v>861798</v>
      </c>
      <c r="AE887" s="23">
        <v>591682</v>
      </c>
      <c r="AF887" t="str" s="23">
        <v>861798:591682:member</v>
      </c>
      <c r="AG887" t="str" s="23">
        <v>No</v>
      </c>
      <c r="AH887" t="str" s="23">
        <v>Yes</v>
      </c>
      <c r="AI887" s="18">
        <v>25.3</v>
      </c>
    </row>
    <row r="888" ht="32" customHeight="1">
      <c r="A888" t="str" s="7">
        <v>Deck Family Farm</v>
      </c>
      <c r="B888" t="str" s="7">
        <v>Pork Shank</v>
      </c>
      <c r="C888" t="str" s="7">
        <v>2.40 - 3.10 lbs</v>
      </c>
      <c r="D888" t="str" s="7">
        <v>Guest Basket</v>
      </c>
      <c r="E888" s="12">
        <v>41.93</v>
      </c>
      <c r="F888" s="13">
        <v>45.28</v>
      </c>
      <c r="G888" s="13">
        <f>IF(AND(ISNUMBER(E888),ISNUMBER(F888)),F888-E888,"")</f>
        <v>3.35</v>
      </c>
      <c r="H888" s="14">
        <f>IF(AND(ISNUMBER(E888),E888&gt;0,ISNUMBER(F888)),F888/E888-1,"")</f>
        <v>0.07989506320057238</v>
      </c>
      <c r="I888" t="str" s="15">
        <v>Unreviewed</v>
      </c>
      <c r="J888" s="16"/>
      <c r="K888" t="str" s="15">
        <v/>
      </c>
      <c r="L888" s="17" t="str">
        <f>IF(AC888="Local catalog","",IF(AG888="Yes",IF(ISNUMBER(E888),E888,""),IF(I888="Keep current",IF(ISNUMBER(E888),E888,""),IF(AH888&lt;&gt;"Yes","",IF(I888="Approve proposed",F888,IF(AND(I888="Use my price",AND(ISNUMBER(J888),J888&gt;0)),J888,""))))))</f>
        <v/>
      </c>
      <c r="M888" t="str" s="7">
        <f>IF(AND(AG888="Yes",OR(I888="Approve proposed",I888="Use my price")),"CHECK: protected price kept current",IF(OR(I888="Unreviewed",I888=""),"Pending review",IF(I888="Hold","On hold",IF(I888="Keep current",IF(ISNUMBER(E888),"Kept current","CHECK: no confirmed current price"),IF(AH888&lt;&gt;"Yes","CHECK: source needs review",IF(AND(I888="Use my price",NOT(AND(ISNUMBER(J888),J888&gt;0))),"CHECK: enter a price above zero",IF(NOT(OR(I888="Approve proposed",I888="Use my price")),"CHECK: choose a listed decision",IF(OR(NOT(ISNUMBER(L888)),L888&lt;=0,NOT(ISNUMBER(Y888)),Y888&lt;=0,X888&gt;=1),"CHECK: price or base unavailable",IF(L888/(Y888*(1-X888))-1&lt;0,"CHECK: price below local base","Ready")))))))))</f>
        <v>Pending review</v>
      </c>
      <c r="N888" s="18">
        <v>41.93</v>
      </c>
      <c r="O888" s="19">
        <v>0.6574</v>
      </c>
      <c r="P888" s="14">
        <v>0.7897</v>
      </c>
      <c r="Q888" s="20" t="str">
        <f>IF(AND(ISNUMBER(L888),ISNUMBER(Y888),Y888&gt;0,X888&lt;1),ROUND(L888/(Y888*(1-X888))-1,4),"")</f>
        <v/>
      </c>
      <c r="R888" s="12">
        <v>0</v>
      </c>
      <c r="S888" s="13">
        <f>IF(AND(ISNUMBER(E888),E888&gt;0,ISNUMBER(F888)),R888*(F888/E888-1)*(1-'Start Here'!$B$16),0)</f>
        <v>0</v>
      </c>
      <c r="T888" s="17">
        <f>IF(AND(M888="Ready",OR(I888="Approve proposed",AND(I888="Use my price",AND(ISNUMBER(J888),J888&gt;0))),ISNUMBER(L888),E888&gt;0),R888*(L888/E888-1)*(1-'Start Here'!$B$16),0)</f>
        <v>0</v>
      </c>
      <c r="U888" t="str" s="6">
        <v/>
      </c>
      <c r="V888" t="str" s="21">
        <v>Yes</v>
      </c>
      <c r="W888" t="str" s="21">
        <v>No</v>
      </c>
      <c r="X888" s="22">
        <v>0</v>
      </c>
      <c r="Y888" s="18">
        <v>25.3</v>
      </c>
      <c r="Z888" s="18">
        <v>17</v>
      </c>
      <c r="AA888" s="25">
        <v>0.5412</v>
      </c>
      <c r="AB888" t="str" s="6">
        <v>2026-10-01 10:41:27 UTC</v>
      </c>
      <c r="AC888" t="str" s="6">
        <v>Local Line cache</v>
      </c>
      <c r="AD888" s="23">
        <v>861798</v>
      </c>
      <c r="AE888" s="23">
        <v>591682</v>
      </c>
      <c r="AF888" t="str" s="23">
        <v>861798:591682:guest</v>
      </c>
      <c r="AG888" t="str" s="23">
        <v>No</v>
      </c>
      <c r="AH888" t="str" s="23">
        <v>Yes</v>
      </c>
      <c r="AI888" s="18">
        <v>0</v>
      </c>
    </row>
    <row r="889" ht="32" customHeight="1">
      <c r="A889" t="str" s="7">
        <v>Deck Family Farm</v>
      </c>
      <c r="B889" t="str" s="7">
        <v>Pork Shank</v>
      </c>
      <c r="C889" t="str" s="7">
        <v>2.40 - 3.10 lbs</v>
      </c>
      <c r="D889" t="str" s="7">
        <v>SNAP</v>
      </c>
      <c r="E889" s="12">
        <v>41.93</v>
      </c>
      <c r="F889" s="13">
        <v>41.93</v>
      </c>
      <c r="G889" s="13">
        <f>IF(AND(ISNUMBER(E889),ISNUMBER(F889)),F889-E889,"")</f>
        <v>0</v>
      </c>
      <c r="H889" s="14">
        <f>IF(AND(ISNUMBER(E889),E889&gt;0,ISNUMBER(F889)),F889/E889-1,"")</f>
        <v>0</v>
      </c>
      <c r="I889" t="str" s="15">
        <v>Keep current</v>
      </c>
      <c r="J889" s="16"/>
      <c r="K889" t="str" s="15">
        <v/>
      </c>
      <c r="L889" s="17">
        <f>IF(AC889="Local catalog","",IF(AG889="Yes",IF(ISNUMBER(E889),E889,""),IF(I889="Keep current",IF(ISNUMBER(E889),E889,""),IF(AH889&lt;&gt;"Yes","",IF(I889="Approve proposed",F889,IF(AND(I889="Use my price",AND(ISNUMBER(J889),J889&gt;0)),J889,""))))))</f>
        <v>41.93</v>
      </c>
      <c r="M889" t="str" s="7">
        <f>IF(AND(AG889="Yes",OR(I889="Approve proposed",I889="Use my price")),"CHECK: protected price kept current",IF(OR(I889="Unreviewed",I889=""),"Pending review",IF(I889="Hold","On hold",IF(I889="Keep current",IF(ISNUMBER(E889),"Kept current","CHECK: no confirmed current price"),IF(AH889&lt;&gt;"Yes","CHECK: source needs review",IF(AND(I889="Use my price",NOT(AND(ISNUMBER(J889),J889&gt;0))),"CHECK: enter a price above zero",IF(NOT(OR(I889="Approve proposed",I889="Use my price")),"CHECK: choose a listed decision",IF(OR(NOT(ISNUMBER(L889)),L889&lt;=0,NOT(ISNUMBER(Y889)),Y889&lt;=0,X889&gt;=1),"CHECK: price or base unavailable",IF(L889/(Y889*(1-X889))-1&lt;0,"CHECK: price below local base","Ready")))))))))</f>
        <v>Kept current</v>
      </c>
      <c r="N889" s="18">
        <v>41.93</v>
      </c>
      <c r="O889" s="19">
        <v>0.6574</v>
      </c>
      <c r="P889" s="14">
        <v>0.6573</v>
      </c>
      <c r="Q889" s="20">
        <f>IF(AND(ISNUMBER(L889),ISNUMBER(Y889),Y889&gt;0,X889&lt;1),ROUND(L889/(Y889*(1-X889))-1,4),"")</f>
        <v>0.6573</v>
      </c>
      <c r="R889" s="12">
        <v>0</v>
      </c>
      <c r="S889" s="13">
        <f>IF(AND(ISNUMBER(E889),E889&gt;0,ISNUMBER(F889)),R889*(F889/E889-1)*(1-'Start Here'!$B$16),0)</f>
        <v>0</v>
      </c>
      <c r="T889" s="17">
        <f>IF(AND(M889="Ready",OR(I889="Approve proposed",AND(I889="Use my price",AND(ISNUMBER(J889),J889&gt;0))),ISNUMBER(L889),E889&gt;0),R889*(L889/E889-1)*(1-'Start Here'!$B$16),0)</f>
        <v>0</v>
      </c>
      <c r="U889" t="str" s="6">
        <v>SNAP: preserve existing selling price</v>
      </c>
      <c r="V889" t="str" s="21">
        <v>Yes</v>
      </c>
      <c r="W889" t="str" s="21">
        <v>No</v>
      </c>
      <c r="X889" s="22">
        <v>0</v>
      </c>
      <c r="Y889" s="18">
        <v>25.3</v>
      </c>
      <c r="Z889" s="18">
        <v>17</v>
      </c>
      <c r="AA889" s="25">
        <v>0.5412</v>
      </c>
      <c r="AB889" t="str" s="6">
        <v>2026-10-01 10:41:27 UTC</v>
      </c>
      <c r="AC889" t="str" s="6">
        <v>Local Line cache</v>
      </c>
      <c r="AD889" s="23">
        <v>861798</v>
      </c>
      <c r="AE889" s="23">
        <v>591682</v>
      </c>
      <c r="AF889" t="str" s="23">
        <v>861798:591682:snap</v>
      </c>
      <c r="AG889" t="str" s="23">
        <v>Yes</v>
      </c>
      <c r="AH889" t="str" s="23">
        <v>Yes</v>
      </c>
      <c r="AI889" s="18">
        <v>0</v>
      </c>
    </row>
    <row r="890" ht="32" customHeight="1">
      <c r="A890" t="str" s="7">
        <v>Deck Family Farm</v>
      </c>
      <c r="B890" t="str" s="7">
        <v>Pork Shoulder Roast, Large</v>
      </c>
      <c r="C890" t="str" s="7">
        <v>Large, 2.80 - 3.50 lbs</v>
      </c>
      <c r="D890" t="str" s="7">
        <v>Herd Share Members</v>
      </c>
      <c r="E890" s="12">
        <v>50.87</v>
      </c>
      <c r="F890" s="13">
        <v>54.94</v>
      </c>
      <c r="G890" s="13">
        <f>IF(AND(ISNUMBER(E890),ISNUMBER(F890)),F890-E890,"")</f>
        <v>4.07</v>
      </c>
      <c r="H890" s="14">
        <f>IF(AND(ISNUMBER(E890),E890&gt;0,ISNUMBER(F890)),F890/E890-1,"")</f>
        <v>0.08000786318065667</v>
      </c>
      <c r="I890" t="str" s="15">
        <v>Unreviewed</v>
      </c>
      <c r="J890" s="16"/>
      <c r="K890" t="str" s="15">
        <v/>
      </c>
      <c r="L890" s="17" t="str">
        <f>IF(AC890="Local catalog","",IF(AG890="Yes",IF(ISNUMBER(E890),E890,""),IF(I890="Keep current",IF(ISNUMBER(E890),E890,""),IF(AH890&lt;&gt;"Yes","",IF(I890="Approve proposed",F890,IF(AND(I890="Use my price",AND(ISNUMBER(J890),J890&gt;0)),J890,""))))))</f>
        <v/>
      </c>
      <c r="M890" t="str" s="7">
        <f>IF(AND(AG890="Yes",OR(I890="Approve proposed",I890="Use my price")),"CHECK: protected price kept current",IF(OR(I890="Unreviewed",I890=""),"Pending review",IF(I890="Hold","On hold",IF(I890="Keep current",IF(ISNUMBER(E890),"Kept current","CHECK: no confirmed current price"),IF(AH890&lt;&gt;"Yes","CHECK: source needs review",IF(AND(I890="Use my price",NOT(AND(ISNUMBER(J890),J890&gt;0))),"CHECK: enter a price above zero",IF(NOT(OR(I890="Approve proposed",I890="Use my price")),"CHECK: choose a listed decision",IF(OR(NOT(ISNUMBER(L890)),L890&lt;=0,NOT(ISNUMBER(Y890)),Y890&lt;=0,X890&gt;=1),"CHECK: price or base unavailable",IF(L890/(Y890*(1-X890))-1&lt;0,"CHECK: price below local base","Ready")))))))))</f>
        <v>Pending review</v>
      </c>
      <c r="N890" s="18">
        <v>50.87</v>
      </c>
      <c r="O890" s="19">
        <v>0.6574</v>
      </c>
      <c r="P890" s="14">
        <v>0.7902</v>
      </c>
      <c r="Q890" s="20" t="str">
        <f>IF(AND(ISNUMBER(L890),ISNUMBER(Y890),Y890&gt;0,X890&lt;1),ROUND(L890/(Y890*(1-X890))-1,4),"")</f>
        <v/>
      </c>
      <c r="R890" s="12">
        <v>4480.12</v>
      </c>
      <c r="S890" s="13">
        <f>IF(AND(ISNUMBER(E890),E890&gt;0,ISNUMBER(F890)),R890*(F890/E890-1)*(1-'Start Here'!$B$16),0)</f>
        <v>347.69148315313583</v>
      </c>
      <c r="T890" s="17">
        <f>IF(AND(M890="Ready",OR(I890="Approve proposed",AND(I890="Use my price",AND(ISNUMBER(J890),J890&gt;0))),ISNUMBER(L890),E890&gt;0),R890*(L890/E890-1)*(1-'Start Here'!$B$16),0)</f>
        <v>0</v>
      </c>
      <c r="U890" t="str" s="6">
        <v/>
      </c>
      <c r="V890" t="str" s="21">
        <v>Yes</v>
      </c>
      <c r="W890" t="str" s="21">
        <v>No</v>
      </c>
      <c r="X890" s="22">
        <v>0</v>
      </c>
      <c r="Y890" s="18">
        <v>30.69</v>
      </c>
      <c r="Z890" s="18">
        <v>18</v>
      </c>
      <c r="AA890" s="25">
        <v>0.5412</v>
      </c>
      <c r="AB890" t="str" s="6">
        <v>2026-10-01T16:20:40.247Z</v>
      </c>
      <c r="AC890" t="str" s="6">
        <v>Live GET verified</v>
      </c>
      <c r="AD890" s="23">
        <v>940995</v>
      </c>
      <c r="AE890" s="23">
        <v>694991</v>
      </c>
      <c r="AF890" t="str" s="23">
        <v>940995:694991:herdShare</v>
      </c>
      <c r="AG890" t="str" s="23">
        <v>No</v>
      </c>
      <c r="AH890" t="str" s="23">
        <v>Yes</v>
      </c>
      <c r="AI890" s="18">
        <v>2884.86</v>
      </c>
    </row>
    <row r="891" ht="32" customHeight="1">
      <c r="A891" t="str" s="7">
        <v>Deck Family Farm</v>
      </c>
      <c r="B891" t="str" s="7">
        <v>Pork Shoulder Roast, Large</v>
      </c>
      <c r="C891" t="str" s="7">
        <v>Large, 2.80 - 3.50 lbs</v>
      </c>
      <c r="D891" t="str" s="7">
        <v>CSA Members</v>
      </c>
      <c r="E891" s="12">
        <v>50.87</v>
      </c>
      <c r="F891" s="13">
        <v>54.94</v>
      </c>
      <c r="G891" s="13">
        <f>IF(AND(ISNUMBER(E891),ISNUMBER(F891)),F891-E891,"")</f>
        <v>4.07</v>
      </c>
      <c r="H891" s="14">
        <f>IF(AND(ISNUMBER(E891),E891&gt;0,ISNUMBER(F891)),F891/E891-1,"")</f>
        <v>0.08000786318065667</v>
      </c>
      <c r="I891" t="str" s="15">
        <v>Unreviewed</v>
      </c>
      <c r="J891" s="16"/>
      <c r="K891" t="str" s="15">
        <v/>
      </c>
      <c r="L891" s="17" t="str">
        <f>IF(AC891="Local catalog","",IF(AG891="Yes",IF(ISNUMBER(E891),E891,""),IF(I891="Keep current",IF(ISNUMBER(E891),E891,""),IF(AH891&lt;&gt;"Yes","",IF(I891="Approve proposed",F891,IF(AND(I891="Use my price",AND(ISNUMBER(J891),J891&gt;0)),J891,""))))))</f>
        <v/>
      </c>
      <c r="M891" t="str" s="7">
        <f>IF(AND(AG891="Yes",OR(I891="Approve proposed",I891="Use my price")),"CHECK: protected price kept current",IF(OR(I891="Unreviewed",I891=""),"Pending review",IF(I891="Hold","On hold",IF(I891="Keep current",IF(ISNUMBER(E891),"Kept current","CHECK: no confirmed current price"),IF(AH891&lt;&gt;"Yes","CHECK: source needs review",IF(AND(I891="Use my price",NOT(AND(ISNUMBER(J891),J891&gt;0))),"CHECK: enter a price above zero",IF(NOT(OR(I891="Approve proposed",I891="Use my price")),"CHECK: choose a listed decision",IF(OR(NOT(ISNUMBER(L891)),L891&lt;=0,NOT(ISNUMBER(Y891)),Y891&lt;=0,X891&gt;=1),"CHECK: price or base unavailable",IF(L891/(Y891*(1-X891))-1&lt;0,"CHECK: price below local base","Ready")))))))))</f>
        <v>Pending review</v>
      </c>
      <c r="N891" s="18">
        <v>50.87</v>
      </c>
      <c r="O891" s="19">
        <v>0.6574</v>
      </c>
      <c r="P891" s="14">
        <v>0.7902</v>
      </c>
      <c r="Q891" s="20" t="str">
        <f>IF(AND(ISNUMBER(L891),ISNUMBER(Y891),Y891&gt;0,X891&lt;1),ROUND(L891/(Y891*(1-X891))-1,4),"")</f>
        <v/>
      </c>
      <c r="R891" s="12">
        <v>317.94</v>
      </c>
      <c r="S891" s="13">
        <f>IF(AND(ISNUMBER(E891),E891&gt;0,ISNUMBER(F891)),R891*(F891/E891-1)*(1-'Start Here'!$B$16),0)</f>
        <v>24.67456901906824</v>
      </c>
      <c r="T891" s="17">
        <f>IF(AND(M891="Ready",OR(I891="Approve proposed",AND(I891="Use my price",AND(ISNUMBER(J891),J891&gt;0))),ISNUMBER(L891),E891&gt;0),R891*(L891/E891-1)*(1-'Start Here'!$B$16),0)</f>
        <v>0</v>
      </c>
      <c r="U891" t="str" s="6">
        <v/>
      </c>
      <c r="V891" t="str" s="21">
        <v>Yes</v>
      </c>
      <c r="W891" t="str" s="21">
        <v>No</v>
      </c>
      <c r="X891" s="22">
        <v>0</v>
      </c>
      <c r="Y891" s="18">
        <v>30.69</v>
      </c>
      <c r="Z891" s="18">
        <v>18</v>
      </c>
      <c r="AA891" s="25">
        <v>0.5412</v>
      </c>
      <c r="AB891" t="str" s="6">
        <v>2026-10-01T16:20:40.247Z</v>
      </c>
      <c r="AC891" t="str" s="6">
        <v>Live GET verified</v>
      </c>
      <c r="AD891" s="23">
        <v>940995</v>
      </c>
      <c r="AE891" s="23">
        <v>694991</v>
      </c>
      <c r="AF891" t="str" s="23">
        <v>940995:694991:member</v>
      </c>
      <c r="AG891" t="str" s="23">
        <v>No</v>
      </c>
      <c r="AH891" t="str" s="23">
        <v>Yes</v>
      </c>
      <c r="AI891" s="18">
        <v>214.82999999999998</v>
      </c>
    </row>
    <row r="892" ht="32" customHeight="1">
      <c r="A892" t="str" s="7">
        <v>Deck Family Farm</v>
      </c>
      <c r="B892" t="str" s="7">
        <v>Pork Shoulder Roast, Large</v>
      </c>
      <c r="C892" t="str" s="7">
        <v>Large, 2.80 - 3.50 lbs</v>
      </c>
      <c r="D892" t="str" s="7">
        <v>Guest Basket</v>
      </c>
      <c r="E892" s="12">
        <v>50.87</v>
      </c>
      <c r="F892" s="13">
        <v>54.94</v>
      </c>
      <c r="G892" s="13">
        <f>IF(AND(ISNUMBER(E892),ISNUMBER(F892)),F892-E892,"")</f>
        <v>4.07</v>
      </c>
      <c r="H892" s="14">
        <f>IF(AND(ISNUMBER(E892),E892&gt;0,ISNUMBER(F892)),F892/E892-1,"")</f>
        <v>0.08000786318065667</v>
      </c>
      <c r="I892" t="str" s="15">
        <v>Unreviewed</v>
      </c>
      <c r="J892" s="16"/>
      <c r="K892" t="str" s="15">
        <v/>
      </c>
      <c r="L892" s="17" t="str">
        <f>IF(AC892="Local catalog","",IF(AG892="Yes",IF(ISNUMBER(E892),E892,""),IF(I892="Keep current",IF(ISNUMBER(E892),E892,""),IF(AH892&lt;&gt;"Yes","",IF(I892="Approve proposed",F892,IF(AND(I892="Use my price",AND(ISNUMBER(J892),J892&gt;0)),J892,""))))))</f>
        <v/>
      </c>
      <c r="M892" t="str" s="7">
        <f>IF(AND(AG892="Yes",OR(I892="Approve proposed",I892="Use my price")),"CHECK: protected price kept current",IF(OR(I892="Unreviewed",I892=""),"Pending review",IF(I892="Hold","On hold",IF(I892="Keep current",IF(ISNUMBER(E892),"Kept current","CHECK: no confirmed current price"),IF(AH892&lt;&gt;"Yes","CHECK: source needs review",IF(AND(I892="Use my price",NOT(AND(ISNUMBER(J892),J892&gt;0))),"CHECK: enter a price above zero",IF(NOT(OR(I892="Approve proposed",I892="Use my price")),"CHECK: choose a listed decision",IF(OR(NOT(ISNUMBER(L892)),L892&lt;=0,NOT(ISNUMBER(Y892)),Y892&lt;=0,X892&gt;=1),"CHECK: price or base unavailable",IF(L892/(Y892*(1-X892))-1&lt;0,"CHECK: price below local base","Ready")))))))))</f>
        <v>Pending review</v>
      </c>
      <c r="N892" s="18">
        <v>50.87</v>
      </c>
      <c r="O892" s="19">
        <v>0.6574</v>
      </c>
      <c r="P892" s="14">
        <v>0.7902</v>
      </c>
      <c r="Q892" s="20" t="str">
        <f>IF(AND(ISNUMBER(L892),ISNUMBER(Y892),Y892&gt;0,X892&lt;1),ROUND(L892/(Y892*(1-X892))-1,4),"")</f>
        <v/>
      </c>
      <c r="R892" s="12">
        <v>199.41</v>
      </c>
      <c r="S892" s="13">
        <f>IF(AND(ISNUMBER(E892),E892&gt;0,ISNUMBER(F892)),R892*(F892/E892-1)*(1-'Start Here'!$B$16),0)</f>
        <v>15.475736956949103</v>
      </c>
      <c r="T892" s="17">
        <f>IF(AND(M892="Ready",OR(I892="Approve proposed",AND(I892="Use my price",AND(ISNUMBER(J892),J892&gt;0))),ISNUMBER(L892),E892&gt;0),R892*(L892/E892-1)*(1-'Start Here'!$B$16),0)</f>
        <v>0</v>
      </c>
      <c r="U892" t="str" s="6">
        <v/>
      </c>
      <c r="V892" t="str" s="21">
        <v>Yes</v>
      </c>
      <c r="W892" t="str" s="21">
        <v>No</v>
      </c>
      <c r="X892" s="22">
        <v>0</v>
      </c>
      <c r="Y892" s="18">
        <v>30.69</v>
      </c>
      <c r="Z892" s="18">
        <v>18</v>
      </c>
      <c r="AA892" s="25">
        <v>0.5412</v>
      </c>
      <c r="AB892" t="str" s="6">
        <v>2026-10-01T16:20:40.247Z</v>
      </c>
      <c r="AC892" t="str" s="6">
        <v>Live GET verified</v>
      </c>
      <c r="AD892" s="23">
        <v>940995</v>
      </c>
      <c r="AE892" s="23">
        <v>694991</v>
      </c>
      <c r="AF892" t="str" s="23">
        <v>940995:694991:guest</v>
      </c>
      <c r="AG892" t="str" s="23">
        <v>No</v>
      </c>
      <c r="AH892" t="str" s="23">
        <v>Yes</v>
      </c>
      <c r="AI892" s="18">
        <v>122.76</v>
      </c>
    </row>
    <row r="893" ht="32" customHeight="1">
      <c r="A893" t="str" s="7">
        <v>Deck Family Farm</v>
      </c>
      <c r="B893" t="str" s="7">
        <v>Pork Shoulder Roast, Large</v>
      </c>
      <c r="C893" t="str" s="7">
        <v>Large, 2.80 - 3.50 lbs</v>
      </c>
      <c r="D893" t="str" s="7">
        <v>SNAP</v>
      </c>
      <c r="E893" s="12">
        <v>50.87</v>
      </c>
      <c r="F893" s="13">
        <v>50.87</v>
      </c>
      <c r="G893" s="13">
        <f>IF(AND(ISNUMBER(E893),ISNUMBER(F893)),F893-E893,"")</f>
        <v>0</v>
      </c>
      <c r="H893" s="14">
        <f>IF(AND(ISNUMBER(E893),E893&gt;0,ISNUMBER(F893)),F893/E893-1,"")</f>
        <v>0</v>
      </c>
      <c r="I893" t="str" s="15">
        <v>Keep current</v>
      </c>
      <c r="J893" s="16"/>
      <c r="K893" t="str" s="15">
        <v/>
      </c>
      <c r="L893" s="17">
        <f>IF(AC893="Local catalog","",IF(AG893="Yes",IF(ISNUMBER(E893),E893,""),IF(I893="Keep current",IF(ISNUMBER(E893),E893,""),IF(AH893&lt;&gt;"Yes","",IF(I893="Approve proposed",F893,IF(AND(I893="Use my price",AND(ISNUMBER(J893),J893&gt;0)),J893,""))))))</f>
        <v>50.87</v>
      </c>
      <c r="M893" t="str" s="7">
        <f>IF(AND(AG893="Yes",OR(I893="Approve proposed",I893="Use my price")),"CHECK: protected price kept current",IF(OR(I893="Unreviewed",I893=""),"Pending review",IF(I893="Hold","On hold",IF(I893="Keep current",IF(ISNUMBER(E893),"Kept current","CHECK: no confirmed current price"),IF(AH893&lt;&gt;"Yes","CHECK: source needs review",IF(AND(I893="Use my price",NOT(AND(ISNUMBER(J893),J893&gt;0))),"CHECK: enter a price above zero",IF(NOT(OR(I893="Approve proposed",I893="Use my price")),"CHECK: choose a listed decision",IF(OR(NOT(ISNUMBER(L893)),L893&lt;=0,NOT(ISNUMBER(Y893)),Y893&lt;=0,X893&gt;=1),"CHECK: price or base unavailable",IF(L893/(Y893*(1-X893))-1&lt;0,"CHECK: price below local base","Ready")))))))))</f>
        <v>Kept current</v>
      </c>
      <c r="N893" s="18">
        <v>50.87</v>
      </c>
      <c r="O893" s="19">
        <v>0.6574</v>
      </c>
      <c r="P893" s="14">
        <v>0.6575</v>
      </c>
      <c r="Q893" s="20">
        <f>IF(AND(ISNUMBER(L893),ISNUMBER(Y893),Y893&gt;0,X893&lt;1),ROUND(L893/(Y893*(1-X893))-1,4),"")</f>
        <v>0.6575</v>
      </c>
      <c r="R893" s="12">
        <v>0</v>
      </c>
      <c r="S893" s="13">
        <f>IF(AND(ISNUMBER(E893),E893&gt;0,ISNUMBER(F893)),R893*(F893/E893-1)*(1-'Start Here'!$B$16),0)</f>
        <v>0</v>
      </c>
      <c r="T893" s="17">
        <f>IF(AND(M893="Ready",OR(I893="Approve proposed",AND(I893="Use my price",AND(ISNUMBER(J893),J893&gt;0))),ISNUMBER(L893),E893&gt;0),R893*(L893/E893-1)*(1-'Start Here'!$B$16),0)</f>
        <v>0</v>
      </c>
      <c r="U893" t="str" s="6">
        <v>SNAP: preserve existing selling price</v>
      </c>
      <c r="V893" t="str" s="21">
        <v>Yes</v>
      </c>
      <c r="W893" t="str" s="21">
        <v>No</v>
      </c>
      <c r="X893" s="22">
        <v>0</v>
      </c>
      <c r="Y893" s="18">
        <v>30.69</v>
      </c>
      <c r="Z893" s="18">
        <v>18</v>
      </c>
      <c r="AA893" s="25">
        <v>0.5412</v>
      </c>
      <c r="AB893" t="str" s="6">
        <v>2026-10-01T16:20:40.247Z</v>
      </c>
      <c r="AC893" t="str" s="6">
        <v>Live GET verified</v>
      </c>
      <c r="AD893" s="23">
        <v>940995</v>
      </c>
      <c r="AE893" s="23">
        <v>694991</v>
      </c>
      <c r="AF893" t="str" s="23">
        <v>940995:694991:snap</v>
      </c>
      <c r="AG893" t="str" s="23">
        <v>Yes</v>
      </c>
      <c r="AH893" t="str" s="23">
        <v>Yes</v>
      </c>
      <c r="AI893" s="18">
        <v>0</v>
      </c>
    </row>
    <row r="894" ht="32" customHeight="1">
      <c r="A894" t="str" s="7">
        <v>Deck Family Farm</v>
      </c>
      <c r="B894" t="str" s="7">
        <v>Pork Shoulder Roast, Small</v>
      </c>
      <c r="C894" t="str" s="7">
        <v>Small, 2.00 - 2.79 lbs</v>
      </c>
      <c r="D894" t="str" s="7">
        <v>Herd Share Members</v>
      </c>
      <c r="E894" s="12">
        <v>38.67</v>
      </c>
      <c r="F894" s="13">
        <v>41.76</v>
      </c>
      <c r="G894" s="13">
        <f>IF(AND(ISNUMBER(E894),ISNUMBER(F894)),F894-E894,"")</f>
        <v>3.09</v>
      </c>
      <c r="H894" s="14">
        <f>IF(AND(ISNUMBER(E894),E894&gt;0,ISNUMBER(F894)),F894/E894-1,"")</f>
        <v>0.07990690457719163</v>
      </c>
      <c r="I894" t="str" s="15">
        <v>Unreviewed</v>
      </c>
      <c r="J894" s="16"/>
      <c r="K894" t="str" s="15">
        <v/>
      </c>
      <c r="L894" s="17" t="str">
        <f>IF(AC894="Local catalog","",IF(AG894="Yes",IF(ISNUMBER(E894),E894,""),IF(I894="Keep current",IF(ISNUMBER(E894),E894,""),IF(AH894&lt;&gt;"Yes","",IF(I894="Approve proposed",F894,IF(AND(I894="Use my price",AND(ISNUMBER(J894),J894&gt;0)),J894,""))))))</f>
        <v/>
      </c>
      <c r="M894" t="str" s="7">
        <f>IF(AND(AG894="Yes",OR(I894="Approve proposed",I894="Use my price")),"CHECK: protected price kept current",IF(OR(I894="Unreviewed",I894=""),"Pending review",IF(I894="Hold","On hold",IF(I894="Keep current",IF(ISNUMBER(E894),"Kept current","CHECK: no confirmed current price"),IF(AH894&lt;&gt;"Yes","CHECK: source needs review",IF(AND(I894="Use my price",NOT(AND(ISNUMBER(J894),J894&gt;0))),"CHECK: enter a price above zero",IF(NOT(OR(I894="Approve proposed",I894="Use my price")),"CHECK: choose a listed decision",IF(OR(NOT(ISNUMBER(L894)),L894&lt;=0,NOT(ISNUMBER(Y894)),Y894&lt;=0,X894&gt;=1),"CHECK: price or base unavailable",IF(L894/(Y894*(1-X894))-1&lt;0,"CHECK: price below local base","Ready")))))))))</f>
        <v>Pending review</v>
      </c>
      <c r="N894" s="18">
        <v>38.67</v>
      </c>
      <c r="O894" s="19">
        <v>0.6574</v>
      </c>
      <c r="P894" s="14">
        <v>0.79</v>
      </c>
      <c r="Q894" s="20" t="str">
        <f>IF(AND(ISNUMBER(L894),ISNUMBER(Y894),Y894&gt;0,X894&lt;1),ROUND(L894/(Y894*(1-X894))-1,4),"")</f>
        <v/>
      </c>
      <c r="R894" s="12">
        <v>2616.3499999999995</v>
      </c>
      <c r="S894" s="13">
        <f>IF(AND(ISNUMBER(E894),E894&gt;0,ISNUMBER(F894)),R894*(F894/E894-1)*(1-'Start Here'!$B$16),0)</f>
        <v>202.79249689681922</v>
      </c>
      <c r="T894" s="17">
        <f>IF(AND(M894="Ready",OR(I894="Approve proposed",AND(I894="Use my price",AND(ISNUMBER(J894),J894&gt;0))),ISNUMBER(L894),E894&gt;0),R894*(L894/E894-1)*(1-'Start Here'!$B$16),0)</f>
        <v>0</v>
      </c>
      <c r="U894" t="str" s="6">
        <v/>
      </c>
      <c r="V894" t="str" s="21">
        <v>Yes</v>
      </c>
      <c r="W894" t="str" s="21">
        <v>No</v>
      </c>
      <c r="X894" s="22">
        <v>0</v>
      </c>
      <c r="Y894" s="18">
        <v>23.33</v>
      </c>
      <c r="Z894" s="18">
        <v>18</v>
      </c>
      <c r="AA894" s="25">
        <v>0.5412</v>
      </c>
      <c r="AB894" t="str" s="6">
        <v>2026-10-01 10:41:27 UTC</v>
      </c>
      <c r="AC894" t="str" s="6">
        <v>Local Line cache</v>
      </c>
      <c r="AD894" s="23">
        <v>805654</v>
      </c>
      <c r="AE894" s="23">
        <v>526707</v>
      </c>
      <c r="AF894" t="str" s="23">
        <v>805654:526707:herdShare</v>
      </c>
      <c r="AG894" t="str" s="23">
        <v>No</v>
      </c>
      <c r="AH894" t="str" s="23">
        <v>Yes</v>
      </c>
      <c r="AI894" s="18">
        <v>1679.76</v>
      </c>
    </row>
    <row r="895" ht="32" customHeight="1">
      <c r="A895" t="str" s="7">
        <v>Deck Family Farm</v>
      </c>
      <c r="B895" t="str" s="7">
        <v>Pork Shoulder Roast, Small</v>
      </c>
      <c r="C895" t="str" s="7">
        <v>Small, 2.00 - 2.79 lbs</v>
      </c>
      <c r="D895" t="str" s="7">
        <v>CSA Members</v>
      </c>
      <c r="E895" s="12">
        <v>38.67</v>
      </c>
      <c r="F895" s="13">
        <v>41.76</v>
      </c>
      <c r="G895" s="13">
        <f>IF(AND(ISNUMBER(E895),ISNUMBER(F895)),F895-E895,"")</f>
        <v>3.09</v>
      </c>
      <c r="H895" s="14">
        <f>IF(AND(ISNUMBER(E895),E895&gt;0,ISNUMBER(F895)),F895/E895-1,"")</f>
        <v>0.07990690457719163</v>
      </c>
      <c r="I895" t="str" s="15">
        <v>Unreviewed</v>
      </c>
      <c r="J895" s="16"/>
      <c r="K895" t="str" s="15">
        <v/>
      </c>
      <c r="L895" s="17" t="str">
        <f>IF(AC895="Local catalog","",IF(AG895="Yes",IF(ISNUMBER(E895),E895,""),IF(I895="Keep current",IF(ISNUMBER(E895),E895,""),IF(AH895&lt;&gt;"Yes","",IF(I895="Approve proposed",F895,IF(AND(I895="Use my price",AND(ISNUMBER(J895),J895&gt;0)),J895,""))))))</f>
        <v/>
      </c>
      <c r="M895" t="str" s="7">
        <f>IF(AND(AG895="Yes",OR(I895="Approve proposed",I895="Use my price")),"CHECK: protected price kept current",IF(OR(I895="Unreviewed",I895=""),"Pending review",IF(I895="Hold","On hold",IF(I895="Keep current",IF(ISNUMBER(E895),"Kept current","CHECK: no confirmed current price"),IF(AH895&lt;&gt;"Yes","CHECK: source needs review",IF(AND(I895="Use my price",NOT(AND(ISNUMBER(J895),J895&gt;0))),"CHECK: enter a price above zero",IF(NOT(OR(I895="Approve proposed",I895="Use my price")),"CHECK: choose a listed decision",IF(OR(NOT(ISNUMBER(L895)),L895&lt;=0,NOT(ISNUMBER(Y895)),Y895&lt;=0,X895&gt;=1),"CHECK: price or base unavailable",IF(L895/(Y895*(1-X895))-1&lt;0,"CHECK: price below local base","Ready")))))))))</f>
        <v>Pending review</v>
      </c>
      <c r="N895" s="18">
        <v>38.67</v>
      </c>
      <c r="O895" s="19">
        <v>0.6574</v>
      </c>
      <c r="P895" s="14">
        <v>0.79</v>
      </c>
      <c r="Q895" s="20" t="str">
        <f>IF(AND(ISNUMBER(L895),ISNUMBER(Y895),Y895&gt;0,X895&lt;1),ROUND(L895/(Y895*(1-X895))-1,4),"")</f>
        <v/>
      </c>
      <c r="R895" s="12">
        <v>38.67</v>
      </c>
      <c r="S895" s="13">
        <f>IF(AND(ISNUMBER(E895),E895&gt;0,ISNUMBER(F895)),R895*(F895/E895-1)*(1-'Start Here'!$B$16),0)</f>
        <v>2.9973</v>
      </c>
      <c r="T895" s="17">
        <f>IF(AND(M895="Ready",OR(I895="Approve proposed",AND(I895="Use my price",AND(ISNUMBER(J895),J895&gt;0))),ISNUMBER(L895),E895&gt;0),R895*(L895/E895-1)*(1-'Start Here'!$B$16),0)</f>
        <v>0</v>
      </c>
      <c r="U895" t="str" s="6">
        <v/>
      </c>
      <c r="V895" t="str" s="21">
        <v>Yes</v>
      </c>
      <c r="W895" t="str" s="21">
        <v>No</v>
      </c>
      <c r="X895" s="22">
        <v>0</v>
      </c>
      <c r="Y895" s="18">
        <v>23.33</v>
      </c>
      <c r="Z895" s="18">
        <v>18</v>
      </c>
      <c r="AA895" s="25">
        <v>0.5412</v>
      </c>
      <c r="AB895" t="str" s="6">
        <v>2026-10-01 10:41:27 UTC</v>
      </c>
      <c r="AC895" t="str" s="6">
        <v>Local Line cache</v>
      </c>
      <c r="AD895" s="23">
        <v>805654</v>
      </c>
      <c r="AE895" s="23">
        <v>526707</v>
      </c>
      <c r="AF895" t="str" s="23">
        <v>805654:526707:member</v>
      </c>
      <c r="AG895" t="str" s="23">
        <v>No</v>
      </c>
      <c r="AH895" t="str" s="23">
        <v>Yes</v>
      </c>
      <c r="AI895" s="18">
        <v>23.33</v>
      </c>
    </row>
    <row r="896" ht="32" customHeight="1">
      <c r="A896" t="str" s="7">
        <v>Deck Family Farm</v>
      </c>
      <c r="B896" t="str" s="7">
        <v>Pork Shoulder Roast, Small</v>
      </c>
      <c r="C896" t="str" s="7">
        <v>Small, 2.00 - 2.79 lbs</v>
      </c>
      <c r="D896" t="str" s="7">
        <v>Guest Basket</v>
      </c>
      <c r="E896" s="12">
        <v>38.67</v>
      </c>
      <c r="F896" s="13">
        <v>41.76</v>
      </c>
      <c r="G896" s="13">
        <f>IF(AND(ISNUMBER(E896),ISNUMBER(F896)),F896-E896,"")</f>
        <v>3.09</v>
      </c>
      <c r="H896" s="14">
        <f>IF(AND(ISNUMBER(E896),E896&gt;0,ISNUMBER(F896)),F896/E896-1,"")</f>
        <v>0.07990690457719163</v>
      </c>
      <c r="I896" t="str" s="15">
        <v>Unreviewed</v>
      </c>
      <c r="J896" s="16"/>
      <c r="K896" t="str" s="15">
        <v/>
      </c>
      <c r="L896" s="17" t="str">
        <f>IF(AC896="Local catalog","",IF(AG896="Yes",IF(ISNUMBER(E896),E896,""),IF(I896="Keep current",IF(ISNUMBER(E896),E896,""),IF(AH896&lt;&gt;"Yes","",IF(I896="Approve proposed",F896,IF(AND(I896="Use my price",AND(ISNUMBER(J896),J896&gt;0)),J896,""))))))</f>
        <v/>
      </c>
      <c r="M896" t="str" s="7">
        <f>IF(AND(AG896="Yes",OR(I896="Approve proposed",I896="Use my price")),"CHECK: protected price kept current",IF(OR(I896="Unreviewed",I896=""),"Pending review",IF(I896="Hold","On hold",IF(I896="Keep current",IF(ISNUMBER(E896),"Kept current","CHECK: no confirmed current price"),IF(AH896&lt;&gt;"Yes","CHECK: source needs review",IF(AND(I896="Use my price",NOT(AND(ISNUMBER(J896),J896&gt;0))),"CHECK: enter a price above zero",IF(NOT(OR(I896="Approve proposed",I896="Use my price")),"CHECK: choose a listed decision",IF(OR(NOT(ISNUMBER(L896)),L896&lt;=0,NOT(ISNUMBER(Y896)),Y896&lt;=0,X896&gt;=1),"CHECK: price or base unavailable",IF(L896/(Y896*(1-X896))-1&lt;0,"CHECK: price below local base","Ready")))))))))</f>
        <v>Pending review</v>
      </c>
      <c r="N896" s="18">
        <v>38.67</v>
      </c>
      <c r="O896" s="19">
        <v>0.6574</v>
      </c>
      <c r="P896" s="14">
        <v>0.79</v>
      </c>
      <c r="Q896" s="20" t="str">
        <f>IF(AND(ISNUMBER(L896),ISNUMBER(Y896),Y896&gt;0,X896&lt;1),ROUND(L896/(Y896*(1-X896))-1,4),"")</f>
        <v/>
      </c>
      <c r="R896" s="12">
        <v>302.6</v>
      </c>
      <c r="S896" s="13">
        <f>IF(AND(ISNUMBER(E896),E896&gt;0,ISNUMBER(F896)),R896*(F896/E896-1)*(1-'Start Here'!$B$16),0)</f>
        <v>23.454434445306443</v>
      </c>
      <c r="T896" s="17">
        <f>IF(AND(M896="Ready",OR(I896="Approve proposed",AND(I896="Use my price",AND(ISNUMBER(J896),J896&gt;0))),ISNUMBER(L896),E896&gt;0),R896*(L896/E896-1)*(1-'Start Here'!$B$16),0)</f>
        <v>0</v>
      </c>
      <c r="U896" t="str" s="6">
        <v/>
      </c>
      <c r="V896" t="str" s="21">
        <v>Yes</v>
      </c>
      <c r="W896" t="str" s="21">
        <v>No</v>
      </c>
      <c r="X896" s="22">
        <v>0</v>
      </c>
      <c r="Y896" s="18">
        <v>23.33</v>
      </c>
      <c r="Z896" s="18">
        <v>18</v>
      </c>
      <c r="AA896" s="25">
        <v>0.5412</v>
      </c>
      <c r="AB896" t="str" s="6">
        <v>2026-10-01 10:41:27 UTC</v>
      </c>
      <c r="AC896" t="str" s="6">
        <v>Local Line cache</v>
      </c>
      <c r="AD896" s="23">
        <v>805654</v>
      </c>
      <c r="AE896" s="23">
        <v>526707</v>
      </c>
      <c r="AF896" t="str" s="23">
        <v>805654:526707:guest</v>
      </c>
      <c r="AG896" t="str" s="23">
        <v>No</v>
      </c>
      <c r="AH896" t="str" s="23">
        <v>Yes</v>
      </c>
      <c r="AI896" s="18">
        <v>186.64</v>
      </c>
    </row>
    <row r="897" ht="32" customHeight="1">
      <c r="A897" t="str" s="7">
        <v>Deck Family Farm</v>
      </c>
      <c r="B897" t="str" s="7">
        <v>Pork Shoulder Roast, Small</v>
      </c>
      <c r="C897" t="str" s="7">
        <v>Small, 2.00 - 2.79 lbs</v>
      </c>
      <c r="D897" t="str" s="7">
        <v>SNAP</v>
      </c>
      <c r="E897" s="12">
        <v>38.67</v>
      </c>
      <c r="F897" s="13">
        <v>38.67</v>
      </c>
      <c r="G897" s="13">
        <f>IF(AND(ISNUMBER(E897),ISNUMBER(F897)),F897-E897,"")</f>
        <v>0</v>
      </c>
      <c r="H897" s="14">
        <f>IF(AND(ISNUMBER(E897),E897&gt;0,ISNUMBER(F897)),F897/E897-1,"")</f>
        <v>0</v>
      </c>
      <c r="I897" t="str" s="15">
        <v>Keep current</v>
      </c>
      <c r="J897" s="16"/>
      <c r="K897" t="str" s="15">
        <v/>
      </c>
      <c r="L897" s="17">
        <f>IF(AC897="Local catalog","",IF(AG897="Yes",IF(ISNUMBER(E897),E897,""),IF(I897="Keep current",IF(ISNUMBER(E897),E897,""),IF(AH897&lt;&gt;"Yes","",IF(I897="Approve proposed",F897,IF(AND(I897="Use my price",AND(ISNUMBER(J897),J897&gt;0)),J897,""))))))</f>
        <v>38.67</v>
      </c>
      <c r="M897" t="str" s="7">
        <f>IF(AND(AG897="Yes",OR(I897="Approve proposed",I897="Use my price")),"CHECK: protected price kept current",IF(OR(I897="Unreviewed",I897=""),"Pending review",IF(I897="Hold","On hold",IF(I897="Keep current",IF(ISNUMBER(E897),"Kept current","CHECK: no confirmed current price"),IF(AH897&lt;&gt;"Yes","CHECK: source needs review",IF(AND(I897="Use my price",NOT(AND(ISNUMBER(J897),J897&gt;0))),"CHECK: enter a price above zero",IF(NOT(OR(I897="Approve proposed",I897="Use my price")),"CHECK: choose a listed decision",IF(OR(NOT(ISNUMBER(L897)),L897&lt;=0,NOT(ISNUMBER(Y897)),Y897&lt;=0,X897&gt;=1),"CHECK: price or base unavailable",IF(L897/(Y897*(1-X897))-1&lt;0,"CHECK: price below local base","Ready")))))))))</f>
        <v>Kept current</v>
      </c>
      <c r="N897" s="18">
        <v>38.67</v>
      </c>
      <c r="O897" s="19">
        <v>0.6574</v>
      </c>
      <c r="P897" s="14">
        <v>0.6575</v>
      </c>
      <c r="Q897" s="20">
        <f>IF(AND(ISNUMBER(L897),ISNUMBER(Y897),Y897&gt;0,X897&lt;1),ROUND(L897/(Y897*(1-X897))-1,4),"")</f>
        <v>0.6575</v>
      </c>
      <c r="R897" s="12">
        <v>0</v>
      </c>
      <c r="S897" s="13">
        <f>IF(AND(ISNUMBER(E897),E897&gt;0,ISNUMBER(F897)),R897*(F897/E897-1)*(1-'Start Here'!$B$16),0)</f>
        <v>0</v>
      </c>
      <c r="T897" s="17">
        <f>IF(AND(M897="Ready",OR(I897="Approve proposed",AND(I897="Use my price",AND(ISNUMBER(J897),J897&gt;0))),ISNUMBER(L897),E897&gt;0),R897*(L897/E897-1)*(1-'Start Here'!$B$16),0)</f>
        <v>0</v>
      </c>
      <c r="U897" t="str" s="6">
        <v>SNAP: preserve existing selling price</v>
      </c>
      <c r="V897" t="str" s="21">
        <v>Yes</v>
      </c>
      <c r="W897" t="str" s="21">
        <v>No</v>
      </c>
      <c r="X897" s="22">
        <v>0</v>
      </c>
      <c r="Y897" s="18">
        <v>23.33</v>
      </c>
      <c r="Z897" s="18">
        <v>18</v>
      </c>
      <c r="AA897" s="25">
        <v>0.5412</v>
      </c>
      <c r="AB897" t="str" s="6">
        <v>2026-10-01 10:41:27 UTC</v>
      </c>
      <c r="AC897" t="str" s="6">
        <v>Local Line cache</v>
      </c>
      <c r="AD897" s="23">
        <v>805654</v>
      </c>
      <c r="AE897" s="23">
        <v>526707</v>
      </c>
      <c r="AF897" t="str" s="23">
        <v>805654:526707:snap</v>
      </c>
      <c r="AG897" t="str" s="23">
        <v>Yes</v>
      </c>
      <c r="AH897" t="str" s="23">
        <v>Yes</v>
      </c>
      <c r="AI897" s="18">
        <v>0</v>
      </c>
    </row>
    <row r="898" ht="32" customHeight="1">
      <c r="A898" t="str" s="7">
        <v>Deck Family Farm</v>
      </c>
      <c r="B898" t="str" s="7">
        <v>Pork Spare Ribs</v>
      </c>
      <c r="C898" t="str" s="7">
        <v>2.00 - 3.00 lbs</v>
      </c>
      <c r="D898" t="str" s="7">
        <v>Herd Share Members</v>
      </c>
      <c r="E898" s="12">
        <v>32.52</v>
      </c>
      <c r="F898" s="13">
        <v>35.12</v>
      </c>
      <c r="G898" s="13">
        <f>IF(AND(ISNUMBER(E898),ISNUMBER(F898)),F898-E898,"")</f>
        <v>2.6</v>
      </c>
      <c r="H898" s="14">
        <f>IF(AND(ISNUMBER(E898),E898&gt;0,ISNUMBER(F898)),F898/E898-1,"")</f>
        <v>0.07995079950799489</v>
      </c>
      <c r="I898" t="str" s="15">
        <v>Unreviewed</v>
      </c>
      <c r="J898" s="16"/>
      <c r="K898" t="str" s="15">
        <v/>
      </c>
      <c r="L898" s="17" t="str">
        <f>IF(AC898="Local catalog","",IF(AG898="Yes",IF(ISNUMBER(E898),E898,""),IF(I898="Keep current",IF(ISNUMBER(E898),E898,""),IF(AH898&lt;&gt;"Yes","",IF(I898="Approve proposed",F898,IF(AND(I898="Use my price",AND(ISNUMBER(J898),J898&gt;0)),J898,""))))))</f>
        <v/>
      </c>
      <c r="M898" t="str" s="7">
        <f>IF(AND(AG898="Yes",OR(I898="Approve proposed",I898="Use my price")),"CHECK: protected price kept current",IF(OR(I898="Unreviewed",I898=""),"Pending review",IF(I898="Hold","On hold",IF(I898="Keep current",IF(ISNUMBER(E898),"Kept current","CHECK: no confirmed current price"),IF(AH898&lt;&gt;"Yes","CHECK: source needs review",IF(AND(I898="Use my price",NOT(AND(ISNUMBER(J898),J898&gt;0))),"CHECK: enter a price above zero",IF(NOT(OR(I898="Approve proposed",I898="Use my price")),"CHECK: choose a listed decision",IF(OR(NOT(ISNUMBER(L898)),L898&lt;=0,NOT(ISNUMBER(Y898)),Y898&lt;=0,X898&gt;=1),"CHECK: price or base unavailable",IF(L898/(Y898*(1-X898))-1&lt;0,"CHECK: price below local base","Ready")))))))))</f>
        <v>Pending review</v>
      </c>
      <c r="N898" s="18">
        <v>32.52</v>
      </c>
      <c r="O898" s="19">
        <v>0.6574</v>
      </c>
      <c r="P898" s="14">
        <v>0.79</v>
      </c>
      <c r="Q898" s="20" t="str">
        <f>IF(AND(ISNUMBER(L898),ISNUMBER(Y898),Y898&gt;0,X898&lt;1),ROUND(L898/(Y898*(1-X898))-1,4),"")</f>
        <v/>
      </c>
      <c r="R898" s="12">
        <v>1346.2199999999998</v>
      </c>
      <c r="S898" s="13">
        <f>IF(AND(ISNUMBER(E898),E898&gt;0,ISNUMBER(F898)),R898*(F898/E898-1)*(1-'Start Here'!$B$16),0)</f>
        <v>104.40242435424328</v>
      </c>
      <c r="T898" s="17">
        <f>IF(AND(M898="Ready",OR(I898="Approve proposed",AND(I898="Use my price",AND(ISNUMBER(J898),J898&gt;0))),ISNUMBER(L898),E898&gt;0),R898*(L898/E898-1)*(1-'Start Here'!$B$16),0)</f>
        <v>0</v>
      </c>
      <c r="U898" t="str" s="6">
        <v/>
      </c>
      <c r="V898" t="str" s="21">
        <v>Yes</v>
      </c>
      <c r="W898" t="str" s="21">
        <v>No</v>
      </c>
      <c r="X898" s="22">
        <v>0</v>
      </c>
      <c r="Y898" s="18">
        <v>19.62</v>
      </c>
      <c r="Z898" s="18">
        <v>14.5</v>
      </c>
      <c r="AA898" s="25">
        <v>0.5412</v>
      </c>
      <c r="AB898" t="str" s="6">
        <v>2026-10-01 10:41:27 UTC</v>
      </c>
      <c r="AC898" t="str" s="6">
        <v>Local Line cache</v>
      </c>
      <c r="AD898" s="23">
        <v>816241</v>
      </c>
      <c r="AE898" s="23">
        <v>538685</v>
      </c>
      <c r="AF898" t="str" s="23">
        <v>816241:538685:herdShare</v>
      </c>
      <c r="AG898" t="str" s="23">
        <v>No</v>
      </c>
      <c r="AH898" t="str" s="23">
        <v>Yes</v>
      </c>
      <c r="AI898" s="18">
        <v>882.9000000000001</v>
      </c>
    </row>
    <row r="899" ht="32" customHeight="1">
      <c r="A899" t="str" s="7">
        <v>Deck Family Farm</v>
      </c>
      <c r="B899" t="str" s="7">
        <v>Pork Spare Ribs</v>
      </c>
      <c r="C899" t="str" s="7">
        <v>2.00 - 3.00 lbs</v>
      </c>
      <c r="D899" t="str" s="7">
        <v>CSA Members</v>
      </c>
      <c r="E899" s="12">
        <v>32.52</v>
      </c>
      <c r="F899" s="13">
        <v>35.12</v>
      </c>
      <c r="G899" s="13">
        <f>IF(AND(ISNUMBER(E899),ISNUMBER(F899)),F899-E899,"")</f>
        <v>2.6</v>
      </c>
      <c r="H899" s="14">
        <f>IF(AND(ISNUMBER(E899),E899&gt;0,ISNUMBER(F899)),F899/E899-1,"")</f>
        <v>0.07995079950799489</v>
      </c>
      <c r="I899" t="str" s="15">
        <v>Unreviewed</v>
      </c>
      <c r="J899" s="16"/>
      <c r="K899" t="str" s="15">
        <v/>
      </c>
      <c r="L899" s="17" t="str">
        <f>IF(AC899="Local catalog","",IF(AG899="Yes",IF(ISNUMBER(E899),E899,""),IF(I899="Keep current",IF(ISNUMBER(E899),E899,""),IF(AH899&lt;&gt;"Yes","",IF(I899="Approve proposed",F899,IF(AND(I899="Use my price",AND(ISNUMBER(J899),J899&gt;0)),J899,""))))))</f>
        <v/>
      </c>
      <c r="M899" t="str" s="7">
        <f>IF(AND(AG899="Yes",OR(I899="Approve proposed",I899="Use my price")),"CHECK: protected price kept current",IF(OR(I899="Unreviewed",I899=""),"Pending review",IF(I899="Hold","On hold",IF(I899="Keep current",IF(ISNUMBER(E899),"Kept current","CHECK: no confirmed current price"),IF(AH899&lt;&gt;"Yes","CHECK: source needs review",IF(AND(I899="Use my price",NOT(AND(ISNUMBER(J899),J899&gt;0))),"CHECK: enter a price above zero",IF(NOT(OR(I899="Approve proposed",I899="Use my price")),"CHECK: choose a listed decision",IF(OR(NOT(ISNUMBER(L899)),L899&lt;=0,NOT(ISNUMBER(Y899)),Y899&lt;=0,X899&gt;=1),"CHECK: price or base unavailable",IF(L899/(Y899*(1-X899))-1&lt;0,"CHECK: price below local base","Ready")))))))))</f>
        <v>Pending review</v>
      </c>
      <c r="N899" s="18">
        <v>32.52</v>
      </c>
      <c r="O899" s="19">
        <v>0.6574</v>
      </c>
      <c r="P899" s="14">
        <v>0.79</v>
      </c>
      <c r="Q899" s="20" t="str">
        <f>IF(AND(ISNUMBER(L899),ISNUMBER(Y899),Y899&gt;0,X899&lt;1),ROUND(L899/(Y899*(1-X899))-1,4),"")</f>
        <v/>
      </c>
      <c r="R899" s="12">
        <v>65.04</v>
      </c>
      <c r="S899" s="13">
        <f>IF(AND(ISNUMBER(E899),E899&gt;0,ISNUMBER(F899)),R899*(F899/E899-1)*(1-'Start Here'!$B$16),0)</f>
        <v>5.043999999999988</v>
      </c>
      <c r="T899" s="17">
        <f>IF(AND(M899="Ready",OR(I899="Approve proposed",AND(I899="Use my price",AND(ISNUMBER(J899),J899&gt;0))),ISNUMBER(L899),E899&gt;0),R899*(L899/E899-1)*(1-'Start Here'!$B$16),0)</f>
        <v>0</v>
      </c>
      <c r="U899" t="str" s="6">
        <v/>
      </c>
      <c r="V899" t="str" s="21">
        <v>Yes</v>
      </c>
      <c r="W899" t="str" s="21">
        <v>No</v>
      </c>
      <c r="X899" s="22">
        <v>0</v>
      </c>
      <c r="Y899" s="18">
        <v>19.62</v>
      </c>
      <c r="Z899" s="18">
        <v>14.5</v>
      </c>
      <c r="AA899" s="25">
        <v>0.5412</v>
      </c>
      <c r="AB899" t="str" s="6">
        <v>2026-10-01 10:41:27 UTC</v>
      </c>
      <c r="AC899" t="str" s="6">
        <v>Local Line cache</v>
      </c>
      <c r="AD899" s="23">
        <v>816241</v>
      </c>
      <c r="AE899" s="23">
        <v>538685</v>
      </c>
      <c r="AF899" t="str" s="23">
        <v>816241:538685:member</v>
      </c>
      <c r="AG899" t="str" s="23">
        <v>No</v>
      </c>
      <c r="AH899" t="str" s="23">
        <v>Yes</v>
      </c>
      <c r="AI899" s="18">
        <v>39.24</v>
      </c>
    </row>
    <row r="900" ht="32" customHeight="1">
      <c r="A900" t="str" s="7">
        <v>Deck Family Farm</v>
      </c>
      <c r="B900" t="str" s="7">
        <v>Pork Spare Ribs</v>
      </c>
      <c r="C900" t="str" s="7">
        <v>2.00 - 3.00 lbs</v>
      </c>
      <c r="D900" t="str" s="7">
        <v>Guest Basket</v>
      </c>
      <c r="E900" s="12">
        <v>32.52</v>
      </c>
      <c r="F900" s="13">
        <v>35.12</v>
      </c>
      <c r="G900" s="13">
        <f>IF(AND(ISNUMBER(E900),ISNUMBER(F900)),F900-E900,"")</f>
        <v>2.6</v>
      </c>
      <c r="H900" s="14">
        <f>IF(AND(ISNUMBER(E900),E900&gt;0,ISNUMBER(F900)),F900/E900-1,"")</f>
        <v>0.07995079950799489</v>
      </c>
      <c r="I900" t="str" s="15">
        <v>Unreviewed</v>
      </c>
      <c r="J900" s="16"/>
      <c r="K900" t="str" s="15">
        <v/>
      </c>
      <c r="L900" s="17" t="str">
        <f>IF(AC900="Local catalog","",IF(AG900="Yes",IF(ISNUMBER(E900),E900,""),IF(I900="Keep current",IF(ISNUMBER(E900),E900,""),IF(AH900&lt;&gt;"Yes","",IF(I900="Approve proposed",F900,IF(AND(I900="Use my price",AND(ISNUMBER(J900),J900&gt;0)),J900,""))))))</f>
        <v/>
      </c>
      <c r="M900" t="str" s="7">
        <f>IF(AND(AG900="Yes",OR(I900="Approve proposed",I900="Use my price")),"CHECK: protected price kept current",IF(OR(I900="Unreviewed",I900=""),"Pending review",IF(I900="Hold","On hold",IF(I900="Keep current",IF(ISNUMBER(E900),"Kept current","CHECK: no confirmed current price"),IF(AH900&lt;&gt;"Yes","CHECK: source needs review",IF(AND(I900="Use my price",NOT(AND(ISNUMBER(J900),J900&gt;0))),"CHECK: enter a price above zero",IF(NOT(OR(I900="Approve proposed",I900="Use my price")),"CHECK: choose a listed decision",IF(OR(NOT(ISNUMBER(L900)),L900&lt;=0,NOT(ISNUMBER(Y900)),Y900&lt;=0,X900&gt;=1),"CHECK: price or base unavailable",IF(L900/(Y900*(1-X900))-1&lt;0,"CHECK: price below local base","Ready")))))))))</f>
        <v>Pending review</v>
      </c>
      <c r="N900" s="18">
        <v>32.52</v>
      </c>
      <c r="O900" s="19">
        <v>0.6574</v>
      </c>
      <c r="P900" s="14">
        <v>0.79</v>
      </c>
      <c r="Q900" s="20" t="str">
        <f>IF(AND(ISNUMBER(L900),ISNUMBER(Y900),Y900&gt;0,X900&lt;1),ROUND(L900/(Y900*(1-X900))-1,4),"")</f>
        <v/>
      </c>
      <c r="R900" s="12">
        <v>103.10000000000002</v>
      </c>
      <c r="S900" s="13">
        <f>IF(AND(ISNUMBER(E900),E900&gt;0,ISNUMBER(F900)),R900*(F900/E900-1)*(1-'Start Here'!$B$16),0)</f>
        <v>7.995639606396046</v>
      </c>
      <c r="T900" s="17">
        <f>IF(AND(M900="Ready",OR(I900="Approve proposed",AND(I900="Use my price",AND(ISNUMBER(J900),J900&gt;0))),ISNUMBER(L900),E900&gt;0),R900*(L900/E900-1)*(1-'Start Here'!$B$16),0)</f>
        <v>0</v>
      </c>
      <c r="U900" t="str" s="6">
        <v/>
      </c>
      <c r="V900" t="str" s="21">
        <v>Yes</v>
      </c>
      <c r="W900" t="str" s="21">
        <v>No</v>
      </c>
      <c r="X900" s="22">
        <v>0</v>
      </c>
      <c r="Y900" s="18">
        <v>19.62</v>
      </c>
      <c r="Z900" s="18">
        <v>14.5</v>
      </c>
      <c r="AA900" s="25">
        <v>0.5412</v>
      </c>
      <c r="AB900" t="str" s="6">
        <v>2026-10-01 10:41:27 UTC</v>
      </c>
      <c r="AC900" t="str" s="6">
        <v>Local Line cache</v>
      </c>
      <c r="AD900" s="23">
        <v>816241</v>
      </c>
      <c r="AE900" s="23">
        <v>538685</v>
      </c>
      <c r="AF900" t="str" s="23">
        <v>816241:538685:guest</v>
      </c>
      <c r="AG900" t="str" s="23">
        <v>No</v>
      </c>
      <c r="AH900" t="str" s="23">
        <v>Yes</v>
      </c>
      <c r="AI900" s="18">
        <v>58.86</v>
      </c>
    </row>
    <row r="901" ht="32" customHeight="1">
      <c r="A901" t="str" s="7">
        <v>Deck Family Farm</v>
      </c>
      <c r="B901" t="str" s="7">
        <v>Pork Spare Ribs</v>
      </c>
      <c r="C901" t="str" s="7">
        <v>2.00 - 3.00 lbs</v>
      </c>
      <c r="D901" t="str" s="7">
        <v>SNAP</v>
      </c>
      <c r="E901" s="12">
        <v>32.52</v>
      </c>
      <c r="F901" s="13">
        <v>32.52</v>
      </c>
      <c r="G901" s="13">
        <f>IF(AND(ISNUMBER(E901),ISNUMBER(F901)),F901-E901,"")</f>
        <v>0</v>
      </c>
      <c r="H901" s="14">
        <f>IF(AND(ISNUMBER(E901),E901&gt;0,ISNUMBER(F901)),F901/E901-1,"")</f>
        <v>0</v>
      </c>
      <c r="I901" t="str" s="15">
        <v>Keep current</v>
      </c>
      <c r="J901" s="16"/>
      <c r="K901" t="str" s="15">
        <v/>
      </c>
      <c r="L901" s="17">
        <f>IF(AC901="Local catalog","",IF(AG901="Yes",IF(ISNUMBER(E901),E901,""),IF(I901="Keep current",IF(ISNUMBER(E901),E901,""),IF(AH901&lt;&gt;"Yes","",IF(I901="Approve proposed",F901,IF(AND(I901="Use my price",AND(ISNUMBER(J901),J901&gt;0)),J901,""))))))</f>
        <v>32.52</v>
      </c>
      <c r="M901" t="str" s="7">
        <f>IF(AND(AG901="Yes",OR(I901="Approve proposed",I901="Use my price")),"CHECK: protected price kept current",IF(OR(I901="Unreviewed",I901=""),"Pending review",IF(I901="Hold","On hold",IF(I901="Keep current",IF(ISNUMBER(E901),"Kept current","CHECK: no confirmed current price"),IF(AH901&lt;&gt;"Yes","CHECK: source needs review",IF(AND(I901="Use my price",NOT(AND(ISNUMBER(J901),J901&gt;0))),"CHECK: enter a price above zero",IF(NOT(OR(I901="Approve proposed",I901="Use my price")),"CHECK: choose a listed decision",IF(OR(NOT(ISNUMBER(L901)),L901&lt;=0,NOT(ISNUMBER(Y901)),Y901&lt;=0,X901&gt;=1),"CHECK: price or base unavailable",IF(L901/(Y901*(1-X901))-1&lt;0,"CHECK: price below local base","Ready")))))))))</f>
        <v>Kept current</v>
      </c>
      <c r="N901" s="18">
        <v>32.52</v>
      </c>
      <c r="O901" s="19">
        <v>0.6574</v>
      </c>
      <c r="P901" s="14">
        <v>0.6575</v>
      </c>
      <c r="Q901" s="20">
        <f>IF(AND(ISNUMBER(L901),ISNUMBER(Y901),Y901&gt;0,X901&lt;1),ROUND(L901/(Y901*(1-X901))-1,4),"")</f>
        <v>0.6575</v>
      </c>
      <c r="R901" s="12">
        <v>0</v>
      </c>
      <c r="S901" s="13">
        <f>IF(AND(ISNUMBER(E901),E901&gt;0,ISNUMBER(F901)),R901*(F901/E901-1)*(1-'Start Here'!$B$16),0)</f>
        <v>0</v>
      </c>
      <c r="T901" s="17">
        <f>IF(AND(M901="Ready",OR(I901="Approve proposed",AND(I901="Use my price",AND(ISNUMBER(J901),J901&gt;0))),ISNUMBER(L901),E901&gt;0),R901*(L901/E901-1)*(1-'Start Here'!$B$16),0)</f>
        <v>0</v>
      </c>
      <c r="U901" t="str" s="6">
        <v>SNAP: preserve existing selling price</v>
      </c>
      <c r="V901" t="str" s="21">
        <v>Yes</v>
      </c>
      <c r="W901" t="str" s="21">
        <v>No</v>
      </c>
      <c r="X901" s="22">
        <v>0</v>
      </c>
      <c r="Y901" s="18">
        <v>19.62</v>
      </c>
      <c r="Z901" s="18">
        <v>14.5</v>
      </c>
      <c r="AA901" s="25">
        <v>0.5412</v>
      </c>
      <c r="AB901" t="str" s="6">
        <v>2026-10-01 10:41:27 UTC</v>
      </c>
      <c r="AC901" t="str" s="6">
        <v>Local Line cache</v>
      </c>
      <c r="AD901" s="23">
        <v>816241</v>
      </c>
      <c r="AE901" s="23">
        <v>538685</v>
      </c>
      <c r="AF901" t="str" s="23">
        <v>816241:538685:snap</v>
      </c>
      <c r="AG901" t="str" s="23">
        <v>Yes</v>
      </c>
      <c r="AH901" t="str" s="23">
        <v>Yes</v>
      </c>
      <c r="AI901" s="18">
        <v>0</v>
      </c>
    </row>
    <row r="902" ht="32" customHeight="1">
      <c r="A902" t="str" s="7">
        <v>Deck Family Farm</v>
      </c>
      <c r="B902" t="str" s="7">
        <v>Pork Tenderloin</v>
      </c>
      <c r="C902" t="str" s="7">
        <v>0.80 - 1.30 lbs</v>
      </c>
      <c r="D902" t="str" s="7">
        <v>Herd Share Members</v>
      </c>
      <c r="E902" s="12">
        <v>13.66</v>
      </c>
      <c r="F902" s="13">
        <v>14.75</v>
      </c>
      <c r="G902" s="13">
        <f>IF(AND(ISNUMBER(E902),ISNUMBER(F902)),F902-E902,"")</f>
        <v>1.09</v>
      </c>
      <c r="H902" s="14">
        <f>IF(AND(ISNUMBER(E902),E902&gt;0,ISNUMBER(F902)),F902/E902-1,"")</f>
        <v>0.07979502196193256</v>
      </c>
      <c r="I902" t="str" s="15">
        <v>Unreviewed</v>
      </c>
      <c r="J902" s="16"/>
      <c r="K902" t="str" s="15">
        <v/>
      </c>
      <c r="L902" s="17" t="str">
        <f>IF(AC902="Local catalog","",IF(AG902="Yes",IF(ISNUMBER(E902),E902,""),IF(I902="Keep current",IF(ISNUMBER(E902),E902,""),IF(AH902&lt;&gt;"Yes","",IF(I902="Approve proposed",F902,IF(AND(I902="Use my price",AND(ISNUMBER(J902),J902&gt;0)),J902,""))))))</f>
        <v/>
      </c>
      <c r="M902" t="str" s="7">
        <f>IF(AND(AG902="Yes",OR(I902="Approve proposed",I902="Use my price")),"CHECK: protected price kept current",IF(OR(I902="Unreviewed",I902=""),"Pending review",IF(I902="Hold","On hold",IF(I902="Keep current",IF(ISNUMBER(E902),"Kept current","CHECK: no confirmed current price"),IF(AH902&lt;&gt;"Yes","CHECK: source needs review",IF(AND(I902="Use my price",NOT(AND(ISNUMBER(J902),J902&gt;0))),"CHECK: enter a price above zero",IF(NOT(OR(I902="Approve proposed",I902="Use my price")),"CHECK: choose a listed decision",IF(OR(NOT(ISNUMBER(L902)),L902&lt;=0,NOT(ISNUMBER(Y902)),Y902&lt;=0,X902&gt;=1),"CHECK: price or base unavailable",IF(L902/(Y902*(1-X902))-1&lt;0,"CHECK: price below local base","Ready")))))))))</f>
        <v>Pending review</v>
      </c>
      <c r="N902" s="18">
        <v>13.66</v>
      </c>
      <c r="O902" s="19">
        <v>0.6574</v>
      </c>
      <c r="P902" s="14">
        <v>0.79</v>
      </c>
      <c r="Q902" s="20" t="str">
        <f>IF(AND(ISNUMBER(L902),ISNUMBER(Y902),Y902&gt;0,X902&lt;1),ROUND(L902/(Y902*(1-X902))-1,4),"")</f>
        <v/>
      </c>
      <c r="R902" s="12">
        <v>1065.48</v>
      </c>
      <c r="S902" s="13">
        <f>IF(AND(ISNUMBER(E902),E902&gt;0,ISNUMBER(F902)),R902*(F902/E902-1)*(1-'Start Here'!$B$16),0)</f>
        <v>82.4693999999999</v>
      </c>
      <c r="T902" s="17">
        <f>IF(AND(M902="Ready",OR(I902="Approve proposed",AND(I902="Use my price",AND(ISNUMBER(J902),J902&gt;0))),ISNUMBER(L902),E902&gt;0),R902*(L902/E902-1)*(1-'Start Here'!$B$16),0)</f>
        <v>0</v>
      </c>
      <c r="U902" t="str" s="6">
        <v>Currently hidden; do not activate automatically</v>
      </c>
      <c r="V902" t="str" s="21">
        <v>No</v>
      </c>
      <c r="W902" t="str" s="21">
        <v>No</v>
      </c>
      <c r="X902" s="22">
        <v>0</v>
      </c>
      <c r="Y902" s="18">
        <v>8.24</v>
      </c>
      <c r="Z902" s="18">
        <v>14.5</v>
      </c>
      <c r="AA902" s="25">
        <v>0.5412</v>
      </c>
      <c r="AB902" t="str" s="6">
        <v>2026-10-01 10:41:27 UTC</v>
      </c>
      <c r="AC902" t="str" s="6">
        <v>Local Line cache</v>
      </c>
      <c r="AD902" s="23">
        <v>816246</v>
      </c>
      <c r="AE902" s="23">
        <v>590546</v>
      </c>
      <c r="AF902" t="str" s="23">
        <v>816246:590546:herdShare</v>
      </c>
      <c r="AG902" t="str" s="23">
        <v>No</v>
      </c>
      <c r="AH902" t="str" s="23">
        <v>Yes</v>
      </c>
      <c r="AI902" s="18">
        <v>642.7199999999999</v>
      </c>
    </row>
    <row r="903" ht="32" customHeight="1">
      <c r="A903" t="str" s="7">
        <v>Deck Family Farm</v>
      </c>
      <c r="B903" t="str" s="7">
        <v>Pork Tenderloin</v>
      </c>
      <c r="C903" t="str" s="7">
        <v>0.80 - 1.30 lbs</v>
      </c>
      <c r="D903" t="str" s="7">
        <v>CSA Members</v>
      </c>
      <c r="E903" s="12">
        <v>13.66</v>
      </c>
      <c r="F903" s="13">
        <v>14.75</v>
      </c>
      <c r="G903" s="13">
        <f>IF(AND(ISNUMBER(E903),ISNUMBER(F903)),F903-E903,"")</f>
        <v>1.09</v>
      </c>
      <c r="H903" s="14">
        <f>IF(AND(ISNUMBER(E903),E903&gt;0,ISNUMBER(F903)),F903/E903-1,"")</f>
        <v>0.07979502196193256</v>
      </c>
      <c r="I903" t="str" s="15">
        <v>Unreviewed</v>
      </c>
      <c r="J903" s="16"/>
      <c r="K903" t="str" s="15">
        <v/>
      </c>
      <c r="L903" s="17" t="str">
        <f>IF(AC903="Local catalog","",IF(AG903="Yes",IF(ISNUMBER(E903),E903,""),IF(I903="Keep current",IF(ISNUMBER(E903),E903,""),IF(AH903&lt;&gt;"Yes","",IF(I903="Approve proposed",F903,IF(AND(I903="Use my price",AND(ISNUMBER(J903),J903&gt;0)),J903,""))))))</f>
        <v/>
      </c>
      <c r="M903" t="str" s="7">
        <f>IF(AND(AG903="Yes",OR(I903="Approve proposed",I903="Use my price")),"CHECK: protected price kept current",IF(OR(I903="Unreviewed",I903=""),"Pending review",IF(I903="Hold","On hold",IF(I903="Keep current",IF(ISNUMBER(E903),"Kept current","CHECK: no confirmed current price"),IF(AH903&lt;&gt;"Yes","CHECK: source needs review",IF(AND(I903="Use my price",NOT(AND(ISNUMBER(J903),J903&gt;0))),"CHECK: enter a price above zero",IF(NOT(OR(I903="Approve proposed",I903="Use my price")),"CHECK: choose a listed decision",IF(OR(NOT(ISNUMBER(L903)),L903&lt;=0,NOT(ISNUMBER(Y903)),Y903&lt;=0,X903&gt;=1),"CHECK: price or base unavailable",IF(L903/(Y903*(1-X903))-1&lt;0,"CHECK: price below local base","Ready")))))))))</f>
        <v>Pending review</v>
      </c>
      <c r="N903" s="18">
        <v>13.66</v>
      </c>
      <c r="O903" s="19">
        <v>0.6574</v>
      </c>
      <c r="P903" s="14">
        <v>0.79</v>
      </c>
      <c r="Q903" s="20" t="str">
        <f>IF(AND(ISNUMBER(L903),ISNUMBER(Y903),Y903&gt;0,X903&lt;1),ROUND(L903/(Y903*(1-X903))-1,4),"")</f>
        <v/>
      </c>
      <c r="R903" s="12">
        <v>0</v>
      </c>
      <c r="S903" s="13">
        <f>IF(AND(ISNUMBER(E903),E903&gt;0,ISNUMBER(F903)),R903*(F903/E903-1)*(1-'Start Here'!$B$16),0)</f>
        <v>0</v>
      </c>
      <c r="T903" s="17">
        <f>IF(AND(M903="Ready",OR(I903="Approve proposed",AND(I903="Use my price",AND(ISNUMBER(J903),J903&gt;0))),ISNUMBER(L903),E903&gt;0),R903*(L903/E903-1)*(1-'Start Here'!$B$16),0)</f>
        <v>0</v>
      </c>
      <c r="U903" t="str" s="6">
        <v>Currently hidden; do not activate automatically</v>
      </c>
      <c r="V903" t="str" s="21">
        <v>No</v>
      </c>
      <c r="W903" t="str" s="21">
        <v>No</v>
      </c>
      <c r="X903" s="22">
        <v>0</v>
      </c>
      <c r="Y903" s="18">
        <v>8.24</v>
      </c>
      <c r="Z903" s="18">
        <v>14.5</v>
      </c>
      <c r="AA903" s="25">
        <v>0.5412</v>
      </c>
      <c r="AB903" t="str" s="6">
        <v>2026-10-01 10:41:27 UTC</v>
      </c>
      <c r="AC903" t="str" s="6">
        <v>Local Line cache</v>
      </c>
      <c r="AD903" s="23">
        <v>816246</v>
      </c>
      <c r="AE903" s="23">
        <v>590546</v>
      </c>
      <c r="AF903" t="str" s="23">
        <v>816246:590546:member</v>
      </c>
      <c r="AG903" t="str" s="23">
        <v>No</v>
      </c>
      <c r="AH903" t="str" s="23">
        <v>Yes</v>
      </c>
      <c r="AI903" s="18">
        <v>0</v>
      </c>
    </row>
    <row r="904" ht="32" customHeight="1">
      <c r="A904" t="str" s="7">
        <v>Deck Family Farm</v>
      </c>
      <c r="B904" t="str" s="7">
        <v>Pork Tenderloin</v>
      </c>
      <c r="C904" t="str" s="7">
        <v>0.80 - 1.30 lbs</v>
      </c>
      <c r="D904" t="str" s="7">
        <v>Guest Basket</v>
      </c>
      <c r="E904" s="12">
        <v>13.66</v>
      </c>
      <c r="F904" s="13">
        <v>14.75</v>
      </c>
      <c r="G904" s="13">
        <f>IF(AND(ISNUMBER(E904),ISNUMBER(F904)),F904-E904,"")</f>
        <v>1.09</v>
      </c>
      <c r="H904" s="14">
        <f>IF(AND(ISNUMBER(E904),E904&gt;0,ISNUMBER(F904)),F904/E904-1,"")</f>
        <v>0.07979502196193256</v>
      </c>
      <c r="I904" t="str" s="15">
        <v>Unreviewed</v>
      </c>
      <c r="J904" s="16"/>
      <c r="K904" t="str" s="15">
        <v/>
      </c>
      <c r="L904" s="17" t="str">
        <f>IF(AC904="Local catalog","",IF(AG904="Yes",IF(ISNUMBER(E904),E904,""),IF(I904="Keep current",IF(ISNUMBER(E904),E904,""),IF(AH904&lt;&gt;"Yes","",IF(I904="Approve proposed",F904,IF(AND(I904="Use my price",AND(ISNUMBER(J904),J904&gt;0)),J904,""))))))</f>
        <v/>
      </c>
      <c r="M904" t="str" s="7">
        <f>IF(AND(AG904="Yes",OR(I904="Approve proposed",I904="Use my price")),"CHECK: protected price kept current",IF(OR(I904="Unreviewed",I904=""),"Pending review",IF(I904="Hold","On hold",IF(I904="Keep current",IF(ISNUMBER(E904),"Kept current","CHECK: no confirmed current price"),IF(AH904&lt;&gt;"Yes","CHECK: source needs review",IF(AND(I904="Use my price",NOT(AND(ISNUMBER(J904),J904&gt;0))),"CHECK: enter a price above zero",IF(NOT(OR(I904="Approve proposed",I904="Use my price")),"CHECK: choose a listed decision",IF(OR(NOT(ISNUMBER(L904)),L904&lt;=0,NOT(ISNUMBER(Y904)),Y904&lt;=0,X904&gt;=1),"CHECK: price or base unavailable",IF(L904/(Y904*(1-X904))-1&lt;0,"CHECK: price below local base","Ready")))))))))</f>
        <v>Pending review</v>
      </c>
      <c r="N904" s="18">
        <v>13.66</v>
      </c>
      <c r="O904" s="19">
        <v>0.6574</v>
      </c>
      <c r="P904" s="14">
        <v>0.79</v>
      </c>
      <c r="Q904" s="20" t="str">
        <f>IF(AND(ISNUMBER(L904),ISNUMBER(Y904),Y904&gt;0,X904&lt;1),ROUND(L904/(Y904*(1-X904))-1,4),"")</f>
        <v/>
      </c>
      <c r="R904" s="12">
        <v>177.57999999999998</v>
      </c>
      <c r="S904" s="13">
        <f>IF(AND(ISNUMBER(E904),E904&gt;0,ISNUMBER(F904)),R904*(F904/E904-1)*(1-'Start Here'!$B$16),0)</f>
        <v>13.744899999999982</v>
      </c>
      <c r="T904" s="17">
        <f>IF(AND(M904="Ready",OR(I904="Approve proposed",AND(I904="Use my price",AND(ISNUMBER(J904),J904&gt;0))),ISNUMBER(L904),E904&gt;0),R904*(L904/E904-1)*(1-'Start Here'!$B$16),0)</f>
        <v>0</v>
      </c>
      <c r="U904" t="str" s="6">
        <v>Currently hidden; do not activate automatically</v>
      </c>
      <c r="V904" t="str" s="21">
        <v>No</v>
      </c>
      <c r="W904" t="str" s="21">
        <v>No</v>
      </c>
      <c r="X904" s="22">
        <v>0</v>
      </c>
      <c r="Y904" s="18">
        <v>8.24</v>
      </c>
      <c r="Z904" s="18">
        <v>14.5</v>
      </c>
      <c r="AA904" s="25">
        <v>0.5412</v>
      </c>
      <c r="AB904" t="str" s="6">
        <v>2026-10-01 10:41:27 UTC</v>
      </c>
      <c r="AC904" t="str" s="6">
        <v>Local Line cache</v>
      </c>
      <c r="AD904" s="23">
        <v>816246</v>
      </c>
      <c r="AE904" s="23">
        <v>590546</v>
      </c>
      <c r="AF904" t="str" s="23">
        <v>816246:590546:guest</v>
      </c>
      <c r="AG904" t="str" s="23">
        <v>No</v>
      </c>
      <c r="AH904" t="str" s="23">
        <v>Yes</v>
      </c>
      <c r="AI904" s="18">
        <v>107.12</v>
      </c>
    </row>
    <row r="905" ht="32" customHeight="1">
      <c r="A905" t="str" s="7">
        <v>Deck Family Farm</v>
      </c>
      <c r="B905" t="str" s="7">
        <v>Pork Tenderloin</v>
      </c>
      <c r="C905" t="str" s="7">
        <v>0.80 - 1.30 lbs</v>
      </c>
      <c r="D905" t="str" s="7">
        <v>SNAP</v>
      </c>
      <c r="E905" s="12">
        <v>13.66</v>
      </c>
      <c r="F905" s="13">
        <v>13.66</v>
      </c>
      <c r="G905" s="13">
        <f>IF(AND(ISNUMBER(E905),ISNUMBER(F905)),F905-E905,"")</f>
        <v>0</v>
      </c>
      <c r="H905" s="14">
        <f>IF(AND(ISNUMBER(E905),E905&gt;0,ISNUMBER(F905)),F905/E905-1,"")</f>
        <v>0</v>
      </c>
      <c r="I905" t="str" s="15">
        <v>Keep current</v>
      </c>
      <c r="J905" s="16"/>
      <c r="K905" t="str" s="15">
        <v/>
      </c>
      <c r="L905" s="17">
        <f>IF(AC905="Local catalog","",IF(AG905="Yes",IF(ISNUMBER(E905),E905,""),IF(I905="Keep current",IF(ISNUMBER(E905),E905,""),IF(AH905&lt;&gt;"Yes","",IF(I905="Approve proposed",F905,IF(AND(I905="Use my price",AND(ISNUMBER(J905),J905&gt;0)),J905,""))))))</f>
        <v>13.66</v>
      </c>
      <c r="M905" t="str" s="7">
        <f>IF(AND(AG905="Yes",OR(I905="Approve proposed",I905="Use my price")),"CHECK: protected price kept current",IF(OR(I905="Unreviewed",I905=""),"Pending review",IF(I905="Hold","On hold",IF(I905="Keep current",IF(ISNUMBER(E905),"Kept current","CHECK: no confirmed current price"),IF(AH905&lt;&gt;"Yes","CHECK: source needs review",IF(AND(I905="Use my price",NOT(AND(ISNUMBER(J905),J905&gt;0))),"CHECK: enter a price above zero",IF(NOT(OR(I905="Approve proposed",I905="Use my price")),"CHECK: choose a listed decision",IF(OR(NOT(ISNUMBER(L905)),L905&lt;=0,NOT(ISNUMBER(Y905)),Y905&lt;=0,X905&gt;=1),"CHECK: price or base unavailable",IF(L905/(Y905*(1-X905))-1&lt;0,"CHECK: price below local base","Ready")))))))))</f>
        <v>Kept current</v>
      </c>
      <c r="N905" s="18">
        <v>13.66</v>
      </c>
      <c r="O905" s="19">
        <v>0.6574</v>
      </c>
      <c r="P905" s="14">
        <v>0.6578</v>
      </c>
      <c r="Q905" s="20">
        <f>IF(AND(ISNUMBER(L905),ISNUMBER(Y905),Y905&gt;0,X905&lt;1),ROUND(L905/(Y905*(1-X905))-1,4),"")</f>
        <v>0.6578</v>
      </c>
      <c r="R905" s="12">
        <v>0</v>
      </c>
      <c r="S905" s="13">
        <f>IF(AND(ISNUMBER(E905),E905&gt;0,ISNUMBER(F905)),R905*(F905/E905-1)*(1-'Start Here'!$B$16),0)</f>
        <v>0</v>
      </c>
      <c r="T905" s="17">
        <f>IF(AND(M905="Ready",OR(I905="Approve proposed",AND(I905="Use my price",AND(ISNUMBER(J905),J905&gt;0))),ISNUMBER(L905),E905&gt;0),R905*(L905/E905-1)*(1-'Start Here'!$B$16),0)</f>
        <v>0</v>
      </c>
      <c r="U905" t="str" s="6">
        <v>SNAP: preserve existing selling price; Currently hidden; do not activate automatically</v>
      </c>
      <c r="V905" t="str" s="21">
        <v>No</v>
      </c>
      <c r="W905" t="str" s="21">
        <v>No</v>
      </c>
      <c r="X905" s="22">
        <v>0</v>
      </c>
      <c r="Y905" s="18">
        <v>8.24</v>
      </c>
      <c r="Z905" s="18">
        <v>14.5</v>
      </c>
      <c r="AA905" s="25">
        <v>0.5412</v>
      </c>
      <c r="AB905" t="str" s="6">
        <v>2026-10-01 10:41:27 UTC</v>
      </c>
      <c r="AC905" t="str" s="6">
        <v>Local Line cache</v>
      </c>
      <c r="AD905" s="23">
        <v>816246</v>
      </c>
      <c r="AE905" s="23">
        <v>590546</v>
      </c>
      <c r="AF905" t="str" s="23">
        <v>816246:590546:snap</v>
      </c>
      <c r="AG905" t="str" s="23">
        <v>Yes</v>
      </c>
      <c r="AH905" t="str" s="23">
        <v>Yes</v>
      </c>
      <c r="AI905" s="18">
        <v>0</v>
      </c>
    </row>
    <row r="906" ht="32" customHeight="1">
      <c r="A906" t="str" s="7">
        <v>Deck Family Farm</v>
      </c>
      <c r="B906" t="str" s="7">
        <v>Rack of Lamb</v>
      </c>
      <c r="C906" t="str" s="7">
        <v>2.50 - 3.10 lbs</v>
      </c>
      <c r="D906" t="str" s="7">
        <v>Herd Share Members</v>
      </c>
      <c r="E906" s="12">
        <v>54</v>
      </c>
      <c r="F906" s="13">
        <v>58.32</v>
      </c>
      <c r="G906" s="13">
        <f>IF(AND(ISNUMBER(E906),ISNUMBER(F906)),F906-E906,"")</f>
        <v>4.32</v>
      </c>
      <c r="H906" s="14">
        <f>IF(AND(ISNUMBER(E906),E906&gt;0,ISNUMBER(F906)),F906/E906-1,"")</f>
        <v>0.08000000000000007</v>
      </c>
      <c r="I906" t="str" s="15">
        <v>Unreviewed</v>
      </c>
      <c r="J906" s="16"/>
      <c r="K906" t="str" s="15">
        <v/>
      </c>
      <c r="L906" s="17" t="str">
        <f>IF(AC906="Local catalog","",IF(AG906="Yes",IF(ISNUMBER(E906),E906,""),IF(I906="Keep current",IF(ISNUMBER(E906),E906,""),IF(AH906&lt;&gt;"Yes","",IF(I906="Approve proposed",F906,IF(AND(I906="Use my price",AND(ISNUMBER(J906),J906&gt;0)),J906,""))))))</f>
        <v/>
      </c>
      <c r="M906" t="str" s="7">
        <f>IF(AND(AG906="Yes",OR(I906="Approve proposed",I906="Use my price")),"CHECK: protected price kept current",IF(OR(I906="Unreviewed",I906=""),"Pending review",IF(I906="Hold","On hold",IF(I906="Keep current",IF(ISNUMBER(E906),"Kept current","CHECK: no confirmed current price"),IF(AH906&lt;&gt;"Yes","CHECK: source needs review",IF(AND(I906="Use my price",NOT(AND(ISNUMBER(J906),J906&gt;0))),"CHECK: enter a price above zero",IF(NOT(OR(I906="Approve proposed",I906="Use my price")),"CHECK: choose a listed decision",IF(OR(NOT(ISNUMBER(L906)),L906&lt;=0,NOT(ISNUMBER(Y906)),Y906&lt;=0,X906&gt;=1),"CHECK: price or base unavailable",IF(L906/(Y906*(1-X906))-1&lt;0,"CHECK: price below local base","Ready")))))))))</f>
        <v>Pending review</v>
      </c>
      <c r="N906" s="18">
        <v>54</v>
      </c>
      <c r="O906" s="19">
        <v>0.6574</v>
      </c>
      <c r="P906" s="14">
        <v>0.7901</v>
      </c>
      <c r="Q906" s="20" t="str">
        <f>IF(AND(ISNUMBER(L906),ISNUMBER(Y906),Y906&gt;0,X906&lt;1),ROUND(L906/(Y906*(1-X906))-1,4),"")</f>
        <v/>
      </c>
      <c r="R906" s="12">
        <v>842.2399999999999</v>
      </c>
      <c r="S906" s="13">
        <f>IF(AND(ISNUMBER(E906),E906&gt;0,ISNUMBER(F906)),R906*(F906/E906-1)*(1-'Start Here'!$B$16),0)</f>
        <v>65.35782400000005</v>
      </c>
      <c r="T906" s="17">
        <f>IF(AND(M906="Ready",OR(I906="Approve proposed",AND(I906="Use my price",AND(ISNUMBER(J906),J906&gt;0))),ISNUMBER(L906),E906&gt;0),R906*(L906/E906-1)*(1-'Start Here'!$B$16),0)</f>
        <v>0</v>
      </c>
      <c r="U906" t="str" s="6">
        <v>Currently hidden; do not activate automatically</v>
      </c>
      <c r="V906" t="str" s="21">
        <v>No</v>
      </c>
      <c r="W906" t="str" s="21">
        <v>No</v>
      </c>
      <c r="X906" s="22">
        <v>0</v>
      </c>
      <c r="Y906" s="18">
        <v>32.58</v>
      </c>
      <c r="Z906" s="18">
        <v>21.5</v>
      </c>
      <c r="AA906" s="25">
        <v>0.5412</v>
      </c>
      <c r="AB906" t="str" s="6">
        <v>2026-10-01 10:41:27 UTC</v>
      </c>
      <c r="AC906" t="str" s="6">
        <v>Local Line cache</v>
      </c>
      <c r="AD906" s="23">
        <v>805659</v>
      </c>
      <c r="AE906" s="23">
        <v>526712</v>
      </c>
      <c r="AF906" t="str" s="23">
        <v>805659:526712:herdShare</v>
      </c>
      <c r="AG906" t="str" s="23">
        <v>No</v>
      </c>
      <c r="AH906" t="str" s="23">
        <v>Yes</v>
      </c>
      <c r="AI906" s="18">
        <v>513.0899999999999</v>
      </c>
    </row>
    <row r="907" ht="32" customHeight="1">
      <c r="A907" t="str" s="7">
        <v>Deck Family Farm</v>
      </c>
      <c r="B907" t="str" s="7">
        <v>Rack of Lamb</v>
      </c>
      <c r="C907" t="str" s="7">
        <v>2.50 - 3.10 lbs</v>
      </c>
      <c r="D907" t="str" s="7">
        <v>CSA Members</v>
      </c>
      <c r="E907" s="12">
        <v>54</v>
      </c>
      <c r="F907" s="13">
        <v>58.32</v>
      </c>
      <c r="G907" s="13">
        <f>IF(AND(ISNUMBER(E907),ISNUMBER(F907)),F907-E907,"")</f>
        <v>4.32</v>
      </c>
      <c r="H907" s="14">
        <f>IF(AND(ISNUMBER(E907),E907&gt;0,ISNUMBER(F907)),F907/E907-1,"")</f>
        <v>0.08000000000000007</v>
      </c>
      <c r="I907" t="str" s="15">
        <v>Unreviewed</v>
      </c>
      <c r="J907" s="16"/>
      <c r="K907" t="str" s="15">
        <v/>
      </c>
      <c r="L907" s="17" t="str">
        <f>IF(AC907="Local catalog","",IF(AG907="Yes",IF(ISNUMBER(E907),E907,""),IF(I907="Keep current",IF(ISNUMBER(E907),E907,""),IF(AH907&lt;&gt;"Yes","",IF(I907="Approve proposed",F907,IF(AND(I907="Use my price",AND(ISNUMBER(J907),J907&gt;0)),J907,""))))))</f>
        <v/>
      </c>
      <c r="M907" t="str" s="7">
        <f>IF(AND(AG907="Yes",OR(I907="Approve proposed",I907="Use my price")),"CHECK: protected price kept current",IF(OR(I907="Unreviewed",I907=""),"Pending review",IF(I907="Hold","On hold",IF(I907="Keep current",IF(ISNUMBER(E907),"Kept current","CHECK: no confirmed current price"),IF(AH907&lt;&gt;"Yes","CHECK: source needs review",IF(AND(I907="Use my price",NOT(AND(ISNUMBER(J907),J907&gt;0))),"CHECK: enter a price above zero",IF(NOT(OR(I907="Approve proposed",I907="Use my price")),"CHECK: choose a listed decision",IF(OR(NOT(ISNUMBER(L907)),L907&lt;=0,NOT(ISNUMBER(Y907)),Y907&lt;=0,X907&gt;=1),"CHECK: price or base unavailable",IF(L907/(Y907*(1-X907))-1&lt;0,"CHECK: price below local base","Ready")))))))))</f>
        <v>Pending review</v>
      </c>
      <c r="N907" s="18">
        <v>54</v>
      </c>
      <c r="O907" s="19">
        <v>0.6574</v>
      </c>
      <c r="P907" s="14">
        <v>0.7901</v>
      </c>
      <c r="Q907" s="20" t="str">
        <f>IF(AND(ISNUMBER(L907),ISNUMBER(Y907),Y907&gt;0,X907&lt;1),ROUND(L907/(Y907*(1-X907))-1,4),"")</f>
        <v/>
      </c>
      <c r="R907" s="12">
        <v>108</v>
      </c>
      <c r="S907" s="13">
        <f>IF(AND(ISNUMBER(E907),E907&gt;0,ISNUMBER(F907)),R907*(F907/E907-1)*(1-'Start Here'!$B$16),0)</f>
        <v>8.380800000000008</v>
      </c>
      <c r="T907" s="17">
        <f>IF(AND(M907="Ready",OR(I907="Approve proposed",AND(I907="Use my price",AND(ISNUMBER(J907),J907&gt;0))),ISNUMBER(L907),E907&gt;0),R907*(L907/E907-1)*(1-'Start Here'!$B$16),0)</f>
        <v>0</v>
      </c>
      <c r="U907" t="str" s="6">
        <v>Currently hidden; do not activate automatically</v>
      </c>
      <c r="V907" t="str" s="21">
        <v>No</v>
      </c>
      <c r="W907" t="str" s="21">
        <v>No</v>
      </c>
      <c r="X907" s="22">
        <v>0</v>
      </c>
      <c r="Y907" s="18">
        <v>32.58</v>
      </c>
      <c r="Z907" s="18">
        <v>21.5</v>
      </c>
      <c r="AA907" s="25">
        <v>0.5412</v>
      </c>
      <c r="AB907" t="str" s="6">
        <v>2026-10-01 10:41:27 UTC</v>
      </c>
      <c r="AC907" t="str" s="6">
        <v>Local Line cache</v>
      </c>
      <c r="AD907" s="23">
        <v>805659</v>
      </c>
      <c r="AE907" s="23">
        <v>526712</v>
      </c>
      <c r="AF907" t="str" s="23">
        <v>805659:526712:member</v>
      </c>
      <c r="AG907" t="str" s="23">
        <v>No</v>
      </c>
      <c r="AH907" t="str" s="23">
        <v>Yes</v>
      </c>
      <c r="AI907" s="18">
        <v>55.38</v>
      </c>
    </row>
    <row r="908" ht="32" customHeight="1">
      <c r="A908" t="str" s="7">
        <v>Deck Family Farm</v>
      </c>
      <c r="B908" t="str" s="7">
        <v>Rack of Lamb</v>
      </c>
      <c r="C908" t="str" s="7">
        <v>2.50 - 3.10 lbs</v>
      </c>
      <c r="D908" t="str" s="7">
        <v>Guest Basket</v>
      </c>
      <c r="E908" s="12">
        <v>54</v>
      </c>
      <c r="F908" s="13">
        <v>58.32</v>
      </c>
      <c r="G908" s="13">
        <f>IF(AND(ISNUMBER(E908),ISNUMBER(F908)),F908-E908,"")</f>
        <v>4.32</v>
      </c>
      <c r="H908" s="14">
        <f>IF(AND(ISNUMBER(E908),E908&gt;0,ISNUMBER(F908)),F908/E908-1,"")</f>
        <v>0.08000000000000007</v>
      </c>
      <c r="I908" t="str" s="15">
        <v>Unreviewed</v>
      </c>
      <c r="J908" s="16"/>
      <c r="K908" t="str" s="15">
        <v/>
      </c>
      <c r="L908" s="17" t="str">
        <f>IF(AC908="Local catalog","",IF(AG908="Yes",IF(ISNUMBER(E908),E908,""),IF(I908="Keep current",IF(ISNUMBER(E908),E908,""),IF(AH908&lt;&gt;"Yes","",IF(I908="Approve proposed",F908,IF(AND(I908="Use my price",AND(ISNUMBER(J908),J908&gt;0)),J908,""))))))</f>
        <v/>
      </c>
      <c r="M908" t="str" s="7">
        <f>IF(AND(AG908="Yes",OR(I908="Approve proposed",I908="Use my price")),"CHECK: protected price kept current",IF(OR(I908="Unreviewed",I908=""),"Pending review",IF(I908="Hold","On hold",IF(I908="Keep current",IF(ISNUMBER(E908),"Kept current","CHECK: no confirmed current price"),IF(AH908&lt;&gt;"Yes","CHECK: source needs review",IF(AND(I908="Use my price",NOT(AND(ISNUMBER(J908),J908&gt;0))),"CHECK: enter a price above zero",IF(NOT(OR(I908="Approve proposed",I908="Use my price")),"CHECK: choose a listed decision",IF(OR(NOT(ISNUMBER(L908)),L908&lt;=0,NOT(ISNUMBER(Y908)),Y908&lt;=0,X908&gt;=1),"CHECK: price or base unavailable",IF(L908/(Y908*(1-X908))-1&lt;0,"CHECK: price below local base","Ready")))))))))</f>
        <v>Pending review</v>
      </c>
      <c r="N908" s="18">
        <v>54</v>
      </c>
      <c r="O908" s="19">
        <v>0.6574</v>
      </c>
      <c r="P908" s="14">
        <v>0.7901</v>
      </c>
      <c r="Q908" s="20" t="str">
        <f>IF(AND(ISNUMBER(L908),ISNUMBER(Y908),Y908&gt;0,X908&lt;1),ROUND(L908/(Y908*(1-X908))-1,4),"")</f>
        <v/>
      </c>
      <c r="R908" s="12">
        <v>45.89</v>
      </c>
      <c r="S908" s="13">
        <f>IF(AND(ISNUMBER(E908),E908&gt;0,ISNUMBER(F908)),R908*(F908/E908-1)*(1-'Start Here'!$B$16),0)</f>
        <v>3.561064000000003</v>
      </c>
      <c r="T908" s="17">
        <f>IF(AND(M908="Ready",OR(I908="Approve proposed",AND(I908="Use my price",AND(ISNUMBER(J908),J908&gt;0))),ISNUMBER(L908),E908&gt;0),R908*(L908/E908-1)*(1-'Start Here'!$B$16),0)</f>
        <v>0</v>
      </c>
      <c r="U908" t="str" s="6">
        <v>Currently hidden; do not activate automatically</v>
      </c>
      <c r="V908" t="str" s="21">
        <v>No</v>
      </c>
      <c r="W908" t="str" s="21">
        <v>No</v>
      </c>
      <c r="X908" s="22">
        <v>0</v>
      </c>
      <c r="Y908" s="18">
        <v>32.58</v>
      </c>
      <c r="Z908" s="18">
        <v>21.5</v>
      </c>
      <c r="AA908" s="25">
        <v>0.5412</v>
      </c>
      <c r="AB908" t="str" s="6">
        <v>2026-10-01 10:41:27 UTC</v>
      </c>
      <c r="AC908" t="str" s="6">
        <v>Local Line cache</v>
      </c>
      <c r="AD908" s="23">
        <v>805659</v>
      </c>
      <c r="AE908" s="23">
        <v>526712</v>
      </c>
      <c r="AF908" t="str" s="23">
        <v>805659:526712:guest</v>
      </c>
      <c r="AG908" t="str" s="23">
        <v>No</v>
      </c>
      <c r="AH908" t="str" s="23">
        <v>Yes</v>
      </c>
      <c r="AI908" s="18">
        <v>27.69</v>
      </c>
    </row>
    <row r="909" ht="32" customHeight="1">
      <c r="A909" t="str" s="7">
        <v>Deck Family Farm</v>
      </c>
      <c r="B909" t="str" s="7">
        <v>Rack of Lamb</v>
      </c>
      <c r="C909" t="str" s="7">
        <v>2.50 - 3.10 lbs</v>
      </c>
      <c r="D909" t="str" s="7">
        <v>SNAP</v>
      </c>
      <c r="E909" s="12">
        <v>54</v>
      </c>
      <c r="F909" s="13">
        <v>54</v>
      </c>
      <c r="G909" s="13">
        <f>IF(AND(ISNUMBER(E909),ISNUMBER(F909)),F909-E909,"")</f>
        <v>0</v>
      </c>
      <c r="H909" s="14">
        <f>IF(AND(ISNUMBER(E909),E909&gt;0,ISNUMBER(F909)),F909/E909-1,"")</f>
        <v>0</v>
      </c>
      <c r="I909" t="str" s="15">
        <v>Keep current</v>
      </c>
      <c r="J909" s="16"/>
      <c r="K909" t="str" s="15">
        <v/>
      </c>
      <c r="L909" s="17">
        <f>IF(AC909="Local catalog","",IF(AG909="Yes",IF(ISNUMBER(E909),E909,""),IF(I909="Keep current",IF(ISNUMBER(E909),E909,""),IF(AH909&lt;&gt;"Yes","",IF(I909="Approve proposed",F909,IF(AND(I909="Use my price",AND(ISNUMBER(J909),J909&gt;0)),J909,""))))))</f>
        <v>54</v>
      </c>
      <c r="M909" t="str" s="7">
        <f>IF(AND(AG909="Yes",OR(I909="Approve proposed",I909="Use my price")),"CHECK: protected price kept current",IF(OR(I909="Unreviewed",I909=""),"Pending review",IF(I909="Hold","On hold",IF(I909="Keep current",IF(ISNUMBER(E909),"Kept current","CHECK: no confirmed current price"),IF(AH909&lt;&gt;"Yes","CHECK: source needs review",IF(AND(I909="Use my price",NOT(AND(ISNUMBER(J909),J909&gt;0))),"CHECK: enter a price above zero",IF(NOT(OR(I909="Approve proposed",I909="Use my price")),"CHECK: choose a listed decision",IF(OR(NOT(ISNUMBER(L909)),L909&lt;=0,NOT(ISNUMBER(Y909)),Y909&lt;=0,X909&gt;=1),"CHECK: price or base unavailable",IF(L909/(Y909*(1-X909))-1&lt;0,"CHECK: price below local base","Ready")))))))))</f>
        <v>Kept current</v>
      </c>
      <c r="N909" s="18">
        <v>54</v>
      </c>
      <c r="O909" s="19">
        <v>0.6574</v>
      </c>
      <c r="P909" s="14">
        <v>0.6575</v>
      </c>
      <c r="Q909" s="20">
        <f>IF(AND(ISNUMBER(L909),ISNUMBER(Y909),Y909&gt;0,X909&lt;1),ROUND(L909/(Y909*(1-X909))-1,4),"")</f>
        <v>0.6575</v>
      </c>
      <c r="R909" s="12">
        <v>0</v>
      </c>
      <c r="S909" s="13">
        <f>IF(AND(ISNUMBER(E909),E909&gt;0,ISNUMBER(F909)),R909*(F909/E909-1)*(1-'Start Here'!$B$16),0)</f>
        <v>0</v>
      </c>
      <c r="T909" s="17">
        <f>IF(AND(M909="Ready",OR(I909="Approve proposed",AND(I909="Use my price",AND(ISNUMBER(J909),J909&gt;0))),ISNUMBER(L909),E909&gt;0),R909*(L909/E909-1)*(1-'Start Here'!$B$16),0)</f>
        <v>0</v>
      </c>
      <c r="U909" t="str" s="6">
        <v>SNAP: preserve existing selling price; Currently hidden; do not activate automatically</v>
      </c>
      <c r="V909" t="str" s="21">
        <v>No</v>
      </c>
      <c r="W909" t="str" s="21">
        <v>No</v>
      </c>
      <c r="X909" s="22">
        <v>0</v>
      </c>
      <c r="Y909" s="18">
        <v>32.58</v>
      </c>
      <c r="Z909" s="18">
        <v>21.5</v>
      </c>
      <c r="AA909" s="25">
        <v>0.5412</v>
      </c>
      <c r="AB909" t="str" s="6">
        <v>2026-10-01 10:41:27 UTC</v>
      </c>
      <c r="AC909" t="str" s="6">
        <v>Local Line cache</v>
      </c>
      <c r="AD909" s="23">
        <v>805659</v>
      </c>
      <c r="AE909" s="23">
        <v>526712</v>
      </c>
      <c r="AF909" t="str" s="23">
        <v>805659:526712:snap</v>
      </c>
      <c r="AG909" t="str" s="23">
        <v>Yes</v>
      </c>
      <c r="AH909" t="str" s="23">
        <v>Yes</v>
      </c>
      <c r="AI909" s="18">
        <v>0</v>
      </c>
    </row>
    <row r="910" ht="32" customHeight="1">
      <c r="A910" t="str" s="7">
        <v>Deck Family Farm</v>
      </c>
      <c r="B910" t="str" s="7">
        <v>Raw Honey, 1 pint</v>
      </c>
      <c r="C910" t="str" s="7">
        <v>1 pint</v>
      </c>
      <c r="D910" t="str" s="7">
        <v>Herd Share Members</v>
      </c>
      <c r="E910" s="12">
        <v>23.32</v>
      </c>
      <c r="F910" s="13">
        <v>25.19</v>
      </c>
      <c r="G910" s="13">
        <f>IF(AND(ISNUMBER(E910),ISNUMBER(F910)),F910-E910,"")</f>
        <v>1.87</v>
      </c>
      <c r="H910" s="14">
        <f>IF(AND(ISNUMBER(E910),E910&gt;0,ISNUMBER(F910)),F910/E910-1,"")</f>
        <v>0.08018867924528306</v>
      </c>
      <c r="I910" t="str" s="15">
        <v>Unreviewed</v>
      </c>
      <c r="J910" s="16"/>
      <c r="K910" t="str" s="15">
        <v/>
      </c>
      <c r="L910" s="17" t="str">
        <f>IF(AC910="Local catalog","",IF(AG910="Yes",IF(ISNUMBER(E910),E910,""),IF(I910="Keep current",IF(ISNUMBER(E910),E910,""),IF(AH910&lt;&gt;"Yes","",IF(I910="Approve proposed",F910,IF(AND(I910="Use my price",AND(ISNUMBER(J910),J910&gt;0)),J910,""))))))</f>
        <v/>
      </c>
      <c r="M910" t="str" s="7">
        <f>IF(AND(AG910="Yes",OR(I910="Approve proposed",I910="Use my price")),"CHECK: protected price kept current",IF(OR(I910="Unreviewed",I910=""),"Pending review",IF(I910="Hold","On hold",IF(I910="Keep current",IF(ISNUMBER(E910),"Kept current","CHECK: no confirmed current price"),IF(AH910&lt;&gt;"Yes","CHECK: source needs review",IF(AND(I910="Use my price",NOT(AND(ISNUMBER(J910),J910&gt;0))),"CHECK: enter a price above zero",IF(NOT(OR(I910="Approve proposed",I910="Use my price")),"CHECK: choose a listed decision",IF(OR(NOT(ISNUMBER(L910)),L910&lt;=0,NOT(ISNUMBER(Y910)),Y910&lt;=0,X910&gt;=1),"CHECK: price or base unavailable",IF(L910/(Y910*(1-X910))-1&lt;0,"CHECK: price below local base","Ready")))))))))</f>
        <v>Pending review</v>
      </c>
      <c r="N910" s="18">
        <v>23.32</v>
      </c>
      <c r="O910" s="19">
        <v>0.6574</v>
      </c>
      <c r="P910" s="14">
        <v>0.7903</v>
      </c>
      <c r="Q910" s="20" t="str">
        <f>IF(AND(ISNUMBER(L910),ISNUMBER(Y910),Y910&gt;0,X910&lt;1),ROUND(L910/(Y910*(1-X910))-1,4),"")</f>
        <v/>
      </c>
      <c r="R910" s="12">
        <v>1660.3600000000001</v>
      </c>
      <c r="S910" s="13">
        <f>IF(AND(ISNUMBER(E910),E910&gt;0,ISNUMBER(F910)),R910*(F910/E910-1)*(1-'Start Here'!$B$16),0)</f>
        <v>129.14781320754722</v>
      </c>
      <c r="T910" s="17">
        <f>IF(AND(M910="Ready",OR(I910="Approve proposed",AND(I910="Use my price",AND(ISNUMBER(J910),J910&gt;0))),ISNUMBER(L910),E910&gt;0),R910*(L910/E910-1)*(1-'Start Here'!$B$16),0)</f>
        <v>0</v>
      </c>
      <c r="U910" t="str" s="6">
        <v/>
      </c>
      <c r="V910" t="str" s="21">
        <v>Yes</v>
      </c>
      <c r="W910" t="str" s="21">
        <v>No</v>
      </c>
      <c r="X910" s="22">
        <v>0</v>
      </c>
      <c r="Y910" s="18">
        <v>14.07</v>
      </c>
      <c r="Z910" s="18">
        <v>26</v>
      </c>
      <c r="AA910" s="25">
        <v>0.5412</v>
      </c>
      <c r="AB910" t="str" s="6">
        <v>2026-10-01 10:41:27 UTC</v>
      </c>
      <c r="AC910" t="str" s="6">
        <v>Local Line cache</v>
      </c>
      <c r="AD910" s="23">
        <v>806161</v>
      </c>
      <c r="AE910" s="23">
        <v>527228</v>
      </c>
      <c r="AF910" t="str" s="23">
        <v>806161:527228:herdShare</v>
      </c>
      <c r="AG910" t="str" s="23">
        <v>No</v>
      </c>
      <c r="AH910" t="str" s="23">
        <v>Yes</v>
      </c>
      <c r="AI910" s="18">
        <v>1027.1100000000001</v>
      </c>
    </row>
    <row r="911" ht="32" customHeight="1">
      <c r="A911" t="str" s="7">
        <v>Deck Family Farm</v>
      </c>
      <c r="B911" t="str" s="7">
        <v>Raw Honey, 1 pint</v>
      </c>
      <c r="C911" t="str" s="7">
        <v>1 pint</v>
      </c>
      <c r="D911" t="str" s="7">
        <v>CSA Members</v>
      </c>
      <c r="E911" s="12">
        <v>23.32</v>
      </c>
      <c r="F911" s="13">
        <v>25.19</v>
      </c>
      <c r="G911" s="13">
        <f>IF(AND(ISNUMBER(E911),ISNUMBER(F911)),F911-E911,"")</f>
        <v>1.87</v>
      </c>
      <c r="H911" s="14">
        <f>IF(AND(ISNUMBER(E911),E911&gt;0,ISNUMBER(F911)),F911/E911-1,"")</f>
        <v>0.08018867924528306</v>
      </c>
      <c r="I911" t="str" s="15">
        <v>Unreviewed</v>
      </c>
      <c r="J911" s="16"/>
      <c r="K911" t="str" s="15">
        <v/>
      </c>
      <c r="L911" s="17" t="str">
        <f>IF(AC911="Local catalog","",IF(AG911="Yes",IF(ISNUMBER(E911),E911,""),IF(I911="Keep current",IF(ISNUMBER(E911),E911,""),IF(AH911&lt;&gt;"Yes","",IF(I911="Approve proposed",F911,IF(AND(I911="Use my price",AND(ISNUMBER(J911),J911&gt;0)),J911,""))))))</f>
        <v/>
      </c>
      <c r="M911" t="str" s="7">
        <f>IF(AND(AG911="Yes",OR(I911="Approve proposed",I911="Use my price")),"CHECK: protected price kept current",IF(OR(I911="Unreviewed",I911=""),"Pending review",IF(I911="Hold","On hold",IF(I911="Keep current",IF(ISNUMBER(E911),"Kept current","CHECK: no confirmed current price"),IF(AH911&lt;&gt;"Yes","CHECK: source needs review",IF(AND(I911="Use my price",NOT(AND(ISNUMBER(J911),J911&gt;0))),"CHECK: enter a price above zero",IF(NOT(OR(I911="Approve proposed",I911="Use my price")),"CHECK: choose a listed decision",IF(OR(NOT(ISNUMBER(L911)),L911&lt;=0,NOT(ISNUMBER(Y911)),Y911&lt;=0,X911&gt;=1),"CHECK: price or base unavailable",IF(L911/(Y911*(1-X911))-1&lt;0,"CHECK: price below local base","Ready")))))))))</f>
        <v>Pending review</v>
      </c>
      <c r="N911" s="18">
        <v>23.32</v>
      </c>
      <c r="O911" s="19">
        <v>0.6574</v>
      </c>
      <c r="P911" s="14">
        <v>0.7903</v>
      </c>
      <c r="Q911" s="20" t="str">
        <f>IF(AND(ISNUMBER(L911),ISNUMBER(Y911),Y911&gt;0,X911&lt;1),ROUND(L911/(Y911*(1-X911))-1,4),"")</f>
        <v/>
      </c>
      <c r="R911" s="12">
        <v>222.7</v>
      </c>
      <c r="S911" s="13">
        <f>IF(AND(ISNUMBER(E911),E911&gt;0,ISNUMBER(F911)),R911*(F911/E911-1)*(1-'Start Here'!$B$16),0)</f>
        <v>17.322278301886797</v>
      </c>
      <c r="T911" s="17">
        <f>IF(AND(M911="Ready",OR(I911="Approve proposed",AND(I911="Use my price",AND(ISNUMBER(J911),J911&gt;0))),ISNUMBER(L911),E911&gt;0),R911*(L911/E911-1)*(1-'Start Here'!$B$16),0)</f>
        <v>0</v>
      </c>
      <c r="U911" t="str" s="6">
        <v/>
      </c>
      <c r="V911" t="str" s="21">
        <v>Yes</v>
      </c>
      <c r="W911" t="str" s="21">
        <v>No</v>
      </c>
      <c r="X911" s="22">
        <v>0</v>
      </c>
      <c r="Y911" s="18">
        <v>14.07</v>
      </c>
      <c r="Z911" s="18">
        <v>26</v>
      </c>
      <c r="AA911" s="25">
        <v>0.5412</v>
      </c>
      <c r="AB911" t="str" s="6">
        <v>2026-10-01 10:41:27 UTC</v>
      </c>
      <c r="AC911" t="str" s="6">
        <v>Local Line cache</v>
      </c>
      <c r="AD911" s="23">
        <v>806161</v>
      </c>
      <c r="AE911" s="23">
        <v>527228</v>
      </c>
      <c r="AF911" t="str" s="23">
        <v>806161:527228:member</v>
      </c>
      <c r="AG911" t="str" s="23">
        <v>No</v>
      </c>
      <c r="AH911" t="str" s="23">
        <v>Yes</v>
      </c>
      <c r="AI911" s="18">
        <v>140.7</v>
      </c>
    </row>
    <row r="912" ht="32" customHeight="1">
      <c r="A912" t="str" s="7">
        <v>Deck Family Farm</v>
      </c>
      <c r="B912" t="str" s="7">
        <v>Raw Honey, 1 pint</v>
      </c>
      <c r="C912" t="str" s="7">
        <v>1 pint</v>
      </c>
      <c r="D912" t="str" s="7">
        <v>Guest Basket</v>
      </c>
      <c r="E912" s="12">
        <v>23.32</v>
      </c>
      <c r="F912" s="13">
        <v>25.19</v>
      </c>
      <c r="G912" s="13">
        <f>IF(AND(ISNUMBER(E912),ISNUMBER(F912)),F912-E912,"")</f>
        <v>1.87</v>
      </c>
      <c r="H912" s="14">
        <f>IF(AND(ISNUMBER(E912),E912&gt;0,ISNUMBER(F912)),F912/E912-1,"")</f>
        <v>0.08018867924528306</v>
      </c>
      <c r="I912" t="str" s="15">
        <v>Unreviewed</v>
      </c>
      <c r="J912" s="16"/>
      <c r="K912" t="str" s="15">
        <v/>
      </c>
      <c r="L912" s="17" t="str">
        <f>IF(AC912="Local catalog","",IF(AG912="Yes",IF(ISNUMBER(E912),E912,""),IF(I912="Keep current",IF(ISNUMBER(E912),E912,""),IF(AH912&lt;&gt;"Yes","",IF(I912="Approve proposed",F912,IF(AND(I912="Use my price",AND(ISNUMBER(J912),J912&gt;0)),J912,""))))))</f>
        <v/>
      </c>
      <c r="M912" t="str" s="7">
        <f>IF(AND(AG912="Yes",OR(I912="Approve proposed",I912="Use my price")),"CHECK: protected price kept current",IF(OR(I912="Unreviewed",I912=""),"Pending review",IF(I912="Hold","On hold",IF(I912="Keep current",IF(ISNUMBER(E912),"Kept current","CHECK: no confirmed current price"),IF(AH912&lt;&gt;"Yes","CHECK: source needs review",IF(AND(I912="Use my price",NOT(AND(ISNUMBER(J912),J912&gt;0))),"CHECK: enter a price above zero",IF(NOT(OR(I912="Approve proposed",I912="Use my price")),"CHECK: choose a listed decision",IF(OR(NOT(ISNUMBER(L912)),L912&lt;=0,NOT(ISNUMBER(Y912)),Y912&lt;=0,X912&gt;=1),"CHECK: price or base unavailable",IF(L912/(Y912*(1-X912))-1&lt;0,"CHECK: price below local base","Ready")))))))))</f>
        <v>Pending review</v>
      </c>
      <c r="N912" s="18">
        <v>23.32</v>
      </c>
      <c r="O912" s="19">
        <v>0.6574</v>
      </c>
      <c r="P912" s="14">
        <v>0.7903</v>
      </c>
      <c r="Q912" s="20" t="str">
        <f>IF(AND(ISNUMBER(L912),ISNUMBER(Y912),Y912&gt;0,X912&lt;1),ROUND(L912/(Y912*(1-X912))-1,4),"")</f>
        <v/>
      </c>
      <c r="R912" s="12">
        <v>291.53999999999996</v>
      </c>
      <c r="S912" s="13">
        <f>IF(AND(ISNUMBER(E912),E912&gt;0,ISNUMBER(F912)),R912*(F912/E912-1)*(1-'Start Here'!$B$16),0)</f>
        <v>22.676861320754725</v>
      </c>
      <c r="T912" s="17">
        <f>IF(AND(M912="Ready",OR(I912="Approve proposed",AND(I912="Use my price",AND(ISNUMBER(J912),J912&gt;0))),ISNUMBER(L912),E912&gt;0),R912*(L912/E912-1)*(1-'Start Here'!$B$16),0)</f>
        <v>0</v>
      </c>
      <c r="U912" t="str" s="6">
        <v/>
      </c>
      <c r="V912" t="str" s="21">
        <v>Yes</v>
      </c>
      <c r="W912" t="str" s="21">
        <v>No</v>
      </c>
      <c r="X912" s="22">
        <v>0</v>
      </c>
      <c r="Y912" s="18">
        <v>14.07</v>
      </c>
      <c r="Z912" s="18">
        <v>26</v>
      </c>
      <c r="AA912" s="25">
        <v>0.5412</v>
      </c>
      <c r="AB912" t="str" s="6">
        <v>2026-10-01 10:41:27 UTC</v>
      </c>
      <c r="AC912" t="str" s="6">
        <v>Local Line cache</v>
      </c>
      <c r="AD912" s="23">
        <v>806161</v>
      </c>
      <c r="AE912" s="23">
        <v>527228</v>
      </c>
      <c r="AF912" t="str" s="23">
        <v>806161:527228:guest</v>
      </c>
      <c r="AG912" t="str" s="23">
        <v>No</v>
      </c>
      <c r="AH912" t="str" s="23">
        <v>Yes</v>
      </c>
      <c r="AI912" s="18">
        <v>168.83999999999997</v>
      </c>
    </row>
    <row r="913" ht="32" customHeight="1">
      <c r="A913" t="str" s="7">
        <v>Deck Family Farm</v>
      </c>
      <c r="B913" t="str" s="7">
        <v>Raw Honey, 1 pint</v>
      </c>
      <c r="C913" t="str" s="7">
        <v>1 pint</v>
      </c>
      <c r="D913" t="str" s="7">
        <v>SNAP</v>
      </c>
      <c r="E913" s="12">
        <v>23.32</v>
      </c>
      <c r="F913" s="13">
        <v>23.32</v>
      </c>
      <c r="G913" s="13">
        <f>IF(AND(ISNUMBER(E913),ISNUMBER(F913)),F913-E913,"")</f>
        <v>0</v>
      </c>
      <c r="H913" s="14">
        <f>IF(AND(ISNUMBER(E913),E913&gt;0,ISNUMBER(F913)),F913/E913-1,"")</f>
        <v>0</v>
      </c>
      <c r="I913" t="str" s="15">
        <v>Keep current</v>
      </c>
      <c r="J913" s="16"/>
      <c r="K913" t="str" s="15">
        <v/>
      </c>
      <c r="L913" s="17">
        <f>IF(AC913="Local catalog","",IF(AG913="Yes",IF(ISNUMBER(E913),E913,""),IF(I913="Keep current",IF(ISNUMBER(E913),E913,""),IF(AH913&lt;&gt;"Yes","",IF(I913="Approve proposed",F913,IF(AND(I913="Use my price",AND(ISNUMBER(J913),J913&gt;0)),J913,""))))))</f>
        <v>23.32</v>
      </c>
      <c r="M913" t="str" s="7">
        <f>IF(AND(AG913="Yes",OR(I913="Approve proposed",I913="Use my price")),"CHECK: protected price kept current",IF(OR(I913="Unreviewed",I913=""),"Pending review",IF(I913="Hold","On hold",IF(I913="Keep current",IF(ISNUMBER(E913),"Kept current","CHECK: no confirmed current price"),IF(AH913&lt;&gt;"Yes","CHECK: source needs review",IF(AND(I913="Use my price",NOT(AND(ISNUMBER(J913),J913&gt;0))),"CHECK: enter a price above zero",IF(NOT(OR(I913="Approve proposed",I913="Use my price")),"CHECK: choose a listed decision",IF(OR(NOT(ISNUMBER(L913)),L913&lt;=0,NOT(ISNUMBER(Y913)),Y913&lt;=0,X913&gt;=1),"CHECK: price or base unavailable",IF(L913/(Y913*(1-X913))-1&lt;0,"CHECK: price below local base","Ready")))))))))</f>
        <v>Kept current</v>
      </c>
      <c r="N913" s="18">
        <v>23.32</v>
      </c>
      <c r="O913" s="19">
        <v>0.6574</v>
      </c>
      <c r="P913" s="14">
        <v>0.6574</v>
      </c>
      <c r="Q913" s="20">
        <f>IF(AND(ISNUMBER(L913),ISNUMBER(Y913),Y913&gt;0,X913&lt;1),ROUND(L913/(Y913*(1-X913))-1,4),"")</f>
        <v>0.6574</v>
      </c>
      <c r="R913" s="12">
        <v>0</v>
      </c>
      <c r="S913" s="13">
        <f>IF(AND(ISNUMBER(E913),E913&gt;0,ISNUMBER(F913)),R913*(F913/E913-1)*(1-'Start Here'!$B$16),0)</f>
        <v>0</v>
      </c>
      <c r="T913" s="17">
        <f>IF(AND(M913="Ready",OR(I913="Approve proposed",AND(I913="Use my price",AND(ISNUMBER(J913),J913&gt;0))),ISNUMBER(L913),E913&gt;0),R913*(L913/E913-1)*(1-'Start Here'!$B$16),0)</f>
        <v>0</v>
      </c>
      <c r="U913" t="str" s="6">
        <v>SNAP: preserve existing selling price</v>
      </c>
      <c r="V913" t="str" s="21">
        <v>Yes</v>
      </c>
      <c r="W913" t="str" s="21">
        <v>No</v>
      </c>
      <c r="X913" s="22">
        <v>0</v>
      </c>
      <c r="Y913" s="18">
        <v>14.07</v>
      </c>
      <c r="Z913" s="18">
        <v>26</v>
      </c>
      <c r="AA913" s="25">
        <v>0.5412</v>
      </c>
      <c r="AB913" t="str" s="6">
        <v>2026-10-01 10:41:27 UTC</v>
      </c>
      <c r="AC913" t="str" s="6">
        <v>Local Line cache</v>
      </c>
      <c r="AD913" s="23">
        <v>806161</v>
      </c>
      <c r="AE913" s="23">
        <v>527228</v>
      </c>
      <c r="AF913" t="str" s="23">
        <v>806161:527228:snap</v>
      </c>
      <c r="AG913" t="str" s="23">
        <v>Yes</v>
      </c>
      <c r="AH913" t="str" s="23">
        <v>Yes</v>
      </c>
      <c r="AI913" s="18">
        <v>0</v>
      </c>
    </row>
    <row r="914" ht="32" customHeight="1">
      <c r="A914" t="str" s="7">
        <v>Deck Family Farm</v>
      </c>
      <c r="B914" t="str" s="7">
        <v>Raw Honey, 1 quart</v>
      </c>
      <c r="C914" t="str" s="7">
        <v>1 quart</v>
      </c>
      <c r="D914" t="str" s="7">
        <v>Herd Share Members</v>
      </c>
      <c r="E914" s="12">
        <v>42.61</v>
      </c>
      <c r="F914" s="13">
        <v>46.02</v>
      </c>
      <c r="G914" s="13">
        <f>IF(AND(ISNUMBER(E914),ISNUMBER(F914)),F914-E914,"")</f>
        <v>3.41</v>
      </c>
      <c r="H914" s="14">
        <f>IF(AND(ISNUMBER(E914),E914&gt;0,ISNUMBER(F914)),F914/E914-1,"")</f>
        <v>0.08002816240319177</v>
      </c>
      <c r="I914" t="str" s="15">
        <v>Unreviewed</v>
      </c>
      <c r="J914" s="16"/>
      <c r="K914" t="str" s="15">
        <v/>
      </c>
      <c r="L914" s="17" t="str">
        <f>IF(AC914="Local catalog","",IF(AG914="Yes",IF(ISNUMBER(E914),E914,""),IF(I914="Keep current",IF(ISNUMBER(E914),E914,""),IF(AH914&lt;&gt;"Yes","",IF(I914="Approve proposed",F914,IF(AND(I914="Use my price",AND(ISNUMBER(J914),J914&gt;0)),J914,""))))))</f>
        <v/>
      </c>
      <c r="M914" t="str" s="7">
        <f>IF(AND(AG914="Yes",OR(I914="Approve proposed",I914="Use my price")),"CHECK: protected price kept current",IF(OR(I914="Unreviewed",I914=""),"Pending review",IF(I914="Hold","On hold",IF(I914="Keep current",IF(ISNUMBER(E914),"Kept current","CHECK: no confirmed current price"),IF(AH914&lt;&gt;"Yes","CHECK: source needs review",IF(AND(I914="Use my price",NOT(AND(ISNUMBER(J914),J914&gt;0))),"CHECK: enter a price above zero",IF(NOT(OR(I914="Approve proposed",I914="Use my price")),"CHECK: choose a listed decision",IF(OR(NOT(ISNUMBER(L914)),L914&lt;=0,NOT(ISNUMBER(Y914)),Y914&lt;=0,X914&gt;=1),"CHECK: price or base unavailable",IF(L914/(Y914*(1-X914))-1&lt;0,"CHECK: price below local base","Ready")))))))))</f>
        <v>Pending review</v>
      </c>
      <c r="N914" s="18">
        <v>42.61</v>
      </c>
      <c r="O914" s="19">
        <v>0.6574</v>
      </c>
      <c r="P914" s="14">
        <v>0.79</v>
      </c>
      <c r="Q914" s="20" t="str">
        <f>IF(AND(ISNUMBER(L914),ISNUMBER(Y914),Y914&gt;0,X914&lt;1),ROUND(L914/(Y914*(1-X914))-1,4),"")</f>
        <v/>
      </c>
      <c r="R914" s="12">
        <v>3052.9300000000003</v>
      </c>
      <c r="S914" s="13">
        <f>IF(AND(ISNUMBER(E914),E914&gt;0,ISNUMBER(F914)),R914*(F914/E914-1)*(1-'Start Here'!$B$16),0)</f>
        <v>236.99076651020897</v>
      </c>
      <c r="T914" s="17">
        <f>IF(AND(M914="Ready",OR(I914="Approve proposed",AND(I914="Use my price",AND(ISNUMBER(J914),J914&gt;0))),ISNUMBER(L914),E914&gt;0),R914*(L914/E914-1)*(1-'Start Here'!$B$16),0)</f>
        <v>0</v>
      </c>
      <c r="U914" t="str" s="6">
        <v/>
      </c>
      <c r="V914" t="str" s="21">
        <v>Yes</v>
      </c>
      <c r="W914" t="str" s="21">
        <v>No</v>
      </c>
      <c r="X914" s="22">
        <v>0</v>
      </c>
      <c r="Y914" s="18">
        <v>25.71</v>
      </c>
      <c r="Z914" s="18">
        <v>47.5</v>
      </c>
      <c r="AA914" s="25">
        <v>0.5412</v>
      </c>
      <c r="AB914" t="str" s="6">
        <v>2026-10-01 10:41:27 UTC</v>
      </c>
      <c r="AC914" t="str" s="6">
        <v>Local Line cache</v>
      </c>
      <c r="AD914" s="23">
        <v>941000</v>
      </c>
      <c r="AE914" s="23">
        <v>694996</v>
      </c>
      <c r="AF914" t="str" s="23">
        <v>941000:694996:herdShare</v>
      </c>
      <c r="AG914" t="str" s="23">
        <v>No</v>
      </c>
      <c r="AH914" t="str" s="23">
        <v>Yes</v>
      </c>
      <c r="AI914" s="18">
        <v>1876.83</v>
      </c>
    </row>
    <row r="915" ht="32" customHeight="1">
      <c r="A915" t="str" s="7">
        <v>Deck Family Farm</v>
      </c>
      <c r="B915" t="str" s="7">
        <v>Raw Honey, 1 quart</v>
      </c>
      <c r="C915" t="str" s="7">
        <v>1 quart</v>
      </c>
      <c r="D915" t="str" s="7">
        <v>CSA Members</v>
      </c>
      <c r="E915" s="12">
        <v>42.61</v>
      </c>
      <c r="F915" s="13">
        <v>46.02</v>
      </c>
      <c r="G915" s="13">
        <f>IF(AND(ISNUMBER(E915),ISNUMBER(F915)),F915-E915,"")</f>
        <v>3.41</v>
      </c>
      <c r="H915" s="14">
        <f>IF(AND(ISNUMBER(E915),E915&gt;0,ISNUMBER(F915)),F915/E915-1,"")</f>
        <v>0.08002816240319177</v>
      </c>
      <c r="I915" t="str" s="15">
        <v>Unreviewed</v>
      </c>
      <c r="J915" s="16"/>
      <c r="K915" t="str" s="15">
        <v/>
      </c>
      <c r="L915" s="17" t="str">
        <f>IF(AC915="Local catalog","",IF(AG915="Yes",IF(ISNUMBER(E915),E915,""),IF(I915="Keep current",IF(ISNUMBER(E915),E915,""),IF(AH915&lt;&gt;"Yes","",IF(I915="Approve proposed",F915,IF(AND(I915="Use my price",AND(ISNUMBER(J915),J915&gt;0)),J915,""))))))</f>
        <v/>
      </c>
      <c r="M915" t="str" s="7">
        <f>IF(AND(AG915="Yes",OR(I915="Approve proposed",I915="Use my price")),"CHECK: protected price kept current",IF(OR(I915="Unreviewed",I915=""),"Pending review",IF(I915="Hold","On hold",IF(I915="Keep current",IF(ISNUMBER(E915),"Kept current","CHECK: no confirmed current price"),IF(AH915&lt;&gt;"Yes","CHECK: source needs review",IF(AND(I915="Use my price",NOT(AND(ISNUMBER(J915),J915&gt;0))),"CHECK: enter a price above zero",IF(NOT(OR(I915="Approve proposed",I915="Use my price")),"CHECK: choose a listed decision",IF(OR(NOT(ISNUMBER(L915)),L915&lt;=0,NOT(ISNUMBER(Y915)),Y915&lt;=0,X915&gt;=1),"CHECK: price or base unavailable",IF(L915/(Y915*(1-X915))-1&lt;0,"CHECK: price below local base","Ready")))))))))</f>
        <v>Pending review</v>
      </c>
      <c r="N915" s="18">
        <v>42.61</v>
      </c>
      <c r="O915" s="19">
        <v>0.6574</v>
      </c>
      <c r="P915" s="14">
        <v>0.79</v>
      </c>
      <c r="Q915" s="20" t="str">
        <f>IF(AND(ISNUMBER(L915),ISNUMBER(Y915),Y915&gt;0,X915&lt;1),ROUND(L915/(Y915*(1-X915))-1,4),"")</f>
        <v/>
      </c>
      <c r="R915" s="12">
        <v>193.85</v>
      </c>
      <c r="S915" s="13">
        <f>IF(AND(ISNUMBER(E915),E915&gt;0,ISNUMBER(F915)),R915*(F915/E915-1)*(1-'Start Here'!$B$16),0)</f>
        <v>15.048055503402962</v>
      </c>
      <c r="T915" s="17">
        <f>IF(AND(M915="Ready",OR(I915="Approve proposed",AND(I915="Use my price",AND(ISNUMBER(J915),J915&gt;0))),ISNUMBER(L915),E915&gt;0),R915*(L915/E915-1)*(1-'Start Here'!$B$16),0)</f>
        <v>0</v>
      </c>
      <c r="U915" t="str" s="6">
        <v/>
      </c>
      <c r="V915" t="str" s="21">
        <v>Yes</v>
      </c>
      <c r="W915" t="str" s="21">
        <v>No</v>
      </c>
      <c r="X915" s="22">
        <v>0</v>
      </c>
      <c r="Y915" s="18">
        <v>25.71</v>
      </c>
      <c r="Z915" s="18">
        <v>47.5</v>
      </c>
      <c r="AA915" s="25">
        <v>0.5412</v>
      </c>
      <c r="AB915" t="str" s="6">
        <v>2026-10-01 10:41:27 UTC</v>
      </c>
      <c r="AC915" t="str" s="6">
        <v>Local Line cache</v>
      </c>
      <c r="AD915" s="23">
        <v>941000</v>
      </c>
      <c r="AE915" s="23">
        <v>694996</v>
      </c>
      <c r="AF915" t="str" s="23">
        <v>941000:694996:member</v>
      </c>
      <c r="AG915" t="str" s="23">
        <v>No</v>
      </c>
      <c r="AH915" t="str" s="23">
        <v>Yes</v>
      </c>
      <c r="AI915" s="18">
        <v>128.55</v>
      </c>
    </row>
    <row r="916" ht="32" customHeight="1">
      <c r="A916" t="str" s="7">
        <v>Deck Family Farm</v>
      </c>
      <c r="B916" t="str" s="7">
        <v>Raw Honey, 1 quart</v>
      </c>
      <c r="C916" t="str" s="7">
        <v>1 quart</v>
      </c>
      <c r="D916" t="str" s="7">
        <v>Guest Basket</v>
      </c>
      <c r="E916" s="12">
        <v>42.61</v>
      </c>
      <c r="F916" s="13">
        <v>46.02</v>
      </c>
      <c r="G916" s="13">
        <f>IF(AND(ISNUMBER(E916),ISNUMBER(F916)),F916-E916,"")</f>
        <v>3.41</v>
      </c>
      <c r="H916" s="14">
        <f>IF(AND(ISNUMBER(E916),E916&gt;0,ISNUMBER(F916)),F916/E916-1,"")</f>
        <v>0.08002816240319177</v>
      </c>
      <c r="I916" t="str" s="15">
        <v>Unreviewed</v>
      </c>
      <c r="J916" s="16"/>
      <c r="K916" t="str" s="15">
        <v/>
      </c>
      <c r="L916" s="17" t="str">
        <f>IF(AC916="Local catalog","",IF(AG916="Yes",IF(ISNUMBER(E916),E916,""),IF(I916="Keep current",IF(ISNUMBER(E916),E916,""),IF(AH916&lt;&gt;"Yes","",IF(I916="Approve proposed",F916,IF(AND(I916="Use my price",AND(ISNUMBER(J916),J916&gt;0)),J916,""))))))</f>
        <v/>
      </c>
      <c r="M916" t="str" s="7">
        <f>IF(AND(AG916="Yes",OR(I916="Approve proposed",I916="Use my price")),"CHECK: protected price kept current",IF(OR(I916="Unreviewed",I916=""),"Pending review",IF(I916="Hold","On hold",IF(I916="Keep current",IF(ISNUMBER(E916),"Kept current","CHECK: no confirmed current price"),IF(AH916&lt;&gt;"Yes","CHECK: source needs review",IF(AND(I916="Use my price",NOT(AND(ISNUMBER(J916),J916&gt;0))),"CHECK: enter a price above zero",IF(NOT(OR(I916="Approve proposed",I916="Use my price")),"CHECK: choose a listed decision",IF(OR(NOT(ISNUMBER(L916)),L916&lt;=0,NOT(ISNUMBER(Y916)),Y916&lt;=0,X916&gt;=1),"CHECK: price or base unavailable",IF(L916/(Y916*(1-X916))-1&lt;0,"CHECK: price below local base","Ready")))))))))</f>
        <v>Pending review</v>
      </c>
      <c r="N916" s="18">
        <v>42.61</v>
      </c>
      <c r="O916" s="19">
        <v>0.6574</v>
      </c>
      <c r="P916" s="14">
        <v>0.79</v>
      </c>
      <c r="Q916" s="20" t="str">
        <f>IF(AND(ISNUMBER(L916),ISNUMBER(Y916),Y916&gt;0,X916&lt;1),ROUND(L916/(Y916*(1-X916))-1,4),"")</f>
        <v/>
      </c>
      <c r="R916" s="12">
        <v>177.49</v>
      </c>
      <c r="S916" s="13">
        <f>IF(AND(ISNUMBER(E916),E916&gt;0,ISNUMBER(F916)),R916*(F916/E916-1)*(1-'Start Here'!$B$16),0)</f>
        <v>13.778072588594233</v>
      </c>
      <c r="T916" s="17">
        <f>IF(AND(M916="Ready",OR(I916="Approve proposed",AND(I916="Use my price",AND(ISNUMBER(J916),J916&gt;0))),ISNUMBER(L916),E916&gt;0),R916*(L916/E916-1)*(1-'Start Here'!$B$16),0)</f>
        <v>0</v>
      </c>
      <c r="U916" t="str" s="6">
        <v/>
      </c>
      <c r="V916" t="str" s="21">
        <v>Yes</v>
      </c>
      <c r="W916" t="str" s="21">
        <v>No</v>
      </c>
      <c r="X916" s="22">
        <v>0</v>
      </c>
      <c r="Y916" s="18">
        <v>25.71</v>
      </c>
      <c r="Z916" s="18">
        <v>47.5</v>
      </c>
      <c r="AA916" s="25">
        <v>0.5412</v>
      </c>
      <c r="AB916" t="str" s="6">
        <v>2026-10-01 10:41:27 UTC</v>
      </c>
      <c r="AC916" t="str" s="6">
        <v>Local Line cache</v>
      </c>
      <c r="AD916" s="23">
        <v>941000</v>
      </c>
      <c r="AE916" s="23">
        <v>694996</v>
      </c>
      <c r="AF916" t="str" s="23">
        <v>941000:694996:guest</v>
      </c>
      <c r="AG916" t="str" s="23">
        <v>No</v>
      </c>
      <c r="AH916" t="str" s="23">
        <v>Yes</v>
      </c>
      <c r="AI916" s="18">
        <v>102.84</v>
      </c>
    </row>
    <row r="917" ht="32" customHeight="1">
      <c r="A917" t="str" s="7">
        <v>Deck Family Farm</v>
      </c>
      <c r="B917" t="str" s="7">
        <v>Raw Honey, 1 quart</v>
      </c>
      <c r="C917" t="str" s="7">
        <v>1 quart</v>
      </c>
      <c r="D917" t="str" s="7">
        <v>SNAP</v>
      </c>
      <c r="E917" s="12">
        <v>42.61</v>
      </c>
      <c r="F917" s="13">
        <v>42.61</v>
      </c>
      <c r="G917" s="13">
        <f>IF(AND(ISNUMBER(E917),ISNUMBER(F917)),F917-E917,"")</f>
        <v>0</v>
      </c>
      <c r="H917" s="14">
        <f>IF(AND(ISNUMBER(E917),E917&gt;0,ISNUMBER(F917)),F917/E917-1,"")</f>
        <v>0</v>
      </c>
      <c r="I917" t="str" s="15">
        <v>Keep current</v>
      </c>
      <c r="J917" s="16"/>
      <c r="K917" t="str" s="15">
        <v/>
      </c>
      <c r="L917" s="17">
        <f>IF(AC917="Local catalog","",IF(AG917="Yes",IF(ISNUMBER(E917),E917,""),IF(I917="Keep current",IF(ISNUMBER(E917),E917,""),IF(AH917&lt;&gt;"Yes","",IF(I917="Approve proposed",F917,IF(AND(I917="Use my price",AND(ISNUMBER(J917),J917&gt;0)),J917,""))))))</f>
        <v>42.61</v>
      </c>
      <c r="M917" t="str" s="7">
        <f>IF(AND(AG917="Yes",OR(I917="Approve proposed",I917="Use my price")),"CHECK: protected price kept current",IF(OR(I917="Unreviewed",I917=""),"Pending review",IF(I917="Hold","On hold",IF(I917="Keep current",IF(ISNUMBER(E917),"Kept current","CHECK: no confirmed current price"),IF(AH917&lt;&gt;"Yes","CHECK: source needs review",IF(AND(I917="Use my price",NOT(AND(ISNUMBER(J917),J917&gt;0))),"CHECK: enter a price above zero",IF(NOT(OR(I917="Approve proposed",I917="Use my price")),"CHECK: choose a listed decision",IF(OR(NOT(ISNUMBER(L917)),L917&lt;=0,NOT(ISNUMBER(Y917)),Y917&lt;=0,X917&gt;=1),"CHECK: price or base unavailable",IF(L917/(Y917*(1-X917))-1&lt;0,"CHECK: price below local base","Ready")))))))))</f>
        <v>Kept current</v>
      </c>
      <c r="N917" s="18">
        <v>42.61</v>
      </c>
      <c r="O917" s="19">
        <v>0.6574</v>
      </c>
      <c r="P917" s="14">
        <v>0.6573</v>
      </c>
      <c r="Q917" s="20">
        <f>IF(AND(ISNUMBER(L917),ISNUMBER(Y917),Y917&gt;0,X917&lt;1),ROUND(L917/(Y917*(1-X917))-1,4),"")</f>
        <v>0.6573</v>
      </c>
      <c r="R917" s="12">
        <v>0</v>
      </c>
      <c r="S917" s="13">
        <f>IF(AND(ISNUMBER(E917),E917&gt;0,ISNUMBER(F917)),R917*(F917/E917-1)*(1-'Start Here'!$B$16),0)</f>
        <v>0</v>
      </c>
      <c r="T917" s="17">
        <f>IF(AND(M917="Ready",OR(I917="Approve proposed",AND(I917="Use my price",AND(ISNUMBER(J917),J917&gt;0))),ISNUMBER(L917),E917&gt;0),R917*(L917/E917-1)*(1-'Start Here'!$B$16),0)</f>
        <v>0</v>
      </c>
      <c r="U917" t="str" s="6">
        <v>SNAP: preserve existing selling price</v>
      </c>
      <c r="V917" t="str" s="21">
        <v>Yes</v>
      </c>
      <c r="W917" t="str" s="21">
        <v>No</v>
      </c>
      <c r="X917" s="22">
        <v>0</v>
      </c>
      <c r="Y917" s="18">
        <v>25.71</v>
      </c>
      <c r="Z917" s="18">
        <v>47.5</v>
      </c>
      <c r="AA917" s="25">
        <v>0.5412</v>
      </c>
      <c r="AB917" t="str" s="6">
        <v>2026-10-01 10:41:27 UTC</v>
      </c>
      <c r="AC917" t="str" s="6">
        <v>Local Line cache</v>
      </c>
      <c r="AD917" s="23">
        <v>941000</v>
      </c>
      <c r="AE917" s="23">
        <v>694996</v>
      </c>
      <c r="AF917" t="str" s="23">
        <v>941000:694996:snap</v>
      </c>
      <c r="AG917" t="str" s="23">
        <v>Yes</v>
      </c>
      <c r="AH917" t="str" s="23">
        <v>Yes</v>
      </c>
      <c r="AI917" s="18">
        <v>0</v>
      </c>
    </row>
    <row r="918" ht="32" customHeight="1">
      <c r="A918" t="str" s="7">
        <v>Deck Family Farm</v>
      </c>
      <c r="B918" t="str" s="7">
        <v>Raw Honey, 1/2 pint</v>
      </c>
      <c r="C918" t="str" s="7">
        <v>1/2 pint</v>
      </c>
      <c r="D918" t="str" s="7">
        <v>Herd Share Members</v>
      </c>
      <c r="E918" s="12">
        <v>15.25</v>
      </c>
      <c r="F918" s="13">
        <v>16.47</v>
      </c>
      <c r="G918" s="13">
        <f>IF(AND(ISNUMBER(E918),ISNUMBER(F918)),F918-E918,"")</f>
        <v>1.22</v>
      </c>
      <c r="H918" s="14">
        <f>IF(AND(ISNUMBER(E918),E918&gt;0,ISNUMBER(F918)),F918/E918-1,"")</f>
        <v>0.07999999999999985</v>
      </c>
      <c r="I918" t="str" s="15">
        <v>Unreviewed</v>
      </c>
      <c r="J918" s="16"/>
      <c r="K918" t="str" s="15">
        <v/>
      </c>
      <c r="L918" s="17" t="str">
        <f>IF(AC918="Local catalog","",IF(AG918="Yes",IF(ISNUMBER(E918),E918,""),IF(I918="Keep current",IF(ISNUMBER(E918),E918,""),IF(AH918&lt;&gt;"Yes","",IF(I918="Approve proposed",F918,IF(AND(I918="Use my price",AND(ISNUMBER(J918),J918&gt;0)),J918,""))))))</f>
        <v/>
      </c>
      <c r="M918" t="str" s="7">
        <f>IF(AND(AG918="Yes",OR(I918="Approve proposed",I918="Use my price")),"CHECK: protected price kept current",IF(OR(I918="Unreviewed",I918=""),"Pending review",IF(I918="Hold","On hold",IF(I918="Keep current",IF(ISNUMBER(E918),"Kept current","CHECK: no confirmed current price"),IF(AH918&lt;&gt;"Yes","CHECK: source needs review",IF(AND(I918="Use my price",NOT(AND(ISNUMBER(J918),J918&gt;0))),"CHECK: enter a price above zero",IF(NOT(OR(I918="Approve proposed",I918="Use my price")),"CHECK: choose a listed decision",IF(OR(NOT(ISNUMBER(L918)),L918&lt;=0,NOT(ISNUMBER(Y918)),Y918&lt;=0,X918&gt;=1),"CHECK: price or base unavailable",IF(L918/(Y918*(1-X918))-1&lt;0,"CHECK: price below local base","Ready")))))))))</f>
        <v>Pending review</v>
      </c>
      <c r="N918" s="18">
        <v>15.25</v>
      </c>
      <c r="O918" s="19">
        <v>0.6574</v>
      </c>
      <c r="P918" s="14">
        <v>0.7902</v>
      </c>
      <c r="Q918" s="20" t="str">
        <f>IF(AND(ISNUMBER(L918),ISNUMBER(Y918),Y918&gt;0,X918&lt;1),ROUND(L918/(Y918*(1-X918))-1,4),"")</f>
        <v/>
      </c>
      <c r="R918" s="12">
        <v>2032.05</v>
      </c>
      <c r="S918" s="13">
        <f>IF(AND(ISNUMBER(E918),E918&gt;0,ISNUMBER(F918)),R918*(F918/E918-1)*(1-'Start Here'!$B$16),0)</f>
        <v>157.6870799999997</v>
      </c>
      <c r="T918" s="17">
        <f>IF(AND(M918="Ready",OR(I918="Approve proposed",AND(I918="Use my price",AND(ISNUMBER(J918),J918&gt;0))),ISNUMBER(L918),E918&gt;0),R918*(L918/E918-1)*(1-'Start Here'!$B$16),0)</f>
        <v>0</v>
      </c>
      <c r="U918" t="str" s="6">
        <v/>
      </c>
      <c r="V918" t="str" s="21">
        <v>Yes</v>
      </c>
      <c r="W918" t="str" s="21">
        <v>No</v>
      </c>
      <c r="X918" s="22">
        <v>0</v>
      </c>
      <c r="Y918" s="18">
        <v>9.2</v>
      </c>
      <c r="Z918" s="18">
        <v>17</v>
      </c>
      <c r="AA918" s="25">
        <v>0.5412</v>
      </c>
      <c r="AB918" t="str" s="6">
        <v>2026-10-01 10:41:27 UTC</v>
      </c>
      <c r="AC918" t="str" s="6">
        <v>Local Line cache</v>
      </c>
      <c r="AD918" s="23">
        <v>940998</v>
      </c>
      <c r="AE918" s="23">
        <v>694994</v>
      </c>
      <c r="AF918" t="str" s="23">
        <v>940998:694994:herdShare</v>
      </c>
      <c r="AG918" t="str" s="23">
        <v>No</v>
      </c>
      <c r="AH918" t="str" s="23">
        <v>Yes</v>
      </c>
      <c r="AI918" s="18">
        <v>1232.8000000000002</v>
      </c>
    </row>
    <row r="919" ht="32" customHeight="1">
      <c r="A919" t="str" s="7">
        <v>Deck Family Farm</v>
      </c>
      <c r="B919" t="str" s="7">
        <v>Raw Honey, 1/2 pint</v>
      </c>
      <c r="C919" t="str" s="7">
        <v>1/2 pint</v>
      </c>
      <c r="D919" t="str" s="7">
        <v>CSA Members</v>
      </c>
      <c r="E919" s="12">
        <v>15.25</v>
      </c>
      <c r="F919" s="13">
        <v>16.47</v>
      </c>
      <c r="G919" s="13">
        <f>IF(AND(ISNUMBER(E919),ISNUMBER(F919)),F919-E919,"")</f>
        <v>1.22</v>
      </c>
      <c r="H919" s="14">
        <f>IF(AND(ISNUMBER(E919),E919&gt;0,ISNUMBER(F919)),F919/E919-1,"")</f>
        <v>0.07999999999999985</v>
      </c>
      <c r="I919" t="str" s="15">
        <v>Unreviewed</v>
      </c>
      <c r="J919" s="16"/>
      <c r="K919" t="str" s="15">
        <v/>
      </c>
      <c r="L919" s="17" t="str">
        <f>IF(AC919="Local catalog","",IF(AG919="Yes",IF(ISNUMBER(E919),E919,""),IF(I919="Keep current",IF(ISNUMBER(E919),E919,""),IF(AH919&lt;&gt;"Yes","",IF(I919="Approve proposed",F919,IF(AND(I919="Use my price",AND(ISNUMBER(J919),J919&gt;0)),J919,""))))))</f>
        <v/>
      </c>
      <c r="M919" t="str" s="7">
        <f>IF(AND(AG919="Yes",OR(I919="Approve proposed",I919="Use my price")),"CHECK: protected price kept current",IF(OR(I919="Unreviewed",I919=""),"Pending review",IF(I919="Hold","On hold",IF(I919="Keep current",IF(ISNUMBER(E919),"Kept current","CHECK: no confirmed current price"),IF(AH919&lt;&gt;"Yes","CHECK: source needs review",IF(AND(I919="Use my price",NOT(AND(ISNUMBER(J919),J919&gt;0))),"CHECK: enter a price above zero",IF(NOT(OR(I919="Approve proposed",I919="Use my price")),"CHECK: choose a listed decision",IF(OR(NOT(ISNUMBER(L919)),L919&lt;=0,NOT(ISNUMBER(Y919)),Y919&lt;=0,X919&gt;=1),"CHECK: price or base unavailable",IF(L919/(Y919*(1-X919))-1&lt;0,"CHECK: price below local base","Ready")))))))))</f>
        <v>Pending review</v>
      </c>
      <c r="N919" s="18">
        <v>15.25</v>
      </c>
      <c r="O919" s="19">
        <v>0.6574</v>
      </c>
      <c r="P919" s="14">
        <v>0.7902</v>
      </c>
      <c r="Q919" s="20" t="str">
        <f>IF(AND(ISNUMBER(L919),ISNUMBER(Y919),Y919&gt;0,X919&lt;1),ROUND(L919/(Y919*(1-X919))-1,4),"")</f>
        <v/>
      </c>
      <c r="R919" s="12">
        <v>84.63</v>
      </c>
      <c r="S919" s="13">
        <f>IF(AND(ISNUMBER(E919),E919&gt;0,ISNUMBER(F919)),R919*(F919/E919-1)*(1-'Start Here'!$B$16),0)</f>
        <v>6.567287999999987</v>
      </c>
      <c r="T919" s="17">
        <f>IF(AND(M919="Ready",OR(I919="Approve proposed",AND(I919="Use my price",AND(ISNUMBER(J919),J919&gt;0))),ISNUMBER(L919),E919&gt;0),R919*(L919/E919-1)*(1-'Start Here'!$B$16),0)</f>
        <v>0</v>
      </c>
      <c r="U919" t="str" s="6">
        <v/>
      </c>
      <c r="V919" t="str" s="21">
        <v>Yes</v>
      </c>
      <c r="W919" t="str" s="21">
        <v>No</v>
      </c>
      <c r="X919" s="22">
        <v>0</v>
      </c>
      <c r="Y919" s="18">
        <v>9.2</v>
      </c>
      <c r="Z919" s="18">
        <v>17</v>
      </c>
      <c r="AA919" s="25">
        <v>0.5412</v>
      </c>
      <c r="AB919" t="str" s="6">
        <v>2026-10-01 10:41:27 UTC</v>
      </c>
      <c r="AC919" t="str" s="6">
        <v>Local Line cache</v>
      </c>
      <c r="AD919" s="23">
        <v>940998</v>
      </c>
      <c r="AE919" s="23">
        <v>694994</v>
      </c>
      <c r="AF919" t="str" s="23">
        <v>940998:694994:member</v>
      </c>
      <c r="AG919" t="str" s="23">
        <v>No</v>
      </c>
      <c r="AH919" t="str" s="23">
        <v>Yes</v>
      </c>
      <c r="AI919" s="18">
        <v>55.2</v>
      </c>
    </row>
    <row r="920" ht="32" customHeight="1">
      <c r="A920" t="str" s="7">
        <v>Deck Family Farm</v>
      </c>
      <c r="B920" t="str" s="7">
        <v>Raw Honey, 1/2 pint</v>
      </c>
      <c r="C920" t="str" s="7">
        <v>1/2 pint</v>
      </c>
      <c r="D920" t="str" s="7">
        <v>Guest Basket</v>
      </c>
      <c r="E920" s="12">
        <v>15.25</v>
      </c>
      <c r="F920" s="13">
        <v>16.47</v>
      </c>
      <c r="G920" s="13">
        <f>IF(AND(ISNUMBER(E920),ISNUMBER(F920)),F920-E920,"")</f>
        <v>1.22</v>
      </c>
      <c r="H920" s="14">
        <f>IF(AND(ISNUMBER(E920),E920&gt;0,ISNUMBER(F920)),F920/E920-1,"")</f>
        <v>0.07999999999999985</v>
      </c>
      <c r="I920" t="str" s="15">
        <v>Unreviewed</v>
      </c>
      <c r="J920" s="16"/>
      <c r="K920" t="str" s="15">
        <v/>
      </c>
      <c r="L920" s="17" t="str">
        <f>IF(AC920="Local catalog","",IF(AG920="Yes",IF(ISNUMBER(E920),E920,""),IF(I920="Keep current",IF(ISNUMBER(E920),E920,""),IF(AH920&lt;&gt;"Yes","",IF(I920="Approve proposed",F920,IF(AND(I920="Use my price",AND(ISNUMBER(J920),J920&gt;0)),J920,""))))))</f>
        <v/>
      </c>
      <c r="M920" t="str" s="7">
        <f>IF(AND(AG920="Yes",OR(I920="Approve proposed",I920="Use my price")),"CHECK: protected price kept current",IF(OR(I920="Unreviewed",I920=""),"Pending review",IF(I920="Hold","On hold",IF(I920="Keep current",IF(ISNUMBER(E920),"Kept current","CHECK: no confirmed current price"),IF(AH920&lt;&gt;"Yes","CHECK: source needs review",IF(AND(I920="Use my price",NOT(AND(ISNUMBER(J920),J920&gt;0))),"CHECK: enter a price above zero",IF(NOT(OR(I920="Approve proposed",I920="Use my price")),"CHECK: choose a listed decision",IF(OR(NOT(ISNUMBER(L920)),L920&lt;=0,NOT(ISNUMBER(Y920)),Y920&lt;=0,X920&gt;=1),"CHECK: price or base unavailable",IF(L920/(Y920*(1-X920))-1&lt;0,"CHECK: price below local base","Ready")))))))))</f>
        <v>Pending review</v>
      </c>
      <c r="N920" s="18">
        <v>15.25</v>
      </c>
      <c r="O920" s="19">
        <v>0.6574</v>
      </c>
      <c r="P920" s="14">
        <v>0.7902</v>
      </c>
      <c r="Q920" s="20" t="str">
        <f>IF(AND(ISNUMBER(L920),ISNUMBER(Y920),Y920&gt;0,X920&lt;1),ROUND(L920/(Y920*(1-X920))-1,4),"")</f>
        <v/>
      </c>
      <c r="R920" s="12">
        <v>188.2</v>
      </c>
      <c r="S920" s="13">
        <f>IF(AND(ISNUMBER(E920),E920&gt;0,ISNUMBER(F920)),R920*(F920/E920-1)*(1-'Start Here'!$B$16),0)</f>
        <v>14.604319999999971</v>
      </c>
      <c r="T920" s="17">
        <f>IF(AND(M920="Ready",OR(I920="Approve proposed",AND(I920="Use my price",AND(ISNUMBER(J920),J920&gt;0))),ISNUMBER(L920),E920&gt;0),R920*(L920/E920-1)*(1-'Start Here'!$B$16),0)</f>
        <v>0</v>
      </c>
      <c r="U920" t="str" s="6">
        <v/>
      </c>
      <c r="V920" t="str" s="21">
        <v>Yes</v>
      </c>
      <c r="W920" t="str" s="21">
        <v>No</v>
      </c>
      <c r="X920" s="22">
        <v>0</v>
      </c>
      <c r="Y920" s="18">
        <v>9.2</v>
      </c>
      <c r="Z920" s="18">
        <v>17</v>
      </c>
      <c r="AA920" s="25">
        <v>0.5412</v>
      </c>
      <c r="AB920" t="str" s="6">
        <v>2026-10-01 10:41:27 UTC</v>
      </c>
      <c r="AC920" t="str" s="6">
        <v>Local Line cache</v>
      </c>
      <c r="AD920" s="23">
        <v>940998</v>
      </c>
      <c r="AE920" s="23">
        <v>694994</v>
      </c>
      <c r="AF920" t="str" s="23">
        <v>940998:694994:guest</v>
      </c>
      <c r="AG920" t="str" s="23">
        <v>No</v>
      </c>
      <c r="AH920" t="str" s="23">
        <v>Yes</v>
      </c>
      <c r="AI920" s="18">
        <v>110.39999999999999</v>
      </c>
    </row>
    <row r="921" ht="32" customHeight="1">
      <c r="A921" t="str" s="7">
        <v>Deck Family Farm</v>
      </c>
      <c r="B921" t="str" s="7">
        <v>Raw Honey, 1/2 pint</v>
      </c>
      <c r="C921" t="str" s="7">
        <v>1/2 pint</v>
      </c>
      <c r="D921" t="str" s="7">
        <v>SNAP</v>
      </c>
      <c r="E921" s="12">
        <v>15.25</v>
      </c>
      <c r="F921" s="13">
        <v>15.25</v>
      </c>
      <c r="G921" s="13">
        <f>IF(AND(ISNUMBER(E921),ISNUMBER(F921)),F921-E921,"")</f>
        <v>0</v>
      </c>
      <c r="H921" s="14">
        <f>IF(AND(ISNUMBER(E921),E921&gt;0,ISNUMBER(F921)),F921/E921-1,"")</f>
        <v>0</v>
      </c>
      <c r="I921" t="str" s="15">
        <v>Keep current</v>
      </c>
      <c r="J921" s="16"/>
      <c r="K921" t="str" s="15">
        <v/>
      </c>
      <c r="L921" s="17">
        <f>IF(AC921="Local catalog","",IF(AG921="Yes",IF(ISNUMBER(E921),E921,""),IF(I921="Keep current",IF(ISNUMBER(E921),E921,""),IF(AH921&lt;&gt;"Yes","",IF(I921="Approve proposed",F921,IF(AND(I921="Use my price",AND(ISNUMBER(J921),J921&gt;0)),J921,""))))))</f>
        <v>15.25</v>
      </c>
      <c r="M921" t="str" s="7">
        <f>IF(AND(AG921="Yes",OR(I921="Approve proposed",I921="Use my price")),"CHECK: protected price kept current",IF(OR(I921="Unreviewed",I921=""),"Pending review",IF(I921="Hold","On hold",IF(I921="Keep current",IF(ISNUMBER(E921),"Kept current","CHECK: no confirmed current price"),IF(AH921&lt;&gt;"Yes","CHECK: source needs review",IF(AND(I921="Use my price",NOT(AND(ISNUMBER(J921),J921&gt;0))),"CHECK: enter a price above zero",IF(NOT(OR(I921="Approve proposed",I921="Use my price")),"CHECK: choose a listed decision",IF(OR(NOT(ISNUMBER(L921)),L921&lt;=0,NOT(ISNUMBER(Y921)),Y921&lt;=0,X921&gt;=1),"CHECK: price or base unavailable",IF(L921/(Y921*(1-X921))-1&lt;0,"CHECK: price below local base","Ready")))))))))</f>
        <v>Kept current</v>
      </c>
      <c r="N921" s="18">
        <v>15.25</v>
      </c>
      <c r="O921" s="19">
        <v>0.6574</v>
      </c>
      <c r="P921" s="14">
        <v>0.6576</v>
      </c>
      <c r="Q921" s="20">
        <f>IF(AND(ISNUMBER(L921),ISNUMBER(Y921),Y921&gt;0,X921&lt;1),ROUND(L921/(Y921*(1-X921))-1,4),"")</f>
        <v>0.6576</v>
      </c>
      <c r="R921" s="12">
        <v>0</v>
      </c>
      <c r="S921" s="13">
        <f>IF(AND(ISNUMBER(E921),E921&gt;0,ISNUMBER(F921)),R921*(F921/E921-1)*(1-'Start Here'!$B$16),0)</f>
        <v>0</v>
      </c>
      <c r="T921" s="17">
        <f>IF(AND(M921="Ready",OR(I921="Approve proposed",AND(I921="Use my price",AND(ISNUMBER(J921),J921&gt;0))),ISNUMBER(L921),E921&gt;0),R921*(L921/E921-1)*(1-'Start Here'!$B$16),0)</f>
        <v>0</v>
      </c>
      <c r="U921" t="str" s="6">
        <v>SNAP: preserve existing selling price</v>
      </c>
      <c r="V921" t="str" s="21">
        <v>Yes</v>
      </c>
      <c r="W921" t="str" s="21">
        <v>No</v>
      </c>
      <c r="X921" s="22">
        <v>0</v>
      </c>
      <c r="Y921" s="18">
        <v>9.2</v>
      </c>
      <c r="Z921" s="18">
        <v>17</v>
      </c>
      <c r="AA921" s="25">
        <v>0.5412</v>
      </c>
      <c r="AB921" t="str" s="6">
        <v>2026-10-01 10:41:27 UTC</v>
      </c>
      <c r="AC921" t="str" s="6">
        <v>Local Line cache</v>
      </c>
      <c r="AD921" s="23">
        <v>940998</v>
      </c>
      <c r="AE921" s="23">
        <v>694994</v>
      </c>
      <c r="AF921" t="str" s="23">
        <v>940998:694994:snap</v>
      </c>
      <c r="AG921" t="str" s="23">
        <v>Yes</v>
      </c>
      <c r="AH921" t="str" s="23">
        <v>Yes</v>
      </c>
      <c r="AI921" s="18">
        <v>0</v>
      </c>
    </row>
    <row r="922" ht="32" customHeight="1">
      <c r="A922" t="str" s="7">
        <v>Deck Family Farm</v>
      </c>
      <c r="B922" t="str" s="7">
        <v>Raw Walnuts, 1 lb</v>
      </c>
      <c r="C922" t="str" s="7">
        <v>1 lb</v>
      </c>
      <c r="D922" t="str" s="7">
        <v>Herd Share Members</v>
      </c>
      <c r="E922" s="12">
        <v>22.42</v>
      </c>
      <c r="F922" s="13">
        <v>24.21</v>
      </c>
      <c r="G922" s="13">
        <f>IF(AND(ISNUMBER(E922),ISNUMBER(F922)),F922-E922,"")</f>
        <v>1.79</v>
      </c>
      <c r="H922" s="14">
        <f>IF(AND(ISNUMBER(E922),E922&gt;0,ISNUMBER(F922)),F922/E922-1,"")</f>
        <v>0.07983942908117747</v>
      </c>
      <c r="I922" t="str" s="15">
        <v>Unreviewed</v>
      </c>
      <c r="J922" s="16"/>
      <c r="K922" t="str" s="15">
        <v/>
      </c>
      <c r="L922" s="17" t="str">
        <f>IF(AC922="Local catalog","",IF(AG922="Yes",IF(ISNUMBER(E922),E922,""),IF(I922="Keep current",IF(ISNUMBER(E922),E922,""),IF(AH922&lt;&gt;"Yes","",IF(I922="Approve proposed",F922,IF(AND(I922="Use my price",AND(ISNUMBER(J922),J922&gt;0)),J922,""))))))</f>
        <v/>
      </c>
      <c r="M922" t="str" s="7">
        <f>IF(AND(AG922="Yes",OR(I922="Approve proposed",I922="Use my price")),"CHECK: protected price kept current",IF(OR(I922="Unreviewed",I922=""),"Pending review",IF(I922="Hold","On hold",IF(I922="Keep current",IF(ISNUMBER(E922),"Kept current","CHECK: no confirmed current price"),IF(AH922&lt;&gt;"Yes","CHECK: source needs review",IF(AND(I922="Use my price",NOT(AND(ISNUMBER(J922),J922&gt;0))),"CHECK: enter a price above zero",IF(NOT(OR(I922="Approve proposed",I922="Use my price")),"CHECK: choose a listed decision",IF(OR(NOT(ISNUMBER(L922)),L922&lt;=0,NOT(ISNUMBER(Y922)),Y922&lt;=0,X922&gt;=1),"CHECK: price or base unavailable",IF(L922/(Y922*(1-X922))-1&lt;0,"CHECK: price below local base","Ready")))))))))</f>
        <v>Pending review</v>
      </c>
      <c r="N922" s="18">
        <v>22.42</v>
      </c>
      <c r="O922" s="19">
        <v>0.6574</v>
      </c>
      <c r="P922" s="14">
        <v>0.7894</v>
      </c>
      <c r="Q922" s="20" t="str">
        <f>IF(AND(ISNUMBER(L922),ISNUMBER(Y922),Y922&gt;0,X922&lt;1),ROUND(L922/(Y922*(1-X922))-1,4),"")</f>
        <v/>
      </c>
      <c r="R922" s="12">
        <v>627.76</v>
      </c>
      <c r="S922" s="13">
        <f>IF(AND(ISNUMBER(E922),E922&gt;0,ISNUMBER(F922)),R922*(F922/E922-1)*(1-'Start Here'!$B$16),0)</f>
        <v>48.61639999999997</v>
      </c>
      <c r="T922" s="17">
        <f>IF(AND(M922="Ready",OR(I922="Approve proposed",AND(I922="Use my price",AND(ISNUMBER(J922),J922&gt;0))),ISNUMBER(L922),E922&gt;0),R922*(L922/E922-1)*(1-'Start Here'!$B$16),0)</f>
        <v>0</v>
      </c>
      <c r="U922" t="str" s="6">
        <v>Currently hidden; do not activate automatically</v>
      </c>
      <c r="V922" t="str" s="21">
        <v>No</v>
      </c>
      <c r="W922" t="str" s="21">
        <v>No</v>
      </c>
      <c r="X922" s="22">
        <v>0</v>
      </c>
      <c r="Y922" s="18">
        <v>13.53</v>
      </c>
      <c r="Z922" s="18">
        <v>25</v>
      </c>
      <c r="AA922" s="25">
        <v>0.5412</v>
      </c>
      <c r="AB922" t="str" s="6">
        <v>2026-10-01 10:41:27 UTC</v>
      </c>
      <c r="AC922" t="str" s="6">
        <v>Local Line cache</v>
      </c>
      <c r="AD922" s="23">
        <v>806159</v>
      </c>
      <c r="AE922" s="23">
        <v>527225</v>
      </c>
      <c r="AF922" t="str" s="23">
        <v>806159:527225:herdShare</v>
      </c>
      <c r="AG922" t="str" s="23">
        <v>No</v>
      </c>
      <c r="AH922" t="str" s="23">
        <v>Yes</v>
      </c>
      <c r="AI922" s="18">
        <v>378.84000000000003</v>
      </c>
    </row>
    <row r="923" ht="32" customHeight="1">
      <c r="A923" t="str" s="7">
        <v>Deck Family Farm</v>
      </c>
      <c r="B923" t="str" s="7">
        <v>Raw Walnuts, 1 lb</v>
      </c>
      <c r="C923" t="str" s="7">
        <v>1 lb</v>
      </c>
      <c r="D923" t="str" s="7">
        <v>CSA Members</v>
      </c>
      <c r="E923" s="12">
        <v>22.42</v>
      </c>
      <c r="F923" s="13">
        <v>24.21</v>
      </c>
      <c r="G923" s="13">
        <f>IF(AND(ISNUMBER(E923),ISNUMBER(F923)),F923-E923,"")</f>
        <v>1.79</v>
      </c>
      <c r="H923" s="14">
        <f>IF(AND(ISNUMBER(E923),E923&gt;0,ISNUMBER(F923)),F923/E923-1,"")</f>
        <v>0.07983942908117747</v>
      </c>
      <c r="I923" t="str" s="15">
        <v>Unreviewed</v>
      </c>
      <c r="J923" s="16"/>
      <c r="K923" t="str" s="15">
        <v/>
      </c>
      <c r="L923" s="17" t="str">
        <f>IF(AC923="Local catalog","",IF(AG923="Yes",IF(ISNUMBER(E923),E923,""),IF(I923="Keep current",IF(ISNUMBER(E923),E923,""),IF(AH923&lt;&gt;"Yes","",IF(I923="Approve proposed",F923,IF(AND(I923="Use my price",AND(ISNUMBER(J923),J923&gt;0)),J923,""))))))</f>
        <v/>
      </c>
      <c r="M923" t="str" s="7">
        <f>IF(AND(AG923="Yes",OR(I923="Approve proposed",I923="Use my price")),"CHECK: protected price kept current",IF(OR(I923="Unreviewed",I923=""),"Pending review",IF(I923="Hold","On hold",IF(I923="Keep current",IF(ISNUMBER(E923),"Kept current","CHECK: no confirmed current price"),IF(AH923&lt;&gt;"Yes","CHECK: source needs review",IF(AND(I923="Use my price",NOT(AND(ISNUMBER(J923),J923&gt;0))),"CHECK: enter a price above zero",IF(NOT(OR(I923="Approve proposed",I923="Use my price")),"CHECK: choose a listed decision",IF(OR(NOT(ISNUMBER(L923)),L923&lt;=0,NOT(ISNUMBER(Y923)),Y923&lt;=0,X923&gt;=1),"CHECK: price or base unavailable",IF(L923/(Y923*(1-X923))-1&lt;0,"CHECK: price below local base","Ready")))))))))</f>
        <v>Pending review</v>
      </c>
      <c r="N923" s="18">
        <v>22.42</v>
      </c>
      <c r="O923" s="19">
        <v>0.6574</v>
      </c>
      <c r="P923" s="14">
        <v>0.7894</v>
      </c>
      <c r="Q923" s="20" t="str">
        <f>IF(AND(ISNUMBER(L923),ISNUMBER(Y923),Y923&gt;0,X923&lt;1),ROUND(L923/(Y923*(1-X923))-1,4),"")</f>
        <v/>
      </c>
      <c r="R923" s="12">
        <v>0</v>
      </c>
      <c r="S923" s="13">
        <f>IF(AND(ISNUMBER(E923),E923&gt;0,ISNUMBER(F923)),R923*(F923/E923-1)*(1-'Start Here'!$B$16),0)</f>
        <v>0</v>
      </c>
      <c r="T923" s="17">
        <f>IF(AND(M923="Ready",OR(I923="Approve proposed",AND(I923="Use my price",AND(ISNUMBER(J923),J923&gt;0))),ISNUMBER(L923),E923&gt;0),R923*(L923/E923-1)*(1-'Start Here'!$B$16),0)</f>
        <v>0</v>
      </c>
      <c r="U923" t="str" s="6">
        <v>Currently hidden; do not activate automatically</v>
      </c>
      <c r="V923" t="str" s="21">
        <v>No</v>
      </c>
      <c r="W923" t="str" s="21">
        <v>No</v>
      </c>
      <c r="X923" s="22">
        <v>0</v>
      </c>
      <c r="Y923" s="18">
        <v>13.53</v>
      </c>
      <c r="Z923" s="18">
        <v>25</v>
      </c>
      <c r="AA923" s="25">
        <v>0.5412</v>
      </c>
      <c r="AB923" t="str" s="6">
        <v>2026-10-01 10:41:27 UTC</v>
      </c>
      <c r="AC923" t="str" s="6">
        <v>Local Line cache</v>
      </c>
      <c r="AD923" s="23">
        <v>806159</v>
      </c>
      <c r="AE923" s="23">
        <v>527225</v>
      </c>
      <c r="AF923" t="str" s="23">
        <v>806159:527225:member</v>
      </c>
      <c r="AG923" t="str" s="23">
        <v>No</v>
      </c>
      <c r="AH923" t="str" s="23">
        <v>Yes</v>
      </c>
      <c r="AI923" s="18">
        <v>0</v>
      </c>
    </row>
    <row r="924" ht="32" customHeight="1">
      <c r="A924" t="str" s="7">
        <v>Deck Family Farm</v>
      </c>
      <c r="B924" t="str" s="7">
        <v>Raw Walnuts, 1 lb</v>
      </c>
      <c r="C924" t="str" s="7">
        <v>1 lb</v>
      </c>
      <c r="D924" t="str" s="7">
        <v>Guest Basket</v>
      </c>
      <c r="E924" s="12">
        <v>22.42</v>
      </c>
      <c r="F924" s="13">
        <v>24.21</v>
      </c>
      <c r="G924" s="13">
        <f>IF(AND(ISNUMBER(E924),ISNUMBER(F924)),F924-E924,"")</f>
        <v>1.79</v>
      </c>
      <c r="H924" s="14">
        <f>IF(AND(ISNUMBER(E924),E924&gt;0,ISNUMBER(F924)),F924/E924-1,"")</f>
        <v>0.07983942908117747</v>
      </c>
      <c r="I924" t="str" s="15">
        <v>Unreviewed</v>
      </c>
      <c r="J924" s="16"/>
      <c r="K924" t="str" s="15">
        <v/>
      </c>
      <c r="L924" s="17" t="str">
        <f>IF(AC924="Local catalog","",IF(AG924="Yes",IF(ISNUMBER(E924),E924,""),IF(I924="Keep current",IF(ISNUMBER(E924),E924,""),IF(AH924&lt;&gt;"Yes","",IF(I924="Approve proposed",F924,IF(AND(I924="Use my price",AND(ISNUMBER(J924),J924&gt;0)),J924,""))))))</f>
        <v/>
      </c>
      <c r="M924" t="str" s="7">
        <f>IF(AND(AG924="Yes",OR(I924="Approve proposed",I924="Use my price")),"CHECK: protected price kept current",IF(OR(I924="Unreviewed",I924=""),"Pending review",IF(I924="Hold","On hold",IF(I924="Keep current",IF(ISNUMBER(E924),"Kept current","CHECK: no confirmed current price"),IF(AH924&lt;&gt;"Yes","CHECK: source needs review",IF(AND(I924="Use my price",NOT(AND(ISNUMBER(J924),J924&gt;0))),"CHECK: enter a price above zero",IF(NOT(OR(I924="Approve proposed",I924="Use my price")),"CHECK: choose a listed decision",IF(OR(NOT(ISNUMBER(L924)),L924&lt;=0,NOT(ISNUMBER(Y924)),Y924&lt;=0,X924&gt;=1),"CHECK: price or base unavailable",IF(L924/(Y924*(1-X924))-1&lt;0,"CHECK: price below local base","Ready")))))))))</f>
        <v>Pending review</v>
      </c>
      <c r="N924" s="18">
        <v>22.42</v>
      </c>
      <c r="O924" s="19">
        <v>0.6574</v>
      </c>
      <c r="P924" s="14">
        <v>0.7894</v>
      </c>
      <c r="Q924" s="20" t="str">
        <f>IF(AND(ISNUMBER(L924),ISNUMBER(Y924),Y924&gt;0,X924&lt;1),ROUND(L924/(Y924*(1-X924))-1,4),"")</f>
        <v/>
      </c>
      <c r="R924" s="12">
        <v>44.84</v>
      </c>
      <c r="S924" s="13">
        <f>IF(AND(ISNUMBER(E924),E924&gt;0,ISNUMBER(F924)),R924*(F924/E924-1)*(1-'Start Here'!$B$16),0)</f>
        <v>3.4725999999999977</v>
      </c>
      <c r="T924" s="17">
        <f>IF(AND(M924="Ready",OR(I924="Approve proposed",AND(I924="Use my price",AND(ISNUMBER(J924),J924&gt;0))),ISNUMBER(L924),E924&gt;0),R924*(L924/E924-1)*(1-'Start Here'!$B$16),0)</f>
        <v>0</v>
      </c>
      <c r="U924" t="str" s="6">
        <v>Currently hidden; do not activate automatically</v>
      </c>
      <c r="V924" t="str" s="21">
        <v>No</v>
      </c>
      <c r="W924" t="str" s="21">
        <v>No</v>
      </c>
      <c r="X924" s="22">
        <v>0</v>
      </c>
      <c r="Y924" s="18">
        <v>13.53</v>
      </c>
      <c r="Z924" s="18">
        <v>25</v>
      </c>
      <c r="AA924" s="25">
        <v>0.5412</v>
      </c>
      <c r="AB924" t="str" s="6">
        <v>2026-10-01 10:41:27 UTC</v>
      </c>
      <c r="AC924" t="str" s="6">
        <v>Local Line cache</v>
      </c>
      <c r="AD924" s="23">
        <v>806159</v>
      </c>
      <c r="AE924" s="23">
        <v>527225</v>
      </c>
      <c r="AF924" t="str" s="23">
        <v>806159:527225:guest</v>
      </c>
      <c r="AG924" t="str" s="23">
        <v>No</v>
      </c>
      <c r="AH924" t="str" s="23">
        <v>Yes</v>
      </c>
      <c r="AI924" s="18">
        <v>27.06</v>
      </c>
    </row>
    <row r="925" ht="32" customHeight="1">
      <c r="A925" t="str" s="7">
        <v>Deck Family Farm</v>
      </c>
      <c r="B925" t="str" s="7">
        <v>Raw Walnuts, 1 lb</v>
      </c>
      <c r="C925" t="str" s="7">
        <v>1 lb</v>
      </c>
      <c r="D925" t="str" s="7">
        <v>SNAP</v>
      </c>
      <c r="E925" s="12">
        <v>22.42</v>
      </c>
      <c r="F925" s="13">
        <v>22.42</v>
      </c>
      <c r="G925" s="13">
        <f>IF(AND(ISNUMBER(E925),ISNUMBER(F925)),F925-E925,"")</f>
        <v>0</v>
      </c>
      <c r="H925" s="14">
        <f>IF(AND(ISNUMBER(E925),E925&gt;0,ISNUMBER(F925)),F925/E925-1,"")</f>
        <v>0</v>
      </c>
      <c r="I925" t="str" s="15">
        <v>Keep current</v>
      </c>
      <c r="J925" s="16"/>
      <c r="K925" t="str" s="15">
        <v/>
      </c>
      <c r="L925" s="17">
        <f>IF(AC925="Local catalog","",IF(AG925="Yes",IF(ISNUMBER(E925),E925,""),IF(I925="Keep current",IF(ISNUMBER(E925),E925,""),IF(AH925&lt;&gt;"Yes","",IF(I925="Approve proposed",F925,IF(AND(I925="Use my price",AND(ISNUMBER(J925),J925&gt;0)),J925,""))))))</f>
        <v>22.42</v>
      </c>
      <c r="M925" t="str" s="7">
        <f>IF(AND(AG925="Yes",OR(I925="Approve proposed",I925="Use my price")),"CHECK: protected price kept current",IF(OR(I925="Unreviewed",I925=""),"Pending review",IF(I925="Hold","On hold",IF(I925="Keep current",IF(ISNUMBER(E925),"Kept current","CHECK: no confirmed current price"),IF(AH925&lt;&gt;"Yes","CHECK: source needs review",IF(AND(I925="Use my price",NOT(AND(ISNUMBER(J925),J925&gt;0))),"CHECK: enter a price above zero",IF(NOT(OR(I925="Approve proposed",I925="Use my price")),"CHECK: choose a listed decision",IF(OR(NOT(ISNUMBER(L925)),L925&lt;=0,NOT(ISNUMBER(Y925)),Y925&lt;=0,X925&gt;=1),"CHECK: price or base unavailable",IF(L925/(Y925*(1-X925))-1&lt;0,"CHECK: price below local base","Ready")))))))))</f>
        <v>Kept current</v>
      </c>
      <c r="N925" s="18">
        <v>22.42</v>
      </c>
      <c r="O925" s="19">
        <v>0.6574</v>
      </c>
      <c r="P925" s="14">
        <v>0.6571</v>
      </c>
      <c r="Q925" s="20">
        <f>IF(AND(ISNUMBER(L925),ISNUMBER(Y925),Y925&gt;0,X925&lt;1),ROUND(L925/(Y925*(1-X925))-1,4),"")</f>
        <v>0.6571</v>
      </c>
      <c r="R925" s="12">
        <v>0</v>
      </c>
      <c r="S925" s="13">
        <f>IF(AND(ISNUMBER(E925),E925&gt;0,ISNUMBER(F925)),R925*(F925/E925-1)*(1-'Start Here'!$B$16),0)</f>
        <v>0</v>
      </c>
      <c r="T925" s="17">
        <f>IF(AND(M925="Ready",OR(I925="Approve proposed",AND(I925="Use my price",AND(ISNUMBER(J925),J925&gt;0))),ISNUMBER(L925),E925&gt;0),R925*(L925/E925-1)*(1-'Start Here'!$B$16),0)</f>
        <v>0</v>
      </c>
      <c r="U925" t="str" s="6">
        <v>SNAP: preserve existing selling price; Currently hidden; do not activate automatically</v>
      </c>
      <c r="V925" t="str" s="21">
        <v>No</v>
      </c>
      <c r="W925" t="str" s="21">
        <v>No</v>
      </c>
      <c r="X925" s="22">
        <v>0</v>
      </c>
      <c r="Y925" s="18">
        <v>13.53</v>
      </c>
      <c r="Z925" s="18">
        <v>25</v>
      </c>
      <c r="AA925" s="25">
        <v>0.5412</v>
      </c>
      <c r="AB925" t="str" s="6">
        <v>2026-10-01 10:41:27 UTC</v>
      </c>
      <c r="AC925" t="str" s="6">
        <v>Local Line cache</v>
      </c>
      <c r="AD925" s="23">
        <v>806159</v>
      </c>
      <c r="AE925" s="23">
        <v>527225</v>
      </c>
      <c r="AF925" t="str" s="23">
        <v>806159:527225:snap</v>
      </c>
      <c r="AG925" t="str" s="23">
        <v>Yes</v>
      </c>
      <c r="AH925" t="str" s="23">
        <v>Yes</v>
      </c>
      <c r="AI925" s="18">
        <v>0</v>
      </c>
    </row>
    <row r="926" ht="32" customHeight="1">
      <c r="A926" t="str" s="7">
        <v>Deck Family Farm</v>
      </c>
      <c r="B926" t="str" s="7">
        <v>Raw Walnuts, 1/2 lb</v>
      </c>
      <c r="C926" t="str" s="7">
        <v>1/2 lb</v>
      </c>
      <c r="D926" t="str" s="7">
        <v>Herd Share Members</v>
      </c>
      <c r="E926" s="12">
        <v>12.56</v>
      </c>
      <c r="F926" s="13">
        <v>13.56</v>
      </c>
      <c r="G926" s="13">
        <f>IF(AND(ISNUMBER(E926),ISNUMBER(F926)),F926-E926,"")</f>
        <v>1</v>
      </c>
      <c r="H926" s="14">
        <f>IF(AND(ISNUMBER(E926),E926&gt;0,ISNUMBER(F926)),F926/E926-1,"")</f>
        <v>0.07961783439490455</v>
      </c>
      <c r="I926" t="str" s="15">
        <v>Unreviewed</v>
      </c>
      <c r="J926" s="16"/>
      <c r="K926" t="str" s="15">
        <v/>
      </c>
      <c r="L926" s="17" t="str">
        <f>IF(AC926="Local catalog","",IF(AG926="Yes",IF(ISNUMBER(E926),E926,""),IF(I926="Keep current",IF(ISNUMBER(E926),E926,""),IF(AH926&lt;&gt;"Yes","",IF(I926="Approve proposed",F926,IF(AND(I926="Use my price",AND(ISNUMBER(J926),J926&gt;0)),J926,""))))))</f>
        <v/>
      </c>
      <c r="M926" t="str" s="7">
        <f>IF(AND(AG926="Yes",OR(I926="Approve proposed",I926="Use my price")),"CHECK: protected price kept current",IF(OR(I926="Unreviewed",I926=""),"Pending review",IF(I926="Hold","On hold",IF(I926="Keep current",IF(ISNUMBER(E926),"Kept current","CHECK: no confirmed current price"),IF(AH926&lt;&gt;"Yes","CHECK: source needs review",IF(AND(I926="Use my price",NOT(AND(ISNUMBER(J926),J926&gt;0))),"CHECK: enter a price above zero",IF(NOT(OR(I926="Approve proposed",I926="Use my price")),"CHECK: choose a listed decision",IF(OR(NOT(ISNUMBER(L926)),L926&lt;=0,NOT(ISNUMBER(Y926)),Y926&lt;=0,X926&gt;=1),"CHECK: price or base unavailable",IF(L926/(Y926*(1-X926))-1&lt;0,"CHECK: price below local base","Ready")))))))))</f>
        <v>Pending review</v>
      </c>
      <c r="N926" s="18">
        <v>12.56</v>
      </c>
      <c r="O926" s="19">
        <v>0.6574</v>
      </c>
      <c r="P926" s="14">
        <v>0.7889</v>
      </c>
      <c r="Q926" s="20" t="str">
        <f>IF(AND(ISNUMBER(L926),ISNUMBER(Y926),Y926&gt;0,X926&lt;1),ROUND(L926/(Y926*(1-X926))-1,4),"")</f>
        <v/>
      </c>
      <c r="R926" s="12">
        <v>741.0399999999998</v>
      </c>
      <c r="S926" s="13">
        <f>IF(AND(ISNUMBER(E926),E926&gt;0,ISNUMBER(F926)),R926*(F926/E926-1)*(1-'Start Here'!$B$16),0)</f>
        <v>57.230000000000054</v>
      </c>
      <c r="T926" s="17">
        <f>IF(AND(M926="Ready",OR(I926="Approve proposed",AND(I926="Use my price",AND(ISNUMBER(J926),J926&gt;0))),ISNUMBER(L926),E926&gt;0),R926*(L926/E926-1)*(1-'Start Here'!$B$16),0)</f>
        <v>0</v>
      </c>
      <c r="U926" t="str" s="6">
        <v>Currently hidden; do not activate automatically</v>
      </c>
      <c r="V926" t="str" s="21">
        <v>No</v>
      </c>
      <c r="W926" t="str" s="21">
        <v>No</v>
      </c>
      <c r="X926" s="22">
        <v>0</v>
      </c>
      <c r="Y926" s="18">
        <v>7.58</v>
      </c>
      <c r="Z926" s="18">
        <v>14</v>
      </c>
      <c r="AA926" s="25">
        <v>0.5412</v>
      </c>
      <c r="AB926" t="str" s="6">
        <v>2026-10-01 10:41:27 UTC</v>
      </c>
      <c r="AC926" t="str" s="6">
        <v>Local Line cache</v>
      </c>
      <c r="AD926" s="23">
        <v>940994</v>
      </c>
      <c r="AE926" s="23">
        <v>694990</v>
      </c>
      <c r="AF926" t="str" s="23">
        <v>940994:694990:herdShare</v>
      </c>
      <c r="AG926" t="str" s="23">
        <v>No</v>
      </c>
      <c r="AH926" t="str" s="23">
        <v>Yes</v>
      </c>
      <c r="AI926" s="18">
        <v>447.21999999999997</v>
      </c>
    </row>
    <row r="927" ht="32" customHeight="1">
      <c r="A927" t="str" s="7">
        <v>Deck Family Farm</v>
      </c>
      <c r="B927" t="str" s="7">
        <v>Raw Walnuts, 1/2 lb</v>
      </c>
      <c r="C927" t="str" s="7">
        <v>1/2 lb</v>
      </c>
      <c r="D927" t="str" s="7">
        <v>CSA Members</v>
      </c>
      <c r="E927" s="12">
        <v>12.56</v>
      </c>
      <c r="F927" s="13">
        <v>13.56</v>
      </c>
      <c r="G927" s="13">
        <f>IF(AND(ISNUMBER(E927),ISNUMBER(F927)),F927-E927,"")</f>
        <v>1</v>
      </c>
      <c r="H927" s="14">
        <f>IF(AND(ISNUMBER(E927),E927&gt;0,ISNUMBER(F927)),F927/E927-1,"")</f>
        <v>0.07961783439490455</v>
      </c>
      <c r="I927" t="str" s="15">
        <v>Unreviewed</v>
      </c>
      <c r="J927" s="16"/>
      <c r="K927" t="str" s="15">
        <v/>
      </c>
      <c r="L927" s="17" t="str">
        <f>IF(AC927="Local catalog","",IF(AG927="Yes",IF(ISNUMBER(E927),E927,""),IF(I927="Keep current",IF(ISNUMBER(E927),E927,""),IF(AH927&lt;&gt;"Yes","",IF(I927="Approve proposed",F927,IF(AND(I927="Use my price",AND(ISNUMBER(J927),J927&gt;0)),J927,""))))))</f>
        <v/>
      </c>
      <c r="M927" t="str" s="7">
        <f>IF(AND(AG927="Yes",OR(I927="Approve proposed",I927="Use my price")),"CHECK: protected price kept current",IF(OR(I927="Unreviewed",I927=""),"Pending review",IF(I927="Hold","On hold",IF(I927="Keep current",IF(ISNUMBER(E927),"Kept current","CHECK: no confirmed current price"),IF(AH927&lt;&gt;"Yes","CHECK: source needs review",IF(AND(I927="Use my price",NOT(AND(ISNUMBER(J927),J927&gt;0))),"CHECK: enter a price above zero",IF(NOT(OR(I927="Approve proposed",I927="Use my price")),"CHECK: choose a listed decision",IF(OR(NOT(ISNUMBER(L927)),L927&lt;=0,NOT(ISNUMBER(Y927)),Y927&lt;=0,X927&gt;=1),"CHECK: price or base unavailable",IF(L927/(Y927*(1-X927))-1&lt;0,"CHECK: price below local base","Ready")))))))))</f>
        <v>Pending review</v>
      </c>
      <c r="N927" s="18">
        <v>12.56</v>
      </c>
      <c r="O927" s="19">
        <v>0.6574</v>
      </c>
      <c r="P927" s="14">
        <v>0.7889</v>
      </c>
      <c r="Q927" s="20" t="str">
        <f>IF(AND(ISNUMBER(L927),ISNUMBER(Y927),Y927&gt;0,X927&lt;1),ROUND(L927/(Y927*(1-X927))-1,4),"")</f>
        <v/>
      </c>
      <c r="R927" s="12">
        <v>0</v>
      </c>
      <c r="S927" s="13">
        <f>IF(AND(ISNUMBER(E927),E927&gt;0,ISNUMBER(F927)),R927*(F927/E927-1)*(1-'Start Here'!$B$16),0)</f>
        <v>0</v>
      </c>
      <c r="T927" s="17">
        <f>IF(AND(M927="Ready",OR(I927="Approve proposed",AND(I927="Use my price",AND(ISNUMBER(J927),J927&gt;0))),ISNUMBER(L927),E927&gt;0),R927*(L927/E927-1)*(1-'Start Here'!$B$16),0)</f>
        <v>0</v>
      </c>
      <c r="U927" t="str" s="6">
        <v>Currently hidden; do not activate automatically</v>
      </c>
      <c r="V927" t="str" s="21">
        <v>No</v>
      </c>
      <c r="W927" t="str" s="21">
        <v>No</v>
      </c>
      <c r="X927" s="22">
        <v>0</v>
      </c>
      <c r="Y927" s="18">
        <v>7.58</v>
      </c>
      <c r="Z927" s="18">
        <v>14</v>
      </c>
      <c r="AA927" s="25">
        <v>0.5412</v>
      </c>
      <c r="AB927" t="str" s="6">
        <v>2026-10-01 10:41:27 UTC</v>
      </c>
      <c r="AC927" t="str" s="6">
        <v>Local Line cache</v>
      </c>
      <c r="AD927" s="23">
        <v>940994</v>
      </c>
      <c r="AE927" s="23">
        <v>694990</v>
      </c>
      <c r="AF927" t="str" s="23">
        <v>940994:694990:member</v>
      </c>
      <c r="AG927" t="str" s="23">
        <v>No</v>
      </c>
      <c r="AH927" t="str" s="23">
        <v>Yes</v>
      </c>
      <c r="AI927" s="18">
        <v>0</v>
      </c>
    </row>
    <row r="928" ht="32" customHeight="1">
      <c r="A928" t="str" s="7">
        <v>Deck Family Farm</v>
      </c>
      <c r="B928" t="str" s="7">
        <v>Raw Walnuts, 1/2 lb</v>
      </c>
      <c r="C928" t="str" s="7">
        <v>1/2 lb</v>
      </c>
      <c r="D928" t="str" s="7">
        <v>Guest Basket</v>
      </c>
      <c r="E928" s="12">
        <v>12.56</v>
      </c>
      <c r="F928" s="13">
        <v>13.56</v>
      </c>
      <c r="G928" s="13">
        <f>IF(AND(ISNUMBER(E928),ISNUMBER(F928)),F928-E928,"")</f>
        <v>1</v>
      </c>
      <c r="H928" s="14">
        <f>IF(AND(ISNUMBER(E928),E928&gt;0,ISNUMBER(F928)),F928/E928-1,"")</f>
        <v>0.07961783439490455</v>
      </c>
      <c r="I928" t="str" s="15">
        <v>Unreviewed</v>
      </c>
      <c r="J928" s="16"/>
      <c r="K928" t="str" s="15">
        <v/>
      </c>
      <c r="L928" s="17" t="str">
        <f>IF(AC928="Local catalog","",IF(AG928="Yes",IF(ISNUMBER(E928),E928,""),IF(I928="Keep current",IF(ISNUMBER(E928),E928,""),IF(AH928&lt;&gt;"Yes","",IF(I928="Approve proposed",F928,IF(AND(I928="Use my price",AND(ISNUMBER(J928),J928&gt;0)),J928,""))))))</f>
        <v/>
      </c>
      <c r="M928" t="str" s="7">
        <f>IF(AND(AG928="Yes",OR(I928="Approve proposed",I928="Use my price")),"CHECK: protected price kept current",IF(OR(I928="Unreviewed",I928=""),"Pending review",IF(I928="Hold","On hold",IF(I928="Keep current",IF(ISNUMBER(E928),"Kept current","CHECK: no confirmed current price"),IF(AH928&lt;&gt;"Yes","CHECK: source needs review",IF(AND(I928="Use my price",NOT(AND(ISNUMBER(J928),J928&gt;0))),"CHECK: enter a price above zero",IF(NOT(OR(I928="Approve proposed",I928="Use my price")),"CHECK: choose a listed decision",IF(OR(NOT(ISNUMBER(L928)),L928&lt;=0,NOT(ISNUMBER(Y928)),Y928&lt;=0,X928&gt;=1),"CHECK: price or base unavailable",IF(L928/(Y928*(1-X928))-1&lt;0,"CHECK: price below local base","Ready")))))))))</f>
        <v>Pending review</v>
      </c>
      <c r="N928" s="18">
        <v>12.56</v>
      </c>
      <c r="O928" s="19">
        <v>0.6574</v>
      </c>
      <c r="P928" s="14">
        <v>0.7889</v>
      </c>
      <c r="Q928" s="20" t="str">
        <f>IF(AND(ISNUMBER(L928),ISNUMBER(Y928),Y928&gt;0,X928&lt;1),ROUND(L928/(Y928*(1-X928))-1,4),"")</f>
        <v/>
      </c>
      <c r="R928" s="12">
        <v>62.800000000000004</v>
      </c>
      <c r="S928" s="13">
        <f>IF(AND(ISNUMBER(E928),E928&gt;0,ISNUMBER(F928)),R928*(F928/E928-1)*(1-'Start Here'!$B$16),0)</f>
        <v>4.850000000000006</v>
      </c>
      <c r="T928" s="17">
        <f>IF(AND(M928="Ready",OR(I928="Approve proposed",AND(I928="Use my price",AND(ISNUMBER(J928),J928&gt;0))),ISNUMBER(L928),E928&gt;0),R928*(L928/E928-1)*(1-'Start Here'!$B$16),0)</f>
        <v>0</v>
      </c>
      <c r="U928" t="str" s="6">
        <v>Currently hidden; do not activate automatically</v>
      </c>
      <c r="V928" t="str" s="21">
        <v>No</v>
      </c>
      <c r="W928" t="str" s="21">
        <v>No</v>
      </c>
      <c r="X928" s="22">
        <v>0</v>
      </c>
      <c r="Y928" s="18">
        <v>7.58</v>
      </c>
      <c r="Z928" s="18">
        <v>14</v>
      </c>
      <c r="AA928" s="25">
        <v>0.5412</v>
      </c>
      <c r="AB928" t="str" s="6">
        <v>2026-10-01 10:41:27 UTC</v>
      </c>
      <c r="AC928" t="str" s="6">
        <v>Local Line cache</v>
      </c>
      <c r="AD928" s="23">
        <v>940994</v>
      </c>
      <c r="AE928" s="23">
        <v>694990</v>
      </c>
      <c r="AF928" t="str" s="23">
        <v>940994:694990:guest</v>
      </c>
      <c r="AG928" t="str" s="23">
        <v>No</v>
      </c>
      <c r="AH928" t="str" s="23">
        <v>Yes</v>
      </c>
      <c r="AI928" s="18">
        <v>37.9</v>
      </c>
    </row>
    <row r="929" ht="32" customHeight="1">
      <c r="A929" t="str" s="7">
        <v>Deck Family Farm</v>
      </c>
      <c r="B929" t="str" s="7">
        <v>Raw Walnuts, 1/2 lb</v>
      </c>
      <c r="C929" t="str" s="7">
        <v>1/2 lb</v>
      </c>
      <c r="D929" t="str" s="7">
        <v>SNAP</v>
      </c>
      <c r="E929" s="12">
        <v>12.56</v>
      </c>
      <c r="F929" s="13">
        <v>12.56</v>
      </c>
      <c r="G929" s="13">
        <f>IF(AND(ISNUMBER(E929),ISNUMBER(F929)),F929-E929,"")</f>
        <v>0</v>
      </c>
      <c r="H929" s="14">
        <f>IF(AND(ISNUMBER(E929),E929&gt;0,ISNUMBER(F929)),F929/E929-1,"")</f>
        <v>0</v>
      </c>
      <c r="I929" t="str" s="15">
        <v>Keep current</v>
      </c>
      <c r="J929" s="16"/>
      <c r="K929" t="str" s="15">
        <v/>
      </c>
      <c r="L929" s="17">
        <f>IF(AC929="Local catalog","",IF(AG929="Yes",IF(ISNUMBER(E929),E929,""),IF(I929="Keep current",IF(ISNUMBER(E929),E929,""),IF(AH929&lt;&gt;"Yes","",IF(I929="Approve proposed",F929,IF(AND(I929="Use my price",AND(ISNUMBER(J929),J929&gt;0)),J929,""))))))</f>
        <v>12.56</v>
      </c>
      <c r="M929" t="str" s="7">
        <f>IF(AND(AG929="Yes",OR(I929="Approve proposed",I929="Use my price")),"CHECK: protected price kept current",IF(OR(I929="Unreviewed",I929=""),"Pending review",IF(I929="Hold","On hold",IF(I929="Keep current",IF(ISNUMBER(E929),"Kept current","CHECK: no confirmed current price"),IF(AH929&lt;&gt;"Yes","CHECK: source needs review",IF(AND(I929="Use my price",NOT(AND(ISNUMBER(J929),J929&gt;0))),"CHECK: enter a price above zero",IF(NOT(OR(I929="Approve proposed",I929="Use my price")),"CHECK: choose a listed decision",IF(OR(NOT(ISNUMBER(L929)),L929&lt;=0,NOT(ISNUMBER(Y929)),Y929&lt;=0,X929&gt;=1),"CHECK: price or base unavailable",IF(L929/(Y929*(1-X929))-1&lt;0,"CHECK: price below local base","Ready")))))))))</f>
        <v>Kept current</v>
      </c>
      <c r="N929" s="18">
        <v>12.56</v>
      </c>
      <c r="O929" s="19">
        <v>0.6574</v>
      </c>
      <c r="P929" s="14">
        <v>0.657</v>
      </c>
      <c r="Q929" s="20">
        <f>IF(AND(ISNUMBER(L929),ISNUMBER(Y929),Y929&gt;0,X929&lt;1),ROUND(L929/(Y929*(1-X929))-1,4),"")</f>
        <v>0.657</v>
      </c>
      <c r="R929" s="12">
        <v>0</v>
      </c>
      <c r="S929" s="13">
        <f>IF(AND(ISNUMBER(E929),E929&gt;0,ISNUMBER(F929)),R929*(F929/E929-1)*(1-'Start Here'!$B$16),0)</f>
        <v>0</v>
      </c>
      <c r="T929" s="17">
        <f>IF(AND(M929="Ready",OR(I929="Approve proposed",AND(I929="Use my price",AND(ISNUMBER(J929),J929&gt;0))),ISNUMBER(L929),E929&gt;0),R929*(L929/E929-1)*(1-'Start Here'!$B$16),0)</f>
        <v>0</v>
      </c>
      <c r="U929" t="str" s="6">
        <v>SNAP: preserve existing selling price; Currently hidden; do not activate automatically</v>
      </c>
      <c r="V929" t="str" s="21">
        <v>No</v>
      </c>
      <c r="W929" t="str" s="21">
        <v>No</v>
      </c>
      <c r="X929" s="22">
        <v>0</v>
      </c>
      <c r="Y929" s="18">
        <v>7.58</v>
      </c>
      <c r="Z929" s="18">
        <v>14</v>
      </c>
      <c r="AA929" s="25">
        <v>0.5412</v>
      </c>
      <c r="AB929" t="str" s="6">
        <v>2026-10-01 10:41:27 UTC</v>
      </c>
      <c r="AC929" t="str" s="6">
        <v>Local Line cache</v>
      </c>
      <c r="AD929" s="23">
        <v>940994</v>
      </c>
      <c r="AE929" s="23">
        <v>694990</v>
      </c>
      <c r="AF929" t="str" s="23">
        <v>940994:694990:snap</v>
      </c>
      <c r="AG929" t="str" s="23">
        <v>Yes</v>
      </c>
      <c r="AH929" t="str" s="23">
        <v>Yes</v>
      </c>
      <c r="AI929" s="18">
        <v>0</v>
      </c>
    </row>
    <row r="930" ht="32" customHeight="1">
      <c r="A930" t="str" s="7">
        <v>Deck Family Farm</v>
      </c>
      <c r="B930" t="str" s="7">
        <v>Red Ranger Roasting Chicken, Large</v>
      </c>
      <c r="C930" t="str" s="7">
        <v>Large, 5.01 - 5.70 lbs</v>
      </c>
      <c r="D930" t="str" s="7">
        <v>Herd Share Members</v>
      </c>
      <c r="E930" s="12">
        <v>48.03</v>
      </c>
      <c r="F930" s="13">
        <v>51.87</v>
      </c>
      <c r="G930" s="13">
        <f>IF(AND(ISNUMBER(E930),ISNUMBER(F930)),F930-E930,"")</f>
        <v>3.84</v>
      </c>
      <c r="H930" s="14">
        <f>IF(AND(ISNUMBER(E930),E930&gt;0,ISNUMBER(F930)),F930/E930-1,"")</f>
        <v>0.07995003123048083</v>
      </c>
      <c r="I930" t="str" s="15">
        <v>Unreviewed</v>
      </c>
      <c r="J930" s="16"/>
      <c r="K930" t="str" s="15">
        <v/>
      </c>
      <c r="L930" s="17" t="str">
        <f>IF(AC930="Local catalog","",IF(AG930="Yes",IF(ISNUMBER(E930),E930,""),IF(I930="Keep current",IF(ISNUMBER(E930),E930,""),IF(AH930&lt;&gt;"Yes","",IF(I930="Approve proposed",F930,IF(AND(I930="Use my price",AND(ISNUMBER(J930),J930&gt;0)),J930,""))))))</f>
        <v/>
      </c>
      <c r="M930" t="str" s="7">
        <f>IF(AND(AG930="Yes",OR(I930="Approve proposed",I930="Use my price")),"CHECK: protected price kept current",IF(OR(I930="Unreviewed",I930=""),"Pending review",IF(I930="Hold","On hold",IF(I930="Keep current",IF(ISNUMBER(E930),"Kept current","CHECK: no confirmed current price"),IF(AH930&lt;&gt;"Yes","CHECK: source needs review",IF(AND(I930="Use my price",NOT(AND(ISNUMBER(J930),J930&gt;0))),"CHECK: enter a price above zero",IF(NOT(OR(I930="Approve proposed",I930="Use my price")),"CHECK: choose a listed decision",IF(OR(NOT(ISNUMBER(L930)),L930&lt;=0,NOT(ISNUMBER(Y930)),Y930&lt;=0,X930&gt;=1),"CHECK: price or base unavailable",IF(L930/(Y930*(1-X930))-1&lt;0,"CHECK: price below local base","Ready")))))))))</f>
        <v>Pending review</v>
      </c>
      <c r="N930" s="18">
        <v>48.03</v>
      </c>
      <c r="O930" s="19">
        <v>0.6574</v>
      </c>
      <c r="P930" s="14">
        <v>0.7899</v>
      </c>
      <c r="Q930" s="20" t="str">
        <f>IF(AND(ISNUMBER(L930),ISNUMBER(Y930),Y930&gt;0,X930&lt;1),ROUND(L930/(Y930*(1-X930))-1,4),"")</f>
        <v/>
      </c>
      <c r="R930" s="12">
        <v>1191.24</v>
      </c>
      <c r="S930" s="13">
        <f>IF(AND(ISNUMBER(E930),E930&gt;0,ISNUMBER(F930)),R930*(F930/E930-1)*(1-'Start Here'!$B$16),0)</f>
        <v>92.38248494690805</v>
      </c>
      <c r="T930" s="17">
        <f>IF(AND(M930="Ready",OR(I930="Approve proposed",AND(I930="Use my price",AND(ISNUMBER(J930),J930&gt;0))),ISNUMBER(L930),E930&gt;0),R930*(L930/E930-1)*(1-'Start Here'!$B$16),0)</f>
        <v>0</v>
      </c>
      <c r="U930" t="str" s="6">
        <v>Currently hidden; do not activate automatically</v>
      </c>
      <c r="V930" t="str" s="21">
        <v>No</v>
      </c>
      <c r="W930" t="str" s="21">
        <v>No</v>
      </c>
      <c r="X930" s="22">
        <v>0</v>
      </c>
      <c r="Y930" s="18">
        <v>28.98</v>
      </c>
      <c r="Z930" s="18">
        <v>10</v>
      </c>
      <c r="AA930" s="25">
        <v>0.5412</v>
      </c>
      <c r="AB930" t="str" s="6">
        <v>2026-10-01 10:41:27 UTC</v>
      </c>
      <c r="AC930" t="str" s="6">
        <v>Local Line cache</v>
      </c>
      <c r="AD930" s="23">
        <v>1004600</v>
      </c>
      <c r="AE930" s="23">
        <v>784656</v>
      </c>
      <c r="AF930" t="str" s="23">
        <v>1004600:784656:herdShare</v>
      </c>
      <c r="AG930" t="str" s="23">
        <v>No</v>
      </c>
      <c r="AH930" t="str" s="23">
        <v>Yes</v>
      </c>
      <c r="AI930" s="18">
        <v>724.5</v>
      </c>
    </row>
    <row r="931" ht="32" customHeight="1">
      <c r="A931" t="str" s="7">
        <v>Deck Family Farm</v>
      </c>
      <c r="B931" t="str" s="7">
        <v>Red Ranger Roasting Chicken, Large</v>
      </c>
      <c r="C931" t="str" s="7">
        <v>Large, 5.01 - 5.70 lbs</v>
      </c>
      <c r="D931" t="str" s="7">
        <v>CSA Members</v>
      </c>
      <c r="E931" s="12">
        <v>48.03</v>
      </c>
      <c r="F931" s="13">
        <v>51.87</v>
      </c>
      <c r="G931" s="13">
        <f>IF(AND(ISNUMBER(E931),ISNUMBER(F931)),F931-E931,"")</f>
        <v>3.84</v>
      </c>
      <c r="H931" s="14">
        <f>IF(AND(ISNUMBER(E931),E931&gt;0,ISNUMBER(F931)),F931/E931-1,"")</f>
        <v>0.07995003123048083</v>
      </c>
      <c r="I931" t="str" s="15">
        <v>Unreviewed</v>
      </c>
      <c r="J931" s="16"/>
      <c r="K931" t="str" s="15">
        <v/>
      </c>
      <c r="L931" s="17" t="str">
        <f>IF(AC931="Local catalog","",IF(AG931="Yes",IF(ISNUMBER(E931),E931,""),IF(I931="Keep current",IF(ISNUMBER(E931),E931,""),IF(AH931&lt;&gt;"Yes","",IF(I931="Approve proposed",F931,IF(AND(I931="Use my price",AND(ISNUMBER(J931),J931&gt;0)),J931,""))))))</f>
        <v/>
      </c>
      <c r="M931" t="str" s="7">
        <f>IF(AND(AG931="Yes",OR(I931="Approve proposed",I931="Use my price")),"CHECK: protected price kept current",IF(OR(I931="Unreviewed",I931=""),"Pending review",IF(I931="Hold","On hold",IF(I931="Keep current",IF(ISNUMBER(E931),"Kept current","CHECK: no confirmed current price"),IF(AH931&lt;&gt;"Yes","CHECK: source needs review",IF(AND(I931="Use my price",NOT(AND(ISNUMBER(J931),J931&gt;0))),"CHECK: enter a price above zero",IF(NOT(OR(I931="Approve proposed",I931="Use my price")),"CHECK: choose a listed decision",IF(OR(NOT(ISNUMBER(L931)),L931&lt;=0,NOT(ISNUMBER(Y931)),Y931&lt;=0,X931&gt;=1),"CHECK: price or base unavailable",IF(L931/(Y931*(1-X931))-1&lt;0,"CHECK: price below local base","Ready")))))))))</f>
        <v>Pending review</v>
      </c>
      <c r="N931" s="18">
        <v>48.03</v>
      </c>
      <c r="O931" s="19">
        <v>0.6574</v>
      </c>
      <c r="P931" s="14">
        <v>0.7899</v>
      </c>
      <c r="Q931" s="20" t="str">
        <f>IF(AND(ISNUMBER(L931),ISNUMBER(Y931),Y931&gt;0,X931&lt;1),ROUND(L931/(Y931*(1-X931))-1,4),"")</f>
        <v/>
      </c>
      <c r="R931" s="12">
        <v>0</v>
      </c>
      <c r="S931" s="13">
        <f>IF(AND(ISNUMBER(E931),E931&gt;0,ISNUMBER(F931)),R931*(F931/E931-1)*(1-'Start Here'!$B$16),0)</f>
        <v>0</v>
      </c>
      <c r="T931" s="17">
        <f>IF(AND(M931="Ready",OR(I931="Approve proposed",AND(I931="Use my price",AND(ISNUMBER(J931),J931&gt;0))),ISNUMBER(L931),E931&gt;0),R931*(L931/E931-1)*(1-'Start Here'!$B$16),0)</f>
        <v>0</v>
      </c>
      <c r="U931" t="str" s="6">
        <v>Currently hidden; do not activate automatically</v>
      </c>
      <c r="V931" t="str" s="21">
        <v>No</v>
      </c>
      <c r="W931" t="str" s="21">
        <v>No</v>
      </c>
      <c r="X931" s="22">
        <v>0</v>
      </c>
      <c r="Y931" s="18">
        <v>28.98</v>
      </c>
      <c r="Z931" s="18">
        <v>10</v>
      </c>
      <c r="AA931" s="25">
        <v>0.5412</v>
      </c>
      <c r="AB931" t="str" s="6">
        <v>2026-10-01 10:41:27 UTC</v>
      </c>
      <c r="AC931" t="str" s="6">
        <v>Local Line cache</v>
      </c>
      <c r="AD931" s="23">
        <v>1004600</v>
      </c>
      <c r="AE931" s="23">
        <v>784656</v>
      </c>
      <c r="AF931" t="str" s="23">
        <v>1004600:784656:member</v>
      </c>
      <c r="AG931" t="str" s="23">
        <v>No</v>
      </c>
      <c r="AH931" t="str" s="23">
        <v>Yes</v>
      </c>
      <c r="AI931" s="18">
        <v>0</v>
      </c>
    </row>
    <row r="932" ht="32" customHeight="1">
      <c r="A932" t="str" s="7">
        <v>Deck Family Farm</v>
      </c>
      <c r="B932" t="str" s="7">
        <v>Red Ranger Roasting Chicken, Large</v>
      </c>
      <c r="C932" t="str" s="7">
        <v>Large, 5.01 - 5.70 lbs</v>
      </c>
      <c r="D932" t="str" s="7">
        <v>Guest Basket</v>
      </c>
      <c r="E932" s="12">
        <v>48.03</v>
      </c>
      <c r="F932" s="13">
        <v>51.87</v>
      </c>
      <c r="G932" s="13">
        <f>IF(AND(ISNUMBER(E932),ISNUMBER(F932)),F932-E932,"")</f>
        <v>3.84</v>
      </c>
      <c r="H932" s="14">
        <f>IF(AND(ISNUMBER(E932),E932&gt;0,ISNUMBER(F932)),F932/E932-1,"")</f>
        <v>0.07995003123048083</v>
      </c>
      <c r="I932" t="str" s="15">
        <v>Unreviewed</v>
      </c>
      <c r="J932" s="16"/>
      <c r="K932" t="str" s="15">
        <v/>
      </c>
      <c r="L932" s="17" t="str">
        <f>IF(AC932="Local catalog","",IF(AG932="Yes",IF(ISNUMBER(E932),E932,""),IF(I932="Keep current",IF(ISNUMBER(E932),E932,""),IF(AH932&lt;&gt;"Yes","",IF(I932="Approve proposed",F932,IF(AND(I932="Use my price",AND(ISNUMBER(J932),J932&gt;0)),J932,""))))))</f>
        <v/>
      </c>
      <c r="M932" t="str" s="7">
        <f>IF(AND(AG932="Yes",OR(I932="Approve proposed",I932="Use my price")),"CHECK: protected price kept current",IF(OR(I932="Unreviewed",I932=""),"Pending review",IF(I932="Hold","On hold",IF(I932="Keep current",IF(ISNUMBER(E932),"Kept current","CHECK: no confirmed current price"),IF(AH932&lt;&gt;"Yes","CHECK: source needs review",IF(AND(I932="Use my price",NOT(AND(ISNUMBER(J932),J932&gt;0))),"CHECK: enter a price above zero",IF(NOT(OR(I932="Approve proposed",I932="Use my price")),"CHECK: choose a listed decision",IF(OR(NOT(ISNUMBER(L932)),L932&lt;=0,NOT(ISNUMBER(Y932)),Y932&lt;=0,X932&gt;=1),"CHECK: price or base unavailable",IF(L932/(Y932*(1-X932))-1&lt;0,"CHECK: price below local base","Ready")))))))))</f>
        <v>Pending review</v>
      </c>
      <c r="N932" s="18">
        <v>48.03</v>
      </c>
      <c r="O932" s="19">
        <v>0.6574</v>
      </c>
      <c r="P932" s="14">
        <v>0.7899</v>
      </c>
      <c r="Q932" s="20" t="str">
        <f>IF(AND(ISNUMBER(L932),ISNUMBER(Y932),Y932&gt;0,X932&lt;1),ROUND(L932/(Y932*(1-X932))-1,4),"")</f>
        <v/>
      </c>
      <c r="R932" s="12">
        <v>103.94999999999999</v>
      </c>
      <c r="S932" s="13">
        <f>IF(AND(ISNUMBER(E932),E932&gt;0,ISNUMBER(F932)),R932*(F932/E932-1)*(1-'Start Here'!$B$16),0)</f>
        <v>8.061481574016227</v>
      </c>
      <c r="T932" s="17">
        <f>IF(AND(M932="Ready",OR(I932="Approve proposed",AND(I932="Use my price",AND(ISNUMBER(J932),J932&gt;0))),ISNUMBER(L932),E932&gt;0),R932*(L932/E932-1)*(1-'Start Here'!$B$16),0)</f>
        <v>0</v>
      </c>
      <c r="U932" t="str" s="6">
        <v>Currently hidden; do not activate automatically</v>
      </c>
      <c r="V932" t="str" s="21">
        <v>No</v>
      </c>
      <c r="W932" t="str" s="21">
        <v>No</v>
      </c>
      <c r="X932" s="22">
        <v>0</v>
      </c>
      <c r="Y932" s="18">
        <v>28.98</v>
      </c>
      <c r="Z932" s="18">
        <v>10</v>
      </c>
      <c r="AA932" s="25">
        <v>0.5412</v>
      </c>
      <c r="AB932" t="str" s="6">
        <v>2026-10-01 10:41:27 UTC</v>
      </c>
      <c r="AC932" t="str" s="6">
        <v>Local Line cache</v>
      </c>
      <c r="AD932" s="23">
        <v>1004600</v>
      </c>
      <c r="AE932" s="23">
        <v>784656</v>
      </c>
      <c r="AF932" t="str" s="23">
        <v>1004600:784656:guest</v>
      </c>
      <c r="AG932" t="str" s="23">
        <v>No</v>
      </c>
      <c r="AH932" t="str" s="23">
        <v>Yes</v>
      </c>
      <c r="AI932" s="18">
        <v>57.96</v>
      </c>
    </row>
    <row r="933" ht="32" customHeight="1">
      <c r="A933" t="str" s="7">
        <v>Deck Family Farm</v>
      </c>
      <c r="B933" t="str" s="7">
        <v>Red Ranger Roasting Chicken, Large</v>
      </c>
      <c r="C933" t="str" s="7">
        <v>Large, 5.01 - 5.70 lbs</v>
      </c>
      <c r="D933" t="str" s="7">
        <v>SNAP</v>
      </c>
      <c r="E933" s="12">
        <v>48.03</v>
      </c>
      <c r="F933" s="13">
        <v>48.03</v>
      </c>
      <c r="G933" s="13">
        <f>IF(AND(ISNUMBER(E933),ISNUMBER(F933)),F933-E933,"")</f>
        <v>0</v>
      </c>
      <c r="H933" s="14">
        <f>IF(AND(ISNUMBER(E933),E933&gt;0,ISNUMBER(F933)),F933/E933-1,"")</f>
        <v>0</v>
      </c>
      <c r="I933" t="str" s="15">
        <v>Keep current</v>
      </c>
      <c r="J933" s="16"/>
      <c r="K933" t="str" s="15">
        <v/>
      </c>
      <c r="L933" s="17">
        <f>IF(AC933="Local catalog","",IF(AG933="Yes",IF(ISNUMBER(E933),E933,""),IF(I933="Keep current",IF(ISNUMBER(E933),E933,""),IF(AH933&lt;&gt;"Yes","",IF(I933="Approve proposed",F933,IF(AND(I933="Use my price",AND(ISNUMBER(J933),J933&gt;0)),J933,""))))))</f>
        <v>48.03</v>
      </c>
      <c r="M933" t="str" s="7">
        <f>IF(AND(AG933="Yes",OR(I933="Approve proposed",I933="Use my price")),"CHECK: protected price kept current",IF(OR(I933="Unreviewed",I933=""),"Pending review",IF(I933="Hold","On hold",IF(I933="Keep current",IF(ISNUMBER(E933),"Kept current","CHECK: no confirmed current price"),IF(AH933&lt;&gt;"Yes","CHECK: source needs review",IF(AND(I933="Use my price",NOT(AND(ISNUMBER(J933),J933&gt;0))),"CHECK: enter a price above zero",IF(NOT(OR(I933="Approve proposed",I933="Use my price")),"CHECK: choose a listed decision",IF(OR(NOT(ISNUMBER(L933)),L933&lt;=0,NOT(ISNUMBER(Y933)),Y933&lt;=0,X933&gt;=1),"CHECK: price or base unavailable",IF(L933/(Y933*(1-X933))-1&lt;0,"CHECK: price below local base","Ready")))))))))</f>
        <v>Kept current</v>
      </c>
      <c r="N933" s="18">
        <v>48.03</v>
      </c>
      <c r="O933" s="19">
        <v>0.6574</v>
      </c>
      <c r="P933" s="14">
        <v>0.6573</v>
      </c>
      <c r="Q933" s="20">
        <f>IF(AND(ISNUMBER(L933),ISNUMBER(Y933),Y933&gt;0,X933&lt;1),ROUND(L933/(Y933*(1-X933))-1,4),"")</f>
        <v>0.6573</v>
      </c>
      <c r="R933" s="12">
        <v>0</v>
      </c>
      <c r="S933" s="13">
        <f>IF(AND(ISNUMBER(E933),E933&gt;0,ISNUMBER(F933)),R933*(F933/E933-1)*(1-'Start Here'!$B$16),0)</f>
        <v>0</v>
      </c>
      <c r="T933" s="17">
        <f>IF(AND(M933="Ready",OR(I933="Approve proposed",AND(I933="Use my price",AND(ISNUMBER(J933),J933&gt;0))),ISNUMBER(L933),E933&gt;0),R933*(L933/E933-1)*(1-'Start Here'!$B$16),0)</f>
        <v>0</v>
      </c>
      <c r="U933" t="str" s="6">
        <v>SNAP: preserve existing selling price; Currently hidden; do not activate automatically</v>
      </c>
      <c r="V933" t="str" s="21">
        <v>No</v>
      </c>
      <c r="W933" t="str" s="21">
        <v>No</v>
      </c>
      <c r="X933" s="22">
        <v>0</v>
      </c>
      <c r="Y933" s="18">
        <v>28.98</v>
      </c>
      <c r="Z933" s="18">
        <v>10</v>
      </c>
      <c r="AA933" s="25">
        <v>0.5412</v>
      </c>
      <c r="AB933" t="str" s="6">
        <v>2026-10-01 10:41:27 UTC</v>
      </c>
      <c r="AC933" t="str" s="6">
        <v>Local Line cache</v>
      </c>
      <c r="AD933" s="23">
        <v>1004600</v>
      </c>
      <c r="AE933" s="23">
        <v>784656</v>
      </c>
      <c r="AF933" t="str" s="23">
        <v>1004600:784656:snap</v>
      </c>
      <c r="AG933" t="str" s="23">
        <v>Yes</v>
      </c>
      <c r="AH933" t="str" s="23">
        <v>Yes</v>
      </c>
      <c r="AI933" s="18">
        <v>0</v>
      </c>
    </row>
    <row r="934" ht="32" customHeight="1">
      <c r="A934" t="str" s="7">
        <v>Deck Family Farm</v>
      </c>
      <c r="B934" t="str" s="7">
        <v>Red Ranger Roasting Chicken, Medium</v>
      </c>
      <c r="C934" t="str" s="7">
        <v>Medium, 4.01 - 5.00 lbs</v>
      </c>
      <c r="D934" t="str" s="7">
        <v>Herd Share Members</v>
      </c>
      <c r="E934" s="12">
        <v>40.41</v>
      </c>
      <c r="F934" s="13">
        <v>43.64</v>
      </c>
      <c r="G934" s="13">
        <f>IF(AND(ISNUMBER(E934),ISNUMBER(F934)),F934-E934,"")</f>
        <v>3.23</v>
      </c>
      <c r="H934" s="14">
        <f>IF(AND(ISNUMBER(E934),E934&gt;0,ISNUMBER(F934)),F934/E934-1,"")</f>
        <v>0.07993071022024267</v>
      </c>
      <c r="I934" t="str" s="15">
        <v>Unreviewed</v>
      </c>
      <c r="J934" s="16"/>
      <c r="K934" t="str" s="15">
        <v/>
      </c>
      <c r="L934" s="17" t="str">
        <f>IF(AC934="Local catalog","",IF(AG934="Yes",IF(ISNUMBER(E934),E934,""),IF(I934="Keep current",IF(ISNUMBER(E934),E934,""),IF(AH934&lt;&gt;"Yes","",IF(I934="Approve proposed",F934,IF(AND(I934="Use my price",AND(ISNUMBER(J934),J934&gt;0)),J934,""))))))</f>
        <v/>
      </c>
      <c r="M934" t="str" s="7">
        <f>IF(AND(AG934="Yes",OR(I934="Approve proposed",I934="Use my price")),"CHECK: protected price kept current",IF(OR(I934="Unreviewed",I934=""),"Pending review",IF(I934="Hold","On hold",IF(I934="Keep current",IF(ISNUMBER(E934),"Kept current","CHECK: no confirmed current price"),IF(AH934&lt;&gt;"Yes","CHECK: source needs review",IF(AND(I934="Use my price",NOT(AND(ISNUMBER(J934),J934&gt;0))),"CHECK: enter a price above zero",IF(NOT(OR(I934="Approve proposed",I934="Use my price")),"CHECK: choose a listed decision",IF(OR(NOT(ISNUMBER(L934)),L934&lt;=0,NOT(ISNUMBER(Y934)),Y934&lt;=0,X934&gt;=1),"CHECK: price or base unavailable",IF(L934/(Y934*(1-X934))-1&lt;0,"CHECK: price below local base","Ready")))))))))</f>
        <v>Pending review</v>
      </c>
      <c r="N934" s="18">
        <v>40.41</v>
      </c>
      <c r="O934" s="19">
        <v>0.6574</v>
      </c>
      <c r="P934" s="14">
        <v>0.79</v>
      </c>
      <c r="Q934" s="20" t="str">
        <f>IF(AND(ISNUMBER(L934),ISNUMBER(Y934),Y934&gt;0,X934&lt;1),ROUND(L934/(Y934*(1-X934))-1,4),"")</f>
        <v/>
      </c>
      <c r="R934" s="12">
        <v>3014.77</v>
      </c>
      <c r="S934" s="13">
        <f>IF(AND(ISNUMBER(E934),E934&gt;0,ISNUMBER(F934)),R934*(F934/E934-1)*(1-'Start Here'!$B$16),0)</f>
        <v>233.74352603316055</v>
      </c>
      <c r="T934" s="17">
        <f>IF(AND(M934="Ready",OR(I934="Approve proposed",AND(I934="Use my price",AND(ISNUMBER(J934),J934&gt;0))),ISNUMBER(L934),E934&gt;0),R934*(L934/E934-1)*(1-'Start Here'!$B$16),0)</f>
        <v>0</v>
      </c>
      <c r="U934" t="str" s="6">
        <v/>
      </c>
      <c r="V934" t="str" s="21">
        <v>Yes</v>
      </c>
      <c r="W934" t="str" s="21">
        <v>No</v>
      </c>
      <c r="X934" s="22">
        <v>0</v>
      </c>
      <c r="Y934" s="18">
        <v>24.38</v>
      </c>
      <c r="Z934" s="18">
        <v>10</v>
      </c>
      <c r="AA934" s="25">
        <v>0.5412</v>
      </c>
      <c r="AB934" t="str" s="6">
        <v>2026-10-01 10:41:27 UTC</v>
      </c>
      <c r="AC934" t="str" s="6">
        <v>Local Line cache</v>
      </c>
      <c r="AD934" s="23">
        <v>1004599</v>
      </c>
      <c r="AE934" s="23">
        <v>784655</v>
      </c>
      <c r="AF934" t="str" s="23">
        <v>1004599:784655:herdShare</v>
      </c>
      <c r="AG934" t="str" s="23">
        <v>No</v>
      </c>
      <c r="AH934" t="str" s="23">
        <v>Yes</v>
      </c>
      <c r="AI934" s="18">
        <v>1779.74</v>
      </c>
    </row>
    <row r="935" ht="32" customHeight="1">
      <c r="A935" t="str" s="7">
        <v>Deck Family Farm</v>
      </c>
      <c r="B935" t="str" s="7">
        <v>Red Ranger Roasting Chicken, Medium</v>
      </c>
      <c r="C935" t="str" s="7">
        <v>Medium, 4.01 - 5.00 lbs</v>
      </c>
      <c r="D935" t="str" s="7">
        <v>CSA Members</v>
      </c>
      <c r="E935" s="12">
        <v>40.41</v>
      </c>
      <c r="F935" s="13">
        <v>43.64</v>
      </c>
      <c r="G935" s="13">
        <f>IF(AND(ISNUMBER(E935),ISNUMBER(F935)),F935-E935,"")</f>
        <v>3.23</v>
      </c>
      <c r="H935" s="14">
        <f>IF(AND(ISNUMBER(E935),E935&gt;0,ISNUMBER(F935)),F935/E935-1,"")</f>
        <v>0.07993071022024267</v>
      </c>
      <c r="I935" t="str" s="15">
        <v>Unreviewed</v>
      </c>
      <c r="J935" s="16"/>
      <c r="K935" t="str" s="15">
        <v/>
      </c>
      <c r="L935" s="17" t="str">
        <f>IF(AC935="Local catalog","",IF(AG935="Yes",IF(ISNUMBER(E935),E935,""),IF(I935="Keep current",IF(ISNUMBER(E935),E935,""),IF(AH935&lt;&gt;"Yes","",IF(I935="Approve proposed",F935,IF(AND(I935="Use my price",AND(ISNUMBER(J935),J935&gt;0)),J935,""))))))</f>
        <v/>
      </c>
      <c r="M935" t="str" s="7">
        <f>IF(AND(AG935="Yes",OR(I935="Approve proposed",I935="Use my price")),"CHECK: protected price kept current",IF(OR(I935="Unreviewed",I935=""),"Pending review",IF(I935="Hold","On hold",IF(I935="Keep current",IF(ISNUMBER(E935),"Kept current","CHECK: no confirmed current price"),IF(AH935&lt;&gt;"Yes","CHECK: source needs review",IF(AND(I935="Use my price",NOT(AND(ISNUMBER(J935),J935&gt;0))),"CHECK: enter a price above zero",IF(NOT(OR(I935="Approve proposed",I935="Use my price")),"CHECK: choose a listed decision",IF(OR(NOT(ISNUMBER(L935)),L935&lt;=0,NOT(ISNUMBER(Y935)),Y935&lt;=0,X935&gt;=1),"CHECK: price or base unavailable",IF(L935/(Y935*(1-X935))-1&lt;0,"CHECK: price below local base","Ready")))))))))</f>
        <v>Pending review</v>
      </c>
      <c r="N935" s="18">
        <v>40.41</v>
      </c>
      <c r="O935" s="19">
        <v>0.6574</v>
      </c>
      <c r="P935" s="14">
        <v>0.79</v>
      </c>
      <c r="Q935" s="20" t="str">
        <f>IF(AND(ISNUMBER(L935),ISNUMBER(Y935),Y935&gt;0,X935&lt;1),ROUND(L935/(Y935*(1-X935))-1,4),"")</f>
        <v/>
      </c>
      <c r="R935" s="12">
        <v>48.5</v>
      </c>
      <c r="S935" s="13">
        <f>IF(AND(ISNUMBER(E935),E935&gt;0,ISNUMBER(F935)),R935*(F935/E935-1)*(1-'Start Here'!$B$16),0)</f>
        <v>3.7603402623113165</v>
      </c>
      <c r="T935" s="17">
        <f>IF(AND(M935="Ready",OR(I935="Approve proposed",AND(I935="Use my price",AND(ISNUMBER(J935),J935&gt;0))),ISNUMBER(L935),E935&gt;0),R935*(L935/E935-1)*(1-'Start Here'!$B$16),0)</f>
        <v>0</v>
      </c>
      <c r="U935" t="str" s="6">
        <v/>
      </c>
      <c r="V935" t="str" s="21">
        <v>Yes</v>
      </c>
      <c r="W935" t="str" s="21">
        <v>No</v>
      </c>
      <c r="X935" s="22">
        <v>0</v>
      </c>
      <c r="Y935" s="18">
        <v>24.38</v>
      </c>
      <c r="Z935" s="18">
        <v>10</v>
      </c>
      <c r="AA935" s="25">
        <v>0.5412</v>
      </c>
      <c r="AB935" t="str" s="6">
        <v>2026-10-01 10:41:27 UTC</v>
      </c>
      <c r="AC935" t="str" s="6">
        <v>Local Line cache</v>
      </c>
      <c r="AD935" s="23">
        <v>1004599</v>
      </c>
      <c r="AE935" s="23">
        <v>784655</v>
      </c>
      <c r="AF935" t="str" s="23">
        <v>1004599:784655:member</v>
      </c>
      <c r="AG935" t="str" s="23">
        <v>No</v>
      </c>
      <c r="AH935" t="str" s="23">
        <v>Yes</v>
      </c>
      <c r="AI935" s="18">
        <v>24.38</v>
      </c>
    </row>
    <row r="936" ht="32" customHeight="1">
      <c r="A936" t="str" s="7">
        <v>Deck Family Farm</v>
      </c>
      <c r="B936" t="str" s="7">
        <v>Red Ranger Roasting Chicken, Medium</v>
      </c>
      <c r="C936" t="str" s="7">
        <v>Medium, 4.01 - 5.00 lbs</v>
      </c>
      <c r="D936" t="str" s="7">
        <v>Guest Basket</v>
      </c>
      <c r="E936" s="12">
        <v>40.41</v>
      </c>
      <c r="F936" s="13">
        <v>43.64</v>
      </c>
      <c r="G936" s="13">
        <f>IF(AND(ISNUMBER(E936),ISNUMBER(F936)),F936-E936,"")</f>
        <v>3.23</v>
      </c>
      <c r="H936" s="14">
        <f>IF(AND(ISNUMBER(E936),E936&gt;0,ISNUMBER(F936)),F936/E936-1,"")</f>
        <v>0.07993071022024267</v>
      </c>
      <c r="I936" t="str" s="15">
        <v>Unreviewed</v>
      </c>
      <c r="J936" s="16"/>
      <c r="K936" t="str" s="15">
        <v/>
      </c>
      <c r="L936" s="17" t="str">
        <f>IF(AC936="Local catalog","",IF(AG936="Yes",IF(ISNUMBER(E936),E936,""),IF(I936="Keep current",IF(ISNUMBER(E936),E936,""),IF(AH936&lt;&gt;"Yes","",IF(I936="Approve proposed",F936,IF(AND(I936="Use my price",AND(ISNUMBER(J936),J936&gt;0)),J936,""))))))</f>
        <v/>
      </c>
      <c r="M936" t="str" s="7">
        <f>IF(AND(AG936="Yes",OR(I936="Approve proposed",I936="Use my price")),"CHECK: protected price kept current",IF(OR(I936="Unreviewed",I936=""),"Pending review",IF(I936="Hold","On hold",IF(I936="Keep current",IF(ISNUMBER(E936),"Kept current","CHECK: no confirmed current price"),IF(AH936&lt;&gt;"Yes","CHECK: source needs review",IF(AND(I936="Use my price",NOT(AND(ISNUMBER(J936),J936&gt;0))),"CHECK: enter a price above zero",IF(NOT(OR(I936="Approve proposed",I936="Use my price")),"CHECK: choose a listed decision",IF(OR(NOT(ISNUMBER(L936)),L936&lt;=0,NOT(ISNUMBER(Y936)),Y936&lt;=0,X936&gt;=1),"CHECK: price or base unavailable",IF(L936/(Y936*(1-X936))-1&lt;0,"CHECK: price below local base","Ready")))))))))</f>
        <v>Pending review</v>
      </c>
      <c r="N936" s="18">
        <v>40.41</v>
      </c>
      <c r="O936" s="19">
        <v>0.6574</v>
      </c>
      <c r="P936" s="14">
        <v>0.79</v>
      </c>
      <c r="Q936" s="20" t="str">
        <f>IF(AND(ISNUMBER(L936),ISNUMBER(Y936),Y936&gt;0,X936&lt;1),ROUND(L936/(Y936*(1-X936))-1,4),"")</f>
        <v/>
      </c>
      <c r="R936" s="12">
        <v>157.6</v>
      </c>
      <c r="S936" s="13">
        <f>IF(AND(ISNUMBER(E936),E936&gt;0,ISNUMBER(F936)),R936*(F936/E936-1)*(1-'Start Here'!$B$16),0)</f>
        <v>12.219167532788939</v>
      </c>
      <c r="T936" s="17">
        <f>IF(AND(M936="Ready",OR(I936="Approve proposed",AND(I936="Use my price",AND(ISNUMBER(J936),J936&gt;0))),ISNUMBER(L936),E936&gt;0),R936*(L936/E936-1)*(1-'Start Here'!$B$16),0)</f>
        <v>0</v>
      </c>
      <c r="U936" t="str" s="6">
        <v/>
      </c>
      <c r="V936" t="str" s="21">
        <v>Yes</v>
      </c>
      <c r="W936" t="str" s="21">
        <v>No</v>
      </c>
      <c r="X936" s="22">
        <v>0</v>
      </c>
      <c r="Y936" s="18">
        <v>24.38</v>
      </c>
      <c r="Z936" s="18">
        <v>10</v>
      </c>
      <c r="AA936" s="25">
        <v>0.5412</v>
      </c>
      <c r="AB936" t="str" s="6">
        <v>2026-10-01 10:41:27 UTC</v>
      </c>
      <c r="AC936" t="str" s="6">
        <v>Local Line cache</v>
      </c>
      <c r="AD936" s="23">
        <v>1004599</v>
      </c>
      <c r="AE936" s="23">
        <v>784655</v>
      </c>
      <c r="AF936" t="str" s="23">
        <v>1004599:784655:guest</v>
      </c>
      <c r="AG936" t="str" s="23">
        <v>No</v>
      </c>
      <c r="AH936" t="str" s="23">
        <v>Yes</v>
      </c>
      <c r="AI936" s="18">
        <v>97.52</v>
      </c>
    </row>
    <row r="937" ht="32" customHeight="1">
      <c r="A937" t="str" s="7">
        <v>Deck Family Farm</v>
      </c>
      <c r="B937" t="str" s="7">
        <v>Red Ranger Roasting Chicken, Medium</v>
      </c>
      <c r="C937" t="str" s="7">
        <v>Medium, 4.01 - 5.00 lbs</v>
      </c>
      <c r="D937" t="str" s="7">
        <v>SNAP</v>
      </c>
      <c r="E937" s="12">
        <v>40.41</v>
      </c>
      <c r="F937" s="13">
        <v>40.41</v>
      </c>
      <c r="G937" s="13">
        <f>IF(AND(ISNUMBER(E937),ISNUMBER(F937)),F937-E937,"")</f>
        <v>0</v>
      </c>
      <c r="H937" s="14">
        <f>IF(AND(ISNUMBER(E937),E937&gt;0,ISNUMBER(F937)),F937/E937-1,"")</f>
        <v>0</v>
      </c>
      <c r="I937" t="str" s="15">
        <v>Keep current</v>
      </c>
      <c r="J937" s="16"/>
      <c r="K937" t="str" s="15">
        <v/>
      </c>
      <c r="L937" s="17">
        <f>IF(AC937="Local catalog","",IF(AG937="Yes",IF(ISNUMBER(E937),E937,""),IF(I937="Keep current",IF(ISNUMBER(E937),E937,""),IF(AH937&lt;&gt;"Yes","",IF(I937="Approve proposed",F937,IF(AND(I937="Use my price",AND(ISNUMBER(J937),J937&gt;0)),J937,""))))))</f>
        <v>40.41</v>
      </c>
      <c r="M937" t="str" s="7">
        <f>IF(AND(AG937="Yes",OR(I937="Approve proposed",I937="Use my price")),"CHECK: protected price kept current",IF(OR(I937="Unreviewed",I937=""),"Pending review",IF(I937="Hold","On hold",IF(I937="Keep current",IF(ISNUMBER(E937),"Kept current","CHECK: no confirmed current price"),IF(AH937&lt;&gt;"Yes","CHECK: source needs review",IF(AND(I937="Use my price",NOT(AND(ISNUMBER(J937),J937&gt;0))),"CHECK: enter a price above zero",IF(NOT(OR(I937="Approve proposed",I937="Use my price")),"CHECK: choose a listed decision",IF(OR(NOT(ISNUMBER(L937)),L937&lt;=0,NOT(ISNUMBER(Y937)),Y937&lt;=0,X937&gt;=1),"CHECK: price or base unavailable",IF(L937/(Y937*(1-X937))-1&lt;0,"CHECK: price below local base","Ready")))))))))</f>
        <v>Kept current</v>
      </c>
      <c r="N937" s="18">
        <v>40.41</v>
      </c>
      <c r="O937" s="19">
        <v>0.6574</v>
      </c>
      <c r="P937" s="14">
        <v>0.6575</v>
      </c>
      <c r="Q937" s="20">
        <f>IF(AND(ISNUMBER(L937),ISNUMBER(Y937),Y937&gt;0,X937&lt;1),ROUND(L937/(Y937*(1-X937))-1,4),"")</f>
        <v>0.6575</v>
      </c>
      <c r="R937" s="12">
        <v>0</v>
      </c>
      <c r="S937" s="13">
        <f>IF(AND(ISNUMBER(E937),E937&gt;0,ISNUMBER(F937)),R937*(F937/E937-1)*(1-'Start Here'!$B$16),0)</f>
        <v>0</v>
      </c>
      <c r="T937" s="17">
        <f>IF(AND(M937="Ready",OR(I937="Approve proposed",AND(I937="Use my price",AND(ISNUMBER(J937),J937&gt;0))),ISNUMBER(L937),E937&gt;0),R937*(L937/E937-1)*(1-'Start Here'!$B$16),0)</f>
        <v>0</v>
      </c>
      <c r="U937" t="str" s="6">
        <v>SNAP: preserve existing selling price</v>
      </c>
      <c r="V937" t="str" s="21">
        <v>Yes</v>
      </c>
      <c r="W937" t="str" s="21">
        <v>No</v>
      </c>
      <c r="X937" s="22">
        <v>0</v>
      </c>
      <c r="Y937" s="18">
        <v>24.38</v>
      </c>
      <c r="Z937" s="18">
        <v>10</v>
      </c>
      <c r="AA937" s="25">
        <v>0.5412</v>
      </c>
      <c r="AB937" t="str" s="6">
        <v>2026-10-01 10:41:27 UTC</v>
      </c>
      <c r="AC937" t="str" s="6">
        <v>Local Line cache</v>
      </c>
      <c r="AD937" s="23">
        <v>1004599</v>
      </c>
      <c r="AE937" s="23">
        <v>784655</v>
      </c>
      <c r="AF937" t="str" s="23">
        <v>1004599:784655:snap</v>
      </c>
      <c r="AG937" t="str" s="23">
        <v>Yes</v>
      </c>
      <c r="AH937" t="str" s="23">
        <v>Yes</v>
      </c>
      <c r="AI937" s="18">
        <v>0</v>
      </c>
    </row>
    <row r="938" ht="32" customHeight="1">
      <c r="A938" t="str" s="7">
        <v>Deck Family Farm</v>
      </c>
      <c r="B938" t="str" s="7">
        <v>Red Ranger Roasting Chicken, Small</v>
      </c>
      <c r="C938" t="str" s="7">
        <v>Small, 3.00 - 4.00 lbs</v>
      </c>
      <c r="D938" t="str" s="7">
        <v>Herd Share Members</v>
      </c>
      <c r="E938" s="12">
        <v>31.39</v>
      </c>
      <c r="F938" s="13">
        <v>33.9</v>
      </c>
      <c r="G938" s="13">
        <f>IF(AND(ISNUMBER(E938),ISNUMBER(F938)),F938-E938,"")</f>
        <v>2.51</v>
      </c>
      <c r="H938" s="14">
        <f>IF(AND(ISNUMBER(E938),E938&gt;0,ISNUMBER(F938)),F938/E938-1,"")</f>
        <v>0.07996177126473403</v>
      </c>
      <c r="I938" t="str" s="15">
        <v>Unreviewed</v>
      </c>
      <c r="J938" s="16"/>
      <c r="K938" t="str" s="15">
        <v/>
      </c>
      <c r="L938" s="17" t="str">
        <f>IF(AC938="Local catalog","",IF(AG938="Yes",IF(ISNUMBER(E938),E938,""),IF(I938="Keep current",IF(ISNUMBER(E938),E938,""),IF(AH938&lt;&gt;"Yes","",IF(I938="Approve proposed",F938,IF(AND(I938="Use my price",AND(ISNUMBER(J938),J938&gt;0)),J938,""))))))</f>
        <v/>
      </c>
      <c r="M938" t="str" s="7">
        <f>IF(AND(AG938="Yes",OR(I938="Approve proposed",I938="Use my price")),"CHECK: protected price kept current",IF(OR(I938="Unreviewed",I938=""),"Pending review",IF(I938="Hold","On hold",IF(I938="Keep current",IF(ISNUMBER(E938),"Kept current","CHECK: no confirmed current price"),IF(AH938&lt;&gt;"Yes","CHECK: source needs review",IF(AND(I938="Use my price",NOT(AND(ISNUMBER(J938),J938&gt;0))),"CHECK: enter a price above zero",IF(NOT(OR(I938="Approve proposed",I938="Use my price")),"CHECK: choose a listed decision",IF(OR(NOT(ISNUMBER(L938)),L938&lt;=0,NOT(ISNUMBER(Y938)),Y938&lt;=0,X938&gt;=1),"CHECK: price or base unavailable",IF(L938/(Y938*(1-X938))-1&lt;0,"CHECK: price below local base","Ready")))))))))</f>
        <v>Pending review</v>
      </c>
      <c r="N938" s="18">
        <v>31.39</v>
      </c>
      <c r="O938" s="19">
        <v>0.6574</v>
      </c>
      <c r="P938" s="14">
        <v>0.7899</v>
      </c>
      <c r="Q938" s="20" t="str">
        <f>IF(AND(ISNUMBER(L938),ISNUMBER(Y938),Y938&gt;0,X938&lt;1),ROUND(L938/(Y938*(1-X938))-1,4),"")</f>
        <v/>
      </c>
      <c r="R938" s="12">
        <v>1305.85</v>
      </c>
      <c r="S938" s="13">
        <f>IF(AND(ISNUMBER(E938),E938&gt;0,ISNUMBER(F938)),R938*(F938/E938-1)*(1-'Start Here'!$B$16),0)</f>
        <v>101.28553663587132</v>
      </c>
      <c r="T938" s="17">
        <f>IF(AND(M938="Ready",OR(I938="Approve proposed",AND(I938="Use my price",AND(ISNUMBER(J938),J938&gt;0))),ISNUMBER(L938),E938&gt;0),R938*(L938/E938-1)*(1-'Start Here'!$B$16),0)</f>
        <v>0</v>
      </c>
      <c r="U938" t="str" s="6">
        <v/>
      </c>
      <c r="V938" t="str" s="21">
        <v>Yes</v>
      </c>
      <c r="W938" t="str" s="21">
        <v>No</v>
      </c>
      <c r="X938" s="22">
        <v>0</v>
      </c>
      <c r="Y938" s="18">
        <v>18.94</v>
      </c>
      <c r="Z938" s="18">
        <v>10</v>
      </c>
      <c r="AA938" s="25">
        <v>0.5412</v>
      </c>
      <c r="AB938" t="str" s="6">
        <v>2026-10-01 10:41:27 UTC</v>
      </c>
      <c r="AC938" t="str" s="6">
        <v>Local Line cache</v>
      </c>
      <c r="AD938" s="23">
        <v>805661</v>
      </c>
      <c r="AE938" s="23">
        <v>642346</v>
      </c>
      <c r="AF938" t="str" s="23">
        <v>805661:642346:herdShare</v>
      </c>
      <c r="AG938" t="str" s="23">
        <v>No</v>
      </c>
      <c r="AH938" t="str" s="23">
        <v>Yes</v>
      </c>
      <c r="AI938" s="18">
        <v>738.6600000000001</v>
      </c>
    </row>
    <row r="939" ht="32" customHeight="1">
      <c r="A939" t="str" s="7">
        <v>Deck Family Farm</v>
      </c>
      <c r="B939" t="str" s="7">
        <v>Red Ranger Roasting Chicken, Small</v>
      </c>
      <c r="C939" t="str" s="7">
        <v>Small, 3.00 - 4.00 lbs</v>
      </c>
      <c r="D939" t="str" s="7">
        <v>CSA Members</v>
      </c>
      <c r="E939" s="12">
        <v>31.39</v>
      </c>
      <c r="F939" s="13">
        <v>33.9</v>
      </c>
      <c r="G939" s="13">
        <f>IF(AND(ISNUMBER(E939),ISNUMBER(F939)),F939-E939,"")</f>
        <v>2.51</v>
      </c>
      <c r="H939" s="14">
        <f>IF(AND(ISNUMBER(E939),E939&gt;0,ISNUMBER(F939)),F939/E939-1,"")</f>
        <v>0.07996177126473403</v>
      </c>
      <c r="I939" t="str" s="15">
        <v>Unreviewed</v>
      </c>
      <c r="J939" s="16"/>
      <c r="K939" t="str" s="15">
        <v/>
      </c>
      <c r="L939" s="17" t="str">
        <f>IF(AC939="Local catalog","",IF(AG939="Yes",IF(ISNUMBER(E939),E939,""),IF(I939="Keep current",IF(ISNUMBER(E939),E939,""),IF(AH939&lt;&gt;"Yes","",IF(I939="Approve proposed",F939,IF(AND(I939="Use my price",AND(ISNUMBER(J939),J939&gt;0)),J939,""))))))</f>
        <v/>
      </c>
      <c r="M939" t="str" s="7">
        <f>IF(AND(AG939="Yes",OR(I939="Approve proposed",I939="Use my price")),"CHECK: protected price kept current",IF(OR(I939="Unreviewed",I939=""),"Pending review",IF(I939="Hold","On hold",IF(I939="Keep current",IF(ISNUMBER(E939),"Kept current","CHECK: no confirmed current price"),IF(AH939&lt;&gt;"Yes","CHECK: source needs review",IF(AND(I939="Use my price",NOT(AND(ISNUMBER(J939),J939&gt;0))),"CHECK: enter a price above zero",IF(NOT(OR(I939="Approve proposed",I939="Use my price")),"CHECK: choose a listed decision",IF(OR(NOT(ISNUMBER(L939)),L939&lt;=0,NOT(ISNUMBER(Y939)),Y939&lt;=0,X939&gt;=1),"CHECK: price or base unavailable",IF(L939/(Y939*(1-X939))-1&lt;0,"CHECK: price below local base","Ready")))))))))</f>
        <v>Pending review</v>
      </c>
      <c r="N939" s="18">
        <v>31.39</v>
      </c>
      <c r="O939" s="19">
        <v>0.6574</v>
      </c>
      <c r="P939" s="14">
        <v>0.7899</v>
      </c>
      <c r="Q939" s="20" t="str">
        <f>IF(AND(ISNUMBER(L939),ISNUMBER(Y939),Y939&gt;0,X939&lt;1),ROUND(L939/(Y939*(1-X939))-1,4),"")</f>
        <v/>
      </c>
      <c r="R939" s="12">
        <v>113.01</v>
      </c>
      <c r="S939" s="13">
        <f>IF(AND(ISNUMBER(E939),E939&gt;0,ISNUMBER(F939)),R939*(F939/E939-1)*(1-'Start Here'!$B$16),0)</f>
        <v>8.765385377508766</v>
      </c>
      <c r="T939" s="17">
        <f>IF(AND(M939="Ready",OR(I939="Approve proposed",AND(I939="Use my price",AND(ISNUMBER(J939),J939&gt;0))),ISNUMBER(L939),E939&gt;0),R939*(L939/E939-1)*(1-'Start Here'!$B$16),0)</f>
        <v>0</v>
      </c>
      <c r="U939" t="str" s="6">
        <v/>
      </c>
      <c r="V939" t="str" s="21">
        <v>Yes</v>
      </c>
      <c r="W939" t="str" s="21">
        <v>No</v>
      </c>
      <c r="X939" s="22">
        <v>0</v>
      </c>
      <c r="Y939" s="18">
        <v>18.94</v>
      </c>
      <c r="Z939" s="18">
        <v>10</v>
      </c>
      <c r="AA939" s="25">
        <v>0.5412</v>
      </c>
      <c r="AB939" t="str" s="6">
        <v>2026-10-01 10:41:27 UTC</v>
      </c>
      <c r="AC939" t="str" s="6">
        <v>Local Line cache</v>
      </c>
      <c r="AD939" s="23">
        <v>805661</v>
      </c>
      <c r="AE939" s="23">
        <v>642346</v>
      </c>
      <c r="AF939" t="str" s="23">
        <v>805661:642346:member</v>
      </c>
      <c r="AG939" t="str" s="23">
        <v>No</v>
      </c>
      <c r="AH939" t="str" s="23">
        <v>Yes</v>
      </c>
      <c r="AI939" s="18">
        <v>56.82</v>
      </c>
    </row>
    <row r="940" ht="32" customHeight="1">
      <c r="A940" t="str" s="7">
        <v>Deck Family Farm</v>
      </c>
      <c r="B940" t="str" s="7">
        <v>Red Ranger Roasting Chicken, Small</v>
      </c>
      <c r="C940" t="str" s="7">
        <v>Small, 3.00 - 4.00 lbs</v>
      </c>
      <c r="D940" t="str" s="7">
        <v>Guest Basket</v>
      </c>
      <c r="E940" s="12">
        <v>31.39</v>
      </c>
      <c r="F940" s="13">
        <v>33.9</v>
      </c>
      <c r="G940" s="13">
        <f>IF(AND(ISNUMBER(E940),ISNUMBER(F940)),F940-E940,"")</f>
        <v>2.51</v>
      </c>
      <c r="H940" s="14">
        <f>IF(AND(ISNUMBER(E940),E940&gt;0,ISNUMBER(F940)),F940/E940-1,"")</f>
        <v>0.07996177126473403</v>
      </c>
      <c r="I940" t="str" s="15">
        <v>Unreviewed</v>
      </c>
      <c r="J940" s="16"/>
      <c r="K940" t="str" s="15">
        <v/>
      </c>
      <c r="L940" s="17" t="str">
        <f>IF(AC940="Local catalog","",IF(AG940="Yes",IF(ISNUMBER(E940),E940,""),IF(I940="Keep current",IF(ISNUMBER(E940),E940,""),IF(AH940&lt;&gt;"Yes","",IF(I940="Approve proposed",F940,IF(AND(I940="Use my price",AND(ISNUMBER(J940),J940&gt;0)),J940,""))))))</f>
        <v/>
      </c>
      <c r="M940" t="str" s="7">
        <f>IF(AND(AG940="Yes",OR(I940="Approve proposed",I940="Use my price")),"CHECK: protected price kept current",IF(OR(I940="Unreviewed",I940=""),"Pending review",IF(I940="Hold","On hold",IF(I940="Keep current",IF(ISNUMBER(E940),"Kept current","CHECK: no confirmed current price"),IF(AH940&lt;&gt;"Yes","CHECK: source needs review",IF(AND(I940="Use my price",NOT(AND(ISNUMBER(J940),J940&gt;0))),"CHECK: enter a price above zero",IF(NOT(OR(I940="Approve proposed",I940="Use my price")),"CHECK: choose a listed decision",IF(OR(NOT(ISNUMBER(L940)),L940&lt;=0,NOT(ISNUMBER(Y940)),Y940&lt;=0,X940&gt;=1),"CHECK: price or base unavailable",IF(L940/(Y940*(1-X940))-1&lt;0,"CHECK: price below local base","Ready")))))))))</f>
        <v>Pending review</v>
      </c>
      <c r="N940" s="18">
        <v>31.39</v>
      </c>
      <c r="O940" s="19">
        <v>0.6574</v>
      </c>
      <c r="P940" s="14">
        <v>0.7899</v>
      </c>
      <c r="Q940" s="20" t="str">
        <f>IF(AND(ISNUMBER(L940),ISNUMBER(Y940),Y940&gt;0,X940&lt;1),ROUND(L940/(Y940*(1-X940))-1,4),"")</f>
        <v/>
      </c>
      <c r="R940" s="12">
        <v>138.27</v>
      </c>
      <c r="S940" s="13">
        <f>IF(AND(ISNUMBER(E940),E940&gt;0,ISNUMBER(F940)),R940*(F940/E940-1)*(1-'Start Here'!$B$16),0)</f>
        <v>10.724624689391531</v>
      </c>
      <c r="T940" s="17">
        <f>IF(AND(M940="Ready",OR(I940="Approve proposed",AND(I940="Use my price",AND(ISNUMBER(J940),J940&gt;0))),ISNUMBER(L940),E940&gt;0),R940*(L940/E940-1)*(1-'Start Here'!$B$16),0)</f>
        <v>0</v>
      </c>
      <c r="U940" t="str" s="6">
        <v/>
      </c>
      <c r="V940" t="str" s="21">
        <v>Yes</v>
      </c>
      <c r="W940" t="str" s="21">
        <v>No</v>
      </c>
      <c r="X940" s="22">
        <v>0</v>
      </c>
      <c r="Y940" s="18">
        <v>18.94</v>
      </c>
      <c r="Z940" s="18">
        <v>10</v>
      </c>
      <c r="AA940" s="25">
        <v>0.5412</v>
      </c>
      <c r="AB940" t="str" s="6">
        <v>2026-10-01 10:41:27 UTC</v>
      </c>
      <c r="AC940" t="str" s="6">
        <v>Local Line cache</v>
      </c>
      <c r="AD940" s="23">
        <v>805661</v>
      </c>
      <c r="AE940" s="23">
        <v>642346</v>
      </c>
      <c r="AF940" t="str" s="23">
        <v>805661:642346:guest</v>
      </c>
      <c r="AG940" t="str" s="23">
        <v>No</v>
      </c>
      <c r="AH940" t="str" s="23">
        <v>Yes</v>
      </c>
      <c r="AI940" s="18">
        <v>75.76</v>
      </c>
    </row>
    <row r="941" ht="32" customHeight="1">
      <c r="A941" t="str" s="7">
        <v>Deck Family Farm</v>
      </c>
      <c r="B941" t="str" s="7">
        <v>Red Ranger Roasting Chicken, Small</v>
      </c>
      <c r="C941" t="str" s="7">
        <v>Small, 3.00 - 4.00 lbs</v>
      </c>
      <c r="D941" t="str" s="7">
        <v>SNAP</v>
      </c>
      <c r="E941" s="12">
        <v>31.39</v>
      </c>
      <c r="F941" s="13">
        <v>31.39</v>
      </c>
      <c r="G941" s="13">
        <f>IF(AND(ISNUMBER(E941),ISNUMBER(F941)),F941-E941,"")</f>
        <v>0</v>
      </c>
      <c r="H941" s="14">
        <f>IF(AND(ISNUMBER(E941),E941&gt;0,ISNUMBER(F941)),F941/E941-1,"")</f>
        <v>0</v>
      </c>
      <c r="I941" t="str" s="15">
        <v>Keep current</v>
      </c>
      <c r="J941" s="16"/>
      <c r="K941" t="str" s="15">
        <v/>
      </c>
      <c r="L941" s="17">
        <f>IF(AC941="Local catalog","",IF(AG941="Yes",IF(ISNUMBER(E941),E941,""),IF(I941="Keep current",IF(ISNUMBER(E941),E941,""),IF(AH941&lt;&gt;"Yes","",IF(I941="Approve proposed",F941,IF(AND(I941="Use my price",AND(ISNUMBER(J941),J941&gt;0)),J941,""))))))</f>
        <v>31.39</v>
      </c>
      <c r="M941" t="str" s="7">
        <f>IF(AND(AG941="Yes",OR(I941="Approve proposed",I941="Use my price")),"CHECK: protected price kept current",IF(OR(I941="Unreviewed",I941=""),"Pending review",IF(I941="Hold","On hold",IF(I941="Keep current",IF(ISNUMBER(E941),"Kept current","CHECK: no confirmed current price"),IF(AH941&lt;&gt;"Yes","CHECK: source needs review",IF(AND(I941="Use my price",NOT(AND(ISNUMBER(J941),J941&gt;0))),"CHECK: enter a price above zero",IF(NOT(OR(I941="Approve proposed",I941="Use my price")),"CHECK: choose a listed decision",IF(OR(NOT(ISNUMBER(L941)),L941&lt;=0,NOT(ISNUMBER(Y941)),Y941&lt;=0,X941&gt;=1),"CHECK: price or base unavailable",IF(L941/(Y941*(1-X941))-1&lt;0,"CHECK: price below local base","Ready")))))))))</f>
        <v>Kept current</v>
      </c>
      <c r="N941" s="18">
        <v>31.39</v>
      </c>
      <c r="O941" s="19">
        <v>0.6574</v>
      </c>
      <c r="P941" s="14">
        <v>0.6573</v>
      </c>
      <c r="Q941" s="20">
        <f>IF(AND(ISNUMBER(L941),ISNUMBER(Y941),Y941&gt;0,X941&lt;1),ROUND(L941/(Y941*(1-X941))-1,4),"")</f>
        <v>0.6573</v>
      </c>
      <c r="R941" s="12">
        <v>0</v>
      </c>
      <c r="S941" s="13">
        <f>IF(AND(ISNUMBER(E941),E941&gt;0,ISNUMBER(F941)),R941*(F941/E941-1)*(1-'Start Here'!$B$16),0)</f>
        <v>0</v>
      </c>
      <c r="T941" s="17">
        <f>IF(AND(M941="Ready",OR(I941="Approve proposed",AND(I941="Use my price",AND(ISNUMBER(J941),J941&gt;0))),ISNUMBER(L941),E941&gt;0),R941*(L941/E941-1)*(1-'Start Here'!$B$16),0)</f>
        <v>0</v>
      </c>
      <c r="U941" t="str" s="6">
        <v>SNAP: preserve existing selling price</v>
      </c>
      <c r="V941" t="str" s="21">
        <v>Yes</v>
      </c>
      <c r="W941" t="str" s="21">
        <v>No</v>
      </c>
      <c r="X941" s="22">
        <v>0</v>
      </c>
      <c r="Y941" s="18">
        <v>18.94</v>
      </c>
      <c r="Z941" s="18">
        <v>10</v>
      </c>
      <c r="AA941" s="25">
        <v>0.5412</v>
      </c>
      <c r="AB941" t="str" s="6">
        <v>2026-10-01 10:41:27 UTC</v>
      </c>
      <c r="AC941" t="str" s="6">
        <v>Local Line cache</v>
      </c>
      <c r="AD941" s="23">
        <v>805661</v>
      </c>
      <c r="AE941" s="23">
        <v>642346</v>
      </c>
      <c r="AF941" t="str" s="23">
        <v>805661:642346:snap</v>
      </c>
      <c r="AG941" t="str" s="23">
        <v>Yes</v>
      </c>
      <c r="AH941" t="str" s="23">
        <v>Yes</v>
      </c>
      <c r="AI941" s="18">
        <v>0</v>
      </c>
    </row>
    <row r="942" ht="32" customHeight="1">
      <c r="A942" t="str" s="7">
        <v>Deck Family Farm</v>
      </c>
      <c r="B942" t="str" s="7">
        <v>Ribeye Steak</v>
      </c>
      <c r="C942" t="str" s="7">
        <v>0.80 - 1.10 lbs</v>
      </c>
      <c r="D942" t="str" s="7">
        <v>Herd Share Members</v>
      </c>
      <c r="E942" s="12">
        <v>34.51</v>
      </c>
      <c r="F942" s="13">
        <v>37.27</v>
      </c>
      <c r="G942" s="13">
        <f>IF(AND(ISNUMBER(E942),ISNUMBER(F942)),F942-E942,"")</f>
        <v>2.76</v>
      </c>
      <c r="H942" s="14">
        <f>IF(AND(ISNUMBER(E942),E942&gt;0,ISNUMBER(F942)),F942/E942-1,"")</f>
        <v>0.07997681831353254</v>
      </c>
      <c r="I942" t="str" s="15">
        <v>Unreviewed</v>
      </c>
      <c r="J942" s="16"/>
      <c r="K942" t="str" s="15">
        <v/>
      </c>
      <c r="L942" s="17" t="str">
        <f>IF(AC942="Local catalog","",IF(AG942="Yes",IF(ISNUMBER(E942),E942,""),IF(I942="Keep current",IF(ISNUMBER(E942),E942,""),IF(AH942&lt;&gt;"Yes","",IF(I942="Approve proposed",F942,IF(AND(I942="Use my price",AND(ISNUMBER(J942),J942&gt;0)),J942,""))))))</f>
        <v/>
      </c>
      <c r="M942" t="str" s="7">
        <f>IF(AND(AG942="Yes",OR(I942="Approve proposed",I942="Use my price")),"CHECK: protected price kept current",IF(OR(I942="Unreviewed",I942=""),"Pending review",IF(I942="Hold","On hold",IF(I942="Keep current",IF(ISNUMBER(E942),"Kept current","CHECK: no confirmed current price"),IF(AH942&lt;&gt;"Yes","CHECK: source needs review",IF(AND(I942="Use my price",NOT(AND(ISNUMBER(J942),J942&gt;0))),"CHECK: enter a price above zero",IF(NOT(OR(I942="Approve proposed",I942="Use my price")),"CHECK: choose a listed decision",IF(OR(NOT(ISNUMBER(L942)),L942&lt;=0,NOT(ISNUMBER(Y942)),Y942&lt;=0,X942&gt;=1),"CHECK: price or base unavailable",IF(L942/(Y942*(1-X942))-1&lt;0,"CHECK: price below local base","Ready")))))))))</f>
        <v>Pending review</v>
      </c>
      <c r="N942" s="18">
        <v>34.51</v>
      </c>
      <c r="O942" s="19">
        <v>0.6574</v>
      </c>
      <c r="P942" s="14">
        <v>0.7901</v>
      </c>
      <c r="Q942" s="20" t="str">
        <f>IF(AND(ISNUMBER(L942),ISNUMBER(Y942),Y942&gt;0,X942&lt;1),ROUND(L942/(Y942*(1-X942))-1,4),"")</f>
        <v/>
      </c>
      <c r="R942" s="12">
        <v>6142.78</v>
      </c>
      <c r="S942" s="13">
        <f>IF(AND(ISNUMBER(E942),E942&gt;0,ISNUMBER(F942)),R942*(F942/E942-1)*(1-'Start Here'!$B$16),0)</f>
        <v>476.5416000000013</v>
      </c>
      <c r="T942" s="17">
        <f>IF(AND(M942="Ready",OR(I942="Approve proposed",AND(I942="Use my price",AND(ISNUMBER(J942),J942&gt;0))),ISNUMBER(L942),E942&gt;0),R942*(L942/E942-1)*(1-'Start Here'!$B$16),0)</f>
        <v>0</v>
      </c>
      <c r="U942" t="str" s="6">
        <v/>
      </c>
      <c r="V942" t="str" s="21">
        <v>Yes</v>
      </c>
      <c r="W942" t="str" s="21">
        <v>No</v>
      </c>
      <c r="X942" s="22">
        <v>0</v>
      </c>
      <c r="Y942" s="18">
        <v>20.82</v>
      </c>
      <c r="Z942" s="18">
        <v>40.5</v>
      </c>
      <c r="AA942" s="25">
        <v>0.5412</v>
      </c>
      <c r="AB942" t="str" s="6">
        <v>2026-10-01T16:20:39.167Z</v>
      </c>
      <c r="AC942" t="str" s="6">
        <v>Live GET verified</v>
      </c>
      <c r="AD942" s="23">
        <v>805668</v>
      </c>
      <c r="AE942" s="23">
        <v>526721</v>
      </c>
      <c r="AF942" t="str" s="23">
        <v>805668:526721:herdShare</v>
      </c>
      <c r="AG942" t="str" s="23">
        <v>No</v>
      </c>
      <c r="AH942" t="str" s="23">
        <v>Yes</v>
      </c>
      <c r="AI942" s="18">
        <v>3705.96</v>
      </c>
    </row>
    <row r="943" ht="32" customHeight="1">
      <c r="A943" t="str" s="7">
        <v>Deck Family Farm</v>
      </c>
      <c r="B943" t="str" s="7">
        <v>Ribeye Steak</v>
      </c>
      <c r="C943" t="str" s="7">
        <v>0.80 - 1.10 lbs</v>
      </c>
      <c r="D943" t="str" s="7">
        <v>CSA Members</v>
      </c>
      <c r="E943" s="12">
        <v>34.51</v>
      </c>
      <c r="F943" s="13">
        <v>37.27</v>
      </c>
      <c r="G943" s="13">
        <f>IF(AND(ISNUMBER(E943),ISNUMBER(F943)),F943-E943,"")</f>
        <v>2.76</v>
      </c>
      <c r="H943" s="14">
        <f>IF(AND(ISNUMBER(E943),E943&gt;0,ISNUMBER(F943)),F943/E943-1,"")</f>
        <v>0.07997681831353254</v>
      </c>
      <c r="I943" t="str" s="15">
        <v>Unreviewed</v>
      </c>
      <c r="J943" s="16"/>
      <c r="K943" t="str" s="15">
        <v/>
      </c>
      <c r="L943" s="17" t="str">
        <f>IF(AC943="Local catalog","",IF(AG943="Yes",IF(ISNUMBER(E943),E943,""),IF(I943="Keep current",IF(ISNUMBER(E943),E943,""),IF(AH943&lt;&gt;"Yes","",IF(I943="Approve proposed",F943,IF(AND(I943="Use my price",AND(ISNUMBER(J943),J943&gt;0)),J943,""))))))</f>
        <v/>
      </c>
      <c r="M943" t="str" s="7">
        <f>IF(AND(AG943="Yes",OR(I943="Approve proposed",I943="Use my price")),"CHECK: protected price kept current",IF(OR(I943="Unreviewed",I943=""),"Pending review",IF(I943="Hold","On hold",IF(I943="Keep current",IF(ISNUMBER(E943),"Kept current","CHECK: no confirmed current price"),IF(AH943&lt;&gt;"Yes","CHECK: source needs review",IF(AND(I943="Use my price",NOT(AND(ISNUMBER(J943),J943&gt;0))),"CHECK: enter a price above zero",IF(NOT(OR(I943="Approve proposed",I943="Use my price")),"CHECK: choose a listed decision",IF(OR(NOT(ISNUMBER(L943)),L943&lt;=0,NOT(ISNUMBER(Y943)),Y943&lt;=0,X943&gt;=1),"CHECK: price or base unavailable",IF(L943/(Y943*(1-X943))-1&lt;0,"CHECK: price below local base","Ready")))))))))</f>
        <v>Pending review</v>
      </c>
      <c r="N943" s="18">
        <v>34.51</v>
      </c>
      <c r="O943" s="19">
        <v>0.6574</v>
      </c>
      <c r="P943" s="14">
        <v>0.7901</v>
      </c>
      <c r="Q943" s="20" t="str">
        <f>IF(AND(ISNUMBER(L943),ISNUMBER(Y943),Y943&gt;0,X943&lt;1),ROUND(L943/(Y943*(1-X943))-1,4),"")</f>
        <v/>
      </c>
      <c r="R943" s="12">
        <v>345.1</v>
      </c>
      <c r="S943" s="13">
        <f>IF(AND(ISNUMBER(E943),E943&gt;0,ISNUMBER(F943)),R943*(F943/E943-1)*(1-'Start Here'!$B$16),0)</f>
        <v>26.772000000000077</v>
      </c>
      <c r="T943" s="17">
        <f>IF(AND(M943="Ready",OR(I943="Approve proposed",AND(I943="Use my price",AND(ISNUMBER(J943),J943&gt;0))),ISNUMBER(L943),E943&gt;0),R943*(L943/E943-1)*(1-'Start Here'!$B$16),0)</f>
        <v>0</v>
      </c>
      <c r="U943" t="str" s="6">
        <v/>
      </c>
      <c r="V943" t="str" s="21">
        <v>Yes</v>
      </c>
      <c r="W943" t="str" s="21">
        <v>No</v>
      </c>
      <c r="X943" s="22">
        <v>0</v>
      </c>
      <c r="Y943" s="18">
        <v>20.82</v>
      </c>
      <c r="Z943" s="18">
        <v>40.5</v>
      </c>
      <c r="AA943" s="25">
        <v>0.5412</v>
      </c>
      <c r="AB943" t="str" s="6">
        <v>2026-10-01T16:20:39.167Z</v>
      </c>
      <c r="AC943" t="str" s="6">
        <v>Live GET verified</v>
      </c>
      <c r="AD943" s="23">
        <v>805668</v>
      </c>
      <c r="AE943" s="23">
        <v>526721</v>
      </c>
      <c r="AF943" t="str" s="23">
        <v>805668:526721:member</v>
      </c>
      <c r="AG943" t="str" s="23">
        <v>No</v>
      </c>
      <c r="AH943" t="str" s="23">
        <v>Yes</v>
      </c>
      <c r="AI943" s="18">
        <v>208.2</v>
      </c>
    </row>
    <row r="944" ht="32" customHeight="1">
      <c r="A944" t="str" s="7">
        <v>Deck Family Farm</v>
      </c>
      <c r="B944" t="str" s="7">
        <v>Ribeye Steak</v>
      </c>
      <c r="C944" t="str" s="7">
        <v>0.80 - 1.10 lbs</v>
      </c>
      <c r="D944" t="str" s="7">
        <v>Guest Basket</v>
      </c>
      <c r="E944" s="12">
        <v>34.51</v>
      </c>
      <c r="F944" s="13">
        <v>37.27</v>
      </c>
      <c r="G944" s="13">
        <f>IF(AND(ISNUMBER(E944),ISNUMBER(F944)),F944-E944,"")</f>
        <v>2.76</v>
      </c>
      <c r="H944" s="14">
        <f>IF(AND(ISNUMBER(E944),E944&gt;0,ISNUMBER(F944)),F944/E944-1,"")</f>
        <v>0.07997681831353254</v>
      </c>
      <c r="I944" t="str" s="15">
        <v>Unreviewed</v>
      </c>
      <c r="J944" s="16"/>
      <c r="K944" t="str" s="15">
        <v/>
      </c>
      <c r="L944" s="17" t="str">
        <f>IF(AC944="Local catalog","",IF(AG944="Yes",IF(ISNUMBER(E944),E944,""),IF(I944="Keep current",IF(ISNUMBER(E944),E944,""),IF(AH944&lt;&gt;"Yes","",IF(I944="Approve proposed",F944,IF(AND(I944="Use my price",AND(ISNUMBER(J944),J944&gt;0)),J944,""))))))</f>
        <v/>
      </c>
      <c r="M944" t="str" s="7">
        <f>IF(AND(AG944="Yes",OR(I944="Approve proposed",I944="Use my price")),"CHECK: protected price kept current",IF(OR(I944="Unreviewed",I944=""),"Pending review",IF(I944="Hold","On hold",IF(I944="Keep current",IF(ISNUMBER(E944),"Kept current","CHECK: no confirmed current price"),IF(AH944&lt;&gt;"Yes","CHECK: source needs review",IF(AND(I944="Use my price",NOT(AND(ISNUMBER(J944),J944&gt;0))),"CHECK: enter a price above zero",IF(NOT(OR(I944="Approve proposed",I944="Use my price")),"CHECK: choose a listed decision",IF(OR(NOT(ISNUMBER(L944)),L944&lt;=0,NOT(ISNUMBER(Y944)),Y944&lt;=0,X944&gt;=1),"CHECK: price or base unavailable",IF(L944/(Y944*(1-X944))-1&lt;0,"CHECK: price below local base","Ready")))))))))</f>
        <v>Pending review</v>
      </c>
      <c r="N944" s="18">
        <v>34.51</v>
      </c>
      <c r="O944" s="19">
        <v>0.6574</v>
      </c>
      <c r="P944" s="14">
        <v>0.7901</v>
      </c>
      <c r="Q944" s="20" t="str">
        <f>IF(AND(ISNUMBER(L944),ISNUMBER(Y944),Y944&gt;0,X944&lt;1),ROUND(L944/(Y944*(1-X944))-1,4),"")</f>
        <v/>
      </c>
      <c r="R944" s="12">
        <v>1248.2399999999998</v>
      </c>
      <c r="S944" s="13">
        <f>IF(AND(ISNUMBER(E944),E944&gt;0,ISNUMBER(F944)),R944*(F944/E944-1)*(1-'Start Here'!$B$16),0)</f>
        <v>96.83535578093333</v>
      </c>
      <c r="T944" s="17">
        <f>IF(AND(M944="Ready",OR(I944="Approve proposed",AND(I944="Use my price",AND(ISNUMBER(J944),J944&gt;0))),ISNUMBER(L944),E944&gt;0),R944*(L944/E944-1)*(1-'Start Here'!$B$16),0)</f>
        <v>0</v>
      </c>
      <c r="U944" t="str" s="6">
        <v/>
      </c>
      <c r="V944" t="str" s="21">
        <v>Yes</v>
      </c>
      <c r="W944" t="str" s="21">
        <v>No</v>
      </c>
      <c r="X944" s="22">
        <v>0</v>
      </c>
      <c r="Y944" s="18">
        <v>20.82</v>
      </c>
      <c r="Z944" s="18">
        <v>40.5</v>
      </c>
      <c r="AA944" s="25">
        <v>0.5412</v>
      </c>
      <c r="AB944" t="str" s="6">
        <v>2026-10-01T16:20:39.167Z</v>
      </c>
      <c r="AC944" t="str" s="6">
        <v>Live GET verified</v>
      </c>
      <c r="AD944" s="23">
        <v>805668</v>
      </c>
      <c r="AE944" s="23">
        <v>526721</v>
      </c>
      <c r="AF944" t="str" s="23">
        <v>805668:526721:guest</v>
      </c>
      <c r="AG944" t="str" s="23">
        <v>No</v>
      </c>
      <c r="AH944" t="str" s="23">
        <v>Yes</v>
      </c>
      <c r="AI944" s="18">
        <v>749.5200000000001</v>
      </c>
    </row>
    <row r="945" ht="32" customHeight="1">
      <c r="A945" t="str" s="7">
        <v>Deck Family Farm</v>
      </c>
      <c r="B945" t="str" s="7">
        <v>Ribeye Steak</v>
      </c>
      <c r="C945" t="str" s="7">
        <v>0.80 - 1.10 lbs</v>
      </c>
      <c r="D945" t="str" s="7">
        <v>SNAP</v>
      </c>
      <c r="E945" s="12">
        <v>34.51</v>
      </c>
      <c r="F945" s="13">
        <v>34.51</v>
      </c>
      <c r="G945" s="13">
        <f>IF(AND(ISNUMBER(E945),ISNUMBER(F945)),F945-E945,"")</f>
        <v>0</v>
      </c>
      <c r="H945" s="14">
        <f>IF(AND(ISNUMBER(E945),E945&gt;0,ISNUMBER(F945)),F945/E945-1,"")</f>
        <v>0</v>
      </c>
      <c r="I945" t="str" s="15">
        <v>Keep current</v>
      </c>
      <c r="J945" s="16"/>
      <c r="K945" t="str" s="15">
        <v/>
      </c>
      <c r="L945" s="17">
        <f>IF(AC945="Local catalog","",IF(AG945="Yes",IF(ISNUMBER(E945),E945,""),IF(I945="Keep current",IF(ISNUMBER(E945),E945,""),IF(AH945&lt;&gt;"Yes","",IF(I945="Approve proposed",F945,IF(AND(I945="Use my price",AND(ISNUMBER(J945),J945&gt;0)),J945,""))))))</f>
        <v>34.51</v>
      </c>
      <c r="M945" t="str" s="7">
        <f>IF(AND(AG945="Yes",OR(I945="Approve proposed",I945="Use my price")),"CHECK: protected price kept current",IF(OR(I945="Unreviewed",I945=""),"Pending review",IF(I945="Hold","On hold",IF(I945="Keep current",IF(ISNUMBER(E945),"Kept current","CHECK: no confirmed current price"),IF(AH945&lt;&gt;"Yes","CHECK: source needs review",IF(AND(I945="Use my price",NOT(AND(ISNUMBER(J945),J945&gt;0))),"CHECK: enter a price above zero",IF(NOT(OR(I945="Approve proposed",I945="Use my price")),"CHECK: choose a listed decision",IF(OR(NOT(ISNUMBER(L945)),L945&lt;=0,NOT(ISNUMBER(Y945)),Y945&lt;=0,X945&gt;=1),"CHECK: price or base unavailable",IF(L945/(Y945*(1-X945))-1&lt;0,"CHECK: price below local base","Ready")))))))))</f>
        <v>Kept current</v>
      </c>
      <c r="N945" s="18">
        <v>34.51</v>
      </c>
      <c r="O945" s="19">
        <v>0.6574</v>
      </c>
      <c r="P945" s="14">
        <v>0.6575</v>
      </c>
      <c r="Q945" s="20">
        <f>IF(AND(ISNUMBER(L945),ISNUMBER(Y945),Y945&gt;0,X945&lt;1),ROUND(L945/(Y945*(1-X945))-1,4),"")</f>
        <v>0.6575</v>
      </c>
      <c r="R945" s="12">
        <v>0</v>
      </c>
      <c r="S945" s="13">
        <f>IF(AND(ISNUMBER(E945),E945&gt;0,ISNUMBER(F945)),R945*(F945/E945-1)*(1-'Start Here'!$B$16),0)</f>
        <v>0</v>
      </c>
      <c r="T945" s="17">
        <f>IF(AND(M945="Ready",OR(I945="Approve proposed",AND(I945="Use my price",AND(ISNUMBER(J945),J945&gt;0))),ISNUMBER(L945),E945&gt;0),R945*(L945/E945-1)*(1-'Start Here'!$B$16),0)</f>
        <v>0</v>
      </c>
      <c r="U945" t="str" s="6">
        <v>SNAP: preserve existing selling price</v>
      </c>
      <c r="V945" t="str" s="21">
        <v>Yes</v>
      </c>
      <c r="W945" t="str" s="21">
        <v>No</v>
      </c>
      <c r="X945" s="22">
        <v>0</v>
      </c>
      <c r="Y945" s="18">
        <v>20.82</v>
      </c>
      <c r="Z945" s="18">
        <v>40.5</v>
      </c>
      <c r="AA945" s="25">
        <v>0.5412</v>
      </c>
      <c r="AB945" t="str" s="6">
        <v>2026-10-01T16:20:39.167Z</v>
      </c>
      <c r="AC945" t="str" s="6">
        <v>Live GET verified</v>
      </c>
      <c r="AD945" s="23">
        <v>805668</v>
      </c>
      <c r="AE945" s="23">
        <v>526721</v>
      </c>
      <c r="AF945" t="str" s="23">
        <v>805668:526721:snap</v>
      </c>
      <c r="AG945" t="str" s="23">
        <v>Yes</v>
      </c>
      <c r="AH945" t="str" s="23">
        <v>Yes</v>
      </c>
      <c r="AI945" s="18">
        <v>0</v>
      </c>
    </row>
    <row r="946" ht="32" customHeight="1">
      <c r="A946" t="str" s="7">
        <v>Deck Family Farm</v>
      </c>
      <c r="B946" t="str" s="7">
        <v>Roast Beef, Ends &amp; Pieces</v>
      </c>
      <c r="C946" t="str" s="7">
        <v>8 oz</v>
      </c>
      <c r="D946" t="str" s="7">
        <v>Herd Share Members</v>
      </c>
      <c r="E946" s="12">
        <v>10.76</v>
      </c>
      <c r="F946" s="13">
        <v>11.62</v>
      </c>
      <c r="G946" s="13">
        <f>IF(AND(ISNUMBER(E946),ISNUMBER(F946)),F946-E946,"")</f>
        <v>0.86</v>
      </c>
      <c r="H946" s="14">
        <f>IF(AND(ISNUMBER(E946),E946&gt;0,ISNUMBER(F946)),F946/E946-1,"")</f>
        <v>0.07992565055762069</v>
      </c>
      <c r="I946" t="str" s="15">
        <v>Unreviewed</v>
      </c>
      <c r="J946" s="16"/>
      <c r="K946" t="str" s="15">
        <v/>
      </c>
      <c r="L946" s="17" t="str">
        <f>IF(AC946="Local catalog","",IF(AG946="Yes",IF(ISNUMBER(E946),E946,""),IF(I946="Keep current",IF(ISNUMBER(E946),E946,""),IF(AH946&lt;&gt;"Yes","",IF(I946="Approve proposed",F946,IF(AND(I946="Use my price",AND(ISNUMBER(J946),J946&gt;0)),J946,""))))))</f>
        <v/>
      </c>
      <c r="M946" t="str" s="7">
        <f>IF(AND(AG946="Yes",OR(I946="Approve proposed",I946="Use my price")),"CHECK: protected price kept current",IF(OR(I946="Unreviewed",I946=""),"Pending review",IF(I946="Hold","On hold",IF(I946="Keep current",IF(ISNUMBER(E946),"Kept current","CHECK: no confirmed current price"),IF(AH946&lt;&gt;"Yes","CHECK: source needs review",IF(AND(I946="Use my price",NOT(AND(ISNUMBER(J946),J946&gt;0))),"CHECK: enter a price above zero",IF(NOT(OR(I946="Approve proposed",I946="Use my price")),"CHECK: choose a listed decision",IF(OR(NOT(ISNUMBER(L946)),L946&lt;=0,NOT(ISNUMBER(Y946)),Y946&lt;=0,X946&gt;=1),"CHECK: price or base unavailable",IF(L946/(Y946*(1-X946))-1&lt;0,"CHECK: price below local base","Ready")))))))))</f>
        <v>Pending review</v>
      </c>
      <c r="N946" s="18">
        <v>12.93</v>
      </c>
      <c r="O946" s="19">
        <v>0.6574</v>
      </c>
      <c r="P946" s="14">
        <v>0.4897</v>
      </c>
      <c r="Q946" s="20" t="str">
        <f>IF(AND(ISNUMBER(L946),ISNUMBER(Y946),Y946&gt;0,X946&lt;1),ROUND(L946/(Y946*(1-X946))-1,4),"")</f>
        <v/>
      </c>
      <c r="R946" s="12">
        <v>0</v>
      </c>
      <c r="S946" s="13">
        <f>IF(AND(ISNUMBER(E946),E946&gt;0,ISNUMBER(F946)),R946*(F946/E946-1)*(1-'Start Here'!$B$16),0)</f>
        <v>0</v>
      </c>
      <c r="T946" s="17">
        <f>IF(AND(M946="Ready",OR(I946="Approve proposed",AND(I946="Use my price",AND(ISNUMBER(J946),J946&gt;0))),ISNUMBER(L946),E946&gt;0),R946*(L946/E946-1)*(1-'Start Here'!$B$16),0)</f>
        <v>0</v>
      </c>
      <c r="U946" t="str" s="6">
        <v>Local and Local Line prices differ; Currently hidden; do not activate automatically</v>
      </c>
      <c r="V946" t="str" s="21">
        <v>No</v>
      </c>
      <c r="W946" t="str" s="21">
        <v>No</v>
      </c>
      <c r="X946" s="22">
        <v>0</v>
      </c>
      <c r="Y946" s="18">
        <v>7.8</v>
      </c>
      <c r="Z946" s="18">
        <v>14.41</v>
      </c>
      <c r="AA946" s="25">
        <v>0.5412</v>
      </c>
      <c r="AB946" t="str" s="6">
        <v>2026-10-01 10:41:27 UTC</v>
      </c>
      <c r="AC946" t="str" s="6">
        <v>Local Line cache</v>
      </c>
      <c r="AD946" s="23">
        <v>921374</v>
      </c>
      <c r="AE946" s="23">
        <v>667827</v>
      </c>
      <c r="AF946" t="str" s="23">
        <v>921374:667827:herdShare</v>
      </c>
      <c r="AG946" t="str" s="23">
        <v>No</v>
      </c>
      <c r="AH946" t="str" s="23">
        <v>Yes</v>
      </c>
      <c r="AI946" s="18">
        <v>0</v>
      </c>
    </row>
    <row r="947" ht="32" customHeight="1">
      <c r="A947" t="str" s="7">
        <v>Deck Family Farm</v>
      </c>
      <c r="B947" t="str" s="7">
        <v>Roast Beef, Ends &amp; Pieces</v>
      </c>
      <c r="C947" t="str" s="7">
        <v>8 oz</v>
      </c>
      <c r="D947" t="str" s="7">
        <v>CSA Members</v>
      </c>
      <c r="E947" s="12">
        <v>10.76</v>
      </c>
      <c r="F947" s="13">
        <v>11.62</v>
      </c>
      <c r="G947" s="13">
        <f>IF(AND(ISNUMBER(E947),ISNUMBER(F947)),F947-E947,"")</f>
        <v>0.86</v>
      </c>
      <c r="H947" s="14">
        <f>IF(AND(ISNUMBER(E947),E947&gt;0,ISNUMBER(F947)),F947/E947-1,"")</f>
        <v>0.07992565055762069</v>
      </c>
      <c r="I947" t="str" s="15">
        <v>Unreviewed</v>
      </c>
      <c r="J947" s="16"/>
      <c r="K947" t="str" s="15">
        <v/>
      </c>
      <c r="L947" s="17" t="str">
        <f>IF(AC947="Local catalog","",IF(AG947="Yes",IF(ISNUMBER(E947),E947,""),IF(I947="Keep current",IF(ISNUMBER(E947),E947,""),IF(AH947&lt;&gt;"Yes","",IF(I947="Approve proposed",F947,IF(AND(I947="Use my price",AND(ISNUMBER(J947),J947&gt;0)),J947,""))))))</f>
        <v/>
      </c>
      <c r="M947" t="str" s="7">
        <f>IF(AND(AG947="Yes",OR(I947="Approve proposed",I947="Use my price")),"CHECK: protected price kept current",IF(OR(I947="Unreviewed",I947=""),"Pending review",IF(I947="Hold","On hold",IF(I947="Keep current",IF(ISNUMBER(E947),"Kept current","CHECK: no confirmed current price"),IF(AH947&lt;&gt;"Yes","CHECK: source needs review",IF(AND(I947="Use my price",NOT(AND(ISNUMBER(J947),J947&gt;0))),"CHECK: enter a price above zero",IF(NOT(OR(I947="Approve proposed",I947="Use my price")),"CHECK: choose a listed decision",IF(OR(NOT(ISNUMBER(L947)),L947&lt;=0,NOT(ISNUMBER(Y947)),Y947&lt;=0,X947&gt;=1),"CHECK: price or base unavailable",IF(L947/(Y947*(1-X947))-1&lt;0,"CHECK: price below local base","Ready")))))))))</f>
        <v>Pending review</v>
      </c>
      <c r="N947" s="18">
        <v>12.93</v>
      </c>
      <c r="O947" s="19">
        <v>0.6574</v>
      </c>
      <c r="P947" s="14">
        <v>0.4897</v>
      </c>
      <c r="Q947" s="20" t="str">
        <f>IF(AND(ISNUMBER(L947),ISNUMBER(Y947),Y947&gt;0,X947&lt;1),ROUND(L947/(Y947*(1-X947))-1,4),"")</f>
        <v/>
      </c>
      <c r="R947" s="12">
        <v>0</v>
      </c>
      <c r="S947" s="13">
        <f>IF(AND(ISNUMBER(E947),E947&gt;0,ISNUMBER(F947)),R947*(F947/E947-1)*(1-'Start Here'!$B$16),0)</f>
        <v>0</v>
      </c>
      <c r="T947" s="17">
        <f>IF(AND(M947="Ready",OR(I947="Approve proposed",AND(I947="Use my price",AND(ISNUMBER(J947),J947&gt;0))),ISNUMBER(L947),E947&gt;0),R947*(L947/E947-1)*(1-'Start Here'!$B$16),0)</f>
        <v>0</v>
      </c>
      <c r="U947" t="str" s="6">
        <v>Local and Local Line prices differ; Currently hidden; do not activate automatically</v>
      </c>
      <c r="V947" t="str" s="21">
        <v>No</v>
      </c>
      <c r="W947" t="str" s="21">
        <v>No</v>
      </c>
      <c r="X947" s="22">
        <v>0</v>
      </c>
      <c r="Y947" s="18">
        <v>7.8</v>
      </c>
      <c r="Z947" s="18">
        <v>14.41</v>
      </c>
      <c r="AA947" s="25">
        <v>0.5412</v>
      </c>
      <c r="AB947" t="str" s="6">
        <v>2026-10-01 10:41:27 UTC</v>
      </c>
      <c r="AC947" t="str" s="6">
        <v>Local Line cache</v>
      </c>
      <c r="AD947" s="23">
        <v>921374</v>
      </c>
      <c r="AE947" s="23">
        <v>667827</v>
      </c>
      <c r="AF947" t="str" s="23">
        <v>921374:667827:member</v>
      </c>
      <c r="AG947" t="str" s="23">
        <v>No</v>
      </c>
      <c r="AH947" t="str" s="23">
        <v>Yes</v>
      </c>
      <c r="AI947" s="18">
        <v>0</v>
      </c>
    </row>
    <row r="948" ht="32" customHeight="1">
      <c r="A948" t="str" s="7">
        <v>Deck Family Farm</v>
      </c>
      <c r="B948" t="str" s="7">
        <v>Roast Beef, Ends &amp; Pieces</v>
      </c>
      <c r="C948" t="str" s="7">
        <v>8 oz</v>
      </c>
      <c r="D948" t="str" s="7">
        <v>Guest Basket</v>
      </c>
      <c r="E948" s="12">
        <v>12.01</v>
      </c>
      <c r="F948" s="13">
        <v>12.97</v>
      </c>
      <c r="G948" s="13">
        <f>IF(AND(ISNUMBER(E948),ISNUMBER(F948)),F948-E948,"")</f>
        <v>0.96</v>
      </c>
      <c r="H948" s="14">
        <f>IF(AND(ISNUMBER(E948),E948&gt;0,ISNUMBER(F948)),F948/E948-1,"")</f>
        <v>0.07993338884263124</v>
      </c>
      <c r="I948" t="str" s="15">
        <v>Unreviewed</v>
      </c>
      <c r="J948" s="16"/>
      <c r="K948" t="str" s="15">
        <v/>
      </c>
      <c r="L948" s="17" t="str">
        <f>IF(AC948="Local catalog","",IF(AG948="Yes",IF(ISNUMBER(E948),E948,""),IF(I948="Keep current",IF(ISNUMBER(E948),E948,""),IF(AH948&lt;&gt;"Yes","",IF(I948="Approve proposed",F948,IF(AND(I948="Use my price",AND(ISNUMBER(J948),J948&gt;0)),J948,""))))))</f>
        <v/>
      </c>
      <c r="M948" t="str" s="7">
        <f>IF(AND(AG948="Yes",OR(I948="Approve proposed",I948="Use my price")),"CHECK: protected price kept current",IF(OR(I948="Unreviewed",I948=""),"Pending review",IF(I948="Hold","On hold",IF(I948="Keep current",IF(ISNUMBER(E948),"Kept current","CHECK: no confirmed current price"),IF(AH948&lt;&gt;"Yes","CHECK: source needs review",IF(AND(I948="Use my price",NOT(AND(ISNUMBER(J948),J948&gt;0))),"CHECK: enter a price above zero",IF(NOT(OR(I948="Approve proposed",I948="Use my price")),"CHECK: choose a listed decision",IF(OR(NOT(ISNUMBER(L948)),L948&lt;=0,NOT(ISNUMBER(Y948)),Y948&lt;=0,X948&gt;=1),"CHECK: price or base unavailable",IF(L948/(Y948*(1-X948))-1&lt;0,"CHECK: price below local base","Ready")))))))))</f>
        <v>Pending review</v>
      </c>
      <c r="N948" s="18">
        <v>12.93</v>
      </c>
      <c r="O948" s="19">
        <v>0.6574</v>
      </c>
      <c r="P948" s="14">
        <v>0.6628</v>
      </c>
      <c r="Q948" s="20" t="str">
        <f>IF(AND(ISNUMBER(L948),ISNUMBER(Y948),Y948&gt;0,X948&lt;1),ROUND(L948/(Y948*(1-X948))-1,4),"")</f>
        <v/>
      </c>
      <c r="R948" s="12">
        <v>0</v>
      </c>
      <c r="S948" s="13">
        <f>IF(AND(ISNUMBER(E948),E948&gt;0,ISNUMBER(F948)),R948*(F948/E948-1)*(1-'Start Here'!$B$16),0)</f>
        <v>0</v>
      </c>
      <c r="T948" s="17">
        <f>IF(AND(M948="Ready",OR(I948="Approve proposed",AND(I948="Use my price",AND(ISNUMBER(J948),J948&gt;0))),ISNUMBER(L948),E948&gt;0),R948*(L948/E948-1)*(1-'Start Here'!$B$16),0)</f>
        <v>0</v>
      </c>
      <c r="U948" t="str" s="6">
        <v>Local and Local Line prices differ; Currently hidden; do not activate automatically</v>
      </c>
      <c r="V948" t="str" s="21">
        <v>No</v>
      </c>
      <c r="W948" t="str" s="21">
        <v>No</v>
      </c>
      <c r="X948" s="22">
        <v>0</v>
      </c>
      <c r="Y948" s="18">
        <v>7.8</v>
      </c>
      <c r="Z948" s="18">
        <v>14.41</v>
      </c>
      <c r="AA948" s="25">
        <v>0.5412</v>
      </c>
      <c r="AB948" t="str" s="6">
        <v>2026-10-01 10:41:27 UTC</v>
      </c>
      <c r="AC948" t="str" s="6">
        <v>Local Line cache</v>
      </c>
      <c r="AD948" s="23">
        <v>921374</v>
      </c>
      <c r="AE948" s="23">
        <v>667827</v>
      </c>
      <c r="AF948" t="str" s="23">
        <v>921374:667827:guest</v>
      </c>
      <c r="AG948" t="str" s="23">
        <v>No</v>
      </c>
      <c r="AH948" t="str" s="23">
        <v>Yes</v>
      </c>
      <c r="AI948" s="18">
        <v>0</v>
      </c>
    </row>
    <row r="949" ht="32" customHeight="1">
      <c r="A949" t="str" s="7">
        <v>Deck Family Farm</v>
      </c>
      <c r="B949" t="str" s="7">
        <v>Roast Beef, Ends &amp; Pieces</v>
      </c>
      <c r="C949" t="str" s="7">
        <v>8 oz</v>
      </c>
      <c r="D949" t="str" s="7">
        <v>SNAP</v>
      </c>
      <c r="E949" s="12">
        <v>10.76</v>
      </c>
      <c r="F949" s="13">
        <v>10.76</v>
      </c>
      <c r="G949" s="13">
        <f>IF(AND(ISNUMBER(E949),ISNUMBER(F949)),F949-E949,"")</f>
        <v>0</v>
      </c>
      <c r="H949" s="14">
        <f>IF(AND(ISNUMBER(E949),E949&gt;0,ISNUMBER(F949)),F949/E949-1,"")</f>
        <v>0</v>
      </c>
      <c r="I949" t="str" s="15">
        <v>Keep current</v>
      </c>
      <c r="J949" s="16"/>
      <c r="K949" t="str" s="15">
        <v/>
      </c>
      <c r="L949" s="17">
        <f>IF(AC949="Local catalog","",IF(AG949="Yes",IF(ISNUMBER(E949),E949,""),IF(I949="Keep current",IF(ISNUMBER(E949),E949,""),IF(AH949&lt;&gt;"Yes","",IF(I949="Approve proposed",F949,IF(AND(I949="Use my price",AND(ISNUMBER(J949),J949&gt;0)),J949,""))))))</f>
        <v>10.76</v>
      </c>
      <c r="M949" t="str" s="7">
        <f>IF(AND(AG949="Yes",OR(I949="Approve proposed",I949="Use my price")),"CHECK: protected price kept current",IF(OR(I949="Unreviewed",I949=""),"Pending review",IF(I949="Hold","On hold",IF(I949="Keep current",IF(ISNUMBER(E949),"Kept current","CHECK: no confirmed current price"),IF(AH949&lt;&gt;"Yes","CHECK: source needs review",IF(AND(I949="Use my price",NOT(AND(ISNUMBER(J949),J949&gt;0))),"CHECK: enter a price above zero",IF(NOT(OR(I949="Approve proposed",I949="Use my price")),"CHECK: choose a listed decision",IF(OR(NOT(ISNUMBER(L949)),L949&lt;=0,NOT(ISNUMBER(Y949)),Y949&lt;=0,X949&gt;=1),"CHECK: price or base unavailable",IF(L949/(Y949*(1-X949))-1&lt;0,"CHECK: price below local base","Ready")))))))))</f>
        <v>Kept current</v>
      </c>
      <c r="N949" s="18">
        <v>12.93</v>
      </c>
      <c r="O949" s="19">
        <v>0.6574</v>
      </c>
      <c r="P949" s="14">
        <v>0.3795</v>
      </c>
      <c r="Q949" s="20">
        <f>IF(AND(ISNUMBER(L949),ISNUMBER(Y949),Y949&gt;0,X949&lt;1),ROUND(L949/(Y949*(1-X949))-1,4),"")</f>
        <v>0.3795</v>
      </c>
      <c r="R949" s="12">
        <v>0</v>
      </c>
      <c r="S949" s="13">
        <f>IF(AND(ISNUMBER(E949),E949&gt;0,ISNUMBER(F949)),R949*(F949/E949-1)*(1-'Start Here'!$B$16),0)</f>
        <v>0</v>
      </c>
      <c r="T949" s="17">
        <f>IF(AND(M949="Ready",OR(I949="Approve proposed",AND(I949="Use my price",AND(ISNUMBER(J949),J949&gt;0))),ISNUMBER(L949),E949&gt;0),R949*(L949/E949-1)*(1-'Start Here'!$B$16),0)</f>
        <v>0</v>
      </c>
      <c r="U949" t="str" s="6">
        <v>SNAP: preserve existing selling price; Local and Local Line prices differ; Currently hidden; do not activate automatically</v>
      </c>
      <c r="V949" t="str" s="21">
        <v>No</v>
      </c>
      <c r="W949" t="str" s="21">
        <v>No</v>
      </c>
      <c r="X949" s="22">
        <v>0</v>
      </c>
      <c r="Y949" s="18">
        <v>7.8</v>
      </c>
      <c r="Z949" s="18">
        <v>14.41</v>
      </c>
      <c r="AA949" s="25">
        <v>0.5412</v>
      </c>
      <c r="AB949" t="str" s="6">
        <v>2026-10-01 10:41:27 UTC</v>
      </c>
      <c r="AC949" t="str" s="6">
        <v>Local Line cache</v>
      </c>
      <c r="AD949" s="23">
        <v>921374</v>
      </c>
      <c r="AE949" s="23">
        <v>667827</v>
      </c>
      <c r="AF949" t="str" s="23">
        <v>921374:667827:snap</v>
      </c>
      <c r="AG949" t="str" s="23">
        <v>Yes</v>
      </c>
      <c r="AH949" t="str" s="23">
        <v>Yes</v>
      </c>
      <c r="AI949" s="18">
        <v>0</v>
      </c>
    </row>
    <row r="950" ht="32" customHeight="1">
      <c r="A950" t="str" s="7">
        <v>Deck Family Farm</v>
      </c>
      <c r="B950" t="str" s="7">
        <v>Roast Beef, Sliced</v>
      </c>
      <c r="C950" t="str" s="7">
        <v>8 oz</v>
      </c>
      <c r="D950" t="str" s="7">
        <v>Herd Share Members</v>
      </c>
      <c r="E950" s="12">
        <v>17.93</v>
      </c>
      <c r="F950" s="13">
        <v>19.36</v>
      </c>
      <c r="G950" s="13">
        <f>IF(AND(ISNUMBER(E950),ISNUMBER(F950)),F950-E950,"")</f>
        <v>1.43</v>
      </c>
      <c r="H950" s="14">
        <f>IF(AND(ISNUMBER(E950),E950&gt;0,ISNUMBER(F950)),F950/E950-1,"")</f>
        <v>0.07975460122699385</v>
      </c>
      <c r="I950" t="str" s="15">
        <v>Unreviewed</v>
      </c>
      <c r="J950" s="16"/>
      <c r="K950" t="str" s="15">
        <v/>
      </c>
      <c r="L950" s="17" t="str">
        <f>IF(AC950="Local catalog","",IF(AG950="Yes",IF(ISNUMBER(E950),E950,""),IF(I950="Keep current",IF(ISNUMBER(E950),E950,""),IF(AH950&lt;&gt;"Yes","",IF(I950="Approve proposed",F950,IF(AND(I950="Use my price",AND(ISNUMBER(J950),J950&gt;0)),J950,""))))))</f>
        <v/>
      </c>
      <c r="M950" t="str" s="7">
        <f>IF(AND(AG950="Yes",OR(I950="Approve proposed",I950="Use my price")),"CHECK: protected price kept current",IF(OR(I950="Unreviewed",I950=""),"Pending review",IF(I950="Hold","On hold",IF(I950="Keep current",IF(ISNUMBER(E950),"Kept current","CHECK: no confirmed current price"),IF(AH950&lt;&gt;"Yes","CHECK: source needs review",IF(AND(I950="Use my price",NOT(AND(ISNUMBER(J950),J950&gt;0))),"CHECK: enter a price above zero",IF(NOT(OR(I950="Approve proposed",I950="Use my price")),"CHECK: choose a listed decision",IF(OR(NOT(ISNUMBER(L950)),L950&lt;=0,NOT(ISNUMBER(Y950)),Y950&lt;=0,X950&gt;=1),"CHECK: price or base unavailable",IF(L950/(Y950*(1-X950))-1&lt;0,"CHECK: price below local base","Ready")))))))))</f>
        <v>Pending review</v>
      </c>
      <c r="N950" s="18">
        <v>17.93</v>
      </c>
      <c r="O950" s="19">
        <v>0.6574</v>
      </c>
      <c r="P950" s="14">
        <v>0.7893</v>
      </c>
      <c r="Q950" s="20" t="str">
        <f>IF(AND(ISNUMBER(L950),ISNUMBER(Y950),Y950&gt;0,X950&lt;1),ROUND(L950/(Y950*(1-X950))-1,4),"")</f>
        <v/>
      </c>
      <c r="R950" s="12">
        <v>1212.14</v>
      </c>
      <c r="S950" s="13">
        <f>IF(AND(ISNUMBER(E950),E950&gt;0,ISNUMBER(F950)),R950*(F950/E950-1)*(1-'Start Here'!$B$16),0)</f>
        <v>93.77353006134969</v>
      </c>
      <c r="T950" s="17">
        <f>IF(AND(M950="Ready",OR(I950="Approve proposed",AND(I950="Use my price",AND(ISNUMBER(J950),J950&gt;0))),ISNUMBER(L950),E950&gt;0),R950*(L950/E950-1)*(1-'Start Here'!$B$16),0)</f>
        <v>0</v>
      </c>
      <c r="U950" t="str" s="6">
        <v>Currently hidden; do not activate automatically</v>
      </c>
      <c r="V950" t="str" s="21">
        <v>No</v>
      </c>
      <c r="W950" t="str" s="21">
        <v>No</v>
      </c>
      <c r="X950" s="22">
        <v>0</v>
      </c>
      <c r="Y950" s="18">
        <v>10.82</v>
      </c>
      <c r="Z950" s="18">
        <v>20</v>
      </c>
      <c r="AA950" s="25">
        <v>0.5412</v>
      </c>
      <c r="AB950" t="str" s="6">
        <v>2026-10-01 10:41:27 UTC</v>
      </c>
      <c r="AC950" t="str" s="6">
        <v>Local Line cache</v>
      </c>
      <c r="AD950" s="23">
        <v>805670</v>
      </c>
      <c r="AE950" s="23">
        <v>526723</v>
      </c>
      <c r="AF950" t="str" s="23">
        <v>805670:526723:herdShare</v>
      </c>
      <c r="AG950" t="str" s="23">
        <v>No</v>
      </c>
      <c r="AH950" t="str" s="23">
        <v>Yes</v>
      </c>
      <c r="AI950" s="18">
        <v>757.4</v>
      </c>
    </row>
    <row r="951" ht="32" customHeight="1">
      <c r="A951" t="str" s="7">
        <v>Deck Family Farm</v>
      </c>
      <c r="B951" t="str" s="7">
        <v>Roast Beef, Sliced</v>
      </c>
      <c r="C951" t="str" s="7">
        <v>8 oz</v>
      </c>
      <c r="D951" t="str" s="7">
        <v>CSA Members</v>
      </c>
      <c r="E951" s="12">
        <v>17.93</v>
      </c>
      <c r="F951" s="13">
        <v>19.36</v>
      </c>
      <c r="G951" s="13">
        <f>IF(AND(ISNUMBER(E951),ISNUMBER(F951)),F951-E951,"")</f>
        <v>1.43</v>
      </c>
      <c r="H951" s="14">
        <f>IF(AND(ISNUMBER(E951),E951&gt;0,ISNUMBER(F951)),F951/E951-1,"")</f>
        <v>0.07975460122699385</v>
      </c>
      <c r="I951" t="str" s="15">
        <v>Unreviewed</v>
      </c>
      <c r="J951" s="16"/>
      <c r="K951" t="str" s="15">
        <v/>
      </c>
      <c r="L951" s="17" t="str">
        <f>IF(AC951="Local catalog","",IF(AG951="Yes",IF(ISNUMBER(E951),E951,""),IF(I951="Keep current",IF(ISNUMBER(E951),E951,""),IF(AH951&lt;&gt;"Yes","",IF(I951="Approve proposed",F951,IF(AND(I951="Use my price",AND(ISNUMBER(J951),J951&gt;0)),J951,""))))))</f>
        <v/>
      </c>
      <c r="M951" t="str" s="7">
        <f>IF(AND(AG951="Yes",OR(I951="Approve proposed",I951="Use my price")),"CHECK: protected price kept current",IF(OR(I951="Unreviewed",I951=""),"Pending review",IF(I951="Hold","On hold",IF(I951="Keep current",IF(ISNUMBER(E951),"Kept current","CHECK: no confirmed current price"),IF(AH951&lt;&gt;"Yes","CHECK: source needs review",IF(AND(I951="Use my price",NOT(AND(ISNUMBER(J951),J951&gt;0))),"CHECK: enter a price above zero",IF(NOT(OR(I951="Approve proposed",I951="Use my price")),"CHECK: choose a listed decision",IF(OR(NOT(ISNUMBER(L951)),L951&lt;=0,NOT(ISNUMBER(Y951)),Y951&lt;=0,X951&gt;=1),"CHECK: price or base unavailable",IF(L951/(Y951*(1-X951))-1&lt;0,"CHECK: price below local base","Ready")))))))))</f>
        <v>Pending review</v>
      </c>
      <c r="N951" s="18">
        <v>17.93</v>
      </c>
      <c r="O951" s="19">
        <v>0.6574</v>
      </c>
      <c r="P951" s="14">
        <v>0.7893</v>
      </c>
      <c r="Q951" s="20" t="str">
        <f>IF(AND(ISNUMBER(L951),ISNUMBER(Y951),Y951&gt;0,X951&lt;1),ROUND(L951/(Y951*(1-X951))-1,4),"")</f>
        <v/>
      </c>
      <c r="R951" s="12">
        <v>0</v>
      </c>
      <c r="S951" s="13">
        <f>IF(AND(ISNUMBER(E951),E951&gt;0,ISNUMBER(F951)),R951*(F951/E951-1)*(1-'Start Here'!$B$16),0)</f>
        <v>0</v>
      </c>
      <c r="T951" s="17">
        <f>IF(AND(M951="Ready",OR(I951="Approve proposed",AND(I951="Use my price",AND(ISNUMBER(J951),J951&gt;0))),ISNUMBER(L951),E951&gt;0),R951*(L951/E951-1)*(1-'Start Here'!$B$16),0)</f>
        <v>0</v>
      </c>
      <c r="U951" t="str" s="6">
        <v>Currently hidden; do not activate automatically</v>
      </c>
      <c r="V951" t="str" s="21">
        <v>No</v>
      </c>
      <c r="W951" t="str" s="21">
        <v>No</v>
      </c>
      <c r="X951" s="22">
        <v>0</v>
      </c>
      <c r="Y951" s="18">
        <v>10.82</v>
      </c>
      <c r="Z951" s="18">
        <v>20</v>
      </c>
      <c r="AA951" s="25">
        <v>0.5412</v>
      </c>
      <c r="AB951" t="str" s="6">
        <v>2026-10-01 10:41:27 UTC</v>
      </c>
      <c r="AC951" t="str" s="6">
        <v>Local Line cache</v>
      </c>
      <c r="AD951" s="23">
        <v>805670</v>
      </c>
      <c r="AE951" s="23">
        <v>526723</v>
      </c>
      <c r="AF951" t="str" s="23">
        <v>805670:526723:member</v>
      </c>
      <c r="AG951" t="str" s="23">
        <v>No</v>
      </c>
      <c r="AH951" t="str" s="23">
        <v>Yes</v>
      </c>
      <c r="AI951" s="18">
        <v>0</v>
      </c>
    </row>
    <row r="952" ht="32" customHeight="1">
      <c r="A952" t="str" s="7">
        <v>Deck Family Farm</v>
      </c>
      <c r="B952" t="str" s="7">
        <v>Roast Beef, Sliced</v>
      </c>
      <c r="C952" t="str" s="7">
        <v>8 oz</v>
      </c>
      <c r="D952" t="str" s="7">
        <v>Guest Basket</v>
      </c>
      <c r="E952" s="12">
        <v>17.93</v>
      </c>
      <c r="F952" s="13">
        <v>19.36</v>
      </c>
      <c r="G952" s="13">
        <f>IF(AND(ISNUMBER(E952),ISNUMBER(F952)),F952-E952,"")</f>
        <v>1.43</v>
      </c>
      <c r="H952" s="14">
        <f>IF(AND(ISNUMBER(E952),E952&gt;0,ISNUMBER(F952)),F952/E952-1,"")</f>
        <v>0.07975460122699385</v>
      </c>
      <c r="I952" t="str" s="15">
        <v>Unreviewed</v>
      </c>
      <c r="J952" s="16"/>
      <c r="K952" t="str" s="15">
        <v/>
      </c>
      <c r="L952" s="17" t="str">
        <f>IF(AC952="Local catalog","",IF(AG952="Yes",IF(ISNUMBER(E952),E952,""),IF(I952="Keep current",IF(ISNUMBER(E952),E952,""),IF(AH952&lt;&gt;"Yes","",IF(I952="Approve proposed",F952,IF(AND(I952="Use my price",AND(ISNUMBER(J952),J952&gt;0)),J952,""))))))</f>
        <v/>
      </c>
      <c r="M952" t="str" s="7">
        <f>IF(AND(AG952="Yes",OR(I952="Approve proposed",I952="Use my price")),"CHECK: protected price kept current",IF(OR(I952="Unreviewed",I952=""),"Pending review",IF(I952="Hold","On hold",IF(I952="Keep current",IF(ISNUMBER(E952),"Kept current","CHECK: no confirmed current price"),IF(AH952&lt;&gt;"Yes","CHECK: source needs review",IF(AND(I952="Use my price",NOT(AND(ISNUMBER(J952),J952&gt;0))),"CHECK: enter a price above zero",IF(NOT(OR(I952="Approve proposed",I952="Use my price")),"CHECK: choose a listed decision",IF(OR(NOT(ISNUMBER(L952)),L952&lt;=0,NOT(ISNUMBER(Y952)),Y952&lt;=0,X952&gt;=1),"CHECK: price or base unavailable",IF(L952/(Y952*(1-X952))-1&lt;0,"CHECK: price below local base","Ready")))))))))</f>
        <v>Pending review</v>
      </c>
      <c r="N952" s="18">
        <v>17.93</v>
      </c>
      <c r="O952" s="19">
        <v>0.6574</v>
      </c>
      <c r="P952" s="14">
        <v>0.7893</v>
      </c>
      <c r="Q952" s="20" t="str">
        <f>IF(AND(ISNUMBER(L952),ISNUMBER(Y952),Y952&gt;0,X952&lt;1),ROUND(L952/(Y952*(1-X952))-1,4),"")</f>
        <v/>
      </c>
      <c r="R952" s="12">
        <v>32.28</v>
      </c>
      <c r="S952" s="13">
        <f>IF(AND(ISNUMBER(E952),E952&gt;0,ISNUMBER(F952)),R952*(F952/E952-1)*(1-'Start Here'!$B$16),0)</f>
        <v>2.4972441717791405</v>
      </c>
      <c r="T952" s="17">
        <f>IF(AND(M952="Ready",OR(I952="Approve proposed",AND(I952="Use my price",AND(ISNUMBER(J952),J952&gt;0))),ISNUMBER(L952),E952&gt;0),R952*(L952/E952-1)*(1-'Start Here'!$B$16),0)</f>
        <v>0</v>
      </c>
      <c r="U952" t="str" s="6">
        <v>Currently hidden; do not activate automatically</v>
      </c>
      <c r="V952" t="str" s="21">
        <v>No</v>
      </c>
      <c r="W952" t="str" s="21">
        <v>No</v>
      </c>
      <c r="X952" s="22">
        <v>0</v>
      </c>
      <c r="Y952" s="18">
        <v>10.82</v>
      </c>
      <c r="Z952" s="18">
        <v>20</v>
      </c>
      <c r="AA952" s="25">
        <v>0.5412</v>
      </c>
      <c r="AB952" t="str" s="6">
        <v>2026-10-01 10:41:27 UTC</v>
      </c>
      <c r="AC952" t="str" s="6">
        <v>Local Line cache</v>
      </c>
      <c r="AD952" s="23">
        <v>805670</v>
      </c>
      <c r="AE952" s="23">
        <v>526723</v>
      </c>
      <c r="AF952" t="str" s="23">
        <v>805670:526723:guest</v>
      </c>
      <c r="AG952" t="str" s="23">
        <v>No</v>
      </c>
      <c r="AH952" t="str" s="23">
        <v>Yes</v>
      </c>
      <c r="AI952" s="18">
        <v>21.64</v>
      </c>
    </row>
    <row r="953" ht="32" customHeight="1">
      <c r="A953" t="str" s="7">
        <v>Deck Family Farm</v>
      </c>
      <c r="B953" t="str" s="7">
        <v>Roast Beef, Sliced</v>
      </c>
      <c r="C953" t="str" s="7">
        <v>8 oz</v>
      </c>
      <c r="D953" t="str" s="7">
        <v>SNAP</v>
      </c>
      <c r="E953" s="12">
        <v>17.93</v>
      </c>
      <c r="F953" s="13">
        <v>17.93</v>
      </c>
      <c r="G953" s="13">
        <f>IF(AND(ISNUMBER(E953),ISNUMBER(F953)),F953-E953,"")</f>
        <v>0</v>
      </c>
      <c r="H953" s="14">
        <f>IF(AND(ISNUMBER(E953),E953&gt;0,ISNUMBER(F953)),F953/E953-1,"")</f>
        <v>0</v>
      </c>
      <c r="I953" t="str" s="15">
        <v>Keep current</v>
      </c>
      <c r="J953" s="16"/>
      <c r="K953" t="str" s="15">
        <v/>
      </c>
      <c r="L953" s="17">
        <f>IF(AC953="Local catalog","",IF(AG953="Yes",IF(ISNUMBER(E953),E953,""),IF(I953="Keep current",IF(ISNUMBER(E953),E953,""),IF(AH953&lt;&gt;"Yes","",IF(I953="Approve proposed",F953,IF(AND(I953="Use my price",AND(ISNUMBER(J953),J953&gt;0)),J953,""))))))</f>
        <v>17.93</v>
      </c>
      <c r="M953" t="str" s="7">
        <f>IF(AND(AG953="Yes",OR(I953="Approve proposed",I953="Use my price")),"CHECK: protected price kept current",IF(OR(I953="Unreviewed",I953=""),"Pending review",IF(I953="Hold","On hold",IF(I953="Keep current",IF(ISNUMBER(E953),"Kept current","CHECK: no confirmed current price"),IF(AH953&lt;&gt;"Yes","CHECK: source needs review",IF(AND(I953="Use my price",NOT(AND(ISNUMBER(J953),J953&gt;0))),"CHECK: enter a price above zero",IF(NOT(OR(I953="Approve proposed",I953="Use my price")),"CHECK: choose a listed decision",IF(OR(NOT(ISNUMBER(L953)),L953&lt;=0,NOT(ISNUMBER(Y953)),Y953&lt;=0,X953&gt;=1),"CHECK: price or base unavailable",IF(L953/(Y953*(1-X953))-1&lt;0,"CHECK: price below local base","Ready")))))))))</f>
        <v>Kept current</v>
      </c>
      <c r="N953" s="18">
        <v>17.93</v>
      </c>
      <c r="O953" s="19">
        <v>0.6574</v>
      </c>
      <c r="P953" s="14">
        <v>0.6571</v>
      </c>
      <c r="Q953" s="20">
        <f>IF(AND(ISNUMBER(L953),ISNUMBER(Y953),Y953&gt;0,X953&lt;1),ROUND(L953/(Y953*(1-X953))-1,4),"")</f>
        <v>0.6571</v>
      </c>
      <c r="R953" s="12">
        <v>0</v>
      </c>
      <c r="S953" s="13">
        <f>IF(AND(ISNUMBER(E953),E953&gt;0,ISNUMBER(F953)),R953*(F953/E953-1)*(1-'Start Here'!$B$16),0)</f>
        <v>0</v>
      </c>
      <c r="T953" s="17">
        <f>IF(AND(M953="Ready",OR(I953="Approve proposed",AND(I953="Use my price",AND(ISNUMBER(J953),J953&gt;0))),ISNUMBER(L953),E953&gt;0),R953*(L953/E953-1)*(1-'Start Here'!$B$16),0)</f>
        <v>0</v>
      </c>
      <c r="U953" t="str" s="6">
        <v>SNAP: preserve existing selling price; Currently hidden; do not activate automatically</v>
      </c>
      <c r="V953" t="str" s="21">
        <v>No</v>
      </c>
      <c r="W953" t="str" s="21">
        <v>No</v>
      </c>
      <c r="X953" s="22">
        <v>0</v>
      </c>
      <c r="Y953" s="18">
        <v>10.82</v>
      </c>
      <c r="Z953" s="18">
        <v>20</v>
      </c>
      <c r="AA953" s="25">
        <v>0.5412</v>
      </c>
      <c r="AB953" t="str" s="6">
        <v>2026-10-01 10:41:27 UTC</v>
      </c>
      <c r="AC953" t="str" s="6">
        <v>Local Line cache</v>
      </c>
      <c r="AD953" s="23">
        <v>805670</v>
      </c>
      <c r="AE953" s="23">
        <v>526723</v>
      </c>
      <c r="AF953" t="str" s="23">
        <v>805670:526723:snap</v>
      </c>
      <c r="AG953" t="str" s="23">
        <v>Yes</v>
      </c>
      <c r="AH953" t="str" s="23">
        <v>Yes</v>
      </c>
      <c r="AI953" s="18">
        <v>0</v>
      </c>
    </row>
    <row r="954" ht="32" customHeight="1">
      <c r="A954" t="str" s="7">
        <v>Deck Family Farm</v>
      </c>
      <c r="B954" t="str" s="7">
        <v>Sage &amp; Sea Salt Sausage</v>
      </c>
      <c r="C954" t="str" s="7">
        <v>8 oz</v>
      </c>
      <c r="D954" t="str" s="7">
        <v>Herd Share Members</v>
      </c>
      <c r="E954" s="12">
        <v>13.32</v>
      </c>
      <c r="F954" s="13">
        <v>14.39</v>
      </c>
      <c r="G954" s="13">
        <f>IF(AND(ISNUMBER(E954),ISNUMBER(F954)),F954-E954,"")</f>
        <v>1.07</v>
      </c>
      <c r="H954" s="14">
        <f>IF(AND(ISNUMBER(E954),E954&gt;0,ISNUMBER(F954)),F954/E954-1,"")</f>
        <v>0.08033033033033044</v>
      </c>
      <c r="I954" t="str" s="15">
        <v>Unreviewed</v>
      </c>
      <c r="J954" s="16"/>
      <c r="K954" t="str" s="15">
        <v/>
      </c>
      <c r="L954" s="17" t="str">
        <f>IF(AC954="Local catalog","",IF(AG954="Yes",IF(ISNUMBER(E954),E954,""),IF(I954="Keep current",IF(ISNUMBER(E954),E954,""),IF(AH954&lt;&gt;"Yes","",IF(I954="Approve proposed",F954,IF(AND(I954="Use my price",AND(ISNUMBER(J954),J954&gt;0)),J954,""))))))</f>
        <v/>
      </c>
      <c r="M954" t="str" s="7">
        <f>IF(AND(AG954="Yes",OR(I954="Approve proposed",I954="Use my price")),"CHECK: protected price kept current",IF(OR(I954="Unreviewed",I954=""),"Pending review",IF(I954="Hold","On hold",IF(I954="Keep current",IF(ISNUMBER(E954),"Kept current","CHECK: no confirmed current price"),IF(AH954&lt;&gt;"Yes","CHECK: source needs review",IF(AND(I954="Use my price",NOT(AND(ISNUMBER(J954),J954&gt;0))),"CHECK: enter a price above zero",IF(NOT(OR(I954="Approve proposed",I954="Use my price")),"CHECK: choose a listed decision",IF(OR(NOT(ISNUMBER(L954)),L954&lt;=0,NOT(ISNUMBER(Y954)),Y954&lt;=0,X954&gt;=1),"CHECK: price or base unavailable",IF(L954/(Y954*(1-X954))-1&lt;0,"CHECK: price below local base","Ready")))))))))</f>
        <v>Pending review</v>
      </c>
      <c r="N954" s="18">
        <v>13.32</v>
      </c>
      <c r="O954" s="19">
        <v>0.6574</v>
      </c>
      <c r="P954" s="14">
        <v>0.7905</v>
      </c>
      <c r="Q954" s="20" t="str">
        <f>IF(AND(ISNUMBER(L954),ISNUMBER(Y954),Y954&gt;0,X954&lt;1),ROUND(L954/(Y954*(1-X954))-1,4),"")</f>
        <v/>
      </c>
      <c r="R954" s="12">
        <v>3421.76</v>
      </c>
      <c r="S954" s="13">
        <f>IF(AND(ISNUMBER(E954),E954&gt;0,ISNUMBER(F954)),R954*(F954/E954-1)*(1-'Start Here'!$B$16),0)</f>
        <v>266.6249777777781</v>
      </c>
      <c r="T954" s="17">
        <f>IF(AND(M954="Ready",OR(I954="Approve proposed",AND(I954="Use my price",AND(ISNUMBER(J954),J954&gt;0))),ISNUMBER(L954),E954&gt;0),R954*(L954/E954-1)*(1-'Start Here'!$B$16),0)</f>
        <v>0</v>
      </c>
      <c r="U954" t="str" s="6">
        <v>Retain existing sale discount</v>
      </c>
      <c r="V954" t="str" s="21">
        <v>Yes</v>
      </c>
      <c r="W954" t="str" s="21">
        <v>Yes</v>
      </c>
      <c r="X954" s="22">
        <v>0.1</v>
      </c>
      <c r="Y954" s="18">
        <v>8.93</v>
      </c>
      <c r="Z954" s="18">
        <v>16.5</v>
      </c>
      <c r="AA954" s="25">
        <v>0.5412</v>
      </c>
      <c r="AB954" t="str" s="6">
        <v>2026-10-01 10:41:27 UTC</v>
      </c>
      <c r="AC954" t="str" s="6">
        <v>Local Line cache</v>
      </c>
      <c r="AD954" s="23">
        <v>805678</v>
      </c>
      <c r="AE954" s="23">
        <v>526731</v>
      </c>
      <c r="AF954" t="str" s="23">
        <v>805678:526731:herdShare</v>
      </c>
      <c r="AG954" t="str" s="23">
        <v>No</v>
      </c>
      <c r="AH954" t="str" s="23">
        <v>Yes</v>
      </c>
      <c r="AI954" s="18">
        <v>2116.41</v>
      </c>
    </row>
    <row r="955" ht="32" customHeight="1">
      <c r="A955" t="str" s="7">
        <v>Deck Family Farm</v>
      </c>
      <c r="B955" t="str" s="7">
        <v>Sage &amp; Sea Salt Sausage</v>
      </c>
      <c r="C955" t="str" s="7">
        <v>8 oz</v>
      </c>
      <c r="D955" t="str" s="7">
        <v>CSA Members</v>
      </c>
      <c r="E955" s="12">
        <v>13.32</v>
      </c>
      <c r="F955" s="13">
        <v>14.39</v>
      </c>
      <c r="G955" s="13">
        <f>IF(AND(ISNUMBER(E955),ISNUMBER(F955)),F955-E955,"")</f>
        <v>1.07</v>
      </c>
      <c r="H955" s="14">
        <f>IF(AND(ISNUMBER(E955),E955&gt;0,ISNUMBER(F955)),F955/E955-1,"")</f>
        <v>0.08033033033033044</v>
      </c>
      <c r="I955" t="str" s="15">
        <v>Unreviewed</v>
      </c>
      <c r="J955" s="16"/>
      <c r="K955" t="str" s="15">
        <v/>
      </c>
      <c r="L955" s="17" t="str">
        <f>IF(AC955="Local catalog","",IF(AG955="Yes",IF(ISNUMBER(E955),E955,""),IF(I955="Keep current",IF(ISNUMBER(E955),E955,""),IF(AH955&lt;&gt;"Yes","",IF(I955="Approve proposed",F955,IF(AND(I955="Use my price",AND(ISNUMBER(J955),J955&gt;0)),J955,""))))))</f>
        <v/>
      </c>
      <c r="M955" t="str" s="7">
        <f>IF(AND(AG955="Yes",OR(I955="Approve proposed",I955="Use my price")),"CHECK: protected price kept current",IF(OR(I955="Unreviewed",I955=""),"Pending review",IF(I955="Hold","On hold",IF(I955="Keep current",IF(ISNUMBER(E955),"Kept current","CHECK: no confirmed current price"),IF(AH955&lt;&gt;"Yes","CHECK: source needs review",IF(AND(I955="Use my price",NOT(AND(ISNUMBER(J955),J955&gt;0))),"CHECK: enter a price above zero",IF(NOT(OR(I955="Approve proposed",I955="Use my price")),"CHECK: choose a listed decision",IF(OR(NOT(ISNUMBER(L955)),L955&lt;=0,NOT(ISNUMBER(Y955)),Y955&lt;=0,X955&gt;=1),"CHECK: price or base unavailable",IF(L955/(Y955*(1-X955))-1&lt;0,"CHECK: price below local base","Ready")))))))))</f>
        <v>Pending review</v>
      </c>
      <c r="N955" s="18">
        <v>13.32</v>
      </c>
      <c r="O955" s="19">
        <v>0.6574</v>
      </c>
      <c r="P955" s="14">
        <v>0.7905</v>
      </c>
      <c r="Q955" s="20" t="str">
        <f>IF(AND(ISNUMBER(L955),ISNUMBER(Y955),Y955&gt;0,X955&lt;1),ROUND(L955/(Y955*(1-X955))-1,4),"")</f>
        <v/>
      </c>
      <c r="R955" s="12">
        <v>310.8</v>
      </c>
      <c r="S955" s="13">
        <f>IF(AND(ISNUMBER(E955),E955&gt;0,ISNUMBER(F955)),R955*(F955/E955-1)*(1-'Start Here'!$B$16),0)</f>
        <v>24.217666666666698</v>
      </c>
      <c r="T955" s="17">
        <f>IF(AND(M955="Ready",OR(I955="Approve proposed",AND(I955="Use my price",AND(ISNUMBER(J955),J955&gt;0))),ISNUMBER(L955),E955&gt;0),R955*(L955/E955-1)*(1-'Start Here'!$B$16),0)</f>
        <v>0</v>
      </c>
      <c r="U955" t="str" s="6">
        <v>Retain existing sale discount</v>
      </c>
      <c r="V955" t="str" s="21">
        <v>Yes</v>
      </c>
      <c r="W955" t="str" s="21">
        <v>Yes</v>
      </c>
      <c r="X955" s="22">
        <v>0.1</v>
      </c>
      <c r="Y955" s="18">
        <v>8.93</v>
      </c>
      <c r="Z955" s="18">
        <v>16.5</v>
      </c>
      <c r="AA955" s="25">
        <v>0.5412</v>
      </c>
      <c r="AB955" t="str" s="6">
        <v>2026-10-01 10:41:27 UTC</v>
      </c>
      <c r="AC955" t="str" s="6">
        <v>Local Line cache</v>
      </c>
      <c r="AD955" s="23">
        <v>805678</v>
      </c>
      <c r="AE955" s="23">
        <v>526731</v>
      </c>
      <c r="AF955" t="str" s="23">
        <v>805678:526731:member</v>
      </c>
      <c r="AG955" t="str" s="23">
        <v>No</v>
      </c>
      <c r="AH955" t="str" s="23">
        <v>Yes</v>
      </c>
      <c r="AI955" s="18">
        <v>187.53</v>
      </c>
    </row>
    <row r="956" ht="32" customHeight="1">
      <c r="A956" t="str" s="7">
        <v>Deck Family Farm</v>
      </c>
      <c r="B956" t="str" s="7">
        <v>Sage &amp; Sea Salt Sausage</v>
      </c>
      <c r="C956" t="str" s="7">
        <v>8 oz</v>
      </c>
      <c r="D956" t="str" s="7">
        <v>Guest Basket</v>
      </c>
      <c r="E956" s="12">
        <v>13.32</v>
      </c>
      <c r="F956" s="13">
        <v>14.39</v>
      </c>
      <c r="G956" s="13">
        <f>IF(AND(ISNUMBER(E956),ISNUMBER(F956)),F956-E956,"")</f>
        <v>1.07</v>
      </c>
      <c r="H956" s="14">
        <f>IF(AND(ISNUMBER(E956),E956&gt;0,ISNUMBER(F956)),F956/E956-1,"")</f>
        <v>0.08033033033033044</v>
      </c>
      <c r="I956" t="str" s="15">
        <v>Unreviewed</v>
      </c>
      <c r="J956" s="16"/>
      <c r="K956" t="str" s="15">
        <v/>
      </c>
      <c r="L956" s="17" t="str">
        <f>IF(AC956="Local catalog","",IF(AG956="Yes",IF(ISNUMBER(E956),E956,""),IF(I956="Keep current",IF(ISNUMBER(E956),E956,""),IF(AH956&lt;&gt;"Yes","",IF(I956="Approve proposed",F956,IF(AND(I956="Use my price",AND(ISNUMBER(J956),J956&gt;0)),J956,""))))))</f>
        <v/>
      </c>
      <c r="M956" t="str" s="7">
        <f>IF(AND(AG956="Yes",OR(I956="Approve proposed",I956="Use my price")),"CHECK: protected price kept current",IF(OR(I956="Unreviewed",I956=""),"Pending review",IF(I956="Hold","On hold",IF(I956="Keep current",IF(ISNUMBER(E956),"Kept current","CHECK: no confirmed current price"),IF(AH956&lt;&gt;"Yes","CHECK: source needs review",IF(AND(I956="Use my price",NOT(AND(ISNUMBER(J956),J956&gt;0))),"CHECK: enter a price above zero",IF(NOT(OR(I956="Approve proposed",I956="Use my price")),"CHECK: choose a listed decision",IF(OR(NOT(ISNUMBER(L956)),L956&lt;=0,NOT(ISNUMBER(Y956)),Y956&lt;=0,X956&gt;=1),"CHECK: price or base unavailable",IF(L956/(Y956*(1-X956))-1&lt;0,"CHECK: price below local base","Ready")))))))))</f>
        <v>Pending review</v>
      </c>
      <c r="N956" s="18">
        <v>13.32</v>
      </c>
      <c r="O956" s="19">
        <v>0.6574</v>
      </c>
      <c r="P956" s="14">
        <v>0.7905</v>
      </c>
      <c r="Q956" s="20" t="str">
        <f>IF(AND(ISNUMBER(L956),ISNUMBER(Y956),Y956&gt;0,X956&lt;1),ROUND(L956/(Y956*(1-X956))-1,4),"")</f>
        <v/>
      </c>
      <c r="R956" s="12">
        <v>242.44000000000003</v>
      </c>
      <c r="S956" s="13">
        <f>IF(AND(ISNUMBER(E956),E956&gt;0,ISNUMBER(F956)),R956*(F956/E956-1)*(1-'Start Here'!$B$16),0)</f>
        <v>18.891026726726754</v>
      </c>
      <c r="T956" s="17">
        <f>IF(AND(M956="Ready",OR(I956="Approve proposed",AND(I956="Use my price",AND(ISNUMBER(J956),J956&gt;0))),ISNUMBER(L956),E956&gt;0),R956*(L956/E956-1)*(1-'Start Here'!$B$16),0)</f>
        <v>0</v>
      </c>
      <c r="U956" t="str" s="6">
        <v>Retain existing sale discount</v>
      </c>
      <c r="V956" t="str" s="21">
        <v>Yes</v>
      </c>
      <c r="W956" t="str" s="21">
        <v>Yes</v>
      </c>
      <c r="X956" s="22">
        <v>0.1</v>
      </c>
      <c r="Y956" s="18">
        <v>8.93</v>
      </c>
      <c r="Z956" s="18">
        <v>16.5</v>
      </c>
      <c r="AA956" s="25">
        <v>0.5412</v>
      </c>
      <c r="AB956" t="str" s="6">
        <v>2026-10-01 10:41:27 UTC</v>
      </c>
      <c r="AC956" t="str" s="6">
        <v>Local Line cache</v>
      </c>
      <c r="AD956" s="23">
        <v>805678</v>
      </c>
      <c r="AE956" s="23">
        <v>526731</v>
      </c>
      <c r="AF956" t="str" s="23">
        <v>805678:526731:guest</v>
      </c>
      <c r="AG956" t="str" s="23">
        <v>No</v>
      </c>
      <c r="AH956" t="str" s="23">
        <v>Yes</v>
      </c>
      <c r="AI956" s="18">
        <v>142.88</v>
      </c>
    </row>
    <row r="957" ht="32" customHeight="1">
      <c r="A957" t="str" s="7">
        <v>Deck Family Farm</v>
      </c>
      <c r="B957" t="str" s="7">
        <v>Sage &amp; Sea Salt Sausage</v>
      </c>
      <c r="C957" t="str" s="7">
        <v>8 oz</v>
      </c>
      <c r="D957" t="str" s="7">
        <v>SNAP</v>
      </c>
      <c r="E957" s="12">
        <v>13.32</v>
      </c>
      <c r="F957" s="13">
        <v>13.32</v>
      </c>
      <c r="G957" s="13">
        <f>IF(AND(ISNUMBER(E957),ISNUMBER(F957)),F957-E957,"")</f>
        <v>0</v>
      </c>
      <c r="H957" s="14">
        <f>IF(AND(ISNUMBER(E957),E957&gt;0,ISNUMBER(F957)),F957/E957-1,"")</f>
        <v>0</v>
      </c>
      <c r="I957" t="str" s="15">
        <v>Keep current</v>
      </c>
      <c r="J957" s="16"/>
      <c r="K957" t="str" s="15">
        <v/>
      </c>
      <c r="L957" s="17">
        <f>IF(AC957="Local catalog","",IF(AG957="Yes",IF(ISNUMBER(E957),E957,""),IF(I957="Keep current",IF(ISNUMBER(E957),E957,""),IF(AH957&lt;&gt;"Yes","",IF(I957="Approve proposed",F957,IF(AND(I957="Use my price",AND(ISNUMBER(J957),J957&gt;0)),J957,""))))))</f>
        <v>13.32</v>
      </c>
      <c r="M957" t="str" s="7">
        <f>IF(AND(AG957="Yes",OR(I957="Approve proposed",I957="Use my price")),"CHECK: protected price kept current",IF(OR(I957="Unreviewed",I957=""),"Pending review",IF(I957="Hold","On hold",IF(I957="Keep current",IF(ISNUMBER(E957),"Kept current","CHECK: no confirmed current price"),IF(AH957&lt;&gt;"Yes","CHECK: source needs review",IF(AND(I957="Use my price",NOT(AND(ISNUMBER(J957),J957&gt;0))),"CHECK: enter a price above zero",IF(NOT(OR(I957="Approve proposed",I957="Use my price")),"CHECK: choose a listed decision",IF(OR(NOT(ISNUMBER(L957)),L957&lt;=0,NOT(ISNUMBER(Y957)),Y957&lt;=0,X957&gt;=1),"CHECK: price or base unavailable",IF(L957/(Y957*(1-X957))-1&lt;0,"CHECK: price below local base","Ready")))))))))</f>
        <v>Kept current</v>
      </c>
      <c r="N957" s="18">
        <v>13.32</v>
      </c>
      <c r="O957" s="19">
        <v>0.6574</v>
      </c>
      <c r="P957" s="14">
        <v>0.6573</v>
      </c>
      <c r="Q957" s="20">
        <f>IF(AND(ISNUMBER(L957),ISNUMBER(Y957),Y957&gt;0,X957&lt;1),ROUND(L957/(Y957*(1-X957))-1,4),"")</f>
        <v>0.6573</v>
      </c>
      <c r="R957" s="12">
        <v>0</v>
      </c>
      <c r="S957" s="13">
        <f>IF(AND(ISNUMBER(E957),E957&gt;0,ISNUMBER(F957)),R957*(F957/E957-1)*(1-'Start Here'!$B$16),0)</f>
        <v>0</v>
      </c>
      <c r="T957" s="17">
        <f>IF(AND(M957="Ready",OR(I957="Approve proposed",AND(I957="Use my price",AND(ISNUMBER(J957),J957&gt;0))),ISNUMBER(L957),E957&gt;0),R957*(L957/E957-1)*(1-'Start Here'!$B$16),0)</f>
        <v>0</v>
      </c>
      <c r="U957" t="str" s="6">
        <v>SNAP: preserve existing selling price; Retain existing sale discount</v>
      </c>
      <c r="V957" t="str" s="21">
        <v>Yes</v>
      </c>
      <c r="W957" t="str" s="21">
        <v>Yes</v>
      </c>
      <c r="X957" s="22">
        <v>0.1</v>
      </c>
      <c r="Y957" s="18">
        <v>8.93</v>
      </c>
      <c r="Z957" s="18">
        <v>16.5</v>
      </c>
      <c r="AA957" s="25">
        <v>0.5412</v>
      </c>
      <c r="AB957" t="str" s="6">
        <v>2026-10-01 10:41:27 UTC</v>
      </c>
      <c r="AC957" t="str" s="6">
        <v>Local Line cache</v>
      </c>
      <c r="AD957" s="23">
        <v>805678</v>
      </c>
      <c r="AE957" s="23">
        <v>526731</v>
      </c>
      <c r="AF957" t="str" s="23">
        <v>805678:526731:snap</v>
      </c>
      <c r="AG957" t="str" s="23">
        <v>Yes</v>
      </c>
      <c r="AH957" t="str" s="23">
        <v>Yes</v>
      </c>
      <c r="AI957" s="18">
        <v>0</v>
      </c>
    </row>
    <row r="958" ht="32" customHeight="1">
      <c r="A958" t="str" s="7">
        <v>Deck Family Farm</v>
      </c>
      <c r="B958" t="str" s="7">
        <v>Skirt Steak, Large</v>
      </c>
      <c r="C958" t="str" s="7">
        <v>Large, .80 - 1.20 lbs</v>
      </c>
      <c r="D958" t="str" s="7">
        <v>Herd Share Members</v>
      </c>
      <c r="E958" s="12">
        <v>23.32</v>
      </c>
      <c r="F958" s="13">
        <v>25.19</v>
      </c>
      <c r="G958" s="13">
        <f>IF(AND(ISNUMBER(E958),ISNUMBER(F958)),F958-E958,"")</f>
        <v>1.87</v>
      </c>
      <c r="H958" s="14">
        <f>IF(AND(ISNUMBER(E958),E958&gt;0,ISNUMBER(F958)),F958/E958-1,"")</f>
        <v>0.08018867924528306</v>
      </c>
      <c r="I958" t="str" s="15">
        <v>Unreviewed</v>
      </c>
      <c r="J958" s="16"/>
      <c r="K958" t="str" s="15">
        <v/>
      </c>
      <c r="L958" s="17" t="str">
        <f>IF(AC958="Local catalog","",IF(AG958="Yes",IF(ISNUMBER(E958),E958,""),IF(I958="Keep current",IF(ISNUMBER(E958),E958,""),IF(AH958&lt;&gt;"Yes","",IF(I958="Approve proposed",F958,IF(AND(I958="Use my price",AND(ISNUMBER(J958),J958&gt;0)),J958,""))))))</f>
        <v/>
      </c>
      <c r="M958" t="str" s="7">
        <f>IF(AND(AG958="Yes",OR(I958="Approve proposed",I958="Use my price")),"CHECK: protected price kept current",IF(OR(I958="Unreviewed",I958=""),"Pending review",IF(I958="Hold","On hold",IF(I958="Keep current",IF(ISNUMBER(E958),"Kept current","CHECK: no confirmed current price"),IF(AH958&lt;&gt;"Yes","CHECK: source needs review",IF(AND(I958="Use my price",NOT(AND(ISNUMBER(J958),J958&gt;0))),"CHECK: enter a price above zero",IF(NOT(OR(I958="Approve proposed",I958="Use my price")),"CHECK: choose a listed decision",IF(OR(NOT(ISNUMBER(L958)),L958&lt;=0,NOT(ISNUMBER(Y958)),Y958&lt;=0,X958&gt;=1),"CHECK: price or base unavailable",IF(L958/(Y958*(1-X958))-1&lt;0,"CHECK: price below local base","Ready")))))))))</f>
        <v>Pending review</v>
      </c>
      <c r="N958" s="18">
        <v>23.32</v>
      </c>
      <c r="O958" s="19">
        <v>0.6574</v>
      </c>
      <c r="P958" s="14">
        <v>0.7903</v>
      </c>
      <c r="Q958" s="20" t="str">
        <f>IF(AND(ISNUMBER(L958),ISNUMBER(Y958),Y958&gt;0,X958&lt;1),ROUND(L958/(Y958*(1-X958))-1,4),"")</f>
        <v/>
      </c>
      <c r="R958" s="12">
        <v>1235.96</v>
      </c>
      <c r="S958" s="13">
        <f>IF(AND(ISNUMBER(E958),E958&gt;0,ISNUMBER(F958)),R958*(F958/E958-1)*(1-'Start Here'!$B$16),0)</f>
        <v>96.13670000000005</v>
      </c>
      <c r="T958" s="17">
        <f>IF(AND(M958="Ready",OR(I958="Approve proposed",AND(I958="Use my price",AND(ISNUMBER(J958),J958&gt;0))),ISNUMBER(L958),E958&gt;0),R958*(L958/E958-1)*(1-'Start Here'!$B$16),0)</f>
        <v>0</v>
      </c>
      <c r="U958" t="str" s="6">
        <v>Currently hidden; do not activate automatically</v>
      </c>
      <c r="V958" t="str" s="21">
        <v>No</v>
      </c>
      <c r="W958" t="str" s="21">
        <v>No</v>
      </c>
      <c r="X958" s="22">
        <v>0</v>
      </c>
      <c r="Y958" s="18">
        <v>14.07</v>
      </c>
      <c r="Z958" s="18">
        <v>26</v>
      </c>
      <c r="AA958" s="25">
        <v>0.5412</v>
      </c>
      <c r="AB958" t="str" s="6">
        <v>2026-10-01 10:41:27 UTC</v>
      </c>
      <c r="AC958" t="str" s="6">
        <v>Local Line cache</v>
      </c>
      <c r="AD958" s="23">
        <v>929452</v>
      </c>
      <c r="AE958" s="23">
        <v>677939</v>
      </c>
      <c r="AF958" t="str" s="23">
        <v>929452:677939:herdShare</v>
      </c>
      <c r="AG958" t="str" s="23">
        <v>No</v>
      </c>
      <c r="AH958" t="str" s="23">
        <v>Yes</v>
      </c>
      <c r="AI958" s="18">
        <v>745.71</v>
      </c>
    </row>
    <row r="959" ht="32" customHeight="1">
      <c r="A959" t="str" s="7">
        <v>Deck Family Farm</v>
      </c>
      <c r="B959" t="str" s="7">
        <v>Skirt Steak, Large</v>
      </c>
      <c r="C959" t="str" s="7">
        <v>Large, .80 - 1.20 lbs</v>
      </c>
      <c r="D959" t="str" s="7">
        <v>CSA Members</v>
      </c>
      <c r="E959" s="12">
        <v>23.32</v>
      </c>
      <c r="F959" s="13">
        <v>25.19</v>
      </c>
      <c r="G959" s="13">
        <f>IF(AND(ISNUMBER(E959),ISNUMBER(F959)),F959-E959,"")</f>
        <v>1.87</v>
      </c>
      <c r="H959" s="14">
        <f>IF(AND(ISNUMBER(E959),E959&gt;0,ISNUMBER(F959)),F959/E959-1,"")</f>
        <v>0.08018867924528306</v>
      </c>
      <c r="I959" t="str" s="15">
        <v>Unreviewed</v>
      </c>
      <c r="J959" s="16"/>
      <c r="K959" t="str" s="15">
        <v/>
      </c>
      <c r="L959" s="17" t="str">
        <f>IF(AC959="Local catalog","",IF(AG959="Yes",IF(ISNUMBER(E959),E959,""),IF(I959="Keep current",IF(ISNUMBER(E959),E959,""),IF(AH959&lt;&gt;"Yes","",IF(I959="Approve proposed",F959,IF(AND(I959="Use my price",AND(ISNUMBER(J959),J959&gt;0)),J959,""))))))</f>
        <v/>
      </c>
      <c r="M959" t="str" s="7">
        <f>IF(AND(AG959="Yes",OR(I959="Approve proposed",I959="Use my price")),"CHECK: protected price kept current",IF(OR(I959="Unreviewed",I959=""),"Pending review",IF(I959="Hold","On hold",IF(I959="Keep current",IF(ISNUMBER(E959),"Kept current","CHECK: no confirmed current price"),IF(AH959&lt;&gt;"Yes","CHECK: source needs review",IF(AND(I959="Use my price",NOT(AND(ISNUMBER(J959),J959&gt;0))),"CHECK: enter a price above zero",IF(NOT(OR(I959="Approve proposed",I959="Use my price")),"CHECK: choose a listed decision",IF(OR(NOT(ISNUMBER(L959)),L959&lt;=0,NOT(ISNUMBER(Y959)),Y959&lt;=0,X959&gt;=1),"CHECK: price or base unavailable",IF(L959/(Y959*(1-X959))-1&lt;0,"CHECK: price below local base","Ready")))))))))</f>
        <v>Pending review</v>
      </c>
      <c r="N959" s="18">
        <v>23.32</v>
      </c>
      <c r="O959" s="19">
        <v>0.6574</v>
      </c>
      <c r="P959" s="14">
        <v>0.7903</v>
      </c>
      <c r="Q959" s="20" t="str">
        <f>IF(AND(ISNUMBER(L959),ISNUMBER(Y959),Y959&gt;0,X959&lt;1),ROUND(L959/(Y959*(1-X959))-1,4),"")</f>
        <v/>
      </c>
      <c r="R959" s="12">
        <v>139.92</v>
      </c>
      <c r="S959" s="13">
        <f>IF(AND(ISNUMBER(E959),E959&gt;0,ISNUMBER(F959)),R959*(F959/E959-1)*(1-'Start Here'!$B$16),0)</f>
        <v>10.883400000000004</v>
      </c>
      <c r="T959" s="17">
        <f>IF(AND(M959="Ready",OR(I959="Approve proposed",AND(I959="Use my price",AND(ISNUMBER(J959),J959&gt;0))),ISNUMBER(L959),E959&gt;0),R959*(L959/E959-1)*(1-'Start Here'!$B$16),0)</f>
        <v>0</v>
      </c>
      <c r="U959" t="str" s="6">
        <v>Currently hidden; do not activate automatically</v>
      </c>
      <c r="V959" t="str" s="21">
        <v>No</v>
      </c>
      <c r="W959" t="str" s="21">
        <v>No</v>
      </c>
      <c r="X959" s="22">
        <v>0</v>
      </c>
      <c r="Y959" s="18">
        <v>14.07</v>
      </c>
      <c r="Z959" s="18">
        <v>26</v>
      </c>
      <c r="AA959" s="25">
        <v>0.5412</v>
      </c>
      <c r="AB959" t="str" s="6">
        <v>2026-10-01 10:41:27 UTC</v>
      </c>
      <c r="AC959" t="str" s="6">
        <v>Local Line cache</v>
      </c>
      <c r="AD959" s="23">
        <v>929452</v>
      </c>
      <c r="AE959" s="23">
        <v>677939</v>
      </c>
      <c r="AF959" t="str" s="23">
        <v>929452:677939:member</v>
      </c>
      <c r="AG959" t="str" s="23">
        <v>No</v>
      </c>
      <c r="AH959" t="str" s="23">
        <v>Yes</v>
      </c>
      <c r="AI959" s="18">
        <v>84.41999999999999</v>
      </c>
    </row>
    <row r="960" ht="32" customHeight="1">
      <c r="A960" t="str" s="7">
        <v>Deck Family Farm</v>
      </c>
      <c r="B960" t="str" s="7">
        <v>Skirt Steak, Large</v>
      </c>
      <c r="C960" t="str" s="7">
        <v>Large, .80 - 1.20 lbs</v>
      </c>
      <c r="D960" t="str" s="7">
        <v>Guest Basket</v>
      </c>
      <c r="E960" s="12">
        <v>23.32</v>
      </c>
      <c r="F960" s="13">
        <v>25.19</v>
      </c>
      <c r="G960" s="13">
        <f>IF(AND(ISNUMBER(E960),ISNUMBER(F960)),F960-E960,"")</f>
        <v>1.87</v>
      </c>
      <c r="H960" s="14">
        <f>IF(AND(ISNUMBER(E960),E960&gt;0,ISNUMBER(F960)),F960/E960-1,"")</f>
        <v>0.08018867924528306</v>
      </c>
      <c r="I960" t="str" s="15">
        <v>Unreviewed</v>
      </c>
      <c r="J960" s="16"/>
      <c r="K960" t="str" s="15">
        <v/>
      </c>
      <c r="L960" s="17" t="str">
        <f>IF(AC960="Local catalog","",IF(AG960="Yes",IF(ISNUMBER(E960),E960,""),IF(I960="Keep current",IF(ISNUMBER(E960),E960,""),IF(AH960&lt;&gt;"Yes","",IF(I960="Approve proposed",F960,IF(AND(I960="Use my price",AND(ISNUMBER(J960),J960&gt;0)),J960,""))))))</f>
        <v/>
      </c>
      <c r="M960" t="str" s="7">
        <f>IF(AND(AG960="Yes",OR(I960="Approve proposed",I960="Use my price")),"CHECK: protected price kept current",IF(OR(I960="Unreviewed",I960=""),"Pending review",IF(I960="Hold","On hold",IF(I960="Keep current",IF(ISNUMBER(E960),"Kept current","CHECK: no confirmed current price"),IF(AH960&lt;&gt;"Yes","CHECK: source needs review",IF(AND(I960="Use my price",NOT(AND(ISNUMBER(J960),J960&gt;0))),"CHECK: enter a price above zero",IF(NOT(OR(I960="Approve proposed",I960="Use my price")),"CHECK: choose a listed decision",IF(OR(NOT(ISNUMBER(L960)),L960&lt;=0,NOT(ISNUMBER(Y960)),Y960&lt;=0,X960&gt;=1),"CHECK: price or base unavailable",IF(L960/(Y960*(1-X960))-1&lt;0,"CHECK: price below local base","Ready")))))))))</f>
        <v>Pending review</v>
      </c>
      <c r="N960" s="18">
        <v>23.32</v>
      </c>
      <c r="O960" s="19">
        <v>0.6574</v>
      </c>
      <c r="P960" s="14">
        <v>0.7903</v>
      </c>
      <c r="Q960" s="20" t="str">
        <f>IF(AND(ISNUMBER(L960),ISNUMBER(Y960),Y960&gt;0,X960&lt;1),ROUND(L960/(Y960*(1-X960))-1,4),"")</f>
        <v/>
      </c>
      <c r="R960" s="12">
        <v>139.92</v>
      </c>
      <c r="S960" s="13">
        <f>IF(AND(ISNUMBER(E960),E960&gt;0,ISNUMBER(F960)),R960*(F960/E960-1)*(1-'Start Here'!$B$16),0)</f>
        <v>10.883400000000004</v>
      </c>
      <c r="T960" s="17">
        <f>IF(AND(M960="Ready",OR(I960="Approve proposed",AND(I960="Use my price",AND(ISNUMBER(J960),J960&gt;0))),ISNUMBER(L960),E960&gt;0),R960*(L960/E960-1)*(1-'Start Here'!$B$16),0)</f>
        <v>0</v>
      </c>
      <c r="U960" t="str" s="6">
        <v>Currently hidden; do not activate automatically</v>
      </c>
      <c r="V960" t="str" s="21">
        <v>No</v>
      </c>
      <c r="W960" t="str" s="21">
        <v>No</v>
      </c>
      <c r="X960" s="22">
        <v>0</v>
      </c>
      <c r="Y960" s="18">
        <v>14.07</v>
      </c>
      <c r="Z960" s="18">
        <v>26</v>
      </c>
      <c r="AA960" s="25">
        <v>0.5412</v>
      </c>
      <c r="AB960" t="str" s="6">
        <v>2026-10-01 10:41:27 UTC</v>
      </c>
      <c r="AC960" t="str" s="6">
        <v>Local Line cache</v>
      </c>
      <c r="AD960" s="23">
        <v>929452</v>
      </c>
      <c r="AE960" s="23">
        <v>677939</v>
      </c>
      <c r="AF960" t="str" s="23">
        <v>929452:677939:guest</v>
      </c>
      <c r="AG960" t="str" s="23">
        <v>No</v>
      </c>
      <c r="AH960" t="str" s="23">
        <v>Yes</v>
      </c>
      <c r="AI960" s="18">
        <v>84.41999999999999</v>
      </c>
    </row>
    <row r="961" ht="32" customHeight="1">
      <c r="A961" t="str" s="7">
        <v>Deck Family Farm</v>
      </c>
      <c r="B961" t="str" s="7">
        <v>Skirt Steak, Large</v>
      </c>
      <c r="C961" t="str" s="7">
        <v>Large, .80 - 1.20 lbs</v>
      </c>
      <c r="D961" t="str" s="7">
        <v>SNAP</v>
      </c>
      <c r="E961" s="12">
        <v>23.32</v>
      </c>
      <c r="F961" s="13">
        <v>23.32</v>
      </c>
      <c r="G961" s="13">
        <f>IF(AND(ISNUMBER(E961),ISNUMBER(F961)),F961-E961,"")</f>
        <v>0</v>
      </c>
      <c r="H961" s="14">
        <f>IF(AND(ISNUMBER(E961),E961&gt;0,ISNUMBER(F961)),F961/E961-1,"")</f>
        <v>0</v>
      </c>
      <c r="I961" t="str" s="15">
        <v>Keep current</v>
      </c>
      <c r="J961" s="16"/>
      <c r="K961" t="str" s="15">
        <v/>
      </c>
      <c r="L961" s="17">
        <f>IF(AC961="Local catalog","",IF(AG961="Yes",IF(ISNUMBER(E961),E961,""),IF(I961="Keep current",IF(ISNUMBER(E961),E961,""),IF(AH961&lt;&gt;"Yes","",IF(I961="Approve proposed",F961,IF(AND(I961="Use my price",AND(ISNUMBER(J961),J961&gt;0)),J961,""))))))</f>
        <v>23.32</v>
      </c>
      <c r="M961" t="str" s="7">
        <f>IF(AND(AG961="Yes",OR(I961="Approve proposed",I961="Use my price")),"CHECK: protected price kept current",IF(OR(I961="Unreviewed",I961=""),"Pending review",IF(I961="Hold","On hold",IF(I961="Keep current",IF(ISNUMBER(E961),"Kept current","CHECK: no confirmed current price"),IF(AH961&lt;&gt;"Yes","CHECK: source needs review",IF(AND(I961="Use my price",NOT(AND(ISNUMBER(J961),J961&gt;0))),"CHECK: enter a price above zero",IF(NOT(OR(I961="Approve proposed",I961="Use my price")),"CHECK: choose a listed decision",IF(OR(NOT(ISNUMBER(L961)),L961&lt;=0,NOT(ISNUMBER(Y961)),Y961&lt;=0,X961&gt;=1),"CHECK: price or base unavailable",IF(L961/(Y961*(1-X961))-1&lt;0,"CHECK: price below local base","Ready")))))))))</f>
        <v>Kept current</v>
      </c>
      <c r="N961" s="18">
        <v>23.32</v>
      </c>
      <c r="O961" s="19">
        <v>0.6574</v>
      </c>
      <c r="P961" s="14">
        <v>0.6574</v>
      </c>
      <c r="Q961" s="20">
        <f>IF(AND(ISNUMBER(L961),ISNUMBER(Y961),Y961&gt;0,X961&lt;1),ROUND(L961/(Y961*(1-X961))-1,4),"")</f>
        <v>0.6574</v>
      </c>
      <c r="R961" s="12">
        <v>0</v>
      </c>
      <c r="S961" s="13">
        <f>IF(AND(ISNUMBER(E961),E961&gt;0,ISNUMBER(F961)),R961*(F961/E961-1)*(1-'Start Here'!$B$16),0)</f>
        <v>0</v>
      </c>
      <c r="T961" s="17">
        <f>IF(AND(M961="Ready",OR(I961="Approve proposed",AND(I961="Use my price",AND(ISNUMBER(J961),J961&gt;0))),ISNUMBER(L961),E961&gt;0),R961*(L961/E961-1)*(1-'Start Here'!$B$16),0)</f>
        <v>0</v>
      </c>
      <c r="U961" t="str" s="6">
        <v>SNAP: preserve existing selling price; Currently hidden; do not activate automatically</v>
      </c>
      <c r="V961" t="str" s="21">
        <v>No</v>
      </c>
      <c r="W961" t="str" s="21">
        <v>No</v>
      </c>
      <c r="X961" s="22">
        <v>0</v>
      </c>
      <c r="Y961" s="18">
        <v>14.07</v>
      </c>
      <c r="Z961" s="18">
        <v>26</v>
      </c>
      <c r="AA961" s="25">
        <v>0.5412</v>
      </c>
      <c r="AB961" t="str" s="6">
        <v>2026-10-01 10:41:27 UTC</v>
      </c>
      <c r="AC961" t="str" s="6">
        <v>Local Line cache</v>
      </c>
      <c r="AD961" s="23">
        <v>929452</v>
      </c>
      <c r="AE961" s="23">
        <v>677939</v>
      </c>
      <c r="AF961" t="str" s="23">
        <v>929452:677939:snap</v>
      </c>
      <c r="AG961" t="str" s="23">
        <v>Yes</v>
      </c>
      <c r="AH961" t="str" s="23">
        <v>Yes</v>
      </c>
      <c r="AI961" s="18">
        <v>0</v>
      </c>
    </row>
    <row r="962" ht="32" customHeight="1">
      <c r="A962" t="str" s="7">
        <v>Deck Family Farm</v>
      </c>
      <c r="B962" t="str" s="7">
        <v>Skirt Steak, Small</v>
      </c>
      <c r="C962" t="str" s="7">
        <v>Small, 0.40 - 0.79 lbs</v>
      </c>
      <c r="D962" t="str" s="7">
        <v>Herd Share Members</v>
      </c>
      <c r="E962" s="12">
        <v>13.87</v>
      </c>
      <c r="F962" s="13">
        <v>14.98</v>
      </c>
      <c r="G962" s="13">
        <f>IF(AND(ISNUMBER(E962),ISNUMBER(F962)),F962-E962,"")</f>
        <v>1.11</v>
      </c>
      <c r="H962" s="14">
        <f>IF(AND(ISNUMBER(E962),E962&gt;0,ISNUMBER(F962)),F962/E962-1,"")</f>
        <v>0.08002883922134107</v>
      </c>
      <c r="I962" t="str" s="15">
        <v>Unreviewed</v>
      </c>
      <c r="J962" s="16"/>
      <c r="K962" t="str" s="15">
        <v/>
      </c>
      <c r="L962" s="17" t="str">
        <f>IF(AC962="Local catalog","",IF(AG962="Yes",IF(ISNUMBER(E962),E962,""),IF(I962="Keep current",IF(ISNUMBER(E962),E962,""),IF(AH962&lt;&gt;"Yes","",IF(I962="Approve proposed",F962,IF(AND(I962="Use my price",AND(ISNUMBER(J962),J962&gt;0)),J962,""))))))</f>
        <v/>
      </c>
      <c r="M962" t="str" s="7">
        <f>IF(AND(AG962="Yes",OR(I962="Approve proposed",I962="Use my price")),"CHECK: protected price kept current",IF(OR(I962="Unreviewed",I962=""),"Pending review",IF(I962="Hold","On hold",IF(I962="Keep current",IF(ISNUMBER(E962),"Kept current","CHECK: no confirmed current price"),IF(AH962&lt;&gt;"Yes","CHECK: source needs review",IF(AND(I962="Use my price",NOT(AND(ISNUMBER(J962),J962&gt;0))),"CHECK: enter a price above zero",IF(NOT(OR(I962="Approve proposed",I962="Use my price")),"CHECK: choose a listed decision",IF(OR(NOT(ISNUMBER(L962)),L962&lt;=0,NOT(ISNUMBER(Y962)),Y962&lt;=0,X962&gt;=1),"CHECK: price or base unavailable",IF(L962/(Y962*(1-X962))-1&lt;0,"CHECK: price below local base","Ready")))))))))</f>
        <v>Pending review</v>
      </c>
      <c r="N962" s="18">
        <v>13.87</v>
      </c>
      <c r="O962" s="19">
        <v>0.6574</v>
      </c>
      <c r="P962" s="14">
        <v>0.7897</v>
      </c>
      <c r="Q962" s="20" t="str">
        <f>IF(AND(ISNUMBER(L962),ISNUMBER(Y962),Y962&gt;0,X962&lt;1),ROUND(L962/(Y962*(1-X962))-1,4),"")</f>
        <v/>
      </c>
      <c r="R962" s="12">
        <v>596.41</v>
      </c>
      <c r="S962" s="13">
        <f>IF(AND(ISNUMBER(E962),E962&gt;0,ISNUMBER(F962)),R962*(F962/E962-1)*(1-'Start Here'!$B$16),0)</f>
        <v>46.29810000000003</v>
      </c>
      <c r="T962" s="17">
        <f>IF(AND(M962="Ready",OR(I962="Approve proposed",AND(I962="Use my price",AND(ISNUMBER(J962),J962&gt;0))),ISNUMBER(L962),E962&gt;0),R962*(L962/E962-1)*(1-'Start Here'!$B$16),0)</f>
        <v>0</v>
      </c>
      <c r="U962" t="str" s="6">
        <v/>
      </c>
      <c r="V962" t="str" s="21">
        <v>Yes</v>
      </c>
      <c r="W962" t="str" s="21">
        <v>No</v>
      </c>
      <c r="X962" s="22">
        <v>0</v>
      </c>
      <c r="Y962" s="18">
        <v>8.37</v>
      </c>
      <c r="Z962" s="18">
        <v>26</v>
      </c>
      <c r="AA962" s="25">
        <v>0.5412</v>
      </c>
      <c r="AB962" t="str" s="6">
        <v>2026-10-01 10:41:27 UTC</v>
      </c>
      <c r="AC962" t="str" s="6">
        <v>Local Line cache</v>
      </c>
      <c r="AD962" s="23">
        <v>894282</v>
      </c>
      <c r="AE962" s="23">
        <v>634545</v>
      </c>
      <c r="AF962" t="str" s="23">
        <v>894282:634545:herdShare</v>
      </c>
      <c r="AG962" t="str" s="23">
        <v>No</v>
      </c>
      <c r="AH962" t="str" s="23">
        <v>Yes</v>
      </c>
      <c r="AI962" s="18">
        <v>359.9100000000001</v>
      </c>
    </row>
    <row r="963" ht="32" customHeight="1">
      <c r="A963" t="str" s="7">
        <v>Deck Family Farm</v>
      </c>
      <c r="B963" t="str" s="7">
        <v>Skirt Steak, Small</v>
      </c>
      <c r="C963" t="str" s="7">
        <v>Small, 0.40 - 0.79 lbs</v>
      </c>
      <c r="D963" t="str" s="7">
        <v>CSA Members</v>
      </c>
      <c r="E963" s="12">
        <v>13.87</v>
      </c>
      <c r="F963" s="13">
        <v>14.98</v>
      </c>
      <c r="G963" s="13">
        <f>IF(AND(ISNUMBER(E963),ISNUMBER(F963)),F963-E963,"")</f>
        <v>1.11</v>
      </c>
      <c r="H963" s="14">
        <f>IF(AND(ISNUMBER(E963),E963&gt;0,ISNUMBER(F963)),F963/E963-1,"")</f>
        <v>0.08002883922134107</v>
      </c>
      <c r="I963" t="str" s="15">
        <v>Unreviewed</v>
      </c>
      <c r="J963" s="16"/>
      <c r="K963" t="str" s="15">
        <v/>
      </c>
      <c r="L963" s="17" t="str">
        <f>IF(AC963="Local catalog","",IF(AG963="Yes",IF(ISNUMBER(E963),E963,""),IF(I963="Keep current",IF(ISNUMBER(E963),E963,""),IF(AH963&lt;&gt;"Yes","",IF(I963="Approve proposed",F963,IF(AND(I963="Use my price",AND(ISNUMBER(J963),J963&gt;0)),J963,""))))))</f>
        <v/>
      </c>
      <c r="M963" t="str" s="7">
        <f>IF(AND(AG963="Yes",OR(I963="Approve proposed",I963="Use my price")),"CHECK: protected price kept current",IF(OR(I963="Unreviewed",I963=""),"Pending review",IF(I963="Hold","On hold",IF(I963="Keep current",IF(ISNUMBER(E963),"Kept current","CHECK: no confirmed current price"),IF(AH963&lt;&gt;"Yes","CHECK: source needs review",IF(AND(I963="Use my price",NOT(AND(ISNUMBER(J963),J963&gt;0))),"CHECK: enter a price above zero",IF(NOT(OR(I963="Approve proposed",I963="Use my price")),"CHECK: choose a listed decision",IF(OR(NOT(ISNUMBER(L963)),L963&lt;=0,NOT(ISNUMBER(Y963)),Y963&lt;=0,X963&gt;=1),"CHECK: price or base unavailable",IF(L963/(Y963*(1-X963))-1&lt;0,"CHECK: price below local base","Ready")))))))))</f>
        <v>Pending review</v>
      </c>
      <c r="N963" s="18">
        <v>13.87</v>
      </c>
      <c r="O963" s="19">
        <v>0.6574</v>
      </c>
      <c r="P963" s="14">
        <v>0.7897</v>
      </c>
      <c r="Q963" s="20" t="str">
        <f>IF(AND(ISNUMBER(L963),ISNUMBER(Y963),Y963&gt;0,X963&lt;1),ROUND(L963/(Y963*(1-X963))-1,4),"")</f>
        <v/>
      </c>
      <c r="R963" s="12">
        <v>27.74</v>
      </c>
      <c r="S963" s="13">
        <f>IF(AND(ISNUMBER(E963),E963&gt;0,ISNUMBER(F963)),R963*(F963/E963-1)*(1-'Start Here'!$B$16),0)</f>
        <v>2.153400000000001</v>
      </c>
      <c r="T963" s="17">
        <f>IF(AND(M963="Ready",OR(I963="Approve proposed",AND(I963="Use my price",AND(ISNUMBER(J963),J963&gt;0))),ISNUMBER(L963),E963&gt;0),R963*(L963/E963-1)*(1-'Start Here'!$B$16),0)</f>
        <v>0</v>
      </c>
      <c r="U963" t="str" s="6">
        <v/>
      </c>
      <c r="V963" t="str" s="21">
        <v>Yes</v>
      </c>
      <c r="W963" t="str" s="21">
        <v>No</v>
      </c>
      <c r="X963" s="22">
        <v>0</v>
      </c>
      <c r="Y963" s="18">
        <v>8.37</v>
      </c>
      <c r="Z963" s="18">
        <v>26</v>
      </c>
      <c r="AA963" s="25">
        <v>0.5412</v>
      </c>
      <c r="AB963" t="str" s="6">
        <v>2026-10-01 10:41:27 UTC</v>
      </c>
      <c r="AC963" t="str" s="6">
        <v>Local Line cache</v>
      </c>
      <c r="AD963" s="23">
        <v>894282</v>
      </c>
      <c r="AE963" s="23">
        <v>634545</v>
      </c>
      <c r="AF963" t="str" s="23">
        <v>894282:634545:member</v>
      </c>
      <c r="AG963" t="str" s="23">
        <v>No</v>
      </c>
      <c r="AH963" t="str" s="23">
        <v>Yes</v>
      </c>
      <c r="AI963" s="18">
        <v>16.74</v>
      </c>
    </row>
    <row r="964" ht="32" customHeight="1">
      <c r="A964" t="str" s="7">
        <v>Deck Family Farm</v>
      </c>
      <c r="B964" t="str" s="7">
        <v>Skirt Steak, Small</v>
      </c>
      <c r="C964" t="str" s="7">
        <v>Small, 0.40 - 0.79 lbs</v>
      </c>
      <c r="D964" t="str" s="7">
        <v>Guest Basket</v>
      </c>
      <c r="E964" s="12">
        <v>13.87</v>
      </c>
      <c r="F964" s="13">
        <v>14.98</v>
      </c>
      <c r="G964" s="13">
        <f>IF(AND(ISNUMBER(E964),ISNUMBER(F964)),F964-E964,"")</f>
        <v>1.11</v>
      </c>
      <c r="H964" s="14">
        <f>IF(AND(ISNUMBER(E964),E964&gt;0,ISNUMBER(F964)),F964/E964-1,"")</f>
        <v>0.08002883922134107</v>
      </c>
      <c r="I964" t="str" s="15">
        <v>Unreviewed</v>
      </c>
      <c r="J964" s="16"/>
      <c r="K964" t="str" s="15">
        <v/>
      </c>
      <c r="L964" s="17" t="str">
        <f>IF(AC964="Local catalog","",IF(AG964="Yes",IF(ISNUMBER(E964),E964,""),IF(I964="Keep current",IF(ISNUMBER(E964),E964,""),IF(AH964&lt;&gt;"Yes","",IF(I964="Approve proposed",F964,IF(AND(I964="Use my price",AND(ISNUMBER(J964),J964&gt;0)),J964,""))))))</f>
        <v/>
      </c>
      <c r="M964" t="str" s="7">
        <f>IF(AND(AG964="Yes",OR(I964="Approve proposed",I964="Use my price")),"CHECK: protected price kept current",IF(OR(I964="Unreviewed",I964=""),"Pending review",IF(I964="Hold","On hold",IF(I964="Keep current",IF(ISNUMBER(E964),"Kept current","CHECK: no confirmed current price"),IF(AH964&lt;&gt;"Yes","CHECK: source needs review",IF(AND(I964="Use my price",NOT(AND(ISNUMBER(J964),J964&gt;0))),"CHECK: enter a price above zero",IF(NOT(OR(I964="Approve proposed",I964="Use my price")),"CHECK: choose a listed decision",IF(OR(NOT(ISNUMBER(L964)),L964&lt;=0,NOT(ISNUMBER(Y964)),Y964&lt;=0,X964&gt;=1),"CHECK: price or base unavailable",IF(L964/(Y964*(1-X964))-1&lt;0,"CHECK: price below local base","Ready")))))))))</f>
        <v>Pending review</v>
      </c>
      <c r="N964" s="18">
        <v>13.87</v>
      </c>
      <c r="O964" s="19">
        <v>0.6574</v>
      </c>
      <c r="P964" s="14">
        <v>0.7897</v>
      </c>
      <c r="Q964" s="20" t="str">
        <f>IF(AND(ISNUMBER(L964),ISNUMBER(Y964),Y964&gt;0,X964&lt;1),ROUND(L964/(Y964*(1-X964))-1,4),"")</f>
        <v/>
      </c>
      <c r="R964" s="12">
        <v>16.24</v>
      </c>
      <c r="S964" s="13">
        <f>IF(AND(ISNUMBER(E964),E964&gt;0,ISNUMBER(F964)),R964*(F964/E964-1)*(1-'Start Here'!$B$16),0)</f>
        <v>1.2606782984859415</v>
      </c>
      <c r="T964" s="17">
        <f>IF(AND(M964="Ready",OR(I964="Approve proposed",AND(I964="Use my price",AND(ISNUMBER(J964),J964&gt;0))),ISNUMBER(L964),E964&gt;0),R964*(L964/E964-1)*(1-'Start Here'!$B$16),0)</f>
        <v>0</v>
      </c>
      <c r="U964" t="str" s="6">
        <v/>
      </c>
      <c r="V964" t="str" s="21">
        <v>Yes</v>
      </c>
      <c r="W964" t="str" s="21">
        <v>No</v>
      </c>
      <c r="X964" s="22">
        <v>0</v>
      </c>
      <c r="Y964" s="18">
        <v>8.37</v>
      </c>
      <c r="Z964" s="18">
        <v>26</v>
      </c>
      <c r="AA964" s="25">
        <v>0.5412</v>
      </c>
      <c r="AB964" t="str" s="6">
        <v>2026-10-01 10:41:27 UTC</v>
      </c>
      <c r="AC964" t="str" s="6">
        <v>Local Line cache</v>
      </c>
      <c r="AD964" s="23">
        <v>894282</v>
      </c>
      <c r="AE964" s="23">
        <v>634545</v>
      </c>
      <c r="AF964" t="str" s="23">
        <v>894282:634545:guest</v>
      </c>
      <c r="AG964" t="str" s="23">
        <v>No</v>
      </c>
      <c r="AH964" t="str" s="23">
        <v>Yes</v>
      </c>
      <c r="AI964" s="18">
        <v>8.37</v>
      </c>
    </row>
    <row r="965" ht="32" customHeight="1">
      <c r="A965" t="str" s="7">
        <v>Deck Family Farm</v>
      </c>
      <c r="B965" t="str" s="7">
        <v>Skirt Steak, Small</v>
      </c>
      <c r="C965" t="str" s="7">
        <v>Small, 0.40 - 0.79 lbs</v>
      </c>
      <c r="D965" t="str" s="7">
        <v>SNAP</v>
      </c>
      <c r="E965" s="12">
        <v>13.87</v>
      </c>
      <c r="F965" s="13">
        <v>13.87</v>
      </c>
      <c r="G965" s="13">
        <f>IF(AND(ISNUMBER(E965),ISNUMBER(F965)),F965-E965,"")</f>
        <v>0</v>
      </c>
      <c r="H965" s="14">
        <f>IF(AND(ISNUMBER(E965),E965&gt;0,ISNUMBER(F965)),F965/E965-1,"")</f>
        <v>0</v>
      </c>
      <c r="I965" t="str" s="15">
        <v>Keep current</v>
      </c>
      <c r="J965" s="16"/>
      <c r="K965" t="str" s="15">
        <v/>
      </c>
      <c r="L965" s="17">
        <f>IF(AC965="Local catalog","",IF(AG965="Yes",IF(ISNUMBER(E965),E965,""),IF(I965="Keep current",IF(ISNUMBER(E965),E965,""),IF(AH965&lt;&gt;"Yes","",IF(I965="Approve proposed",F965,IF(AND(I965="Use my price",AND(ISNUMBER(J965),J965&gt;0)),J965,""))))))</f>
        <v>13.87</v>
      </c>
      <c r="M965" t="str" s="7">
        <f>IF(AND(AG965="Yes",OR(I965="Approve proposed",I965="Use my price")),"CHECK: protected price kept current",IF(OR(I965="Unreviewed",I965=""),"Pending review",IF(I965="Hold","On hold",IF(I965="Keep current",IF(ISNUMBER(E965),"Kept current","CHECK: no confirmed current price"),IF(AH965&lt;&gt;"Yes","CHECK: source needs review",IF(AND(I965="Use my price",NOT(AND(ISNUMBER(J965),J965&gt;0))),"CHECK: enter a price above zero",IF(NOT(OR(I965="Approve proposed",I965="Use my price")),"CHECK: choose a listed decision",IF(OR(NOT(ISNUMBER(L965)),L965&lt;=0,NOT(ISNUMBER(Y965)),Y965&lt;=0,X965&gt;=1),"CHECK: price or base unavailable",IF(L965/(Y965*(1-X965))-1&lt;0,"CHECK: price below local base","Ready")))))))))</f>
        <v>Kept current</v>
      </c>
      <c r="N965" s="18">
        <v>13.87</v>
      </c>
      <c r="O965" s="19">
        <v>0.6574</v>
      </c>
      <c r="P965" s="14">
        <v>0.6571</v>
      </c>
      <c r="Q965" s="20">
        <f>IF(AND(ISNUMBER(L965),ISNUMBER(Y965),Y965&gt;0,X965&lt;1),ROUND(L965/(Y965*(1-X965))-1,4),"")</f>
        <v>0.6571</v>
      </c>
      <c r="R965" s="12">
        <v>0</v>
      </c>
      <c r="S965" s="13">
        <f>IF(AND(ISNUMBER(E965),E965&gt;0,ISNUMBER(F965)),R965*(F965/E965-1)*(1-'Start Here'!$B$16),0)</f>
        <v>0</v>
      </c>
      <c r="T965" s="17">
        <f>IF(AND(M965="Ready",OR(I965="Approve proposed",AND(I965="Use my price",AND(ISNUMBER(J965),J965&gt;0))),ISNUMBER(L965),E965&gt;0),R965*(L965/E965-1)*(1-'Start Here'!$B$16),0)</f>
        <v>0</v>
      </c>
      <c r="U965" t="str" s="6">
        <v>SNAP: preserve existing selling price</v>
      </c>
      <c r="V965" t="str" s="21">
        <v>Yes</v>
      </c>
      <c r="W965" t="str" s="21">
        <v>No</v>
      </c>
      <c r="X965" s="22">
        <v>0</v>
      </c>
      <c r="Y965" s="18">
        <v>8.37</v>
      </c>
      <c r="Z965" s="18">
        <v>26</v>
      </c>
      <c r="AA965" s="25">
        <v>0.5412</v>
      </c>
      <c r="AB965" t="str" s="6">
        <v>2026-10-01 10:41:27 UTC</v>
      </c>
      <c r="AC965" t="str" s="6">
        <v>Local Line cache</v>
      </c>
      <c r="AD965" s="23">
        <v>894282</v>
      </c>
      <c r="AE965" s="23">
        <v>634545</v>
      </c>
      <c r="AF965" t="str" s="23">
        <v>894282:634545:snap</v>
      </c>
      <c r="AG965" t="str" s="23">
        <v>Yes</v>
      </c>
      <c r="AH965" t="str" s="23">
        <v>Yes</v>
      </c>
      <c r="AI965" s="18">
        <v>0</v>
      </c>
    </row>
    <row r="966" ht="32" customHeight="1">
      <c r="A966" t="str" s="7">
        <v>Deck Family Farm</v>
      </c>
      <c r="B966" t="str" s="7">
        <v>Small Organic Pasture Raised Chicken Eggs</v>
      </c>
      <c r="C966" t="str" s="7">
        <v>1 dozen</v>
      </c>
      <c r="D966" t="str" s="7">
        <v>Herd Share Members</v>
      </c>
      <c r="E966" s="12">
        <v>8.97</v>
      </c>
      <c r="F966" s="13">
        <v>9.69</v>
      </c>
      <c r="G966" s="13">
        <f>IF(AND(ISNUMBER(E966),ISNUMBER(F966)),F966-E966,"")</f>
        <v>0.72</v>
      </c>
      <c r="H966" s="14">
        <f>IF(AND(ISNUMBER(E966),E966&gt;0,ISNUMBER(F966)),F966/E966-1,"")</f>
        <v>0.08026755852842804</v>
      </c>
      <c r="I966" t="str" s="15">
        <v>Unreviewed</v>
      </c>
      <c r="J966" s="16"/>
      <c r="K966" t="str" s="15">
        <v/>
      </c>
      <c r="L966" s="17" t="str">
        <f>IF(AC966="Local catalog","",IF(AG966="Yes",IF(ISNUMBER(E966),E966,""),IF(I966="Keep current",IF(ISNUMBER(E966),E966,""),IF(AH966&lt;&gt;"Yes","",IF(I966="Approve proposed",F966,IF(AND(I966="Use my price",AND(ISNUMBER(J966),J966&gt;0)),J966,""))))))</f>
        <v/>
      </c>
      <c r="M966" t="str" s="7">
        <f>IF(AND(AG966="Yes",OR(I966="Approve proposed",I966="Use my price")),"CHECK: protected price kept current",IF(OR(I966="Unreviewed",I966=""),"Pending review",IF(I966="Hold","On hold",IF(I966="Keep current",IF(ISNUMBER(E966),"Kept current","CHECK: no confirmed current price"),IF(AH966&lt;&gt;"Yes","CHECK: source needs review",IF(AND(I966="Use my price",NOT(AND(ISNUMBER(J966),J966&gt;0))),"CHECK: enter a price above zero",IF(NOT(OR(I966="Approve proposed",I966="Use my price")),"CHECK: choose a listed decision",IF(OR(NOT(ISNUMBER(L966)),L966&lt;=0,NOT(ISNUMBER(Y966)),Y966&lt;=0,X966&gt;=1),"CHECK: price or base unavailable",IF(L966/(Y966*(1-X966))-1&lt;0,"CHECK: price below local base","Ready")))))))))</f>
        <v>Pending review</v>
      </c>
      <c r="N966" s="18">
        <v>8.97</v>
      </c>
      <c r="O966" s="19">
        <v>0.6574</v>
      </c>
      <c r="P966" s="14">
        <v>0.7911</v>
      </c>
      <c r="Q966" s="20" t="str">
        <f>IF(AND(ISNUMBER(L966),ISNUMBER(Y966),Y966&gt;0,X966&lt;1),ROUND(L966/(Y966*(1-X966))-1,4),"")</f>
        <v/>
      </c>
      <c r="R966" s="12">
        <v>0</v>
      </c>
      <c r="S966" s="13">
        <f>IF(AND(ISNUMBER(E966),E966&gt;0,ISNUMBER(F966)),R966*(F966/E966-1)*(1-'Start Here'!$B$16),0)</f>
        <v>0</v>
      </c>
      <c r="T966" s="17">
        <f>IF(AND(M966="Ready",OR(I966="Approve proposed",AND(I966="Use my price",AND(ISNUMBER(J966),J966&gt;0))),ISNUMBER(L966),E966&gt;0),R966*(L966/E966-1)*(1-'Start Here'!$B$16),0)</f>
        <v>0</v>
      </c>
      <c r="U966" t="str" s="6">
        <v>Currently hidden; do not activate automatically</v>
      </c>
      <c r="V966" t="str" s="21">
        <v>No</v>
      </c>
      <c r="W966" t="str" s="21">
        <v>No</v>
      </c>
      <c r="X966" s="22">
        <v>0</v>
      </c>
      <c r="Y966" s="18">
        <v>5.41</v>
      </c>
      <c r="Z966" s="18">
        <v>10</v>
      </c>
      <c r="AA966" s="25">
        <v>0.5412</v>
      </c>
      <c r="AB966" t="str" s="6">
        <v>2026-10-01 10:41:27 UTC</v>
      </c>
      <c r="AC966" t="str" s="6">
        <v>Local Line cache</v>
      </c>
      <c r="AD966" s="23">
        <v>995135</v>
      </c>
      <c r="AE966" s="23">
        <v>769257</v>
      </c>
      <c r="AF966" t="str" s="23">
        <v>995135:769257:herdShare</v>
      </c>
      <c r="AG966" t="str" s="23">
        <v>No</v>
      </c>
      <c r="AH966" t="str" s="23">
        <v>Yes</v>
      </c>
      <c r="AI966" s="18">
        <v>0</v>
      </c>
    </row>
    <row r="967" ht="32" customHeight="1">
      <c r="A967" t="str" s="7">
        <v>Deck Family Farm</v>
      </c>
      <c r="B967" t="str" s="7">
        <v>Small Organic Pasture Raised Chicken Eggs</v>
      </c>
      <c r="C967" t="str" s="7">
        <v>1 dozen</v>
      </c>
      <c r="D967" t="str" s="7">
        <v>CSA Members</v>
      </c>
      <c r="E967" s="12">
        <v>8.97</v>
      </c>
      <c r="F967" s="13">
        <v>9.69</v>
      </c>
      <c r="G967" s="13">
        <f>IF(AND(ISNUMBER(E967),ISNUMBER(F967)),F967-E967,"")</f>
        <v>0.72</v>
      </c>
      <c r="H967" s="14">
        <f>IF(AND(ISNUMBER(E967),E967&gt;0,ISNUMBER(F967)),F967/E967-1,"")</f>
        <v>0.08026755852842804</v>
      </c>
      <c r="I967" t="str" s="15">
        <v>Unreviewed</v>
      </c>
      <c r="J967" s="16"/>
      <c r="K967" t="str" s="15">
        <v/>
      </c>
      <c r="L967" s="17" t="str">
        <f>IF(AC967="Local catalog","",IF(AG967="Yes",IF(ISNUMBER(E967),E967,""),IF(I967="Keep current",IF(ISNUMBER(E967),E967,""),IF(AH967&lt;&gt;"Yes","",IF(I967="Approve proposed",F967,IF(AND(I967="Use my price",AND(ISNUMBER(J967),J967&gt;0)),J967,""))))))</f>
        <v/>
      </c>
      <c r="M967" t="str" s="7">
        <f>IF(AND(AG967="Yes",OR(I967="Approve proposed",I967="Use my price")),"CHECK: protected price kept current",IF(OR(I967="Unreviewed",I967=""),"Pending review",IF(I967="Hold","On hold",IF(I967="Keep current",IF(ISNUMBER(E967),"Kept current","CHECK: no confirmed current price"),IF(AH967&lt;&gt;"Yes","CHECK: source needs review",IF(AND(I967="Use my price",NOT(AND(ISNUMBER(J967),J967&gt;0))),"CHECK: enter a price above zero",IF(NOT(OR(I967="Approve proposed",I967="Use my price")),"CHECK: choose a listed decision",IF(OR(NOT(ISNUMBER(L967)),L967&lt;=0,NOT(ISNUMBER(Y967)),Y967&lt;=0,X967&gt;=1),"CHECK: price or base unavailable",IF(L967/(Y967*(1-X967))-1&lt;0,"CHECK: price below local base","Ready")))))))))</f>
        <v>Pending review</v>
      </c>
      <c r="N967" s="18">
        <v>8.97</v>
      </c>
      <c r="O967" s="19">
        <v>0.6574</v>
      </c>
      <c r="P967" s="14">
        <v>0.7911</v>
      </c>
      <c r="Q967" s="20" t="str">
        <f>IF(AND(ISNUMBER(L967),ISNUMBER(Y967),Y967&gt;0,X967&lt;1),ROUND(L967/(Y967*(1-X967))-1,4),"")</f>
        <v/>
      </c>
      <c r="R967" s="12">
        <v>0</v>
      </c>
      <c r="S967" s="13">
        <f>IF(AND(ISNUMBER(E967),E967&gt;0,ISNUMBER(F967)),R967*(F967/E967-1)*(1-'Start Here'!$B$16),0)</f>
        <v>0</v>
      </c>
      <c r="T967" s="17">
        <f>IF(AND(M967="Ready",OR(I967="Approve proposed",AND(I967="Use my price",AND(ISNUMBER(J967),J967&gt;0))),ISNUMBER(L967),E967&gt;0),R967*(L967/E967-1)*(1-'Start Here'!$B$16),0)</f>
        <v>0</v>
      </c>
      <c r="U967" t="str" s="6">
        <v>Currently hidden; do not activate automatically</v>
      </c>
      <c r="V967" t="str" s="21">
        <v>No</v>
      </c>
      <c r="W967" t="str" s="21">
        <v>No</v>
      </c>
      <c r="X967" s="22">
        <v>0</v>
      </c>
      <c r="Y967" s="18">
        <v>5.41</v>
      </c>
      <c r="Z967" s="18">
        <v>10</v>
      </c>
      <c r="AA967" s="25">
        <v>0.5412</v>
      </c>
      <c r="AB967" t="str" s="6">
        <v>2026-10-01 10:41:27 UTC</v>
      </c>
      <c r="AC967" t="str" s="6">
        <v>Local Line cache</v>
      </c>
      <c r="AD967" s="23">
        <v>995135</v>
      </c>
      <c r="AE967" s="23">
        <v>769257</v>
      </c>
      <c r="AF967" t="str" s="23">
        <v>995135:769257:member</v>
      </c>
      <c r="AG967" t="str" s="23">
        <v>No</v>
      </c>
      <c r="AH967" t="str" s="23">
        <v>Yes</v>
      </c>
      <c r="AI967" s="18">
        <v>0</v>
      </c>
    </row>
    <row r="968" ht="32" customHeight="1">
      <c r="A968" t="str" s="7">
        <v>Deck Family Farm</v>
      </c>
      <c r="B968" t="str" s="7">
        <v>Small Organic Pasture Raised Chicken Eggs</v>
      </c>
      <c r="C968" t="str" s="7">
        <v>1 dozen</v>
      </c>
      <c r="D968" t="str" s="7">
        <v>Guest Basket</v>
      </c>
      <c r="E968" s="12">
        <v>8.97</v>
      </c>
      <c r="F968" s="13">
        <v>9.69</v>
      </c>
      <c r="G968" s="13">
        <f>IF(AND(ISNUMBER(E968),ISNUMBER(F968)),F968-E968,"")</f>
        <v>0.72</v>
      </c>
      <c r="H968" s="14">
        <f>IF(AND(ISNUMBER(E968),E968&gt;0,ISNUMBER(F968)),F968/E968-1,"")</f>
        <v>0.08026755852842804</v>
      </c>
      <c r="I968" t="str" s="15">
        <v>Unreviewed</v>
      </c>
      <c r="J968" s="16"/>
      <c r="K968" t="str" s="15">
        <v/>
      </c>
      <c r="L968" s="17" t="str">
        <f>IF(AC968="Local catalog","",IF(AG968="Yes",IF(ISNUMBER(E968),E968,""),IF(I968="Keep current",IF(ISNUMBER(E968),E968,""),IF(AH968&lt;&gt;"Yes","",IF(I968="Approve proposed",F968,IF(AND(I968="Use my price",AND(ISNUMBER(J968),J968&gt;0)),J968,""))))))</f>
        <v/>
      </c>
      <c r="M968" t="str" s="7">
        <f>IF(AND(AG968="Yes",OR(I968="Approve proposed",I968="Use my price")),"CHECK: protected price kept current",IF(OR(I968="Unreviewed",I968=""),"Pending review",IF(I968="Hold","On hold",IF(I968="Keep current",IF(ISNUMBER(E968),"Kept current","CHECK: no confirmed current price"),IF(AH968&lt;&gt;"Yes","CHECK: source needs review",IF(AND(I968="Use my price",NOT(AND(ISNUMBER(J968),J968&gt;0))),"CHECK: enter a price above zero",IF(NOT(OR(I968="Approve proposed",I968="Use my price")),"CHECK: choose a listed decision",IF(OR(NOT(ISNUMBER(L968)),L968&lt;=0,NOT(ISNUMBER(Y968)),Y968&lt;=0,X968&gt;=1),"CHECK: price or base unavailable",IF(L968/(Y968*(1-X968))-1&lt;0,"CHECK: price below local base","Ready")))))))))</f>
        <v>Pending review</v>
      </c>
      <c r="N968" s="18">
        <v>8.97</v>
      </c>
      <c r="O968" s="19">
        <v>0.6574</v>
      </c>
      <c r="P968" s="14">
        <v>0.7911</v>
      </c>
      <c r="Q968" s="20" t="str">
        <f>IF(AND(ISNUMBER(L968),ISNUMBER(Y968),Y968&gt;0,X968&lt;1),ROUND(L968/(Y968*(1-X968))-1,4),"")</f>
        <v/>
      </c>
      <c r="R968" s="12">
        <v>0</v>
      </c>
      <c r="S968" s="13">
        <f>IF(AND(ISNUMBER(E968),E968&gt;0,ISNUMBER(F968)),R968*(F968/E968-1)*(1-'Start Here'!$B$16),0)</f>
        <v>0</v>
      </c>
      <c r="T968" s="17">
        <f>IF(AND(M968="Ready",OR(I968="Approve proposed",AND(I968="Use my price",AND(ISNUMBER(J968),J968&gt;0))),ISNUMBER(L968),E968&gt;0),R968*(L968/E968-1)*(1-'Start Here'!$B$16),0)</f>
        <v>0</v>
      </c>
      <c r="U968" t="str" s="6">
        <v>Currently hidden; do not activate automatically</v>
      </c>
      <c r="V968" t="str" s="21">
        <v>No</v>
      </c>
      <c r="W968" t="str" s="21">
        <v>No</v>
      </c>
      <c r="X968" s="22">
        <v>0</v>
      </c>
      <c r="Y968" s="18">
        <v>5.41</v>
      </c>
      <c r="Z968" s="18">
        <v>10</v>
      </c>
      <c r="AA968" s="25">
        <v>0.5412</v>
      </c>
      <c r="AB968" t="str" s="6">
        <v>2026-10-01 10:41:27 UTC</v>
      </c>
      <c r="AC968" t="str" s="6">
        <v>Local Line cache</v>
      </c>
      <c r="AD968" s="23">
        <v>995135</v>
      </c>
      <c r="AE968" s="23">
        <v>769257</v>
      </c>
      <c r="AF968" t="str" s="23">
        <v>995135:769257:guest</v>
      </c>
      <c r="AG968" t="str" s="23">
        <v>No</v>
      </c>
      <c r="AH968" t="str" s="23">
        <v>Yes</v>
      </c>
      <c r="AI968" s="18">
        <v>0</v>
      </c>
    </row>
    <row r="969" ht="32" customHeight="1">
      <c r="A969" t="str" s="7">
        <v>Deck Family Farm</v>
      </c>
      <c r="B969" t="str" s="7">
        <v>Small Organic Pasture Raised Chicken Eggs</v>
      </c>
      <c r="C969" t="str" s="7">
        <v>1 dozen</v>
      </c>
      <c r="D969" t="str" s="7">
        <v>SNAP</v>
      </c>
      <c r="E969" s="12">
        <v>8.97</v>
      </c>
      <c r="F969" s="13">
        <v>8.97</v>
      </c>
      <c r="G969" s="13">
        <f>IF(AND(ISNUMBER(E969),ISNUMBER(F969)),F969-E969,"")</f>
        <v>0</v>
      </c>
      <c r="H969" s="14">
        <f>IF(AND(ISNUMBER(E969),E969&gt;0,ISNUMBER(F969)),F969/E969-1,"")</f>
        <v>0</v>
      </c>
      <c r="I969" t="str" s="15">
        <v>Keep current</v>
      </c>
      <c r="J969" s="16"/>
      <c r="K969" t="str" s="15">
        <v/>
      </c>
      <c r="L969" s="17">
        <f>IF(AC969="Local catalog","",IF(AG969="Yes",IF(ISNUMBER(E969),E969,""),IF(I969="Keep current",IF(ISNUMBER(E969),E969,""),IF(AH969&lt;&gt;"Yes","",IF(I969="Approve proposed",F969,IF(AND(I969="Use my price",AND(ISNUMBER(J969),J969&gt;0)),J969,""))))))</f>
        <v>8.97</v>
      </c>
      <c r="M969" t="str" s="7">
        <f>IF(AND(AG969="Yes",OR(I969="Approve proposed",I969="Use my price")),"CHECK: protected price kept current",IF(OR(I969="Unreviewed",I969=""),"Pending review",IF(I969="Hold","On hold",IF(I969="Keep current",IF(ISNUMBER(E969),"Kept current","CHECK: no confirmed current price"),IF(AH969&lt;&gt;"Yes","CHECK: source needs review",IF(AND(I969="Use my price",NOT(AND(ISNUMBER(J969),J969&gt;0))),"CHECK: enter a price above zero",IF(NOT(OR(I969="Approve proposed",I969="Use my price")),"CHECK: choose a listed decision",IF(OR(NOT(ISNUMBER(L969)),L969&lt;=0,NOT(ISNUMBER(Y969)),Y969&lt;=0,X969&gt;=1),"CHECK: price or base unavailable",IF(L969/(Y969*(1-X969))-1&lt;0,"CHECK: price below local base","Ready")))))))))</f>
        <v>Kept current</v>
      </c>
      <c r="N969" s="18">
        <v>8.97</v>
      </c>
      <c r="O969" s="19">
        <v>0.6574</v>
      </c>
      <c r="P969" s="14">
        <v>0.658</v>
      </c>
      <c r="Q969" s="20">
        <f>IF(AND(ISNUMBER(L969),ISNUMBER(Y969),Y969&gt;0,X969&lt;1),ROUND(L969/(Y969*(1-X969))-1,4),"")</f>
        <v>0.658</v>
      </c>
      <c r="R969" s="12">
        <v>0</v>
      </c>
      <c r="S969" s="13">
        <f>IF(AND(ISNUMBER(E969),E969&gt;0,ISNUMBER(F969)),R969*(F969/E969-1)*(1-'Start Here'!$B$16),0)</f>
        <v>0</v>
      </c>
      <c r="T969" s="17">
        <f>IF(AND(M969="Ready",OR(I969="Approve proposed",AND(I969="Use my price",AND(ISNUMBER(J969),J969&gt;0))),ISNUMBER(L969),E969&gt;0),R969*(L969/E969-1)*(1-'Start Here'!$B$16),0)</f>
        <v>0</v>
      </c>
      <c r="U969" t="str" s="6">
        <v>SNAP: preserve existing selling price; Currently hidden; do not activate automatically</v>
      </c>
      <c r="V969" t="str" s="21">
        <v>No</v>
      </c>
      <c r="W969" t="str" s="21">
        <v>No</v>
      </c>
      <c r="X969" s="22">
        <v>0</v>
      </c>
      <c r="Y969" s="18">
        <v>5.41</v>
      </c>
      <c r="Z969" s="18">
        <v>10</v>
      </c>
      <c r="AA969" s="25">
        <v>0.5412</v>
      </c>
      <c r="AB969" t="str" s="6">
        <v>2026-10-01 10:41:27 UTC</v>
      </c>
      <c r="AC969" t="str" s="6">
        <v>Local Line cache</v>
      </c>
      <c r="AD969" s="23">
        <v>995135</v>
      </c>
      <c r="AE969" s="23">
        <v>769257</v>
      </c>
      <c r="AF969" t="str" s="23">
        <v>995135:769257:snap</v>
      </c>
      <c r="AG969" t="str" s="23">
        <v>Yes</v>
      </c>
      <c r="AH969" t="str" s="23">
        <v>Yes</v>
      </c>
      <c r="AI969" s="18">
        <v>0</v>
      </c>
    </row>
    <row r="970" ht="32" customHeight="1">
      <c r="A970" t="str" s="7">
        <v>Deck Family Farm</v>
      </c>
      <c r="B970" t="str" s="7">
        <v>Smoked Pork Hocks -Skin-on and Smoked</v>
      </c>
      <c r="C970" t="str" s="7">
        <v>0.8 - 1.2 lbs</v>
      </c>
      <c r="D970" t="str" s="7">
        <v>Herd Share Members</v>
      </c>
      <c r="E970" s="12">
        <v>14.8</v>
      </c>
      <c r="F970" s="13">
        <v>15.98</v>
      </c>
      <c r="G970" s="13">
        <f>IF(AND(ISNUMBER(E970),ISNUMBER(F970)),F970-E970,"")</f>
        <v>1.18</v>
      </c>
      <c r="H970" s="14">
        <f>IF(AND(ISNUMBER(E970),E970&gt;0,ISNUMBER(F970)),F970/E970-1,"")</f>
        <v>0.07972972972972969</v>
      </c>
      <c r="I970" t="str" s="15">
        <v>Unreviewed</v>
      </c>
      <c r="J970" s="16"/>
      <c r="K970" t="str" s="15">
        <v/>
      </c>
      <c r="L970" s="17" t="str">
        <f>IF(AC970="Local catalog","",IF(AG970="Yes",IF(ISNUMBER(E970),E970,""),IF(I970="Keep current",IF(ISNUMBER(E970),E970,""),IF(AH970&lt;&gt;"Yes","",IF(I970="Approve proposed",F970,IF(AND(I970="Use my price",AND(ISNUMBER(J970),J970&gt;0)),J970,""))))))</f>
        <v/>
      </c>
      <c r="M970" t="str" s="7">
        <f>IF(AND(AG970="Yes",OR(I970="Approve proposed",I970="Use my price")),"CHECK: protected price kept current",IF(OR(I970="Unreviewed",I970=""),"Pending review",IF(I970="Hold","On hold",IF(I970="Keep current",IF(ISNUMBER(E970),"Kept current","CHECK: no confirmed current price"),IF(AH970&lt;&gt;"Yes","CHECK: source needs review",IF(AND(I970="Use my price",NOT(AND(ISNUMBER(J970),J970&gt;0))),"CHECK: enter a price above zero",IF(NOT(OR(I970="Approve proposed",I970="Use my price")),"CHECK: choose a listed decision",IF(OR(NOT(ISNUMBER(L970)),L970&lt;=0,NOT(ISNUMBER(Y970)),Y970&lt;=0,X970&gt;=1),"CHECK: price or base unavailable",IF(L970/(Y970*(1-X970))-1&lt;0,"CHECK: price below local base","Ready")))))))))</f>
        <v>Pending review</v>
      </c>
      <c r="N970" s="18">
        <v>14.8</v>
      </c>
      <c r="O970" s="19">
        <v>0.6574</v>
      </c>
      <c r="P970" s="14">
        <v>0.7895</v>
      </c>
      <c r="Q970" s="20" t="str">
        <f>IF(AND(ISNUMBER(L970),ISNUMBER(Y970),Y970&gt;0,X970&lt;1),ROUND(L970/(Y970*(1-X970))-1,4),"")</f>
        <v/>
      </c>
      <c r="R970" s="12">
        <v>784.4000000000001</v>
      </c>
      <c r="S970" s="13">
        <f>IF(AND(ISNUMBER(E970),E970&gt;0,ISNUMBER(F970)),R970*(F970/E970-1)*(1-'Start Here'!$B$16),0)</f>
        <v>60.66379999999997</v>
      </c>
      <c r="T970" s="17">
        <f>IF(AND(M970="Ready",OR(I970="Approve proposed",AND(I970="Use my price",AND(ISNUMBER(J970),J970&gt;0))),ISNUMBER(L970),E970&gt;0),R970*(L970/E970-1)*(1-'Start Here'!$B$16),0)</f>
        <v>0</v>
      </c>
      <c r="U970" t="str" s="6">
        <v/>
      </c>
      <c r="V970" t="str" s="21">
        <v>Yes</v>
      </c>
      <c r="W970" t="str" s="21">
        <v>No</v>
      </c>
      <c r="X970" s="22">
        <v>0</v>
      </c>
      <c r="Y970" s="18">
        <v>8.93</v>
      </c>
      <c r="Z970" s="18">
        <v>16.5</v>
      </c>
      <c r="AA970" s="25">
        <v>0.5412</v>
      </c>
      <c r="AB970" t="str" s="6">
        <v>2026-10-01 10:41:27 UTC</v>
      </c>
      <c r="AC970" t="str" s="6">
        <v>Local Line cache</v>
      </c>
      <c r="AD970" s="23">
        <v>1013987</v>
      </c>
      <c r="AE970" s="23">
        <v>798011</v>
      </c>
      <c r="AF970" t="str" s="23">
        <v>1013987:798011:herdShare</v>
      </c>
      <c r="AG970" t="str" s="23">
        <v>No</v>
      </c>
      <c r="AH970" t="str" s="23">
        <v>Yes</v>
      </c>
      <c r="AI970" s="18">
        <v>473.28999999999996</v>
      </c>
    </row>
    <row r="971" ht="32" customHeight="1">
      <c r="A971" t="str" s="7">
        <v>Deck Family Farm</v>
      </c>
      <c r="B971" t="str" s="7">
        <v>Smoked Pork Hocks -Skin-on and Smoked</v>
      </c>
      <c r="C971" t="str" s="7">
        <v>0.8 - 1.2 lbs</v>
      </c>
      <c r="D971" t="str" s="7">
        <v>CSA Members</v>
      </c>
      <c r="E971" s="12">
        <v>14.8</v>
      </c>
      <c r="F971" s="13">
        <v>15.98</v>
      </c>
      <c r="G971" s="13">
        <f>IF(AND(ISNUMBER(E971),ISNUMBER(F971)),F971-E971,"")</f>
        <v>1.18</v>
      </c>
      <c r="H971" s="14">
        <f>IF(AND(ISNUMBER(E971),E971&gt;0,ISNUMBER(F971)),F971/E971-1,"")</f>
        <v>0.07972972972972969</v>
      </c>
      <c r="I971" t="str" s="15">
        <v>Unreviewed</v>
      </c>
      <c r="J971" s="16"/>
      <c r="K971" t="str" s="15">
        <v/>
      </c>
      <c r="L971" s="17" t="str">
        <f>IF(AC971="Local catalog","",IF(AG971="Yes",IF(ISNUMBER(E971),E971,""),IF(I971="Keep current",IF(ISNUMBER(E971),E971,""),IF(AH971&lt;&gt;"Yes","",IF(I971="Approve proposed",F971,IF(AND(I971="Use my price",AND(ISNUMBER(J971),J971&gt;0)),J971,""))))))</f>
        <v/>
      </c>
      <c r="M971" t="str" s="7">
        <f>IF(AND(AG971="Yes",OR(I971="Approve proposed",I971="Use my price")),"CHECK: protected price kept current",IF(OR(I971="Unreviewed",I971=""),"Pending review",IF(I971="Hold","On hold",IF(I971="Keep current",IF(ISNUMBER(E971),"Kept current","CHECK: no confirmed current price"),IF(AH971&lt;&gt;"Yes","CHECK: source needs review",IF(AND(I971="Use my price",NOT(AND(ISNUMBER(J971),J971&gt;0))),"CHECK: enter a price above zero",IF(NOT(OR(I971="Approve proposed",I971="Use my price")),"CHECK: choose a listed decision",IF(OR(NOT(ISNUMBER(L971)),L971&lt;=0,NOT(ISNUMBER(Y971)),Y971&lt;=0,X971&gt;=1),"CHECK: price or base unavailable",IF(L971/(Y971*(1-X971))-1&lt;0,"CHECK: price below local base","Ready")))))))))</f>
        <v>Pending review</v>
      </c>
      <c r="N971" s="18">
        <v>14.8</v>
      </c>
      <c r="O971" s="19">
        <v>0.6574</v>
      </c>
      <c r="P971" s="14">
        <v>0.7895</v>
      </c>
      <c r="Q971" s="20" t="str">
        <f>IF(AND(ISNUMBER(L971),ISNUMBER(Y971),Y971&gt;0,X971&lt;1),ROUND(L971/(Y971*(1-X971))-1,4),"")</f>
        <v/>
      </c>
      <c r="R971" s="12">
        <v>103.6</v>
      </c>
      <c r="S971" s="13">
        <f>IF(AND(ISNUMBER(E971),E971&gt;0,ISNUMBER(F971)),R971*(F971/E971-1)*(1-'Start Here'!$B$16),0)</f>
        <v>8.012199999999996</v>
      </c>
      <c r="T971" s="17">
        <f>IF(AND(M971="Ready",OR(I971="Approve proposed",AND(I971="Use my price",AND(ISNUMBER(J971),J971&gt;0))),ISNUMBER(L971),E971&gt;0),R971*(L971/E971-1)*(1-'Start Here'!$B$16),0)</f>
        <v>0</v>
      </c>
      <c r="U971" t="str" s="6">
        <v/>
      </c>
      <c r="V971" t="str" s="21">
        <v>Yes</v>
      </c>
      <c r="W971" t="str" s="21">
        <v>No</v>
      </c>
      <c r="X971" s="22">
        <v>0</v>
      </c>
      <c r="Y971" s="18">
        <v>8.93</v>
      </c>
      <c r="Z971" s="18">
        <v>16.5</v>
      </c>
      <c r="AA971" s="25">
        <v>0.5412</v>
      </c>
      <c r="AB971" t="str" s="6">
        <v>2026-10-01 10:41:27 UTC</v>
      </c>
      <c r="AC971" t="str" s="6">
        <v>Local Line cache</v>
      </c>
      <c r="AD971" s="23">
        <v>1013987</v>
      </c>
      <c r="AE971" s="23">
        <v>798011</v>
      </c>
      <c r="AF971" t="str" s="23">
        <v>1013987:798011:member</v>
      </c>
      <c r="AG971" t="str" s="23">
        <v>No</v>
      </c>
      <c r="AH971" t="str" s="23">
        <v>Yes</v>
      </c>
      <c r="AI971" s="18">
        <v>62.51</v>
      </c>
    </row>
    <row r="972" ht="32" customHeight="1">
      <c r="A972" t="str" s="7">
        <v>Deck Family Farm</v>
      </c>
      <c r="B972" t="str" s="7">
        <v>Smoked Pork Hocks -Skin-on and Smoked</v>
      </c>
      <c r="C972" t="str" s="7">
        <v>0.8 - 1.2 lbs</v>
      </c>
      <c r="D972" t="str" s="7">
        <v>Guest Basket</v>
      </c>
      <c r="E972" s="12">
        <v>14.8</v>
      </c>
      <c r="F972" s="13">
        <v>15.98</v>
      </c>
      <c r="G972" s="13">
        <f>IF(AND(ISNUMBER(E972),ISNUMBER(F972)),F972-E972,"")</f>
        <v>1.18</v>
      </c>
      <c r="H972" s="14">
        <f>IF(AND(ISNUMBER(E972),E972&gt;0,ISNUMBER(F972)),F972/E972-1,"")</f>
        <v>0.07972972972972969</v>
      </c>
      <c r="I972" t="str" s="15">
        <v>Unreviewed</v>
      </c>
      <c r="J972" s="16"/>
      <c r="K972" t="str" s="15">
        <v/>
      </c>
      <c r="L972" s="17" t="str">
        <f>IF(AC972="Local catalog","",IF(AG972="Yes",IF(ISNUMBER(E972),E972,""),IF(I972="Keep current",IF(ISNUMBER(E972),E972,""),IF(AH972&lt;&gt;"Yes","",IF(I972="Approve proposed",F972,IF(AND(I972="Use my price",AND(ISNUMBER(J972),J972&gt;0)),J972,""))))))</f>
        <v/>
      </c>
      <c r="M972" t="str" s="7">
        <f>IF(AND(AG972="Yes",OR(I972="Approve proposed",I972="Use my price")),"CHECK: protected price kept current",IF(OR(I972="Unreviewed",I972=""),"Pending review",IF(I972="Hold","On hold",IF(I972="Keep current",IF(ISNUMBER(E972),"Kept current","CHECK: no confirmed current price"),IF(AH972&lt;&gt;"Yes","CHECK: source needs review",IF(AND(I972="Use my price",NOT(AND(ISNUMBER(J972),J972&gt;0))),"CHECK: enter a price above zero",IF(NOT(OR(I972="Approve proposed",I972="Use my price")),"CHECK: choose a listed decision",IF(OR(NOT(ISNUMBER(L972)),L972&lt;=0,NOT(ISNUMBER(Y972)),Y972&lt;=0,X972&gt;=1),"CHECK: price or base unavailable",IF(L972/(Y972*(1-X972))-1&lt;0,"CHECK: price below local base","Ready")))))))))</f>
        <v>Pending review</v>
      </c>
      <c r="N972" s="18">
        <v>14.8</v>
      </c>
      <c r="O972" s="19">
        <v>0.6574</v>
      </c>
      <c r="P972" s="14">
        <v>0.7895</v>
      </c>
      <c r="Q972" s="20" t="str">
        <f>IF(AND(ISNUMBER(L972),ISNUMBER(Y972),Y972&gt;0,X972&lt;1),ROUND(L972/(Y972*(1-X972))-1,4),"")</f>
        <v/>
      </c>
      <c r="R972" s="12">
        <v>17.32</v>
      </c>
      <c r="S972" s="13">
        <f>IF(AND(ISNUMBER(E972),E972&gt;0,ISNUMBER(F972)),R972*(F972/E972-1)*(1-'Start Here'!$B$16),0)</f>
        <v>1.339491351351351</v>
      </c>
      <c r="T972" s="17">
        <f>IF(AND(M972="Ready",OR(I972="Approve proposed",AND(I972="Use my price",AND(ISNUMBER(J972),J972&gt;0))),ISNUMBER(L972),E972&gt;0),R972*(L972/E972-1)*(1-'Start Here'!$B$16),0)</f>
        <v>0</v>
      </c>
      <c r="U972" t="str" s="6">
        <v/>
      </c>
      <c r="V972" t="str" s="21">
        <v>Yes</v>
      </c>
      <c r="W972" t="str" s="21">
        <v>No</v>
      </c>
      <c r="X972" s="22">
        <v>0</v>
      </c>
      <c r="Y972" s="18">
        <v>8.93</v>
      </c>
      <c r="Z972" s="18">
        <v>16.5</v>
      </c>
      <c r="AA972" s="25">
        <v>0.5412</v>
      </c>
      <c r="AB972" t="str" s="6">
        <v>2026-10-01 10:41:27 UTC</v>
      </c>
      <c r="AC972" t="str" s="6">
        <v>Local Line cache</v>
      </c>
      <c r="AD972" s="23">
        <v>1013987</v>
      </c>
      <c r="AE972" s="23">
        <v>798011</v>
      </c>
      <c r="AF972" t="str" s="23">
        <v>1013987:798011:guest</v>
      </c>
      <c r="AG972" t="str" s="23">
        <v>No</v>
      </c>
      <c r="AH972" t="str" s="23">
        <v>Yes</v>
      </c>
      <c r="AI972" s="18">
        <v>8.93</v>
      </c>
    </row>
    <row r="973" ht="32" customHeight="1">
      <c r="A973" t="str" s="7">
        <v>Deck Family Farm</v>
      </c>
      <c r="B973" t="str" s="7">
        <v>Smoked Pork Hocks -Skin-on and Smoked</v>
      </c>
      <c r="C973" t="str" s="7">
        <v>0.8 - 1.2 lbs</v>
      </c>
      <c r="D973" t="str" s="7">
        <v>SNAP</v>
      </c>
      <c r="E973" s="12">
        <v>14.8</v>
      </c>
      <c r="F973" s="13">
        <v>14.8</v>
      </c>
      <c r="G973" s="13">
        <f>IF(AND(ISNUMBER(E973),ISNUMBER(F973)),F973-E973,"")</f>
        <v>0</v>
      </c>
      <c r="H973" s="14">
        <f>IF(AND(ISNUMBER(E973),E973&gt;0,ISNUMBER(F973)),F973/E973-1,"")</f>
        <v>0</v>
      </c>
      <c r="I973" t="str" s="15">
        <v>Keep current</v>
      </c>
      <c r="J973" s="16"/>
      <c r="K973" t="str" s="15">
        <v/>
      </c>
      <c r="L973" s="17">
        <f>IF(AC973="Local catalog","",IF(AG973="Yes",IF(ISNUMBER(E973),E973,""),IF(I973="Keep current",IF(ISNUMBER(E973),E973,""),IF(AH973&lt;&gt;"Yes","",IF(I973="Approve proposed",F973,IF(AND(I973="Use my price",AND(ISNUMBER(J973),J973&gt;0)),J973,""))))))</f>
        <v>14.8</v>
      </c>
      <c r="M973" t="str" s="7">
        <f>IF(AND(AG973="Yes",OR(I973="Approve proposed",I973="Use my price")),"CHECK: protected price kept current",IF(OR(I973="Unreviewed",I973=""),"Pending review",IF(I973="Hold","On hold",IF(I973="Keep current",IF(ISNUMBER(E973),"Kept current","CHECK: no confirmed current price"),IF(AH973&lt;&gt;"Yes","CHECK: source needs review",IF(AND(I973="Use my price",NOT(AND(ISNUMBER(J973),J973&gt;0))),"CHECK: enter a price above zero",IF(NOT(OR(I973="Approve proposed",I973="Use my price")),"CHECK: choose a listed decision",IF(OR(NOT(ISNUMBER(L973)),L973&lt;=0,NOT(ISNUMBER(Y973)),Y973&lt;=0,X973&gt;=1),"CHECK: price or base unavailable",IF(L973/(Y973*(1-X973))-1&lt;0,"CHECK: price below local base","Ready")))))))))</f>
        <v>Kept current</v>
      </c>
      <c r="N973" s="18">
        <v>14.8</v>
      </c>
      <c r="O973" s="19">
        <v>0.6574</v>
      </c>
      <c r="P973" s="14">
        <v>0.6573</v>
      </c>
      <c r="Q973" s="20">
        <f>IF(AND(ISNUMBER(L973),ISNUMBER(Y973),Y973&gt;0,X973&lt;1),ROUND(L973/(Y973*(1-X973))-1,4),"")</f>
        <v>0.6573</v>
      </c>
      <c r="R973" s="12">
        <v>0</v>
      </c>
      <c r="S973" s="13">
        <f>IF(AND(ISNUMBER(E973),E973&gt;0,ISNUMBER(F973)),R973*(F973/E973-1)*(1-'Start Here'!$B$16),0)</f>
        <v>0</v>
      </c>
      <c r="T973" s="17">
        <f>IF(AND(M973="Ready",OR(I973="Approve proposed",AND(I973="Use my price",AND(ISNUMBER(J973),J973&gt;0))),ISNUMBER(L973),E973&gt;0),R973*(L973/E973-1)*(1-'Start Here'!$B$16),0)</f>
        <v>0</v>
      </c>
      <c r="U973" t="str" s="6">
        <v>SNAP: preserve existing selling price</v>
      </c>
      <c r="V973" t="str" s="21">
        <v>Yes</v>
      </c>
      <c r="W973" t="str" s="21">
        <v>No</v>
      </c>
      <c r="X973" s="22">
        <v>0</v>
      </c>
      <c r="Y973" s="18">
        <v>8.93</v>
      </c>
      <c r="Z973" s="18">
        <v>16.5</v>
      </c>
      <c r="AA973" s="25">
        <v>0.5412</v>
      </c>
      <c r="AB973" t="str" s="6">
        <v>2026-10-01 10:41:27 UTC</v>
      </c>
      <c r="AC973" t="str" s="6">
        <v>Local Line cache</v>
      </c>
      <c r="AD973" s="23">
        <v>1013987</v>
      </c>
      <c r="AE973" s="23">
        <v>798011</v>
      </c>
      <c r="AF973" t="str" s="23">
        <v>1013987:798011:snap</v>
      </c>
      <c r="AG973" t="str" s="23">
        <v>Yes</v>
      </c>
      <c r="AH973" t="str" s="23">
        <v>Yes</v>
      </c>
      <c r="AI973" s="18">
        <v>0</v>
      </c>
    </row>
    <row r="974" ht="32" customHeight="1">
      <c r="A974" t="str" s="7">
        <v>Deck Family Farm</v>
      </c>
      <c r="B974" t="str" s="7">
        <v>Smoked Pork Shanks - Skin-on and Smoked</v>
      </c>
      <c r="C974" t="str" s="7">
        <v>2 - 2.5 lbs</v>
      </c>
      <c r="D974" t="str" s="7">
        <v>Herd Share Members</v>
      </c>
      <c r="E974" s="12">
        <v>14.8</v>
      </c>
      <c r="F974" s="13">
        <v>15.98</v>
      </c>
      <c r="G974" s="13">
        <f>IF(AND(ISNUMBER(E974),ISNUMBER(F974)),F974-E974,"")</f>
        <v>1.18</v>
      </c>
      <c r="H974" s="14">
        <f>IF(AND(ISNUMBER(E974),E974&gt;0,ISNUMBER(F974)),F974/E974-1,"")</f>
        <v>0.07972972972972969</v>
      </c>
      <c r="I974" t="str" s="15">
        <v>Unreviewed</v>
      </c>
      <c r="J974" s="16"/>
      <c r="K974" t="str" s="15">
        <v/>
      </c>
      <c r="L974" s="17" t="str">
        <f>IF(AC974="Local catalog","",IF(AG974="Yes",IF(ISNUMBER(E974),E974,""),IF(I974="Keep current",IF(ISNUMBER(E974),E974,""),IF(AH974&lt;&gt;"Yes","",IF(I974="Approve proposed",F974,IF(AND(I974="Use my price",AND(ISNUMBER(J974),J974&gt;0)),J974,""))))))</f>
        <v/>
      </c>
      <c r="M974" t="str" s="7">
        <f>IF(AND(AG974="Yes",OR(I974="Approve proposed",I974="Use my price")),"CHECK: protected price kept current",IF(OR(I974="Unreviewed",I974=""),"Pending review",IF(I974="Hold","On hold",IF(I974="Keep current",IF(ISNUMBER(E974),"Kept current","CHECK: no confirmed current price"),IF(AH974&lt;&gt;"Yes","CHECK: source needs review",IF(AND(I974="Use my price",NOT(AND(ISNUMBER(J974),J974&gt;0))),"CHECK: enter a price above zero",IF(NOT(OR(I974="Approve proposed",I974="Use my price")),"CHECK: choose a listed decision",IF(OR(NOT(ISNUMBER(L974)),L974&lt;=0,NOT(ISNUMBER(Y974)),Y974&lt;=0,X974&gt;=1),"CHECK: price or base unavailable",IF(L974/(Y974*(1-X974))-1&lt;0,"CHECK: price below local base","Ready")))))))))</f>
        <v>Pending review</v>
      </c>
      <c r="N974" s="18">
        <v>14.8</v>
      </c>
      <c r="O974" s="19">
        <v>0.6574</v>
      </c>
      <c r="P974" s="14">
        <v>0.7895</v>
      </c>
      <c r="Q974" s="20" t="str">
        <f>IF(AND(ISNUMBER(L974),ISNUMBER(Y974),Y974&gt;0,X974&lt;1),ROUND(L974/(Y974*(1-X974))-1,4),"")</f>
        <v/>
      </c>
      <c r="R974" s="12">
        <v>1391.2</v>
      </c>
      <c r="S974" s="13">
        <f>IF(AND(ISNUMBER(E974),E974&gt;0,ISNUMBER(F974)),R974*(F974/E974-1)*(1-'Start Here'!$B$16),0)</f>
        <v>107.59239999999994</v>
      </c>
      <c r="T974" s="17">
        <f>IF(AND(M974="Ready",OR(I974="Approve proposed",AND(I974="Use my price",AND(ISNUMBER(J974),J974&gt;0))),ISNUMBER(L974),E974&gt;0),R974*(L974/E974-1)*(1-'Start Here'!$B$16),0)</f>
        <v>0</v>
      </c>
      <c r="U974" t="str" s="6">
        <v/>
      </c>
      <c r="V974" t="str" s="21">
        <v>Yes</v>
      </c>
      <c r="W974" t="str" s="21">
        <v>No</v>
      </c>
      <c r="X974" s="22">
        <v>0</v>
      </c>
      <c r="Y974" s="18">
        <v>8.93</v>
      </c>
      <c r="Z974" s="18">
        <v>16.5</v>
      </c>
      <c r="AA974" s="25">
        <v>0.5412</v>
      </c>
      <c r="AB974" t="str" s="6">
        <v>2026-10-01 10:41:27 UTC</v>
      </c>
      <c r="AC974" t="str" s="6">
        <v>Local Line cache</v>
      </c>
      <c r="AD974" s="23">
        <v>1013988</v>
      </c>
      <c r="AE974" s="23">
        <v>798012</v>
      </c>
      <c r="AF974" t="str" s="23">
        <v>1013988:798012:herdShare</v>
      </c>
      <c r="AG974" t="str" s="23">
        <v>No</v>
      </c>
      <c r="AH974" t="str" s="23">
        <v>Yes</v>
      </c>
      <c r="AI974" s="18">
        <v>839.42</v>
      </c>
    </row>
    <row r="975" ht="32" customHeight="1">
      <c r="A975" t="str" s="7">
        <v>Deck Family Farm</v>
      </c>
      <c r="B975" t="str" s="7">
        <v>Smoked Pork Shanks - Skin-on and Smoked</v>
      </c>
      <c r="C975" t="str" s="7">
        <v>2 - 2.5 lbs</v>
      </c>
      <c r="D975" t="str" s="7">
        <v>CSA Members</v>
      </c>
      <c r="E975" s="12">
        <v>14.8</v>
      </c>
      <c r="F975" s="13">
        <v>15.98</v>
      </c>
      <c r="G975" s="13">
        <f>IF(AND(ISNUMBER(E975),ISNUMBER(F975)),F975-E975,"")</f>
        <v>1.18</v>
      </c>
      <c r="H975" s="14">
        <f>IF(AND(ISNUMBER(E975),E975&gt;0,ISNUMBER(F975)),F975/E975-1,"")</f>
        <v>0.07972972972972969</v>
      </c>
      <c r="I975" t="str" s="15">
        <v>Unreviewed</v>
      </c>
      <c r="J975" s="16"/>
      <c r="K975" t="str" s="15">
        <v/>
      </c>
      <c r="L975" s="17" t="str">
        <f>IF(AC975="Local catalog","",IF(AG975="Yes",IF(ISNUMBER(E975),E975,""),IF(I975="Keep current",IF(ISNUMBER(E975),E975,""),IF(AH975&lt;&gt;"Yes","",IF(I975="Approve proposed",F975,IF(AND(I975="Use my price",AND(ISNUMBER(J975),J975&gt;0)),J975,""))))))</f>
        <v/>
      </c>
      <c r="M975" t="str" s="7">
        <f>IF(AND(AG975="Yes",OR(I975="Approve proposed",I975="Use my price")),"CHECK: protected price kept current",IF(OR(I975="Unreviewed",I975=""),"Pending review",IF(I975="Hold","On hold",IF(I975="Keep current",IF(ISNUMBER(E975),"Kept current","CHECK: no confirmed current price"),IF(AH975&lt;&gt;"Yes","CHECK: source needs review",IF(AND(I975="Use my price",NOT(AND(ISNUMBER(J975),J975&gt;0))),"CHECK: enter a price above zero",IF(NOT(OR(I975="Approve proposed",I975="Use my price")),"CHECK: choose a listed decision",IF(OR(NOT(ISNUMBER(L975)),L975&lt;=0,NOT(ISNUMBER(Y975)),Y975&lt;=0,X975&gt;=1),"CHECK: price or base unavailable",IF(L975/(Y975*(1-X975))-1&lt;0,"CHECK: price below local base","Ready")))))))))</f>
        <v>Pending review</v>
      </c>
      <c r="N975" s="18">
        <v>14.8</v>
      </c>
      <c r="O975" s="19">
        <v>0.6574</v>
      </c>
      <c r="P975" s="14">
        <v>0.7895</v>
      </c>
      <c r="Q975" s="20" t="str">
        <f>IF(AND(ISNUMBER(L975),ISNUMBER(Y975),Y975&gt;0,X975&lt;1),ROUND(L975/(Y975*(1-X975))-1,4),"")</f>
        <v/>
      </c>
      <c r="R975" s="12">
        <v>29.6</v>
      </c>
      <c r="S975" s="13">
        <f>IF(AND(ISNUMBER(E975),E975&gt;0,ISNUMBER(F975)),R975*(F975/E975-1)*(1-'Start Here'!$B$16),0)</f>
        <v>2.289199999999999</v>
      </c>
      <c r="T975" s="17">
        <f>IF(AND(M975="Ready",OR(I975="Approve proposed",AND(I975="Use my price",AND(ISNUMBER(J975),J975&gt;0))),ISNUMBER(L975),E975&gt;0),R975*(L975/E975-1)*(1-'Start Here'!$B$16),0)</f>
        <v>0</v>
      </c>
      <c r="U975" t="str" s="6">
        <v/>
      </c>
      <c r="V975" t="str" s="21">
        <v>Yes</v>
      </c>
      <c r="W975" t="str" s="21">
        <v>No</v>
      </c>
      <c r="X975" s="22">
        <v>0</v>
      </c>
      <c r="Y975" s="18">
        <v>8.93</v>
      </c>
      <c r="Z975" s="18">
        <v>16.5</v>
      </c>
      <c r="AA975" s="25">
        <v>0.5412</v>
      </c>
      <c r="AB975" t="str" s="6">
        <v>2026-10-01 10:41:27 UTC</v>
      </c>
      <c r="AC975" t="str" s="6">
        <v>Local Line cache</v>
      </c>
      <c r="AD975" s="23">
        <v>1013988</v>
      </c>
      <c r="AE975" s="23">
        <v>798012</v>
      </c>
      <c r="AF975" t="str" s="23">
        <v>1013988:798012:member</v>
      </c>
      <c r="AG975" t="str" s="23">
        <v>No</v>
      </c>
      <c r="AH975" t="str" s="23">
        <v>Yes</v>
      </c>
      <c r="AI975" s="18">
        <v>17.86</v>
      </c>
    </row>
    <row r="976" ht="32" customHeight="1">
      <c r="A976" t="str" s="7">
        <v>Deck Family Farm</v>
      </c>
      <c r="B976" t="str" s="7">
        <v>Smoked Pork Shanks - Skin-on and Smoked</v>
      </c>
      <c r="C976" t="str" s="7">
        <v>2 - 2.5 lbs</v>
      </c>
      <c r="D976" t="str" s="7">
        <v>Guest Basket</v>
      </c>
      <c r="E976" s="12">
        <v>14.8</v>
      </c>
      <c r="F976" s="13">
        <v>15.98</v>
      </c>
      <c r="G976" s="13">
        <f>IF(AND(ISNUMBER(E976),ISNUMBER(F976)),F976-E976,"")</f>
        <v>1.18</v>
      </c>
      <c r="H976" s="14">
        <f>IF(AND(ISNUMBER(E976),E976&gt;0,ISNUMBER(F976)),F976/E976-1,"")</f>
        <v>0.07972972972972969</v>
      </c>
      <c r="I976" t="str" s="15">
        <v>Unreviewed</v>
      </c>
      <c r="J976" s="16"/>
      <c r="K976" t="str" s="15">
        <v/>
      </c>
      <c r="L976" s="17" t="str">
        <f>IF(AC976="Local catalog","",IF(AG976="Yes",IF(ISNUMBER(E976),E976,""),IF(I976="Keep current",IF(ISNUMBER(E976),E976,""),IF(AH976&lt;&gt;"Yes","",IF(I976="Approve proposed",F976,IF(AND(I976="Use my price",AND(ISNUMBER(J976),J976&gt;0)),J976,""))))))</f>
        <v/>
      </c>
      <c r="M976" t="str" s="7">
        <f>IF(AND(AG976="Yes",OR(I976="Approve proposed",I976="Use my price")),"CHECK: protected price kept current",IF(OR(I976="Unreviewed",I976=""),"Pending review",IF(I976="Hold","On hold",IF(I976="Keep current",IF(ISNUMBER(E976),"Kept current","CHECK: no confirmed current price"),IF(AH976&lt;&gt;"Yes","CHECK: source needs review",IF(AND(I976="Use my price",NOT(AND(ISNUMBER(J976),J976&gt;0))),"CHECK: enter a price above zero",IF(NOT(OR(I976="Approve proposed",I976="Use my price")),"CHECK: choose a listed decision",IF(OR(NOT(ISNUMBER(L976)),L976&lt;=0,NOT(ISNUMBER(Y976)),Y976&lt;=0,X976&gt;=1),"CHECK: price or base unavailable",IF(L976/(Y976*(1-X976))-1&lt;0,"CHECK: price below local base","Ready")))))))))</f>
        <v>Pending review</v>
      </c>
      <c r="N976" s="18">
        <v>14.8</v>
      </c>
      <c r="O976" s="19">
        <v>0.6574</v>
      </c>
      <c r="P976" s="14">
        <v>0.7895</v>
      </c>
      <c r="Q976" s="20" t="str">
        <f>IF(AND(ISNUMBER(L976),ISNUMBER(Y976),Y976&gt;0,X976&lt;1),ROUND(L976/(Y976*(1-X976))-1,4),"")</f>
        <v/>
      </c>
      <c r="R976" s="12">
        <v>32.120000000000005</v>
      </c>
      <c r="S976" s="13">
        <f>IF(AND(ISNUMBER(E976),E976&gt;0,ISNUMBER(F976)),R976*(F976/E976-1)*(1-'Start Here'!$B$16),0)</f>
        <v>2.48409135135135</v>
      </c>
      <c r="T976" s="17">
        <f>IF(AND(M976="Ready",OR(I976="Approve proposed",AND(I976="Use my price",AND(ISNUMBER(J976),J976&gt;0))),ISNUMBER(L976),E976&gt;0),R976*(L976/E976-1)*(1-'Start Here'!$B$16),0)</f>
        <v>0</v>
      </c>
      <c r="U976" t="str" s="6">
        <v/>
      </c>
      <c r="V976" t="str" s="21">
        <v>Yes</v>
      </c>
      <c r="W976" t="str" s="21">
        <v>No</v>
      </c>
      <c r="X976" s="22">
        <v>0</v>
      </c>
      <c r="Y976" s="18">
        <v>8.93</v>
      </c>
      <c r="Z976" s="18">
        <v>16.5</v>
      </c>
      <c r="AA976" s="25">
        <v>0.5412</v>
      </c>
      <c r="AB976" t="str" s="6">
        <v>2026-10-01 10:41:27 UTC</v>
      </c>
      <c r="AC976" t="str" s="6">
        <v>Local Line cache</v>
      </c>
      <c r="AD976" s="23">
        <v>1013988</v>
      </c>
      <c r="AE976" s="23">
        <v>798012</v>
      </c>
      <c r="AF976" t="str" s="23">
        <v>1013988:798012:guest</v>
      </c>
      <c r="AG976" t="str" s="23">
        <v>No</v>
      </c>
      <c r="AH976" t="str" s="23">
        <v>Yes</v>
      </c>
      <c r="AI976" s="18">
        <v>17.86</v>
      </c>
    </row>
    <row r="977" ht="32" customHeight="1">
      <c r="A977" t="str" s="7">
        <v>Deck Family Farm</v>
      </c>
      <c r="B977" t="str" s="7">
        <v>Smoked Pork Shanks - Skin-on and Smoked</v>
      </c>
      <c r="C977" t="str" s="7">
        <v>2 - 2.5 lbs</v>
      </c>
      <c r="D977" t="str" s="7">
        <v>SNAP</v>
      </c>
      <c r="E977" s="12">
        <v>14.8</v>
      </c>
      <c r="F977" s="13">
        <v>14.8</v>
      </c>
      <c r="G977" s="13">
        <f>IF(AND(ISNUMBER(E977),ISNUMBER(F977)),F977-E977,"")</f>
        <v>0</v>
      </c>
      <c r="H977" s="14">
        <f>IF(AND(ISNUMBER(E977),E977&gt;0,ISNUMBER(F977)),F977/E977-1,"")</f>
        <v>0</v>
      </c>
      <c r="I977" t="str" s="15">
        <v>Keep current</v>
      </c>
      <c r="J977" s="16"/>
      <c r="K977" t="str" s="15">
        <v/>
      </c>
      <c r="L977" s="17">
        <f>IF(AC977="Local catalog","",IF(AG977="Yes",IF(ISNUMBER(E977),E977,""),IF(I977="Keep current",IF(ISNUMBER(E977),E977,""),IF(AH977&lt;&gt;"Yes","",IF(I977="Approve proposed",F977,IF(AND(I977="Use my price",AND(ISNUMBER(J977),J977&gt;0)),J977,""))))))</f>
        <v>14.8</v>
      </c>
      <c r="M977" t="str" s="7">
        <f>IF(AND(AG977="Yes",OR(I977="Approve proposed",I977="Use my price")),"CHECK: protected price kept current",IF(OR(I977="Unreviewed",I977=""),"Pending review",IF(I977="Hold","On hold",IF(I977="Keep current",IF(ISNUMBER(E977),"Kept current","CHECK: no confirmed current price"),IF(AH977&lt;&gt;"Yes","CHECK: source needs review",IF(AND(I977="Use my price",NOT(AND(ISNUMBER(J977),J977&gt;0))),"CHECK: enter a price above zero",IF(NOT(OR(I977="Approve proposed",I977="Use my price")),"CHECK: choose a listed decision",IF(OR(NOT(ISNUMBER(L977)),L977&lt;=0,NOT(ISNUMBER(Y977)),Y977&lt;=0,X977&gt;=1),"CHECK: price or base unavailable",IF(L977/(Y977*(1-X977))-1&lt;0,"CHECK: price below local base","Ready")))))))))</f>
        <v>Kept current</v>
      </c>
      <c r="N977" s="18">
        <v>14.8</v>
      </c>
      <c r="O977" s="19">
        <v>0.6574</v>
      </c>
      <c r="P977" s="14">
        <v>0.6573</v>
      </c>
      <c r="Q977" s="20">
        <f>IF(AND(ISNUMBER(L977),ISNUMBER(Y977),Y977&gt;0,X977&lt;1),ROUND(L977/(Y977*(1-X977))-1,4),"")</f>
        <v>0.6573</v>
      </c>
      <c r="R977" s="12">
        <v>0</v>
      </c>
      <c r="S977" s="13">
        <f>IF(AND(ISNUMBER(E977),E977&gt;0,ISNUMBER(F977)),R977*(F977/E977-1)*(1-'Start Here'!$B$16),0)</f>
        <v>0</v>
      </c>
      <c r="T977" s="17">
        <f>IF(AND(M977="Ready",OR(I977="Approve proposed",AND(I977="Use my price",AND(ISNUMBER(J977),J977&gt;0))),ISNUMBER(L977),E977&gt;0),R977*(L977/E977-1)*(1-'Start Here'!$B$16),0)</f>
        <v>0</v>
      </c>
      <c r="U977" t="str" s="6">
        <v>SNAP: preserve existing selling price</v>
      </c>
      <c r="V977" t="str" s="21">
        <v>Yes</v>
      </c>
      <c r="W977" t="str" s="21">
        <v>No</v>
      </c>
      <c r="X977" s="22">
        <v>0</v>
      </c>
      <c r="Y977" s="18">
        <v>8.93</v>
      </c>
      <c r="Z977" s="18">
        <v>16.5</v>
      </c>
      <c r="AA977" s="25">
        <v>0.5412</v>
      </c>
      <c r="AB977" t="str" s="6">
        <v>2026-10-01 10:41:27 UTC</v>
      </c>
      <c r="AC977" t="str" s="6">
        <v>Local Line cache</v>
      </c>
      <c r="AD977" s="23">
        <v>1013988</v>
      </c>
      <c r="AE977" s="23">
        <v>798012</v>
      </c>
      <c r="AF977" t="str" s="23">
        <v>1013988:798012:snap</v>
      </c>
      <c r="AG977" t="str" s="23">
        <v>Yes</v>
      </c>
      <c r="AH977" t="str" s="23">
        <v>Yes</v>
      </c>
      <c r="AI977" s="18">
        <v>0</v>
      </c>
    </row>
    <row r="978" ht="32" customHeight="1">
      <c r="A978" t="str" s="7">
        <v>Deck Family Farm</v>
      </c>
      <c r="B978" t="str" s="7">
        <v>Stewing Hen</v>
      </c>
      <c r="C978" t="str" s="7">
        <v>2 - 3 lbs</v>
      </c>
      <c r="D978" t="str" s="7">
        <v>Herd Share Members</v>
      </c>
      <c r="E978" s="12">
        <v>19.74</v>
      </c>
      <c r="F978" s="13">
        <v>21.32</v>
      </c>
      <c r="G978" s="13">
        <f>IF(AND(ISNUMBER(E978),ISNUMBER(F978)),F978-E978,"")</f>
        <v>1.58</v>
      </c>
      <c r="H978" s="14">
        <f>IF(AND(ISNUMBER(E978),E978&gt;0,ISNUMBER(F978)),F978/E978-1,"")</f>
        <v>0.08004052684903762</v>
      </c>
      <c r="I978" t="str" s="15">
        <v>Unreviewed</v>
      </c>
      <c r="J978" s="16"/>
      <c r="K978" t="str" s="15">
        <v/>
      </c>
      <c r="L978" s="17" t="str">
        <f>IF(AC978="Local catalog","",IF(AG978="Yes",IF(ISNUMBER(E978),E978,""),IF(I978="Keep current",IF(ISNUMBER(E978),E978,""),IF(AH978&lt;&gt;"Yes","",IF(I978="Approve proposed",F978,IF(AND(I978="Use my price",AND(ISNUMBER(J978),J978&gt;0)),J978,""))))))</f>
        <v/>
      </c>
      <c r="M978" t="str" s="7">
        <f>IF(AND(AG978="Yes",OR(I978="Approve proposed",I978="Use my price")),"CHECK: protected price kept current",IF(OR(I978="Unreviewed",I978=""),"Pending review",IF(I978="Hold","On hold",IF(I978="Keep current",IF(ISNUMBER(E978),"Kept current","CHECK: no confirmed current price"),IF(AH978&lt;&gt;"Yes","CHECK: source needs review",IF(AND(I978="Use my price",NOT(AND(ISNUMBER(J978),J978&gt;0))),"CHECK: enter a price above zero",IF(NOT(OR(I978="Approve proposed",I978="Use my price")),"CHECK: choose a listed decision",IF(OR(NOT(ISNUMBER(L978)),L978&lt;=0,NOT(ISNUMBER(Y978)),Y978&lt;=0,X978&gt;=1),"CHECK: price or base unavailable",IF(L978/(Y978*(1-X978))-1&lt;0,"CHECK: price below local base","Ready")))))))))</f>
        <v>Pending review</v>
      </c>
      <c r="N978" s="18">
        <v>19.74</v>
      </c>
      <c r="O978" s="19">
        <v>0.6574</v>
      </c>
      <c r="P978" s="14">
        <v>0.7901</v>
      </c>
      <c r="Q978" s="20" t="str">
        <f>IF(AND(ISNUMBER(L978),ISNUMBER(Y978),Y978&gt;0,X978&lt;1),ROUND(L978/(Y978*(1-X978))-1,4),"")</f>
        <v/>
      </c>
      <c r="R978" s="12">
        <v>1433.04</v>
      </c>
      <c r="S978" s="13">
        <f>IF(AND(ISNUMBER(E978),E978&gt;0,ISNUMBER(F978)),R978*(F978/E978-1)*(1-'Start Here'!$B$16),0)</f>
        <v>111.26023829787252</v>
      </c>
      <c r="T978" s="17">
        <f>IF(AND(M978="Ready",OR(I978="Approve proposed",AND(I978="Use my price",AND(ISNUMBER(J978),J978&gt;0))),ISNUMBER(L978),E978&gt;0),R978*(L978/E978-1)*(1-'Start Here'!$B$16),0)</f>
        <v>0</v>
      </c>
      <c r="U978" t="str" s="6">
        <v/>
      </c>
      <c r="V978" t="str" s="21">
        <v>Yes</v>
      </c>
      <c r="W978" t="str" s="21">
        <v>No</v>
      </c>
      <c r="X978" s="22">
        <v>0</v>
      </c>
      <c r="Y978" s="18">
        <v>11.91</v>
      </c>
      <c r="Z978" s="18">
        <v>22</v>
      </c>
      <c r="AA978" s="25">
        <v>0.5412</v>
      </c>
      <c r="AB978" t="str" s="6">
        <v>2026-10-01 10:41:27 UTC</v>
      </c>
      <c r="AC978" t="str" s="6">
        <v>Local Line cache</v>
      </c>
      <c r="AD978" s="23">
        <v>805685</v>
      </c>
      <c r="AE978" s="23">
        <v>526738</v>
      </c>
      <c r="AF978" t="str" s="23">
        <v>805685:526738:herdShare</v>
      </c>
      <c r="AG978" t="str" s="23">
        <v>No</v>
      </c>
      <c r="AH978" t="str" s="23">
        <v>Yes</v>
      </c>
      <c r="AI978" s="18">
        <v>876.0600000000002</v>
      </c>
    </row>
    <row r="979" ht="32" customHeight="1">
      <c r="A979" t="str" s="7">
        <v>Deck Family Farm</v>
      </c>
      <c r="B979" t="str" s="7">
        <v>Stewing Hen</v>
      </c>
      <c r="C979" t="str" s="7">
        <v>2 - 3 lbs</v>
      </c>
      <c r="D979" t="str" s="7">
        <v>CSA Members</v>
      </c>
      <c r="E979" s="12">
        <v>19.74</v>
      </c>
      <c r="F979" s="13">
        <v>21.32</v>
      </c>
      <c r="G979" s="13">
        <f>IF(AND(ISNUMBER(E979),ISNUMBER(F979)),F979-E979,"")</f>
        <v>1.58</v>
      </c>
      <c r="H979" s="14">
        <f>IF(AND(ISNUMBER(E979),E979&gt;0,ISNUMBER(F979)),F979/E979-1,"")</f>
        <v>0.08004052684903762</v>
      </c>
      <c r="I979" t="str" s="15">
        <v>Unreviewed</v>
      </c>
      <c r="J979" s="16"/>
      <c r="K979" t="str" s="15">
        <v/>
      </c>
      <c r="L979" s="17" t="str">
        <f>IF(AC979="Local catalog","",IF(AG979="Yes",IF(ISNUMBER(E979),E979,""),IF(I979="Keep current",IF(ISNUMBER(E979),E979,""),IF(AH979&lt;&gt;"Yes","",IF(I979="Approve proposed",F979,IF(AND(I979="Use my price",AND(ISNUMBER(J979),J979&gt;0)),J979,""))))))</f>
        <v/>
      </c>
      <c r="M979" t="str" s="7">
        <f>IF(AND(AG979="Yes",OR(I979="Approve proposed",I979="Use my price")),"CHECK: protected price kept current",IF(OR(I979="Unreviewed",I979=""),"Pending review",IF(I979="Hold","On hold",IF(I979="Keep current",IF(ISNUMBER(E979),"Kept current","CHECK: no confirmed current price"),IF(AH979&lt;&gt;"Yes","CHECK: source needs review",IF(AND(I979="Use my price",NOT(AND(ISNUMBER(J979),J979&gt;0))),"CHECK: enter a price above zero",IF(NOT(OR(I979="Approve proposed",I979="Use my price")),"CHECK: choose a listed decision",IF(OR(NOT(ISNUMBER(L979)),L979&lt;=0,NOT(ISNUMBER(Y979)),Y979&lt;=0,X979&gt;=1),"CHECK: price or base unavailable",IF(L979/(Y979*(1-X979))-1&lt;0,"CHECK: price below local base","Ready")))))))))</f>
        <v>Pending review</v>
      </c>
      <c r="N979" s="18">
        <v>19.74</v>
      </c>
      <c r="O979" s="19">
        <v>0.6574</v>
      </c>
      <c r="P979" s="14">
        <v>0.7901</v>
      </c>
      <c r="Q979" s="20" t="str">
        <f>IF(AND(ISNUMBER(L979),ISNUMBER(Y979),Y979&gt;0,X979&lt;1),ROUND(L979/(Y979*(1-X979))-1,4),"")</f>
        <v/>
      </c>
      <c r="R979" s="12">
        <v>132.72</v>
      </c>
      <c r="S979" s="13">
        <f>IF(AND(ISNUMBER(E979),E979&gt;0,ISNUMBER(F979)),R979*(F979/E979-1)*(1-'Start Here'!$B$16),0)</f>
        <v>10.304289361702144</v>
      </c>
      <c r="T979" s="17">
        <f>IF(AND(M979="Ready",OR(I979="Approve proposed",AND(I979="Use my price",AND(ISNUMBER(J979),J979&gt;0))),ISNUMBER(L979),E979&gt;0),R979*(L979/E979-1)*(1-'Start Here'!$B$16),0)</f>
        <v>0</v>
      </c>
      <c r="U979" t="str" s="6">
        <v/>
      </c>
      <c r="V979" t="str" s="21">
        <v>Yes</v>
      </c>
      <c r="W979" t="str" s="21">
        <v>No</v>
      </c>
      <c r="X979" s="22">
        <v>0</v>
      </c>
      <c r="Y979" s="18">
        <v>11.91</v>
      </c>
      <c r="Z979" s="18">
        <v>22</v>
      </c>
      <c r="AA979" s="25">
        <v>0.5412</v>
      </c>
      <c r="AB979" t="str" s="6">
        <v>2026-10-01 10:41:27 UTC</v>
      </c>
      <c r="AC979" t="str" s="6">
        <v>Local Line cache</v>
      </c>
      <c r="AD979" s="23">
        <v>805685</v>
      </c>
      <c r="AE979" s="23">
        <v>526738</v>
      </c>
      <c r="AF979" t="str" s="23">
        <v>805685:526738:member</v>
      </c>
      <c r="AG979" t="str" s="23">
        <v>No</v>
      </c>
      <c r="AH979" t="str" s="23">
        <v>Yes</v>
      </c>
      <c r="AI979" s="18">
        <v>80.08</v>
      </c>
    </row>
    <row r="980" ht="32" customHeight="1">
      <c r="A980" t="str" s="7">
        <v>Deck Family Farm</v>
      </c>
      <c r="B980" t="str" s="7">
        <v>Stewing Hen</v>
      </c>
      <c r="C980" t="str" s="7">
        <v>2 - 3 lbs</v>
      </c>
      <c r="D980" t="str" s="7">
        <v>Guest Basket</v>
      </c>
      <c r="E980" s="12">
        <v>19.74</v>
      </c>
      <c r="F980" s="13">
        <v>21.32</v>
      </c>
      <c r="G980" s="13">
        <f>IF(AND(ISNUMBER(E980),ISNUMBER(F980)),F980-E980,"")</f>
        <v>1.58</v>
      </c>
      <c r="H980" s="14">
        <f>IF(AND(ISNUMBER(E980),E980&gt;0,ISNUMBER(F980)),F980/E980-1,"")</f>
        <v>0.08004052684903762</v>
      </c>
      <c r="I980" t="str" s="15">
        <v>Unreviewed</v>
      </c>
      <c r="J980" s="16"/>
      <c r="K980" t="str" s="15">
        <v/>
      </c>
      <c r="L980" s="17" t="str">
        <f>IF(AC980="Local catalog","",IF(AG980="Yes",IF(ISNUMBER(E980),E980,""),IF(I980="Keep current",IF(ISNUMBER(E980),E980,""),IF(AH980&lt;&gt;"Yes","",IF(I980="Approve proposed",F980,IF(AND(I980="Use my price",AND(ISNUMBER(J980),J980&gt;0)),J980,""))))))</f>
        <v/>
      </c>
      <c r="M980" t="str" s="7">
        <f>IF(AND(AG980="Yes",OR(I980="Approve proposed",I980="Use my price")),"CHECK: protected price kept current",IF(OR(I980="Unreviewed",I980=""),"Pending review",IF(I980="Hold","On hold",IF(I980="Keep current",IF(ISNUMBER(E980),"Kept current","CHECK: no confirmed current price"),IF(AH980&lt;&gt;"Yes","CHECK: source needs review",IF(AND(I980="Use my price",NOT(AND(ISNUMBER(J980),J980&gt;0))),"CHECK: enter a price above zero",IF(NOT(OR(I980="Approve proposed",I980="Use my price")),"CHECK: choose a listed decision",IF(OR(NOT(ISNUMBER(L980)),L980&lt;=0,NOT(ISNUMBER(Y980)),Y980&lt;=0,X980&gt;=1),"CHECK: price or base unavailable",IF(L980/(Y980*(1-X980))-1&lt;0,"CHECK: price below local base","Ready")))))))))</f>
        <v>Pending review</v>
      </c>
      <c r="N980" s="18">
        <v>19.74</v>
      </c>
      <c r="O980" s="19">
        <v>0.6574</v>
      </c>
      <c r="P980" s="14">
        <v>0.7901</v>
      </c>
      <c r="Q980" s="20" t="str">
        <f>IF(AND(ISNUMBER(L980),ISNUMBER(Y980),Y980&gt;0,X980&lt;1),ROUND(L980/(Y980*(1-X980))-1,4),"")</f>
        <v/>
      </c>
      <c r="R980" s="12">
        <v>1189.6</v>
      </c>
      <c r="S980" s="13">
        <f>IF(AND(ISNUMBER(E980),E980&gt;0,ISNUMBER(F980)),R980*(F980/E980-1)*(1-'Start Here'!$B$16),0)</f>
        <v>92.35972441742669</v>
      </c>
      <c r="T980" s="17">
        <f>IF(AND(M980="Ready",OR(I980="Approve proposed",AND(I980="Use my price",AND(ISNUMBER(J980),J980&gt;0))),ISNUMBER(L980),E980&gt;0),R980*(L980/E980-1)*(1-'Start Here'!$B$16),0)</f>
        <v>0</v>
      </c>
      <c r="U980" t="str" s="6">
        <v/>
      </c>
      <c r="V980" t="str" s="21">
        <v>Yes</v>
      </c>
      <c r="W980" t="str" s="21">
        <v>No</v>
      </c>
      <c r="X980" s="22">
        <v>0</v>
      </c>
      <c r="Y980" s="18">
        <v>11.91</v>
      </c>
      <c r="Z980" s="18">
        <v>22</v>
      </c>
      <c r="AA980" s="25">
        <v>0.5412</v>
      </c>
      <c r="AB980" t="str" s="6">
        <v>2026-10-01 10:41:27 UTC</v>
      </c>
      <c r="AC980" t="str" s="6">
        <v>Local Line cache</v>
      </c>
      <c r="AD980" s="23">
        <v>805685</v>
      </c>
      <c r="AE980" s="23">
        <v>526738</v>
      </c>
      <c r="AF980" t="str" s="23">
        <v>805685:526738:guest</v>
      </c>
      <c r="AG980" t="str" s="23">
        <v>No</v>
      </c>
      <c r="AH980" t="str" s="23">
        <v>Yes</v>
      </c>
      <c r="AI980" s="18">
        <v>759.5999999999999</v>
      </c>
    </row>
    <row r="981" ht="32" customHeight="1">
      <c r="A981" t="str" s="7">
        <v>Deck Family Farm</v>
      </c>
      <c r="B981" t="str" s="7">
        <v>Stewing Hen</v>
      </c>
      <c r="C981" t="str" s="7">
        <v>2 - 3 lbs</v>
      </c>
      <c r="D981" t="str" s="7">
        <v>SNAP</v>
      </c>
      <c r="E981" s="12">
        <v>19.74</v>
      </c>
      <c r="F981" s="13">
        <v>19.74</v>
      </c>
      <c r="G981" s="13">
        <f>IF(AND(ISNUMBER(E981),ISNUMBER(F981)),F981-E981,"")</f>
        <v>0</v>
      </c>
      <c r="H981" s="14">
        <f>IF(AND(ISNUMBER(E981),E981&gt;0,ISNUMBER(F981)),F981/E981-1,"")</f>
        <v>0</v>
      </c>
      <c r="I981" t="str" s="15">
        <v>Keep current</v>
      </c>
      <c r="J981" s="16"/>
      <c r="K981" t="str" s="15">
        <v/>
      </c>
      <c r="L981" s="17">
        <f>IF(AC981="Local catalog","",IF(AG981="Yes",IF(ISNUMBER(E981),E981,""),IF(I981="Keep current",IF(ISNUMBER(E981),E981,""),IF(AH981&lt;&gt;"Yes","",IF(I981="Approve proposed",F981,IF(AND(I981="Use my price",AND(ISNUMBER(J981),J981&gt;0)),J981,""))))))</f>
        <v>19.74</v>
      </c>
      <c r="M981" t="str" s="7">
        <f>IF(AND(AG981="Yes",OR(I981="Approve proposed",I981="Use my price")),"CHECK: protected price kept current",IF(OR(I981="Unreviewed",I981=""),"Pending review",IF(I981="Hold","On hold",IF(I981="Keep current",IF(ISNUMBER(E981),"Kept current","CHECK: no confirmed current price"),IF(AH981&lt;&gt;"Yes","CHECK: source needs review",IF(AND(I981="Use my price",NOT(AND(ISNUMBER(J981),J981&gt;0))),"CHECK: enter a price above zero",IF(NOT(OR(I981="Approve proposed",I981="Use my price")),"CHECK: choose a listed decision",IF(OR(NOT(ISNUMBER(L981)),L981&lt;=0,NOT(ISNUMBER(Y981)),Y981&lt;=0,X981&gt;=1),"CHECK: price or base unavailable",IF(L981/(Y981*(1-X981))-1&lt;0,"CHECK: price below local base","Ready")))))))))</f>
        <v>Kept current</v>
      </c>
      <c r="N981" s="18">
        <v>19.74</v>
      </c>
      <c r="O981" s="19">
        <v>0.6574</v>
      </c>
      <c r="P981" s="14">
        <v>0.6574</v>
      </c>
      <c r="Q981" s="20">
        <f>IF(AND(ISNUMBER(L981),ISNUMBER(Y981),Y981&gt;0,X981&lt;1),ROUND(L981/(Y981*(1-X981))-1,4),"")</f>
        <v>0.6574</v>
      </c>
      <c r="R981" s="12">
        <v>0</v>
      </c>
      <c r="S981" s="13">
        <f>IF(AND(ISNUMBER(E981),E981&gt;0,ISNUMBER(F981)),R981*(F981/E981-1)*(1-'Start Here'!$B$16),0)</f>
        <v>0</v>
      </c>
      <c r="T981" s="17">
        <f>IF(AND(M981="Ready",OR(I981="Approve proposed",AND(I981="Use my price",AND(ISNUMBER(J981),J981&gt;0))),ISNUMBER(L981),E981&gt;0),R981*(L981/E981-1)*(1-'Start Here'!$B$16),0)</f>
        <v>0</v>
      </c>
      <c r="U981" t="str" s="6">
        <v>SNAP: preserve existing selling price</v>
      </c>
      <c r="V981" t="str" s="21">
        <v>Yes</v>
      </c>
      <c r="W981" t="str" s="21">
        <v>No</v>
      </c>
      <c r="X981" s="22">
        <v>0</v>
      </c>
      <c r="Y981" s="18">
        <v>11.91</v>
      </c>
      <c r="Z981" s="18">
        <v>22</v>
      </c>
      <c r="AA981" s="25">
        <v>0.5412</v>
      </c>
      <c r="AB981" t="str" s="6">
        <v>2026-10-01 10:41:27 UTC</v>
      </c>
      <c r="AC981" t="str" s="6">
        <v>Local Line cache</v>
      </c>
      <c r="AD981" s="23">
        <v>805685</v>
      </c>
      <c r="AE981" s="23">
        <v>526738</v>
      </c>
      <c r="AF981" t="str" s="23">
        <v>805685:526738:snap</v>
      </c>
      <c r="AG981" t="str" s="23">
        <v>Yes</v>
      </c>
      <c r="AH981" t="str" s="23">
        <v>Yes</v>
      </c>
      <c r="AI981" s="18">
        <v>0</v>
      </c>
    </row>
    <row r="982" ht="32" customHeight="1">
      <c r="A982" t="str" s="7">
        <v>Deck Family Farm</v>
      </c>
      <c r="B982" t="str" s="7">
        <v>Summer Sausage</v>
      </c>
      <c r="C982" t="str" s="7">
        <v>8 oz</v>
      </c>
      <c r="D982" t="str" s="7">
        <v>Herd Share Members</v>
      </c>
      <c r="E982" s="12">
        <v>15.25</v>
      </c>
      <c r="F982" s="13">
        <v>16.47</v>
      </c>
      <c r="G982" s="13">
        <f>IF(AND(ISNUMBER(E982),ISNUMBER(F982)),F982-E982,"")</f>
        <v>1.22</v>
      </c>
      <c r="H982" s="14">
        <f>IF(AND(ISNUMBER(E982),E982&gt;0,ISNUMBER(F982)),F982/E982-1,"")</f>
        <v>0.07999999999999985</v>
      </c>
      <c r="I982" t="str" s="15">
        <v>Unreviewed</v>
      </c>
      <c r="J982" s="16"/>
      <c r="K982" t="str" s="15">
        <v/>
      </c>
      <c r="L982" s="17" t="str">
        <f>IF(AC982="Local catalog","",IF(AG982="Yes",IF(ISNUMBER(E982),E982,""),IF(I982="Keep current",IF(ISNUMBER(E982),E982,""),IF(AH982&lt;&gt;"Yes","",IF(I982="Approve proposed",F982,IF(AND(I982="Use my price",AND(ISNUMBER(J982),J982&gt;0)),J982,""))))))</f>
        <v/>
      </c>
      <c r="M982" t="str" s="7">
        <f>IF(AND(AG982="Yes",OR(I982="Approve proposed",I982="Use my price")),"CHECK: protected price kept current",IF(OR(I982="Unreviewed",I982=""),"Pending review",IF(I982="Hold","On hold",IF(I982="Keep current",IF(ISNUMBER(E982),"Kept current","CHECK: no confirmed current price"),IF(AH982&lt;&gt;"Yes","CHECK: source needs review",IF(AND(I982="Use my price",NOT(AND(ISNUMBER(J982),J982&gt;0))),"CHECK: enter a price above zero",IF(NOT(OR(I982="Approve proposed",I982="Use my price")),"CHECK: choose a listed decision",IF(OR(NOT(ISNUMBER(L982)),L982&lt;=0,NOT(ISNUMBER(Y982)),Y982&lt;=0,X982&gt;=1),"CHECK: price or base unavailable",IF(L982/(Y982*(1-X982))-1&lt;0,"CHECK: price below local base","Ready")))))))))</f>
        <v>Pending review</v>
      </c>
      <c r="N982" s="18">
        <v>15.25</v>
      </c>
      <c r="O982" s="19">
        <v>0.6574</v>
      </c>
      <c r="P982" s="14">
        <v>0.7902</v>
      </c>
      <c r="Q982" s="20" t="str">
        <f>IF(AND(ISNUMBER(L982),ISNUMBER(Y982),Y982&gt;0,X982&lt;1),ROUND(L982/(Y982*(1-X982))-1,4),"")</f>
        <v/>
      </c>
      <c r="R982" s="12">
        <v>1753.75</v>
      </c>
      <c r="S982" s="13">
        <f>IF(AND(ISNUMBER(E982),E982&gt;0,ISNUMBER(F982)),R982*(F982/E982-1)*(1-'Start Here'!$B$16),0)</f>
        <v>136.09099999999972</v>
      </c>
      <c r="T982" s="17">
        <f>IF(AND(M982="Ready",OR(I982="Approve proposed",AND(I982="Use my price",AND(ISNUMBER(J982),J982&gt;0))),ISNUMBER(L982),E982&gt;0),R982*(L982/E982-1)*(1-'Start Here'!$B$16),0)</f>
        <v>0</v>
      </c>
      <c r="U982" t="str" s="6">
        <v/>
      </c>
      <c r="V982" t="str" s="21">
        <v>Yes</v>
      </c>
      <c r="W982" t="str" s="21">
        <v>No</v>
      </c>
      <c r="X982" s="22">
        <v>0</v>
      </c>
      <c r="Y982" s="18">
        <v>9.2</v>
      </c>
      <c r="Z982" s="18">
        <v>17</v>
      </c>
      <c r="AA982" s="25">
        <v>0.5412</v>
      </c>
      <c r="AB982" t="str" s="6">
        <v>2026-10-01 10:41:27 UTC</v>
      </c>
      <c r="AC982" t="str" s="6">
        <v>Local Line cache</v>
      </c>
      <c r="AD982" s="23">
        <v>805687</v>
      </c>
      <c r="AE982" s="23">
        <v>526740</v>
      </c>
      <c r="AF982" t="str" s="23">
        <v>805687:526740:herdShare</v>
      </c>
      <c r="AG982" t="str" s="23">
        <v>No</v>
      </c>
      <c r="AH982" t="str" s="23">
        <v>Yes</v>
      </c>
      <c r="AI982" s="18">
        <v>1057.9999999999998</v>
      </c>
    </row>
    <row r="983" ht="32" customHeight="1">
      <c r="A983" t="str" s="7">
        <v>Deck Family Farm</v>
      </c>
      <c r="B983" t="str" s="7">
        <v>Summer Sausage</v>
      </c>
      <c r="C983" t="str" s="7">
        <v>8 oz</v>
      </c>
      <c r="D983" t="str" s="7">
        <v>CSA Members</v>
      </c>
      <c r="E983" s="12">
        <v>15.25</v>
      </c>
      <c r="F983" s="13">
        <v>16.47</v>
      </c>
      <c r="G983" s="13">
        <f>IF(AND(ISNUMBER(E983),ISNUMBER(F983)),F983-E983,"")</f>
        <v>1.22</v>
      </c>
      <c r="H983" s="14">
        <f>IF(AND(ISNUMBER(E983),E983&gt;0,ISNUMBER(F983)),F983/E983-1,"")</f>
        <v>0.07999999999999985</v>
      </c>
      <c r="I983" t="str" s="15">
        <v>Unreviewed</v>
      </c>
      <c r="J983" s="16"/>
      <c r="K983" t="str" s="15">
        <v/>
      </c>
      <c r="L983" s="17" t="str">
        <f>IF(AC983="Local catalog","",IF(AG983="Yes",IF(ISNUMBER(E983),E983,""),IF(I983="Keep current",IF(ISNUMBER(E983),E983,""),IF(AH983&lt;&gt;"Yes","",IF(I983="Approve proposed",F983,IF(AND(I983="Use my price",AND(ISNUMBER(J983),J983&gt;0)),J983,""))))))</f>
        <v/>
      </c>
      <c r="M983" t="str" s="7">
        <f>IF(AND(AG983="Yes",OR(I983="Approve proposed",I983="Use my price")),"CHECK: protected price kept current",IF(OR(I983="Unreviewed",I983=""),"Pending review",IF(I983="Hold","On hold",IF(I983="Keep current",IF(ISNUMBER(E983),"Kept current","CHECK: no confirmed current price"),IF(AH983&lt;&gt;"Yes","CHECK: source needs review",IF(AND(I983="Use my price",NOT(AND(ISNUMBER(J983),J983&gt;0))),"CHECK: enter a price above zero",IF(NOT(OR(I983="Approve proposed",I983="Use my price")),"CHECK: choose a listed decision",IF(OR(NOT(ISNUMBER(L983)),L983&lt;=0,NOT(ISNUMBER(Y983)),Y983&lt;=0,X983&gt;=1),"CHECK: price or base unavailable",IF(L983/(Y983*(1-X983))-1&lt;0,"CHECK: price below local base","Ready")))))))))</f>
        <v>Pending review</v>
      </c>
      <c r="N983" s="18">
        <v>15.25</v>
      </c>
      <c r="O983" s="19">
        <v>0.6574</v>
      </c>
      <c r="P983" s="14">
        <v>0.7902</v>
      </c>
      <c r="Q983" s="20" t="str">
        <f>IF(AND(ISNUMBER(L983),ISNUMBER(Y983),Y983&gt;0,X983&lt;1),ROUND(L983/(Y983*(1-X983))-1,4),"")</f>
        <v/>
      </c>
      <c r="R983" s="12">
        <v>122</v>
      </c>
      <c r="S983" s="13">
        <f>IF(AND(ISNUMBER(E983),E983&gt;0,ISNUMBER(F983)),R983*(F983/E983-1)*(1-'Start Here'!$B$16),0)</f>
        <v>9.467199999999982</v>
      </c>
      <c r="T983" s="17">
        <f>IF(AND(M983="Ready",OR(I983="Approve proposed",AND(I983="Use my price",AND(ISNUMBER(J983),J983&gt;0))),ISNUMBER(L983),E983&gt;0),R983*(L983/E983-1)*(1-'Start Here'!$B$16),0)</f>
        <v>0</v>
      </c>
      <c r="U983" t="str" s="6">
        <v/>
      </c>
      <c r="V983" t="str" s="21">
        <v>Yes</v>
      </c>
      <c r="W983" t="str" s="21">
        <v>No</v>
      </c>
      <c r="X983" s="22">
        <v>0</v>
      </c>
      <c r="Y983" s="18">
        <v>9.2</v>
      </c>
      <c r="Z983" s="18">
        <v>17</v>
      </c>
      <c r="AA983" s="25">
        <v>0.5412</v>
      </c>
      <c r="AB983" t="str" s="6">
        <v>2026-10-01 10:41:27 UTC</v>
      </c>
      <c r="AC983" t="str" s="6">
        <v>Local Line cache</v>
      </c>
      <c r="AD983" s="23">
        <v>805687</v>
      </c>
      <c r="AE983" s="23">
        <v>526740</v>
      </c>
      <c r="AF983" t="str" s="23">
        <v>805687:526740:member</v>
      </c>
      <c r="AG983" t="str" s="23">
        <v>No</v>
      </c>
      <c r="AH983" t="str" s="23">
        <v>Yes</v>
      </c>
      <c r="AI983" s="18">
        <v>73.6</v>
      </c>
    </row>
    <row r="984" ht="32" customHeight="1">
      <c r="A984" t="str" s="7">
        <v>Deck Family Farm</v>
      </c>
      <c r="B984" t="str" s="7">
        <v>Summer Sausage</v>
      </c>
      <c r="C984" t="str" s="7">
        <v>8 oz</v>
      </c>
      <c r="D984" t="str" s="7">
        <v>Guest Basket</v>
      </c>
      <c r="E984" s="12">
        <v>15.25</v>
      </c>
      <c r="F984" s="13">
        <v>16.47</v>
      </c>
      <c r="G984" s="13">
        <f>IF(AND(ISNUMBER(E984),ISNUMBER(F984)),F984-E984,"")</f>
        <v>1.22</v>
      </c>
      <c r="H984" s="14">
        <f>IF(AND(ISNUMBER(E984),E984&gt;0,ISNUMBER(F984)),F984/E984-1,"")</f>
        <v>0.07999999999999985</v>
      </c>
      <c r="I984" t="str" s="15">
        <v>Unreviewed</v>
      </c>
      <c r="J984" s="16"/>
      <c r="K984" t="str" s="15">
        <v/>
      </c>
      <c r="L984" s="17" t="str">
        <f>IF(AC984="Local catalog","",IF(AG984="Yes",IF(ISNUMBER(E984),E984,""),IF(I984="Keep current",IF(ISNUMBER(E984),E984,""),IF(AH984&lt;&gt;"Yes","",IF(I984="Approve proposed",F984,IF(AND(I984="Use my price",AND(ISNUMBER(J984),J984&gt;0)),J984,""))))))</f>
        <v/>
      </c>
      <c r="M984" t="str" s="7">
        <f>IF(AND(AG984="Yes",OR(I984="Approve proposed",I984="Use my price")),"CHECK: protected price kept current",IF(OR(I984="Unreviewed",I984=""),"Pending review",IF(I984="Hold","On hold",IF(I984="Keep current",IF(ISNUMBER(E984),"Kept current","CHECK: no confirmed current price"),IF(AH984&lt;&gt;"Yes","CHECK: source needs review",IF(AND(I984="Use my price",NOT(AND(ISNUMBER(J984),J984&gt;0))),"CHECK: enter a price above zero",IF(NOT(OR(I984="Approve proposed",I984="Use my price")),"CHECK: choose a listed decision",IF(OR(NOT(ISNUMBER(L984)),L984&lt;=0,NOT(ISNUMBER(Y984)),Y984&lt;=0,X984&gt;=1),"CHECK: price or base unavailable",IF(L984/(Y984*(1-X984))-1&lt;0,"CHECK: price below local base","Ready")))))))))</f>
        <v>Pending review</v>
      </c>
      <c r="N984" s="18">
        <v>15.25</v>
      </c>
      <c r="O984" s="19">
        <v>0.6574</v>
      </c>
      <c r="P984" s="14">
        <v>0.7902</v>
      </c>
      <c r="Q984" s="20" t="str">
        <f>IF(AND(ISNUMBER(L984),ISNUMBER(Y984),Y984&gt;0,X984&lt;1),ROUND(L984/(Y984*(1-X984))-1,4),"")</f>
        <v/>
      </c>
      <c r="R984" s="12">
        <v>48.35</v>
      </c>
      <c r="S984" s="13">
        <f>IF(AND(ISNUMBER(E984),E984&gt;0,ISNUMBER(F984)),R984*(F984/E984-1)*(1-'Start Here'!$B$16),0)</f>
        <v>3.751959999999993</v>
      </c>
      <c r="T984" s="17">
        <f>IF(AND(M984="Ready",OR(I984="Approve proposed",AND(I984="Use my price",AND(ISNUMBER(J984),J984&gt;0))),ISNUMBER(L984),E984&gt;0),R984*(L984/E984-1)*(1-'Start Here'!$B$16),0)</f>
        <v>0</v>
      </c>
      <c r="U984" t="str" s="6">
        <v/>
      </c>
      <c r="V984" t="str" s="21">
        <v>Yes</v>
      </c>
      <c r="W984" t="str" s="21">
        <v>No</v>
      </c>
      <c r="X984" s="22">
        <v>0</v>
      </c>
      <c r="Y984" s="18">
        <v>9.2</v>
      </c>
      <c r="Z984" s="18">
        <v>17</v>
      </c>
      <c r="AA984" s="25">
        <v>0.5412</v>
      </c>
      <c r="AB984" t="str" s="6">
        <v>2026-10-01 10:41:27 UTC</v>
      </c>
      <c r="AC984" t="str" s="6">
        <v>Local Line cache</v>
      </c>
      <c r="AD984" s="23">
        <v>805687</v>
      </c>
      <c r="AE984" s="23">
        <v>526740</v>
      </c>
      <c r="AF984" t="str" s="23">
        <v>805687:526740:guest</v>
      </c>
      <c r="AG984" t="str" s="23">
        <v>No</v>
      </c>
      <c r="AH984" t="str" s="23">
        <v>Yes</v>
      </c>
      <c r="AI984" s="18">
        <v>27.599999999999998</v>
      </c>
    </row>
    <row r="985" ht="32" customHeight="1">
      <c r="A985" t="str" s="7">
        <v>Deck Family Farm</v>
      </c>
      <c r="B985" t="str" s="7">
        <v>Summer Sausage</v>
      </c>
      <c r="C985" t="str" s="7">
        <v>8 oz</v>
      </c>
      <c r="D985" t="str" s="7">
        <v>SNAP</v>
      </c>
      <c r="E985" s="12">
        <v>15.25</v>
      </c>
      <c r="F985" s="13">
        <v>15.25</v>
      </c>
      <c r="G985" s="13">
        <f>IF(AND(ISNUMBER(E985),ISNUMBER(F985)),F985-E985,"")</f>
        <v>0</v>
      </c>
      <c r="H985" s="14">
        <f>IF(AND(ISNUMBER(E985),E985&gt;0,ISNUMBER(F985)),F985/E985-1,"")</f>
        <v>0</v>
      </c>
      <c r="I985" t="str" s="15">
        <v>Keep current</v>
      </c>
      <c r="J985" s="16"/>
      <c r="K985" t="str" s="15">
        <v/>
      </c>
      <c r="L985" s="17">
        <f>IF(AC985="Local catalog","",IF(AG985="Yes",IF(ISNUMBER(E985),E985,""),IF(I985="Keep current",IF(ISNUMBER(E985),E985,""),IF(AH985&lt;&gt;"Yes","",IF(I985="Approve proposed",F985,IF(AND(I985="Use my price",AND(ISNUMBER(J985),J985&gt;0)),J985,""))))))</f>
        <v>15.25</v>
      </c>
      <c r="M985" t="str" s="7">
        <f>IF(AND(AG985="Yes",OR(I985="Approve proposed",I985="Use my price")),"CHECK: protected price kept current",IF(OR(I985="Unreviewed",I985=""),"Pending review",IF(I985="Hold","On hold",IF(I985="Keep current",IF(ISNUMBER(E985),"Kept current","CHECK: no confirmed current price"),IF(AH985&lt;&gt;"Yes","CHECK: source needs review",IF(AND(I985="Use my price",NOT(AND(ISNUMBER(J985),J985&gt;0))),"CHECK: enter a price above zero",IF(NOT(OR(I985="Approve proposed",I985="Use my price")),"CHECK: choose a listed decision",IF(OR(NOT(ISNUMBER(L985)),L985&lt;=0,NOT(ISNUMBER(Y985)),Y985&lt;=0,X985&gt;=1),"CHECK: price or base unavailable",IF(L985/(Y985*(1-X985))-1&lt;0,"CHECK: price below local base","Ready")))))))))</f>
        <v>Kept current</v>
      </c>
      <c r="N985" s="18">
        <v>15.25</v>
      </c>
      <c r="O985" s="19">
        <v>0.6574</v>
      </c>
      <c r="P985" s="14">
        <v>0.6576</v>
      </c>
      <c r="Q985" s="20">
        <f>IF(AND(ISNUMBER(L985),ISNUMBER(Y985),Y985&gt;0,X985&lt;1),ROUND(L985/(Y985*(1-X985))-1,4),"")</f>
        <v>0.6576</v>
      </c>
      <c r="R985" s="12">
        <v>0</v>
      </c>
      <c r="S985" s="13">
        <f>IF(AND(ISNUMBER(E985),E985&gt;0,ISNUMBER(F985)),R985*(F985/E985-1)*(1-'Start Here'!$B$16),0)</f>
        <v>0</v>
      </c>
      <c r="T985" s="17">
        <f>IF(AND(M985="Ready",OR(I985="Approve proposed",AND(I985="Use my price",AND(ISNUMBER(J985),J985&gt;0))),ISNUMBER(L985),E985&gt;0),R985*(L985/E985-1)*(1-'Start Here'!$B$16),0)</f>
        <v>0</v>
      </c>
      <c r="U985" t="str" s="6">
        <v>SNAP: preserve existing selling price</v>
      </c>
      <c r="V985" t="str" s="21">
        <v>Yes</v>
      </c>
      <c r="W985" t="str" s="21">
        <v>No</v>
      </c>
      <c r="X985" s="22">
        <v>0</v>
      </c>
      <c r="Y985" s="18">
        <v>9.2</v>
      </c>
      <c r="Z985" s="18">
        <v>17</v>
      </c>
      <c r="AA985" s="25">
        <v>0.5412</v>
      </c>
      <c r="AB985" t="str" s="6">
        <v>2026-10-01 10:41:27 UTC</v>
      </c>
      <c r="AC985" t="str" s="6">
        <v>Local Line cache</v>
      </c>
      <c r="AD985" s="23">
        <v>805687</v>
      </c>
      <c r="AE985" s="23">
        <v>526740</v>
      </c>
      <c r="AF985" t="str" s="23">
        <v>805687:526740:snap</v>
      </c>
      <c r="AG985" t="str" s="23">
        <v>Yes</v>
      </c>
      <c r="AH985" t="str" s="23">
        <v>Yes</v>
      </c>
      <c r="AI985" s="18">
        <v>0</v>
      </c>
    </row>
    <row r="986" ht="32" customHeight="1">
      <c r="A986" t="str" s="7">
        <v>Deck Family Farm</v>
      </c>
      <c r="B986" t="str" s="7">
        <v>Sweet Italian Sausage Links</v>
      </c>
      <c r="C986" t="str" s="7">
        <v>12 oz</v>
      </c>
      <c r="D986" t="str" s="7">
        <v>Herd Share Members</v>
      </c>
      <c r="E986" s="12">
        <v>17.49</v>
      </c>
      <c r="F986" s="13">
        <v>18.89</v>
      </c>
      <c r="G986" s="13">
        <f>IF(AND(ISNUMBER(E986),ISNUMBER(F986)),F986-E986,"")</f>
        <v>1.4</v>
      </c>
      <c r="H986" s="14">
        <f>IF(AND(ISNUMBER(E986),E986&gt;0,ISNUMBER(F986)),F986/E986-1,"")</f>
        <v>0.08004574042309898</v>
      </c>
      <c r="I986" t="str" s="15">
        <v>Unreviewed</v>
      </c>
      <c r="J986" s="16"/>
      <c r="K986" t="str" s="15">
        <v/>
      </c>
      <c r="L986" s="17" t="str">
        <f>IF(AC986="Local catalog","",IF(AG986="Yes",IF(ISNUMBER(E986),E986,""),IF(I986="Keep current",IF(ISNUMBER(E986),E986,""),IF(AH986&lt;&gt;"Yes","",IF(I986="Approve proposed",F986,IF(AND(I986="Use my price",AND(ISNUMBER(J986),J986&gt;0)),J986,""))))))</f>
        <v/>
      </c>
      <c r="M986" t="str" s="7">
        <f>IF(AND(AG986="Yes",OR(I986="Approve proposed",I986="Use my price")),"CHECK: protected price kept current",IF(OR(I986="Unreviewed",I986=""),"Pending review",IF(I986="Hold","On hold",IF(I986="Keep current",IF(ISNUMBER(E986),"Kept current","CHECK: no confirmed current price"),IF(AH986&lt;&gt;"Yes","CHECK: source needs review",IF(AND(I986="Use my price",NOT(AND(ISNUMBER(J986),J986&gt;0))),"CHECK: enter a price above zero",IF(NOT(OR(I986="Approve proposed",I986="Use my price")),"CHECK: choose a listed decision",IF(OR(NOT(ISNUMBER(L986)),L986&lt;=0,NOT(ISNUMBER(Y986)),Y986&lt;=0,X986&gt;=1),"CHECK: price or base unavailable",IF(L986/(Y986*(1-X986))-1&lt;0,"CHECK: price below local base","Ready")))))))))</f>
        <v>Pending review</v>
      </c>
      <c r="N986" s="18">
        <v>17.49</v>
      </c>
      <c r="O986" s="19">
        <v>0.6574</v>
      </c>
      <c r="P986" s="14">
        <v>0.7905</v>
      </c>
      <c r="Q986" s="20" t="str">
        <f>IF(AND(ISNUMBER(L986),ISNUMBER(Y986),Y986&gt;0,X986&lt;1),ROUND(L986/(Y986*(1-X986))-1,4),"")</f>
        <v/>
      </c>
      <c r="R986" s="12">
        <v>2308.6800000000003</v>
      </c>
      <c r="S986" s="13">
        <f>IF(AND(ISNUMBER(E986),E986&gt;0,ISNUMBER(F986)),R986*(F986/E986-1)*(1-'Start Here'!$B$16),0)</f>
        <v>179.25600000000017</v>
      </c>
      <c r="T986" s="17">
        <f>IF(AND(M986="Ready",OR(I986="Approve proposed",AND(I986="Use my price",AND(ISNUMBER(J986),J986&gt;0))),ISNUMBER(L986),E986&gt;0),R986*(L986/E986-1)*(1-'Start Here'!$B$16),0)</f>
        <v>0</v>
      </c>
      <c r="U986" t="str" s="6">
        <v/>
      </c>
      <c r="V986" t="str" s="21">
        <v>Yes</v>
      </c>
      <c r="W986" t="str" s="21">
        <v>No</v>
      </c>
      <c r="X986" s="22">
        <v>0</v>
      </c>
      <c r="Y986" s="18">
        <v>10.55</v>
      </c>
      <c r="Z986" s="18">
        <v>19.5</v>
      </c>
      <c r="AA986" s="25">
        <v>0.5412</v>
      </c>
      <c r="AB986" t="str" s="6">
        <v>2026-10-01 10:41:27 UTC</v>
      </c>
      <c r="AC986" t="str" s="6">
        <v>Local Line cache</v>
      </c>
      <c r="AD986" s="23">
        <v>805692</v>
      </c>
      <c r="AE986" s="23">
        <v>526745</v>
      </c>
      <c r="AF986" t="str" s="23">
        <v>805692:526745:herdShare</v>
      </c>
      <c r="AG986" t="str" s="23">
        <v>No</v>
      </c>
      <c r="AH986" t="str" s="23">
        <v>Yes</v>
      </c>
      <c r="AI986" s="18">
        <v>1392.6000000000001</v>
      </c>
    </row>
    <row r="987" ht="32" customHeight="1">
      <c r="A987" t="str" s="7">
        <v>Deck Family Farm</v>
      </c>
      <c r="B987" t="str" s="7">
        <v>Sweet Italian Sausage Links</v>
      </c>
      <c r="C987" t="str" s="7">
        <v>12 oz</v>
      </c>
      <c r="D987" t="str" s="7">
        <v>CSA Members</v>
      </c>
      <c r="E987" s="12">
        <v>17.49</v>
      </c>
      <c r="F987" s="13">
        <v>18.89</v>
      </c>
      <c r="G987" s="13">
        <f>IF(AND(ISNUMBER(E987),ISNUMBER(F987)),F987-E987,"")</f>
        <v>1.4</v>
      </c>
      <c r="H987" s="14">
        <f>IF(AND(ISNUMBER(E987),E987&gt;0,ISNUMBER(F987)),F987/E987-1,"")</f>
        <v>0.08004574042309898</v>
      </c>
      <c r="I987" t="str" s="15">
        <v>Unreviewed</v>
      </c>
      <c r="J987" s="16"/>
      <c r="K987" t="str" s="15">
        <v/>
      </c>
      <c r="L987" s="17" t="str">
        <f>IF(AC987="Local catalog","",IF(AG987="Yes",IF(ISNUMBER(E987),E987,""),IF(I987="Keep current",IF(ISNUMBER(E987),E987,""),IF(AH987&lt;&gt;"Yes","",IF(I987="Approve proposed",F987,IF(AND(I987="Use my price",AND(ISNUMBER(J987),J987&gt;0)),J987,""))))))</f>
        <v/>
      </c>
      <c r="M987" t="str" s="7">
        <f>IF(AND(AG987="Yes",OR(I987="Approve proposed",I987="Use my price")),"CHECK: protected price kept current",IF(OR(I987="Unreviewed",I987=""),"Pending review",IF(I987="Hold","On hold",IF(I987="Keep current",IF(ISNUMBER(E987),"Kept current","CHECK: no confirmed current price"),IF(AH987&lt;&gt;"Yes","CHECK: source needs review",IF(AND(I987="Use my price",NOT(AND(ISNUMBER(J987),J987&gt;0))),"CHECK: enter a price above zero",IF(NOT(OR(I987="Approve proposed",I987="Use my price")),"CHECK: choose a listed decision",IF(OR(NOT(ISNUMBER(L987)),L987&lt;=0,NOT(ISNUMBER(Y987)),Y987&lt;=0,X987&gt;=1),"CHECK: price or base unavailable",IF(L987/(Y987*(1-X987))-1&lt;0,"CHECK: price below local base","Ready")))))))))</f>
        <v>Pending review</v>
      </c>
      <c r="N987" s="18">
        <v>17.49</v>
      </c>
      <c r="O987" s="19">
        <v>0.6574</v>
      </c>
      <c r="P987" s="14">
        <v>0.7905</v>
      </c>
      <c r="Q987" s="20" t="str">
        <f>IF(AND(ISNUMBER(L987),ISNUMBER(Y987),Y987&gt;0,X987&lt;1),ROUND(L987/(Y987*(1-X987))-1,4),"")</f>
        <v/>
      </c>
      <c r="R987" s="12">
        <v>34.98</v>
      </c>
      <c r="S987" s="13">
        <f>IF(AND(ISNUMBER(E987),E987&gt;0,ISNUMBER(F987)),R987*(F987/E987-1)*(1-'Start Here'!$B$16),0)</f>
        <v>2.716000000000002</v>
      </c>
      <c r="T987" s="17">
        <f>IF(AND(M987="Ready",OR(I987="Approve proposed",AND(I987="Use my price",AND(ISNUMBER(J987),J987&gt;0))),ISNUMBER(L987),E987&gt;0),R987*(L987/E987-1)*(1-'Start Here'!$B$16),0)</f>
        <v>0</v>
      </c>
      <c r="U987" t="str" s="6">
        <v/>
      </c>
      <c r="V987" t="str" s="21">
        <v>Yes</v>
      </c>
      <c r="W987" t="str" s="21">
        <v>No</v>
      </c>
      <c r="X987" s="22">
        <v>0</v>
      </c>
      <c r="Y987" s="18">
        <v>10.55</v>
      </c>
      <c r="Z987" s="18">
        <v>19.5</v>
      </c>
      <c r="AA987" s="25">
        <v>0.5412</v>
      </c>
      <c r="AB987" t="str" s="6">
        <v>2026-10-01 10:41:27 UTC</v>
      </c>
      <c r="AC987" t="str" s="6">
        <v>Local Line cache</v>
      </c>
      <c r="AD987" s="23">
        <v>805692</v>
      </c>
      <c r="AE987" s="23">
        <v>526745</v>
      </c>
      <c r="AF987" t="str" s="23">
        <v>805692:526745:member</v>
      </c>
      <c r="AG987" t="str" s="23">
        <v>No</v>
      </c>
      <c r="AH987" t="str" s="23">
        <v>Yes</v>
      </c>
      <c r="AI987" s="18">
        <v>21.1</v>
      </c>
    </row>
    <row r="988" ht="32" customHeight="1">
      <c r="A988" t="str" s="7">
        <v>Deck Family Farm</v>
      </c>
      <c r="B988" t="str" s="7">
        <v>Sweet Italian Sausage Links</v>
      </c>
      <c r="C988" t="str" s="7">
        <v>12 oz</v>
      </c>
      <c r="D988" t="str" s="7">
        <v>Guest Basket</v>
      </c>
      <c r="E988" s="12">
        <v>17.49</v>
      </c>
      <c r="F988" s="13">
        <v>18.89</v>
      </c>
      <c r="G988" s="13">
        <f>IF(AND(ISNUMBER(E988),ISNUMBER(F988)),F988-E988,"")</f>
        <v>1.4</v>
      </c>
      <c r="H988" s="14">
        <f>IF(AND(ISNUMBER(E988),E988&gt;0,ISNUMBER(F988)),F988/E988-1,"")</f>
        <v>0.08004574042309898</v>
      </c>
      <c r="I988" t="str" s="15">
        <v>Unreviewed</v>
      </c>
      <c r="J988" s="16"/>
      <c r="K988" t="str" s="15">
        <v/>
      </c>
      <c r="L988" s="17" t="str">
        <f>IF(AC988="Local catalog","",IF(AG988="Yes",IF(ISNUMBER(E988),E988,""),IF(I988="Keep current",IF(ISNUMBER(E988),E988,""),IF(AH988&lt;&gt;"Yes","",IF(I988="Approve proposed",F988,IF(AND(I988="Use my price",AND(ISNUMBER(J988),J988&gt;0)),J988,""))))))</f>
        <v/>
      </c>
      <c r="M988" t="str" s="7">
        <f>IF(AND(AG988="Yes",OR(I988="Approve proposed",I988="Use my price")),"CHECK: protected price kept current",IF(OR(I988="Unreviewed",I988=""),"Pending review",IF(I988="Hold","On hold",IF(I988="Keep current",IF(ISNUMBER(E988),"Kept current","CHECK: no confirmed current price"),IF(AH988&lt;&gt;"Yes","CHECK: source needs review",IF(AND(I988="Use my price",NOT(AND(ISNUMBER(J988),J988&gt;0))),"CHECK: enter a price above zero",IF(NOT(OR(I988="Approve proposed",I988="Use my price")),"CHECK: choose a listed decision",IF(OR(NOT(ISNUMBER(L988)),L988&lt;=0,NOT(ISNUMBER(Y988)),Y988&lt;=0,X988&gt;=1),"CHECK: price or base unavailable",IF(L988/(Y988*(1-X988))-1&lt;0,"CHECK: price below local base","Ready")))))))))</f>
        <v>Pending review</v>
      </c>
      <c r="N988" s="18">
        <v>17.49</v>
      </c>
      <c r="O988" s="19">
        <v>0.6574</v>
      </c>
      <c r="P988" s="14">
        <v>0.7905</v>
      </c>
      <c r="Q988" s="20" t="str">
        <f>IF(AND(ISNUMBER(L988),ISNUMBER(Y988),Y988&gt;0,X988&lt;1),ROUND(L988/(Y988*(1-X988))-1,4),"")</f>
        <v/>
      </c>
      <c r="R988" s="12">
        <v>128.39000000000001</v>
      </c>
      <c r="S988" s="13">
        <f>IF(AND(ISNUMBER(E988),E988&gt;0,ISNUMBER(F988)),R988*(F988/E988-1)*(1-'Start Here'!$B$16),0)</f>
        <v>9.968760434534028</v>
      </c>
      <c r="T988" s="17">
        <f>IF(AND(M988="Ready",OR(I988="Approve proposed",AND(I988="Use my price",AND(ISNUMBER(J988),J988&gt;0))),ISNUMBER(L988),E988&gt;0),R988*(L988/E988-1)*(1-'Start Here'!$B$16),0)</f>
        <v>0</v>
      </c>
      <c r="U988" t="str" s="6">
        <v/>
      </c>
      <c r="V988" t="str" s="21">
        <v>Yes</v>
      </c>
      <c r="W988" t="str" s="21">
        <v>No</v>
      </c>
      <c r="X988" s="22">
        <v>0</v>
      </c>
      <c r="Y988" s="18">
        <v>10.55</v>
      </c>
      <c r="Z988" s="18">
        <v>19.5</v>
      </c>
      <c r="AA988" s="25">
        <v>0.5412</v>
      </c>
      <c r="AB988" t="str" s="6">
        <v>2026-10-01 10:41:27 UTC</v>
      </c>
      <c r="AC988" t="str" s="6">
        <v>Local Line cache</v>
      </c>
      <c r="AD988" s="23">
        <v>805692</v>
      </c>
      <c r="AE988" s="23">
        <v>526745</v>
      </c>
      <c r="AF988" t="str" s="23">
        <v>805692:526745:guest</v>
      </c>
      <c r="AG988" t="str" s="23">
        <v>No</v>
      </c>
      <c r="AH988" t="str" s="23">
        <v>Yes</v>
      </c>
      <c r="AI988" s="18">
        <v>73.85</v>
      </c>
    </row>
    <row r="989" ht="32" customHeight="1">
      <c r="A989" t="str" s="7">
        <v>Deck Family Farm</v>
      </c>
      <c r="B989" t="str" s="7">
        <v>Sweet Italian Sausage Links</v>
      </c>
      <c r="C989" t="str" s="7">
        <v>12 oz</v>
      </c>
      <c r="D989" t="str" s="7">
        <v>SNAP</v>
      </c>
      <c r="E989" s="12">
        <v>17.49</v>
      </c>
      <c r="F989" s="13">
        <v>17.49</v>
      </c>
      <c r="G989" s="13">
        <f>IF(AND(ISNUMBER(E989),ISNUMBER(F989)),F989-E989,"")</f>
        <v>0</v>
      </c>
      <c r="H989" s="14">
        <f>IF(AND(ISNUMBER(E989),E989&gt;0,ISNUMBER(F989)),F989/E989-1,"")</f>
        <v>0</v>
      </c>
      <c r="I989" t="str" s="15">
        <v>Keep current</v>
      </c>
      <c r="J989" s="16"/>
      <c r="K989" t="str" s="15">
        <v/>
      </c>
      <c r="L989" s="17">
        <f>IF(AC989="Local catalog","",IF(AG989="Yes",IF(ISNUMBER(E989),E989,""),IF(I989="Keep current",IF(ISNUMBER(E989),E989,""),IF(AH989&lt;&gt;"Yes","",IF(I989="Approve proposed",F989,IF(AND(I989="Use my price",AND(ISNUMBER(J989),J989&gt;0)),J989,""))))))</f>
        <v>17.49</v>
      </c>
      <c r="M989" t="str" s="7">
        <f>IF(AND(AG989="Yes",OR(I989="Approve proposed",I989="Use my price")),"CHECK: protected price kept current",IF(OR(I989="Unreviewed",I989=""),"Pending review",IF(I989="Hold","On hold",IF(I989="Keep current",IF(ISNUMBER(E989),"Kept current","CHECK: no confirmed current price"),IF(AH989&lt;&gt;"Yes","CHECK: source needs review",IF(AND(I989="Use my price",NOT(AND(ISNUMBER(J989),J989&gt;0))),"CHECK: enter a price above zero",IF(NOT(OR(I989="Approve proposed",I989="Use my price")),"CHECK: choose a listed decision",IF(OR(NOT(ISNUMBER(L989)),L989&lt;=0,NOT(ISNUMBER(Y989)),Y989&lt;=0,X989&gt;=1),"CHECK: price or base unavailable",IF(L989/(Y989*(1-X989))-1&lt;0,"CHECK: price below local base","Ready")))))))))</f>
        <v>Kept current</v>
      </c>
      <c r="N989" s="18">
        <v>17.49</v>
      </c>
      <c r="O989" s="19">
        <v>0.6574</v>
      </c>
      <c r="P989" s="14">
        <v>0.6578</v>
      </c>
      <c r="Q989" s="20">
        <f>IF(AND(ISNUMBER(L989),ISNUMBER(Y989),Y989&gt;0,X989&lt;1),ROUND(L989/(Y989*(1-X989))-1,4),"")</f>
        <v>0.6578</v>
      </c>
      <c r="R989" s="12">
        <v>0</v>
      </c>
      <c r="S989" s="13">
        <f>IF(AND(ISNUMBER(E989),E989&gt;0,ISNUMBER(F989)),R989*(F989/E989-1)*(1-'Start Here'!$B$16),0)</f>
        <v>0</v>
      </c>
      <c r="T989" s="17">
        <f>IF(AND(M989="Ready",OR(I989="Approve proposed",AND(I989="Use my price",AND(ISNUMBER(J989),J989&gt;0))),ISNUMBER(L989),E989&gt;0),R989*(L989/E989-1)*(1-'Start Here'!$B$16),0)</f>
        <v>0</v>
      </c>
      <c r="U989" t="str" s="6">
        <v>SNAP: preserve existing selling price</v>
      </c>
      <c r="V989" t="str" s="21">
        <v>Yes</v>
      </c>
      <c r="W989" t="str" s="21">
        <v>No</v>
      </c>
      <c r="X989" s="22">
        <v>0</v>
      </c>
      <c r="Y989" s="18">
        <v>10.55</v>
      </c>
      <c r="Z989" s="18">
        <v>19.5</v>
      </c>
      <c r="AA989" s="25">
        <v>0.5412</v>
      </c>
      <c r="AB989" t="str" s="6">
        <v>2026-10-01 10:41:27 UTC</v>
      </c>
      <c r="AC989" t="str" s="6">
        <v>Local Line cache</v>
      </c>
      <c r="AD989" s="23">
        <v>805692</v>
      </c>
      <c r="AE989" s="23">
        <v>526745</v>
      </c>
      <c r="AF989" t="str" s="23">
        <v>805692:526745:snap</v>
      </c>
      <c r="AG989" t="str" s="23">
        <v>Yes</v>
      </c>
      <c r="AH989" t="str" s="23">
        <v>Yes</v>
      </c>
      <c r="AI989" s="18">
        <v>0</v>
      </c>
    </row>
    <row r="990" ht="32" customHeight="1">
      <c r="A990" t="str" s="7">
        <v>Deck Family Farm</v>
      </c>
      <c r="B990" t="str" s="7">
        <v>Tamari Pressed Beef Jerky</v>
      </c>
      <c r="C990" t="str" s="7">
        <v>3 oz</v>
      </c>
      <c r="D990" t="str" s="7">
        <v>Herd Share Members</v>
      </c>
      <c r="E990" s="12">
        <v>8.97</v>
      </c>
      <c r="F990" s="13">
        <v>9.69</v>
      </c>
      <c r="G990" s="13">
        <f>IF(AND(ISNUMBER(E990),ISNUMBER(F990)),F990-E990,"")</f>
        <v>0.72</v>
      </c>
      <c r="H990" s="14">
        <f>IF(AND(ISNUMBER(E990),E990&gt;0,ISNUMBER(F990)),F990/E990-1,"")</f>
        <v>0.08026755852842804</v>
      </c>
      <c r="I990" t="str" s="15">
        <v>Unreviewed</v>
      </c>
      <c r="J990" s="16"/>
      <c r="K990" t="str" s="15">
        <v/>
      </c>
      <c r="L990" s="17" t="str">
        <f>IF(AC990="Local catalog","",IF(AG990="Yes",IF(ISNUMBER(E990),E990,""),IF(I990="Keep current",IF(ISNUMBER(E990),E990,""),IF(AH990&lt;&gt;"Yes","",IF(I990="Approve proposed",F990,IF(AND(I990="Use my price",AND(ISNUMBER(J990),J990&gt;0)),J990,""))))))</f>
        <v/>
      </c>
      <c r="M990" t="str" s="7">
        <f>IF(AND(AG990="Yes",OR(I990="Approve proposed",I990="Use my price")),"CHECK: protected price kept current",IF(OR(I990="Unreviewed",I990=""),"Pending review",IF(I990="Hold","On hold",IF(I990="Keep current",IF(ISNUMBER(E990),"Kept current","CHECK: no confirmed current price"),IF(AH990&lt;&gt;"Yes","CHECK: source needs review",IF(AND(I990="Use my price",NOT(AND(ISNUMBER(J990),J990&gt;0))),"CHECK: enter a price above zero",IF(NOT(OR(I990="Approve proposed",I990="Use my price")),"CHECK: choose a listed decision",IF(OR(NOT(ISNUMBER(L990)),L990&lt;=0,NOT(ISNUMBER(Y990)),Y990&lt;=0,X990&gt;=1),"CHECK: price or base unavailable",IF(L990/(Y990*(1-X990))-1&lt;0,"CHECK: price below local base","Ready")))))))))</f>
        <v>Pending review</v>
      </c>
      <c r="N990" s="18">
        <v>8.97</v>
      </c>
      <c r="O990" s="19">
        <v>0.6574</v>
      </c>
      <c r="P990" s="14">
        <v>0.7911</v>
      </c>
      <c r="Q990" s="20" t="str">
        <f>IF(AND(ISNUMBER(L990),ISNUMBER(Y990),Y990&gt;0,X990&lt;1),ROUND(L990/(Y990*(1-X990))-1,4),"")</f>
        <v/>
      </c>
      <c r="R990" s="12">
        <v>376.65</v>
      </c>
      <c r="S990" s="13">
        <f>IF(AND(ISNUMBER(E990),E990&gt;0,ISNUMBER(F990)),R990*(F990/E990-1)*(1-'Start Here'!$B$16),0)</f>
        <v>29.325792642140446</v>
      </c>
      <c r="T990" s="17">
        <f>IF(AND(M990="Ready",OR(I990="Approve proposed",AND(I990="Use my price",AND(ISNUMBER(J990),J990&gt;0))),ISNUMBER(L990),E990&gt;0),R990*(L990/E990-1)*(1-'Start Here'!$B$16),0)</f>
        <v>0</v>
      </c>
      <c r="U990" t="str" s="6">
        <v/>
      </c>
      <c r="V990" t="str" s="21">
        <v>Yes</v>
      </c>
      <c r="W990" t="str" s="21">
        <v>No</v>
      </c>
      <c r="X990" s="22">
        <v>0</v>
      </c>
      <c r="Y990" s="18">
        <v>5.41</v>
      </c>
      <c r="Z990" s="18">
        <v>10</v>
      </c>
      <c r="AA990" s="25">
        <v>0.5412</v>
      </c>
      <c r="AB990" t="str" s="6">
        <v>2026-10-01 10:41:27 UTC</v>
      </c>
      <c r="AC990" t="str" s="6">
        <v>Local Line cache</v>
      </c>
      <c r="AD990" s="23">
        <v>805694</v>
      </c>
      <c r="AE990" s="23">
        <v>526747</v>
      </c>
      <c r="AF990" t="str" s="23">
        <v>805694:526747:herdShare</v>
      </c>
      <c r="AG990" t="str" s="23">
        <v>No</v>
      </c>
      <c r="AH990" t="str" s="23">
        <v>Yes</v>
      </c>
      <c r="AI990" s="18">
        <v>162.3</v>
      </c>
    </row>
    <row r="991" ht="32" customHeight="1">
      <c r="A991" t="str" s="7">
        <v>Deck Family Farm</v>
      </c>
      <c r="B991" t="str" s="7">
        <v>Tamari Pressed Beef Jerky</v>
      </c>
      <c r="C991" t="str" s="7">
        <v>3 oz</v>
      </c>
      <c r="D991" t="str" s="7">
        <v>CSA Members</v>
      </c>
      <c r="E991" s="12">
        <v>8.97</v>
      </c>
      <c r="F991" s="13">
        <v>9.69</v>
      </c>
      <c r="G991" s="13">
        <f>IF(AND(ISNUMBER(E991),ISNUMBER(F991)),F991-E991,"")</f>
        <v>0.72</v>
      </c>
      <c r="H991" s="14">
        <f>IF(AND(ISNUMBER(E991),E991&gt;0,ISNUMBER(F991)),F991/E991-1,"")</f>
        <v>0.08026755852842804</v>
      </c>
      <c r="I991" t="str" s="15">
        <v>Unreviewed</v>
      </c>
      <c r="J991" s="16"/>
      <c r="K991" t="str" s="15">
        <v/>
      </c>
      <c r="L991" s="17" t="str">
        <f>IF(AC991="Local catalog","",IF(AG991="Yes",IF(ISNUMBER(E991),E991,""),IF(I991="Keep current",IF(ISNUMBER(E991),E991,""),IF(AH991&lt;&gt;"Yes","",IF(I991="Approve proposed",F991,IF(AND(I991="Use my price",AND(ISNUMBER(J991),J991&gt;0)),J991,""))))))</f>
        <v/>
      </c>
      <c r="M991" t="str" s="7">
        <f>IF(AND(AG991="Yes",OR(I991="Approve proposed",I991="Use my price")),"CHECK: protected price kept current",IF(OR(I991="Unreviewed",I991=""),"Pending review",IF(I991="Hold","On hold",IF(I991="Keep current",IF(ISNUMBER(E991),"Kept current","CHECK: no confirmed current price"),IF(AH991&lt;&gt;"Yes","CHECK: source needs review",IF(AND(I991="Use my price",NOT(AND(ISNUMBER(J991),J991&gt;0))),"CHECK: enter a price above zero",IF(NOT(OR(I991="Approve proposed",I991="Use my price")),"CHECK: choose a listed decision",IF(OR(NOT(ISNUMBER(L991)),L991&lt;=0,NOT(ISNUMBER(Y991)),Y991&lt;=0,X991&gt;=1),"CHECK: price or base unavailable",IF(L991/(Y991*(1-X991))-1&lt;0,"CHECK: price below local base","Ready")))))))))</f>
        <v>Pending review</v>
      </c>
      <c r="N991" s="18">
        <v>8.97</v>
      </c>
      <c r="O991" s="19">
        <v>0.6574</v>
      </c>
      <c r="P991" s="14">
        <v>0.7911</v>
      </c>
      <c r="Q991" s="20" t="str">
        <f>IF(AND(ISNUMBER(L991),ISNUMBER(Y991),Y991&gt;0,X991&lt;1),ROUND(L991/(Y991*(1-X991))-1,4),"")</f>
        <v/>
      </c>
      <c r="R991" s="12">
        <v>96.84</v>
      </c>
      <c r="S991" s="13">
        <f>IF(AND(ISNUMBER(E991),E991&gt;0,ISNUMBER(F991)),R991*(F991/E991-1)*(1-'Start Here'!$B$16),0)</f>
        <v>7.539917056856183</v>
      </c>
      <c r="T991" s="17">
        <f>IF(AND(M991="Ready",OR(I991="Approve proposed",AND(I991="Use my price",AND(ISNUMBER(J991),J991&gt;0))),ISNUMBER(L991),E991&gt;0),R991*(L991/E991-1)*(1-'Start Here'!$B$16),0)</f>
        <v>0</v>
      </c>
      <c r="U991" t="str" s="6">
        <v/>
      </c>
      <c r="V991" t="str" s="21">
        <v>Yes</v>
      </c>
      <c r="W991" t="str" s="21">
        <v>No</v>
      </c>
      <c r="X991" s="22">
        <v>0</v>
      </c>
      <c r="Y991" s="18">
        <v>5.41</v>
      </c>
      <c r="Z991" s="18">
        <v>10</v>
      </c>
      <c r="AA991" s="25">
        <v>0.5412</v>
      </c>
      <c r="AB991" t="str" s="6">
        <v>2026-10-01 10:41:27 UTC</v>
      </c>
      <c r="AC991" t="str" s="6">
        <v>Local Line cache</v>
      </c>
      <c r="AD991" s="23">
        <v>805694</v>
      </c>
      <c r="AE991" s="23">
        <v>526747</v>
      </c>
      <c r="AF991" t="str" s="23">
        <v>805694:526747:member</v>
      </c>
      <c r="AG991" t="str" s="23">
        <v>No</v>
      </c>
      <c r="AH991" t="str" s="23">
        <v>Yes</v>
      </c>
      <c r="AI991" s="18">
        <v>32.46</v>
      </c>
    </row>
    <row r="992" ht="32" customHeight="1">
      <c r="A992" t="str" s="7">
        <v>Deck Family Farm</v>
      </c>
      <c r="B992" t="str" s="7">
        <v>Tamari Pressed Beef Jerky</v>
      </c>
      <c r="C992" t="str" s="7">
        <v>3 oz</v>
      </c>
      <c r="D992" t="str" s="7">
        <v>Guest Basket</v>
      </c>
      <c r="E992" s="12">
        <v>8.97</v>
      </c>
      <c r="F992" s="13">
        <v>9.69</v>
      </c>
      <c r="G992" s="13">
        <f>IF(AND(ISNUMBER(E992),ISNUMBER(F992)),F992-E992,"")</f>
        <v>0.72</v>
      </c>
      <c r="H992" s="14">
        <f>IF(AND(ISNUMBER(E992),E992&gt;0,ISNUMBER(F992)),F992/E992-1,"")</f>
        <v>0.08026755852842804</v>
      </c>
      <c r="I992" t="str" s="15">
        <v>Unreviewed</v>
      </c>
      <c r="J992" s="16"/>
      <c r="K992" t="str" s="15">
        <v/>
      </c>
      <c r="L992" s="17" t="str">
        <f>IF(AC992="Local catalog","",IF(AG992="Yes",IF(ISNUMBER(E992),E992,""),IF(I992="Keep current",IF(ISNUMBER(E992),E992,""),IF(AH992&lt;&gt;"Yes","",IF(I992="Approve proposed",F992,IF(AND(I992="Use my price",AND(ISNUMBER(J992),J992&gt;0)),J992,""))))))</f>
        <v/>
      </c>
      <c r="M992" t="str" s="7">
        <f>IF(AND(AG992="Yes",OR(I992="Approve proposed",I992="Use my price")),"CHECK: protected price kept current",IF(OR(I992="Unreviewed",I992=""),"Pending review",IF(I992="Hold","On hold",IF(I992="Keep current",IF(ISNUMBER(E992),"Kept current","CHECK: no confirmed current price"),IF(AH992&lt;&gt;"Yes","CHECK: source needs review",IF(AND(I992="Use my price",NOT(AND(ISNUMBER(J992),J992&gt;0))),"CHECK: enter a price above zero",IF(NOT(OR(I992="Approve proposed",I992="Use my price")),"CHECK: choose a listed decision",IF(OR(NOT(ISNUMBER(L992)),L992&lt;=0,NOT(ISNUMBER(Y992)),Y992&lt;=0,X992&gt;=1),"CHECK: price or base unavailable",IF(L992/(Y992*(1-X992))-1&lt;0,"CHECK: price below local base","Ready")))))))))</f>
        <v>Pending review</v>
      </c>
      <c r="N992" s="18">
        <v>8.97</v>
      </c>
      <c r="O992" s="19">
        <v>0.6574</v>
      </c>
      <c r="P992" s="14">
        <v>0.7911</v>
      </c>
      <c r="Q992" s="20" t="str">
        <f>IF(AND(ISNUMBER(L992),ISNUMBER(Y992),Y992&gt;0,X992&lt;1),ROUND(L992/(Y992*(1-X992))-1,4),"")</f>
        <v/>
      </c>
      <c r="R992" s="12">
        <v>16.14</v>
      </c>
      <c r="S992" s="13">
        <f>IF(AND(ISNUMBER(E992),E992&gt;0,ISNUMBER(F992)),R992*(F992/E992-1)*(1-'Start Here'!$B$16),0)</f>
        <v>1.2566528428093637</v>
      </c>
      <c r="T992" s="17">
        <f>IF(AND(M992="Ready",OR(I992="Approve proposed",AND(I992="Use my price",AND(ISNUMBER(J992),J992&gt;0))),ISNUMBER(L992),E992&gt;0),R992*(L992/E992-1)*(1-'Start Here'!$B$16),0)</f>
        <v>0</v>
      </c>
      <c r="U992" t="str" s="6">
        <v/>
      </c>
      <c r="V992" t="str" s="21">
        <v>Yes</v>
      </c>
      <c r="W992" t="str" s="21">
        <v>No</v>
      </c>
      <c r="X992" s="22">
        <v>0</v>
      </c>
      <c r="Y992" s="18">
        <v>5.41</v>
      </c>
      <c r="Z992" s="18">
        <v>10</v>
      </c>
      <c r="AA992" s="25">
        <v>0.5412</v>
      </c>
      <c r="AB992" t="str" s="6">
        <v>2026-10-01 10:41:27 UTC</v>
      </c>
      <c r="AC992" t="str" s="6">
        <v>Local Line cache</v>
      </c>
      <c r="AD992" s="23">
        <v>805694</v>
      </c>
      <c r="AE992" s="23">
        <v>526747</v>
      </c>
      <c r="AF992" t="str" s="23">
        <v>805694:526747:guest</v>
      </c>
      <c r="AG992" t="str" s="23">
        <v>No</v>
      </c>
      <c r="AH992" t="str" s="23">
        <v>Yes</v>
      </c>
      <c r="AI992" s="18">
        <v>5.41</v>
      </c>
    </row>
    <row r="993" ht="32" customHeight="1">
      <c r="A993" t="str" s="7">
        <v>Deck Family Farm</v>
      </c>
      <c r="B993" t="str" s="7">
        <v>Tamari Pressed Beef Jerky</v>
      </c>
      <c r="C993" t="str" s="7">
        <v>3 oz</v>
      </c>
      <c r="D993" t="str" s="7">
        <v>SNAP</v>
      </c>
      <c r="E993" s="12">
        <v>8.97</v>
      </c>
      <c r="F993" s="13">
        <v>8.97</v>
      </c>
      <c r="G993" s="13">
        <f>IF(AND(ISNUMBER(E993),ISNUMBER(F993)),F993-E993,"")</f>
        <v>0</v>
      </c>
      <c r="H993" s="14">
        <f>IF(AND(ISNUMBER(E993),E993&gt;0,ISNUMBER(F993)),F993/E993-1,"")</f>
        <v>0</v>
      </c>
      <c r="I993" t="str" s="15">
        <v>Keep current</v>
      </c>
      <c r="J993" s="16"/>
      <c r="K993" t="str" s="15">
        <v/>
      </c>
      <c r="L993" s="17">
        <f>IF(AC993="Local catalog","",IF(AG993="Yes",IF(ISNUMBER(E993),E993,""),IF(I993="Keep current",IF(ISNUMBER(E993),E993,""),IF(AH993&lt;&gt;"Yes","",IF(I993="Approve proposed",F993,IF(AND(I993="Use my price",AND(ISNUMBER(J993),J993&gt;0)),J993,""))))))</f>
        <v>8.97</v>
      </c>
      <c r="M993" t="str" s="7">
        <f>IF(AND(AG993="Yes",OR(I993="Approve proposed",I993="Use my price")),"CHECK: protected price kept current",IF(OR(I993="Unreviewed",I993=""),"Pending review",IF(I993="Hold","On hold",IF(I993="Keep current",IF(ISNUMBER(E993),"Kept current","CHECK: no confirmed current price"),IF(AH993&lt;&gt;"Yes","CHECK: source needs review",IF(AND(I993="Use my price",NOT(AND(ISNUMBER(J993),J993&gt;0))),"CHECK: enter a price above zero",IF(NOT(OR(I993="Approve proposed",I993="Use my price")),"CHECK: choose a listed decision",IF(OR(NOT(ISNUMBER(L993)),L993&lt;=0,NOT(ISNUMBER(Y993)),Y993&lt;=0,X993&gt;=1),"CHECK: price or base unavailable",IF(L993/(Y993*(1-X993))-1&lt;0,"CHECK: price below local base","Ready")))))))))</f>
        <v>Kept current</v>
      </c>
      <c r="N993" s="18">
        <v>8.97</v>
      </c>
      <c r="O993" s="19">
        <v>0.6574</v>
      </c>
      <c r="P993" s="14">
        <v>0.658</v>
      </c>
      <c r="Q993" s="20">
        <f>IF(AND(ISNUMBER(L993),ISNUMBER(Y993),Y993&gt;0,X993&lt;1),ROUND(L993/(Y993*(1-X993))-1,4),"")</f>
        <v>0.658</v>
      </c>
      <c r="R993" s="12">
        <v>0</v>
      </c>
      <c r="S993" s="13">
        <f>IF(AND(ISNUMBER(E993),E993&gt;0,ISNUMBER(F993)),R993*(F993/E993-1)*(1-'Start Here'!$B$16),0)</f>
        <v>0</v>
      </c>
      <c r="T993" s="17">
        <f>IF(AND(M993="Ready",OR(I993="Approve proposed",AND(I993="Use my price",AND(ISNUMBER(J993),J993&gt;0))),ISNUMBER(L993),E993&gt;0),R993*(L993/E993-1)*(1-'Start Here'!$B$16),0)</f>
        <v>0</v>
      </c>
      <c r="U993" t="str" s="6">
        <v>SNAP: preserve existing selling price</v>
      </c>
      <c r="V993" t="str" s="21">
        <v>Yes</v>
      </c>
      <c r="W993" t="str" s="21">
        <v>No</v>
      </c>
      <c r="X993" s="22">
        <v>0</v>
      </c>
      <c r="Y993" s="18">
        <v>5.41</v>
      </c>
      <c r="Z993" s="18">
        <v>10</v>
      </c>
      <c r="AA993" s="25">
        <v>0.5412</v>
      </c>
      <c r="AB993" t="str" s="6">
        <v>2026-10-01 10:41:27 UTC</v>
      </c>
      <c r="AC993" t="str" s="6">
        <v>Local Line cache</v>
      </c>
      <c r="AD993" s="23">
        <v>805694</v>
      </c>
      <c r="AE993" s="23">
        <v>526747</v>
      </c>
      <c r="AF993" t="str" s="23">
        <v>805694:526747:snap</v>
      </c>
      <c r="AG993" t="str" s="23">
        <v>Yes</v>
      </c>
      <c r="AH993" t="str" s="23">
        <v>Yes</v>
      </c>
      <c r="AI993" s="18">
        <v>0</v>
      </c>
    </row>
    <row r="994" ht="32" customHeight="1">
      <c r="A994" t="str" s="7">
        <v>Deck Family Farm</v>
      </c>
      <c r="B994" t="str" s="7">
        <v>Tamari Pressed Beef Jerky - 12 oz</v>
      </c>
      <c r="C994" t="str" s="7">
        <v>12 oz</v>
      </c>
      <c r="D994" t="str" s="7">
        <v>Herd Share Members</v>
      </c>
      <c r="E994" s="12">
        <v>25.76</v>
      </c>
      <c r="F994" s="13">
        <v>27.82</v>
      </c>
      <c r="G994" s="13">
        <f>IF(AND(ISNUMBER(E994),ISNUMBER(F994)),F994-E994,"")</f>
        <v>2.06</v>
      </c>
      <c r="H994" s="14">
        <f>IF(AND(ISNUMBER(E994),E994&gt;0,ISNUMBER(F994)),F994/E994-1,"")</f>
        <v>0.07996894409937894</v>
      </c>
      <c r="I994" t="str" s="15">
        <v>Unreviewed</v>
      </c>
      <c r="J994" s="16"/>
      <c r="K994" t="str" s="15">
        <v/>
      </c>
      <c r="L994" s="17" t="str">
        <f>IF(AC994="Local catalog","",IF(AG994="Yes",IF(ISNUMBER(E994),E994,""),IF(I994="Keep current",IF(ISNUMBER(E994),E994,""),IF(AH994&lt;&gt;"Yes","",IF(I994="Approve proposed",F994,IF(AND(I994="Use my price",AND(ISNUMBER(J994),J994&gt;0)),J994,""))))))</f>
        <v/>
      </c>
      <c r="M994" t="str" s="7">
        <f>IF(AND(AG994="Yes",OR(I994="Approve proposed",I994="Use my price")),"CHECK: protected price kept current",IF(OR(I994="Unreviewed",I994=""),"Pending review",IF(I994="Hold","On hold",IF(I994="Keep current",IF(ISNUMBER(E994),"Kept current","CHECK: no confirmed current price"),IF(AH994&lt;&gt;"Yes","CHECK: source needs review",IF(AND(I994="Use my price",NOT(AND(ISNUMBER(J994),J994&gt;0))),"CHECK: enter a price above zero",IF(NOT(OR(I994="Approve proposed",I994="Use my price")),"CHECK: choose a listed decision",IF(OR(NOT(ISNUMBER(L994)),L994&lt;=0,NOT(ISNUMBER(Y994)),Y994&lt;=0,X994&gt;=1),"CHECK: price or base unavailable",IF(L994/(Y994*(1-X994))-1&lt;0,"CHECK: price below local base","Ready")))))))))</f>
        <v>Pending review</v>
      </c>
      <c r="N994" s="18">
        <v>30.5</v>
      </c>
      <c r="O994" s="19">
        <v>0.6574</v>
      </c>
      <c r="P994" s="14">
        <v>0.512</v>
      </c>
      <c r="Q994" s="20" t="str">
        <f>IF(AND(ISNUMBER(L994),ISNUMBER(Y994),Y994&gt;0,X994&lt;1),ROUND(L994/(Y994*(1-X994))-1,4),"")</f>
        <v/>
      </c>
      <c r="R994" s="12">
        <v>0</v>
      </c>
      <c r="S994" s="13">
        <f>IF(AND(ISNUMBER(E994),E994&gt;0,ISNUMBER(F994)),R994*(F994/E994-1)*(1-'Start Here'!$B$16),0)</f>
        <v>0</v>
      </c>
      <c r="T994" s="17">
        <f>IF(AND(M994="Ready",OR(I994="Approve proposed",AND(I994="Use my price",AND(ISNUMBER(J994),J994&gt;0))),ISNUMBER(L994),E994&gt;0),R994*(L994/E994-1)*(1-'Start Here'!$B$16),0)</f>
        <v>0</v>
      </c>
      <c r="U994" t="str" s="6">
        <v>Local and Local Line prices differ</v>
      </c>
      <c r="V994" t="str" s="21">
        <v>Yes</v>
      </c>
      <c r="W994" t="str" s="21">
        <v>No</v>
      </c>
      <c r="X994" s="22">
        <v>0</v>
      </c>
      <c r="Y994" s="18">
        <v>18.4</v>
      </c>
      <c r="Z994" s="18">
        <v>34</v>
      </c>
      <c r="AA994" s="25">
        <v>0.5412</v>
      </c>
      <c r="AB994" t="str" s="6">
        <v>2026-04-30 16:16:59 UTC</v>
      </c>
      <c r="AC994" t="str" s="6">
        <v>Local Line cache</v>
      </c>
      <c r="AD994" s="23">
        <v>1107078</v>
      </c>
      <c r="AE994" s="23">
        <v>925322</v>
      </c>
      <c r="AF994" t="str" s="23">
        <v>1107078:925322:herdShare</v>
      </c>
      <c r="AG994" t="str" s="23">
        <v>No</v>
      </c>
      <c r="AH994" t="str" s="23">
        <v>Yes</v>
      </c>
      <c r="AI994" s="18">
        <v>0</v>
      </c>
    </row>
    <row r="995" ht="32" customHeight="1">
      <c r="A995" t="str" s="7">
        <v>Deck Family Farm</v>
      </c>
      <c r="B995" t="str" s="7">
        <v>Tamari Pressed Beef Jerky - 12 oz</v>
      </c>
      <c r="C995" t="str" s="7">
        <v>12 oz</v>
      </c>
      <c r="D995" t="str" s="7">
        <v>CSA Members</v>
      </c>
      <c r="E995" s="12">
        <v>25.76</v>
      </c>
      <c r="F995" s="13">
        <v>27.82</v>
      </c>
      <c r="G995" s="13">
        <f>IF(AND(ISNUMBER(E995),ISNUMBER(F995)),F995-E995,"")</f>
        <v>2.06</v>
      </c>
      <c r="H995" s="14">
        <f>IF(AND(ISNUMBER(E995),E995&gt;0,ISNUMBER(F995)),F995/E995-1,"")</f>
        <v>0.07996894409937894</v>
      </c>
      <c r="I995" t="str" s="15">
        <v>Unreviewed</v>
      </c>
      <c r="J995" s="16"/>
      <c r="K995" t="str" s="15">
        <v/>
      </c>
      <c r="L995" s="17" t="str">
        <f>IF(AC995="Local catalog","",IF(AG995="Yes",IF(ISNUMBER(E995),E995,""),IF(I995="Keep current",IF(ISNUMBER(E995),E995,""),IF(AH995&lt;&gt;"Yes","",IF(I995="Approve proposed",F995,IF(AND(I995="Use my price",AND(ISNUMBER(J995),J995&gt;0)),J995,""))))))</f>
        <v/>
      </c>
      <c r="M995" t="str" s="7">
        <f>IF(AND(AG995="Yes",OR(I995="Approve proposed",I995="Use my price")),"CHECK: protected price kept current",IF(OR(I995="Unreviewed",I995=""),"Pending review",IF(I995="Hold","On hold",IF(I995="Keep current",IF(ISNUMBER(E995),"Kept current","CHECK: no confirmed current price"),IF(AH995&lt;&gt;"Yes","CHECK: source needs review",IF(AND(I995="Use my price",NOT(AND(ISNUMBER(J995),J995&gt;0))),"CHECK: enter a price above zero",IF(NOT(OR(I995="Approve proposed",I995="Use my price")),"CHECK: choose a listed decision",IF(OR(NOT(ISNUMBER(L995)),L995&lt;=0,NOT(ISNUMBER(Y995)),Y995&lt;=0,X995&gt;=1),"CHECK: price or base unavailable",IF(L995/(Y995*(1-X995))-1&lt;0,"CHECK: price below local base","Ready")))))))))</f>
        <v>Pending review</v>
      </c>
      <c r="N995" s="18">
        <v>30.5</v>
      </c>
      <c r="O995" s="19">
        <v>0.6574</v>
      </c>
      <c r="P995" s="14">
        <v>0.512</v>
      </c>
      <c r="Q995" s="20" t="str">
        <f>IF(AND(ISNUMBER(L995),ISNUMBER(Y995),Y995&gt;0,X995&lt;1),ROUND(L995/(Y995*(1-X995))-1,4),"")</f>
        <v/>
      </c>
      <c r="R995" s="12">
        <v>0</v>
      </c>
      <c r="S995" s="13">
        <f>IF(AND(ISNUMBER(E995),E995&gt;0,ISNUMBER(F995)),R995*(F995/E995-1)*(1-'Start Here'!$B$16),0)</f>
        <v>0</v>
      </c>
      <c r="T995" s="17">
        <f>IF(AND(M995="Ready",OR(I995="Approve proposed",AND(I995="Use my price",AND(ISNUMBER(J995),J995&gt;0))),ISNUMBER(L995),E995&gt;0),R995*(L995/E995-1)*(1-'Start Here'!$B$16),0)</f>
        <v>0</v>
      </c>
      <c r="U995" t="str" s="6">
        <v>Local and Local Line prices differ</v>
      </c>
      <c r="V995" t="str" s="21">
        <v>Yes</v>
      </c>
      <c r="W995" t="str" s="21">
        <v>No</v>
      </c>
      <c r="X995" s="22">
        <v>0</v>
      </c>
      <c r="Y995" s="18">
        <v>18.4</v>
      </c>
      <c r="Z995" s="18">
        <v>34</v>
      </c>
      <c r="AA995" s="25">
        <v>0.5412</v>
      </c>
      <c r="AB995" t="str" s="6">
        <v>2026-04-30 16:16:59 UTC</v>
      </c>
      <c r="AC995" t="str" s="6">
        <v>Local Line cache</v>
      </c>
      <c r="AD995" s="23">
        <v>1107078</v>
      </c>
      <c r="AE995" s="23">
        <v>925322</v>
      </c>
      <c r="AF995" t="str" s="23">
        <v>1107078:925322:member</v>
      </c>
      <c r="AG995" t="str" s="23">
        <v>No</v>
      </c>
      <c r="AH995" t="str" s="23">
        <v>Yes</v>
      </c>
      <c r="AI995" s="18">
        <v>0</v>
      </c>
    </row>
    <row r="996" ht="32" customHeight="1">
      <c r="A996" t="str" s="7">
        <v>Deck Family Farm</v>
      </c>
      <c r="B996" t="str" s="7">
        <v>Tamari Pressed Beef Jerky - 12 oz</v>
      </c>
      <c r="C996" t="str" s="7">
        <v>12 oz</v>
      </c>
      <c r="D996" t="str" s="7">
        <v>Guest Basket</v>
      </c>
      <c r="E996" s="12">
        <v>25.76</v>
      </c>
      <c r="F996" s="13">
        <v>27.82</v>
      </c>
      <c r="G996" s="13">
        <f>IF(AND(ISNUMBER(E996),ISNUMBER(F996)),F996-E996,"")</f>
        <v>2.06</v>
      </c>
      <c r="H996" s="14">
        <f>IF(AND(ISNUMBER(E996),E996&gt;0,ISNUMBER(F996)),F996/E996-1,"")</f>
        <v>0.07996894409937894</v>
      </c>
      <c r="I996" t="str" s="15">
        <v>Unreviewed</v>
      </c>
      <c r="J996" s="16"/>
      <c r="K996" t="str" s="15">
        <v/>
      </c>
      <c r="L996" s="17" t="str">
        <f>IF(AC996="Local catalog","",IF(AG996="Yes",IF(ISNUMBER(E996),E996,""),IF(I996="Keep current",IF(ISNUMBER(E996),E996,""),IF(AH996&lt;&gt;"Yes","",IF(I996="Approve proposed",F996,IF(AND(I996="Use my price",AND(ISNUMBER(J996),J996&gt;0)),J996,""))))))</f>
        <v/>
      </c>
      <c r="M996" t="str" s="7">
        <f>IF(AND(AG996="Yes",OR(I996="Approve proposed",I996="Use my price")),"CHECK: protected price kept current",IF(OR(I996="Unreviewed",I996=""),"Pending review",IF(I996="Hold","On hold",IF(I996="Keep current",IF(ISNUMBER(E996),"Kept current","CHECK: no confirmed current price"),IF(AH996&lt;&gt;"Yes","CHECK: source needs review",IF(AND(I996="Use my price",NOT(AND(ISNUMBER(J996),J996&gt;0))),"CHECK: enter a price above zero",IF(NOT(OR(I996="Approve proposed",I996="Use my price")),"CHECK: choose a listed decision",IF(OR(NOT(ISNUMBER(L996)),L996&lt;=0,NOT(ISNUMBER(Y996)),Y996&lt;=0,X996&gt;=1),"CHECK: price or base unavailable",IF(L996/(Y996*(1-X996))-1&lt;0,"CHECK: price below local base","Ready")))))))))</f>
        <v>Pending review</v>
      </c>
      <c r="N996" s="18">
        <v>30.5</v>
      </c>
      <c r="O996" s="19">
        <v>0.6574</v>
      </c>
      <c r="P996" s="14">
        <v>0.512</v>
      </c>
      <c r="Q996" s="20" t="str">
        <f>IF(AND(ISNUMBER(L996),ISNUMBER(Y996),Y996&gt;0,X996&lt;1),ROUND(L996/(Y996*(1-X996))-1,4),"")</f>
        <v/>
      </c>
      <c r="R996" s="12">
        <v>0</v>
      </c>
      <c r="S996" s="13">
        <f>IF(AND(ISNUMBER(E996),E996&gt;0,ISNUMBER(F996)),R996*(F996/E996-1)*(1-'Start Here'!$B$16),0)</f>
        <v>0</v>
      </c>
      <c r="T996" s="17">
        <f>IF(AND(M996="Ready",OR(I996="Approve proposed",AND(I996="Use my price",AND(ISNUMBER(J996),J996&gt;0))),ISNUMBER(L996),E996&gt;0),R996*(L996/E996-1)*(1-'Start Here'!$B$16),0)</f>
        <v>0</v>
      </c>
      <c r="U996" t="str" s="6">
        <v>Local and Local Line prices differ</v>
      </c>
      <c r="V996" t="str" s="21">
        <v>Yes</v>
      </c>
      <c r="W996" t="str" s="21">
        <v>No</v>
      </c>
      <c r="X996" s="22">
        <v>0</v>
      </c>
      <c r="Y996" s="18">
        <v>18.4</v>
      </c>
      <c r="Z996" s="18">
        <v>34</v>
      </c>
      <c r="AA996" s="25">
        <v>0.5412</v>
      </c>
      <c r="AB996" t="str" s="6">
        <v>2026-04-30 16:16:59 UTC</v>
      </c>
      <c r="AC996" t="str" s="6">
        <v>Local Line cache</v>
      </c>
      <c r="AD996" s="23">
        <v>1107078</v>
      </c>
      <c r="AE996" s="23">
        <v>925322</v>
      </c>
      <c r="AF996" t="str" s="23">
        <v>1107078:925322:guest</v>
      </c>
      <c r="AG996" t="str" s="23">
        <v>No</v>
      </c>
      <c r="AH996" t="str" s="23">
        <v>Yes</v>
      </c>
      <c r="AI996" s="18">
        <v>0</v>
      </c>
    </row>
    <row r="997" ht="32" customHeight="1">
      <c r="A997" t="str" s="7">
        <v>Deck Family Farm</v>
      </c>
      <c r="B997" t="str" s="7">
        <v>Tamari Pressed Beef Jerky - 12 oz</v>
      </c>
      <c r="C997" t="str" s="7">
        <v>12 oz</v>
      </c>
      <c r="D997" t="str" s="7">
        <v>SNAP</v>
      </c>
      <c r="E997" s="12">
        <v>25.76</v>
      </c>
      <c r="F997" s="13">
        <v>25.76</v>
      </c>
      <c r="G997" s="13">
        <f>IF(AND(ISNUMBER(E997),ISNUMBER(F997)),F997-E997,"")</f>
        <v>0</v>
      </c>
      <c r="H997" s="14">
        <f>IF(AND(ISNUMBER(E997),E997&gt;0,ISNUMBER(F997)),F997/E997-1,"")</f>
        <v>0</v>
      </c>
      <c r="I997" t="str" s="15">
        <v>Keep current</v>
      </c>
      <c r="J997" s="16"/>
      <c r="K997" t="str" s="15">
        <v/>
      </c>
      <c r="L997" s="17">
        <f>IF(AC997="Local catalog","",IF(AG997="Yes",IF(ISNUMBER(E997),E997,""),IF(I997="Keep current",IF(ISNUMBER(E997),E997,""),IF(AH997&lt;&gt;"Yes","",IF(I997="Approve proposed",F997,IF(AND(I997="Use my price",AND(ISNUMBER(J997),J997&gt;0)),J997,""))))))</f>
        <v>25.76</v>
      </c>
      <c r="M997" t="str" s="7">
        <f>IF(AND(AG997="Yes",OR(I997="Approve proposed",I997="Use my price")),"CHECK: protected price kept current",IF(OR(I997="Unreviewed",I997=""),"Pending review",IF(I997="Hold","On hold",IF(I997="Keep current",IF(ISNUMBER(E997),"Kept current","CHECK: no confirmed current price"),IF(AH997&lt;&gt;"Yes","CHECK: source needs review",IF(AND(I997="Use my price",NOT(AND(ISNUMBER(J997),J997&gt;0))),"CHECK: enter a price above zero",IF(NOT(OR(I997="Approve proposed",I997="Use my price")),"CHECK: choose a listed decision",IF(OR(NOT(ISNUMBER(L997)),L997&lt;=0,NOT(ISNUMBER(Y997)),Y997&lt;=0,X997&gt;=1),"CHECK: price or base unavailable",IF(L997/(Y997*(1-X997))-1&lt;0,"CHECK: price below local base","Ready")))))))))</f>
        <v>Kept current</v>
      </c>
      <c r="N997" s="18">
        <v>30.5</v>
      </c>
      <c r="O997" s="19">
        <v>0.6574</v>
      </c>
      <c r="P997" s="14">
        <v>0.4</v>
      </c>
      <c r="Q997" s="20">
        <f>IF(AND(ISNUMBER(L997),ISNUMBER(Y997),Y997&gt;0,X997&lt;1),ROUND(L997/(Y997*(1-X997))-1,4),"")</f>
        <v>0.4</v>
      </c>
      <c r="R997" s="12">
        <v>0</v>
      </c>
      <c r="S997" s="13">
        <f>IF(AND(ISNUMBER(E997),E997&gt;0,ISNUMBER(F997)),R997*(F997/E997-1)*(1-'Start Here'!$B$16),0)</f>
        <v>0</v>
      </c>
      <c r="T997" s="17">
        <f>IF(AND(M997="Ready",OR(I997="Approve proposed",AND(I997="Use my price",AND(ISNUMBER(J997),J997&gt;0))),ISNUMBER(L997),E997&gt;0),R997*(L997/E997-1)*(1-'Start Here'!$B$16),0)</f>
        <v>0</v>
      </c>
      <c r="U997" t="str" s="6">
        <v>SNAP: preserve existing selling price; Local and Local Line prices differ</v>
      </c>
      <c r="V997" t="str" s="21">
        <v>Yes</v>
      </c>
      <c r="W997" t="str" s="21">
        <v>No</v>
      </c>
      <c r="X997" s="22">
        <v>0</v>
      </c>
      <c r="Y997" s="18">
        <v>18.4</v>
      </c>
      <c r="Z997" s="18">
        <v>34</v>
      </c>
      <c r="AA997" s="25">
        <v>0.5412</v>
      </c>
      <c r="AB997" t="str" s="6">
        <v>2026-04-30 16:16:59 UTC</v>
      </c>
      <c r="AC997" t="str" s="6">
        <v>Local Line cache</v>
      </c>
      <c r="AD997" s="23">
        <v>1107078</v>
      </c>
      <c r="AE997" s="23">
        <v>925322</v>
      </c>
      <c r="AF997" t="str" s="23">
        <v>1107078:925322:snap</v>
      </c>
      <c r="AG997" t="str" s="23">
        <v>Yes</v>
      </c>
      <c r="AH997" t="str" s="23">
        <v>Yes</v>
      </c>
      <c r="AI997" s="18">
        <v>0</v>
      </c>
    </row>
    <row r="998" ht="32" customHeight="1">
      <c r="A998" t="str" s="7">
        <v>Deck Family Farm</v>
      </c>
      <c r="B998" t="str" s="7">
        <v>Teres Major Steak</v>
      </c>
      <c r="C998" t="str" s="7">
        <v>0.40 - 0.70 lbs</v>
      </c>
      <c r="D998" t="str" s="7">
        <v>Herd Share Members</v>
      </c>
      <c r="E998" s="12">
        <v>12.83</v>
      </c>
      <c r="F998" s="13">
        <v>13.86</v>
      </c>
      <c r="G998" s="13">
        <f>IF(AND(ISNUMBER(E998),ISNUMBER(F998)),F998-E998,"")</f>
        <v>1.03</v>
      </c>
      <c r="H998" s="14">
        <f>IF(AND(ISNUMBER(E998),E998&gt;0,ISNUMBER(F998)),F998/E998-1,"")</f>
        <v>0.0802805923616523</v>
      </c>
      <c r="I998" t="str" s="15">
        <v>Unreviewed</v>
      </c>
      <c r="J998" s="16"/>
      <c r="K998" t="str" s="15">
        <v/>
      </c>
      <c r="L998" s="17" t="str">
        <f>IF(AC998="Local catalog","",IF(AG998="Yes",IF(ISNUMBER(E998),E998,""),IF(I998="Keep current",IF(ISNUMBER(E998),E998,""),IF(AH998&lt;&gt;"Yes","",IF(I998="Approve proposed",F998,IF(AND(I998="Use my price",AND(ISNUMBER(J998),J998&gt;0)),J998,""))))))</f>
        <v/>
      </c>
      <c r="M998" t="str" s="7">
        <f>IF(AND(AG998="Yes",OR(I998="Approve proposed",I998="Use my price")),"CHECK: protected price kept current",IF(OR(I998="Unreviewed",I998=""),"Pending review",IF(I998="Hold","On hold",IF(I998="Keep current",IF(ISNUMBER(E998),"Kept current","CHECK: no confirmed current price"),IF(AH998&lt;&gt;"Yes","CHECK: source needs review",IF(AND(I998="Use my price",NOT(AND(ISNUMBER(J998),J998&gt;0))),"CHECK: enter a price above zero",IF(NOT(OR(I998="Approve proposed",I998="Use my price")),"CHECK: choose a listed decision",IF(OR(NOT(ISNUMBER(L998)),L998&lt;=0,NOT(ISNUMBER(Y998)),Y998&lt;=0,X998&gt;=1),"CHECK: price or base unavailable",IF(L998/(Y998*(1-X998))-1&lt;0,"CHECK: price below local base","Ready")))))))))</f>
        <v>Pending review</v>
      </c>
      <c r="N998" s="18">
        <v>12.83</v>
      </c>
      <c r="O998" s="19">
        <v>0.6574</v>
      </c>
      <c r="P998" s="14">
        <v>0.7907</v>
      </c>
      <c r="Q998" s="20" t="str">
        <f>IF(AND(ISNUMBER(L998),ISNUMBER(Y998),Y998&gt;0,X998&lt;1),ROUND(L998/(Y998*(1-X998))-1,4),"")</f>
        <v/>
      </c>
      <c r="R998" s="12">
        <v>397.73</v>
      </c>
      <c r="S998" s="13">
        <f>IF(AND(ISNUMBER(E998),E998&gt;0,ISNUMBER(F998)),R998*(F998/E998-1)*(1-'Start Here'!$B$16),0)</f>
        <v>30.972099999999973</v>
      </c>
      <c r="T998" s="17">
        <f>IF(AND(M998="Ready",OR(I998="Approve proposed",AND(I998="Use my price",AND(ISNUMBER(J998),J998&gt;0))),ISNUMBER(L998),E998&gt;0),R998*(L998/E998-1)*(1-'Start Here'!$B$16),0)</f>
        <v>0</v>
      </c>
      <c r="U998" t="str" s="6">
        <v>Currently hidden; do not activate automatically</v>
      </c>
      <c r="V998" t="str" s="21">
        <v>No</v>
      </c>
      <c r="W998" t="str" s="21">
        <v>No</v>
      </c>
      <c r="X998" s="22">
        <v>0</v>
      </c>
      <c r="Y998" s="18">
        <v>7.74</v>
      </c>
      <c r="Z998" s="18">
        <v>26</v>
      </c>
      <c r="AA998" s="25">
        <v>0.5412</v>
      </c>
      <c r="AB998" t="str" s="6">
        <v>2026-10-01 10:41:27 UTC</v>
      </c>
      <c r="AC998" t="str" s="6">
        <v>Local Line cache</v>
      </c>
      <c r="AD998" s="23">
        <v>813069</v>
      </c>
      <c r="AE998" s="23">
        <v>535099</v>
      </c>
      <c r="AF998" t="str" s="23">
        <v>813069:535099:herdShare</v>
      </c>
      <c r="AG998" t="str" s="23">
        <v>No</v>
      </c>
      <c r="AH998" t="str" s="23">
        <v>Yes</v>
      </c>
      <c r="AI998" s="18">
        <v>239.94</v>
      </c>
    </row>
    <row r="999" ht="32" customHeight="1">
      <c r="A999" t="str" s="7">
        <v>Deck Family Farm</v>
      </c>
      <c r="B999" t="str" s="7">
        <v>Teres Major Steak</v>
      </c>
      <c r="C999" t="str" s="7">
        <v>0.40 - 0.70 lbs</v>
      </c>
      <c r="D999" t="str" s="7">
        <v>CSA Members</v>
      </c>
      <c r="E999" s="12">
        <v>12.83</v>
      </c>
      <c r="F999" s="13">
        <v>13.86</v>
      </c>
      <c r="G999" s="13">
        <f>IF(AND(ISNUMBER(E999),ISNUMBER(F999)),F999-E999,"")</f>
        <v>1.03</v>
      </c>
      <c r="H999" s="14">
        <f>IF(AND(ISNUMBER(E999),E999&gt;0,ISNUMBER(F999)),F999/E999-1,"")</f>
        <v>0.0802805923616523</v>
      </c>
      <c r="I999" t="str" s="15">
        <v>Unreviewed</v>
      </c>
      <c r="J999" s="16"/>
      <c r="K999" t="str" s="15">
        <v/>
      </c>
      <c r="L999" s="17" t="str">
        <f>IF(AC999="Local catalog","",IF(AG999="Yes",IF(ISNUMBER(E999),E999,""),IF(I999="Keep current",IF(ISNUMBER(E999),E999,""),IF(AH999&lt;&gt;"Yes","",IF(I999="Approve proposed",F999,IF(AND(I999="Use my price",AND(ISNUMBER(J999),J999&gt;0)),J999,""))))))</f>
        <v/>
      </c>
      <c r="M999" t="str" s="7">
        <f>IF(AND(AG999="Yes",OR(I999="Approve proposed",I999="Use my price")),"CHECK: protected price kept current",IF(OR(I999="Unreviewed",I999=""),"Pending review",IF(I999="Hold","On hold",IF(I999="Keep current",IF(ISNUMBER(E999),"Kept current","CHECK: no confirmed current price"),IF(AH999&lt;&gt;"Yes","CHECK: source needs review",IF(AND(I999="Use my price",NOT(AND(ISNUMBER(J999),J999&gt;0))),"CHECK: enter a price above zero",IF(NOT(OR(I999="Approve proposed",I999="Use my price")),"CHECK: choose a listed decision",IF(OR(NOT(ISNUMBER(L999)),L999&lt;=0,NOT(ISNUMBER(Y999)),Y999&lt;=0,X999&gt;=1),"CHECK: price or base unavailable",IF(L999/(Y999*(1-X999))-1&lt;0,"CHECK: price below local base","Ready")))))))))</f>
        <v>Pending review</v>
      </c>
      <c r="N999" s="18">
        <v>12.83</v>
      </c>
      <c r="O999" s="19">
        <v>0.6574</v>
      </c>
      <c r="P999" s="14">
        <v>0.7907</v>
      </c>
      <c r="Q999" s="20" t="str">
        <f>IF(AND(ISNUMBER(L999),ISNUMBER(Y999),Y999&gt;0,X999&lt;1),ROUND(L999/(Y999*(1-X999))-1,4),"")</f>
        <v/>
      </c>
      <c r="R999" s="12">
        <v>12.83</v>
      </c>
      <c r="S999" s="13">
        <f>IF(AND(ISNUMBER(E999),E999&gt;0,ISNUMBER(F999)),R999*(F999/E999-1)*(1-'Start Here'!$B$16),0)</f>
        <v>0.9990999999999991</v>
      </c>
      <c r="T999" s="17">
        <f>IF(AND(M999="Ready",OR(I999="Approve proposed",AND(I999="Use my price",AND(ISNUMBER(J999),J999&gt;0))),ISNUMBER(L999),E999&gt;0),R999*(L999/E999-1)*(1-'Start Here'!$B$16),0)</f>
        <v>0</v>
      </c>
      <c r="U999" t="str" s="6">
        <v>Currently hidden; do not activate automatically</v>
      </c>
      <c r="V999" t="str" s="21">
        <v>No</v>
      </c>
      <c r="W999" t="str" s="21">
        <v>No</v>
      </c>
      <c r="X999" s="22">
        <v>0</v>
      </c>
      <c r="Y999" s="18">
        <v>7.74</v>
      </c>
      <c r="Z999" s="18">
        <v>26</v>
      </c>
      <c r="AA999" s="25">
        <v>0.5412</v>
      </c>
      <c r="AB999" t="str" s="6">
        <v>2026-10-01 10:41:27 UTC</v>
      </c>
      <c r="AC999" t="str" s="6">
        <v>Local Line cache</v>
      </c>
      <c r="AD999" s="23">
        <v>813069</v>
      </c>
      <c r="AE999" s="23">
        <v>535099</v>
      </c>
      <c r="AF999" t="str" s="23">
        <v>813069:535099:member</v>
      </c>
      <c r="AG999" t="str" s="23">
        <v>No</v>
      </c>
      <c r="AH999" t="str" s="23">
        <v>Yes</v>
      </c>
      <c r="AI999" s="18">
        <v>7.74</v>
      </c>
    </row>
    <row r="1000" ht="32" customHeight="1">
      <c r="A1000" t="str" s="7">
        <v>Deck Family Farm</v>
      </c>
      <c r="B1000" t="str" s="7">
        <v>Teres Major Steak</v>
      </c>
      <c r="C1000" t="str" s="7">
        <v>0.40 - 0.70 lbs</v>
      </c>
      <c r="D1000" t="str" s="7">
        <v>Guest Basket</v>
      </c>
      <c r="E1000" s="12">
        <v>12.83</v>
      </c>
      <c r="F1000" s="13">
        <v>13.86</v>
      </c>
      <c r="G1000" s="13">
        <f>IF(AND(ISNUMBER(E1000),ISNUMBER(F1000)),F1000-E1000,"")</f>
        <v>1.03</v>
      </c>
      <c r="H1000" s="14">
        <f>IF(AND(ISNUMBER(E1000),E1000&gt;0,ISNUMBER(F1000)),F1000/E1000-1,"")</f>
        <v>0.0802805923616523</v>
      </c>
      <c r="I1000" t="str" s="15">
        <v>Unreviewed</v>
      </c>
      <c r="J1000" s="16"/>
      <c r="K1000" t="str" s="15">
        <v/>
      </c>
      <c r="L1000" s="17" t="str">
        <f>IF(AC1000="Local catalog","",IF(AG1000="Yes",IF(ISNUMBER(E1000),E1000,""),IF(I1000="Keep current",IF(ISNUMBER(E1000),E1000,""),IF(AH1000&lt;&gt;"Yes","",IF(I1000="Approve proposed",F1000,IF(AND(I1000="Use my price",AND(ISNUMBER(J1000),J1000&gt;0)),J1000,""))))))</f>
        <v/>
      </c>
      <c r="M1000" t="str" s="7">
        <f>IF(AND(AG1000="Yes",OR(I1000="Approve proposed",I1000="Use my price")),"CHECK: protected price kept current",IF(OR(I1000="Unreviewed",I1000=""),"Pending review",IF(I1000="Hold","On hold",IF(I1000="Keep current",IF(ISNUMBER(E1000),"Kept current","CHECK: no confirmed current price"),IF(AH1000&lt;&gt;"Yes","CHECK: source needs review",IF(AND(I1000="Use my price",NOT(AND(ISNUMBER(J1000),J1000&gt;0))),"CHECK: enter a price above zero",IF(NOT(OR(I1000="Approve proposed",I1000="Use my price")),"CHECK: choose a listed decision",IF(OR(NOT(ISNUMBER(L1000)),L1000&lt;=0,NOT(ISNUMBER(Y1000)),Y1000&lt;=0,X1000&gt;=1),"CHECK: price or base unavailable",IF(L1000/(Y1000*(1-X1000))-1&lt;0,"CHECK: price below local base","Ready")))))))))</f>
        <v>Pending review</v>
      </c>
      <c r="N1000" s="18">
        <v>12.83</v>
      </c>
      <c r="O1000" s="19">
        <v>0.6574</v>
      </c>
      <c r="P1000" s="14">
        <v>0.7907</v>
      </c>
      <c r="Q1000" s="20" t="str">
        <f>IF(AND(ISNUMBER(L1000),ISNUMBER(Y1000),Y1000&gt;0,X1000&lt;1),ROUND(L1000/(Y1000*(1-X1000))-1,4),"")</f>
        <v/>
      </c>
      <c r="R1000" s="12">
        <v>0</v>
      </c>
      <c r="S1000" s="13">
        <f>IF(AND(ISNUMBER(E1000),E1000&gt;0,ISNUMBER(F1000)),R1000*(F1000/E1000-1)*(1-'Start Here'!$B$16),0)</f>
        <v>0</v>
      </c>
      <c r="T1000" s="17">
        <f>IF(AND(M1000="Ready",OR(I1000="Approve proposed",AND(I1000="Use my price",AND(ISNUMBER(J1000),J1000&gt;0))),ISNUMBER(L1000),E1000&gt;0),R1000*(L1000/E1000-1)*(1-'Start Here'!$B$16),0)</f>
        <v>0</v>
      </c>
      <c r="U1000" t="str" s="6">
        <v>Currently hidden; do not activate automatically</v>
      </c>
      <c r="V1000" t="str" s="21">
        <v>No</v>
      </c>
      <c r="W1000" t="str" s="21">
        <v>No</v>
      </c>
      <c r="X1000" s="22">
        <v>0</v>
      </c>
      <c r="Y1000" s="18">
        <v>7.74</v>
      </c>
      <c r="Z1000" s="18">
        <v>26</v>
      </c>
      <c r="AA1000" s="25">
        <v>0.5412</v>
      </c>
      <c r="AB1000" t="str" s="6">
        <v>2026-10-01 10:41:27 UTC</v>
      </c>
      <c r="AC1000" t="str" s="6">
        <v>Local Line cache</v>
      </c>
      <c r="AD1000" s="23">
        <v>813069</v>
      </c>
      <c r="AE1000" s="23">
        <v>535099</v>
      </c>
      <c r="AF1000" t="str" s="23">
        <v>813069:535099:guest</v>
      </c>
      <c r="AG1000" t="str" s="23">
        <v>No</v>
      </c>
      <c r="AH1000" t="str" s="23">
        <v>Yes</v>
      </c>
      <c r="AI1000" s="18">
        <v>0</v>
      </c>
    </row>
    <row r="1001" ht="32" customHeight="1">
      <c r="A1001" t="str" s="7">
        <v>Deck Family Farm</v>
      </c>
      <c r="B1001" t="str" s="7">
        <v>Teres Major Steak</v>
      </c>
      <c r="C1001" t="str" s="7">
        <v>0.40 - 0.70 lbs</v>
      </c>
      <c r="D1001" t="str" s="7">
        <v>SNAP</v>
      </c>
      <c r="E1001" s="12">
        <v>12.83</v>
      </c>
      <c r="F1001" s="13">
        <v>12.83</v>
      </c>
      <c r="G1001" s="13">
        <f>IF(AND(ISNUMBER(E1001),ISNUMBER(F1001)),F1001-E1001,"")</f>
        <v>0</v>
      </c>
      <c r="H1001" s="14">
        <f>IF(AND(ISNUMBER(E1001),E1001&gt;0,ISNUMBER(F1001)),F1001/E1001-1,"")</f>
        <v>0</v>
      </c>
      <c r="I1001" t="str" s="15">
        <v>Keep current</v>
      </c>
      <c r="J1001" s="16"/>
      <c r="K1001" t="str" s="15">
        <v/>
      </c>
      <c r="L1001" s="17">
        <f>IF(AC1001="Local catalog","",IF(AG1001="Yes",IF(ISNUMBER(E1001),E1001,""),IF(I1001="Keep current",IF(ISNUMBER(E1001),E1001,""),IF(AH1001&lt;&gt;"Yes","",IF(I1001="Approve proposed",F1001,IF(AND(I1001="Use my price",AND(ISNUMBER(J1001),J1001&gt;0)),J1001,""))))))</f>
        <v>12.83</v>
      </c>
      <c r="M1001" t="str" s="7">
        <f>IF(AND(AG1001="Yes",OR(I1001="Approve proposed",I1001="Use my price")),"CHECK: protected price kept current",IF(OR(I1001="Unreviewed",I1001=""),"Pending review",IF(I1001="Hold","On hold",IF(I1001="Keep current",IF(ISNUMBER(E1001),"Kept current","CHECK: no confirmed current price"),IF(AH1001&lt;&gt;"Yes","CHECK: source needs review",IF(AND(I1001="Use my price",NOT(AND(ISNUMBER(J1001),J1001&gt;0))),"CHECK: enter a price above zero",IF(NOT(OR(I1001="Approve proposed",I1001="Use my price")),"CHECK: choose a listed decision",IF(OR(NOT(ISNUMBER(L1001)),L1001&lt;=0,NOT(ISNUMBER(Y1001)),Y1001&lt;=0,X1001&gt;=1),"CHECK: price or base unavailable",IF(L1001/(Y1001*(1-X1001))-1&lt;0,"CHECK: price below local base","Ready")))))))))</f>
        <v>Kept current</v>
      </c>
      <c r="N1001" s="18">
        <v>12.83</v>
      </c>
      <c r="O1001" s="19">
        <v>0.6574</v>
      </c>
      <c r="P1001" s="14">
        <v>0.6576</v>
      </c>
      <c r="Q1001" s="20">
        <f>IF(AND(ISNUMBER(L1001),ISNUMBER(Y1001),Y1001&gt;0,X1001&lt;1),ROUND(L1001/(Y1001*(1-X1001))-1,4),"")</f>
        <v>0.6576</v>
      </c>
      <c r="R1001" s="12">
        <v>0</v>
      </c>
      <c r="S1001" s="13">
        <f>IF(AND(ISNUMBER(E1001),E1001&gt;0,ISNUMBER(F1001)),R1001*(F1001/E1001-1)*(1-'Start Here'!$B$16),0)</f>
        <v>0</v>
      </c>
      <c r="T1001" s="17">
        <f>IF(AND(M1001="Ready",OR(I1001="Approve proposed",AND(I1001="Use my price",AND(ISNUMBER(J1001),J1001&gt;0))),ISNUMBER(L1001),E1001&gt;0),R1001*(L1001/E1001-1)*(1-'Start Here'!$B$16),0)</f>
        <v>0</v>
      </c>
      <c r="U1001" t="str" s="6">
        <v>SNAP: preserve existing selling price; Currently hidden; do not activate automatically</v>
      </c>
      <c r="V1001" t="str" s="21">
        <v>No</v>
      </c>
      <c r="W1001" t="str" s="21">
        <v>No</v>
      </c>
      <c r="X1001" s="22">
        <v>0</v>
      </c>
      <c r="Y1001" s="18">
        <v>7.74</v>
      </c>
      <c r="Z1001" s="18">
        <v>26</v>
      </c>
      <c r="AA1001" s="25">
        <v>0.5412</v>
      </c>
      <c r="AB1001" t="str" s="6">
        <v>2026-10-01 10:41:27 UTC</v>
      </c>
      <c r="AC1001" t="str" s="6">
        <v>Local Line cache</v>
      </c>
      <c r="AD1001" s="23">
        <v>813069</v>
      </c>
      <c r="AE1001" s="23">
        <v>535099</v>
      </c>
      <c r="AF1001" t="str" s="23">
        <v>813069:535099:snap</v>
      </c>
      <c r="AG1001" t="str" s="23">
        <v>Yes</v>
      </c>
      <c r="AH1001" t="str" s="23">
        <v>Yes</v>
      </c>
      <c r="AI1001" s="18">
        <v>0</v>
      </c>
    </row>
    <row r="1002" ht="32" customHeight="1">
      <c r="A1002" t="str" s="7">
        <v>Deck Family Farm</v>
      </c>
      <c r="B1002" t="str" s="7">
        <v>Top Sirloin Steak</v>
      </c>
      <c r="C1002" t="str" s="7">
        <v>1.30 - 1.60 lbs</v>
      </c>
      <c r="D1002" t="str" s="7">
        <v>Herd Share Members</v>
      </c>
      <c r="E1002" s="12">
        <v>32.52</v>
      </c>
      <c r="F1002" s="13">
        <v>35.12</v>
      </c>
      <c r="G1002" s="13">
        <f>IF(AND(ISNUMBER(E1002),ISNUMBER(F1002)),F1002-E1002,"")</f>
        <v>2.6</v>
      </c>
      <c r="H1002" s="14">
        <f>IF(AND(ISNUMBER(E1002),E1002&gt;0,ISNUMBER(F1002)),F1002/E1002-1,"")</f>
        <v>0.07995079950799489</v>
      </c>
      <c r="I1002" t="str" s="15">
        <v>Unreviewed</v>
      </c>
      <c r="J1002" s="16"/>
      <c r="K1002" t="str" s="15">
        <v/>
      </c>
      <c r="L1002" s="17" t="str">
        <f>IF(AC1002="Local catalog","",IF(AG1002="Yes",IF(ISNUMBER(E1002),E1002,""),IF(I1002="Keep current",IF(ISNUMBER(E1002),E1002,""),IF(AH1002&lt;&gt;"Yes","",IF(I1002="Approve proposed",F1002,IF(AND(I1002="Use my price",AND(ISNUMBER(J1002),J1002&gt;0)),J1002,""))))))</f>
        <v/>
      </c>
      <c r="M1002" t="str" s="7">
        <f>IF(AND(AG1002="Yes",OR(I1002="Approve proposed",I1002="Use my price")),"CHECK: protected price kept current",IF(OR(I1002="Unreviewed",I1002=""),"Pending review",IF(I1002="Hold","On hold",IF(I1002="Keep current",IF(ISNUMBER(E1002),"Kept current","CHECK: no confirmed current price"),IF(AH1002&lt;&gt;"Yes","CHECK: source needs review",IF(AND(I1002="Use my price",NOT(AND(ISNUMBER(J1002),J1002&gt;0))),"CHECK: enter a price above zero",IF(NOT(OR(I1002="Approve proposed",I1002="Use my price")),"CHECK: choose a listed decision",IF(OR(NOT(ISNUMBER(L1002)),L1002&lt;=0,NOT(ISNUMBER(Y1002)),Y1002&lt;=0,X1002&gt;=1),"CHECK: price or base unavailable",IF(L1002/(Y1002*(1-X1002))-1&lt;0,"CHECK: price below local base","Ready")))))))))</f>
        <v>Pending review</v>
      </c>
      <c r="N1002" s="18">
        <v>32.52</v>
      </c>
      <c r="O1002" s="19">
        <v>0.6574</v>
      </c>
      <c r="P1002" s="14">
        <v>0.79</v>
      </c>
      <c r="Q1002" s="20" t="str">
        <f>IF(AND(ISNUMBER(L1002),ISNUMBER(Y1002),Y1002&gt;0,X1002&lt;1),ROUND(L1002/(Y1002*(1-X1002))-1,4),"")</f>
        <v/>
      </c>
      <c r="R1002" s="12">
        <v>3447.12</v>
      </c>
      <c r="S1002" s="13">
        <f>IF(AND(ISNUMBER(E1002),E1002&gt;0,ISNUMBER(F1002)),R1002*(F1002/E1002-1)*(1-'Start Here'!$B$16),0)</f>
        <v>267.33199999999937</v>
      </c>
      <c r="T1002" s="17">
        <f>IF(AND(M1002="Ready",OR(I1002="Approve proposed",AND(I1002="Use my price",AND(ISNUMBER(J1002),J1002&gt;0))),ISNUMBER(L1002),E1002&gt;0),R1002*(L1002/E1002-1)*(1-'Start Here'!$B$16),0)</f>
        <v>0</v>
      </c>
      <c r="U1002" t="str" s="6">
        <v>Currently hidden; do not activate automatically</v>
      </c>
      <c r="V1002" t="str" s="21">
        <v>No</v>
      </c>
      <c r="W1002" t="str" s="21">
        <v>No</v>
      </c>
      <c r="X1002" s="22">
        <v>0</v>
      </c>
      <c r="Y1002" s="18">
        <v>19.62</v>
      </c>
      <c r="Z1002" s="18">
        <v>25</v>
      </c>
      <c r="AA1002" s="25">
        <v>0.5412</v>
      </c>
      <c r="AB1002" t="str" s="6">
        <v>2026-10-01T16:20:40.928Z</v>
      </c>
      <c r="AC1002" t="str" s="6">
        <v>Live GET verified</v>
      </c>
      <c r="AD1002" s="23">
        <v>814845</v>
      </c>
      <c r="AE1002" s="23">
        <v>536948</v>
      </c>
      <c r="AF1002" t="str" s="23">
        <v>814845:536948:herdShare</v>
      </c>
      <c r="AG1002" t="str" s="23">
        <v>No</v>
      </c>
      <c r="AH1002" t="str" s="23">
        <v>Yes</v>
      </c>
      <c r="AI1002" s="18">
        <v>2079.72</v>
      </c>
    </row>
    <row r="1003" ht="32" customHeight="1">
      <c r="A1003" t="str" s="7">
        <v>Deck Family Farm</v>
      </c>
      <c r="B1003" t="str" s="7">
        <v>Top Sirloin Steak</v>
      </c>
      <c r="C1003" t="str" s="7">
        <v>1.30 - 1.60 lbs</v>
      </c>
      <c r="D1003" t="str" s="7">
        <v>CSA Members</v>
      </c>
      <c r="E1003" s="12">
        <v>32.52</v>
      </c>
      <c r="F1003" s="13">
        <v>35.12</v>
      </c>
      <c r="G1003" s="13">
        <f>IF(AND(ISNUMBER(E1003),ISNUMBER(F1003)),F1003-E1003,"")</f>
        <v>2.6</v>
      </c>
      <c r="H1003" s="14">
        <f>IF(AND(ISNUMBER(E1003),E1003&gt;0,ISNUMBER(F1003)),F1003/E1003-1,"")</f>
        <v>0.07995079950799489</v>
      </c>
      <c r="I1003" t="str" s="15">
        <v>Unreviewed</v>
      </c>
      <c r="J1003" s="16"/>
      <c r="K1003" t="str" s="15">
        <v/>
      </c>
      <c r="L1003" s="17" t="str">
        <f>IF(AC1003="Local catalog","",IF(AG1003="Yes",IF(ISNUMBER(E1003),E1003,""),IF(I1003="Keep current",IF(ISNUMBER(E1003),E1003,""),IF(AH1003&lt;&gt;"Yes","",IF(I1003="Approve proposed",F1003,IF(AND(I1003="Use my price",AND(ISNUMBER(J1003),J1003&gt;0)),J1003,""))))))</f>
        <v/>
      </c>
      <c r="M1003" t="str" s="7">
        <f>IF(AND(AG1003="Yes",OR(I1003="Approve proposed",I1003="Use my price")),"CHECK: protected price kept current",IF(OR(I1003="Unreviewed",I1003=""),"Pending review",IF(I1003="Hold","On hold",IF(I1003="Keep current",IF(ISNUMBER(E1003),"Kept current","CHECK: no confirmed current price"),IF(AH1003&lt;&gt;"Yes","CHECK: source needs review",IF(AND(I1003="Use my price",NOT(AND(ISNUMBER(J1003),J1003&gt;0))),"CHECK: enter a price above zero",IF(NOT(OR(I1003="Approve proposed",I1003="Use my price")),"CHECK: choose a listed decision",IF(OR(NOT(ISNUMBER(L1003)),L1003&lt;=0,NOT(ISNUMBER(Y1003)),Y1003&lt;=0,X1003&gt;=1),"CHECK: price or base unavailable",IF(L1003/(Y1003*(1-X1003))-1&lt;0,"CHECK: price below local base","Ready")))))))))</f>
        <v>Pending review</v>
      </c>
      <c r="N1003" s="18">
        <v>32.52</v>
      </c>
      <c r="O1003" s="19">
        <v>0.6574</v>
      </c>
      <c r="P1003" s="14">
        <v>0.79</v>
      </c>
      <c r="Q1003" s="20" t="str">
        <f>IF(AND(ISNUMBER(L1003),ISNUMBER(Y1003),Y1003&gt;0,X1003&lt;1),ROUND(L1003/(Y1003*(1-X1003))-1,4),"")</f>
        <v/>
      </c>
      <c r="R1003" s="12">
        <v>292.68</v>
      </c>
      <c r="S1003" s="13">
        <f>IF(AND(ISNUMBER(E1003),E1003&gt;0,ISNUMBER(F1003)),R1003*(F1003/E1003-1)*(1-'Start Here'!$B$16),0)</f>
        <v>22.697999999999947</v>
      </c>
      <c r="T1003" s="17">
        <f>IF(AND(M1003="Ready",OR(I1003="Approve proposed",AND(I1003="Use my price",AND(ISNUMBER(J1003),J1003&gt;0))),ISNUMBER(L1003),E1003&gt;0),R1003*(L1003/E1003-1)*(1-'Start Here'!$B$16),0)</f>
        <v>0</v>
      </c>
      <c r="U1003" t="str" s="6">
        <v>Currently hidden; do not activate automatically</v>
      </c>
      <c r="V1003" t="str" s="21">
        <v>No</v>
      </c>
      <c r="W1003" t="str" s="21">
        <v>No</v>
      </c>
      <c r="X1003" s="22">
        <v>0</v>
      </c>
      <c r="Y1003" s="18">
        <v>19.62</v>
      </c>
      <c r="Z1003" s="18">
        <v>25</v>
      </c>
      <c r="AA1003" s="25">
        <v>0.5412</v>
      </c>
      <c r="AB1003" t="str" s="6">
        <v>2026-10-01T16:20:40.928Z</v>
      </c>
      <c r="AC1003" t="str" s="6">
        <v>Live GET verified</v>
      </c>
      <c r="AD1003" s="23">
        <v>814845</v>
      </c>
      <c r="AE1003" s="23">
        <v>536948</v>
      </c>
      <c r="AF1003" t="str" s="23">
        <v>814845:536948:member</v>
      </c>
      <c r="AG1003" t="str" s="23">
        <v>No</v>
      </c>
      <c r="AH1003" t="str" s="23">
        <v>Yes</v>
      </c>
      <c r="AI1003" s="18">
        <v>176.58</v>
      </c>
    </row>
    <row r="1004" ht="32" customHeight="1">
      <c r="A1004" t="str" s="7">
        <v>Deck Family Farm</v>
      </c>
      <c r="B1004" t="str" s="7">
        <v>Top Sirloin Steak</v>
      </c>
      <c r="C1004" t="str" s="7">
        <v>1.30 - 1.60 lbs</v>
      </c>
      <c r="D1004" t="str" s="7">
        <v>Guest Basket</v>
      </c>
      <c r="E1004" s="12">
        <v>32.52</v>
      </c>
      <c r="F1004" s="13">
        <v>35.12</v>
      </c>
      <c r="G1004" s="13">
        <f>IF(AND(ISNUMBER(E1004),ISNUMBER(F1004)),F1004-E1004,"")</f>
        <v>2.6</v>
      </c>
      <c r="H1004" s="14">
        <f>IF(AND(ISNUMBER(E1004),E1004&gt;0,ISNUMBER(F1004)),F1004/E1004-1,"")</f>
        <v>0.07995079950799489</v>
      </c>
      <c r="I1004" t="str" s="15">
        <v>Unreviewed</v>
      </c>
      <c r="J1004" s="16"/>
      <c r="K1004" t="str" s="15">
        <v/>
      </c>
      <c r="L1004" s="17" t="str">
        <f>IF(AC1004="Local catalog","",IF(AG1004="Yes",IF(ISNUMBER(E1004),E1004,""),IF(I1004="Keep current",IF(ISNUMBER(E1004),E1004,""),IF(AH1004&lt;&gt;"Yes","",IF(I1004="Approve proposed",F1004,IF(AND(I1004="Use my price",AND(ISNUMBER(J1004),J1004&gt;0)),J1004,""))))))</f>
        <v/>
      </c>
      <c r="M1004" t="str" s="7">
        <f>IF(AND(AG1004="Yes",OR(I1004="Approve proposed",I1004="Use my price")),"CHECK: protected price kept current",IF(OR(I1004="Unreviewed",I1004=""),"Pending review",IF(I1004="Hold","On hold",IF(I1004="Keep current",IF(ISNUMBER(E1004),"Kept current","CHECK: no confirmed current price"),IF(AH1004&lt;&gt;"Yes","CHECK: source needs review",IF(AND(I1004="Use my price",NOT(AND(ISNUMBER(J1004),J1004&gt;0))),"CHECK: enter a price above zero",IF(NOT(OR(I1004="Approve proposed",I1004="Use my price")),"CHECK: choose a listed decision",IF(OR(NOT(ISNUMBER(L1004)),L1004&lt;=0,NOT(ISNUMBER(Y1004)),Y1004&lt;=0,X1004&gt;=1),"CHECK: price or base unavailable",IF(L1004/(Y1004*(1-X1004))-1&lt;0,"CHECK: price below local base","Ready")))))))))</f>
        <v>Pending review</v>
      </c>
      <c r="N1004" s="18">
        <v>32.52</v>
      </c>
      <c r="O1004" s="19">
        <v>0.6574</v>
      </c>
      <c r="P1004" s="14">
        <v>0.79</v>
      </c>
      <c r="Q1004" s="20" t="str">
        <f>IF(AND(ISNUMBER(L1004),ISNUMBER(Y1004),Y1004&gt;0,X1004&lt;1),ROUND(L1004/(Y1004*(1-X1004))-1,4),"")</f>
        <v/>
      </c>
      <c r="R1004" s="12">
        <v>303.76</v>
      </c>
      <c r="S1004" s="13">
        <f>IF(AND(ISNUMBER(E1004),E1004&gt;0,ISNUMBER(F1004)),R1004*(F1004/E1004-1)*(1-'Start Here'!$B$16),0)</f>
        <v>23.557279212792068</v>
      </c>
      <c r="T1004" s="17">
        <f>IF(AND(M1004="Ready",OR(I1004="Approve proposed",AND(I1004="Use my price",AND(ISNUMBER(J1004),J1004&gt;0))),ISNUMBER(L1004),E1004&gt;0),R1004*(L1004/E1004-1)*(1-'Start Here'!$B$16),0)</f>
        <v>0</v>
      </c>
      <c r="U1004" t="str" s="6">
        <v>Currently hidden; do not activate automatically</v>
      </c>
      <c r="V1004" t="str" s="21">
        <v>No</v>
      </c>
      <c r="W1004" t="str" s="21">
        <v>No</v>
      </c>
      <c r="X1004" s="22">
        <v>0</v>
      </c>
      <c r="Y1004" s="18">
        <v>19.62</v>
      </c>
      <c r="Z1004" s="18">
        <v>25</v>
      </c>
      <c r="AA1004" s="25">
        <v>0.5412</v>
      </c>
      <c r="AB1004" t="str" s="6">
        <v>2026-10-01T16:20:40.928Z</v>
      </c>
      <c r="AC1004" t="str" s="6">
        <v>Live GET verified</v>
      </c>
      <c r="AD1004" s="23">
        <v>814845</v>
      </c>
      <c r="AE1004" s="23">
        <v>536948</v>
      </c>
      <c r="AF1004" t="str" s="23">
        <v>814845:536948:guest</v>
      </c>
      <c r="AG1004" t="str" s="23">
        <v>No</v>
      </c>
      <c r="AH1004" t="str" s="23">
        <v>Yes</v>
      </c>
      <c r="AI1004" s="18">
        <v>176.57999999999998</v>
      </c>
    </row>
    <row r="1005" ht="32" customHeight="1">
      <c r="A1005" t="str" s="7">
        <v>Deck Family Farm</v>
      </c>
      <c r="B1005" t="str" s="7">
        <v>Top Sirloin Steak</v>
      </c>
      <c r="C1005" t="str" s="7">
        <v>1.30 - 1.60 lbs</v>
      </c>
      <c r="D1005" t="str" s="7">
        <v>SNAP</v>
      </c>
      <c r="E1005" s="12">
        <v>32.52</v>
      </c>
      <c r="F1005" s="13">
        <v>32.52</v>
      </c>
      <c r="G1005" s="13">
        <f>IF(AND(ISNUMBER(E1005),ISNUMBER(F1005)),F1005-E1005,"")</f>
        <v>0</v>
      </c>
      <c r="H1005" s="14">
        <f>IF(AND(ISNUMBER(E1005),E1005&gt;0,ISNUMBER(F1005)),F1005/E1005-1,"")</f>
        <v>0</v>
      </c>
      <c r="I1005" t="str" s="15">
        <v>Keep current</v>
      </c>
      <c r="J1005" s="16"/>
      <c r="K1005" t="str" s="15">
        <v/>
      </c>
      <c r="L1005" s="17">
        <f>IF(AC1005="Local catalog","",IF(AG1005="Yes",IF(ISNUMBER(E1005),E1005,""),IF(I1005="Keep current",IF(ISNUMBER(E1005),E1005,""),IF(AH1005&lt;&gt;"Yes","",IF(I1005="Approve proposed",F1005,IF(AND(I1005="Use my price",AND(ISNUMBER(J1005),J1005&gt;0)),J1005,""))))))</f>
        <v>32.52</v>
      </c>
      <c r="M1005" t="str" s="7">
        <f>IF(AND(AG1005="Yes",OR(I1005="Approve proposed",I1005="Use my price")),"CHECK: protected price kept current",IF(OR(I1005="Unreviewed",I1005=""),"Pending review",IF(I1005="Hold","On hold",IF(I1005="Keep current",IF(ISNUMBER(E1005),"Kept current","CHECK: no confirmed current price"),IF(AH1005&lt;&gt;"Yes","CHECK: source needs review",IF(AND(I1005="Use my price",NOT(AND(ISNUMBER(J1005),J1005&gt;0))),"CHECK: enter a price above zero",IF(NOT(OR(I1005="Approve proposed",I1005="Use my price")),"CHECK: choose a listed decision",IF(OR(NOT(ISNUMBER(L1005)),L1005&lt;=0,NOT(ISNUMBER(Y1005)),Y1005&lt;=0,X1005&gt;=1),"CHECK: price or base unavailable",IF(L1005/(Y1005*(1-X1005))-1&lt;0,"CHECK: price below local base","Ready")))))))))</f>
        <v>Kept current</v>
      </c>
      <c r="N1005" s="18">
        <v>32.52</v>
      </c>
      <c r="O1005" s="19">
        <v>0.6574</v>
      </c>
      <c r="P1005" s="14">
        <v>0.6575</v>
      </c>
      <c r="Q1005" s="20">
        <f>IF(AND(ISNUMBER(L1005),ISNUMBER(Y1005),Y1005&gt;0,X1005&lt;1),ROUND(L1005/(Y1005*(1-X1005))-1,4),"")</f>
        <v>0.6575</v>
      </c>
      <c r="R1005" s="12">
        <v>0</v>
      </c>
      <c r="S1005" s="13">
        <f>IF(AND(ISNUMBER(E1005),E1005&gt;0,ISNUMBER(F1005)),R1005*(F1005/E1005-1)*(1-'Start Here'!$B$16),0)</f>
        <v>0</v>
      </c>
      <c r="T1005" s="17">
        <f>IF(AND(M1005="Ready",OR(I1005="Approve proposed",AND(I1005="Use my price",AND(ISNUMBER(J1005),J1005&gt;0))),ISNUMBER(L1005),E1005&gt;0),R1005*(L1005/E1005-1)*(1-'Start Here'!$B$16),0)</f>
        <v>0</v>
      </c>
      <c r="U1005" t="str" s="6">
        <v>SNAP: preserve existing selling price; Currently hidden; do not activate automatically</v>
      </c>
      <c r="V1005" t="str" s="21">
        <v>No</v>
      </c>
      <c r="W1005" t="str" s="21">
        <v>No</v>
      </c>
      <c r="X1005" s="22">
        <v>0</v>
      </c>
      <c r="Y1005" s="18">
        <v>19.62</v>
      </c>
      <c r="Z1005" s="18">
        <v>25</v>
      </c>
      <c r="AA1005" s="25">
        <v>0.5412</v>
      </c>
      <c r="AB1005" t="str" s="6">
        <v>2026-10-01T16:20:40.928Z</v>
      </c>
      <c r="AC1005" t="str" s="6">
        <v>Live GET verified</v>
      </c>
      <c r="AD1005" s="23">
        <v>814845</v>
      </c>
      <c r="AE1005" s="23">
        <v>536948</v>
      </c>
      <c r="AF1005" t="str" s="23">
        <v>814845:536948:snap</v>
      </c>
      <c r="AG1005" t="str" s="23">
        <v>Yes</v>
      </c>
      <c r="AH1005" t="str" s="23">
        <v>Yes</v>
      </c>
      <c r="AI1005" s="18">
        <v>0</v>
      </c>
    </row>
    <row r="1006" ht="32" customHeight="1">
      <c r="A1006" t="str" s="7">
        <v>Deck Family Farm</v>
      </c>
      <c r="B1006" t="str" s="7">
        <v>Turkey Feet</v>
      </c>
      <c r="C1006" t="str" s="7">
        <v>2 lb bag</v>
      </c>
      <c r="D1006" t="str" s="7">
        <v>Herd Share Members</v>
      </c>
      <c r="E1006" s="12">
        <v>10.76</v>
      </c>
      <c r="F1006" s="13">
        <v>11.62</v>
      </c>
      <c r="G1006" s="13">
        <f>IF(AND(ISNUMBER(E1006),ISNUMBER(F1006)),F1006-E1006,"")</f>
        <v>0.86</v>
      </c>
      <c r="H1006" s="14">
        <f>IF(AND(ISNUMBER(E1006),E1006&gt;0,ISNUMBER(F1006)),F1006/E1006-1,"")</f>
        <v>0.07992565055762069</v>
      </c>
      <c r="I1006" t="str" s="15">
        <v>Unreviewed</v>
      </c>
      <c r="J1006" s="16"/>
      <c r="K1006" t="str" s="15">
        <v/>
      </c>
      <c r="L1006" s="17" t="str">
        <f>IF(AC1006="Local catalog","",IF(AG1006="Yes",IF(ISNUMBER(E1006),E1006,""),IF(I1006="Keep current",IF(ISNUMBER(E1006),E1006,""),IF(AH1006&lt;&gt;"Yes","",IF(I1006="Approve proposed",F1006,IF(AND(I1006="Use my price",AND(ISNUMBER(J1006),J1006&gt;0)),J1006,""))))))</f>
        <v/>
      </c>
      <c r="M1006" t="str" s="7">
        <f>IF(AND(AG1006="Yes",OR(I1006="Approve proposed",I1006="Use my price")),"CHECK: protected price kept current",IF(OR(I1006="Unreviewed",I1006=""),"Pending review",IF(I1006="Hold","On hold",IF(I1006="Keep current",IF(ISNUMBER(E1006),"Kept current","CHECK: no confirmed current price"),IF(AH1006&lt;&gt;"Yes","CHECK: source needs review",IF(AND(I1006="Use my price",NOT(AND(ISNUMBER(J1006),J1006&gt;0))),"CHECK: enter a price above zero",IF(NOT(OR(I1006="Approve proposed",I1006="Use my price")),"CHECK: choose a listed decision",IF(OR(NOT(ISNUMBER(L1006)),L1006&lt;=0,NOT(ISNUMBER(Y1006)),Y1006&lt;=0,X1006&gt;=1),"CHECK: price or base unavailable",IF(L1006/(Y1006*(1-X1006))-1&lt;0,"CHECK: price below local base","Ready")))))))))</f>
        <v>Pending review</v>
      </c>
      <c r="N1006" s="18">
        <v>10.76</v>
      </c>
      <c r="O1006" s="19">
        <v>0.6574</v>
      </c>
      <c r="P1006" s="14">
        <v>0.7904</v>
      </c>
      <c r="Q1006" s="20" t="str">
        <f>IF(AND(ISNUMBER(L1006),ISNUMBER(Y1006),Y1006&gt;0,X1006&lt;1),ROUND(L1006/(Y1006*(1-X1006))-1,4),"")</f>
        <v/>
      </c>
      <c r="R1006" s="12">
        <v>0</v>
      </c>
      <c r="S1006" s="13">
        <f>IF(AND(ISNUMBER(E1006),E1006&gt;0,ISNUMBER(F1006)),R1006*(F1006/E1006-1)*(1-'Start Here'!$B$16),0)</f>
        <v>0</v>
      </c>
      <c r="T1006" s="17">
        <f>IF(AND(M1006="Ready",OR(I1006="Approve proposed",AND(I1006="Use my price",AND(ISNUMBER(J1006),J1006&gt;0))),ISNUMBER(L1006),E1006&gt;0),R1006*(L1006/E1006-1)*(1-'Start Here'!$B$16),0)</f>
        <v>0</v>
      </c>
      <c r="U1006" t="str" s="6">
        <v>Currently hidden; do not activate automatically</v>
      </c>
      <c r="V1006" t="str" s="21">
        <v>No</v>
      </c>
      <c r="W1006" t="str" s="21">
        <v>No</v>
      </c>
      <c r="X1006" s="22">
        <v>0</v>
      </c>
      <c r="Y1006" s="18">
        <v>6.49</v>
      </c>
      <c r="Z1006" s="18">
        <v>11.99</v>
      </c>
      <c r="AA1006" s="25">
        <v>0.5412</v>
      </c>
      <c r="AB1006" t="str" s="6">
        <v>2026-10-01 10:41:27 UTC</v>
      </c>
      <c r="AC1006" t="str" s="6">
        <v>Local Line cache</v>
      </c>
      <c r="AD1006" s="23">
        <v>814849</v>
      </c>
      <c r="AE1006" s="23">
        <v>536952</v>
      </c>
      <c r="AF1006" t="str" s="23">
        <v>814849:536952:herdShare</v>
      </c>
      <c r="AG1006" t="str" s="23">
        <v>No</v>
      </c>
      <c r="AH1006" t="str" s="23">
        <v>Yes</v>
      </c>
      <c r="AI1006" s="18">
        <v>0</v>
      </c>
    </row>
    <row r="1007" ht="32" customHeight="1">
      <c r="A1007" t="str" s="7">
        <v>Deck Family Farm</v>
      </c>
      <c r="B1007" t="str" s="7">
        <v>Turkey Feet</v>
      </c>
      <c r="C1007" t="str" s="7">
        <v>2 lb bag</v>
      </c>
      <c r="D1007" t="str" s="7">
        <v>CSA Members</v>
      </c>
      <c r="E1007" s="12">
        <v>10.76</v>
      </c>
      <c r="F1007" s="13">
        <v>11.62</v>
      </c>
      <c r="G1007" s="13">
        <f>IF(AND(ISNUMBER(E1007),ISNUMBER(F1007)),F1007-E1007,"")</f>
        <v>0.86</v>
      </c>
      <c r="H1007" s="14">
        <f>IF(AND(ISNUMBER(E1007),E1007&gt;0,ISNUMBER(F1007)),F1007/E1007-1,"")</f>
        <v>0.07992565055762069</v>
      </c>
      <c r="I1007" t="str" s="15">
        <v>Unreviewed</v>
      </c>
      <c r="J1007" s="16"/>
      <c r="K1007" t="str" s="15">
        <v/>
      </c>
      <c r="L1007" s="17" t="str">
        <f>IF(AC1007="Local catalog","",IF(AG1007="Yes",IF(ISNUMBER(E1007),E1007,""),IF(I1007="Keep current",IF(ISNUMBER(E1007),E1007,""),IF(AH1007&lt;&gt;"Yes","",IF(I1007="Approve proposed",F1007,IF(AND(I1007="Use my price",AND(ISNUMBER(J1007),J1007&gt;0)),J1007,""))))))</f>
        <v/>
      </c>
      <c r="M1007" t="str" s="7">
        <f>IF(AND(AG1007="Yes",OR(I1007="Approve proposed",I1007="Use my price")),"CHECK: protected price kept current",IF(OR(I1007="Unreviewed",I1007=""),"Pending review",IF(I1007="Hold","On hold",IF(I1007="Keep current",IF(ISNUMBER(E1007),"Kept current","CHECK: no confirmed current price"),IF(AH1007&lt;&gt;"Yes","CHECK: source needs review",IF(AND(I1007="Use my price",NOT(AND(ISNUMBER(J1007),J1007&gt;0))),"CHECK: enter a price above zero",IF(NOT(OR(I1007="Approve proposed",I1007="Use my price")),"CHECK: choose a listed decision",IF(OR(NOT(ISNUMBER(L1007)),L1007&lt;=0,NOT(ISNUMBER(Y1007)),Y1007&lt;=0,X1007&gt;=1),"CHECK: price or base unavailable",IF(L1007/(Y1007*(1-X1007))-1&lt;0,"CHECK: price below local base","Ready")))))))))</f>
        <v>Pending review</v>
      </c>
      <c r="N1007" s="18">
        <v>10.76</v>
      </c>
      <c r="O1007" s="19">
        <v>0.6574</v>
      </c>
      <c r="P1007" s="14">
        <v>0.7904</v>
      </c>
      <c r="Q1007" s="20" t="str">
        <f>IF(AND(ISNUMBER(L1007),ISNUMBER(Y1007),Y1007&gt;0,X1007&lt;1),ROUND(L1007/(Y1007*(1-X1007))-1,4),"")</f>
        <v/>
      </c>
      <c r="R1007" s="12">
        <v>0</v>
      </c>
      <c r="S1007" s="13">
        <f>IF(AND(ISNUMBER(E1007),E1007&gt;0,ISNUMBER(F1007)),R1007*(F1007/E1007-1)*(1-'Start Here'!$B$16),0)</f>
        <v>0</v>
      </c>
      <c r="T1007" s="17">
        <f>IF(AND(M1007="Ready",OR(I1007="Approve proposed",AND(I1007="Use my price",AND(ISNUMBER(J1007),J1007&gt;0))),ISNUMBER(L1007),E1007&gt;0),R1007*(L1007/E1007-1)*(1-'Start Here'!$B$16),0)</f>
        <v>0</v>
      </c>
      <c r="U1007" t="str" s="6">
        <v>Currently hidden; do not activate automatically</v>
      </c>
      <c r="V1007" t="str" s="21">
        <v>No</v>
      </c>
      <c r="W1007" t="str" s="21">
        <v>No</v>
      </c>
      <c r="X1007" s="22">
        <v>0</v>
      </c>
      <c r="Y1007" s="18">
        <v>6.49</v>
      </c>
      <c r="Z1007" s="18">
        <v>11.99</v>
      </c>
      <c r="AA1007" s="25">
        <v>0.5412</v>
      </c>
      <c r="AB1007" t="str" s="6">
        <v>2026-10-01 10:41:27 UTC</v>
      </c>
      <c r="AC1007" t="str" s="6">
        <v>Local Line cache</v>
      </c>
      <c r="AD1007" s="23">
        <v>814849</v>
      </c>
      <c r="AE1007" s="23">
        <v>536952</v>
      </c>
      <c r="AF1007" t="str" s="23">
        <v>814849:536952:member</v>
      </c>
      <c r="AG1007" t="str" s="23">
        <v>No</v>
      </c>
      <c r="AH1007" t="str" s="23">
        <v>Yes</v>
      </c>
      <c r="AI1007" s="18">
        <v>0</v>
      </c>
    </row>
    <row r="1008" ht="32" customHeight="1">
      <c r="A1008" t="str" s="7">
        <v>Deck Family Farm</v>
      </c>
      <c r="B1008" t="str" s="7">
        <v>Turkey Feet</v>
      </c>
      <c r="C1008" t="str" s="7">
        <v>2 lb bag</v>
      </c>
      <c r="D1008" t="str" s="7">
        <v>Guest Basket</v>
      </c>
      <c r="E1008" s="12">
        <v>10.76</v>
      </c>
      <c r="F1008" s="13">
        <v>11.62</v>
      </c>
      <c r="G1008" s="13">
        <f>IF(AND(ISNUMBER(E1008),ISNUMBER(F1008)),F1008-E1008,"")</f>
        <v>0.86</v>
      </c>
      <c r="H1008" s="14">
        <f>IF(AND(ISNUMBER(E1008),E1008&gt;0,ISNUMBER(F1008)),F1008/E1008-1,"")</f>
        <v>0.07992565055762069</v>
      </c>
      <c r="I1008" t="str" s="15">
        <v>Unreviewed</v>
      </c>
      <c r="J1008" s="16"/>
      <c r="K1008" t="str" s="15">
        <v/>
      </c>
      <c r="L1008" s="17" t="str">
        <f>IF(AC1008="Local catalog","",IF(AG1008="Yes",IF(ISNUMBER(E1008),E1008,""),IF(I1008="Keep current",IF(ISNUMBER(E1008),E1008,""),IF(AH1008&lt;&gt;"Yes","",IF(I1008="Approve proposed",F1008,IF(AND(I1008="Use my price",AND(ISNUMBER(J1008),J1008&gt;0)),J1008,""))))))</f>
        <v/>
      </c>
      <c r="M1008" t="str" s="7">
        <f>IF(AND(AG1008="Yes",OR(I1008="Approve proposed",I1008="Use my price")),"CHECK: protected price kept current",IF(OR(I1008="Unreviewed",I1008=""),"Pending review",IF(I1008="Hold","On hold",IF(I1008="Keep current",IF(ISNUMBER(E1008),"Kept current","CHECK: no confirmed current price"),IF(AH1008&lt;&gt;"Yes","CHECK: source needs review",IF(AND(I1008="Use my price",NOT(AND(ISNUMBER(J1008),J1008&gt;0))),"CHECK: enter a price above zero",IF(NOT(OR(I1008="Approve proposed",I1008="Use my price")),"CHECK: choose a listed decision",IF(OR(NOT(ISNUMBER(L1008)),L1008&lt;=0,NOT(ISNUMBER(Y1008)),Y1008&lt;=0,X1008&gt;=1),"CHECK: price or base unavailable",IF(L1008/(Y1008*(1-X1008))-1&lt;0,"CHECK: price below local base","Ready")))))))))</f>
        <v>Pending review</v>
      </c>
      <c r="N1008" s="18">
        <v>10.76</v>
      </c>
      <c r="O1008" s="19">
        <v>0.6574</v>
      </c>
      <c r="P1008" s="14">
        <v>0.7904</v>
      </c>
      <c r="Q1008" s="20" t="str">
        <f>IF(AND(ISNUMBER(L1008),ISNUMBER(Y1008),Y1008&gt;0,X1008&lt;1),ROUND(L1008/(Y1008*(1-X1008))-1,4),"")</f>
        <v/>
      </c>
      <c r="R1008" s="12">
        <v>0</v>
      </c>
      <c r="S1008" s="13">
        <f>IF(AND(ISNUMBER(E1008),E1008&gt;0,ISNUMBER(F1008)),R1008*(F1008/E1008-1)*(1-'Start Here'!$B$16),0)</f>
        <v>0</v>
      </c>
      <c r="T1008" s="17">
        <f>IF(AND(M1008="Ready",OR(I1008="Approve proposed",AND(I1008="Use my price",AND(ISNUMBER(J1008),J1008&gt;0))),ISNUMBER(L1008),E1008&gt;0),R1008*(L1008/E1008-1)*(1-'Start Here'!$B$16),0)</f>
        <v>0</v>
      </c>
      <c r="U1008" t="str" s="6">
        <v>Currently hidden; do not activate automatically</v>
      </c>
      <c r="V1008" t="str" s="21">
        <v>No</v>
      </c>
      <c r="W1008" t="str" s="21">
        <v>No</v>
      </c>
      <c r="X1008" s="22">
        <v>0</v>
      </c>
      <c r="Y1008" s="18">
        <v>6.49</v>
      </c>
      <c r="Z1008" s="18">
        <v>11.99</v>
      </c>
      <c r="AA1008" s="25">
        <v>0.5412</v>
      </c>
      <c r="AB1008" t="str" s="6">
        <v>2026-10-01 10:41:27 UTC</v>
      </c>
      <c r="AC1008" t="str" s="6">
        <v>Local Line cache</v>
      </c>
      <c r="AD1008" s="23">
        <v>814849</v>
      </c>
      <c r="AE1008" s="23">
        <v>536952</v>
      </c>
      <c r="AF1008" t="str" s="23">
        <v>814849:536952:guest</v>
      </c>
      <c r="AG1008" t="str" s="23">
        <v>No</v>
      </c>
      <c r="AH1008" t="str" s="23">
        <v>Yes</v>
      </c>
      <c r="AI1008" s="18">
        <v>0</v>
      </c>
    </row>
    <row r="1009" ht="32" customHeight="1">
      <c r="A1009" t="str" s="7">
        <v>Deck Family Farm</v>
      </c>
      <c r="B1009" t="str" s="7">
        <v>Turkey Feet</v>
      </c>
      <c r="C1009" t="str" s="7">
        <v>2 lb bag</v>
      </c>
      <c r="D1009" t="str" s="7">
        <v>SNAP</v>
      </c>
      <c r="E1009" s="12">
        <v>10.76</v>
      </c>
      <c r="F1009" s="13">
        <v>10.76</v>
      </c>
      <c r="G1009" s="13">
        <f>IF(AND(ISNUMBER(E1009),ISNUMBER(F1009)),F1009-E1009,"")</f>
        <v>0</v>
      </c>
      <c r="H1009" s="14">
        <f>IF(AND(ISNUMBER(E1009),E1009&gt;0,ISNUMBER(F1009)),F1009/E1009-1,"")</f>
        <v>0</v>
      </c>
      <c r="I1009" t="str" s="15">
        <v>Keep current</v>
      </c>
      <c r="J1009" s="16"/>
      <c r="K1009" t="str" s="15">
        <v/>
      </c>
      <c r="L1009" s="17">
        <f>IF(AC1009="Local catalog","",IF(AG1009="Yes",IF(ISNUMBER(E1009),E1009,""),IF(I1009="Keep current",IF(ISNUMBER(E1009),E1009,""),IF(AH1009&lt;&gt;"Yes","",IF(I1009="Approve proposed",F1009,IF(AND(I1009="Use my price",AND(ISNUMBER(J1009),J1009&gt;0)),J1009,""))))))</f>
        <v>10.76</v>
      </c>
      <c r="M1009" t="str" s="7">
        <f>IF(AND(AG1009="Yes",OR(I1009="Approve proposed",I1009="Use my price")),"CHECK: protected price kept current",IF(OR(I1009="Unreviewed",I1009=""),"Pending review",IF(I1009="Hold","On hold",IF(I1009="Keep current",IF(ISNUMBER(E1009),"Kept current","CHECK: no confirmed current price"),IF(AH1009&lt;&gt;"Yes","CHECK: source needs review",IF(AND(I1009="Use my price",NOT(AND(ISNUMBER(J1009),J1009&gt;0))),"CHECK: enter a price above zero",IF(NOT(OR(I1009="Approve proposed",I1009="Use my price")),"CHECK: choose a listed decision",IF(OR(NOT(ISNUMBER(L1009)),L1009&lt;=0,NOT(ISNUMBER(Y1009)),Y1009&lt;=0,X1009&gt;=1),"CHECK: price or base unavailable",IF(L1009/(Y1009*(1-X1009))-1&lt;0,"CHECK: price below local base","Ready")))))))))</f>
        <v>Kept current</v>
      </c>
      <c r="N1009" s="18">
        <v>10.76</v>
      </c>
      <c r="O1009" s="19">
        <v>0.6574</v>
      </c>
      <c r="P1009" s="14">
        <v>0.6579</v>
      </c>
      <c r="Q1009" s="20">
        <f>IF(AND(ISNUMBER(L1009),ISNUMBER(Y1009),Y1009&gt;0,X1009&lt;1),ROUND(L1009/(Y1009*(1-X1009))-1,4),"")</f>
        <v>0.6579</v>
      </c>
      <c r="R1009" s="12">
        <v>0</v>
      </c>
      <c r="S1009" s="13">
        <f>IF(AND(ISNUMBER(E1009),E1009&gt;0,ISNUMBER(F1009)),R1009*(F1009/E1009-1)*(1-'Start Here'!$B$16),0)</f>
        <v>0</v>
      </c>
      <c r="T1009" s="17">
        <f>IF(AND(M1009="Ready",OR(I1009="Approve proposed",AND(I1009="Use my price",AND(ISNUMBER(J1009),J1009&gt;0))),ISNUMBER(L1009),E1009&gt;0),R1009*(L1009/E1009-1)*(1-'Start Here'!$B$16),0)</f>
        <v>0</v>
      </c>
      <c r="U1009" t="str" s="6">
        <v>SNAP: preserve existing selling price; Currently hidden; do not activate automatically</v>
      </c>
      <c r="V1009" t="str" s="21">
        <v>No</v>
      </c>
      <c r="W1009" t="str" s="21">
        <v>No</v>
      </c>
      <c r="X1009" s="22">
        <v>0</v>
      </c>
      <c r="Y1009" s="18">
        <v>6.49</v>
      </c>
      <c r="Z1009" s="18">
        <v>11.99</v>
      </c>
      <c r="AA1009" s="25">
        <v>0.5412</v>
      </c>
      <c r="AB1009" t="str" s="6">
        <v>2026-10-01 10:41:27 UTC</v>
      </c>
      <c r="AC1009" t="str" s="6">
        <v>Local Line cache</v>
      </c>
      <c r="AD1009" s="23">
        <v>814849</v>
      </c>
      <c r="AE1009" s="23">
        <v>536952</v>
      </c>
      <c r="AF1009" t="str" s="23">
        <v>814849:536952:snap</v>
      </c>
      <c r="AG1009" t="str" s="23">
        <v>Yes</v>
      </c>
      <c r="AH1009" t="str" s="23">
        <v>Yes</v>
      </c>
      <c r="AI1009" s="18">
        <v>0</v>
      </c>
    </row>
    <row r="1010" ht="32" customHeight="1">
      <c r="A1010" t="str" s="7">
        <v>Deck Family Farm</v>
      </c>
      <c r="B1010" t="str" s="7">
        <v>Turkey Gizzards</v>
      </c>
      <c r="C1010" t="str" s="7">
        <v>ea. 1/2 lb.</v>
      </c>
      <c r="D1010" t="str" s="7">
        <v>Herd Share Members</v>
      </c>
      <c r="E1010" s="12">
        <v>22.37</v>
      </c>
      <c r="F1010" s="13">
        <v>24.16</v>
      </c>
      <c r="G1010" s="13">
        <f>IF(AND(ISNUMBER(E1010),ISNUMBER(F1010)),F1010-E1010,"")</f>
        <v>1.79</v>
      </c>
      <c r="H1010" s="14">
        <f>IF(AND(ISNUMBER(E1010),E1010&gt;0,ISNUMBER(F1010)),F1010/E1010-1,"")</f>
        <v>0.08001788109074659</v>
      </c>
      <c r="I1010" t="str" s="15">
        <v>Unreviewed</v>
      </c>
      <c r="J1010" s="16"/>
      <c r="K1010" t="str" s="15">
        <v/>
      </c>
      <c r="L1010" s="17" t="str">
        <f>IF(AC1010="Local catalog","",IF(AG1010="Yes",IF(ISNUMBER(E1010),E1010,""),IF(I1010="Keep current",IF(ISNUMBER(E1010),E1010,""),IF(AH1010&lt;&gt;"Yes","",IF(I1010="Approve proposed",F1010,IF(AND(I1010="Use my price",AND(ISNUMBER(J1010),J1010&gt;0)),J1010,""))))))</f>
        <v/>
      </c>
      <c r="M1010" t="str" s="7">
        <f>IF(AND(AG1010="Yes",OR(I1010="Approve proposed",I1010="Use my price")),"CHECK: protected price kept current",IF(OR(I1010="Unreviewed",I1010=""),"Pending review",IF(I1010="Hold","On hold",IF(I1010="Keep current",IF(ISNUMBER(E1010),"Kept current","CHECK: no confirmed current price"),IF(AH1010&lt;&gt;"Yes","CHECK: source needs review",IF(AND(I1010="Use my price",NOT(AND(ISNUMBER(J1010),J1010&gt;0))),"CHECK: enter a price above zero",IF(NOT(OR(I1010="Approve proposed",I1010="Use my price")),"CHECK: choose a listed decision",IF(OR(NOT(ISNUMBER(L1010)),L1010&lt;=0,NOT(ISNUMBER(Y1010)),Y1010&lt;=0,X1010&gt;=1),"CHECK: price or base unavailable",IF(L1010/(Y1010*(1-X1010))-1&lt;0,"CHECK: price below local base","Ready")))))))))</f>
        <v>Pending review</v>
      </c>
      <c r="N1010" s="18">
        <v>22.37</v>
      </c>
      <c r="O1010" s="19">
        <v>0.6574</v>
      </c>
      <c r="P1010" s="14">
        <v>0.7896</v>
      </c>
      <c r="Q1010" s="20" t="str">
        <f>IF(AND(ISNUMBER(L1010),ISNUMBER(Y1010),Y1010&gt;0,X1010&lt;1),ROUND(L1010/(Y1010*(1-X1010))-1,4),"")</f>
        <v/>
      </c>
      <c r="R1010" s="12">
        <v>0</v>
      </c>
      <c r="S1010" s="13">
        <f>IF(AND(ISNUMBER(E1010),E1010&gt;0,ISNUMBER(F1010)),R1010*(F1010/E1010-1)*(1-'Start Here'!$B$16),0)</f>
        <v>0</v>
      </c>
      <c r="T1010" s="17">
        <f>IF(AND(M1010="Ready",OR(I1010="Approve proposed",AND(I1010="Use my price",AND(ISNUMBER(J1010),J1010&gt;0))),ISNUMBER(L1010),E1010&gt;0),R1010*(L1010/E1010-1)*(1-'Start Here'!$B$16),0)</f>
        <v>0</v>
      </c>
      <c r="U1010" t="str" s="6">
        <v>Currently hidden; do not activate automatically</v>
      </c>
      <c r="V1010" t="str" s="21">
        <v>No</v>
      </c>
      <c r="W1010" t="str" s="21">
        <v>No</v>
      </c>
      <c r="X1010" s="22">
        <v>0</v>
      </c>
      <c r="Y1010" s="18">
        <v>13.5</v>
      </c>
      <c r="Z1010" s="18">
        <v>24.94</v>
      </c>
      <c r="AA1010" s="25">
        <v>0.5412</v>
      </c>
      <c r="AB1010" t="str" s="6">
        <v>2026-10-01 10:41:27 UTC</v>
      </c>
      <c r="AC1010" t="str" s="6">
        <v>Local Line cache</v>
      </c>
      <c r="AD1010" s="23">
        <v>805697</v>
      </c>
      <c r="AE1010" s="23">
        <v>526750</v>
      </c>
      <c r="AF1010" t="str" s="23">
        <v>805697:526750:herdShare</v>
      </c>
      <c r="AG1010" t="str" s="23">
        <v>No</v>
      </c>
      <c r="AH1010" t="str" s="23">
        <v>Yes</v>
      </c>
      <c r="AI1010" s="18">
        <v>0</v>
      </c>
    </row>
    <row r="1011" ht="32" customHeight="1">
      <c r="A1011" t="str" s="7">
        <v>Deck Family Farm</v>
      </c>
      <c r="B1011" t="str" s="7">
        <v>Turkey Gizzards</v>
      </c>
      <c r="C1011" t="str" s="7">
        <v>ea. 1/2 lb.</v>
      </c>
      <c r="D1011" t="str" s="7">
        <v>CSA Members</v>
      </c>
      <c r="E1011" s="12">
        <v>22.37</v>
      </c>
      <c r="F1011" s="13">
        <v>24.16</v>
      </c>
      <c r="G1011" s="13">
        <f>IF(AND(ISNUMBER(E1011),ISNUMBER(F1011)),F1011-E1011,"")</f>
        <v>1.79</v>
      </c>
      <c r="H1011" s="14">
        <f>IF(AND(ISNUMBER(E1011),E1011&gt;0,ISNUMBER(F1011)),F1011/E1011-1,"")</f>
        <v>0.08001788109074659</v>
      </c>
      <c r="I1011" t="str" s="15">
        <v>Unreviewed</v>
      </c>
      <c r="J1011" s="16"/>
      <c r="K1011" t="str" s="15">
        <v/>
      </c>
      <c r="L1011" s="17" t="str">
        <f>IF(AC1011="Local catalog","",IF(AG1011="Yes",IF(ISNUMBER(E1011),E1011,""),IF(I1011="Keep current",IF(ISNUMBER(E1011),E1011,""),IF(AH1011&lt;&gt;"Yes","",IF(I1011="Approve proposed",F1011,IF(AND(I1011="Use my price",AND(ISNUMBER(J1011),J1011&gt;0)),J1011,""))))))</f>
        <v/>
      </c>
      <c r="M1011" t="str" s="7">
        <f>IF(AND(AG1011="Yes",OR(I1011="Approve proposed",I1011="Use my price")),"CHECK: protected price kept current",IF(OR(I1011="Unreviewed",I1011=""),"Pending review",IF(I1011="Hold","On hold",IF(I1011="Keep current",IF(ISNUMBER(E1011),"Kept current","CHECK: no confirmed current price"),IF(AH1011&lt;&gt;"Yes","CHECK: source needs review",IF(AND(I1011="Use my price",NOT(AND(ISNUMBER(J1011),J1011&gt;0))),"CHECK: enter a price above zero",IF(NOT(OR(I1011="Approve proposed",I1011="Use my price")),"CHECK: choose a listed decision",IF(OR(NOT(ISNUMBER(L1011)),L1011&lt;=0,NOT(ISNUMBER(Y1011)),Y1011&lt;=0,X1011&gt;=1),"CHECK: price or base unavailable",IF(L1011/(Y1011*(1-X1011))-1&lt;0,"CHECK: price below local base","Ready")))))))))</f>
        <v>Pending review</v>
      </c>
      <c r="N1011" s="18">
        <v>22.37</v>
      </c>
      <c r="O1011" s="19">
        <v>0.6574</v>
      </c>
      <c r="P1011" s="14">
        <v>0.7896</v>
      </c>
      <c r="Q1011" s="20" t="str">
        <f>IF(AND(ISNUMBER(L1011),ISNUMBER(Y1011),Y1011&gt;0,X1011&lt;1),ROUND(L1011/(Y1011*(1-X1011))-1,4),"")</f>
        <v/>
      </c>
      <c r="R1011" s="12">
        <v>0</v>
      </c>
      <c r="S1011" s="13">
        <f>IF(AND(ISNUMBER(E1011),E1011&gt;0,ISNUMBER(F1011)),R1011*(F1011/E1011-1)*(1-'Start Here'!$B$16),0)</f>
        <v>0</v>
      </c>
      <c r="T1011" s="17">
        <f>IF(AND(M1011="Ready",OR(I1011="Approve proposed",AND(I1011="Use my price",AND(ISNUMBER(J1011),J1011&gt;0))),ISNUMBER(L1011),E1011&gt;0),R1011*(L1011/E1011-1)*(1-'Start Here'!$B$16),0)</f>
        <v>0</v>
      </c>
      <c r="U1011" t="str" s="6">
        <v>Currently hidden; do not activate automatically</v>
      </c>
      <c r="V1011" t="str" s="21">
        <v>No</v>
      </c>
      <c r="W1011" t="str" s="21">
        <v>No</v>
      </c>
      <c r="X1011" s="22">
        <v>0</v>
      </c>
      <c r="Y1011" s="18">
        <v>13.5</v>
      </c>
      <c r="Z1011" s="18">
        <v>24.94</v>
      </c>
      <c r="AA1011" s="25">
        <v>0.5412</v>
      </c>
      <c r="AB1011" t="str" s="6">
        <v>2026-10-01 10:41:27 UTC</v>
      </c>
      <c r="AC1011" t="str" s="6">
        <v>Local Line cache</v>
      </c>
      <c r="AD1011" s="23">
        <v>805697</v>
      </c>
      <c r="AE1011" s="23">
        <v>526750</v>
      </c>
      <c r="AF1011" t="str" s="23">
        <v>805697:526750:member</v>
      </c>
      <c r="AG1011" t="str" s="23">
        <v>No</v>
      </c>
      <c r="AH1011" t="str" s="23">
        <v>Yes</v>
      </c>
      <c r="AI1011" s="18">
        <v>0</v>
      </c>
    </row>
    <row r="1012" ht="32" customHeight="1">
      <c r="A1012" t="str" s="7">
        <v>Deck Family Farm</v>
      </c>
      <c r="B1012" t="str" s="7">
        <v>Turkey Gizzards</v>
      </c>
      <c r="C1012" t="str" s="7">
        <v>ea. 1/2 lb.</v>
      </c>
      <c r="D1012" t="str" s="7">
        <v>Guest Basket</v>
      </c>
      <c r="G1012" s="13" t="str">
        <f>IF(AND(ISNUMBER(E1012),ISNUMBER(F1012)),F1012-E1012,"")</f>
        <v/>
      </c>
      <c r="H1012" s="14" t="str">
        <f>IF(AND(ISNUMBER(E1012),E1012&gt;0,ISNUMBER(F1012)),F1012/E1012-1,"")</f>
        <v/>
      </c>
      <c r="I1012" t="str" s="15">
        <v>Hold</v>
      </c>
      <c r="J1012" s="24"/>
      <c r="K1012" t="str" s="15">
        <v/>
      </c>
      <c r="L1012" s="17" t="str">
        <f>IF(AC1012="Local catalog","",IF(AG1012="Yes",IF(ISNUMBER(E1012),E1012,""),IF(I1012="Keep current",IF(ISNUMBER(E1012),E1012,""),IF(AH1012&lt;&gt;"Yes","",IF(I1012="Approve proposed",F1012,IF(AND(I1012="Use my price",AND(ISNUMBER(J1012),J1012&gt;0)),J1012,""))))))</f>
        <v/>
      </c>
      <c r="M1012" t="str" s="7">
        <f>IF(AND(AG1012="Yes",OR(I1012="Approve proposed",I1012="Use my price")),"CHECK: protected price kept current",IF(OR(I1012="Unreviewed",I1012=""),"Pending review",IF(I1012="Hold","On hold",IF(I1012="Keep current",IF(ISNUMBER(E1012),"Kept current","CHECK: no confirmed current price"),IF(AH1012&lt;&gt;"Yes","CHECK: source needs review",IF(AND(I1012="Use my price",NOT(AND(ISNUMBER(J1012),J1012&gt;0))),"CHECK: enter a price above zero",IF(NOT(OR(I1012="Approve proposed",I1012="Use my price")),"CHECK: choose a listed decision",IF(OR(NOT(ISNUMBER(L1012)),L1012&lt;=0,NOT(ISNUMBER(Y1012)),Y1012&lt;=0,X1012&gt;=1),"CHECK: price or base unavailable",IF(L1012/(Y1012*(1-X1012))-1&lt;0,"CHECK: price below local base","Ready")))))))))</f>
        <v>On hold</v>
      </c>
      <c r="N1012" s="18">
        <v>22.37</v>
      </c>
      <c r="O1012" s="19">
        <v>0.6574</v>
      </c>
      <c r="Q1012" s="20" t="str">
        <f>IF(AND(ISNUMBER(L1012),ISNUMBER(Y1012),Y1012&gt;0,X1012&lt;1),ROUND(L1012/(Y1012*(1-X1012))-1,4),"")</f>
        <v/>
      </c>
      <c r="R1012" s="12">
        <v>0</v>
      </c>
      <c r="S1012" s="13">
        <f>IF(AND(ISNUMBER(E1012),E1012&gt;0,ISNUMBER(F1012)),R1012*(F1012/E1012-1)*(1-'Start Here'!$B$16),0)</f>
        <v>0</v>
      </c>
      <c r="T1012" s="17">
        <f>IF(AND(M1012="Ready",OR(I1012="Approve proposed",AND(I1012="Use my price",AND(ISNUMBER(J1012),J1012&gt;0))),ISNUMBER(L1012),E1012&gt;0),R1012*(L1012/E1012-1)*(1-'Start Here'!$B$16),0)</f>
        <v>0</v>
      </c>
      <c r="U1012" t="str" s="6">
        <v>No confirmed Local Line price/list; local calculation is reference only; Currently hidden; do not activate automatically</v>
      </c>
      <c r="V1012" t="str" s="21">
        <v>No</v>
      </c>
      <c r="W1012" t="str" s="21">
        <v>No</v>
      </c>
      <c r="X1012" s="22">
        <v>0</v>
      </c>
      <c r="Y1012" s="18">
        <v>13.5</v>
      </c>
      <c r="Z1012" s="18">
        <v>24.94</v>
      </c>
      <c r="AA1012" s="25">
        <v>0.5412</v>
      </c>
      <c r="AB1012" t="str" s="6">
        <v/>
      </c>
      <c r="AC1012" t="str" s="6">
        <v>Local calculation only</v>
      </c>
      <c r="AD1012" s="23">
        <v>805697</v>
      </c>
      <c r="AE1012" s="23">
        <v>526750</v>
      </c>
      <c r="AF1012" t="str" s="23">
        <v>805697:526750:guest</v>
      </c>
      <c r="AG1012" t="str" s="23">
        <v>No</v>
      </c>
      <c r="AH1012" t="str" s="23">
        <v>No</v>
      </c>
      <c r="AI1012" s="18">
        <v>0</v>
      </c>
    </row>
    <row r="1013" ht="32" customHeight="1">
      <c r="A1013" t="str" s="7">
        <v>Deck Family Farm</v>
      </c>
      <c r="B1013" t="str" s="7">
        <v>Turkey Gizzards</v>
      </c>
      <c r="C1013" t="str" s="7">
        <v>ea. 1/2 lb.</v>
      </c>
      <c r="D1013" t="str" s="7">
        <v>SNAP</v>
      </c>
      <c r="E1013" s="12">
        <v>22.37</v>
      </c>
      <c r="F1013" s="13">
        <v>22.37</v>
      </c>
      <c r="G1013" s="13">
        <f>IF(AND(ISNUMBER(E1013),ISNUMBER(F1013)),F1013-E1013,"")</f>
        <v>0</v>
      </c>
      <c r="H1013" s="14">
        <f>IF(AND(ISNUMBER(E1013),E1013&gt;0,ISNUMBER(F1013)),F1013/E1013-1,"")</f>
        <v>0</v>
      </c>
      <c r="I1013" t="str" s="15">
        <v>Keep current</v>
      </c>
      <c r="J1013" s="16"/>
      <c r="K1013" t="str" s="15">
        <v/>
      </c>
      <c r="L1013" s="17">
        <f>IF(AC1013="Local catalog","",IF(AG1013="Yes",IF(ISNUMBER(E1013),E1013,""),IF(I1013="Keep current",IF(ISNUMBER(E1013),E1013,""),IF(AH1013&lt;&gt;"Yes","",IF(I1013="Approve proposed",F1013,IF(AND(I1013="Use my price",AND(ISNUMBER(J1013),J1013&gt;0)),J1013,""))))))</f>
        <v>22.37</v>
      </c>
      <c r="M1013" t="str" s="7">
        <f>IF(AND(AG1013="Yes",OR(I1013="Approve proposed",I1013="Use my price")),"CHECK: protected price kept current",IF(OR(I1013="Unreviewed",I1013=""),"Pending review",IF(I1013="Hold","On hold",IF(I1013="Keep current",IF(ISNUMBER(E1013),"Kept current","CHECK: no confirmed current price"),IF(AH1013&lt;&gt;"Yes","CHECK: source needs review",IF(AND(I1013="Use my price",NOT(AND(ISNUMBER(J1013),J1013&gt;0))),"CHECK: enter a price above zero",IF(NOT(OR(I1013="Approve proposed",I1013="Use my price")),"CHECK: choose a listed decision",IF(OR(NOT(ISNUMBER(L1013)),L1013&lt;=0,NOT(ISNUMBER(Y1013)),Y1013&lt;=0,X1013&gt;=1),"CHECK: price or base unavailable",IF(L1013/(Y1013*(1-X1013))-1&lt;0,"CHECK: price below local base","Ready")))))))))</f>
        <v>Kept current</v>
      </c>
      <c r="N1013" s="18">
        <v>22.37</v>
      </c>
      <c r="O1013" s="19">
        <v>0.6574</v>
      </c>
      <c r="P1013" s="14">
        <v>0.657</v>
      </c>
      <c r="Q1013" s="20">
        <f>IF(AND(ISNUMBER(L1013),ISNUMBER(Y1013),Y1013&gt;0,X1013&lt;1),ROUND(L1013/(Y1013*(1-X1013))-1,4),"")</f>
        <v>0.657</v>
      </c>
      <c r="R1013" s="12">
        <v>0</v>
      </c>
      <c r="S1013" s="13">
        <f>IF(AND(ISNUMBER(E1013),E1013&gt;0,ISNUMBER(F1013)),R1013*(F1013/E1013-1)*(1-'Start Here'!$B$16),0)</f>
        <v>0</v>
      </c>
      <c r="T1013" s="17">
        <f>IF(AND(M1013="Ready",OR(I1013="Approve proposed",AND(I1013="Use my price",AND(ISNUMBER(J1013),J1013&gt;0))),ISNUMBER(L1013),E1013&gt;0),R1013*(L1013/E1013-1)*(1-'Start Here'!$B$16),0)</f>
        <v>0</v>
      </c>
      <c r="U1013" t="str" s="6">
        <v>SNAP: preserve existing selling price; Currently hidden; do not activate automatically</v>
      </c>
      <c r="V1013" t="str" s="21">
        <v>No</v>
      </c>
      <c r="W1013" t="str" s="21">
        <v>No</v>
      </c>
      <c r="X1013" s="22">
        <v>0</v>
      </c>
      <c r="Y1013" s="18">
        <v>13.5</v>
      </c>
      <c r="Z1013" s="18">
        <v>24.94</v>
      </c>
      <c r="AA1013" s="25">
        <v>0.5412</v>
      </c>
      <c r="AB1013" t="str" s="6">
        <v>2026-10-01 10:41:27 UTC</v>
      </c>
      <c r="AC1013" t="str" s="6">
        <v>Local Line cache</v>
      </c>
      <c r="AD1013" s="23">
        <v>805697</v>
      </c>
      <c r="AE1013" s="23">
        <v>526750</v>
      </c>
      <c r="AF1013" t="str" s="23">
        <v>805697:526750:snap</v>
      </c>
      <c r="AG1013" t="str" s="23">
        <v>Yes</v>
      </c>
      <c r="AH1013" t="str" s="23">
        <v>Yes</v>
      </c>
      <c r="AI1013" s="18">
        <v>0</v>
      </c>
    </row>
    <row r="1014" ht="32" customHeight="1">
      <c r="A1014" t="str" s="7">
        <v>Deck Family Farm</v>
      </c>
      <c r="B1014" t="str" s="7">
        <v>Turkey Liver</v>
      </c>
      <c r="C1014" t="str" s="7">
        <v>ea. 1/2 lb.</v>
      </c>
      <c r="D1014" t="str" s="7">
        <v>Herd Share Members</v>
      </c>
      <c r="E1014" s="12">
        <v>13.46</v>
      </c>
      <c r="F1014" s="13">
        <v>14.54</v>
      </c>
      <c r="G1014" s="13">
        <f>IF(AND(ISNUMBER(E1014),ISNUMBER(F1014)),F1014-E1014,"")</f>
        <v>1.08</v>
      </c>
      <c r="H1014" s="14">
        <f>IF(AND(ISNUMBER(E1014),E1014&gt;0,ISNUMBER(F1014)),F1014/E1014-1,"")</f>
        <v>0.08023774145616636</v>
      </c>
      <c r="I1014" t="str" s="15">
        <v>Unreviewed</v>
      </c>
      <c r="J1014" s="16"/>
      <c r="K1014" t="str" s="15">
        <v/>
      </c>
      <c r="L1014" s="17" t="str">
        <f>IF(AC1014="Local catalog","",IF(AG1014="Yes",IF(ISNUMBER(E1014),E1014,""),IF(I1014="Keep current",IF(ISNUMBER(E1014),E1014,""),IF(AH1014&lt;&gt;"Yes","",IF(I1014="Approve proposed",F1014,IF(AND(I1014="Use my price",AND(ISNUMBER(J1014),J1014&gt;0)),J1014,""))))))</f>
        <v/>
      </c>
      <c r="M1014" t="str" s="7">
        <f>IF(AND(AG1014="Yes",OR(I1014="Approve proposed",I1014="Use my price")),"CHECK: protected price kept current",IF(OR(I1014="Unreviewed",I1014=""),"Pending review",IF(I1014="Hold","On hold",IF(I1014="Keep current",IF(ISNUMBER(E1014),"Kept current","CHECK: no confirmed current price"),IF(AH1014&lt;&gt;"Yes","CHECK: source needs review",IF(AND(I1014="Use my price",NOT(AND(ISNUMBER(J1014),J1014&gt;0))),"CHECK: enter a price above zero",IF(NOT(OR(I1014="Approve proposed",I1014="Use my price")),"CHECK: choose a listed decision",IF(OR(NOT(ISNUMBER(L1014)),L1014&lt;=0,NOT(ISNUMBER(Y1014)),Y1014&lt;=0,X1014&gt;=1),"CHECK: price or base unavailable",IF(L1014/(Y1014*(1-X1014))-1&lt;0,"CHECK: price below local base","Ready")))))))))</f>
        <v>Pending review</v>
      </c>
      <c r="N1014" s="18">
        <v>13.46</v>
      </c>
      <c r="O1014" s="19">
        <v>0.6574</v>
      </c>
      <c r="P1014" s="14">
        <v>0.7906</v>
      </c>
      <c r="Q1014" s="20" t="str">
        <f>IF(AND(ISNUMBER(L1014),ISNUMBER(Y1014),Y1014&gt;0,X1014&lt;1),ROUND(L1014/(Y1014*(1-X1014))-1,4),"")</f>
        <v/>
      </c>
      <c r="R1014" s="12">
        <v>0</v>
      </c>
      <c r="S1014" s="13">
        <f>IF(AND(ISNUMBER(E1014),E1014&gt;0,ISNUMBER(F1014)),R1014*(F1014/E1014-1)*(1-'Start Here'!$B$16),0)</f>
        <v>0</v>
      </c>
      <c r="T1014" s="17">
        <f>IF(AND(M1014="Ready",OR(I1014="Approve proposed",AND(I1014="Use my price",AND(ISNUMBER(J1014),J1014&gt;0))),ISNUMBER(L1014),E1014&gt;0),R1014*(L1014/E1014-1)*(1-'Start Here'!$B$16),0)</f>
        <v>0</v>
      </c>
      <c r="U1014" t="str" s="6">
        <v>Currently hidden; do not activate automatically</v>
      </c>
      <c r="V1014" t="str" s="21">
        <v>No</v>
      </c>
      <c r="W1014" t="str" s="21">
        <v>No</v>
      </c>
      <c r="X1014" s="22">
        <v>0</v>
      </c>
      <c r="Y1014" s="18">
        <v>8.12</v>
      </c>
      <c r="Z1014" s="18">
        <v>15</v>
      </c>
      <c r="AA1014" s="25">
        <v>0.5412</v>
      </c>
      <c r="AB1014" t="str" s="6">
        <v>2026-10-01 10:41:27 UTC</v>
      </c>
      <c r="AC1014" t="str" s="6">
        <v>Local Line cache</v>
      </c>
      <c r="AD1014" s="23">
        <v>805699</v>
      </c>
      <c r="AE1014" s="23">
        <v>526752</v>
      </c>
      <c r="AF1014" t="str" s="23">
        <v>805699:526752:herdShare</v>
      </c>
      <c r="AG1014" t="str" s="23">
        <v>No</v>
      </c>
      <c r="AH1014" t="str" s="23">
        <v>Yes</v>
      </c>
      <c r="AI1014" s="18">
        <v>0</v>
      </c>
    </row>
    <row r="1015" ht="32" customHeight="1">
      <c r="A1015" t="str" s="7">
        <v>Deck Family Farm</v>
      </c>
      <c r="B1015" t="str" s="7">
        <v>Turkey Liver</v>
      </c>
      <c r="C1015" t="str" s="7">
        <v>ea. 1/2 lb.</v>
      </c>
      <c r="D1015" t="str" s="7">
        <v>CSA Members</v>
      </c>
      <c r="E1015" s="12">
        <v>13.46</v>
      </c>
      <c r="F1015" s="13">
        <v>14.54</v>
      </c>
      <c r="G1015" s="13">
        <f>IF(AND(ISNUMBER(E1015),ISNUMBER(F1015)),F1015-E1015,"")</f>
        <v>1.08</v>
      </c>
      <c r="H1015" s="14">
        <f>IF(AND(ISNUMBER(E1015),E1015&gt;0,ISNUMBER(F1015)),F1015/E1015-1,"")</f>
        <v>0.08023774145616636</v>
      </c>
      <c r="I1015" t="str" s="15">
        <v>Unreviewed</v>
      </c>
      <c r="J1015" s="16"/>
      <c r="K1015" t="str" s="15">
        <v/>
      </c>
      <c r="L1015" s="17" t="str">
        <f>IF(AC1015="Local catalog","",IF(AG1015="Yes",IF(ISNUMBER(E1015),E1015,""),IF(I1015="Keep current",IF(ISNUMBER(E1015),E1015,""),IF(AH1015&lt;&gt;"Yes","",IF(I1015="Approve proposed",F1015,IF(AND(I1015="Use my price",AND(ISNUMBER(J1015),J1015&gt;0)),J1015,""))))))</f>
        <v/>
      </c>
      <c r="M1015" t="str" s="7">
        <f>IF(AND(AG1015="Yes",OR(I1015="Approve proposed",I1015="Use my price")),"CHECK: protected price kept current",IF(OR(I1015="Unreviewed",I1015=""),"Pending review",IF(I1015="Hold","On hold",IF(I1015="Keep current",IF(ISNUMBER(E1015),"Kept current","CHECK: no confirmed current price"),IF(AH1015&lt;&gt;"Yes","CHECK: source needs review",IF(AND(I1015="Use my price",NOT(AND(ISNUMBER(J1015),J1015&gt;0))),"CHECK: enter a price above zero",IF(NOT(OR(I1015="Approve proposed",I1015="Use my price")),"CHECK: choose a listed decision",IF(OR(NOT(ISNUMBER(L1015)),L1015&lt;=0,NOT(ISNUMBER(Y1015)),Y1015&lt;=0,X1015&gt;=1),"CHECK: price or base unavailable",IF(L1015/(Y1015*(1-X1015))-1&lt;0,"CHECK: price below local base","Ready")))))))))</f>
        <v>Pending review</v>
      </c>
      <c r="N1015" s="18">
        <v>13.46</v>
      </c>
      <c r="O1015" s="19">
        <v>0.6574</v>
      </c>
      <c r="P1015" s="14">
        <v>0.7906</v>
      </c>
      <c r="Q1015" s="20" t="str">
        <f>IF(AND(ISNUMBER(L1015),ISNUMBER(Y1015),Y1015&gt;0,X1015&lt;1),ROUND(L1015/(Y1015*(1-X1015))-1,4),"")</f>
        <v/>
      </c>
      <c r="R1015" s="12">
        <v>0</v>
      </c>
      <c r="S1015" s="13">
        <f>IF(AND(ISNUMBER(E1015),E1015&gt;0,ISNUMBER(F1015)),R1015*(F1015/E1015-1)*(1-'Start Here'!$B$16),0)</f>
        <v>0</v>
      </c>
      <c r="T1015" s="17">
        <f>IF(AND(M1015="Ready",OR(I1015="Approve proposed",AND(I1015="Use my price",AND(ISNUMBER(J1015),J1015&gt;0))),ISNUMBER(L1015),E1015&gt;0),R1015*(L1015/E1015-1)*(1-'Start Here'!$B$16),0)</f>
        <v>0</v>
      </c>
      <c r="U1015" t="str" s="6">
        <v>Currently hidden; do not activate automatically</v>
      </c>
      <c r="V1015" t="str" s="21">
        <v>No</v>
      </c>
      <c r="W1015" t="str" s="21">
        <v>No</v>
      </c>
      <c r="X1015" s="22">
        <v>0</v>
      </c>
      <c r="Y1015" s="18">
        <v>8.12</v>
      </c>
      <c r="Z1015" s="18">
        <v>15</v>
      </c>
      <c r="AA1015" s="25">
        <v>0.5412</v>
      </c>
      <c r="AB1015" t="str" s="6">
        <v>2026-10-01 10:41:27 UTC</v>
      </c>
      <c r="AC1015" t="str" s="6">
        <v>Local Line cache</v>
      </c>
      <c r="AD1015" s="23">
        <v>805699</v>
      </c>
      <c r="AE1015" s="23">
        <v>526752</v>
      </c>
      <c r="AF1015" t="str" s="23">
        <v>805699:526752:member</v>
      </c>
      <c r="AG1015" t="str" s="23">
        <v>No</v>
      </c>
      <c r="AH1015" t="str" s="23">
        <v>Yes</v>
      </c>
      <c r="AI1015" s="18">
        <v>0</v>
      </c>
    </row>
    <row r="1016" ht="32" customHeight="1">
      <c r="A1016" t="str" s="7">
        <v>Deck Family Farm</v>
      </c>
      <c r="B1016" t="str" s="7">
        <v>Turkey Liver</v>
      </c>
      <c r="C1016" t="str" s="7">
        <v>ea. 1/2 lb.</v>
      </c>
      <c r="D1016" t="str" s="7">
        <v>Guest Basket</v>
      </c>
      <c r="G1016" s="13" t="str">
        <f>IF(AND(ISNUMBER(E1016),ISNUMBER(F1016)),F1016-E1016,"")</f>
        <v/>
      </c>
      <c r="H1016" s="14" t="str">
        <f>IF(AND(ISNUMBER(E1016),E1016&gt;0,ISNUMBER(F1016)),F1016/E1016-1,"")</f>
        <v/>
      </c>
      <c r="I1016" t="str" s="15">
        <v>Hold</v>
      </c>
      <c r="J1016" s="24"/>
      <c r="K1016" t="str" s="15">
        <v/>
      </c>
      <c r="L1016" s="17" t="str">
        <f>IF(AC1016="Local catalog","",IF(AG1016="Yes",IF(ISNUMBER(E1016),E1016,""),IF(I1016="Keep current",IF(ISNUMBER(E1016),E1016,""),IF(AH1016&lt;&gt;"Yes","",IF(I1016="Approve proposed",F1016,IF(AND(I1016="Use my price",AND(ISNUMBER(J1016),J1016&gt;0)),J1016,""))))))</f>
        <v/>
      </c>
      <c r="M1016" t="str" s="7">
        <f>IF(AND(AG1016="Yes",OR(I1016="Approve proposed",I1016="Use my price")),"CHECK: protected price kept current",IF(OR(I1016="Unreviewed",I1016=""),"Pending review",IF(I1016="Hold","On hold",IF(I1016="Keep current",IF(ISNUMBER(E1016),"Kept current","CHECK: no confirmed current price"),IF(AH1016&lt;&gt;"Yes","CHECK: source needs review",IF(AND(I1016="Use my price",NOT(AND(ISNUMBER(J1016),J1016&gt;0))),"CHECK: enter a price above zero",IF(NOT(OR(I1016="Approve proposed",I1016="Use my price")),"CHECK: choose a listed decision",IF(OR(NOT(ISNUMBER(L1016)),L1016&lt;=0,NOT(ISNUMBER(Y1016)),Y1016&lt;=0,X1016&gt;=1),"CHECK: price or base unavailable",IF(L1016/(Y1016*(1-X1016))-1&lt;0,"CHECK: price below local base","Ready")))))))))</f>
        <v>On hold</v>
      </c>
      <c r="N1016" s="18">
        <v>13.46</v>
      </c>
      <c r="O1016" s="19">
        <v>0.6574</v>
      </c>
      <c r="Q1016" s="20" t="str">
        <f>IF(AND(ISNUMBER(L1016),ISNUMBER(Y1016),Y1016&gt;0,X1016&lt;1),ROUND(L1016/(Y1016*(1-X1016))-1,4),"")</f>
        <v/>
      </c>
      <c r="R1016" s="12">
        <v>0</v>
      </c>
      <c r="S1016" s="13">
        <f>IF(AND(ISNUMBER(E1016),E1016&gt;0,ISNUMBER(F1016)),R1016*(F1016/E1016-1)*(1-'Start Here'!$B$16),0)</f>
        <v>0</v>
      </c>
      <c r="T1016" s="17">
        <f>IF(AND(M1016="Ready",OR(I1016="Approve proposed",AND(I1016="Use my price",AND(ISNUMBER(J1016),J1016&gt;0))),ISNUMBER(L1016),E1016&gt;0),R1016*(L1016/E1016-1)*(1-'Start Here'!$B$16),0)</f>
        <v>0</v>
      </c>
      <c r="U1016" t="str" s="6">
        <v>No confirmed Local Line price/list; local calculation is reference only; Currently hidden; do not activate automatically</v>
      </c>
      <c r="V1016" t="str" s="21">
        <v>No</v>
      </c>
      <c r="W1016" t="str" s="21">
        <v>No</v>
      </c>
      <c r="X1016" s="22">
        <v>0</v>
      </c>
      <c r="Y1016" s="18">
        <v>8.12</v>
      </c>
      <c r="Z1016" s="18">
        <v>15</v>
      </c>
      <c r="AA1016" s="25">
        <v>0.5412</v>
      </c>
      <c r="AB1016" t="str" s="6">
        <v/>
      </c>
      <c r="AC1016" t="str" s="6">
        <v>Local calculation only</v>
      </c>
      <c r="AD1016" s="23">
        <v>805699</v>
      </c>
      <c r="AE1016" s="23">
        <v>526752</v>
      </c>
      <c r="AF1016" t="str" s="23">
        <v>805699:526752:guest</v>
      </c>
      <c r="AG1016" t="str" s="23">
        <v>No</v>
      </c>
      <c r="AH1016" t="str" s="23">
        <v>No</v>
      </c>
      <c r="AI1016" s="18">
        <v>0</v>
      </c>
    </row>
    <row r="1017" ht="32" customHeight="1">
      <c r="A1017" t="str" s="7">
        <v>Deck Family Farm</v>
      </c>
      <c r="B1017" t="str" s="7">
        <v>Turkey Liver</v>
      </c>
      <c r="C1017" t="str" s="7">
        <v>ea. 1/2 lb.</v>
      </c>
      <c r="D1017" t="str" s="7">
        <v>SNAP</v>
      </c>
      <c r="E1017" s="12">
        <v>13.46</v>
      </c>
      <c r="F1017" s="13">
        <v>13.46</v>
      </c>
      <c r="G1017" s="13">
        <f>IF(AND(ISNUMBER(E1017),ISNUMBER(F1017)),F1017-E1017,"")</f>
        <v>0</v>
      </c>
      <c r="H1017" s="14">
        <f>IF(AND(ISNUMBER(E1017),E1017&gt;0,ISNUMBER(F1017)),F1017/E1017-1,"")</f>
        <v>0</v>
      </c>
      <c r="I1017" t="str" s="15">
        <v>Keep current</v>
      </c>
      <c r="J1017" s="16"/>
      <c r="K1017" t="str" s="15">
        <v/>
      </c>
      <c r="L1017" s="17">
        <f>IF(AC1017="Local catalog","",IF(AG1017="Yes",IF(ISNUMBER(E1017),E1017,""),IF(I1017="Keep current",IF(ISNUMBER(E1017),E1017,""),IF(AH1017&lt;&gt;"Yes","",IF(I1017="Approve proposed",F1017,IF(AND(I1017="Use my price",AND(ISNUMBER(J1017),J1017&gt;0)),J1017,""))))))</f>
        <v>13.46</v>
      </c>
      <c r="M1017" t="str" s="7">
        <f>IF(AND(AG1017="Yes",OR(I1017="Approve proposed",I1017="Use my price")),"CHECK: protected price kept current",IF(OR(I1017="Unreviewed",I1017=""),"Pending review",IF(I1017="Hold","On hold",IF(I1017="Keep current",IF(ISNUMBER(E1017),"Kept current","CHECK: no confirmed current price"),IF(AH1017&lt;&gt;"Yes","CHECK: source needs review",IF(AND(I1017="Use my price",NOT(AND(ISNUMBER(J1017),J1017&gt;0))),"CHECK: enter a price above zero",IF(NOT(OR(I1017="Approve proposed",I1017="Use my price")),"CHECK: choose a listed decision",IF(OR(NOT(ISNUMBER(L1017)),L1017&lt;=0,NOT(ISNUMBER(Y1017)),Y1017&lt;=0,X1017&gt;=1),"CHECK: price or base unavailable",IF(L1017/(Y1017*(1-X1017))-1&lt;0,"CHECK: price below local base","Ready")))))))))</f>
        <v>Kept current</v>
      </c>
      <c r="N1017" s="18">
        <v>13.46</v>
      </c>
      <c r="O1017" s="19">
        <v>0.6574</v>
      </c>
      <c r="P1017" s="14">
        <v>0.6576</v>
      </c>
      <c r="Q1017" s="20">
        <f>IF(AND(ISNUMBER(L1017),ISNUMBER(Y1017),Y1017&gt;0,X1017&lt;1),ROUND(L1017/(Y1017*(1-X1017))-1,4),"")</f>
        <v>0.6576</v>
      </c>
      <c r="R1017" s="12">
        <v>0</v>
      </c>
      <c r="S1017" s="13">
        <f>IF(AND(ISNUMBER(E1017),E1017&gt;0,ISNUMBER(F1017)),R1017*(F1017/E1017-1)*(1-'Start Here'!$B$16),0)</f>
        <v>0</v>
      </c>
      <c r="T1017" s="17">
        <f>IF(AND(M1017="Ready",OR(I1017="Approve proposed",AND(I1017="Use my price",AND(ISNUMBER(J1017),J1017&gt;0))),ISNUMBER(L1017),E1017&gt;0),R1017*(L1017/E1017-1)*(1-'Start Here'!$B$16),0)</f>
        <v>0</v>
      </c>
      <c r="U1017" t="str" s="6">
        <v>SNAP: preserve existing selling price; Currently hidden; do not activate automatically</v>
      </c>
      <c r="V1017" t="str" s="21">
        <v>No</v>
      </c>
      <c r="W1017" t="str" s="21">
        <v>No</v>
      </c>
      <c r="X1017" s="22">
        <v>0</v>
      </c>
      <c r="Y1017" s="18">
        <v>8.12</v>
      </c>
      <c r="Z1017" s="18">
        <v>15</v>
      </c>
      <c r="AA1017" s="25">
        <v>0.5412</v>
      </c>
      <c r="AB1017" t="str" s="6">
        <v>2026-10-01 10:41:27 UTC</v>
      </c>
      <c r="AC1017" t="str" s="6">
        <v>Local Line cache</v>
      </c>
      <c r="AD1017" s="23">
        <v>805699</v>
      </c>
      <c r="AE1017" s="23">
        <v>526752</v>
      </c>
      <c r="AF1017" t="str" s="23">
        <v>805699:526752:snap</v>
      </c>
      <c r="AG1017" t="str" s="23">
        <v>Yes</v>
      </c>
      <c r="AH1017" t="str" s="23">
        <v>Yes</v>
      </c>
      <c r="AI1017" s="18">
        <v>0</v>
      </c>
    </row>
    <row r="1018" ht="32" customHeight="1">
      <c r="A1018" t="str" s="7">
        <v>Deck Family Farm</v>
      </c>
      <c r="B1018" t="str" s="7">
        <v>Unrendered Beef Tallow</v>
      </c>
      <c r="C1018" t="str" s="7">
        <v>2.00 - 3.70 lbs</v>
      </c>
      <c r="D1018" t="str" s="7">
        <v>Herd Share Members</v>
      </c>
      <c r="E1018" s="12">
        <v>12.78</v>
      </c>
      <c r="F1018" s="13">
        <v>13.8</v>
      </c>
      <c r="G1018" s="13">
        <f>IF(AND(ISNUMBER(E1018),ISNUMBER(F1018)),F1018-E1018,"")</f>
        <v>1.02</v>
      </c>
      <c r="H1018" s="14">
        <f>IF(AND(ISNUMBER(E1018),E1018&gt;0,ISNUMBER(F1018)),F1018/E1018-1,"")</f>
        <v>0.07981220657277</v>
      </c>
      <c r="I1018" t="str" s="15">
        <v>Unreviewed</v>
      </c>
      <c r="J1018" s="16"/>
      <c r="K1018" t="str" s="15">
        <v/>
      </c>
      <c r="L1018" s="17" t="str">
        <f>IF(AC1018="Local catalog","",IF(AG1018="Yes",IF(ISNUMBER(E1018),E1018,""),IF(I1018="Keep current",IF(ISNUMBER(E1018),E1018,""),IF(AH1018&lt;&gt;"Yes","",IF(I1018="Approve proposed",F1018,IF(AND(I1018="Use my price",AND(ISNUMBER(J1018),J1018&gt;0)),J1018,""))))))</f>
        <v/>
      </c>
      <c r="M1018" t="str" s="7">
        <f>IF(AND(AG1018="Yes",OR(I1018="Approve proposed",I1018="Use my price")),"CHECK: protected price kept current",IF(OR(I1018="Unreviewed",I1018=""),"Pending review",IF(I1018="Hold","On hold",IF(I1018="Keep current",IF(ISNUMBER(E1018),"Kept current","CHECK: no confirmed current price"),IF(AH1018&lt;&gt;"Yes","CHECK: source needs review",IF(AND(I1018="Use my price",NOT(AND(ISNUMBER(J1018),J1018&gt;0))),"CHECK: enter a price above zero",IF(NOT(OR(I1018="Approve proposed",I1018="Use my price")),"CHECK: choose a listed decision",IF(OR(NOT(ISNUMBER(L1018)),L1018&lt;=0,NOT(ISNUMBER(Y1018)),Y1018&lt;=0,X1018&gt;=1),"CHECK: price or base unavailable",IF(L1018/(Y1018*(1-X1018))-1&lt;0,"CHECK: price below local base","Ready")))))))))</f>
        <v>Pending review</v>
      </c>
      <c r="N1018" s="18">
        <v>12.78</v>
      </c>
      <c r="O1018" s="19">
        <v>0.6574</v>
      </c>
      <c r="P1018" s="14">
        <v>0.7899</v>
      </c>
      <c r="Q1018" s="20" t="str">
        <f>IF(AND(ISNUMBER(L1018),ISNUMBER(Y1018),Y1018&gt;0,X1018&lt;1),ROUND(L1018/(Y1018*(1-X1018))-1,4),"")</f>
        <v/>
      </c>
      <c r="R1018" s="12">
        <v>89.46000000000001</v>
      </c>
      <c r="S1018" s="13">
        <f>IF(AND(ISNUMBER(E1018),E1018&gt;0,ISNUMBER(F1018)),R1018*(F1018/E1018-1)*(1-'Start Here'!$B$16),0)</f>
        <v>6.925800000000004</v>
      </c>
      <c r="T1018" s="17">
        <f>IF(AND(M1018="Ready",OR(I1018="Approve proposed",AND(I1018="Use my price",AND(ISNUMBER(J1018),J1018&gt;0))),ISNUMBER(L1018),E1018&gt;0),R1018*(L1018/E1018-1)*(1-'Start Here'!$B$16),0)</f>
        <v>0</v>
      </c>
      <c r="U1018" t="str" s="6">
        <v>Currently hidden; do not activate automatically</v>
      </c>
      <c r="V1018" t="str" s="21">
        <v>No</v>
      </c>
      <c r="W1018" t="str" s="21">
        <v>No</v>
      </c>
      <c r="X1018" s="22">
        <v>0</v>
      </c>
      <c r="Y1018" s="18">
        <v>7.71</v>
      </c>
      <c r="Z1018" s="18">
        <v>5</v>
      </c>
      <c r="AA1018" s="25">
        <v>0.5412</v>
      </c>
      <c r="AB1018" t="str" s="6">
        <v>2026-10-01 10:41:27 UTC</v>
      </c>
      <c r="AC1018" t="str" s="6">
        <v>Local Line cache</v>
      </c>
      <c r="AD1018" s="23">
        <v>883799</v>
      </c>
      <c r="AE1018" s="23">
        <v>621045</v>
      </c>
      <c r="AF1018" t="str" s="23">
        <v>883799:621045:herdShare</v>
      </c>
      <c r="AG1018" t="str" s="23">
        <v>No</v>
      </c>
      <c r="AH1018" t="str" s="23">
        <v>Yes</v>
      </c>
      <c r="AI1018" s="18">
        <v>53.97</v>
      </c>
    </row>
    <row r="1019" ht="32" customHeight="1">
      <c r="A1019" t="str" s="7">
        <v>Deck Family Farm</v>
      </c>
      <c r="B1019" t="str" s="7">
        <v>Unrendered Beef Tallow</v>
      </c>
      <c r="C1019" t="str" s="7">
        <v>2.00 - 3.70 lbs</v>
      </c>
      <c r="D1019" t="str" s="7">
        <v>CSA Members</v>
      </c>
      <c r="E1019" s="12">
        <v>12.78</v>
      </c>
      <c r="F1019" s="13">
        <v>13.8</v>
      </c>
      <c r="G1019" s="13">
        <f>IF(AND(ISNUMBER(E1019),ISNUMBER(F1019)),F1019-E1019,"")</f>
        <v>1.02</v>
      </c>
      <c r="H1019" s="14">
        <f>IF(AND(ISNUMBER(E1019),E1019&gt;0,ISNUMBER(F1019)),F1019/E1019-1,"")</f>
        <v>0.07981220657277</v>
      </c>
      <c r="I1019" t="str" s="15">
        <v>Unreviewed</v>
      </c>
      <c r="J1019" s="16"/>
      <c r="K1019" t="str" s="15">
        <v/>
      </c>
      <c r="L1019" s="17" t="str">
        <f>IF(AC1019="Local catalog","",IF(AG1019="Yes",IF(ISNUMBER(E1019),E1019,""),IF(I1019="Keep current",IF(ISNUMBER(E1019),E1019,""),IF(AH1019&lt;&gt;"Yes","",IF(I1019="Approve proposed",F1019,IF(AND(I1019="Use my price",AND(ISNUMBER(J1019),J1019&gt;0)),J1019,""))))))</f>
        <v/>
      </c>
      <c r="M1019" t="str" s="7">
        <f>IF(AND(AG1019="Yes",OR(I1019="Approve proposed",I1019="Use my price")),"CHECK: protected price kept current",IF(OR(I1019="Unreviewed",I1019=""),"Pending review",IF(I1019="Hold","On hold",IF(I1019="Keep current",IF(ISNUMBER(E1019),"Kept current","CHECK: no confirmed current price"),IF(AH1019&lt;&gt;"Yes","CHECK: source needs review",IF(AND(I1019="Use my price",NOT(AND(ISNUMBER(J1019),J1019&gt;0))),"CHECK: enter a price above zero",IF(NOT(OR(I1019="Approve proposed",I1019="Use my price")),"CHECK: choose a listed decision",IF(OR(NOT(ISNUMBER(L1019)),L1019&lt;=0,NOT(ISNUMBER(Y1019)),Y1019&lt;=0,X1019&gt;=1),"CHECK: price or base unavailable",IF(L1019/(Y1019*(1-X1019))-1&lt;0,"CHECK: price below local base","Ready")))))))))</f>
        <v>Pending review</v>
      </c>
      <c r="N1019" s="18">
        <v>12.78</v>
      </c>
      <c r="O1019" s="19">
        <v>0.6574</v>
      </c>
      <c r="P1019" s="14">
        <v>0.7899</v>
      </c>
      <c r="Q1019" s="20" t="str">
        <f>IF(AND(ISNUMBER(L1019),ISNUMBER(Y1019),Y1019&gt;0,X1019&lt;1),ROUND(L1019/(Y1019*(1-X1019))-1,4),"")</f>
        <v/>
      </c>
      <c r="R1019" s="12">
        <v>0</v>
      </c>
      <c r="S1019" s="13">
        <f>IF(AND(ISNUMBER(E1019),E1019&gt;0,ISNUMBER(F1019)),R1019*(F1019/E1019-1)*(1-'Start Here'!$B$16),0)</f>
        <v>0</v>
      </c>
      <c r="T1019" s="17">
        <f>IF(AND(M1019="Ready",OR(I1019="Approve proposed",AND(I1019="Use my price",AND(ISNUMBER(J1019),J1019&gt;0))),ISNUMBER(L1019),E1019&gt;0),R1019*(L1019/E1019-1)*(1-'Start Here'!$B$16),0)</f>
        <v>0</v>
      </c>
      <c r="U1019" t="str" s="6">
        <v>Currently hidden; do not activate automatically</v>
      </c>
      <c r="V1019" t="str" s="21">
        <v>No</v>
      </c>
      <c r="W1019" t="str" s="21">
        <v>No</v>
      </c>
      <c r="X1019" s="22">
        <v>0</v>
      </c>
      <c r="Y1019" s="18">
        <v>7.71</v>
      </c>
      <c r="Z1019" s="18">
        <v>5</v>
      </c>
      <c r="AA1019" s="25">
        <v>0.5412</v>
      </c>
      <c r="AB1019" t="str" s="6">
        <v>2026-10-01 10:41:27 UTC</v>
      </c>
      <c r="AC1019" t="str" s="6">
        <v>Local Line cache</v>
      </c>
      <c r="AD1019" s="23">
        <v>883799</v>
      </c>
      <c r="AE1019" s="23">
        <v>621045</v>
      </c>
      <c r="AF1019" t="str" s="23">
        <v>883799:621045:member</v>
      </c>
      <c r="AG1019" t="str" s="23">
        <v>No</v>
      </c>
      <c r="AH1019" t="str" s="23">
        <v>Yes</v>
      </c>
      <c r="AI1019" s="18">
        <v>0</v>
      </c>
    </row>
    <row r="1020" ht="32" customHeight="1">
      <c r="A1020" t="str" s="7">
        <v>Deck Family Farm</v>
      </c>
      <c r="B1020" t="str" s="7">
        <v>Unrendered Beef Tallow</v>
      </c>
      <c r="C1020" t="str" s="7">
        <v>2.00 - 3.70 lbs</v>
      </c>
      <c r="D1020" t="str" s="7">
        <v>Guest Basket</v>
      </c>
      <c r="E1020" s="12">
        <v>12.78</v>
      </c>
      <c r="F1020" s="13">
        <v>13.8</v>
      </c>
      <c r="G1020" s="13">
        <f>IF(AND(ISNUMBER(E1020),ISNUMBER(F1020)),F1020-E1020,"")</f>
        <v>1.02</v>
      </c>
      <c r="H1020" s="14">
        <f>IF(AND(ISNUMBER(E1020),E1020&gt;0,ISNUMBER(F1020)),F1020/E1020-1,"")</f>
        <v>0.07981220657277</v>
      </c>
      <c r="I1020" t="str" s="15">
        <v>Unreviewed</v>
      </c>
      <c r="J1020" s="16"/>
      <c r="K1020" t="str" s="15">
        <v/>
      </c>
      <c r="L1020" s="17" t="str">
        <f>IF(AC1020="Local catalog","",IF(AG1020="Yes",IF(ISNUMBER(E1020),E1020,""),IF(I1020="Keep current",IF(ISNUMBER(E1020),E1020,""),IF(AH1020&lt;&gt;"Yes","",IF(I1020="Approve proposed",F1020,IF(AND(I1020="Use my price",AND(ISNUMBER(J1020),J1020&gt;0)),J1020,""))))))</f>
        <v/>
      </c>
      <c r="M1020" t="str" s="7">
        <f>IF(AND(AG1020="Yes",OR(I1020="Approve proposed",I1020="Use my price")),"CHECK: protected price kept current",IF(OR(I1020="Unreviewed",I1020=""),"Pending review",IF(I1020="Hold","On hold",IF(I1020="Keep current",IF(ISNUMBER(E1020),"Kept current","CHECK: no confirmed current price"),IF(AH1020&lt;&gt;"Yes","CHECK: source needs review",IF(AND(I1020="Use my price",NOT(AND(ISNUMBER(J1020),J1020&gt;0))),"CHECK: enter a price above zero",IF(NOT(OR(I1020="Approve proposed",I1020="Use my price")),"CHECK: choose a listed decision",IF(OR(NOT(ISNUMBER(L1020)),L1020&lt;=0,NOT(ISNUMBER(Y1020)),Y1020&lt;=0,X1020&gt;=1),"CHECK: price or base unavailable",IF(L1020/(Y1020*(1-X1020))-1&lt;0,"CHECK: price below local base","Ready")))))))))</f>
        <v>Pending review</v>
      </c>
      <c r="N1020" s="18">
        <v>12.78</v>
      </c>
      <c r="O1020" s="19">
        <v>0.6574</v>
      </c>
      <c r="P1020" s="14">
        <v>0.7899</v>
      </c>
      <c r="Q1020" s="20" t="str">
        <f>IF(AND(ISNUMBER(L1020),ISNUMBER(Y1020),Y1020&gt;0,X1020&lt;1),ROUND(L1020/(Y1020*(1-X1020))-1,4),"")</f>
        <v/>
      </c>
      <c r="R1020" s="12">
        <v>14.96</v>
      </c>
      <c r="S1020" s="13">
        <f>IF(AND(ISNUMBER(E1020),E1020&gt;0,ISNUMBER(F1020)),R1020*(F1020/E1020-1)*(1-'Start Here'!$B$16),0)</f>
        <v>1.15817089201878</v>
      </c>
      <c r="T1020" s="17">
        <f>IF(AND(M1020="Ready",OR(I1020="Approve proposed",AND(I1020="Use my price",AND(ISNUMBER(J1020),J1020&gt;0))),ISNUMBER(L1020),E1020&gt;0),R1020*(L1020/E1020-1)*(1-'Start Here'!$B$16),0)</f>
        <v>0</v>
      </c>
      <c r="U1020" t="str" s="6">
        <v>Currently hidden; do not activate automatically</v>
      </c>
      <c r="V1020" t="str" s="21">
        <v>No</v>
      </c>
      <c r="W1020" t="str" s="21">
        <v>No</v>
      </c>
      <c r="X1020" s="22">
        <v>0</v>
      </c>
      <c r="Y1020" s="18">
        <v>7.71</v>
      </c>
      <c r="Z1020" s="18">
        <v>5</v>
      </c>
      <c r="AA1020" s="25">
        <v>0.5412</v>
      </c>
      <c r="AB1020" t="str" s="6">
        <v>2026-10-01 10:41:27 UTC</v>
      </c>
      <c r="AC1020" t="str" s="6">
        <v>Local Line cache</v>
      </c>
      <c r="AD1020" s="23">
        <v>883799</v>
      </c>
      <c r="AE1020" s="23">
        <v>621045</v>
      </c>
      <c r="AF1020" t="str" s="23">
        <v>883799:621045:guest</v>
      </c>
      <c r="AG1020" t="str" s="23">
        <v>No</v>
      </c>
      <c r="AH1020" t="str" s="23">
        <v>Yes</v>
      </c>
      <c r="AI1020" s="18">
        <v>7.71</v>
      </c>
    </row>
    <row r="1021" ht="32" customHeight="1">
      <c r="A1021" t="str" s="7">
        <v>Deck Family Farm</v>
      </c>
      <c r="B1021" t="str" s="7">
        <v>Unrendered Beef Tallow</v>
      </c>
      <c r="C1021" t="str" s="7">
        <v>2.00 - 3.70 lbs</v>
      </c>
      <c r="D1021" t="str" s="7">
        <v>SNAP</v>
      </c>
      <c r="E1021" s="12">
        <v>12.78</v>
      </c>
      <c r="F1021" s="13">
        <v>12.78</v>
      </c>
      <c r="G1021" s="13">
        <f>IF(AND(ISNUMBER(E1021),ISNUMBER(F1021)),F1021-E1021,"")</f>
        <v>0</v>
      </c>
      <c r="H1021" s="14">
        <f>IF(AND(ISNUMBER(E1021),E1021&gt;0,ISNUMBER(F1021)),F1021/E1021-1,"")</f>
        <v>0</v>
      </c>
      <c r="I1021" t="str" s="15">
        <v>Keep current</v>
      </c>
      <c r="J1021" s="16"/>
      <c r="K1021" t="str" s="15">
        <v/>
      </c>
      <c r="L1021" s="17">
        <f>IF(AC1021="Local catalog","",IF(AG1021="Yes",IF(ISNUMBER(E1021),E1021,""),IF(I1021="Keep current",IF(ISNUMBER(E1021),E1021,""),IF(AH1021&lt;&gt;"Yes","",IF(I1021="Approve proposed",F1021,IF(AND(I1021="Use my price",AND(ISNUMBER(J1021),J1021&gt;0)),J1021,""))))))</f>
        <v>12.78</v>
      </c>
      <c r="M1021" t="str" s="7">
        <f>IF(AND(AG1021="Yes",OR(I1021="Approve proposed",I1021="Use my price")),"CHECK: protected price kept current",IF(OR(I1021="Unreviewed",I1021=""),"Pending review",IF(I1021="Hold","On hold",IF(I1021="Keep current",IF(ISNUMBER(E1021),"Kept current","CHECK: no confirmed current price"),IF(AH1021&lt;&gt;"Yes","CHECK: source needs review",IF(AND(I1021="Use my price",NOT(AND(ISNUMBER(J1021),J1021&gt;0))),"CHECK: enter a price above zero",IF(NOT(OR(I1021="Approve proposed",I1021="Use my price")),"CHECK: choose a listed decision",IF(OR(NOT(ISNUMBER(L1021)),L1021&lt;=0,NOT(ISNUMBER(Y1021)),Y1021&lt;=0,X1021&gt;=1),"CHECK: price or base unavailable",IF(L1021/(Y1021*(1-X1021))-1&lt;0,"CHECK: price below local base","Ready")))))))))</f>
        <v>Kept current</v>
      </c>
      <c r="N1021" s="18">
        <v>12.78</v>
      </c>
      <c r="O1021" s="19">
        <v>0.6574</v>
      </c>
      <c r="P1021" s="14">
        <v>0.6576</v>
      </c>
      <c r="Q1021" s="20">
        <f>IF(AND(ISNUMBER(L1021),ISNUMBER(Y1021),Y1021&gt;0,X1021&lt;1),ROUND(L1021/(Y1021*(1-X1021))-1,4),"")</f>
        <v>0.6576</v>
      </c>
      <c r="R1021" s="12">
        <v>0</v>
      </c>
      <c r="S1021" s="13">
        <f>IF(AND(ISNUMBER(E1021),E1021&gt;0,ISNUMBER(F1021)),R1021*(F1021/E1021-1)*(1-'Start Here'!$B$16),0)</f>
        <v>0</v>
      </c>
      <c r="T1021" s="17">
        <f>IF(AND(M1021="Ready",OR(I1021="Approve proposed",AND(I1021="Use my price",AND(ISNUMBER(J1021),J1021&gt;0))),ISNUMBER(L1021),E1021&gt;0),R1021*(L1021/E1021-1)*(1-'Start Here'!$B$16),0)</f>
        <v>0</v>
      </c>
      <c r="U1021" t="str" s="6">
        <v>SNAP: preserve existing selling price; Currently hidden; do not activate automatically</v>
      </c>
      <c r="V1021" t="str" s="21">
        <v>No</v>
      </c>
      <c r="W1021" t="str" s="21">
        <v>No</v>
      </c>
      <c r="X1021" s="22">
        <v>0</v>
      </c>
      <c r="Y1021" s="18">
        <v>7.71</v>
      </c>
      <c r="Z1021" s="18">
        <v>5</v>
      </c>
      <c r="AA1021" s="25">
        <v>0.5412</v>
      </c>
      <c r="AB1021" t="str" s="6">
        <v>2026-10-01 10:41:27 UTC</v>
      </c>
      <c r="AC1021" t="str" s="6">
        <v>Local Line cache</v>
      </c>
      <c r="AD1021" s="23">
        <v>883799</v>
      </c>
      <c r="AE1021" s="23">
        <v>621045</v>
      </c>
      <c r="AF1021" t="str" s="23">
        <v>883799:621045:snap</v>
      </c>
      <c r="AG1021" t="str" s="23">
        <v>Yes</v>
      </c>
      <c r="AH1021" t="str" s="23">
        <v>Yes</v>
      </c>
      <c r="AI1021" s="18">
        <v>0</v>
      </c>
    </row>
    <row r="1022" ht="32" customHeight="1">
      <c r="A1022" t="str" s="7">
        <v>Deck Family Farm</v>
      </c>
      <c r="B1022" t="str" s="7">
        <v>Whole Lamb October Deposit</v>
      </c>
      <c r="C1022" t="str" s="7">
        <v>ea</v>
      </c>
      <c r="D1022" t="str" s="7">
        <v>Herd Share Members</v>
      </c>
      <c r="E1022" s="12">
        <v>200</v>
      </c>
      <c r="F1022" s="13">
        <v>200</v>
      </c>
      <c r="G1022" s="13">
        <f>IF(AND(ISNUMBER(E1022),ISNUMBER(F1022)),F1022-E1022,"")</f>
        <v>0</v>
      </c>
      <c r="H1022" s="14">
        <f>IF(AND(ISNUMBER(E1022),E1022&gt;0,ISNUMBER(F1022)),F1022/E1022-1,"")</f>
        <v>0</v>
      </c>
      <c r="I1022" t="str" s="15">
        <v>Keep current</v>
      </c>
      <c r="J1022" s="16"/>
      <c r="K1022" t="str" s="15">
        <v/>
      </c>
      <c r="L1022" s="17">
        <f>IF(AC1022="Local catalog","",IF(AG1022="Yes",IF(ISNUMBER(E1022),E1022,""),IF(I1022="Keep current",IF(ISNUMBER(E1022),E1022,""),IF(AH1022&lt;&gt;"Yes","",IF(I1022="Approve proposed",F1022,IF(AND(I1022="Use my price",AND(ISNUMBER(J1022),J1022&gt;0)),J1022,""))))))</f>
        <v>200</v>
      </c>
      <c r="M1022" t="str" s="7">
        <f>IF(AND(AG1022="Yes",OR(I1022="Approve proposed",I1022="Use my price")),"CHECK: protected price kept current",IF(OR(I1022="Unreviewed",I1022=""),"Pending review",IF(I1022="Hold","On hold",IF(I1022="Keep current",IF(ISNUMBER(E1022),"Kept current","CHECK: no confirmed current price"),IF(AH1022&lt;&gt;"Yes","CHECK: source needs review",IF(AND(I1022="Use my price",NOT(AND(ISNUMBER(J1022),J1022&gt;0))),"CHECK: enter a price above zero",IF(NOT(OR(I1022="Approve proposed",I1022="Use my price")),"CHECK: choose a listed decision",IF(OR(NOT(ISNUMBER(L1022)),L1022&lt;=0,NOT(ISNUMBER(Y1022)),Y1022&lt;=0,X1022&gt;=1),"CHECK: price or base unavailable",IF(L1022/(Y1022*(1-X1022))-1&lt;0,"CHECK: price below local base","Ready")))))))))</f>
        <v>Kept current</v>
      </c>
      <c r="N1022" s="18">
        <v>200</v>
      </c>
      <c r="O1022" s="19">
        <v>0</v>
      </c>
      <c r="P1022" s="14">
        <v>0</v>
      </c>
      <c r="Q1022" s="20">
        <f>IF(AND(ISNUMBER(L1022),ISNUMBER(Y1022),Y1022&gt;0,X1022&lt;1),ROUND(L1022/(Y1022*(1-X1022))-1,4),"")</f>
        <v>0</v>
      </c>
      <c r="R1022" s="12">
        <v>0</v>
      </c>
      <c r="S1022" s="13">
        <f>IF(AND(ISNUMBER(E1022),E1022&gt;0,ISNUMBER(F1022)),R1022*(F1022/E1022-1)*(1-'Start Here'!$B$16),0)</f>
        <v>0</v>
      </c>
      <c r="T1022" s="17">
        <f>IF(AND(M1022="Ready",OR(I1022="Approve proposed",AND(I1022="Use my price",AND(ISNUMBER(J1022),J1022&gt;0))),ISNUMBER(L1022),E1022&gt;0),R1022*(L1022/E1022-1)*(1-'Start Here'!$B$16),0)</f>
        <v>0</v>
      </c>
      <c r="U1022" t="str" s="6">
        <v>Deposit: preserve current price and zero-markup rule</v>
      </c>
      <c r="V1022" t="str" s="21">
        <v>Yes</v>
      </c>
      <c r="W1022" t="str" s="21">
        <v>No</v>
      </c>
      <c r="X1022" s="22">
        <v>0</v>
      </c>
      <c r="Y1022" s="18">
        <v>200</v>
      </c>
      <c r="Z1022" s="18">
        <v>200</v>
      </c>
      <c r="AA1022" s="25">
        <v>1</v>
      </c>
      <c r="AB1022" t="str" s="6">
        <v>2026-10-01 10:41:27 UTC</v>
      </c>
      <c r="AC1022" t="str" s="6">
        <v>Local Line cache</v>
      </c>
      <c r="AD1022" s="23">
        <v>1048788</v>
      </c>
      <c r="AE1022" s="23">
        <v>852421</v>
      </c>
      <c r="AF1022" t="str" s="23">
        <v>1048788:852421:herdShare</v>
      </c>
      <c r="AG1022" t="str" s="23">
        <v>Yes</v>
      </c>
      <c r="AH1022" t="str" s="23">
        <v>Yes</v>
      </c>
      <c r="AI1022" s="18">
        <v>0</v>
      </c>
    </row>
    <row r="1023" ht="32" customHeight="1">
      <c r="A1023" t="str" s="7">
        <v>Deck Family Farm</v>
      </c>
      <c r="B1023" t="str" s="7">
        <v>Whole Lamb October Deposit</v>
      </c>
      <c r="C1023" t="str" s="7">
        <v>ea</v>
      </c>
      <c r="D1023" t="str" s="7">
        <v>CSA Members</v>
      </c>
      <c r="E1023" s="12">
        <v>200</v>
      </c>
      <c r="F1023" s="13">
        <v>200</v>
      </c>
      <c r="G1023" s="13">
        <f>IF(AND(ISNUMBER(E1023),ISNUMBER(F1023)),F1023-E1023,"")</f>
        <v>0</v>
      </c>
      <c r="H1023" s="14">
        <f>IF(AND(ISNUMBER(E1023),E1023&gt;0,ISNUMBER(F1023)),F1023/E1023-1,"")</f>
        <v>0</v>
      </c>
      <c r="I1023" t="str" s="15">
        <v>Keep current</v>
      </c>
      <c r="J1023" s="16"/>
      <c r="K1023" t="str" s="15">
        <v/>
      </c>
      <c r="L1023" s="17">
        <f>IF(AC1023="Local catalog","",IF(AG1023="Yes",IF(ISNUMBER(E1023),E1023,""),IF(I1023="Keep current",IF(ISNUMBER(E1023),E1023,""),IF(AH1023&lt;&gt;"Yes","",IF(I1023="Approve proposed",F1023,IF(AND(I1023="Use my price",AND(ISNUMBER(J1023),J1023&gt;0)),J1023,""))))))</f>
        <v>200</v>
      </c>
      <c r="M1023" t="str" s="7">
        <f>IF(AND(AG1023="Yes",OR(I1023="Approve proposed",I1023="Use my price")),"CHECK: protected price kept current",IF(OR(I1023="Unreviewed",I1023=""),"Pending review",IF(I1023="Hold","On hold",IF(I1023="Keep current",IF(ISNUMBER(E1023),"Kept current","CHECK: no confirmed current price"),IF(AH1023&lt;&gt;"Yes","CHECK: source needs review",IF(AND(I1023="Use my price",NOT(AND(ISNUMBER(J1023),J1023&gt;0))),"CHECK: enter a price above zero",IF(NOT(OR(I1023="Approve proposed",I1023="Use my price")),"CHECK: choose a listed decision",IF(OR(NOT(ISNUMBER(L1023)),L1023&lt;=0,NOT(ISNUMBER(Y1023)),Y1023&lt;=0,X1023&gt;=1),"CHECK: price or base unavailable",IF(L1023/(Y1023*(1-X1023))-1&lt;0,"CHECK: price below local base","Ready")))))))))</f>
        <v>Kept current</v>
      </c>
      <c r="N1023" s="18">
        <v>200</v>
      </c>
      <c r="O1023" s="19">
        <v>0</v>
      </c>
      <c r="P1023" s="14">
        <v>0</v>
      </c>
      <c r="Q1023" s="20">
        <f>IF(AND(ISNUMBER(L1023),ISNUMBER(Y1023),Y1023&gt;0,X1023&lt;1),ROUND(L1023/(Y1023*(1-X1023))-1,4),"")</f>
        <v>0</v>
      </c>
      <c r="R1023" s="12">
        <v>0</v>
      </c>
      <c r="S1023" s="13">
        <f>IF(AND(ISNUMBER(E1023),E1023&gt;0,ISNUMBER(F1023)),R1023*(F1023/E1023-1)*(1-'Start Here'!$B$16),0)</f>
        <v>0</v>
      </c>
      <c r="T1023" s="17">
        <f>IF(AND(M1023="Ready",OR(I1023="Approve proposed",AND(I1023="Use my price",AND(ISNUMBER(J1023),J1023&gt;0))),ISNUMBER(L1023),E1023&gt;0),R1023*(L1023/E1023-1)*(1-'Start Here'!$B$16),0)</f>
        <v>0</v>
      </c>
      <c r="U1023" t="str" s="6">
        <v>Deposit: preserve current price and zero-markup rule</v>
      </c>
      <c r="V1023" t="str" s="21">
        <v>Yes</v>
      </c>
      <c r="W1023" t="str" s="21">
        <v>No</v>
      </c>
      <c r="X1023" s="22">
        <v>0</v>
      </c>
      <c r="Y1023" s="18">
        <v>200</v>
      </c>
      <c r="Z1023" s="18">
        <v>200</v>
      </c>
      <c r="AA1023" s="25">
        <v>1</v>
      </c>
      <c r="AB1023" t="str" s="6">
        <v>2026-10-01 10:41:27 UTC</v>
      </c>
      <c r="AC1023" t="str" s="6">
        <v>Local Line cache</v>
      </c>
      <c r="AD1023" s="23">
        <v>1048788</v>
      </c>
      <c r="AE1023" s="23">
        <v>852421</v>
      </c>
      <c r="AF1023" t="str" s="23">
        <v>1048788:852421:member</v>
      </c>
      <c r="AG1023" t="str" s="23">
        <v>Yes</v>
      </c>
      <c r="AH1023" t="str" s="23">
        <v>Yes</v>
      </c>
      <c r="AI1023" s="18">
        <v>0</v>
      </c>
    </row>
    <row r="1024" ht="32" customHeight="1">
      <c r="A1024" t="str" s="7">
        <v>Deck Family Farm</v>
      </c>
      <c r="B1024" t="str" s="7">
        <v>Whole Lamb October Deposit</v>
      </c>
      <c r="C1024" t="str" s="7">
        <v>ea</v>
      </c>
      <c r="D1024" t="str" s="7">
        <v>Guest Basket</v>
      </c>
      <c r="E1024" s="12">
        <v>200</v>
      </c>
      <c r="F1024" s="13">
        <v>200</v>
      </c>
      <c r="G1024" s="13">
        <f>IF(AND(ISNUMBER(E1024),ISNUMBER(F1024)),F1024-E1024,"")</f>
        <v>0</v>
      </c>
      <c r="H1024" s="14">
        <f>IF(AND(ISNUMBER(E1024),E1024&gt;0,ISNUMBER(F1024)),F1024/E1024-1,"")</f>
        <v>0</v>
      </c>
      <c r="I1024" t="str" s="15">
        <v>Keep current</v>
      </c>
      <c r="J1024" s="16"/>
      <c r="K1024" t="str" s="15">
        <v/>
      </c>
      <c r="L1024" s="17">
        <f>IF(AC1024="Local catalog","",IF(AG1024="Yes",IF(ISNUMBER(E1024),E1024,""),IF(I1024="Keep current",IF(ISNUMBER(E1024),E1024,""),IF(AH1024&lt;&gt;"Yes","",IF(I1024="Approve proposed",F1024,IF(AND(I1024="Use my price",AND(ISNUMBER(J1024),J1024&gt;0)),J1024,""))))))</f>
        <v>200</v>
      </c>
      <c r="M1024" t="str" s="7">
        <f>IF(AND(AG1024="Yes",OR(I1024="Approve proposed",I1024="Use my price")),"CHECK: protected price kept current",IF(OR(I1024="Unreviewed",I1024=""),"Pending review",IF(I1024="Hold","On hold",IF(I1024="Keep current",IF(ISNUMBER(E1024),"Kept current","CHECK: no confirmed current price"),IF(AH1024&lt;&gt;"Yes","CHECK: source needs review",IF(AND(I1024="Use my price",NOT(AND(ISNUMBER(J1024),J1024&gt;0))),"CHECK: enter a price above zero",IF(NOT(OR(I1024="Approve proposed",I1024="Use my price")),"CHECK: choose a listed decision",IF(OR(NOT(ISNUMBER(L1024)),L1024&lt;=0,NOT(ISNUMBER(Y1024)),Y1024&lt;=0,X1024&gt;=1),"CHECK: price or base unavailable",IF(L1024/(Y1024*(1-X1024))-1&lt;0,"CHECK: price below local base","Ready")))))))))</f>
        <v>Kept current</v>
      </c>
      <c r="N1024" s="18">
        <v>200</v>
      </c>
      <c r="O1024" s="19">
        <v>0</v>
      </c>
      <c r="P1024" s="14">
        <v>0</v>
      </c>
      <c r="Q1024" s="20">
        <f>IF(AND(ISNUMBER(L1024),ISNUMBER(Y1024),Y1024&gt;0,X1024&lt;1),ROUND(L1024/(Y1024*(1-X1024))-1,4),"")</f>
        <v>0</v>
      </c>
      <c r="R1024" s="12">
        <v>0</v>
      </c>
      <c r="S1024" s="13">
        <f>IF(AND(ISNUMBER(E1024),E1024&gt;0,ISNUMBER(F1024)),R1024*(F1024/E1024-1)*(1-'Start Here'!$B$16),0)</f>
        <v>0</v>
      </c>
      <c r="T1024" s="17">
        <f>IF(AND(M1024="Ready",OR(I1024="Approve proposed",AND(I1024="Use my price",AND(ISNUMBER(J1024),J1024&gt;0))),ISNUMBER(L1024),E1024&gt;0),R1024*(L1024/E1024-1)*(1-'Start Here'!$B$16),0)</f>
        <v>0</v>
      </c>
      <c r="U1024" t="str" s="6">
        <v>Deposit: preserve current price and zero-markup rule</v>
      </c>
      <c r="V1024" t="str" s="21">
        <v>Yes</v>
      </c>
      <c r="W1024" t="str" s="21">
        <v>No</v>
      </c>
      <c r="X1024" s="22">
        <v>0</v>
      </c>
      <c r="Y1024" s="18">
        <v>200</v>
      </c>
      <c r="Z1024" s="18">
        <v>200</v>
      </c>
      <c r="AA1024" s="25">
        <v>1</v>
      </c>
      <c r="AB1024" t="str" s="6">
        <v>2026-10-01 10:41:27 UTC</v>
      </c>
      <c r="AC1024" t="str" s="6">
        <v>Local Line cache</v>
      </c>
      <c r="AD1024" s="23">
        <v>1048788</v>
      </c>
      <c r="AE1024" s="23">
        <v>852421</v>
      </c>
      <c r="AF1024" t="str" s="23">
        <v>1048788:852421:guest</v>
      </c>
      <c r="AG1024" t="str" s="23">
        <v>Yes</v>
      </c>
      <c r="AH1024" t="str" s="23">
        <v>Yes</v>
      </c>
      <c r="AI1024" s="18">
        <v>0</v>
      </c>
    </row>
    <row r="1025" ht="32" customHeight="1">
      <c r="A1025" t="str" s="7">
        <v>Deck Family Farm</v>
      </c>
      <c r="B1025" t="str" s="7">
        <v>Whole Lamb October Deposit</v>
      </c>
      <c r="C1025" t="str" s="7">
        <v>ea</v>
      </c>
      <c r="D1025" t="str" s="7">
        <v>SNAP</v>
      </c>
      <c r="E1025" s="12">
        <v>200</v>
      </c>
      <c r="F1025" s="13">
        <v>200</v>
      </c>
      <c r="G1025" s="13">
        <f>IF(AND(ISNUMBER(E1025),ISNUMBER(F1025)),F1025-E1025,"")</f>
        <v>0</v>
      </c>
      <c r="H1025" s="14">
        <f>IF(AND(ISNUMBER(E1025),E1025&gt;0,ISNUMBER(F1025)),F1025/E1025-1,"")</f>
        <v>0</v>
      </c>
      <c r="I1025" t="str" s="15">
        <v>Keep current</v>
      </c>
      <c r="J1025" s="16"/>
      <c r="K1025" t="str" s="15">
        <v/>
      </c>
      <c r="L1025" s="17">
        <f>IF(AC1025="Local catalog","",IF(AG1025="Yes",IF(ISNUMBER(E1025),E1025,""),IF(I1025="Keep current",IF(ISNUMBER(E1025),E1025,""),IF(AH1025&lt;&gt;"Yes","",IF(I1025="Approve proposed",F1025,IF(AND(I1025="Use my price",AND(ISNUMBER(J1025),J1025&gt;0)),J1025,""))))))</f>
        <v>200</v>
      </c>
      <c r="M1025" t="str" s="7">
        <f>IF(AND(AG1025="Yes",OR(I1025="Approve proposed",I1025="Use my price")),"CHECK: protected price kept current",IF(OR(I1025="Unreviewed",I1025=""),"Pending review",IF(I1025="Hold","On hold",IF(I1025="Keep current",IF(ISNUMBER(E1025),"Kept current","CHECK: no confirmed current price"),IF(AH1025&lt;&gt;"Yes","CHECK: source needs review",IF(AND(I1025="Use my price",NOT(AND(ISNUMBER(J1025),J1025&gt;0))),"CHECK: enter a price above zero",IF(NOT(OR(I1025="Approve proposed",I1025="Use my price")),"CHECK: choose a listed decision",IF(OR(NOT(ISNUMBER(L1025)),L1025&lt;=0,NOT(ISNUMBER(Y1025)),Y1025&lt;=0,X1025&gt;=1),"CHECK: price or base unavailable",IF(L1025/(Y1025*(1-X1025))-1&lt;0,"CHECK: price below local base","Ready")))))))))</f>
        <v>Kept current</v>
      </c>
      <c r="N1025" s="18">
        <v>200</v>
      </c>
      <c r="O1025" s="19">
        <v>0</v>
      </c>
      <c r="P1025" s="14">
        <v>0</v>
      </c>
      <c r="Q1025" s="20">
        <f>IF(AND(ISNUMBER(L1025),ISNUMBER(Y1025),Y1025&gt;0,X1025&lt;1),ROUND(L1025/(Y1025*(1-X1025))-1,4),"")</f>
        <v>0</v>
      </c>
      <c r="R1025" s="12">
        <v>0</v>
      </c>
      <c r="S1025" s="13">
        <f>IF(AND(ISNUMBER(E1025),E1025&gt;0,ISNUMBER(F1025)),R1025*(F1025/E1025-1)*(1-'Start Here'!$B$16),0)</f>
        <v>0</v>
      </c>
      <c r="T1025" s="17">
        <f>IF(AND(M1025="Ready",OR(I1025="Approve proposed",AND(I1025="Use my price",AND(ISNUMBER(J1025),J1025&gt;0))),ISNUMBER(L1025),E1025&gt;0),R1025*(L1025/E1025-1)*(1-'Start Here'!$B$16),0)</f>
        <v>0</v>
      </c>
      <c r="U1025" t="str" s="6">
        <v>Deposit: preserve current price and zero-markup rule</v>
      </c>
      <c r="V1025" t="str" s="21">
        <v>Yes</v>
      </c>
      <c r="W1025" t="str" s="21">
        <v>No</v>
      </c>
      <c r="X1025" s="22">
        <v>0</v>
      </c>
      <c r="Y1025" s="18">
        <v>200</v>
      </c>
      <c r="Z1025" s="18">
        <v>200</v>
      </c>
      <c r="AA1025" s="25">
        <v>1</v>
      </c>
      <c r="AB1025" t="str" s="6">
        <v>2026-10-01 10:41:27 UTC</v>
      </c>
      <c r="AC1025" t="str" s="6">
        <v>Local Line cache</v>
      </c>
      <c r="AD1025" s="23">
        <v>1048788</v>
      </c>
      <c r="AE1025" s="23">
        <v>852421</v>
      </c>
      <c r="AF1025" t="str" s="23">
        <v>1048788:852421:snap</v>
      </c>
      <c r="AG1025" t="str" s="23">
        <v>Yes</v>
      </c>
      <c r="AH1025" t="str" s="23">
        <v>Yes</v>
      </c>
      <c r="AI1025" s="18">
        <v>0</v>
      </c>
    </row>
    <row r="1026" ht="32" customHeight="1">
      <c r="A1026" t="str" s="7">
        <v>Deck Family Farm's Hyland Artisinal Meats</v>
      </c>
      <c r="B1026" t="str" s="7">
        <v>Blueberry Maple Sausage Links</v>
      </c>
      <c r="C1026" t="str" s="7">
        <v>4 links/ pack 14 oz pack</v>
      </c>
      <c r="D1026" t="str" s="7">
        <v>Herd Share Members</v>
      </c>
      <c r="E1026" s="12">
        <v>17.93</v>
      </c>
      <c r="F1026" s="13">
        <v>19.36</v>
      </c>
      <c r="G1026" s="13">
        <f>IF(AND(ISNUMBER(E1026),ISNUMBER(F1026)),F1026-E1026,"")</f>
        <v>1.43</v>
      </c>
      <c r="H1026" s="14">
        <f>IF(AND(ISNUMBER(E1026),E1026&gt;0,ISNUMBER(F1026)),F1026/E1026-1,"")</f>
        <v>0.07975460122699385</v>
      </c>
      <c r="I1026" t="str" s="15">
        <v>Unreviewed</v>
      </c>
      <c r="J1026" s="16"/>
      <c r="K1026" t="str" s="15">
        <v/>
      </c>
      <c r="L1026" s="17" t="str">
        <f>IF(AC1026="Local catalog","",IF(AG1026="Yes",IF(ISNUMBER(E1026),E1026,""),IF(I1026="Keep current",IF(ISNUMBER(E1026),E1026,""),IF(AH1026&lt;&gt;"Yes","",IF(I1026="Approve proposed",F1026,IF(AND(I1026="Use my price",AND(ISNUMBER(J1026),J1026&gt;0)),J1026,""))))))</f>
        <v/>
      </c>
      <c r="M1026" t="str" s="7">
        <f>IF(AND(AG1026="Yes",OR(I1026="Approve proposed",I1026="Use my price")),"CHECK: protected price kept current",IF(OR(I1026="Unreviewed",I1026=""),"Pending review",IF(I1026="Hold","On hold",IF(I1026="Keep current",IF(ISNUMBER(E1026),"Kept current","CHECK: no confirmed current price"),IF(AH1026&lt;&gt;"Yes","CHECK: source needs review",IF(AND(I1026="Use my price",NOT(AND(ISNUMBER(J1026),J1026&gt;0))),"CHECK: enter a price above zero",IF(NOT(OR(I1026="Approve proposed",I1026="Use my price")),"CHECK: choose a listed decision",IF(OR(NOT(ISNUMBER(L1026)),L1026&lt;=0,NOT(ISNUMBER(Y1026)),Y1026&lt;=0,X1026&gt;=1),"CHECK: price or base unavailable",IF(L1026/(Y1026*(1-X1026))-1&lt;0,"CHECK: price below local base","Ready")))))))))</f>
        <v>Pending review</v>
      </c>
      <c r="N1026" s="18">
        <v>17.93</v>
      </c>
      <c r="O1026" s="19">
        <v>0.6574</v>
      </c>
      <c r="P1026" s="14">
        <v>0.7893</v>
      </c>
      <c r="Q1026" s="20" t="str">
        <f>IF(AND(ISNUMBER(L1026),ISNUMBER(Y1026),Y1026&gt;0,X1026&lt;1),ROUND(L1026/(Y1026*(1-X1026))-1,4),"")</f>
        <v/>
      </c>
      <c r="R1026" s="12">
        <v>0</v>
      </c>
      <c r="S1026" s="13">
        <f>IF(AND(ISNUMBER(E1026),E1026&gt;0,ISNUMBER(F1026)),R1026*(F1026/E1026-1)*(1-'Start Here'!$B$16),0)</f>
        <v>0</v>
      </c>
      <c r="T1026" s="17">
        <f>IF(AND(M1026="Ready",OR(I1026="Approve proposed",AND(I1026="Use my price",AND(ISNUMBER(J1026),J1026&gt;0))),ISNUMBER(L1026),E1026&gt;0),R1026*(L1026/E1026-1)*(1-'Start Here'!$B$16),0)</f>
        <v>0</v>
      </c>
      <c r="U1026" t="str" s="6">
        <v>Currently hidden; do not activate automatically</v>
      </c>
      <c r="V1026" t="str" s="21">
        <v>No</v>
      </c>
      <c r="W1026" t="str" s="21">
        <v>No</v>
      </c>
      <c r="X1026" s="22">
        <v>0</v>
      </c>
      <c r="Y1026" s="18">
        <v>10.82</v>
      </c>
      <c r="Z1026" s="18">
        <v>19.99</v>
      </c>
      <c r="AA1026" s="25">
        <v>0.5412</v>
      </c>
      <c r="AB1026" t="str" s="6">
        <v>2026-10-01 10:41:27 UTC</v>
      </c>
      <c r="AC1026" t="str" s="6">
        <v>Local Line cache</v>
      </c>
      <c r="AD1026" s="23">
        <v>900311</v>
      </c>
      <c r="AE1026" s="23">
        <v>642340</v>
      </c>
      <c r="AF1026" t="str" s="23">
        <v>900311:642340:herdShare</v>
      </c>
      <c r="AG1026" t="str" s="23">
        <v>No</v>
      </c>
      <c r="AH1026" t="str" s="23">
        <v>Yes</v>
      </c>
      <c r="AI1026" s="18">
        <v>0</v>
      </c>
    </row>
    <row r="1027" ht="32" customHeight="1">
      <c r="A1027" t="str" s="7">
        <v>Deck Family Farm's Hyland Artisinal Meats</v>
      </c>
      <c r="B1027" t="str" s="7">
        <v>Blueberry Maple Sausage Links</v>
      </c>
      <c r="C1027" t="str" s="7">
        <v>4 links/ pack 14 oz pack</v>
      </c>
      <c r="D1027" t="str" s="7">
        <v>CSA Members</v>
      </c>
      <c r="E1027" s="12">
        <v>17.93</v>
      </c>
      <c r="F1027" s="13">
        <v>19.36</v>
      </c>
      <c r="G1027" s="13">
        <f>IF(AND(ISNUMBER(E1027),ISNUMBER(F1027)),F1027-E1027,"")</f>
        <v>1.43</v>
      </c>
      <c r="H1027" s="14">
        <f>IF(AND(ISNUMBER(E1027),E1027&gt;0,ISNUMBER(F1027)),F1027/E1027-1,"")</f>
        <v>0.07975460122699385</v>
      </c>
      <c r="I1027" t="str" s="15">
        <v>Unreviewed</v>
      </c>
      <c r="J1027" s="16"/>
      <c r="K1027" t="str" s="15">
        <v/>
      </c>
      <c r="L1027" s="17" t="str">
        <f>IF(AC1027="Local catalog","",IF(AG1027="Yes",IF(ISNUMBER(E1027),E1027,""),IF(I1027="Keep current",IF(ISNUMBER(E1027),E1027,""),IF(AH1027&lt;&gt;"Yes","",IF(I1027="Approve proposed",F1027,IF(AND(I1027="Use my price",AND(ISNUMBER(J1027),J1027&gt;0)),J1027,""))))))</f>
        <v/>
      </c>
      <c r="M1027" t="str" s="7">
        <f>IF(AND(AG1027="Yes",OR(I1027="Approve proposed",I1027="Use my price")),"CHECK: protected price kept current",IF(OR(I1027="Unreviewed",I1027=""),"Pending review",IF(I1027="Hold","On hold",IF(I1027="Keep current",IF(ISNUMBER(E1027),"Kept current","CHECK: no confirmed current price"),IF(AH1027&lt;&gt;"Yes","CHECK: source needs review",IF(AND(I1027="Use my price",NOT(AND(ISNUMBER(J1027),J1027&gt;0))),"CHECK: enter a price above zero",IF(NOT(OR(I1027="Approve proposed",I1027="Use my price")),"CHECK: choose a listed decision",IF(OR(NOT(ISNUMBER(L1027)),L1027&lt;=0,NOT(ISNUMBER(Y1027)),Y1027&lt;=0,X1027&gt;=1),"CHECK: price or base unavailable",IF(L1027/(Y1027*(1-X1027))-1&lt;0,"CHECK: price below local base","Ready")))))))))</f>
        <v>Pending review</v>
      </c>
      <c r="N1027" s="18">
        <v>17.93</v>
      </c>
      <c r="O1027" s="19">
        <v>0.6574</v>
      </c>
      <c r="P1027" s="14">
        <v>0.7893</v>
      </c>
      <c r="Q1027" s="20" t="str">
        <f>IF(AND(ISNUMBER(L1027),ISNUMBER(Y1027),Y1027&gt;0,X1027&lt;1),ROUND(L1027/(Y1027*(1-X1027))-1,4),"")</f>
        <v/>
      </c>
      <c r="R1027" s="12">
        <v>0</v>
      </c>
      <c r="S1027" s="13">
        <f>IF(AND(ISNUMBER(E1027),E1027&gt;0,ISNUMBER(F1027)),R1027*(F1027/E1027-1)*(1-'Start Here'!$B$16),0)</f>
        <v>0</v>
      </c>
      <c r="T1027" s="17">
        <f>IF(AND(M1027="Ready",OR(I1027="Approve proposed",AND(I1027="Use my price",AND(ISNUMBER(J1027),J1027&gt;0))),ISNUMBER(L1027),E1027&gt;0),R1027*(L1027/E1027-1)*(1-'Start Here'!$B$16),0)</f>
        <v>0</v>
      </c>
      <c r="U1027" t="str" s="6">
        <v>Currently hidden; do not activate automatically</v>
      </c>
      <c r="V1027" t="str" s="21">
        <v>No</v>
      </c>
      <c r="W1027" t="str" s="21">
        <v>No</v>
      </c>
      <c r="X1027" s="22">
        <v>0</v>
      </c>
      <c r="Y1027" s="18">
        <v>10.82</v>
      </c>
      <c r="Z1027" s="18">
        <v>19.99</v>
      </c>
      <c r="AA1027" s="25">
        <v>0.5412</v>
      </c>
      <c r="AB1027" t="str" s="6">
        <v>2026-10-01 10:41:27 UTC</v>
      </c>
      <c r="AC1027" t="str" s="6">
        <v>Local Line cache</v>
      </c>
      <c r="AD1027" s="23">
        <v>900311</v>
      </c>
      <c r="AE1027" s="23">
        <v>642340</v>
      </c>
      <c r="AF1027" t="str" s="23">
        <v>900311:642340:member</v>
      </c>
      <c r="AG1027" t="str" s="23">
        <v>No</v>
      </c>
      <c r="AH1027" t="str" s="23">
        <v>Yes</v>
      </c>
      <c r="AI1027" s="18">
        <v>0</v>
      </c>
    </row>
    <row r="1028" ht="32" customHeight="1">
      <c r="A1028" t="str" s="7">
        <v>Deck Family Farm's Hyland Artisinal Meats</v>
      </c>
      <c r="B1028" t="str" s="7">
        <v>Blueberry Maple Sausage Links</v>
      </c>
      <c r="C1028" t="str" s="7">
        <v>4 links/ pack 14 oz pack</v>
      </c>
      <c r="D1028" t="str" s="7">
        <v>Guest Basket</v>
      </c>
      <c r="E1028" s="12">
        <v>17.93</v>
      </c>
      <c r="F1028" s="13">
        <v>19.36</v>
      </c>
      <c r="G1028" s="13">
        <f>IF(AND(ISNUMBER(E1028),ISNUMBER(F1028)),F1028-E1028,"")</f>
        <v>1.43</v>
      </c>
      <c r="H1028" s="14">
        <f>IF(AND(ISNUMBER(E1028),E1028&gt;0,ISNUMBER(F1028)),F1028/E1028-1,"")</f>
        <v>0.07975460122699385</v>
      </c>
      <c r="I1028" t="str" s="15">
        <v>Unreviewed</v>
      </c>
      <c r="J1028" s="16"/>
      <c r="K1028" t="str" s="15">
        <v/>
      </c>
      <c r="L1028" s="17" t="str">
        <f>IF(AC1028="Local catalog","",IF(AG1028="Yes",IF(ISNUMBER(E1028),E1028,""),IF(I1028="Keep current",IF(ISNUMBER(E1028),E1028,""),IF(AH1028&lt;&gt;"Yes","",IF(I1028="Approve proposed",F1028,IF(AND(I1028="Use my price",AND(ISNUMBER(J1028),J1028&gt;0)),J1028,""))))))</f>
        <v/>
      </c>
      <c r="M1028" t="str" s="7">
        <f>IF(AND(AG1028="Yes",OR(I1028="Approve proposed",I1028="Use my price")),"CHECK: protected price kept current",IF(OR(I1028="Unreviewed",I1028=""),"Pending review",IF(I1028="Hold","On hold",IF(I1028="Keep current",IF(ISNUMBER(E1028),"Kept current","CHECK: no confirmed current price"),IF(AH1028&lt;&gt;"Yes","CHECK: source needs review",IF(AND(I1028="Use my price",NOT(AND(ISNUMBER(J1028),J1028&gt;0))),"CHECK: enter a price above zero",IF(NOT(OR(I1028="Approve proposed",I1028="Use my price")),"CHECK: choose a listed decision",IF(OR(NOT(ISNUMBER(L1028)),L1028&lt;=0,NOT(ISNUMBER(Y1028)),Y1028&lt;=0,X1028&gt;=1),"CHECK: price or base unavailable",IF(L1028/(Y1028*(1-X1028))-1&lt;0,"CHECK: price below local base","Ready")))))))))</f>
        <v>Pending review</v>
      </c>
      <c r="N1028" s="18">
        <v>17.93</v>
      </c>
      <c r="O1028" s="19">
        <v>0.6574</v>
      </c>
      <c r="P1028" s="14">
        <v>0.7893</v>
      </c>
      <c r="Q1028" s="20" t="str">
        <f>IF(AND(ISNUMBER(L1028),ISNUMBER(Y1028),Y1028&gt;0,X1028&lt;1),ROUND(L1028/(Y1028*(1-X1028))-1,4),"")</f>
        <v/>
      </c>
      <c r="R1028" s="12">
        <v>0</v>
      </c>
      <c r="S1028" s="13">
        <f>IF(AND(ISNUMBER(E1028),E1028&gt;0,ISNUMBER(F1028)),R1028*(F1028/E1028-1)*(1-'Start Here'!$B$16),0)</f>
        <v>0</v>
      </c>
      <c r="T1028" s="17">
        <f>IF(AND(M1028="Ready",OR(I1028="Approve proposed",AND(I1028="Use my price",AND(ISNUMBER(J1028),J1028&gt;0))),ISNUMBER(L1028),E1028&gt;0),R1028*(L1028/E1028-1)*(1-'Start Here'!$B$16),0)</f>
        <v>0</v>
      </c>
      <c r="U1028" t="str" s="6">
        <v>Currently hidden; do not activate automatically</v>
      </c>
      <c r="V1028" t="str" s="21">
        <v>No</v>
      </c>
      <c r="W1028" t="str" s="21">
        <v>No</v>
      </c>
      <c r="X1028" s="22">
        <v>0</v>
      </c>
      <c r="Y1028" s="18">
        <v>10.82</v>
      </c>
      <c r="Z1028" s="18">
        <v>19.99</v>
      </c>
      <c r="AA1028" s="25">
        <v>0.5412</v>
      </c>
      <c r="AB1028" t="str" s="6">
        <v>2026-10-01 10:41:27 UTC</v>
      </c>
      <c r="AC1028" t="str" s="6">
        <v>Local Line cache</v>
      </c>
      <c r="AD1028" s="23">
        <v>900311</v>
      </c>
      <c r="AE1028" s="23">
        <v>642340</v>
      </c>
      <c r="AF1028" t="str" s="23">
        <v>900311:642340:guest</v>
      </c>
      <c r="AG1028" t="str" s="23">
        <v>No</v>
      </c>
      <c r="AH1028" t="str" s="23">
        <v>Yes</v>
      </c>
      <c r="AI1028" s="18">
        <v>0</v>
      </c>
    </row>
    <row r="1029" ht="32" customHeight="1">
      <c r="A1029" t="str" s="7">
        <v>Deck Family Farm's Hyland Artisinal Meats</v>
      </c>
      <c r="B1029" t="str" s="7">
        <v>Blueberry Maple Sausage Links</v>
      </c>
      <c r="C1029" t="str" s="7">
        <v>4 links/ pack 14 oz pack</v>
      </c>
      <c r="D1029" t="str" s="7">
        <v>SNAP</v>
      </c>
      <c r="E1029" s="12">
        <v>17.93</v>
      </c>
      <c r="F1029" s="13">
        <v>17.93</v>
      </c>
      <c r="G1029" s="13">
        <f>IF(AND(ISNUMBER(E1029),ISNUMBER(F1029)),F1029-E1029,"")</f>
        <v>0</v>
      </c>
      <c r="H1029" s="14">
        <f>IF(AND(ISNUMBER(E1029),E1029&gt;0,ISNUMBER(F1029)),F1029/E1029-1,"")</f>
        <v>0</v>
      </c>
      <c r="I1029" t="str" s="15">
        <v>Keep current</v>
      </c>
      <c r="J1029" s="16"/>
      <c r="K1029" t="str" s="15">
        <v/>
      </c>
      <c r="L1029" s="17">
        <f>IF(AC1029="Local catalog","",IF(AG1029="Yes",IF(ISNUMBER(E1029),E1029,""),IF(I1029="Keep current",IF(ISNUMBER(E1029),E1029,""),IF(AH1029&lt;&gt;"Yes","",IF(I1029="Approve proposed",F1029,IF(AND(I1029="Use my price",AND(ISNUMBER(J1029),J1029&gt;0)),J1029,""))))))</f>
        <v>17.93</v>
      </c>
      <c r="M1029" t="str" s="7">
        <f>IF(AND(AG1029="Yes",OR(I1029="Approve proposed",I1029="Use my price")),"CHECK: protected price kept current",IF(OR(I1029="Unreviewed",I1029=""),"Pending review",IF(I1029="Hold","On hold",IF(I1029="Keep current",IF(ISNUMBER(E1029),"Kept current","CHECK: no confirmed current price"),IF(AH1029&lt;&gt;"Yes","CHECK: source needs review",IF(AND(I1029="Use my price",NOT(AND(ISNUMBER(J1029),J1029&gt;0))),"CHECK: enter a price above zero",IF(NOT(OR(I1029="Approve proposed",I1029="Use my price")),"CHECK: choose a listed decision",IF(OR(NOT(ISNUMBER(L1029)),L1029&lt;=0,NOT(ISNUMBER(Y1029)),Y1029&lt;=0,X1029&gt;=1),"CHECK: price or base unavailable",IF(L1029/(Y1029*(1-X1029))-1&lt;0,"CHECK: price below local base","Ready")))))))))</f>
        <v>Kept current</v>
      </c>
      <c r="N1029" s="18">
        <v>17.93</v>
      </c>
      <c r="O1029" s="19">
        <v>0.6574</v>
      </c>
      <c r="P1029" s="14">
        <v>0.6571</v>
      </c>
      <c r="Q1029" s="20">
        <f>IF(AND(ISNUMBER(L1029),ISNUMBER(Y1029),Y1029&gt;0,X1029&lt;1),ROUND(L1029/(Y1029*(1-X1029))-1,4),"")</f>
        <v>0.6571</v>
      </c>
      <c r="R1029" s="12">
        <v>0</v>
      </c>
      <c r="S1029" s="13">
        <f>IF(AND(ISNUMBER(E1029),E1029&gt;0,ISNUMBER(F1029)),R1029*(F1029/E1029-1)*(1-'Start Here'!$B$16),0)</f>
        <v>0</v>
      </c>
      <c r="T1029" s="17">
        <f>IF(AND(M1029="Ready",OR(I1029="Approve proposed",AND(I1029="Use my price",AND(ISNUMBER(J1029),J1029&gt;0))),ISNUMBER(L1029),E1029&gt;0),R1029*(L1029/E1029-1)*(1-'Start Here'!$B$16),0)</f>
        <v>0</v>
      </c>
      <c r="U1029" t="str" s="6">
        <v>SNAP: preserve existing selling price; Currently hidden; do not activate automatically</v>
      </c>
      <c r="V1029" t="str" s="21">
        <v>No</v>
      </c>
      <c r="W1029" t="str" s="21">
        <v>No</v>
      </c>
      <c r="X1029" s="22">
        <v>0</v>
      </c>
      <c r="Y1029" s="18">
        <v>10.82</v>
      </c>
      <c r="Z1029" s="18">
        <v>19.99</v>
      </c>
      <c r="AA1029" s="25">
        <v>0.5412</v>
      </c>
      <c r="AB1029" t="str" s="6">
        <v>2026-10-01 10:41:27 UTC</v>
      </c>
      <c r="AC1029" t="str" s="6">
        <v>Local Line cache</v>
      </c>
      <c r="AD1029" s="23">
        <v>900311</v>
      </c>
      <c r="AE1029" s="23">
        <v>642340</v>
      </c>
      <c r="AF1029" t="str" s="23">
        <v>900311:642340:snap</v>
      </c>
      <c r="AG1029" t="str" s="23">
        <v>Yes</v>
      </c>
      <c r="AH1029" t="str" s="23">
        <v>Yes</v>
      </c>
      <c r="AI1029" s="18">
        <v>0</v>
      </c>
    </row>
    <row r="1030" ht="32" customHeight="1">
      <c r="A1030" t="str" s="7">
        <v>Deck Family Farm's Hyland Artisinal Meats</v>
      </c>
      <c r="B1030" t="str" s="7">
        <v>Bulk English Breakfast Sausage</v>
      </c>
      <c r="C1030" t="str" s="7">
        <v>12 oz</v>
      </c>
      <c r="D1030" t="str" s="7">
        <v>Herd Share Members</v>
      </c>
      <c r="E1030" s="12">
        <v>14.8</v>
      </c>
      <c r="F1030" s="13">
        <v>15.98</v>
      </c>
      <c r="G1030" s="13">
        <f>IF(AND(ISNUMBER(E1030),ISNUMBER(F1030)),F1030-E1030,"")</f>
        <v>1.18</v>
      </c>
      <c r="H1030" s="14">
        <f>IF(AND(ISNUMBER(E1030),E1030&gt;0,ISNUMBER(F1030)),F1030/E1030-1,"")</f>
        <v>0.07972972972972969</v>
      </c>
      <c r="I1030" t="str" s="15">
        <v>Unreviewed</v>
      </c>
      <c r="J1030" s="16"/>
      <c r="K1030" t="str" s="15">
        <v/>
      </c>
      <c r="L1030" s="17" t="str">
        <f>IF(AC1030="Local catalog","",IF(AG1030="Yes",IF(ISNUMBER(E1030),E1030,""),IF(I1030="Keep current",IF(ISNUMBER(E1030),E1030,""),IF(AH1030&lt;&gt;"Yes","",IF(I1030="Approve proposed",F1030,IF(AND(I1030="Use my price",AND(ISNUMBER(J1030),J1030&gt;0)),J1030,""))))))</f>
        <v/>
      </c>
      <c r="M1030" t="str" s="7">
        <f>IF(AND(AG1030="Yes",OR(I1030="Approve proposed",I1030="Use my price")),"CHECK: protected price kept current",IF(OR(I1030="Unreviewed",I1030=""),"Pending review",IF(I1030="Hold","On hold",IF(I1030="Keep current",IF(ISNUMBER(E1030),"Kept current","CHECK: no confirmed current price"),IF(AH1030&lt;&gt;"Yes","CHECK: source needs review",IF(AND(I1030="Use my price",NOT(AND(ISNUMBER(J1030),J1030&gt;0))),"CHECK: enter a price above zero",IF(NOT(OR(I1030="Approve proposed",I1030="Use my price")),"CHECK: choose a listed decision",IF(OR(NOT(ISNUMBER(L1030)),L1030&lt;=0,NOT(ISNUMBER(Y1030)),Y1030&lt;=0,X1030&gt;=1),"CHECK: price or base unavailable",IF(L1030/(Y1030*(1-X1030))-1&lt;0,"CHECK: price below local base","Ready")))))))))</f>
        <v>Pending review</v>
      </c>
      <c r="N1030" s="18">
        <v>14.8</v>
      </c>
      <c r="O1030" s="19">
        <v>0.6574</v>
      </c>
      <c r="P1030" s="14">
        <v>0.7895</v>
      </c>
      <c r="Q1030" s="20" t="str">
        <f>IF(AND(ISNUMBER(L1030),ISNUMBER(Y1030),Y1030&gt;0,X1030&lt;1),ROUND(L1030/(Y1030*(1-X1030))-1,4),"")</f>
        <v/>
      </c>
      <c r="R1030" s="12">
        <v>2752.7999999999997</v>
      </c>
      <c r="S1030" s="13">
        <f>IF(AND(ISNUMBER(E1030),E1030&gt;0,ISNUMBER(F1030)),R1030*(F1030/E1030-1)*(1-'Start Here'!$B$16),0)</f>
        <v>212.8955999999999</v>
      </c>
      <c r="T1030" s="17">
        <f>IF(AND(M1030="Ready",OR(I1030="Approve proposed",AND(I1030="Use my price",AND(ISNUMBER(J1030),J1030&gt;0))),ISNUMBER(L1030),E1030&gt;0),R1030*(L1030/E1030-1)*(1-'Start Here'!$B$16),0)</f>
        <v>0</v>
      </c>
      <c r="U1030" t="str" s="6">
        <v>Currently hidden; do not activate automatically</v>
      </c>
      <c r="V1030" t="str" s="21">
        <v>No</v>
      </c>
      <c r="W1030" t="str" s="21">
        <v>No</v>
      </c>
      <c r="X1030" s="22">
        <v>0</v>
      </c>
      <c r="Y1030" s="18">
        <v>8.93</v>
      </c>
      <c r="Z1030" s="18">
        <v>16.5</v>
      </c>
      <c r="AA1030" s="25">
        <v>0.5412</v>
      </c>
      <c r="AB1030" t="str" s="6">
        <v>2026-10-01 10:41:27 UTC</v>
      </c>
      <c r="AC1030" t="str" s="6">
        <v>Local Line cache</v>
      </c>
      <c r="AD1030" s="23">
        <v>840823</v>
      </c>
      <c r="AE1030" s="23">
        <v>568237</v>
      </c>
      <c r="AF1030" t="str" s="23">
        <v>840823:568237:herdShare</v>
      </c>
      <c r="AG1030" t="str" s="23">
        <v>No</v>
      </c>
      <c r="AH1030" t="str" s="23">
        <v>Yes</v>
      </c>
      <c r="AI1030" s="18">
        <v>1660.98</v>
      </c>
    </row>
    <row r="1031" ht="32" customHeight="1">
      <c r="A1031" t="str" s="7">
        <v>Deck Family Farm's Hyland Artisinal Meats</v>
      </c>
      <c r="B1031" t="str" s="7">
        <v>Bulk English Breakfast Sausage</v>
      </c>
      <c r="C1031" t="str" s="7">
        <v>12 oz</v>
      </c>
      <c r="D1031" t="str" s="7">
        <v>CSA Members</v>
      </c>
      <c r="E1031" s="12">
        <v>14.8</v>
      </c>
      <c r="F1031" s="13">
        <v>15.98</v>
      </c>
      <c r="G1031" s="13">
        <f>IF(AND(ISNUMBER(E1031),ISNUMBER(F1031)),F1031-E1031,"")</f>
        <v>1.18</v>
      </c>
      <c r="H1031" s="14">
        <f>IF(AND(ISNUMBER(E1031),E1031&gt;0,ISNUMBER(F1031)),F1031/E1031-1,"")</f>
        <v>0.07972972972972969</v>
      </c>
      <c r="I1031" t="str" s="15">
        <v>Unreviewed</v>
      </c>
      <c r="J1031" s="16"/>
      <c r="K1031" t="str" s="15">
        <v/>
      </c>
      <c r="L1031" s="17" t="str">
        <f>IF(AC1031="Local catalog","",IF(AG1031="Yes",IF(ISNUMBER(E1031),E1031,""),IF(I1031="Keep current",IF(ISNUMBER(E1031),E1031,""),IF(AH1031&lt;&gt;"Yes","",IF(I1031="Approve proposed",F1031,IF(AND(I1031="Use my price",AND(ISNUMBER(J1031),J1031&gt;0)),J1031,""))))))</f>
        <v/>
      </c>
      <c r="M1031" t="str" s="7">
        <f>IF(AND(AG1031="Yes",OR(I1031="Approve proposed",I1031="Use my price")),"CHECK: protected price kept current",IF(OR(I1031="Unreviewed",I1031=""),"Pending review",IF(I1031="Hold","On hold",IF(I1031="Keep current",IF(ISNUMBER(E1031),"Kept current","CHECK: no confirmed current price"),IF(AH1031&lt;&gt;"Yes","CHECK: source needs review",IF(AND(I1031="Use my price",NOT(AND(ISNUMBER(J1031),J1031&gt;0))),"CHECK: enter a price above zero",IF(NOT(OR(I1031="Approve proposed",I1031="Use my price")),"CHECK: choose a listed decision",IF(OR(NOT(ISNUMBER(L1031)),L1031&lt;=0,NOT(ISNUMBER(Y1031)),Y1031&lt;=0,X1031&gt;=1),"CHECK: price or base unavailable",IF(L1031/(Y1031*(1-X1031))-1&lt;0,"CHECK: price below local base","Ready")))))))))</f>
        <v>Pending review</v>
      </c>
      <c r="N1031" s="18">
        <v>14.8</v>
      </c>
      <c r="O1031" s="19">
        <v>0.6574</v>
      </c>
      <c r="P1031" s="14">
        <v>0.7895</v>
      </c>
      <c r="Q1031" s="20" t="str">
        <f>IF(AND(ISNUMBER(L1031),ISNUMBER(Y1031),Y1031&gt;0,X1031&lt;1),ROUND(L1031/(Y1031*(1-X1031))-1,4),"")</f>
        <v/>
      </c>
      <c r="R1031" s="12">
        <v>177.60000000000002</v>
      </c>
      <c r="S1031" s="13">
        <f>IF(AND(ISNUMBER(E1031),E1031&gt;0,ISNUMBER(F1031)),R1031*(F1031/E1031-1)*(1-'Start Here'!$B$16),0)</f>
        <v>13.735199999999995</v>
      </c>
      <c r="T1031" s="17">
        <f>IF(AND(M1031="Ready",OR(I1031="Approve proposed",AND(I1031="Use my price",AND(ISNUMBER(J1031),J1031&gt;0))),ISNUMBER(L1031),E1031&gt;0),R1031*(L1031/E1031-1)*(1-'Start Here'!$B$16),0)</f>
        <v>0</v>
      </c>
      <c r="U1031" t="str" s="6">
        <v>Currently hidden; do not activate automatically</v>
      </c>
      <c r="V1031" t="str" s="21">
        <v>No</v>
      </c>
      <c r="W1031" t="str" s="21">
        <v>No</v>
      </c>
      <c r="X1031" s="22">
        <v>0</v>
      </c>
      <c r="Y1031" s="18">
        <v>8.93</v>
      </c>
      <c r="Z1031" s="18">
        <v>16.5</v>
      </c>
      <c r="AA1031" s="25">
        <v>0.5412</v>
      </c>
      <c r="AB1031" t="str" s="6">
        <v>2026-10-01 10:41:27 UTC</v>
      </c>
      <c r="AC1031" t="str" s="6">
        <v>Local Line cache</v>
      </c>
      <c r="AD1031" s="23">
        <v>840823</v>
      </c>
      <c r="AE1031" s="23">
        <v>568237</v>
      </c>
      <c r="AF1031" t="str" s="23">
        <v>840823:568237:member</v>
      </c>
      <c r="AG1031" t="str" s="23">
        <v>No</v>
      </c>
      <c r="AH1031" t="str" s="23">
        <v>Yes</v>
      </c>
      <c r="AI1031" s="18">
        <v>107.16</v>
      </c>
    </row>
    <row r="1032" ht="32" customHeight="1">
      <c r="A1032" t="str" s="7">
        <v>Deck Family Farm's Hyland Artisinal Meats</v>
      </c>
      <c r="B1032" t="str" s="7">
        <v>Bulk English Breakfast Sausage</v>
      </c>
      <c r="C1032" t="str" s="7">
        <v>12 oz</v>
      </c>
      <c r="D1032" t="str" s="7">
        <v>Guest Basket</v>
      </c>
      <c r="E1032" s="12">
        <v>14.8</v>
      </c>
      <c r="F1032" s="13">
        <v>15.98</v>
      </c>
      <c r="G1032" s="13">
        <f>IF(AND(ISNUMBER(E1032),ISNUMBER(F1032)),F1032-E1032,"")</f>
        <v>1.18</v>
      </c>
      <c r="H1032" s="14">
        <f>IF(AND(ISNUMBER(E1032),E1032&gt;0,ISNUMBER(F1032)),F1032/E1032-1,"")</f>
        <v>0.07972972972972969</v>
      </c>
      <c r="I1032" t="str" s="15">
        <v>Unreviewed</v>
      </c>
      <c r="J1032" s="16"/>
      <c r="K1032" t="str" s="15">
        <v/>
      </c>
      <c r="L1032" s="17" t="str">
        <f>IF(AC1032="Local catalog","",IF(AG1032="Yes",IF(ISNUMBER(E1032),E1032,""),IF(I1032="Keep current",IF(ISNUMBER(E1032),E1032,""),IF(AH1032&lt;&gt;"Yes","",IF(I1032="Approve proposed",F1032,IF(AND(I1032="Use my price",AND(ISNUMBER(J1032),J1032&gt;0)),J1032,""))))))</f>
        <v/>
      </c>
      <c r="M1032" t="str" s="7">
        <f>IF(AND(AG1032="Yes",OR(I1032="Approve proposed",I1032="Use my price")),"CHECK: protected price kept current",IF(OR(I1032="Unreviewed",I1032=""),"Pending review",IF(I1032="Hold","On hold",IF(I1032="Keep current",IF(ISNUMBER(E1032),"Kept current","CHECK: no confirmed current price"),IF(AH1032&lt;&gt;"Yes","CHECK: source needs review",IF(AND(I1032="Use my price",NOT(AND(ISNUMBER(J1032),J1032&gt;0))),"CHECK: enter a price above zero",IF(NOT(OR(I1032="Approve proposed",I1032="Use my price")),"CHECK: choose a listed decision",IF(OR(NOT(ISNUMBER(L1032)),L1032&lt;=0,NOT(ISNUMBER(Y1032)),Y1032&lt;=0,X1032&gt;=1),"CHECK: price or base unavailable",IF(L1032/(Y1032*(1-X1032))-1&lt;0,"CHECK: price below local base","Ready")))))))))</f>
        <v>Pending review</v>
      </c>
      <c r="N1032" s="18">
        <v>14.8</v>
      </c>
      <c r="O1032" s="19">
        <v>0.6574</v>
      </c>
      <c r="P1032" s="14">
        <v>0.7895</v>
      </c>
      <c r="Q1032" s="20" t="str">
        <f>IF(AND(ISNUMBER(L1032),ISNUMBER(Y1032),Y1032&gt;0,X1032&lt;1),ROUND(L1032/(Y1032*(1-X1032))-1,4),"")</f>
        <v/>
      </c>
      <c r="R1032" s="12">
        <v>232.08</v>
      </c>
      <c r="S1032" s="13">
        <f>IF(AND(ISNUMBER(E1032),E1032&gt;0,ISNUMBER(F1032)),R1032*(F1032/E1032-1)*(1-'Start Here'!$B$16),0)</f>
        <v>17.9485654054054</v>
      </c>
      <c r="T1032" s="17">
        <f>IF(AND(M1032="Ready",OR(I1032="Approve proposed",AND(I1032="Use my price",AND(ISNUMBER(J1032),J1032&gt;0))),ISNUMBER(L1032),E1032&gt;0),R1032*(L1032/E1032-1)*(1-'Start Here'!$B$16),0)</f>
        <v>0</v>
      </c>
      <c r="U1032" t="str" s="6">
        <v>Currently hidden; do not activate automatically</v>
      </c>
      <c r="V1032" t="str" s="21">
        <v>No</v>
      </c>
      <c r="W1032" t="str" s="21">
        <v>No</v>
      </c>
      <c r="X1032" s="22">
        <v>0</v>
      </c>
      <c r="Y1032" s="18">
        <v>8.93</v>
      </c>
      <c r="Z1032" s="18">
        <v>16.5</v>
      </c>
      <c r="AA1032" s="25">
        <v>0.5412</v>
      </c>
      <c r="AB1032" t="str" s="6">
        <v>2026-10-01 10:41:27 UTC</v>
      </c>
      <c r="AC1032" t="str" s="6">
        <v>Local Line cache</v>
      </c>
      <c r="AD1032" s="23">
        <v>840823</v>
      </c>
      <c r="AE1032" s="23">
        <v>568237</v>
      </c>
      <c r="AF1032" t="str" s="23">
        <v>840823:568237:guest</v>
      </c>
      <c r="AG1032" t="str" s="23">
        <v>No</v>
      </c>
      <c r="AH1032" t="str" s="23">
        <v>Yes</v>
      </c>
      <c r="AI1032" s="18">
        <v>133.95</v>
      </c>
    </row>
    <row r="1033" ht="32" customHeight="1">
      <c r="A1033" t="str" s="7">
        <v>Deck Family Farm's Hyland Artisinal Meats</v>
      </c>
      <c r="B1033" t="str" s="7">
        <v>Bulk English Breakfast Sausage</v>
      </c>
      <c r="C1033" t="str" s="7">
        <v>12 oz</v>
      </c>
      <c r="D1033" t="str" s="7">
        <v>SNAP</v>
      </c>
      <c r="E1033" s="12">
        <v>14.8</v>
      </c>
      <c r="F1033" s="13">
        <v>14.8</v>
      </c>
      <c r="G1033" s="13">
        <f>IF(AND(ISNUMBER(E1033),ISNUMBER(F1033)),F1033-E1033,"")</f>
        <v>0</v>
      </c>
      <c r="H1033" s="14">
        <f>IF(AND(ISNUMBER(E1033),E1033&gt;0,ISNUMBER(F1033)),F1033/E1033-1,"")</f>
        <v>0</v>
      </c>
      <c r="I1033" t="str" s="15">
        <v>Keep current</v>
      </c>
      <c r="J1033" s="16"/>
      <c r="K1033" t="str" s="15">
        <v/>
      </c>
      <c r="L1033" s="17">
        <f>IF(AC1033="Local catalog","",IF(AG1033="Yes",IF(ISNUMBER(E1033),E1033,""),IF(I1033="Keep current",IF(ISNUMBER(E1033),E1033,""),IF(AH1033&lt;&gt;"Yes","",IF(I1033="Approve proposed",F1033,IF(AND(I1033="Use my price",AND(ISNUMBER(J1033),J1033&gt;0)),J1033,""))))))</f>
        <v>14.8</v>
      </c>
      <c r="M1033" t="str" s="7">
        <f>IF(AND(AG1033="Yes",OR(I1033="Approve proposed",I1033="Use my price")),"CHECK: protected price kept current",IF(OR(I1033="Unreviewed",I1033=""),"Pending review",IF(I1033="Hold","On hold",IF(I1033="Keep current",IF(ISNUMBER(E1033),"Kept current","CHECK: no confirmed current price"),IF(AH1033&lt;&gt;"Yes","CHECK: source needs review",IF(AND(I1033="Use my price",NOT(AND(ISNUMBER(J1033),J1033&gt;0))),"CHECK: enter a price above zero",IF(NOT(OR(I1033="Approve proposed",I1033="Use my price")),"CHECK: choose a listed decision",IF(OR(NOT(ISNUMBER(L1033)),L1033&lt;=0,NOT(ISNUMBER(Y1033)),Y1033&lt;=0,X1033&gt;=1),"CHECK: price or base unavailable",IF(L1033/(Y1033*(1-X1033))-1&lt;0,"CHECK: price below local base","Ready")))))))))</f>
        <v>Kept current</v>
      </c>
      <c r="N1033" s="18">
        <v>14.8</v>
      </c>
      <c r="O1033" s="19">
        <v>0.6574</v>
      </c>
      <c r="P1033" s="14">
        <v>0.6573</v>
      </c>
      <c r="Q1033" s="20">
        <f>IF(AND(ISNUMBER(L1033),ISNUMBER(Y1033),Y1033&gt;0,X1033&lt;1),ROUND(L1033/(Y1033*(1-X1033))-1,4),"")</f>
        <v>0.6573</v>
      </c>
      <c r="R1033" s="12">
        <v>0</v>
      </c>
      <c r="S1033" s="13">
        <f>IF(AND(ISNUMBER(E1033),E1033&gt;0,ISNUMBER(F1033)),R1033*(F1033/E1033-1)*(1-'Start Here'!$B$16),0)</f>
        <v>0</v>
      </c>
      <c r="T1033" s="17">
        <f>IF(AND(M1033="Ready",OR(I1033="Approve proposed",AND(I1033="Use my price",AND(ISNUMBER(J1033),J1033&gt;0))),ISNUMBER(L1033),E1033&gt;0),R1033*(L1033/E1033-1)*(1-'Start Here'!$B$16),0)</f>
        <v>0</v>
      </c>
      <c r="U1033" t="str" s="6">
        <v>SNAP: preserve existing selling price; Currently hidden; do not activate automatically</v>
      </c>
      <c r="V1033" t="str" s="21">
        <v>No</v>
      </c>
      <c r="W1033" t="str" s="21">
        <v>No</v>
      </c>
      <c r="X1033" s="22">
        <v>0</v>
      </c>
      <c r="Y1033" s="18">
        <v>8.93</v>
      </c>
      <c r="Z1033" s="18">
        <v>16.5</v>
      </c>
      <c r="AA1033" s="25">
        <v>0.5412</v>
      </c>
      <c r="AB1033" t="str" s="6">
        <v>2026-10-01 10:41:27 UTC</v>
      </c>
      <c r="AC1033" t="str" s="6">
        <v>Local Line cache</v>
      </c>
      <c r="AD1033" s="23">
        <v>840823</v>
      </c>
      <c r="AE1033" s="23">
        <v>568237</v>
      </c>
      <c r="AF1033" t="str" s="23">
        <v>840823:568237:snap</v>
      </c>
      <c r="AG1033" t="str" s="23">
        <v>Yes</v>
      </c>
      <c r="AH1033" t="str" s="23">
        <v>Yes</v>
      </c>
      <c r="AI1033" s="18">
        <v>0</v>
      </c>
    </row>
    <row r="1034" ht="32" customHeight="1">
      <c r="A1034" t="str" s="7">
        <v>Deck Family Farm's Hyland Artisinal Meats</v>
      </c>
      <c r="B1034" t="str" s="7">
        <v>Bulk Farm Made Chorizo Sausage</v>
      </c>
      <c r="C1034" t="str" s="7">
        <v>12 oz</v>
      </c>
      <c r="D1034" t="str" s="7">
        <v>Herd Share Members</v>
      </c>
      <c r="E1034" s="12">
        <v>16.14</v>
      </c>
      <c r="F1034" s="13">
        <v>17.43</v>
      </c>
      <c r="G1034" s="13">
        <f>IF(AND(ISNUMBER(E1034),ISNUMBER(F1034)),F1034-E1034,"")</f>
        <v>1.29</v>
      </c>
      <c r="H1034" s="14">
        <f>IF(AND(ISNUMBER(E1034),E1034&gt;0,ISNUMBER(F1034)),F1034/E1034-1,"")</f>
        <v>0.07992565055762069</v>
      </c>
      <c r="I1034" t="str" s="15">
        <v>Unreviewed</v>
      </c>
      <c r="J1034" s="16"/>
      <c r="K1034" t="str" s="15">
        <v/>
      </c>
      <c r="L1034" s="17" t="str">
        <f>IF(AC1034="Local catalog","",IF(AG1034="Yes",IF(ISNUMBER(E1034),E1034,""),IF(I1034="Keep current",IF(ISNUMBER(E1034),E1034,""),IF(AH1034&lt;&gt;"Yes","",IF(I1034="Approve proposed",F1034,IF(AND(I1034="Use my price",AND(ISNUMBER(J1034),J1034&gt;0)),J1034,""))))))</f>
        <v/>
      </c>
      <c r="M1034" t="str" s="7">
        <f>IF(AND(AG1034="Yes",OR(I1034="Approve proposed",I1034="Use my price")),"CHECK: protected price kept current",IF(OR(I1034="Unreviewed",I1034=""),"Pending review",IF(I1034="Hold","On hold",IF(I1034="Keep current",IF(ISNUMBER(E1034),"Kept current","CHECK: no confirmed current price"),IF(AH1034&lt;&gt;"Yes","CHECK: source needs review",IF(AND(I1034="Use my price",NOT(AND(ISNUMBER(J1034),J1034&gt;0))),"CHECK: enter a price above zero",IF(NOT(OR(I1034="Approve proposed",I1034="Use my price")),"CHECK: choose a listed decision",IF(OR(NOT(ISNUMBER(L1034)),L1034&lt;=0,NOT(ISNUMBER(Y1034)),Y1034&lt;=0,X1034&gt;=1),"CHECK: price or base unavailable",IF(L1034/(Y1034*(1-X1034))-1&lt;0,"CHECK: price below local base","Ready")))))))))</f>
        <v>Pending review</v>
      </c>
      <c r="N1034" s="18">
        <v>16.14</v>
      </c>
      <c r="O1034" s="19">
        <v>0.6574</v>
      </c>
      <c r="P1034" s="14">
        <v>0.7895</v>
      </c>
      <c r="Q1034" s="20" t="str">
        <f>IF(AND(ISNUMBER(L1034),ISNUMBER(Y1034),Y1034&gt;0,X1034&lt;1),ROUND(L1034/(Y1034*(1-X1034))-1,4),"")</f>
        <v/>
      </c>
      <c r="R1034" s="12">
        <v>2140.58</v>
      </c>
      <c r="S1034" s="13">
        <f>IF(AND(ISNUMBER(E1034),E1034&gt;0,ISNUMBER(F1034)),R1034*(F1034/E1034-1)*(1-'Start Here'!$B$16),0)</f>
        <v>165.95463159851272</v>
      </c>
      <c r="T1034" s="17">
        <f>IF(AND(M1034="Ready",OR(I1034="Approve proposed",AND(I1034="Use my price",AND(ISNUMBER(J1034),J1034&gt;0))),ISNUMBER(L1034),E1034&gt;0),R1034*(L1034/E1034-1)*(1-'Start Here'!$B$16),0)</f>
        <v>0</v>
      </c>
      <c r="U1034" t="str" s="6">
        <v/>
      </c>
      <c r="V1034" t="str" s="21">
        <v>Yes</v>
      </c>
      <c r="W1034" t="str" s="21">
        <v>No</v>
      </c>
      <c r="X1034" s="22">
        <v>0</v>
      </c>
      <c r="Y1034" s="18">
        <v>9.74</v>
      </c>
      <c r="Z1034" s="18">
        <v>18</v>
      </c>
      <c r="AA1034" s="25">
        <v>0.5412</v>
      </c>
      <c r="AB1034" t="str" s="6">
        <v>2026-10-01 10:41:27 UTC</v>
      </c>
      <c r="AC1034" t="str" s="6">
        <v>Local Line cache</v>
      </c>
      <c r="AD1034" s="23">
        <v>913652</v>
      </c>
      <c r="AE1034" s="23">
        <v>659188</v>
      </c>
      <c r="AF1034" t="str" s="23">
        <v>913652:659188:herdShare</v>
      </c>
      <c r="AG1034" t="str" s="23">
        <v>No</v>
      </c>
      <c r="AH1034" t="str" s="23">
        <v>Yes</v>
      </c>
      <c r="AI1034" s="18">
        <v>1330.47</v>
      </c>
    </row>
    <row r="1035" ht="32" customHeight="1">
      <c r="A1035" t="str" s="7">
        <v>Deck Family Farm's Hyland Artisinal Meats</v>
      </c>
      <c r="B1035" t="str" s="7">
        <v>Bulk Farm Made Chorizo Sausage</v>
      </c>
      <c r="C1035" t="str" s="7">
        <v>12 oz</v>
      </c>
      <c r="D1035" t="str" s="7">
        <v>CSA Members</v>
      </c>
      <c r="E1035" s="12">
        <v>16.14</v>
      </c>
      <c r="F1035" s="13">
        <v>17.43</v>
      </c>
      <c r="G1035" s="13">
        <f>IF(AND(ISNUMBER(E1035),ISNUMBER(F1035)),F1035-E1035,"")</f>
        <v>1.29</v>
      </c>
      <c r="H1035" s="14">
        <f>IF(AND(ISNUMBER(E1035),E1035&gt;0,ISNUMBER(F1035)),F1035/E1035-1,"")</f>
        <v>0.07992565055762069</v>
      </c>
      <c r="I1035" t="str" s="15">
        <v>Unreviewed</v>
      </c>
      <c r="J1035" s="16"/>
      <c r="K1035" t="str" s="15">
        <v/>
      </c>
      <c r="L1035" s="17" t="str">
        <f>IF(AC1035="Local catalog","",IF(AG1035="Yes",IF(ISNUMBER(E1035),E1035,""),IF(I1035="Keep current",IF(ISNUMBER(E1035),E1035,""),IF(AH1035&lt;&gt;"Yes","",IF(I1035="Approve proposed",F1035,IF(AND(I1035="Use my price",AND(ISNUMBER(J1035),J1035&gt;0)),J1035,""))))))</f>
        <v/>
      </c>
      <c r="M1035" t="str" s="7">
        <f>IF(AND(AG1035="Yes",OR(I1035="Approve proposed",I1035="Use my price")),"CHECK: protected price kept current",IF(OR(I1035="Unreviewed",I1035=""),"Pending review",IF(I1035="Hold","On hold",IF(I1035="Keep current",IF(ISNUMBER(E1035),"Kept current","CHECK: no confirmed current price"),IF(AH1035&lt;&gt;"Yes","CHECK: source needs review",IF(AND(I1035="Use my price",NOT(AND(ISNUMBER(J1035),J1035&gt;0))),"CHECK: enter a price above zero",IF(NOT(OR(I1035="Approve proposed",I1035="Use my price")),"CHECK: choose a listed decision",IF(OR(NOT(ISNUMBER(L1035)),L1035&lt;=0,NOT(ISNUMBER(Y1035)),Y1035&lt;=0,X1035&gt;=1),"CHECK: price or base unavailable",IF(L1035/(Y1035*(1-X1035))-1&lt;0,"CHECK: price below local base","Ready")))))))))</f>
        <v>Pending review</v>
      </c>
      <c r="N1035" s="18">
        <v>16.14</v>
      </c>
      <c r="O1035" s="19">
        <v>0.6574</v>
      </c>
      <c r="P1035" s="14">
        <v>0.7895</v>
      </c>
      <c r="Q1035" s="20" t="str">
        <f>IF(AND(ISNUMBER(L1035),ISNUMBER(Y1035),Y1035&gt;0,X1035&lt;1),ROUND(L1035/(Y1035*(1-X1035))-1,4),"")</f>
        <v/>
      </c>
      <c r="R1035" s="12">
        <v>207.2</v>
      </c>
      <c r="S1035" s="13">
        <f>IF(AND(ISNUMBER(E1035),E1035&gt;0,ISNUMBER(F1035)),R1035*(F1035/E1035-1)*(1-'Start Here'!$B$16),0)</f>
        <v>16.063776951672832</v>
      </c>
      <c r="T1035" s="17">
        <f>IF(AND(M1035="Ready",OR(I1035="Approve proposed",AND(I1035="Use my price",AND(ISNUMBER(J1035),J1035&gt;0))),ISNUMBER(L1035),E1035&gt;0),R1035*(L1035/E1035-1)*(1-'Start Here'!$B$16),0)</f>
        <v>0</v>
      </c>
      <c r="U1035" t="str" s="6">
        <v/>
      </c>
      <c r="V1035" t="str" s="21">
        <v>Yes</v>
      </c>
      <c r="W1035" t="str" s="21">
        <v>No</v>
      </c>
      <c r="X1035" s="22">
        <v>0</v>
      </c>
      <c r="Y1035" s="18">
        <v>9.74</v>
      </c>
      <c r="Z1035" s="18">
        <v>18</v>
      </c>
      <c r="AA1035" s="25">
        <v>0.5412</v>
      </c>
      <c r="AB1035" t="str" s="6">
        <v>2026-10-01 10:41:27 UTC</v>
      </c>
      <c r="AC1035" t="str" s="6">
        <v>Local Line cache</v>
      </c>
      <c r="AD1035" s="23">
        <v>913652</v>
      </c>
      <c r="AE1035" s="23">
        <v>659188</v>
      </c>
      <c r="AF1035" t="str" s="23">
        <v>913652:659188:member</v>
      </c>
      <c r="AG1035" t="str" s="23">
        <v>No</v>
      </c>
      <c r="AH1035" t="str" s="23">
        <v>Yes</v>
      </c>
      <c r="AI1035" s="18">
        <v>125.02</v>
      </c>
    </row>
    <row r="1036" ht="32" customHeight="1">
      <c r="A1036" t="str" s="7">
        <v>Deck Family Farm's Hyland Artisinal Meats</v>
      </c>
      <c r="B1036" t="str" s="7">
        <v>Bulk Farm Made Chorizo Sausage</v>
      </c>
      <c r="C1036" t="str" s="7">
        <v>12 oz</v>
      </c>
      <c r="D1036" t="str" s="7">
        <v>Guest Basket</v>
      </c>
      <c r="E1036" s="12">
        <v>16.14</v>
      </c>
      <c r="F1036" s="13">
        <v>17.43</v>
      </c>
      <c r="G1036" s="13">
        <f>IF(AND(ISNUMBER(E1036),ISNUMBER(F1036)),F1036-E1036,"")</f>
        <v>1.29</v>
      </c>
      <c r="H1036" s="14">
        <f>IF(AND(ISNUMBER(E1036),E1036&gt;0,ISNUMBER(F1036)),F1036/E1036-1,"")</f>
        <v>0.07992565055762069</v>
      </c>
      <c r="I1036" t="str" s="15">
        <v>Unreviewed</v>
      </c>
      <c r="J1036" s="16"/>
      <c r="K1036" t="str" s="15">
        <v/>
      </c>
      <c r="L1036" s="17" t="str">
        <f>IF(AC1036="Local catalog","",IF(AG1036="Yes",IF(ISNUMBER(E1036),E1036,""),IF(I1036="Keep current",IF(ISNUMBER(E1036),E1036,""),IF(AH1036&lt;&gt;"Yes","",IF(I1036="Approve proposed",F1036,IF(AND(I1036="Use my price",AND(ISNUMBER(J1036),J1036&gt;0)),J1036,""))))))</f>
        <v/>
      </c>
      <c r="M1036" t="str" s="7">
        <f>IF(AND(AG1036="Yes",OR(I1036="Approve proposed",I1036="Use my price")),"CHECK: protected price kept current",IF(OR(I1036="Unreviewed",I1036=""),"Pending review",IF(I1036="Hold","On hold",IF(I1036="Keep current",IF(ISNUMBER(E1036),"Kept current","CHECK: no confirmed current price"),IF(AH1036&lt;&gt;"Yes","CHECK: source needs review",IF(AND(I1036="Use my price",NOT(AND(ISNUMBER(J1036),J1036&gt;0))),"CHECK: enter a price above zero",IF(NOT(OR(I1036="Approve proposed",I1036="Use my price")),"CHECK: choose a listed decision",IF(OR(NOT(ISNUMBER(L1036)),L1036&lt;=0,NOT(ISNUMBER(Y1036)),Y1036&lt;=0,X1036&gt;=1),"CHECK: price or base unavailable",IF(L1036/(Y1036*(1-X1036))-1&lt;0,"CHECK: price below local base","Ready")))))))))</f>
        <v>Pending review</v>
      </c>
      <c r="N1036" s="18">
        <v>16.14</v>
      </c>
      <c r="O1036" s="19">
        <v>0.6574</v>
      </c>
      <c r="P1036" s="14">
        <v>0.7895</v>
      </c>
      <c r="Q1036" s="20" t="str">
        <f>IF(AND(ISNUMBER(L1036),ISNUMBER(Y1036),Y1036&gt;0,X1036&lt;1),ROUND(L1036/(Y1036*(1-X1036))-1,4),"")</f>
        <v/>
      </c>
      <c r="R1036" s="12">
        <v>274.28000000000003</v>
      </c>
      <c r="S1036" s="13">
        <f>IF(AND(ISNUMBER(E1036),E1036&gt;0,ISNUMBER(F1036)),R1036*(F1036/E1036-1)*(1-'Start Here'!$B$16),0)</f>
        <v>21.264347211895878</v>
      </c>
      <c r="T1036" s="17">
        <f>IF(AND(M1036="Ready",OR(I1036="Approve proposed",AND(I1036="Use my price",AND(ISNUMBER(J1036),J1036&gt;0))),ISNUMBER(L1036),E1036&gt;0),R1036*(L1036/E1036-1)*(1-'Start Here'!$B$16),0)</f>
        <v>0</v>
      </c>
      <c r="U1036" t="str" s="6">
        <v/>
      </c>
      <c r="V1036" t="str" s="21">
        <v>Yes</v>
      </c>
      <c r="W1036" t="str" s="21">
        <v>No</v>
      </c>
      <c r="X1036" s="22">
        <v>0</v>
      </c>
      <c r="Y1036" s="18">
        <v>9.74</v>
      </c>
      <c r="Z1036" s="18">
        <v>18</v>
      </c>
      <c r="AA1036" s="25">
        <v>0.5412</v>
      </c>
      <c r="AB1036" t="str" s="6">
        <v>2026-10-01 10:41:27 UTC</v>
      </c>
      <c r="AC1036" t="str" s="6">
        <v>Local Line cache</v>
      </c>
      <c r="AD1036" s="23">
        <v>913652</v>
      </c>
      <c r="AE1036" s="23">
        <v>659188</v>
      </c>
      <c r="AF1036" t="str" s="23">
        <v>913652:659188:guest</v>
      </c>
      <c r="AG1036" t="str" s="23">
        <v>No</v>
      </c>
      <c r="AH1036" t="str" s="23">
        <v>Yes</v>
      </c>
      <c r="AI1036" s="18">
        <v>154.24</v>
      </c>
    </row>
    <row r="1037" ht="32" customHeight="1">
      <c r="A1037" t="str" s="7">
        <v>Deck Family Farm's Hyland Artisinal Meats</v>
      </c>
      <c r="B1037" t="str" s="7">
        <v>Bulk Farm Made Chorizo Sausage</v>
      </c>
      <c r="C1037" t="str" s="7">
        <v>12 oz</v>
      </c>
      <c r="D1037" t="str" s="7">
        <v>SNAP</v>
      </c>
      <c r="E1037" s="12">
        <v>16.14</v>
      </c>
      <c r="F1037" s="13">
        <v>16.14</v>
      </c>
      <c r="G1037" s="13">
        <f>IF(AND(ISNUMBER(E1037),ISNUMBER(F1037)),F1037-E1037,"")</f>
        <v>0</v>
      </c>
      <c r="H1037" s="14">
        <f>IF(AND(ISNUMBER(E1037),E1037&gt;0,ISNUMBER(F1037)),F1037/E1037-1,"")</f>
        <v>0</v>
      </c>
      <c r="I1037" t="str" s="15">
        <v>Keep current</v>
      </c>
      <c r="J1037" s="16"/>
      <c r="K1037" t="str" s="15">
        <v/>
      </c>
      <c r="L1037" s="17">
        <f>IF(AC1037="Local catalog","",IF(AG1037="Yes",IF(ISNUMBER(E1037),E1037,""),IF(I1037="Keep current",IF(ISNUMBER(E1037),E1037,""),IF(AH1037&lt;&gt;"Yes","",IF(I1037="Approve proposed",F1037,IF(AND(I1037="Use my price",AND(ISNUMBER(J1037),J1037&gt;0)),J1037,""))))))</f>
        <v>16.14</v>
      </c>
      <c r="M1037" t="str" s="7">
        <f>IF(AND(AG1037="Yes",OR(I1037="Approve proposed",I1037="Use my price")),"CHECK: protected price kept current",IF(OR(I1037="Unreviewed",I1037=""),"Pending review",IF(I1037="Hold","On hold",IF(I1037="Keep current",IF(ISNUMBER(E1037),"Kept current","CHECK: no confirmed current price"),IF(AH1037&lt;&gt;"Yes","CHECK: source needs review",IF(AND(I1037="Use my price",NOT(AND(ISNUMBER(J1037),J1037&gt;0))),"CHECK: enter a price above zero",IF(NOT(OR(I1037="Approve proposed",I1037="Use my price")),"CHECK: choose a listed decision",IF(OR(NOT(ISNUMBER(L1037)),L1037&lt;=0,NOT(ISNUMBER(Y1037)),Y1037&lt;=0,X1037&gt;=1),"CHECK: price or base unavailable",IF(L1037/(Y1037*(1-X1037))-1&lt;0,"CHECK: price below local base","Ready")))))))))</f>
        <v>Kept current</v>
      </c>
      <c r="N1037" s="18">
        <v>16.14</v>
      </c>
      <c r="O1037" s="19">
        <v>0.6574</v>
      </c>
      <c r="P1037" s="14">
        <v>0.6571</v>
      </c>
      <c r="Q1037" s="20">
        <f>IF(AND(ISNUMBER(L1037),ISNUMBER(Y1037),Y1037&gt;0,X1037&lt;1),ROUND(L1037/(Y1037*(1-X1037))-1,4),"")</f>
        <v>0.6571</v>
      </c>
      <c r="R1037" s="12">
        <v>0</v>
      </c>
      <c r="S1037" s="13">
        <f>IF(AND(ISNUMBER(E1037),E1037&gt;0,ISNUMBER(F1037)),R1037*(F1037/E1037-1)*(1-'Start Here'!$B$16),0)</f>
        <v>0</v>
      </c>
      <c r="T1037" s="17">
        <f>IF(AND(M1037="Ready",OR(I1037="Approve proposed",AND(I1037="Use my price",AND(ISNUMBER(J1037),J1037&gt;0))),ISNUMBER(L1037),E1037&gt;0),R1037*(L1037/E1037-1)*(1-'Start Here'!$B$16),0)</f>
        <v>0</v>
      </c>
      <c r="U1037" t="str" s="6">
        <v>SNAP: preserve existing selling price</v>
      </c>
      <c r="V1037" t="str" s="21">
        <v>Yes</v>
      </c>
      <c r="W1037" t="str" s="21">
        <v>No</v>
      </c>
      <c r="X1037" s="22">
        <v>0</v>
      </c>
      <c r="Y1037" s="18">
        <v>9.74</v>
      </c>
      <c r="Z1037" s="18">
        <v>18</v>
      </c>
      <c r="AA1037" s="25">
        <v>0.5412</v>
      </c>
      <c r="AB1037" t="str" s="6">
        <v>2026-10-01 10:41:27 UTC</v>
      </c>
      <c r="AC1037" t="str" s="6">
        <v>Local Line cache</v>
      </c>
      <c r="AD1037" s="23">
        <v>913652</v>
      </c>
      <c r="AE1037" s="23">
        <v>659188</v>
      </c>
      <c r="AF1037" t="str" s="23">
        <v>913652:659188:snap</v>
      </c>
      <c r="AG1037" t="str" s="23">
        <v>Yes</v>
      </c>
      <c r="AH1037" t="str" s="23">
        <v>Yes</v>
      </c>
      <c r="AI1037" s="18">
        <v>0</v>
      </c>
    </row>
    <row r="1038" ht="32" customHeight="1">
      <c r="A1038" t="str" s="7">
        <v>Deck Family Farm's Hyland Artisinal Meats</v>
      </c>
      <c r="B1038" t="str" s="7">
        <v>Bulk Hot Italian Sausage</v>
      </c>
      <c r="C1038" t="str" s="7">
        <v>ea</v>
      </c>
      <c r="D1038" t="str" s="7">
        <v>Herd Share Members</v>
      </c>
      <c r="G1038" s="13" t="str">
        <f>IF(AND(ISNUMBER(E1038),ISNUMBER(F1038)),F1038-E1038,"")</f>
        <v/>
      </c>
      <c r="H1038" s="14" t="str">
        <f>IF(AND(ISNUMBER(E1038),E1038&gt;0,ISNUMBER(F1038)),F1038/E1038-1,"")</f>
        <v/>
      </c>
      <c r="I1038" t="str" s="15">
        <v>Hold</v>
      </c>
      <c r="J1038" s="24"/>
      <c r="K1038" t="str" s="15">
        <v/>
      </c>
      <c r="L1038" s="17" t="str">
        <f>IF(AC1038="Local catalog","",IF(AG1038="Yes",IF(ISNUMBER(E1038),E1038,""),IF(I1038="Keep current",IF(ISNUMBER(E1038),E1038,""),IF(AH1038&lt;&gt;"Yes","",IF(I1038="Approve proposed",F1038,IF(AND(I1038="Use my price",AND(ISNUMBER(J1038),J1038&gt;0)),J1038,""))))))</f>
        <v/>
      </c>
      <c r="M1038" t="str" s="7">
        <f>IF(AND(AG1038="Yes",OR(I1038="Approve proposed",I1038="Use my price")),"CHECK: protected price kept current",IF(OR(I1038="Unreviewed",I1038=""),"Pending review",IF(I1038="Hold","On hold",IF(I1038="Keep current",IF(ISNUMBER(E1038),"Kept current","CHECK: no confirmed current price"),IF(AH1038&lt;&gt;"Yes","CHECK: source needs review",IF(AND(I1038="Use my price",NOT(AND(ISNUMBER(J1038),J1038&gt;0))),"CHECK: enter a price above zero",IF(NOT(OR(I1038="Approve proposed",I1038="Use my price")),"CHECK: choose a listed decision",IF(OR(NOT(ISNUMBER(L1038)),L1038&lt;=0,NOT(ISNUMBER(Y1038)),Y1038&lt;=0,X1038&gt;=1),"CHECK: price or base unavailable",IF(L1038/(Y1038*(1-X1038))-1&lt;0,"CHECK: price below local base","Ready")))))))))</f>
        <v>On hold</v>
      </c>
      <c r="N1038" s="18">
        <v>14.8</v>
      </c>
      <c r="O1038" s="19">
        <v>0.6574</v>
      </c>
      <c r="Q1038" s="20" t="str">
        <f>IF(AND(ISNUMBER(L1038),ISNUMBER(Y1038),Y1038&gt;0,X1038&lt;1),ROUND(L1038/(Y1038*(1-X1038))-1,4),"")</f>
        <v/>
      </c>
      <c r="R1038" s="12">
        <v>0</v>
      </c>
      <c r="S1038" s="13">
        <f>IF(AND(ISNUMBER(E1038),E1038&gt;0,ISNUMBER(F1038)),R1038*(F1038/E1038-1)*(1-'Start Here'!$B$16),0)</f>
        <v>0</v>
      </c>
      <c r="T1038" s="17">
        <f>IF(AND(M1038="Ready",OR(I1038="Approve proposed",AND(I1038="Use my price",AND(ISNUMBER(J1038),J1038&gt;0))),ISNUMBER(L1038),E1038&gt;0),R1038*(L1038/E1038-1)*(1-'Start Here'!$B$16),0)</f>
        <v>0</v>
      </c>
      <c r="U1038" t="str" s="6">
        <v>No confirmed Local Line price/list; local calculation is reference only</v>
      </c>
      <c r="V1038" t="str" s="21">
        <v>Yes</v>
      </c>
      <c r="W1038" t="str" s="21">
        <v>No</v>
      </c>
      <c r="X1038" s="22">
        <v>0</v>
      </c>
      <c r="Y1038" s="18">
        <v>8.93</v>
      </c>
      <c r="Z1038" s="18">
        <v>16.5</v>
      </c>
      <c r="AA1038" s="25">
        <v>0.5412</v>
      </c>
      <c r="AB1038" t="str" s="6">
        <v/>
      </c>
      <c r="AC1038" t="str" s="6">
        <v>Local calculation only</v>
      </c>
      <c r="AD1038" s="23">
        <v>1163729</v>
      </c>
      <c r="AE1038" s="23">
        <v>1011355</v>
      </c>
      <c r="AF1038" t="str" s="23">
        <v>1163729:1011355:herdShare</v>
      </c>
      <c r="AG1038" t="str" s="23">
        <v>No</v>
      </c>
      <c r="AH1038" t="str" s="23">
        <v>No</v>
      </c>
      <c r="AI1038" s="18">
        <v>0</v>
      </c>
    </row>
    <row r="1039" ht="32" customHeight="1">
      <c r="A1039" t="str" s="7">
        <v>Deck Family Farm's Hyland Artisinal Meats</v>
      </c>
      <c r="B1039" t="str" s="7">
        <v>Bulk Hot Italian Sausage</v>
      </c>
      <c r="C1039" t="str" s="7">
        <v>ea</v>
      </c>
      <c r="D1039" t="str" s="7">
        <v>CSA Members</v>
      </c>
      <c r="G1039" s="13" t="str">
        <f>IF(AND(ISNUMBER(E1039),ISNUMBER(F1039)),F1039-E1039,"")</f>
        <v/>
      </c>
      <c r="H1039" s="14" t="str">
        <f>IF(AND(ISNUMBER(E1039),E1039&gt;0,ISNUMBER(F1039)),F1039/E1039-1,"")</f>
        <v/>
      </c>
      <c r="I1039" t="str" s="15">
        <v>Hold</v>
      </c>
      <c r="J1039" s="24"/>
      <c r="K1039" t="str" s="15">
        <v/>
      </c>
      <c r="L1039" s="17" t="str">
        <f>IF(AC1039="Local catalog","",IF(AG1039="Yes",IF(ISNUMBER(E1039),E1039,""),IF(I1039="Keep current",IF(ISNUMBER(E1039),E1039,""),IF(AH1039&lt;&gt;"Yes","",IF(I1039="Approve proposed",F1039,IF(AND(I1039="Use my price",AND(ISNUMBER(J1039),J1039&gt;0)),J1039,""))))))</f>
        <v/>
      </c>
      <c r="M1039" t="str" s="7">
        <f>IF(AND(AG1039="Yes",OR(I1039="Approve proposed",I1039="Use my price")),"CHECK: protected price kept current",IF(OR(I1039="Unreviewed",I1039=""),"Pending review",IF(I1039="Hold","On hold",IF(I1039="Keep current",IF(ISNUMBER(E1039),"Kept current","CHECK: no confirmed current price"),IF(AH1039&lt;&gt;"Yes","CHECK: source needs review",IF(AND(I1039="Use my price",NOT(AND(ISNUMBER(J1039),J1039&gt;0))),"CHECK: enter a price above zero",IF(NOT(OR(I1039="Approve proposed",I1039="Use my price")),"CHECK: choose a listed decision",IF(OR(NOT(ISNUMBER(L1039)),L1039&lt;=0,NOT(ISNUMBER(Y1039)),Y1039&lt;=0,X1039&gt;=1),"CHECK: price or base unavailable",IF(L1039/(Y1039*(1-X1039))-1&lt;0,"CHECK: price below local base","Ready")))))))))</f>
        <v>On hold</v>
      </c>
      <c r="N1039" s="18">
        <v>14.8</v>
      </c>
      <c r="O1039" s="19">
        <v>0.6574</v>
      </c>
      <c r="Q1039" s="20" t="str">
        <f>IF(AND(ISNUMBER(L1039),ISNUMBER(Y1039),Y1039&gt;0,X1039&lt;1),ROUND(L1039/(Y1039*(1-X1039))-1,4),"")</f>
        <v/>
      </c>
      <c r="R1039" s="12">
        <v>0</v>
      </c>
      <c r="S1039" s="13">
        <f>IF(AND(ISNUMBER(E1039),E1039&gt;0,ISNUMBER(F1039)),R1039*(F1039/E1039-1)*(1-'Start Here'!$B$16),0)</f>
        <v>0</v>
      </c>
      <c r="T1039" s="17">
        <f>IF(AND(M1039="Ready",OR(I1039="Approve proposed",AND(I1039="Use my price",AND(ISNUMBER(J1039),J1039&gt;0))),ISNUMBER(L1039),E1039&gt;0),R1039*(L1039/E1039-1)*(1-'Start Here'!$B$16),0)</f>
        <v>0</v>
      </c>
      <c r="U1039" t="str" s="6">
        <v>No confirmed Local Line price/list; local calculation is reference only</v>
      </c>
      <c r="V1039" t="str" s="21">
        <v>Yes</v>
      </c>
      <c r="W1039" t="str" s="21">
        <v>No</v>
      </c>
      <c r="X1039" s="22">
        <v>0</v>
      </c>
      <c r="Y1039" s="18">
        <v>8.93</v>
      </c>
      <c r="Z1039" s="18">
        <v>16.5</v>
      </c>
      <c r="AA1039" s="25">
        <v>0.5412</v>
      </c>
      <c r="AB1039" t="str" s="6">
        <v/>
      </c>
      <c r="AC1039" t="str" s="6">
        <v>Local calculation only</v>
      </c>
      <c r="AD1039" s="23">
        <v>1163729</v>
      </c>
      <c r="AE1039" s="23">
        <v>1011355</v>
      </c>
      <c r="AF1039" t="str" s="23">
        <v>1163729:1011355:member</v>
      </c>
      <c r="AG1039" t="str" s="23">
        <v>No</v>
      </c>
      <c r="AH1039" t="str" s="23">
        <v>No</v>
      </c>
      <c r="AI1039" s="18">
        <v>0</v>
      </c>
    </row>
    <row r="1040" ht="32" customHeight="1">
      <c r="A1040" t="str" s="7">
        <v>Deck Family Farm's Hyland Artisinal Meats</v>
      </c>
      <c r="B1040" t="str" s="7">
        <v>Bulk Hot Italian Sausage</v>
      </c>
      <c r="C1040" t="str" s="7">
        <v>ea</v>
      </c>
      <c r="D1040" t="str" s="7">
        <v>Guest Basket</v>
      </c>
      <c r="G1040" s="13" t="str">
        <f>IF(AND(ISNUMBER(E1040),ISNUMBER(F1040)),F1040-E1040,"")</f>
        <v/>
      </c>
      <c r="H1040" s="14" t="str">
        <f>IF(AND(ISNUMBER(E1040),E1040&gt;0,ISNUMBER(F1040)),F1040/E1040-1,"")</f>
        <v/>
      </c>
      <c r="I1040" t="str" s="15">
        <v>Hold</v>
      </c>
      <c r="J1040" s="24"/>
      <c r="K1040" t="str" s="15">
        <v/>
      </c>
      <c r="L1040" s="17" t="str">
        <f>IF(AC1040="Local catalog","",IF(AG1040="Yes",IF(ISNUMBER(E1040),E1040,""),IF(I1040="Keep current",IF(ISNUMBER(E1040),E1040,""),IF(AH1040&lt;&gt;"Yes","",IF(I1040="Approve proposed",F1040,IF(AND(I1040="Use my price",AND(ISNUMBER(J1040),J1040&gt;0)),J1040,""))))))</f>
        <v/>
      </c>
      <c r="M1040" t="str" s="7">
        <f>IF(AND(AG1040="Yes",OR(I1040="Approve proposed",I1040="Use my price")),"CHECK: protected price kept current",IF(OR(I1040="Unreviewed",I1040=""),"Pending review",IF(I1040="Hold","On hold",IF(I1040="Keep current",IF(ISNUMBER(E1040),"Kept current","CHECK: no confirmed current price"),IF(AH1040&lt;&gt;"Yes","CHECK: source needs review",IF(AND(I1040="Use my price",NOT(AND(ISNUMBER(J1040),J1040&gt;0))),"CHECK: enter a price above zero",IF(NOT(OR(I1040="Approve proposed",I1040="Use my price")),"CHECK: choose a listed decision",IF(OR(NOT(ISNUMBER(L1040)),L1040&lt;=0,NOT(ISNUMBER(Y1040)),Y1040&lt;=0,X1040&gt;=1),"CHECK: price or base unavailable",IF(L1040/(Y1040*(1-X1040))-1&lt;0,"CHECK: price below local base","Ready")))))))))</f>
        <v>On hold</v>
      </c>
      <c r="N1040" s="18">
        <v>14.8</v>
      </c>
      <c r="O1040" s="19">
        <v>0.6574</v>
      </c>
      <c r="Q1040" s="20" t="str">
        <f>IF(AND(ISNUMBER(L1040),ISNUMBER(Y1040),Y1040&gt;0,X1040&lt;1),ROUND(L1040/(Y1040*(1-X1040))-1,4),"")</f>
        <v/>
      </c>
      <c r="R1040" s="12">
        <v>0</v>
      </c>
      <c r="S1040" s="13">
        <f>IF(AND(ISNUMBER(E1040),E1040&gt;0,ISNUMBER(F1040)),R1040*(F1040/E1040-1)*(1-'Start Here'!$B$16),0)</f>
        <v>0</v>
      </c>
      <c r="T1040" s="17">
        <f>IF(AND(M1040="Ready",OR(I1040="Approve proposed",AND(I1040="Use my price",AND(ISNUMBER(J1040),J1040&gt;0))),ISNUMBER(L1040),E1040&gt;0),R1040*(L1040/E1040-1)*(1-'Start Here'!$B$16),0)</f>
        <v>0</v>
      </c>
      <c r="U1040" t="str" s="6">
        <v>No confirmed Local Line price/list; local calculation is reference only</v>
      </c>
      <c r="V1040" t="str" s="21">
        <v>Yes</v>
      </c>
      <c r="W1040" t="str" s="21">
        <v>No</v>
      </c>
      <c r="X1040" s="22">
        <v>0</v>
      </c>
      <c r="Y1040" s="18">
        <v>8.93</v>
      </c>
      <c r="Z1040" s="18">
        <v>16.5</v>
      </c>
      <c r="AA1040" s="25">
        <v>0.5412</v>
      </c>
      <c r="AB1040" t="str" s="6">
        <v/>
      </c>
      <c r="AC1040" t="str" s="6">
        <v>Local calculation only</v>
      </c>
      <c r="AD1040" s="23">
        <v>1163729</v>
      </c>
      <c r="AE1040" s="23">
        <v>1011355</v>
      </c>
      <c r="AF1040" t="str" s="23">
        <v>1163729:1011355:guest</v>
      </c>
      <c r="AG1040" t="str" s="23">
        <v>No</v>
      </c>
      <c r="AH1040" t="str" s="23">
        <v>No</v>
      </c>
      <c r="AI1040" s="18">
        <v>0</v>
      </c>
    </row>
    <row r="1041" ht="32" customHeight="1">
      <c r="A1041" t="str" s="7">
        <v>Deck Family Farm's Hyland Artisinal Meats</v>
      </c>
      <c r="B1041" t="str" s="7">
        <v>Bulk Hot Italian Sausage</v>
      </c>
      <c r="C1041" t="str" s="7">
        <v>ea</v>
      </c>
      <c r="D1041" t="str" s="7">
        <v>SNAP</v>
      </c>
      <c r="G1041" s="13" t="str">
        <f>IF(AND(ISNUMBER(E1041),ISNUMBER(F1041)),F1041-E1041,"")</f>
        <v/>
      </c>
      <c r="H1041" s="14" t="str">
        <f>IF(AND(ISNUMBER(E1041),E1041&gt;0,ISNUMBER(F1041)),F1041/E1041-1,"")</f>
        <v/>
      </c>
      <c r="I1041" t="str" s="15">
        <v>Hold</v>
      </c>
      <c r="J1041" s="24"/>
      <c r="K1041" t="str" s="15">
        <v/>
      </c>
      <c r="L1041" s="17" t="str">
        <f>IF(AC1041="Local catalog","",IF(AG1041="Yes",IF(ISNUMBER(E1041),E1041,""),IF(I1041="Keep current",IF(ISNUMBER(E1041),E1041,""),IF(AH1041&lt;&gt;"Yes","",IF(I1041="Approve proposed",F1041,IF(AND(I1041="Use my price",AND(ISNUMBER(J1041),J1041&gt;0)),J1041,""))))))</f>
        <v/>
      </c>
      <c r="M1041" t="str" s="7">
        <f>IF(AND(AG1041="Yes",OR(I1041="Approve proposed",I1041="Use my price")),"CHECK: protected price kept current",IF(OR(I1041="Unreviewed",I1041=""),"Pending review",IF(I1041="Hold","On hold",IF(I1041="Keep current",IF(ISNUMBER(E1041),"Kept current","CHECK: no confirmed current price"),IF(AH1041&lt;&gt;"Yes","CHECK: source needs review",IF(AND(I1041="Use my price",NOT(AND(ISNUMBER(J1041),J1041&gt;0))),"CHECK: enter a price above zero",IF(NOT(OR(I1041="Approve proposed",I1041="Use my price")),"CHECK: choose a listed decision",IF(OR(NOT(ISNUMBER(L1041)),L1041&lt;=0,NOT(ISNUMBER(Y1041)),Y1041&lt;=0,X1041&gt;=1),"CHECK: price or base unavailable",IF(L1041/(Y1041*(1-X1041))-1&lt;0,"CHECK: price below local base","Ready")))))))))</f>
        <v>On hold</v>
      </c>
      <c r="N1041" s="18">
        <v>14.8</v>
      </c>
      <c r="O1041" s="19">
        <v>0.6574</v>
      </c>
      <c r="Q1041" s="20" t="str">
        <f>IF(AND(ISNUMBER(L1041),ISNUMBER(Y1041),Y1041&gt;0,X1041&lt;1),ROUND(L1041/(Y1041*(1-X1041))-1,4),"")</f>
        <v/>
      </c>
      <c r="R1041" s="12">
        <v>0</v>
      </c>
      <c r="S1041" s="13">
        <f>IF(AND(ISNUMBER(E1041),E1041&gt;0,ISNUMBER(F1041)),R1041*(F1041/E1041-1)*(1-'Start Here'!$B$16),0)</f>
        <v>0</v>
      </c>
      <c r="T1041" s="17">
        <f>IF(AND(M1041="Ready",OR(I1041="Approve proposed",AND(I1041="Use my price",AND(ISNUMBER(J1041),J1041&gt;0))),ISNUMBER(L1041),E1041&gt;0),R1041*(L1041/E1041-1)*(1-'Start Here'!$B$16),0)</f>
        <v>0</v>
      </c>
      <c r="U1041" t="str" s="6">
        <v>SNAP: preserve existing selling price; No confirmed Local Line price/list; local calculation is reference only</v>
      </c>
      <c r="V1041" t="str" s="21">
        <v>Yes</v>
      </c>
      <c r="W1041" t="str" s="21">
        <v>No</v>
      </c>
      <c r="X1041" s="22">
        <v>0</v>
      </c>
      <c r="Y1041" s="18">
        <v>8.93</v>
      </c>
      <c r="Z1041" s="18">
        <v>16.5</v>
      </c>
      <c r="AA1041" s="25">
        <v>0.5412</v>
      </c>
      <c r="AB1041" t="str" s="6">
        <v/>
      </c>
      <c r="AC1041" t="str" s="6">
        <v>Local calculation only</v>
      </c>
      <c r="AD1041" s="23">
        <v>1163729</v>
      </c>
      <c r="AE1041" s="23">
        <v>1011355</v>
      </c>
      <c r="AF1041" t="str" s="23">
        <v>1163729:1011355:snap</v>
      </c>
      <c r="AG1041" t="str" s="23">
        <v>Yes</v>
      </c>
      <c r="AH1041" t="str" s="23">
        <v>No</v>
      </c>
      <c r="AI1041" s="18">
        <v>0</v>
      </c>
    </row>
    <row r="1042" ht="32" customHeight="1">
      <c r="A1042" t="str" s="7">
        <v>Deck Family Farm's Hyland Artisinal Meats</v>
      </c>
      <c r="B1042" t="str" s="7">
        <v>Bulk Thai Curry Sausage</v>
      </c>
      <c r="C1042" t="str" s="7">
        <v>12 oz</v>
      </c>
      <c r="D1042" t="str" s="7">
        <v>Herd Share Members</v>
      </c>
      <c r="E1042" s="12">
        <v>14.8</v>
      </c>
      <c r="F1042" s="13">
        <v>15.98</v>
      </c>
      <c r="G1042" s="13">
        <f>IF(AND(ISNUMBER(E1042),ISNUMBER(F1042)),F1042-E1042,"")</f>
        <v>1.18</v>
      </c>
      <c r="H1042" s="14">
        <f>IF(AND(ISNUMBER(E1042),E1042&gt;0,ISNUMBER(F1042)),F1042/E1042-1,"")</f>
        <v>0.07972972972972969</v>
      </c>
      <c r="I1042" t="str" s="15">
        <v>Unreviewed</v>
      </c>
      <c r="J1042" s="16"/>
      <c r="K1042" t="str" s="15">
        <v/>
      </c>
      <c r="L1042" s="17" t="str">
        <f>IF(AC1042="Local catalog","",IF(AG1042="Yes",IF(ISNUMBER(E1042),E1042,""),IF(I1042="Keep current",IF(ISNUMBER(E1042),E1042,""),IF(AH1042&lt;&gt;"Yes","",IF(I1042="Approve proposed",F1042,IF(AND(I1042="Use my price",AND(ISNUMBER(J1042),J1042&gt;0)),J1042,""))))))</f>
        <v/>
      </c>
      <c r="M1042" t="str" s="7">
        <f>IF(AND(AG1042="Yes",OR(I1042="Approve proposed",I1042="Use my price")),"CHECK: protected price kept current",IF(OR(I1042="Unreviewed",I1042=""),"Pending review",IF(I1042="Hold","On hold",IF(I1042="Keep current",IF(ISNUMBER(E1042),"Kept current","CHECK: no confirmed current price"),IF(AH1042&lt;&gt;"Yes","CHECK: source needs review",IF(AND(I1042="Use my price",NOT(AND(ISNUMBER(J1042),J1042&gt;0))),"CHECK: enter a price above zero",IF(NOT(OR(I1042="Approve proposed",I1042="Use my price")),"CHECK: choose a listed decision",IF(OR(NOT(ISNUMBER(L1042)),L1042&lt;=0,NOT(ISNUMBER(Y1042)),Y1042&lt;=0,X1042&gt;=1),"CHECK: price or base unavailable",IF(L1042/(Y1042*(1-X1042))-1&lt;0,"CHECK: price below local base","Ready")))))))))</f>
        <v>Pending review</v>
      </c>
      <c r="N1042" s="18">
        <v>14.8</v>
      </c>
      <c r="O1042" s="19">
        <v>0.6574</v>
      </c>
      <c r="P1042" s="14">
        <v>0.7895</v>
      </c>
      <c r="Q1042" s="20" t="str">
        <f>IF(AND(ISNUMBER(L1042),ISNUMBER(Y1042),Y1042&gt;0,X1042&lt;1),ROUND(L1042/(Y1042*(1-X1042))-1,4),"")</f>
        <v/>
      </c>
      <c r="R1042" s="12">
        <v>991.5999999999999</v>
      </c>
      <c r="S1042" s="13">
        <f>IF(AND(ISNUMBER(E1042),E1042&gt;0,ISNUMBER(F1042)),R1042*(F1042/E1042-1)*(1-'Start Here'!$B$16),0)</f>
        <v>76.68819999999995</v>
      </c>
      <c r="T1042" s="17">
        <f>IF(AND(M1042="Ready",OR(I1042="Approve proposed",AND(I1042="Use my price",AND(ISNUMBER(J1042),J1042&gt;0))),ISNUMBER(L1042),E1042&gt;0),R1042*(L1042/E1042-1)*(1-'Start Here'!$B$16),0)</f>
        <v>0</v>
      </c>
      <c r="U1042" t="str" s="6">
        <v/>
      </c>
      <c r="V1042" t="str" s="21">
        <v>Yes</v>
      </c>
      <c r="W1042" t="str" s="21">
        <v>No</v>
      </c>
      <c r="X1042" s="22">
        <v>0</v>
      </c>
      <c r="Y1042" s="18">
        <v>8.93</v>
      </c>
      <c r="Z1042" s="18">
        <v>16.5</v>
      </c>
      <c r="AA1042" s="25">
        <v>0.5412</v>
      </c>
      <c r="AB1042" t="str" s="6">
        <v>2026-10-01 10:41:27 UTC</v>
      </c>
      <c r="AC1042" t="str" s="6">
        <v>Local Line cache</v>
      </c>
      <c r="AD1042" s="23">
        <v>913651</v>
      </c>
      <c r="AE1042" s="23">
        <v>659187</v>
      </c>
      <c r="AF1042" t="str" s="23">
        <v>913651:659187:herdShare</v>
      </c>
      <c r="AG1042" t="str" s="23">
        <v>No</v>
      </c>
      <c r="AH1042" t="str" s="23">
        <v>Yes</v>
      </c>
      <c r="AI1042" s="18">
        <v>598.31</v>
      </c>
    </row>
    <row r="1043" ht="32" customHeight="1">
      <c r="A1043" t="str" s="7">
        <v>Deck Family Farm's Hyland Artisinal Meats</v>
      </c>
      <c r="B1043" t="str" s="7">
        <v>Bulk Thai Curry Sausage</v>
      </c>
      <c r="C1043" t="str" s="7">
        <v>12 oz</v>
      </c>
      <c r="D1043" t="str" s="7">
        <v>CSA Members</v>
      </c>
      <c r="E1043" s="12">
        <v>14.8</v>
      </c>
      <c r="F1043" s="13">
        <v>15.98</v>
      </c>
      <c r="G1043" s="13">
        <f>IF(AND(ISNUMBER(E1043),ISNUMBER(F1043)),F1043-E1043,"")</f>
        <v>1.18</v>
      </c>
      <c r="H1043" s="14">
        <f>IF(AND(ISNUMBER(E1043),E1043&gt;0,ISNUMBER(F1043)),F1043/E1043-1,"")</f>
        <v>0.07972972972972969</v>
      </c>
      <c r="I1043" t="str" s="15">
        <v>Unreviewed</v>
      </c>
      <c r="J1043" s="16"/>
      <c r="K1043" t="str" s="15">
        <v/>
      </c>
      <c r="L1043" s="17" t="str">
        <f>IF(AC1043="Local catalog","",IF(AG1043="Yes",IF(ISNUMBER(E1043),E1043,""),IF(I1043="Keep current",IF(ISNUMBER(E1043),E1043,""),IF(AH1043&lt;&gt;"Yes","",IF(I1043="Approve proposed",F1043,IF(AND(I1043="Use my price",AND(ISNUMBER(J1043),J1043&gt;0)),J1043,""))))))</f>
        <v/>
      </c>
      <c r="M1043" t="str" s="7">
        <f>IF(AND(AG1043="Yes",OR(I1043="Approve proposed",I1043="Use my price")),"CHECK: protected price kept current",IF(OR(I1043="Unreviewed",I1043=""),"Pending review",IF(I1043="Hold","On hold",IF(I1043="Keep current",IF(ISNUMBER(E1043),"Kept current","CHECK: no confirmed current price"),IF(AH1043&lt;&gt;"Yes","CHECK: source needs review",IF(AND(I1043="Use my price",NOT(AND(ISNUMBER(J1043),J1043&gt;0))),"CHECK: enter a price above zero",IF(NOT(OR(I1043="Approve proposed",I1043="Use my price")),"CHECK: choose a listed decision",IF(OR(NOT(ISNUMBER(L1043)),L1043&lt;=0,NOT(ISNUMBER(Y1043)),Y1043&lt;=0,X1043&gt;=1),"CHECK: price or base unavailable",IF(L1043/(Y1043*(1-X1043))-1&lt;0,"CHECK: price below local base","Ready")))))))))</f>
        <v>Pending review</v>
      </c>
      <c r="N1043" s="18">
        <v>14.8</v>
      </c>
      <c r="O1043" s="19">
        <v>0.6574</v>
      </c>
      <c r="P1043" s="14">
        <v>0.7895</v>
      </c>
      <c r="Q1043" s="20" t="str">
        <f>IF(AND(ISNUMBER(L1043),ISNUMBER(Y1043),Y1043&gt;0,X1043&lt;1),ROUND(L1043/(Y1043*(1-X1043))-1,4),"")</f>
        <v/>
      </c>
      <c r="R1043" s="12">
        <v>29.6</v>
      </c>
      <c r="S1043" s="13">
        <f>IF(AND(ISNUMBER(E1043),E1043&gt;0,ISNUMBER(F1043)),R1043*(F1043/E1043-1)*(1-'Start Here'!$B$16),0)</f>
        <v>2.289199999999999</v>
      </c>
      <c r="T1043" s="17">
        <f>IF(AND(M1043="Ready",OR(I1043="Approve proposed",AND(I1043="Use my price",AND(ISNUMBER(J1043),J1043&gt;0))),ISNUMBER(L1043),E1043&gt;0),R1043*(L1043/E1043-1)*(1-'Start Here'!$B$16),0)</f>
        <v>0</v>
      </c>
      <c r="U1043" t="str" s="6">
        <v/>
      </c>
      <c r="V1043" t="str" s="21">
        <v>Yes</v>
      </c>
      <c r="W1043" t="str" s="21">
        <v>No</v>
      </c>
      <c r="X1043" s="22">
        <v>0</v>
      </c>
      <c r="Y1043" s="18">
        <v>8.93</v>
      </c>
      <c r="Z1043" s="18">
        <v>16.5</v>
      </c>
      <c r="AA1043" s="25">
        <v>0.5412</v>
      </c>
      <c r="AB1043" t="str" s="6">
        <v>2026-10-01 10:41:27 UTC</v>
      </c>
      <c r="AC1043" t="str" s="6">
        <v>Local Line cache</v>
      </c>
      <c r="AD1043" s="23">
        <v>913651</v>
      </c>
      <c r="AE1043" s="23">
        <v>659187</v>
      </c>
      <c r="AF1043" t="str" s="23">
        <v>913651:659187:member</v>
      </c>
      <c r="AG1043" t="str" s="23">
        <v>No</v>
      </c>
      <c r="AH1043" t="str" s="23">
        <v>Yes</v>
      </c>
      <c r="AI1043" s="18">
        <v>17.86</v>
      </c>
    </row>
    <row r="1044" ht="32" customHeight="1">
      <c r="A1044" t="str" s="7">
        <v>Deck Family Farm's Hyland Artisinal Meats</v>
      </c>
      <c r="B1044" t="str" s="7">
        <v>Bulk Thai Curry Sausage</v>
      </c>
      <c r="C1044" t="str" s="7">
        <v>12 oz</v>
      </c>
      <c r="D1044" t="str" s="7">
        <v>Guest Basket</v>
      </c>
      <c r="E1044" s="12">
        <v>14.8</v>
      </c>
      <c r="F1044" s="13">
        <v>15.98</v>
      </c>
      <c r="G1044" s="13">
        <f>IF(AND(ISNUMBER(E1044),ISNUMBER(F1044)),F1044-E1044,"")</f>
        <v>1.18</v>
      </c>
      <c r="H1044" s="14">
        <f>IF(AND(ISNUMBER(E1044),E1044&gt;0,ISNUMBER(F1044)),F1044/E1044-1,"")</f>
        <v>0.07972972972972969</v>
      </c>
      <c r="I1044" t="str" s="15">
        <v>Unreviewed</v>
      </c>
      <c r="J1044" s="16"/>
      <c r="K1044" t="str" s="15">
        <v/>
      </c>
      <c r="L1044" s="17" t="str">
        <f>IF(AC1044="Local catalog","",IF(AG1044="Yes",IF(ISNUMBER(E1044),E1044,""),IF(I1044="Keep current",IF(ISNUMBER(E1044),E1044,""),IF(AH1044&lt;&gt;"Yes","",IF(I1044="Approve proposed",F1044,IF(AND(I1044="Use my price",AND(ISNUMBER(J1044),J1044&gt;0)),J1044,""))))))</f>
        <v/>
      </c>
      <c r="M1044" t="str" s="7">
        <f>IF(AND(AG1044="Yes",OR(I1044="Approve proposed",I1044="Use my price")),"CHECK: protected price kept current",IF(OR(I1044="Unreviewed",I1044=""),"Pending review",IF(I1044="Hold","On hold",IF(I1044="Keep current",IF(ISNUMBER(E1044),"Kept current","CHECK: no confirmed current price"),IF(AH1044&lt;&gt;"Yes","CHECK: source needs review",IF(AND(I1044="Use my price",NOT(AND(ISNUMBER(J1044),J1044&gt;0))),"CHECK: enter a price above zero",IF(NOT(OR(I1044="Approve proposed",I1044="Use my price")),"CHECK: choose a listed decision",IF(OR(NOT(ISNUMBER(L1044)),L1044&lt;=0,NOT(ISNUMBER(Y1044)),Y1044&lt;=0,X1044&gt;=1),"CHECK: price or base unavailable",IF(L1044/(Y1044*(1-X1044))-1&lt;0,"CHECK: price below local base","Ready")))))))))</f>
        <v>Pending review</v>
      </c>
      <c r="N1044" s="18">
        <v>14.8</v>
      </c>
      <c r="O1044" s="19">
        <v>0.6574</v>
      </c>
      <c r="P1044" s="14">
        <v>0.7895</v>
      </c>
      <c r="Q1044" s="20" t="str">
        <f>IF(AND(ISNUMBER(L1044),ISNUMBER(Y1044),Y1044&gt;0,X1044&lt;1),ROUND(L1044/(Y1044*(1-X1044))-1,4),"")</f>
        <v/>
      </c>
      <c r="R1044" s="12">
        <v>103.60000000000001</v>
      </c>
      <c r="S1044" s="13">
        <f>IF(AND(ISNUMBER(E1044),E1044&gt;0,ISNUMBER(F1044)),R1044*(F1044/E1044-1)*(1-'Start Here'!$B$16),0)</f>
        <v>8.012199999999996</v>
      </c>
      <c r="T1044" s="17">
        <f>IF(AND(M1044="Ready",OR(I1044="Approve proposed",AND(I1044="Use my price",AND(ISNUMBER(J1044),J1044&gt;0))),ISNUMBER(L1044),E1044&gt;0),R1044*(L1044/E1044-1)*(1-'Start Here'!$B$16),0)</f>
        <v>0</v>
      </c>
      <c r="U1044" t="str" s="6">
        <v/>
      </c>
      <c r="V1044" t="str" s="21">
        <v>Yes</v>
      </c>
      <c r="W1044" t="str" s="21">
        <v>No</v>
      </c>
      <c r="X1044" s="22">
        <v>0</v>
      </c>
      <c r="Y1044" s="18">
        <v>8.93</v>
      </c>
      <c r="Z1044" s="18">
        <v>16.5</v>
      </c>
      <c r="AA1044" s="25">
        <v>0.5412</v>
      </c>
      <c r="AB1044" t="str" s="6">
        <v>2026-10-01 10:41:27 UTC</v>
      </c>
      <c r="AC1044" t="str" s="6">
        <v>Local Line cache</v>
      </c>
      <c r="AD1044" s="23">
        <v>913651</v>
      </c>
      <c r="AE1044" s="23">
        <v>659187</v>
      </c>
      <c r="AF1044" t="str" s="23">
        <v>913651:659187:guest</v>
      </c>
      <c r="AG1044" t="str" s="23">
        <v>No</v>
      </c>
      <c r="AH1044" t="str" s="23">
        <v>Yes</v>
      </c>
      <c r="AI1044" s="18">
        <v>62.51</v>
      </c>
    </row>
    <row r="1045" ht="32" customHeight="1">
      <c r="A1045" t="str" s="7">
        <v>Deck Family Farm's Hyland Artisinal Meats</v>
      </c>
      <c r="B1045" t="str" s="7">
        <v>Bulk Thai Curry Sausage</v>
      </c>
      <c r="C1045" t="str" s="7">
        <v>12 oz</v>
      </c>
      <c r="D1045" t="str" s="7">
        <v>SNAP</v>
      </c>
      <c r="E1045" s="12">
        <v>14.8</v>
      </c>
      <c r="F1045" s="13">
        <v>14.8</v>
      </c>
      <c r="G1045" s="13">
        <f>IF(AND(ISNUMBER(E1045),ISNUMBER(F1045)),F1045-E1045,"")</f>
        <v>0</v>
      </c>
      <c r="H1045" s="14">
        <f>IF(AND(ISNUMBER(E1045),E1045&gt;0,ISNUMBER(F1045)),F1045/E1045-1,"")</f>
        <v>0</v>
      </c>
      <c r="I1045" t="str" s="15">
        <v>Keep current</v>
      </c>
      <c r="J1045" s="16"/>
      <c r="K1045" t="str" s="15">
        <v/>
      </c>
      <c r="L1045" s="17">
        <f>IF(AC1045="Local catalog","",IF(AG1045="Yes",IF(ISNUMBER(E1045),E1045,""),IF(I1045="Keep current",IF(ISNUMBER(E1045),E1045,""),IF(AH1045&lt;&gt;"Yes","",IF(I1045="Approve proposed",F1045,IF(AND(I1045="Use my price",AND(ISNUMBER(J1045),J1045&gt;0)),J1045,""))))))</f>
        <v>14.8</v>
      </c>
      <c r="M1045" t="str" s="7">
        <f>IF(AND(AG1045="Yes",OR(I1045="Approve proposed",I1045="Use my price")),"CHECK: protected price kept current",IF(OR(I1045="Unreviewed",I1045=""),"Pending review",IF(I1045="Hold","On hold",IF(I1045="Keep current",IF(ISNUMBER(E1045),"Kept current","CHECK: no confirmed current price"),IF(AH1045&lt;&gt;"Yes","CHECK: source needs review",IF(AND(I1045="Use my price",NOT(AND(ISNUMBER(J1045),J1045&gt;0))),"CHECK: enter a price above zero",IF(NOT(OR(I1045="Approve proposed",I1045="Use my price")),"CHECK: choose a listed decision",IF(OR(NOT(ISNUMBER(L1045)),L1045&lt;=0,NOT(ISNUMBER(Y1045)),Y1045&lt;=0,X1045&gt;=1),"CHECK: price or base unavailable",IF(L1045/(Y1045*(1-X1045))-1&lt;0,"CHECK: price below local base","Ready")))))))))</f>
        <v>Kept current</v>
      </c>
      <c r="N1045" s="18">
        <v>14.8</v>
      </c>
      <c r="O1045" s="19">
        <v>0.6574</v>
      </c>
      <c r="P1045" s="14">
        <v>0.6573</v>
      </c>
      <c r="Q1045" s="20">
        <f>IF(AND(ISNUMBER(L1045),ISNUMBER(Y1045),Y1045&gt;0,X1045&lt;1),ROUND(L1045/(Y1045*(1-X1045))-1,4),"")</f>
        <v>0.6573</v>
      </c>
      <c r="R1045" s="12">
        <v>0</v>
      </c>
      <c r="S1045" s="13">
        <f>IF(AND(ISNUMBER(E1045),E1045&gt;0,ISNUMBER(F1045)),R1045*(F1045/E1045-1)*(1-'Start Here'!$B$16),0)</f>
        <v>0</v>
      </c>
      <c r="T1045" s="17">
        <f>IF(AND(M1045="Ready",OR(I1045="Approve proposed",AND(I1045="Use my price",AND(ISNUMBER(J1045),J1045&gt;0))),ISNUMBER(L1045),E1045&gt;0),R1045*(L1045/E1045-1)*(1-'Start Here'!$B$16),0)</f>
        <v>0</v>
      </c>
      <c r="U1045" t="str" s="6">
        <v>SNAP: preserve existing selling price</v>
      </c>
      <c r="V1045" t="str" s="21">
        <v>Yes</v>
      </c>
      <c r="W1045" t="str" s="21">
        <v>No</v>
      </c>
      <c r="X1045" s="22">
        <v>0</v>
      </c>
      <c r="Y1045" s="18">
        <v>8.93</v>
      </c>
      <c r="Z1045" s="18">
        <v>16.5</v>
      </c>
      <c r="AA1045" s="25">
        <v>0.5412</v>
      </c>
      <c r="AB1045" t="str" s="6">
        <v>2026-10-01 10:41:27 UTC</v>
      </c>
      <c r="AC1045" t="str" s="6">
        <v>Local Line cache</v>
      </c>
      <c r="AD1045" s="23">
        <v>913651</v>
      </c>
      <c r="AE1045" s="23">
        <v>659187</v>
      </c>
      <c r="AF1045" t="str" s="23">
        <v>913651:659187:snap</v>
      </c>
      <c r="AG1045" t="str" s="23">
        <v>Yes</v>
      </c>
      <c r="AH1045" t="str" s="23">
        <v>Yes</v>
      </c>
      <c r="AI1045" s="18">
        <v>0</v>
      </c>
    </row>
    <row r="1046" ht="32" customHeight="1">
      <c r="A1046" t="str" s="7">
        <v>Deck Family Farm's Hyland Artisinal Meats</v>
      </c>
      <c r="B1046" t="str" s="7">
        <v>Cajun Chaurice Sausage Links</v>
      </c>
      <c r="C1046" t="str" s="7">
        <v>4 links/ pack 14 oz pack</v>
      </c>
      <c r="D1046" t="str" s="7">
        <v>Herd Share Members</v>
      </c>
      <c r="E1046" s="12">
        <v>17.93</v>
      </c>
      <c r="F1046" s="13">
        <v>19.36</v>
      </c>
      <c r="G1046" s="13">
        <f>IF(AND(ISNUMBER(E1046),ISNUMBER(F1046)),F1046-E1046,"")</f>
        <v>1.43</v>
      </c>
      <c r="H1046" s="14">
        <f>IF(AND(ISNUMBER(E1046),E1046&gt;0,ISNUMBER(F1046)),F1046/E1046-1,"")</f>
        <v>0.07975460122699385</v>
      </c>
      <c r="I1046" t="str" s="15">
        <v>Unreviewed</v>
      </c>
      <c r="J1046" s="16"/>
      <c r="K1046" t="str" s="15">
        <v/>
      </c>
      <c r="L1046" s="17" t="str">
        <f>IF(AC1046="Local catalog","",IF(AG1046="Yes",IF(ISNUMBER(E1046),E1046,""),IF(I1046="Keep current",IF(ISNUMBER(E1046),E1046,""),IF(AH1046&lt;&gt;"Yes","",IF(I1046="Approve proposed",F1046,IF(AND(I1046="Use my price",AND(ISNUMBER(J1046),J1046&gt;0)),J1046,""))))))</f>
        <v/>
      </c>
      <c r="M1046" t="str" s="7">
        <f>IF(AND(AG1046="Yes",OR(I1046="Approve proposed",I1046="Use my price")),"CHECK: protected price kept current",IF(OR(I1046="Unreviewed",I1046=""),"Pending review",IF(I1046="Hold","On hold",IF(I1046="Keep current",IF(ISNUMBER(E1046),"Kept current","CHECK: no confirmed current price"),IF(AH1046&lt;&gt;"Yes","CHECK: source needs review",IF(AND(I1046="Use my price",NOT(AND(ISNUMBER(J1046),J1046&gt;0))),"CHECK: enter a price above zero",IF(NOT(OR(I1046="Approve proposed",I1046="Use my price")),"CHECK: choose a listed decision",IF(OR(NOT(ISNUMBER(L1046)),L1046&lt;=0,NOT(ISNUMBER(Y1046)),Y1046&lt;=0,X1046&gt;=1),"CHECK: price or base unavailable",IF(L1046/(Y1046*(1-X1046))-1&lt;0,"CHECK: price below local base","Ready")))))))))</f>
        <v>Pending review</v>
      </c>
      <c r="N1046" s="18">
        <v>17.93</v>
      </c>
      <c r="O1046" s="19">
        <v>0.6574</v>
      </c>
      <c r="P1046" s="14">
        <v>0.7893</v>
      </c>
      <c r="Q1046" s="20" t="str">
        <f>IF(AND(ISNUMBER(L1046),ISNUMBER(Y1046),Y1046&gt;0,X1046&lt;1),ROUND(L1046/(Y1046*(1-X1046))-1,4),"")</f>
        <v/>
      </c>
      <c r="R1046" s="12">
        <v>609.62</v>
      </c>
      <c r="S1046" s="13">
        <f>IF(AND(ISNUMBER(E1046),E1046&gt;0,ISNUMBER(F1046)),R1046*(F1046/E1046-1)*(1-'Start Here'!$B$16),0)</f>
        <v>47.161399999999986</v>
      </c>
      <c r="T1046" s="17">
        <f>IF(AND(M1046="Ready",OR(I1046="Approve proposed",AND(I1046="Use my price",AND(ISNUMBER(J1046),J1046&gt;0))),ISNUMBER(L1046),E1046&gt;0),R1046*(L1046/E1046-1)*(1-'Start Here'!$B$16),0)</f>
        <v>0</v>
      </c>
      <c r="U1046" t="str" s="6">
        <v/>
      </c>
      <c r="V1046" t="str" s="21">
        <v>Yes</v>
      </c>
      <c r="W1046" t="str" s="21">
        <v>No</v>
      </c>
      <c r="X1046" s="22">
        <v>0</v>
      </c>
      <c r="Y1046" s="18">
        <v>10.82</v>
      </c>
      <c r="Z1046" s="18">
        <v>19.99</v>
      </c>
      <c r="AA1046" s="25">
        <v>0.5412</v>
      </c>
      <c r="AB1046" t="str" s="6">
        <v>2026-10-01 10:41:27 UTC</v>
      </c>
      <c r="AC1046" t="str" s="6">
        <v>Local Line cache</v>
      </c>
      <c r="AD1046" s="23">
        <v>816905</v>
      </c>
      <c r="AE1046" s="23">
        <v>539546</v>
      </c>
      <c r="AF1046" t="str" s="23">
        <v>816905:539546:herdShare</v>
      </c>
      <c r="AG1046" t="str" s="23">
        <v>No</v>
      </c>
      <c r="AH1046" t="str" s="23">
        <v>Yes</v>
      </c>
      <c r="AI1046" s="18">
        <v>367.87999999999994</v>
      </c>
    </row>
    <row r="1047" ht="32" customHeight="1">
      <c r="A1047" t="str" s="7">
        <v>Deck Family Farm's Hyland Artisinal Meats</v>
      </c>
      <c r="B1047" t="str" s="7">
        <v>Cajun Chaurice Sausage Links</v>
      </c>
      <c r="C1047" t="str" s="7">
        <v>4 links/ pack 14 oz pack</v>
      </c>
      <c r="D1047" t="str" s="7">
        <v>CSA Members</v>
      </c>
      <c r="E1047" s="12">
        <v>17.93</v>
      </c>
      <c r="F1047" s="13">
        <v>19.36</v>
      </c>
      <c r="G1047" s="13">
        <f>IF(AND(ISNUMBER(E1047),ISNUMBER(F1047)),F1047-E1047,"")</f>
        <v>1.43</v>
      </c>
      <c r="H1047" s="14">
        <f>IF(AND(ISNUMBER(E1047),E1047&gt;0,ISNUMBER(F1047)),F1047/E1047-1,"")</f>
        <v>0.07975460122699385</v>
      </c>
      <c r="I1047" t="str" s="15">
        <v>Unreviewed</v>
      </c>
      <c r="J1047" s="16"/>
      <c r="K1047" t="str" s="15">
        <v/>
      </c>
      <c r="L1047" s="17" t="str">
        <f>IF(AC1047="Local catalog","",IF(AG1047="Yes",IF(ISNUMBER(E1047),E1047,""),IF(I1047="Keep current",IF(ISNUMBER(E1047),E1047,""),IF(AH1047&lt;&gt;"Yes","",IF(I1047="Approve proposed",F1047,IF(AND(I1047="Use my price",AND(ISNUMBER(J1047),J1047&gt;0)),J1047,""))))))</f>
        <v/>
      </c>
      <c r="M1047" t="str" s="7">
        <f>IF(AND(AG1047="Yes",OR(I1047="Approve proposed",I1047="Use my price")),"CHECK: protected price kept current",IF(OR(I1047="Unreviewed",I1047=""),"Pending review",IF(I1047="Hold","On hold",IF(I1047="Keep current",IF(ISNUMBER(E1047),"Kept current","CHECK: no confirmed current price"),IF(AH1047&lt;&gt;"Yes","CHECK: source needs review",IF(AND(I1047="Use my price",NOT(AND(ISNUMBER(J1047),J1047&gt;0))),"CHECK: enter a price above zero",IF(NOT(OR(I1047="Approve proposed",I1047="Use my price")),"CHECK: choose a listed decision",IF(OR(NOT(ISNUMBER(L1047)),L1047&lt;=0,NOT(ISNUMBER(Y1047)),Y1047&lt;=0,X1047&gt;=1),"CHECK: price or base unavailable",IF(L1047/(Y1047*(1-X1047))-1&lt;0,"CHECK: price below local base","Ready")))))))))</f>
        <v>Pending review</v>
      </c>
      <c r="N1047" s="18">
        <v>17.93</v>
      </c>
      <c r="O1047" s="19">
        <v>0.6574</v>
      </c>
      <c r="P1047" s="14">
        <v>0.7893</v>
      </c>
      <c r="Q1047" s="20" t="str">
        <f>IF(AND(ISNUMBER(L1047),ISNUMBER(Y1047),Y1047&gt;0,X1047&lt;1),ROUND(L1047/(Y1047*(1-X1047))-1,4),"")</f>
        <v/>
      </c>
      <c r="R1047" s="12">
        <v>53.79</v>
      </c>
      <c r="S1047" s="13">
        <f>IF(AND(ISNUMBER(E1047),E1047&gt;0,ISNUMBER(F1047)),R1047*(F1047/E1047-1)*(1-'Start Here'!$B$16),0)</f>
        <v>4.161299999999999</v>
      </c>
      <c r="T1047" s="17">
        <f>IF(AND(M1047="Ready",OR(I1047="Approve proposed",AND(I1047="Use my price",AND(ISNUMBER(J1047),J1047&gt;0))),ISNUMBER(L1047),E1047&gt;0),R1047*(L1047/E1047-1)*(1-'Start Here'!$B$16),0)</f>
        <v>0</v>
      </c>
      <c r="U1047" t="str" s="6">
        <v/>
      </c>
      <c r="V1047" t="str" s="21">
        <v>Yes</v>
      </c>
      <c r="W1047" t="str" s="21">
        <v>No</v>
      </c>
      <c r="X1047" s="22">
        <v>0</v>
      </c>
      <c r="Y1047" s="18">
        <v>10.82</v>
      </c>
      <c r="Z1047" s="18">
        <v>19.99</v>
      </c>
      <c r="AA1047" s="25">
        <v>0.5412</v>
      </c>
      <c r="AB1047" t="str" s="6">
        <v>2026-10-01 10:41:27 UTC</v>
      </c>
      <c r="AC1047" t="str" s="6">
        <v>Local Line cache</v>
      </c>
      <c r="AD1047" s="23">
        <v>816905</v>
      </c>
      <c r="AE1047" s="23">
        <v>539546</v>
      </c>
      <c r="AF1047" t="str" s="23">
        <v>816905:539546:member</v>
      </c>
      <c r="AG1047" t="str" s="23">
        <v>No</v>
      </c>
      <c r="AH1047" t="str" s="23">
        <v>Yes</v>
      </c>
      <c r="AI1047" s="18">
        <v>32.46</v>
      </c>
    </row>
    <row r="1048" ht="32" customHeight="1">
      <c r="A1048" t="str" s="7">
        <v>Deck Family Farm's Hyland Artisinal Meats</v>
      </c>
      <c r="B1048" t="str" s="7">
        <v>Cajun Chaurice Sausage Links</v>
      </c>
      <c r="C1048" t="str" s="7">
        <v>4 links/ pack 14 oz pack</v>
      </c>
      <c r="D1048" t="str" s="7">
        <v>Guest Basket</v>
      </c>
      <c r="E1048" s="12">
        <v>17.93</v>
      </c>
      <c r="F1048" s="13">
        <v>19.36</v>
      </c>
      <c r="G1048" s="13">
        <f>IF(AND(ISNUMBER(E1048),ISNUMBER(F1048)),F1048-E1048,"")</f>
        <v>1.43</v>
      </c>
      <c r="H1048" s="14">
        <f>IF(AND(ISNUMBER(E1048),E1048&gt;0,ISNUMBER(F1048)),F1048/E1048-1,"")</f>
        <v>0.07975460122699385</v>
      </c>
      <c r="I1048" t="str" s="15">
        <v>Unreviewed</v>
      </c>
      <c r="J1048" s="16"/>
      <c r="K1048" t="str" s="15">
        <v/>
      </c>
      <c r="L1048" s="17" t="str">
        <f>IF(AC1048="Local catalog","",IF(AG1048="Yes",IF(ISNUMBER(E1048),E1048,""),IF(I1048="Keep current",IF(ISNUMBER(E1048),E1048,""),IF(AH1048&lt;&gt;"Yes","",IF(I1048="Approve proposed",F1048,IF(AND(I1048="Use my price",AND(ISNUMBER(J1048),J1048&gt;0)),J1048,""))))))</f>
        <v/>
      </c>
      <c r="M1048" t="str" s="7">
        <f>IF(AND(AG1048="Yes",OR(I1048="Approve proposed",I1048="Use my price")),"CHECK: protected price kept current",IF(OR(I1048="Unreviewed",I1048=""),"Pending review",IF(I1048="Hold","On hold",IF(I1048="Keep current",IF(ISNUMBER(E1048),"Kept current","CHECK: no confirmed current price"),IF(AH1048&lt;&gt;"Yes","CHECK: source needs review",IF(AND(I1048="Use my price",NOT(AND(ISNUMBER(J1048),J1048&gt;0))),"CHECK: enter a price above zero",IF(NOT(OR(I1048="Approve proposed",I1048="Use my price")),"CHECK: choose a listed decision",IF(OR(NOT(ISNUMBER(L1048)),L1048&lt;=0,NOT(ISNUMBER(Y1048)),Y1048&lt;=0,X1048&gt;=1),"CHECK: price or base unavailable",IF(L1048/(Y1048*(1-X1048))-1&lt;0,"CHECK: price below local base","Ready")))))))))</f>
        <v>Pending review</v>
      </c>
      <c r="N1048" s="18">
        <v>17.93</v>
      </c>
      <c r="O1048" s="19">
        <v>0.6574</v>
      </c>
      <c r="P1048" s="14">
        <v>0.7893</v>
      </c>
      <c r="Q1048" s="20" t="str">
        <f>IF(AND(ISNUMBER(L1048),ISNUMBER(Y1048),Y1048&gt;0,X1048&lt;1),ROUND(L1048/(Y1048*(1-X1048))-1,4),"")</f>
        <v/>
      </c>
      <c r="R1048" s="12">
        <v>17.93</v>
      </c>
      <c r="S1048" s="13">
        <f>IF(AND(ISNUMBER(E1048),E1048&gt;0,ISNUMBER(F1048)),R1048*(F1048/E1048-1)*(1-'Start Here'!$B$16),0)</f>
        <v>1.3870999999999998</v>
      </c>
      <c r="T1048" s="17">
        <f>IF(AND(M1048="Ready",OR(I1048="Approve proposed",AND(I1048="Use my price",AND(ISNUMBER(J1048),J1048&gt;0))),ISNUMBER(L1048),E1048&gt;0),R1048*(L1048/E1048-1)*(1-'Start Here'!$B$16),0)</f>
        <v>0</v>
      </c>
      <c r="U1048" t="str" s="6">
        <v/>
      </c>
      <c r="V1048" t="str" s="21">
        <v>Yes</v>
      </c>
      <c r="W1048" t="str" s="21">
        <v>No</v>
      </c>
      <c r="X1048" s="22">
        <v>0</v>
      </c>
      <c r="Y1048" s="18">
        <v>10.82</v>
      </c>
      <c r="Z1048" s="18">
        <v>19.99</v>
      </c>
      <c r="AA1048" s="25">
        <v>0.5412</v>
      </c>
      <c r="AB1048" t="str" s="6">
        <v>2026-10-01 10:41:27 UTC</v>
      </c>
      <c r="AC1048" t="str" s="6">
        <v>Local Line cache</v>
      </c>
      <c r="AD1048" s="23">
        <v>816905</v>
      </c>
      <c r="AE1048" s="23">
        <v>539546</v>
      </c>
      <c r="AF1048" t="str" s="23">
        <v>816905:539546:guest</v>
      </c>
      <c r="AG1048" t="str" s="23">
        <v>No</v>
      </c>
      <c r="AH1048" t="str" s="23">
        <v>Yes</v>
      </c>
      <c r="AI1048" s="18">
        <v>10.82</v>
      </c>
    </row>
    <row r="1049" ht="32" customHeight="1">
      <c r="A1049" t="str" s="7">
        <v>Deck Family Farm's Hyland Artisinal Meats</v>
      </c>
      <c r="B1049" t="str" s="7">
        <v>Cajun Chaurice Sausage Links</v>
      </c>
      <c r="C1049" t="str" s="7">
        <v>4 links/ pack 14 oz pack</v>
      </c>
      <c r="D1049" t="str" s="7">
        <v>SNAP</v>
      </c>
      <c r="E1049" s="12">
        <v>17.93</v>
      </c>
      <c r="F1049" s="13">
        <v>17.93</v>
      </c>
      <c r="G1049" s="13">
        <f>IF(AND(ISNUMBER(E1049),ISNUMBER(F1049)),F1049-E1049,"")</f>
        <v>0</v>
      </c>
      <c r="H1049" s="14">
        <f>IF(AND(ISNUMBER(E1049),E1049&gt;0,ISNUMBER(F1049)),F1049/E1049-1,"")</f>
        <v>0</v>
      </c>
      <c r="I1049" t="str" s="15">
        <v>Keep current</v>
      </c>
      <c r="J1049" s="16"/>
      <c r="K1049" t="str" s="15">
        <v/>
      </c>
      <c r="L1049" s="17">
        <f>IF(AC1049="Local catalog","",IF(AG1049="Yes",IF(ISNUMBER(E1049),E1049,""),IF(I1049="Keep current",IF(ISNUMBER(E1049),E1049,""),IF(AH1049&lt;&gt;"Yes","",IF(I1049="Approve proposed",F1049,IF(AND(I1049="Use my price",AND(ISNUMBER(J1049),J1049&gt;0)),J1049,""))))))</f>
        <v>17.93</v>
      </c>
      <c r="M1049" t="str" s="7">
        <f>IF(AND(AG1049="Yes",OR(I1049="Approve proposed",I1049="Use my price")),"CHECK: protected price kept current",IF(OR(I1049="Unreviewed",I1049=""),"Pending review",IF(I1049="Hold","On hold",IF(I1049="Keep current",IF(ISNUMBER(E1049),"Kept current","CHECK: no confirmed current price"),IF(AH1049&lt;&gt;"Yes","CHECK: source needs review",IF(AND(I1049="Use my price",NOT(AND(ISNUMBER(J1049),J1049&gt;0))),"CHECK: enter a price above zero",IF(NOT(OR(I1049="Approve proposed",I1049="Use my price")),"CHECK: choose a listed decision",IF(OR(NOT(ISNUMBER(L1049)),L1049&lt;=0,NOT(ISNUMBER(Y1049)),Y1049&lt;=0,X1049&gt;=1),"CHECK: price or base unavailable",IF(L1049/(Y1049*(1-X1049))-1&lt;0,"CHECK: price below local base","Ready")))))))))</f>
        <v>Kept current</v>
      </c>
      <c r="N1049" s="18">
        <v>17.93</v>
      </c>
      <c r="O1049" s="19">
        <v>0.6574</v>
      </c>
      <c r="P1049" s="14">
        <v>0.6571</v>
      </c>
      <c r="Q1049" s="20">
        <f>IF(AND(ISNUMBER(L1049),ISNUMBER(Y1049),Y1049&gt;0,X1049&lt;1),ROUND(L1049/(Y1049*(1-X1049))-1,4),"")</f>
        <v>0.6571</v>
      </c>
      <c r="R1049" s="12">
        <v>0</v>
      </c>
      <c r="S1049" s="13">
        <f>IF(AND(ISNUMBER(E1049),E1049&gt;0,ISNUMBER(F1049)),R1049*(F1049/E1049-1)*(1-'Start Here'!$B$16),0)</f>
        <v>0</v>
      </c>
      <c r="T1049" s="17">
        <f>IF(AND(M1049="Ready",OR(I1049="Approve proposed",AND(I1049="Use my price",AND(ISNUMBER(J1049),J1049&gt;0))),ISNUMBER(L1049),E1049&gt;0),R1049*(L1049/E1049-1)*(1-'Start Here'!$B$16),0)</f>
        <v>0</v>
      </c>
      <c r="U1049" t="str" s="6">
        <v>SNAP: preserve existing selling price</v>
      </c>
      <c r="V1049" t="str" s="21">
        <v>Yes</v>
      </c>
      <c r="W1049" t="str" s="21">
        <v>No</v>
      </c>
      <c r="X1049" s="22">
        <v>0</v>
      </c>
      <c r="Y1049" s="18">
        <v>10.82</v>
      </c>
      <c r="Z1049" s="18">
        <v>19.99</v>
      </c>
      <c r="AA1049" s="25">
        <v>0.5412</v>
      </c>
      <c r="AB1049" t="str" s="6">
        <v>2026-10-01 10:41:27 UTC</v>
      </c>
      <c r="AC1049" t="str" s="6">
        <v>Local Line cache</v>
      </c>
      <c r="AD1049" s="23">
        <v>816905</v>
      </c>
      <c r="AE1049" s="23">
        <v>539546</v>
      </c>
      <c r="AF1049" t="str" s="23">
        <v>816905:539546:snap</v>
      </c>
      <c r="AG1049" t="str" s="23">
        <v>Yes</v>
      </c>
      <c r="AH1049" t="str" s="23">
        <v>Yes</v>
      </c>
      <c r="AI1049" s="18">
        <v>0</v>
      </c>
    </row>
    <row r="1050" ht="32" customHeight="1">
      <c r="A1050" t="str" s="7">
        <v>Deck Family Farm's Hyland Artisinal Meats</v>
      </c>
      <c r="B1050" t="str" s="7">
        <v>Chorizo Verde</v>
      </c>
      <c r="C1050" t="str" s="7">
        <v>4 links/ pack 14 oz pack</v>
      </c>
      <c r="D1050" t="str" s="7">
        <v>Herd Share Members</v>
      </c>
      <c r="E1050" s="12">
        <v>17.93</v>
      </c>
      <c r="F1050" s="13">
        <v>19.36</v>
      </c>
      <c r="G1050" s="13">
        <f>IF(AND(ISNUMBER(E1050),ISNUMBER(F1050)),F1050-E1050,"")</f>
        <v>1.43</v>
      </c>
      <c r="H1050" s="14">
        <f>IF(AND(ISNUMBER(E1050),E1050&gt;0,ISNUMBER(F1050)),F1050/E1050-1,"")</f>
        <v>0.07975460122699385</v>
      </c>
      <c r="I1050" t="str" s="15">
        <v>Unreviewed</v>
      </c>
      <c r="J1050" s="16"/>
      <c r="K1050" t="str" s="15">
        <v/>
      </c>
      <c r="L1050" s="17" t="str">
        <f>IF(AC1050="Local catalog","",IF(AG1050="Yes",IF(ISNUMBER(E1050),E1050,""),IF(I1050="Keep current",IF(ISNUMBER(E1050),E1050,""),IF(AH1050&lt;&gt;"Yes","",IF(I1050="Approve proposed",F1050,IF(AND(I1050="Use my price",AND(ISNUMBER(J1050),J1050&gt;0)),J1050,""))))))</f>
        <v/>
      </c>
      <c r="M1050" t="str" s="7">
        <f>IF(AND(AG1050="Yes",OR(I1050="Approve proposed",I1050="Use my price")),"CHECK: protected price kept current",IF(OR(I1050="Unreviewed",I1050=""),"Pending review",IF(I1050="Hold","On hold",IF(I1050="Keep current",IF(ISNUMBER(E1050),"Kept current","CHECK: no confirmed current price"),IF(AH1050&lt;&gt;"Yes","CHECK: source needs review",IF(AND(I1050="Use my price",NOT(AND(ISNUMBER(J1050),J1050&gt;0))),"CHECK: enter a price above zero",IF(NOT(OR(I1050="Approve proposed",I1050="Use my price")),"CHECK: choose a listed decision",IF(OR(NOT(ISNUMBER(L1050)),L1050&lt;=0,NOT(ISNUMBER(Y1050)),Y1050&lt;=0,X1050&gt;=1),"CHECK: price or base unavailable",IF(L1050/(Y1050*(1-X1050))-1&lt;0,"CHECK: price below local base","Ready")))))))))</f>
        <v>Pending review</v>
      </c>
      <c r="N1050" s="18">
        <v>17.93</v>
      </c>
      <c r="O1050" s="19">
        <v>0.6574</v>
      </c>
      <c r="P1050" s="14">
        <v>0.7893</v>
      </c>
      <c r="Q1050" s="20" t="str">
        <f>IF(AND(ISNUMBER(L1050),ISNUMBER(Y1050),Y1050&gt;0,X1050&lt;1),ROUND(L1050/(Y1050*(1-X1050))-1,4),"")</f>
        <v/>
      </c>
      <c r="R1050" s="12">
        <v>0</v>
      </c>
      <c r="S1050" s="13">
        <f>IF(AND(ISNUMBER(E1050),E1050&gt;0,ISNUMBER(F1050)),R1050*(F1050/E1050-1)*(1-'Start Here'!$B$16),0)</f>
        <v>0</v>
      </c>
      <c r="T1050" s="17">
        <f>IF(AND(M1050="Ready",OR(I1050="Approve proposed",AND(I1050="Use my price",AND(ISNUMBER(J1050),J1050&gt;0))),ISNUMBER(L1050),E1050&gt;0),R1050*(L1050/E1050-1)*(1-'Start Here'!$B$16),0)</f>
        <v>0</v>
      </c>
      <c r="U1050" t="str" s="6">
        <v>Currently hidden; do not activate automatically</v>
      </c>
      <c r="V1050" t="str" s="21">
        <v>No</v>
      </c>
      <c r="W1050" t="str" s="21">
        <v>No</v>
      </c>
      <c r="X1050" s="22">
        <v>0</v>
      </c>
      <c r="Y1050" s="18">
        <v>10.82</v>
      </c>
      <c r="Z1050" s="18">
        <v>20</v>
      </c>
      <c r="AA1050" s="25">
        <v>0.5412</v>
      </c>
      <c r="AB1050" t="str" s="6">
        <v>2026-10-01 10:41:27 UTC</v>
      </c>
      <c r="AC1050" t="str" s="6">
        <v>Local Line cache</v>
      </c>
      <c r="AD1050" s="23">
        <v>932132</v>
      </c>
      <c r="AE1050" s="23">
        <v>684511</v>
      </c>
      <c r="AF1050" t="str" s="23">
        <v>932132:684511:herdShare</v>
      </c>
      <c r="AG1050" t="str" s="23">
        <v>No</v>
      </c>
      <c r="AH1050" t="str" s="23">
        <v>Yes</v>
      </c>
      <c r="AI1050" s="18">
        <v>0</v>
      </c>
    </row>
    <row r="1051" ht="32" customHeight="1">
      <c r="A1051" t="str" s="7">
        <v>Deck Family Farm's Hyland Artisinal Meats</v>
      </c>
      <c r="B1051" t="str" s="7">
        <v>Chorizo Verde</v>
      </c>
      <c r="C1051" t="str" s="7">
        <v>4 links/ pack 14 oz pack</v>
      </c>
      <c r="D1051" t="str" s="7">
        <v>CSA Members</v>
      </c>
      <c r="E1051" s="12">
        <v>17.93</v>
      </c>
      <c r="F1051" s="13">
        <v>19.36</v>
      </c>
      <c r="G1051" s="13">
        <f>IF(AND(ISNUMBER(E1051),ISNUMBER(F1051)),F1051-E1051,"")</f>
        <v>1.43</v>
      </c>
      <c r="H1051" s="14">
        <f>IF(AND(ISNUMBER(E1051),E1051&gt;0,ISNUMBER(F1051)),F1051/E1051-1,"")</f>
        <v>0.07975460122699385</v>
      </c>
      <c r="I1051" t="str" s="15">
        <v>Unreviewed</v>
      </c>
      <c r="J1051" s="16"/>
      <c r="K1051" t="str" s="15">
        <v/>
      </c>
      <c r="L1051" s="17" t="str">
        <f>IF(AC1051="Local catalog","",IF(AG1051="Yes",IF(ISNUMBER(E1051),E1051,""),IF(I1051="Keep current",IF(ISNUMBER(E1051),E1051,""),IF(AH1051&lt;&gt;"Yes","",IF(I1051="Approve proposed",F1051,IF(AND(I1051="Use my price",AND(ISNUMBER(J1051),J1051&gt;0)),J1051,""))))))</f>
        <v/>
      </c>
      <c r="M1051" t="str" s="7">
        <f>IF(AND(AG1051="Yes",OR(I1051="Approve proposed",I1051="Use my price")),"CHECK: protected price kept current",IF(OR(I1051="Unreviewed",I1051=""),"Pending review",IF(I1051="Hold","On hold",IF(I1051="Keep current",IF(ISNUMBER(E1051),"Kept current","CHECK: no confirmed current price"),IF(AH1051&lt;&gt;"Yes","CHECK: source needs review",IF(AND(I1051="Use my price",NOT(AND(ISNUMBER(J1051),J1051&gt;0))),"CHECK: enter a price above zero",IF(NOT(OR(I1051="Approve proposed",I1051="Use my price")),"CHECK: choose a listed decision",IF(OR(NOT(ISNUMBER(L1051)),L1051&lt;=0,NOT(ISNUMBER(Y1051)),Y1051&lt;=0,X1051&gt;=1),"CHECK: price or base unavailable",IF(L1051/(Y1051*(1-X1051))-1&lt;0,"CHECK: price below local base","Ready")))))))))</f>
        <v>Pending review</v>
      </c>
      <c r="N1051" s="18">
        <v>17.93</v>
      </c>
      <c r="O1051" s="19">
        <v>0.6574</v>
      </c>
      <c r="P1051" s="14">
        <v>0.7893</v>
      </c>
      <c r="Q1051" s="20" t="str">
        <f>IF(AND(ISNUMBER(L1051),ISNUMBER(Y1051),Y1051&gt;0,X1051&lt;1),ROUND(L1051/(Y1051*(1-X1051))-1,4),"")</f>
        <v/>
      </c>
      <c r="R1051" s="12">
        <v>0</v>
      </c>
      <c r="S1051" s="13">
        <f>IF(AND(ISNUMBER(E1051),E1051&gt;0,ISNUMBER(F1051)),R1051*(F1051/E1051-1)*(1-'Start Here'!$B$16),0)</f>
        <v>0</v>
      </c>
      <c r="T1051" s="17">
        <f>IF(AND(M1051="Ready",OR(I1051="Approve proposed",AND(I1051="Use my price",AND(ISNUMBER(J1051),J1051&gt;0))),ISNUMBER(L1051),E1051&gt;0),R1051*(L1051/E1051-1)*(1-'Start Here'!$B$16),0)</f>
        <v>0</v>
      </c>
      <c r="U1051" t="str" s="6">
        <v>Currently hidden; do not activate automatically</v>
      </c>
      <c r="V1051" t="str" s="21">
        <v>No</v>
      </c>
      <c r="W1051" t="str" s="21">
        <v>No</v>
      </c>
      <c r="X1051" s="22">
        <v>0</v>
      </c>
      <c r="Y1051" s="18">
        <v>10.82</v>
      </c>
      <c r="Z1051" s="18">
        <v>20</v>
      </c>
      <c r="AA1051" s="25">
        <v>0.5412</v>
      </c>
      <c r="AB1051" t="str" s="6">
        <v>2026-10-01 10:41:27 UTC</v>
      </c>
      <c r="AC1051" t="str" s="6">
        <v>Local Line cache</v>
      </c>
      <c r="AD1051" s="23">
        <v>932132</v>
      </c>
      <c r="AE1051" s="23">
        <v>684511</v>
      </c>
      <c r="AF1051" t="str" s="23">
        <v>932132:684511:member</v>
      </c>
      <c r="AG1051" t="str" s="23">
        <v>No</v>
      </c>
      <c r="AH1051" t="str" s="23">
        <v>Yes</v>
      </c>
      <c r="AI1051" s="18">
        <v>0</v>
      </c>
    </row>
    <row r="1052" ht="32" customHeight="1">
      <c r="A1052" t="str" s="7">
        <v>Deck Family Farm's Hyland Artisinal Meats</v>
      </c>
      <c r="B1052" t="str" s="7">
        <v>Chorizo Verde</v>
      </c>
      <c r="C1052" t="str" s="7">
        <v>4 links/ pack 14 oz pack</v>
      </c>
      <c r="D1052" t="str" s="7">
        <v>Guest Basket</v>
      </c>
      <c r="E1052" s="12">
        <v>17.93</v>
      </c>
      <c r="F1052" s="13">
        <v>19.36</v>
      </c>
      <c r="G1052" s="13">
        <f>IF(AND(ISNUMBER(E1052),ISNUMBER(F1052)),F1052-E1052,"")</f>
        <v>1.43</v>
      </c>
      <c r="H1052" s="14">
        <f>IF(AND(ISNUMBER(E1052),E1052&gt;0,ISNUMBER(F1052)),F1052/E1052-1,"")</f>
        <v>0.07975460122699385</v>
      </c>
      <c r="I1052" t="str" s="15">
        <v>Unreviewed</v>
      </c>
      <c r="J1052" s="16"/>
      <c r="K1052" t="str" s="15">
        <v/>
      </c>
      <c r="L1052" s="17" t="str">
        <f>IF(AC1052="Local catalog","",IF(AG1052="Yes",IF(ISNUMBER(E1052),E1052,""),IF(I1052="Keep current",IF(ISNUMBER(E1052),E1052,""),IF(AH1052&lt;&gt;"Yes","",IF(I1052="Approve proposed",F1052,IF(AND(I1052="Use my price",AND(ISNUMBER(J1052),J1052&gt;0)),J1052,""))))))</f>
        <v/>
      </c>
      <c r="M1052" t="str" s="7">
        <f>IF(AND(AG1052="Yes",OR(I1052="Approve proposed",I1052="Use my price")),"CHECK: protected price kept current",IF(OR(I1052="Unreviewed",I1052=""),"Pending review",IF(I1052="Hold","On hold",IF(I1052="Keep current",IF(ISNUMBER(E1052),"Kept current","CHECK: no confirmed current price"),IF(AH1052&lt;&gt;"Yes","CHECK: source needs review",IF(AND(I1052="Use my price",NOT(AND(ISNUMBER(J1052),J1052&gt;0))),"CHECK: enter a price above zero",IF(NOT(OR(I1052="Approve proposed",I1052="Use my price")),"CHECK: choose a listed decision",IF(OR(NOT(ISNUMBER(L1052)),L1052&lt;=0,NOT(ISNUMBER(Y1052)),Y1052&lt;=0,X1052&gt;=1),"CHECK: price or base unavailable",IF(L1052/(Y1052*(1-X1052))-1&lt;0,"CHECK: price below local base","Ready")))))))))</f>
        <v>Pending review</v>
      </c>
      <c r="N1052" s="18">
        <v>17.93</v>
      </c>
      <c r="O1052" s="19">
        <v>0.6574</v>
      </c>
      <c r="P1052" s="14">
        <v>0.7893</v>
      </c>
      <c r="Q1052" s="20" t="str">
        <f>IF(AND(ISNUMBER(L1052),ISNUMBER(Y1052),Y1052&gt;0,X1052&lt;1),ROUND(L1052/(Y1052*(1-X1052))-1,4),"")</f>
        <v/>
      </c>
      <c r="R1052" s="12">
        <v>0</v>
      </c>
      <c r="S1052" s="13">
        <f>IF(AND(ISNUMBER(E1052),E1052&gt;0,ISNUMBER(F1052)),R1052*(F1052/E1052-1)*(1-'Start Here'!$B$16),0)</f>
        <v>0</v>
      </c>
      <c r="T1052" s="17">
        <f>IF(AND(M1052="Ready",OR(I1052="Approve proposed",AND(I1052="Use my price",AND(ISNUMBER(J1052),J1052&gt;0))),ISNUMBER(L1052),E1052&gt;0),R1052*(L1052/E1052-1)*(1-'Start Here'!$B$16),0)</f>
        <v>0</v>
      </c>
      <c r="U1052" t="str" s="6">
        <v>Currently hidden; do not activate automatically</v>
      </c>
      <c r="V1052" t="str" s="21">
        <v>No</v>
      </c>
      <c r="W1052" t="str" s="21">
        <v>No</v>
      </c>
      <c r="X1052" s="22">
        <v>0</v>
      </c>
      <c r="Y1052" s="18">
        <v>10.82</v>
      </c>
      <c r="Z1052" s="18">
        <v>20</v>
      </c>
      <c r="AA1052" s="25">
        <v>0.5412</v>
      </c>
      <c r="AB1052" t="str" s="6">
        <v>2026-10-01 10:41:27 UTC</v>
      </c>
      <c r="AC1052" t="str" s="6">
        <v>Local Line cache</v>
      </c>
      <c r="AD1052" s="23">
        <v>932132</v>
      </c>
      <c r="AE1052" s="23">
        <v>684511</v>
      </c>
      <c r="AF1052" t="str" s="23">
        <v>932132:684511:guest</v>
      </c>
      <c r="AG1052" t="str" s="23">
        <v>No</v>
      </c>
      <c r="AH1052" t="str" s="23">
        <v>Yes</v>
      </c>
      <c r="AI1052" s="18">
        <v>0</v>
      </c>
    </row>
    <row r="1053" ht="32" customHeight="1">
      <c r="A1053" t="str" s="7">
        <v>Deck Family Farm's Hyland Artisinal Meats</v>
      </c>
      <c r="B1053" t="str" s="7">
        <v>Chorizo Verde</v>
      </c>
      <c r="C1053" t="str" s="7">
        <v>4 links/ pack 14 oz pack</v>
      </c>
      <c r="D1053" t="str" s="7">
        <v>SNAP</v>
      </c>
      <c r="E1053" s="12">
        <v>17.93</v>
      </c>
      <c r="F1053" s="13">
        <v>17.93</v>
      </c>
      <c r="G1053" s="13">
        <f>IF(AND(ISNUMBER(E1053),ISNUMBER(F1053)),F1053-E1053,"")</f>
        <v>0</v>
      </c>
      <c r="H1053" s="14">
        <f>IF(AND(ISNUMBER(E1053),E1053&gt;0,ISNUMBER(F1053)),F1053/E1053-1,"")</f>
        <v>0</v>
      </c>
      <c r="I1053" t="str" s="15">
        <v>Keep current</v>
      </c>
      <c r="J1053" s="16"/>
      <c r="K1053" t="str" s="15">
        <v/>
      </c>
      <c r="L1053" s="17">
        <f>IF(AC1053="Local catalog","",IF(AG1053="Yes",IF(ISNUMBER(E1053),E1053,""),IF(I1053="Keep current",IF(ISNUMBER(E1053),E1053,""),IF(AH1053&lt;&gt;"Yes","",IF(I1053="Approve proposed",F1053,IF(AND(I1053="Use my price",AND(ISNUMBER(J1053),J1053&gt;0)),J1053,""))))))</f>
        <v>17.93</v>
      </c>
      <c r="M1053" t="str" s="7">
        <f>IF(AND(AG1053="Yes",OR(I1053="Approve proposed",I1053="Use my price")),"CHECK: protected price kept current",IF(OR(I1053="Unreviewed",I1053=""),"Pending review",IF(I1053="Hold","On hold",IF(I1053="Keep current",IF(ISNUMBER(E1053),"Kept current","CHECK: no confirmed current price"),IF(AH1053&lt;&gt;"Yes","CHECK: source needs review",IF(AND(I1053="Use my price",NOT(AND(ISNUMBER(J1053),J1053&gt;0))),"CHECK: enter a price above zero",IF(NOT(OR(I1053="Approve proposed",I1053="Use my price")),"CHECK: choose a listed decision",IF(OR(NOT(ISNUMBER(L1053)),L1053&lt;=0,NOT(ISNUMBER(Y1053)),Y1053&lt;=0,X1053&gt;=1),"CHECK: price or base unavailable",IF(L1053/(Y1053*(1-X1053))-1&lt;0,"CHECK: price below local base","Ready")))))))))</f>
        <v>Kept current</v>
      </c>
      <c r="N1053" s="18">
        <v>17.93</v>
      </c>
      <c r="O1053" s="19">
        <v>0.6574</v>
      </c>
      <c r="P1053" s="14">
        <v>0.6571</v>
      </c>
      <c r="Q1053" s="20">
        <f>IF(AND(ISNUMBER(L1053),ISNUMBER(Y1053),Y1053&gt;0,X1053&lt;1),ROUND(L1053/(Y1053*(1-X1053))-1,4),"")</f>
        <v>0.6571</v>
      </c>
      <c r="R1053" s="12">
        <v>0</v>
      </c>
      <c r="S1053" s="13">
        <f>IF(AND(ISNUMBER(E1053),E1053&gt;0,ISNUMBER(F1053)),R1053*(F1053/E1053-1)*(1-'Start Here'!$B$16),0)</f>
        <v>0</v>
      </c>
      <c r="T1053" s="17">
        <f>IF(AND(M1053="Ready",OR(I1053="Approve proposed",AND(I1053="Use my price",AND(ISNUMBER(J1053),J1053&gt;0))),ISNUMBER(L1053),E1053&gt;0),R1053*(L1053/E1053-1)*(1-'Start Here'!$B$16),0)</f>
        <v>0</v>
      </c>
      <c r="U1053" t="str" s="6">
        <v>SNAP: preserve existing selling price; Currently hidden; do not activate automatically</v>
      </c>
      <c r="V1053" t="str" s="21">
        <v>No</v>
      </c>
      <c r="W1053" t="str" s="21">
        <v>No</v>
      </c>
      <c r="X1053" s="22">
        <v>0</v>
      </c>
      <c r="Y1053" s="18">
        <v>10.82</v>
      </c>
      <c r="Z1053" s="18">
        <v>20</v>
      </c>
      <c r="AA1053" s="25">
        <v>0.5412</v>
      </c>
      <c r="AB1053" t="str" s="6">
        <v>2026-10-01 10:41:27 UTC</v>
      </c>
      <c r="AC1053" t="str" s="6">
        <v>Local Line cache</v>
      </c>
      <c r="AD1053" s="23">
        <v>932132</v>
      </c>
      <c r="AE1053" s="23">
        <v>684511</v>
      </c>
      <c r="AF1053" t="str" s="23">
        <v>932132:684511:snap</v>
      </c>
      <c r="AG1053" t="str" s="23">
        <v>Yes</v>
      </c>
      <c r="AH1053" t="str" s="23">
        <v>Yes</v>
      </c>
      <c r="AI1053" s="18">
        <v>0</v>
      </c>
    </row>
    <row r="1054" ht="32" customHeight="1">
      <c r="A1054" t="str" s="7">
        <v>Deck Family Farm's Hyland Artisinal Meats</v>
      </c>
      <c r="B1054" t="str" s="7">
        <v>Classic Beef Broth</v>
      </c>
      <c r="C1054" t="str" s="7">
        <v>1 quart</v>
      </c>
      <c r="D1054" t="str" s="7">
        <v>Herd Share Members</v>
      </c>
      <c r="E1054" s="12">
        <v>13.01</v>
      </c>
      <c r="F1054" s="13">
        <v>14.05</v>
      </c>
      <c r="G1054" s="13">
        <f>IF(AND(ISNUMBER(E1054),ISNUMBER(F1054)),F1054-E1054,"")</f>
        <v>1.04</v>
      </c>
      <c r="H1054" s="14">
        <f>IF(AND(ISNUMBER(E1054),E1054&gt;0,ISNUMBER(F1054)),F1054/E1054-1,"")</f>
        <v>0.0799385088393545</v>
      </c>
      <c r="I1054" t="str" s="15">
        <v>Unreviewed</v>
      </c>
      <c r="J1054" s="16"/>
      <c r="K1054" t="str" s="15">
        <v/>
      </c>
      <c r="L1054" s="17" t="str">
        <f>IF(AC1054="Local catalog","",IF(AG1054="Yes",IF(ISNUMBER(E1054),E1054,""),IF(I1054="Keep current",IF(ISNUMBER(E1054),E1054,""),IF(AH1054&lt;&gt;"Yes","",IF(I1054="Approve proposed",F1054,IF(AND(I1054="Use my price",AND(ISNUMBER(J1054),J1054&gt;0)),J1054,""))))))</f>
        <v/>
      </c>
      <c r="M1054" t="str" s="7">
        <f>IF(AND(AG1054="Yes",OR(I1054="Approve proposed",I1054="Use my price")),"CHECK: protected price kept current",IF(OR(I1054="Unreviewed",I1054=""),"Pending review",IF(I1054="Hold","On hold",IF(I1054="Keep current",IF(ISNUMBER(E1054),"Kept current","CHECK: no confirmed current price"),IF(AH1054&lt;&gt;"Yes","CHECK: source needs review",IF(AND(I1054="Use my price",NOT(AND(ISNUMBER(J1054),J1054&gt;0))),"CHECK: enter a price above zero",IF(NOT(OR(I1054="Approve proposed",I1054="Use my price")),"CHECK: choose a listed decision",IF(OR(NOT(ISNUMBER(L1054)),L1054&lt;=0,NOT(ISNUMBER(Y1054)),Y1054&lt;=0,X1054&gt;=1),"CHECK: price or base unavailable",IF(L1054/(Y1054*(1-X1054))-1&lt;0,"CHECK: price below local base","Ready")))))))))</f>
        <v>Pending review</v>
      </c>
      <c r="N1054" s="18">
        <v>13.01</v>
      </c>
      <c r="O1054" s="19">
        <v>0.6574</v>
      </c>
      <c r="P1054" s="14">
        <v>0.7898</v>
      </c>
      <c r="Q1054" s="20" t="str">
        <f>IF(AND(ISNUMBER(L1054),ISNUMBER(Y1054),Y1054&gt;0,X1054&lt;1),ROUND(L1054/(Y1054*(1-X1054))-1,4),"")</f>
        <v/>
      </c>
      <c r="R1054" s="12">
        <v>0</v>
      </c>
      <c r="S1054" s="13">
        <f>IF(AND(ISNUMBER(E1054),E1054&gt;0,ISNUMBER(F1054)),R1054*(F1054/E1054-1)*(1-'Start Here'!$B$16),0)</f>
        <v>0</v>
      </c>
      <c r="T1054" s="17">
        <f>IF(AND(M1054="Ready",OR(I1054="Approve proposed",AND(I1054="Use my price",AND(ISNUMBER(J1054),J1054&gt;0))),ISNUMBER(L1054),E1054&gt;0),R1054*(L1054/E1054-1)*(1-'Start Here'!$B$16),0)</f>
        <v>0</v>
      </c>
      <c r="U1054" t="str" s="6">
        <v>Currently hidden; do not activate automatically</v>
      </c>
      <c r="V1054" t="str" s="21">
        <v>No</v>
      </c>
      <c r="W1054" t="str" s="21">
        <v>No</v>
      </c>
      <c r="X1054" s="22">
        <v>0</v>
      </c>
      <c r="Y1054" s="18">
        <v>7.85</v>
      </c>
      <c r="Z1054" s="18">
        <v>14.5</v>
      </c>
      <c r="AA1054" s="25">
        <v>0.5412</v>
      </c>
      <c r="AB1054" t="str" s="6">
        <v>2026-10-01 10:41:27 UTC</v>
      </c>
      <c r="AC1054" t="str" s="6">
        <v>Local Line cache</v>
      </c>
      <c r="AD1054" s="23">
        <v>1011877</v>
      </c>
      <c r="AE1054" s="23">
        <v>795009</v>
      </c>
      <c r="AF1054" t="str" s="23">
        <v>1011877:795009:herdShare</v>
      </c>
      <c r="AG1054" t="str" s="23">
        <v>No</v>
      </c>
      <c r="AH1054" t="str" s="23">
        <v>Yes</v>
      </c>
      <c r="AI1054" s="18">
        <v>0</v>
      </c>
    </row>
    <row r="1055" ht="32" customHeight="1">
      <c r="A1055" t="str" s="7">
        <v>Deck Family Farm's Hyland Artisinal Meats</v>
      </c>
      <c r="B1055" t="str" s="7">
        <v>Classic Beef Broth</v>
      </c>
      <c r="C1055" t="str" s="7">
        <v>1 quart</v>
      </c>
      <c r="D1055" t="str" s="7">
        <v>CSA Members</v>
      </c>
      <c r="E1055" s="12">
        <v>13.01</v>
      </c>
      <c r="F1055" s="13">
        <v>14.05</v>
      </c>
      <c r="G1055" s="13">
        <f>IF(AND(ISNUMBER(E1055),ISNUMBER(F1055)),F1055-E1055,"")</f>
        <v>1.04</v>
      </c>
      <c r="H1055" s="14">
        <f>IF(AND(ISNUMBER(E1055),E1055&gt;0,ISNUMBER(F1055)),F1055/E1055-1,"")</f>
        <v>0.0799385088393545</v>
      </c>
      <c r="I1055" t="str" s="15">
        <v>Unreviewed</v>
      </c>
      <c r="J1055" s="16"/>
      <c r="K1055" t="str" s="15">
        <v/>
      </c>
      <c r="L1055" s="17" t="str">
        <f>IF(AC1055="Local catalog","",IF(AG1055="Yes",IF(ISNUMBER(E1055),E1055,""),IF(I1055="Keep current",IF(ISNUMBER(E1055),E1055,""),IF(AH1055&lt;&gt;"Yes","",IF(I1055="Approve proposed",F1055,IF(AND(I1055="Use my price",AND(ISNUMBER(J1055),J1055&gt;0)),J1055,""))))))</f>
        <v/>
      </c>
      <c r="M1055" t="str" s="7">
        <f>IF(AND(AG1055="Yes",OR(I1055="Approve proposed",I1055="Use my price")),"CHECK: protected price kept current",IF(OR(I1055="Unreviewed",I1055=""),"Pending review",IF(I1055="Hold","On hold",IF(I1055="Keep current",IF(ISNUMBER(E1055),"Kept current","CHECK: no confirmed current price"),IF(AH1055&lt;&gt;"Yes","CHECK: source needs review",IF(AND(I1055="Use my price",NOT(AND(ISNUMBER(J1055),J1055&gt;0))),"CHECK: enter a price above zero",IF(NOT(OR(I1055="Approve proposed",I1055="Use my price")),"CHECK: choose a listed decision",IF(OR(NOT(ISNUMBER(L1055)),L1055&lt;=0,NOT(ISNUMBER(Y1055)),Y1055&lt;=0,X1055&gt;=1),"CHECK: price or base unavailable",IF(L1055/(Y1055*(1-X1055))-1&lt;0,"CHECK: price below local base","Ready")))))))))</f>
        <v>Pending review</v>
      </c>
      <c r="N1055" s="18">
        <v>13.01</v>
      </c>
      <c r="O1055" s="19">
        <v>0.6574</v>
      </c>
      <c r="P1055" s="14">
        <v>0.7898</v>
      </c>
      <c r="Q1055" s="20" t="str">
        <f>IF(AND(ISNUMBER(L1055),ISNUMBER(Y1055),Y1055&gt;0,X1055&lt;1),ROUND(L1055/(Y1055*(1-X1055))-1,4),"")</f>
        <v/>
      </c>
      <c r="R1055" s="12">
        <v>0</v>
      </c>
      <c r="S1055" s="13">
        <f>IF(AND(ISNUMBER(E1055),E1055&gt;0,ISNUMBER(F1055)),R1055*(F1055/E1055-1)*(1-'Start Here'!$B$16),0)</f>
        <v>0</v>
      </c>
      <c r="T1055" s="17">
        <f>IF(AND(M1055="Ready",OR(I1055="Approve proposed",AND(I1055="Use my price",AND(ISNUMBER(J1055),J1055&gt;0))),ISNUMBER(L1055),E1055&gt;0),R1055*(L1055/E1055-1)*(1-'Start Here'!$B$16),0)</f>
        <v>0</v>
      </c>
      <c r="U1055" t="str" s="6">
        <v>Currently hidden; do not activate automatically</v>
      </c>
      <c r="V1055" t="str" s="21">
        <v>No</v>
      </c>
      <c r="W1055" t="str" s="21">
        <v>No</v>
      </c>
      <c r="X1055" s="22">
        <v>0</v>
      </c>
      <c r="Y1055" s="18">
        <v>7.85</v>
      </c>
      <c r="Z1055" s="18">
        <v>14.5</v>
      </c>
      <c r="AA1055" s="25">
        <v>0.5412</v>
      </c>
      <c r="AB1055" t="str" s="6">
        <v>2026-10-01 10:41:27 UTC</v>
      </c>
      <c r="AC1055" t="str" s="6">
        <v>Local Line cache</v>
      </c>
      <c r="AD1055" s="23">
        <v>1011877</v>
      </c>
      <c r="AE1055" s="23">
        <v>795009</v>
      </c>
      <c r="AF1055" t="str" s="23">
        <v>1011877:795009:member</v>
      </c>
      <c r="AG1055" t="str" s="23">
        <v>No</v>
      </c>
      <c r="AH1055" t="str" s="23">
        <v>Yes</v>
      </c>
      <c r="AI1055" s="18">
        <v>0</v>
      </c>
    </row>
    <row r="1056" ht="32" customHeight="1">
      <c r="A1056" t="str" s="7">
        <v>Deck Family Farm's Hyland Artisinal Meats</v>
      </c>
      <c r="B1056" t="str" s="7">
        <v>Classic Beef Broth</v>
      </c>
      <c r="C1056" t="str" s="7">
        <v>1 quart</v>
      </c>
      <c r="D1056" t="str" s="7">
        <v>Guest Basket</v>
      </c>
      <c r="E1056" s="12">
        <v>13.01</v>
      </c>
      <c r="F1056" s="13">
        <v>14.05</v>
      </c>
      <c r="G1056" s="13">
        <f>IF(AND(ISNUMBER(E1056),ISNUMBER(F1056)),F1056-E1056,"")</f>
        <v>1.04</v>
      </c>
      <c r="H1056" s="14">
        <f>IF(AND(ISNUMBER(E1056),E1056&gt;0,ISNUMBER(F1056)),F1056/E1056-1,"")</f>
        <v>0.0799385088393545</v>
      </c>
      <c r="I1056" t="str" s="15">
        <v>Unreviewed</v>
      </c>
      <c r="J1056" s="16"/>
      <c r="K1056" t="str" s="15">
        <v/>
      </c>
      <c r="L1056" s="17" t="str">
        <f>IF(AC1056="Local catalog","",IF(AG1056="Yes",IF(ISNUMBER(E1056),E1056,""),IF(I1056="Keep current",IF(ISNUMBER(E1056),E1056,""),IF(AH1056&lt;&gt;"Yes","",IF(I1056="Approve proposed",F1056,IF(AND(I1056="Use my price",AND(ISNUMBER(J1056),J1056&gt;0)),J1056,""))))))</f>
        <v/>
      </c>
      <c r="M1056" t="str" s="7">
        <f>IF(AND(AG1056="Yes",OR(I1056="Approve proposed",I1056="Use my price")),"CHECK: protected price kept current",IF(OR(I1056="Unreviewed",I1056=""),"Pending review",IF(I1056="Hold","On hold",IF(I1056="Keep current",IF(ISNUMBER(E1056),"Kept current","CHECK: no confirmed current price"),IF(AH1056&lt;&gt;"Yes","CHECK: source needs review",IF(AND(I1056="Use my price",NOT(AND(ISNUMBER(J1056),J1056&gt;0))),"CHECK: enter a price above zero",IF(NOT(OR(I1056="Approve proposed",I1056="Use my price")),"CHECK: choose a listed decision",IF(OR(NOT(ISNUMBER(L1056)),L1056&lt;=0,NOT(ISNUMBER(Y1056)),Y1056&lt;=0,X1056&gt;=1),"CHECK: price or base unavailable",IF(L1056/(Y1056*(1-X1056))-1&lt;0,"CHECK: price below local base","Ready")))))))))</f>
        <v>Pending review</v>
      </c>
      <c r="N1056" s="18">
        <v>13.01</v>
      </c>
      <c r="O1056" s="19">
        <v>0.6574</v>
      </c>
      <c r="P1056" s="14">
        <v>0.7898</v>
      </c>
      <c r="Q1056" s="20" t="str">
        <f>IF(AND(ISNUMBER(L1056),ISNUMBER(Y1056),Y1056&gt;0,X1056&lt;1),ROUND(L1056/(Y1056*(1-X1056))-1,4),"")</f>
        <v/>
      </c>
      <c r="R1056" s="12">
        <v>0</v>
      </c>
      <c r="S1056" s="13">
        <f>IF(AND(ISNUMBER(E1056),E1056&gt;0,ISNUMBER(F1056)),R1056*(F1056/E1056-1)*(1-'Start Here'!$B$16),0)</f>
        <v>0</v>
      </c>
      <c r="T1056" s="17">
        <f>IF(AND(M1056="Ready",OR(I1056="Approve proposed",AND(I1056="Use my price",AND(ISNUMBER(J1056),J1056&gt;0))),ISNUMBER(L1056),E1056&gt;0),R1056*(L1056/E1056-1)*(1-'Start Here'!$B$16),0)</f>
        <v>0</v>
      </c>
      <c r="U1056" t="str" s="6">
        <v>Currently hidden; do not activate automatically</v>
      </c>
      <c r="V1056" t="str" s="21">
        <v>No</v>
      </c>
      <c r="W1056" t="str" s="21">
        <v>No</v>
      </c>
      <c r="X1056" s="22">
        <v>0</v>
      </c>
      <c r="Y1056" s="18">
        <v>7.85</v>
      </c>
      <c r="Z1056" s="18">
        <v>14.5</v>
      </c>
      <c r="AA1056" s="25">
        <v>0.5412</v>
      </c>
      <c r="AB1056" t="str" s="6">
        <v>2026-10-01 10:41:27 UTC</v>
      </c>
      <c r="AC1056" t="str" s="6">
        <v>Local Line cache</v>
      </c>
      <c r="AD1056" s="23">
        <v>1011877</v>
      </c>
      <c r="AE1056" s="23">
        <v>795009</v>
      </c>
      <c r="AF1056" t="str" s="23">
        <v>1011877:795009:guest</v>
      </c>
      <c r="AG1056" t="str" s="23">
        <v>No</v>
      </c>
      <c r="AH1056" t="str" s="23">
        <v>Yes</v>
      </c>
      <c r="AI1056" s="18">
        <v>0</v>
      </c>
    </row>
    <row r="1057" ht="32" customHeight="1">
      <c r="A1057" t="str" s="7">
        <v>Deck Family Farm's Hyland Artisinal Meats</v>
      </c>
      <c r="B1057" t="str" s="7">
        <v>Classic Beef Broth</v>
      </c>
      <c r="C1057" t="str" s="7">
        <v>1 quart</v>
      </c>
      <c r="D1057" t="str" s="7">
        <v>SNAP</v>
      </c>
      <c r="E1057" s="12">
        <v>13.01</v>
      </c>
      <c r="F1057" s="13">
        <v>13.01</v>
      </c>
      <c r="G1057" s="13">
        <f>IF(AND(ISNUMBER(E1057),ISNUMBER(F1057)),F1057-E1057,"")</f>
        <v>0</v>
      </c>
      <c r="H1057" s="14">
        <f>IF(AND(ISNUMBER(E1057),E1057&gt;0,ISNUMBER(F1057)),F1057/E1057-1,"")</f>
        <v>0</v>
      </c>
      <c r="I1057" t="str" s="15">
        <v>Keep current</v>
      </c>
      <c r="J1057" s="16"/>
      <c r="K1057" t="str" s="15">
        <v/>
      </c>
      <c r="L1057" s="17">
        <f>IF(AC1057="Local catalog","",IF(AG1057="Yes",IF(ISNUMBER(E1057),E1057,""),IF(I1057="Keep current",IF(ISNUMBER(E1057),E1057,""),IF(AH1057&lt;&gt;"Yes","",IF(I1057="Approve proposed",F1057,IF(AND(I1057="Use my price",AND(ISNUMBER(J1057),J1057&gt;0)),J1057,""))))))</f>
        <v>13.01</v>
      </c>
      <c r="M1057" t="str" s="7">
        <f>IF(AND(AG1057="Yes",OR(I1057="Approve proposed",I1057="Use my price")),"CHECK: protected price kept current",IF(OR(I1057="Unreviewed",I1057=""),"Pending review",IF(I1057="Hold","On hold",IF(I1057="Keep current",IF(ISNUMBER(E1057),"Kept current","CHECK: no confirmed current price"),IF(AH1057&lt;&gt;"Yes","CHECK: source needs review",IF(AND(I1057="Use my price",NOT(AND(ISNUMBER(J1057),J1057&gt;0))),"CHECK: enter a price above zero",IF(NOT(OR(I1057="Approve proposed",I1057="Use my price")),"CHECK: choose a listed decision",IF(OR(NOT(ISNUMBER(L1057)),L1057&lt;=0,NOT(ISNUMBER(Y1057)),Y1057&lt;=0,X1057&gt;=1),"CHECK: price or base unavailable",IF(L1057/(Y1057*(1-X1057))-1&lt;0,"CHECK: price below local base","Ready")))))))))</f>
        <v>Kept current</v>
      </c>
      <c r="N1057" s="18">
        <v>13.01</v>
      </c>
      <c r="O1057" s="19">
        <v>0.6574</v>
      </c>
      <c r="P1057" s="14">
        <v>0.6573</v>
      </c>
      <c r="Q1057" s="20">
        <f>IF(AND(ISNUMBER(L1057),ISNUMBER(Y1057),Y1057&gt;0,X1057&lt;1),ROUND(L1057/(Y1057*(1-X1057))-1,4),"")</f>
        <v>0.6573</v>
      </c>
      <c r="R1057" s="12">
        <v>0</v>
      </c>
      <c r="S1057" s="13">
        <f>IF(AND(ISNUMBER(E1057),E1057&gt;0,ISNUMBER(F1057)),R1057*(F1057/E1057-1)*(1-'Start Here'!$B$16),0)</f>
        <v>0</v>
      </c>
      <c r="T1057" s="17">
        <f>IF(AND(M1057="Ready",OR(I1057="Approve proposed",AND(I1057="Use my price",AND(ISNUMBER(J1057),J1057&gt;0))),ISNUMBER(L1057),E1057&gt;0),R1057*(L1057/E1057-1)*(1-'Start Here'!$B$16),0)</f>
        <v>0</v>
      </c>
      <c r="U1057" t="str" s="6">
        <v>SNAP: preserve existing selling price; Currently hidden; do not activate automatically</v>
      </c>
      <c r="V1057" t="str" s="21">
        <v>No</v>
      </c>
      <c r="W1057" t="str" s="21">
        <v>No</v>
      </c>
      <c r="X1057" s="22">
        <v>0</v>
      </c>
      <c r="Y1057" s="18">
        <v>7.85</v>
      </c>
      <c r="Z1057" s="18">
        <v>14.5</v>
      </c>
      <c r="AA1057" s="25">
        <v>0.5412</v>
      </c>
      <c r="AB1057" t="str" s="6">
        <v>2026-10-01 10:41:27 UTC</v>
      </c>
      <c r="AC1057" t="str" s="6">
        <v>Local Line cache</v>
      </c>
      <c r="AD1057" s="23">
        <v>1011877</v>
      </c>
      <c r="AE1057" s="23">
        <v>795009</v>
      </c>
      <c r="AF1057" t="str" s="23">
        <v>1011877:795009:snap</v>
      </c>
      <c r="AG1057" t="str" s="23">
        <v>Yes</v>
      </c>
      <c r="AH1057" t="str" s="23">
        <v>Yes</v>
      </c>
      <c r="AI1057" s="18">
        <v>0</v>
      </c>
    </row>
    <row r="1058" ht="32" customHeight="1">
      <c r="A1058" t="str" s="7">
        <v>Deck Family Farm's Hyland Artisinal Meats</v>
      </c>
      <c r="B1058" t="str" s="7">
        <v>Classic Chicken Broth</v>
      </c>
      <c r="C1058" t="str" s="7">
        <v>ea</v>
      </c>
      <c r="D1058" t="str" s="7">
        <v>Herd Share Members</v>
      </c>
      <c r="G1058" s="13" t="str">
        <f>IF(AND(ISNUMBER(E1058),ISNUMBER(F1058)),F1058-E1058,"")</f>
        <v/>
      </c>
      <c r="H1058" s="14" t="str">
        <f>IF(AND(ISNUMBER(E1058),E1058&gt;0,ISNUMBER(F1058)),F1058/E1058-1,"")</f>
        <v/>
      </c>
      <c r="I1058" t="str" s="15">
        <v>Hold</v>
      </c>
      <c r="J1058" s="24"/>
      <c r="K1058" t="str" s="15">
        <v/>
      </c>
      <c r="L1058" s="17" t="str">
        <f>IF(AC1058="Local catalog","",IF(AG1058="Yes",IF(ISNUMBER(E1058),E1058,""),IF(I1058="Keep current",IF(ISNUMBER(E1058),E1058,""),IF(AH1058&lt;&gt;"Yes","",IF(I1058="Approve proposed",F1058,IF(AND(I1058="Use my price",AND(ISNUMBER(J1058),J1058&gt;0)),J1058,""))))))</f>
        <v/>
      </c>
      <c r="M1058" t="str" s="7">
        <f>IF(AND(AG1058="Yes",OR(I1058="Approve proposed",I1058="Use my price")),"CHECK: protected price kept current",IF(OR(I1058="Unreviewed",I1058=""),"Pending review",IF(I1058="Hold","On hold",IF(I1058="Keep current",IF(ISNUMBER(E1058),"Kept current","CHECK: no confirmed current price"),IF(AH1058&lt;&gt;"Yes","CHECK: source needs review",IF(AND(I1058="Use my price",NOT(AND(ISNUMBER(J1058),J1058&gt;0))),"CHECK: enter a price above zero",IF(NOT(OR(I1058="Approve proposed",I1058="Use my price")),"CHECK: choose a listed decision",IF(OR(NOT(ISNUMBER(L1058)),L1058&lt;=0,NOT(ISNUMBER(Y1058)),Y1058&lt;=0,X1058&gt;=1),"CHECK: price or base unavailable",IF(L1058/(Y1058*(1-X1058))-1&lt;0,"CHECK: price below local base","Ready")))))))))</f>
        <v>On hold</v>
      </c>
      <c r="N1058" s="18">
        <v>13.01</v>
      </c>
      <c r="O1058" s="19">
        <v>0.6574</v>
      </c>
      <c r="Q1058" s="20" t="str">
        <f>IF(AND(ISNUMBER(L1058),ISNUMBER(Y1058),Y1058&gt;0,X1058&lt;1),ROUND(L1058/(Y1058*(1-X1058))-1,4),"")</f>
        <v/>
      </c>
      <c r="R1058" s="12">
        <v>0</v>
      </c>
      <c r="S1058" s="13">
        <f>IF(AND(ISNUMBER(E1058),E1058&gt;0,ISNUMBER(F1058)),R1058*(F1058/E1058-1)*(1-'Start Here'!$B$16),0)</f>
        <v>0</v>
      </c>
      <c r="T1058" s="17">
        <f>IF(AND(M1058="Ready",OR(I1058="Approve proposed",AND(I1058="Use my price",AND(ISNUMBER(J1058),J1058&gt;0))),ISNUMBER(L1058),E1058&gt;0),R1058*(L1058/E1058-1)*(1-'Start Here'!$B$16),0)</f>
        <v>0</v>
      </c>
      <c r="U1058" t="str" s="6">
        <v>No confirmed Local Line price/list; local calculation is reference only</v>
      </c>
      <c r="V1058" t="str" s="21">
        <v>Yes</v>
      </c>
      <c r="W1058" t="str" s="21">
        <v>No</v>
      </c>
      <c r="X1058" s="22">
        <v>0</v>
      </c>
      <c r="Y1058" s="18">
        <v>7.85</v>
      </c>
      <c r="Z1058" s="18">
        <v>14.5</v>
      </c>
      <c r="AA1058" s="25">
        <v>0.5412</v>
      </c>
      <c r="AB1058" t="str" s="6">
        <v/>
      </c>
      <c r="AC1058" t="str" s="6">
        <v>Local calculation only</v>
      </c>
      <c r="AD1058" s="23">
        <v>1131920</v>
      </c>
      <c r="AE1058" s="23">
        <v>966335</v>
      </c>
      <c r="AF1058" t="str" s="23">
        <v>1131920:966335:herdShare</v>
      </c>
      <c r="AG1058" t="str" s="23">
        <v>No</v>
      </c>
      <c r="AH1058" t="str" s="23">
        <v>No</v>
      </c>
      <c r="AI1058" s="18">
        <v>0</v>
      </c>
    </row>
    <row r="1059" ht="32" customHeight="1">
      <c r="A1059" t="str" s="7">
        <v>Deck Family Farm's Hyland Artisinal Meats</v>
      </c>
      <c r="B1059" t="str" s="7">
        <v>Classic Chicken Broth</v>
      </c>
      <c r="C1059" t="str" s="7">
        <v>ea</v>
      </c>
      <c r="D1059" t="str" s="7">
        <v>CSA Members</v>
      </c>
      <c r="G1059" s="13" t="str">
        <f>IF(AND(ISNUMBER(E1059),ISNUMBER(F1059)),F1059-E1059,"")</f>
        <v/>
      </c>
      <c r="H1059" s="14" t="str">
        <f>IF(AND(ISNUMBER(E1059),E1059&gt;0,ISNUMBER(F1059)),F1059/E1059-1,"")</f>
        <v/>
      </c>
      <c r="I1059" t="str" s="15">
        <v>Hold</v>
      </c>
      <c r="J1059" s="24"/>
      <c r="K1059" t="str" s="15">
        <v/>
      </c>
      <c r="L1059" s="17" t="str">
        <f>IF(AC1059="Local catalog","",IF(AG1059="Yes",IF(ISNUMBER(E1059),E1059,""),IF(I1059="Keep current",IF(ISNUMBER(E1059),E1059,""),IF(AH1059&lt;&gt;"Yes","",IF(I1059="Approve proposed",F1059,IF(AND(I1059="Use my price",AND(ISNUMBER(J1059),J1059&gt;0)),J1059,""))))))</f>
        <v/>
      </c>
      <c r="M1059" t="str" s="7">
        <f>IF(AND(AG1059="Yes",OR(I1059="Approve proposed",I1059="Use my price")),"CHECK: protected price kept current",IF(OR(I1059="Unreviewed",I1059=""),"Pending review",IF(I1059="Hold","On hold",IF(I1059="Keep current",IF(ISNUMBER(E1059),"Kept current","CHECK: no confirmed current price"),IF(AH1059&lt;&gt;"Yes","CHECK: source needs review",IF(AND(I1059="Use my price",NOT(AND(ISNUMBER(J1059),J1059&gt;0))),"CHECK: enter a price above zero",IF(NOT(OR(I1059="Approve proposed",I1059="Use my price")),"CHECK: choose a listed decision",IF(OR(NOT(ISNUMBER(L1059)),L1059&lt;=0,NOT(ISNUMBER(Y1059)),Y1059&lt;=0,X1059&gt;=1),"CHECK: price or base unavailable",IF(L1059/(Y1059*(1-X1059))-1&lt;0,"CHECK: price below local base","Ready")))))))))</f>
        <v>On hold</v>
      </c>
      <c r="N1059" s="18">
        <v>13.01</v>
      </c>
      <c r="O1059" s="19">
        <v>0.6574</v>
      </c>
      <c r="Q1059" s="20" t="str">
        <f>IF(AND(ISNUMBER(L1059),ISNUMBER(Y1059),Y1059&gt;0,X1059&lt;1),ROUND(L1059/(Y1059*(1-X1059))-1,4),"")</f>
        <v/>
      </c>
      <c r="R1059" s="12">
        <v>0</v>
      </c>
      <c r="S1059" s="13">
        <f>IF(AND(ISNUMBER(E1059),E1059&gt;0,ISNUMBER(F1059)),R1059*(F1059/E1059-1)*(1-'Start Here'!$B$16),0)</f>
        <v>0</v>
      </c>
      <c r="T1059" s="17">
        <f>IF(AND(M1059="Ready",OR(I1059="Approve proposed",AND(I1059="Use my price",AND(ISNUMBER(J1059),J1059&gt;0))),ISNUMBER(L1059),E1059&gt;0),R1059*(L1059/E1059-1)*(1-'Start Here'!$B$16),0)</f>
        <v>0</v>
      </c>
      <c r="U1059" t="str" s="6">
        <v>No confirmed Local Line price/list; local calculation is reference only</v>
      </c>
      <c r="V1059" t="str" s="21">
        <v>Yes</v>
      </c>
      <c r="W1059" t="str" s="21">
        <v>No</v>
      </c>
      <c r="X1059" s="22">
        <v>0</v>
      </c>
      <c r="Y1059" s="18">
        <v>7.85</v>
      </c>
      <c r="Z1059" s="18">
        <v>14.5</v>
      </c>
      <c r="AA1059" s="25">
        <v>0.5412</v>
      </c>
      <c r="AB1059" t="str" s="6">
        <v/>
      </c>
      <c r="AC1059" t="str" s="6">
        <v>Local calculation only</v>
      </c>
      <c r="AD1059" s="23">
        <v>1131920</v>
      </c>
      <c r="AE1059" s="23">
        <v>966335</v>
      </c>
      <c r="AF1059" t="str" s="23">
        <v>1131920:966335:member</v>
      </c>
      <c r="AG1059" t="str" s="23">
        <v>No</v>
      </c>
      <c r="AH1059" t="str" s="23">
        <v>No</v>
      </c>
      <c r="AI1059" s="18">
        <v>0</v>
      </c>
    </row>
    <row r="1060" ht="32" customHeight="1">
      <c r="A1060" t="str" s="7">
        <v>Deck Family Farm's Hyland Artisinal Meats</v>
      </c>
      <c r="B1060" t="str" s="7">
        <v>Classic Chicken Broth</v>
      </c>
      <c r="C1060" t="str" s="7">
        <v>ea</v>
      </c>
      <c r="D1060" t="str" s="7">
        <v>Guest Basket</v>
      </c>
      <c r="G1060" s="13" t="str">
        <f>IF(AND(ISNUMBER(E1060),ISNUMBER(F1060)),F1060-E1060,"")</f>
        <v/>
      </c>
      <c r="H1060" s="14" t="str">
        <f>IF(AND(ISNUMBER(E1060),E1060&gt;0,ISNUMBER(F1060)),F1060/E1060-1,"")</f>
        <v/>
      </c>
      <c r="I1060" t="str" s="15">
        <v>Hold</v>
      </c>
      <c r="J1060" s="24"/>
      <c r="K1060" t="str" s="15">
        <v/>
      </c>
      <c r="L1060" s="17" t="str">
        <f>IF(AC1060="Local catalog","",IF(AG1060="Yes",IF(ISNUMBER(E1060),E1060,""),IF(I1060="Keep current",IF(ISNUMBER(E1060),E1060,""),IF(AH1060&lt;&gt;"Yes","",IF(I1060="Approve proposed",F1060,IF(AND(I1060="Use my price",AND(ISNUMBER(J1060),J1060&gt;0)),J1060,""))))))</f>
        <v/>
      </c>
      <c r="M1060" t="str" s="7">
        <f>IF(AND(AG1060="Yes",OR(I1060="Approve proposed",I1060="Use my price")),"CHECK: protected price kept current",IF(OR(I1060="Unreviewed",I1060=""),"Pending review",IF(I1060="Hold","On hold",IF(I1060="Keep current",IF(ISNUMBER(E1060),"Kept current","CHECK: no confirmed current price"),IF(AH1060&lt;&gt;"Yes","CHECK: source needs review",IF(AND(I1060="Use my price",NOT(AND(ISNUMBER(J1060),J1060&gt;0))),"CHECK: enter a price above zero",IF(NOT(OR(I1060="Approve proposed",I1060="Use my price")),"CHECK: choose a listed decision",IF(OR(NOT(ISNUMBER(L1060)),L1060&lt;=0,NOT(ISNUMBER(Y1060)),Y1060&lt;=0,X1060&gt;=1),"CHECK: price or base unavailable",IF(L1060/(Y1060*(1-X1060))-1&lt;0,"CHECK: price below local base","Ready")))))))))</f>
        <v>On hold</v>
      </c>
      <c r="N1060" s="18">
        <v>13.01</v>
      </c>
      <c r="O1060" s="19">
        <v>0.6574</v>
      </c>
      <c r="Q1060" s="20" t="str">
        <f>IF(AND(ISNUMBER(L1060),ISNUMBER(Y1060),Y1060&gt;0,X1060&lt;1),ROUND(L1060/(Y1060*(1-X1060))-1,4),"")</f>
        <v/>
      </c>
      <c r="R1060" s="12">
        <v>0</v>
      </c>
      <c r="S1060" s="13">
        <f>IF(AND(ISNUMBER(E1060),E1060&gt;0,ISNUMBER(F1060)),R1060*(F1060/E1060-1)*(1-'Start Here'!$B$16),0)</f>
        <v>0</v>
      </c>
      <c r="T1060" s="17">
        <f>IF(AND(M1060="Ready",OR(I1060="Approve proposed",AND(I1060="Use my price",AND(ISNUMBER(J1060),J1060&gt;0))),ISNUMBER(L1060),E1060&gt;0),R1060*(L1060/E1060-1)*(1-'Start Here'!$B$16),0)</f>
        <v>0</v>
      </c>
      <c r="U1060" t="str" s="6">
        <v>No confirmed Local Line price/list; local calculation is reference only</v>
      </c>
      <c r="V1060" t="str" s="21">
        <v>Yes</v>
      </c>
      <c r="W1060" t="str" s="21">
        <v>No</v>
      </c>
      <c r="X1060" s="22">
        <v>0</v>
      </c>
      <c r="Y1060" s="18">
        <v>7.85</v>
      </c>
      <c r="Z1060" s="18">
        <v>14.5</v>
      </c>
      <c r="AA1060" s="25">
        <v>0.5412</v>
      </c>
      <c r="AB1060" t="str" s="6">
        <v/>
      </c>
      <c r="AC1060" t="str" s="6">
        <v>Local calculation only</v>
      </c>
      <c r="AD1060" s="23">
        <v>1131920</v>
      </c>
      <c r="AE1060" s="23">
        <v>966335</v>
      </c>
      <c r="AF1060" t="str" s="23">
        <v>1131920:966335:guest</v>
      </c>
      <c r="AG1060" t="str" s="23">
        <v>No</v>
      </c>
      <c r="AH1060" t="str" s="23">
        <v>No</v>
      </c>
      <c r="AI1060" s="18">
        <v>0</v>
      </c>
    </row>
    <row r="1061" ht="32" customHeight="1">
      <c r="A1061" t="str" s="7">
        <v>Deck Family Farm's Hyland Artisinal Meats</v>
      </c>
      <c r="B1061" t="str" s="7">
        <v>Classic Chicken Broth</v>
      </c>
      <c r="C1061" t="str" s="7">
        <v>ea</v>
      </c>
      <c r="D1061" t="str" s="7">
        <v>SNAP</v>
      </c>
      <c r="G1061" s="13" t="str">
        <f>IF(AND(ISNUMBER(E1061),ISNUMBER(F1061)),F1061-E1061,"")</f>
        <v/>
      </c>
      <c r="H1061" s="14" t="str">
        <f>IF(AND(ISNUMBER(E1061),E1061&gt;0,ISNUMBER(F1061)),F1061/E1061-1,"")</f>
        <v/>
      </c>
      <c r="I1061" t="str" s="15">
        <v>Hold</v>
      </c>
      <c r="J1061" s="24"/>
      <c r="K1061" t="str" s="15">
        <v/>
      </c>
      <c r="L1061" s="17" t="str">
        <f>IF(AC1061="Local catalog","",IF(AG1061="Yes",IF(ISNUMBER(E1061),E1061,""),IF(I1061="Keep current",IF(ISNUMBER(E1061),E1061,""),IF(AH1061&lt;&gt;"Yes","",IF(I1061="Approve proposed",F1061,IF(AND(I1061="Use my price",AND(ISNUMBER(J1061),J1061&gt;0)),J1061,""))))))</f>
        <v/>
      </c>
      <c r="M1061" t="str" s="7">
        <f>IF(AND(AG1061="Yes",OR(I1061="Approve proposed",I1061="Use my price")),"CHECK: protected price kept current",IF(OR(I1061="Unreviewed",I1061=""),"Pending review",IF(I1061="Hold","On hold",IF(I1061="Keep current",IF(ISNUMBER(E1061),"Kept current","CHECK: no confirmed current price"),IF(AH1061&lt;&gt;"Yes","CHECK: source needs review",IF(AND(I1061="Use my price",NOT(AND(ISNUMBER(J1061),J1061&gt;0))),"CHECK: enter a price above zero",IF(NOT(OR(I1061="Approve proposed",I1061="Use my price")),"CHECK: choose a listed decision",IF(OR(NOT(ISNUMBER(L1061)),L1061&lt;=0,NOT(ISNUMBER(Y1061)),Y1061&lt;=0,X1061&gt;=1),"CHECK: price or base unavailable",IF(L1061/(Y1061*(1-X1061))-1&lt;0,"CHECK: price below local base","Ready")))))))))</f>
        <v>On hold</v>
      </c>
      <c r="N1061" s="18">
        <v>13.01</v>
      </c>
      <c r="O1061" s="19">
        <v>0.6574</v>
      </c>
      <c r="Q1061" s="20" t="str">
        <f>IF(AND(ISNUMBER(L1061),ISNUMBER(Y1061),Y1061&gt;0,X1061&lt;1),ROUND(L1061/(Y1061*(1-X1061))-1,4),"")</f>
        <v/>
      </c>
      <c r="R1061" s="12">
        <v>0</v>
      </c>
      <c r="S1061" s="13">
        <f>IF(AND(ISNUMBER(E1061),E1061&gt;0,ISNUMBER(F1061)),R1061*(F1061/E1061-1)*(1-'Start Here'!$B$16),0)</f>
        <v>0</v>
      </c>
      <c r="T1061" s="17">
        <f>IF(AND(M1061="Ready",OR(I1061="Approve proposed",AND(I1061="Use my price",AND(ISNUMBER(J1061),J1061&gt;0))),ISNUMBER(L1061),E1061&gt;0),R1061*(L1061/E1061-1)*(1-'Start Here'!$B$16),0)</f>
        <v>0</v>
      </c>
      <c r="U1061" t="str" s="6">
        <v>SNAP: preserve existing selling price; No confirmed Local Line price/list; local calculation is reference only</v>
      </c>
      <c r="V1061" t="str" s="21">
        <v>Yes</v>
      </c>
      <c r="W1061" t="str" s="21">
        <v>No</v>
      </c>
      <c r="X1061" s="22">
        <v>0</v>
      </c>
      <c r="Y1061" s="18">
        <v>7.85</v>
      </c>
      <c r="Z1061" s="18">
        <v>14.5</v>
      </c>
      <c r="AA1061" s="25">
        <v>0.5412</v>
      </c>
      <c r="AB1061" t="str" s="6">
        <v/>
      </c>
      <c r="AC1061" t="str" s="6">
        <v>Local calculation only</v>
      </c>
      <c r="AD1061" s="23">
        <v>1131920</v>
      </c>
      <c r="AE1061" s="23">
        <v>966335</v>
      </c>
      <c r="AF1061" t="str" s="23">
        <v>1131920:966335:snap</v>
      </c>
      <c r="AG1061" t="str" s="23">
        <v>Yes</v>
      </c>
      <c r="AH1061" t="str" s="23">
        <v>No</v>
      </c>
      <c r="AI1061" s="18">
        <v>0</v>
      </c>
    </row>
    <row r="1062" ht="32" customHeight="1">
      <c r="A1062" t="str" s="7">
        <v>Deck Family Farm's Hyland Artisinal Meats</v>
      </c>
      <c r="B1062" t="str" s="7">
        <v>Classic Meatballs</v>
      </c>
      <c r="C1062" t="str" s="7">
        <v>12oz/13 Meatballs/Pack</v>
      </c>
      <c r="D1062" t="str" s="7">
        <v>Herd Share Members</v>
      </c>
      <c r="G1062" s="13" t="str">
        <f>IF(AND(ISNUMBER(E1062),ISNUMBER(F1062)),F1062-E1062,"")</f>
        <v/>
      </c>
      <c r="H1062" s="14" t="str">
        <f>IF(AND(ISNUMBER(E1062),E1062&gt;0,ISNUMBER(F1062)),F1062/E1062-1,"")</f>
        <v/>
      </c>
      <c r="I1062" t="str" s="15">
        <v>Hold</v>
      </c>
      <c r="J1062" s="24"/>
      <c r="K1062" t="str" s="15">
        <v/>
      </c>
      <c r="L1062" s="17" t="str">
        <f>IF(AC1062="Local catalog","",IF(AG1062="Yes",IF(ISNUMBER(E1062),E1062,""),IF(I1062="Keep current",IF(ISNUMBER(E1062),E1062,""),IF(AH1062&lt;&gt;"Yes","",IF(I1062="Approve proposed",F1062,IF(AND(I1062="Use my price",AND(ISNUMBER(J1062),J1062&gt;0)),J1062,""))))))</f>
        <v/>
      </c>
      <c r="M1062" t="str" s="7">
        <f>IF(AND(AG1062="Yes",OR(I1062="Approve proposed",I1062="Use my price")),"CHECK: protected price kept current",IF(OR(I1062="Unreviewed",I1062=""),"Pending review",IF(I1062="Hold","On hold",IF(I1062="Keep current",IF(ISNUMBER(E1062),"Kept current","CHECK: no confirmed current price"),IF(AH1062&lt;&gt;"Yes","CHECK: source needs review",IF(AND(I1062="Use my price",NOT(AND(ISNUMBER(J1062),J1062&gt;0))),"CHECK: enter a price above zero",IF(NOT(OR(I1062="Approve proposed",I1062="Use my price")),"CHECK: choose a listed decision",IF(OR(NOT(ISNUMBER(L1062)),L1062&lt;=0,NOT(ISNUMBER(Y1062)),Y1062&lt;=0,X1062&gt;=1),"CHECK: price or base unavailable",IF(L1062/(Y1062*(1-X1062))-1&lt;0,"CHECK: price below local base","Ready")))))))))</f>
        <v>On hold</v>
      </c>
      <c r="N1062" s="18">
        <v>14.8</v>
      </c>
      <c r="O1062" s="19">
        <v>0.6574</v>
      </c>
      <c r="Q1062" s="20" t="str">
        <f>IF(AND(ISNUMBER(L1062),ISNUMBER(Y1062),Y1062&gt;0,X1062&lt;1),ROUND(L1062/(Y1062*(1-X1062))-1,4),"")</f>
        <v/>
      </c>
      <c r="R1062" s="12">
        <v>0</v>
      </c>
      <c r="S1062" s="13">
        <f>IF(AND(ISNUMBER(E1062),E1062&gt;0,ISNUMBER(F1062)),R1062*(F1062/E1062-1)*(1-'Start Here'!$B$16),0)</f>
        <v>0</v>
      </c>
      <c r="T1062" s="17">
        <f>IF(AND(M1062="Ready",OR(I1062="Approve proposed",AND(I1062="Use my price",AND(ISNUMBER(J1062),J1062&gt;0))),ISNUMBER(L1062),E1062&gt;0),R1062*(L1062/E1062-1)*(1-'Start Here'!$B$16),0)</f>
        <v>0</v>
      </c>
      <c r="U1062" t="str" s="6">
        <v>No confirmed Local Line price/list; local calculation is reference only</v>
      </c>
      <c r="V1062" t="str" s="21">
        <v>Yes</v>
      </c>
      <c r="W1062" t="str" s="21">
        <v>No</v>
      </c>
      <c r="X1062" s="22">
        <v>0</v>
      </c>
      <c r="Y1062" s="18">
        <v>8.93</v>
      </c>
      <c r="Z1062" s="18">
        <v>16.5</v>
      </c>
      <c r="AA1062" s="25">
        <v>0.5412</v>
      </c>
      <c r="AB1062" t="str" s="6">
        <v/>
      </c>
      <c r="AC1062" t="str" s="6">
        <v>Local calculation only</v>
      </c>
      <c r="AD1062" s="23">
        <v>1163730</v>
      </c>
      <c r="AE1062" s="23">
        <v>1011356</v>
      </c>
      <c r="AF1062" t="str" s="23">
        <v>1163730:1011356:herdShare</v>
      </c>
      <c r="AG1062" t="str" s="23">
        <v>No</v>
      </c>
      <c r="AH1062" t="str" s="23">
        <v>No</v>
      </c>
      <c r="AI1062" s="18">
        <v>0</v>
      </c>
    </row>
    <row r="1063" ht="32" customHeight="1">
      <c r="A1063" t="str" s="7">
        <v>Deck Family Farm's Hyland Artisinal Meats</v>
      </c>
      <c r="B1063" t="str" s="7">
        <v>Classic Meatballs</v>
      </c>
      <c r="C1063" t="str" s="7">
        <v>12oz/13 Meatballs/Pack</v>
      </c>
      <c r="D1063" t="str" s="7">
        <v>CSA Members</v>
      </c>
      <c r="G1063" s="13" t="str">
        <f>IF(AND(ISNUMBER(E1063),ISNUMBER(F1063)),F1063-E1063,"")</f>
        <v/>
      </c>
      <c r="H1063" s="14" t="str">
        <f>IF(AND(ISNUMBER(E1063),E1063&gt;0,ISNUMBER(F1063)),F1063/E1063-1,"")</f>
        <v/>
      </c>
      <c r="I1063" t="str" s="15">
        <v>Hold</v>
      </c>
      <c r="J1063" s="24"/>
      <c r="K1063" t="str" s="15">
        <v/>
      </c>
      <c r="L1063" s="17" t="str">
        <f>IF(AC1063="Local catalog","",IF(AG1063="Yes",IF(ISNUMBER(E1063),E1063,""),IF(I1063="Keep current",IF(ISNUMBER(E1063),E1063,""),IF(AH1063&lt;&gt;"Yes","",IF(I1063="Approve proposed",F1063,IF(AND(I1063="Use my price",AND(ISNUMBER(J1063),J1063&gt;0)),J1063,""))))))</f>
        <v/>
      </c>
      <c r="M1063" t="str" s="7">
        <f>IF(AND(AG1063="Yes",OR(I1063="Approve proposed",I1063="Use my price")),"CHECK: protected price kept current",IF(OR(I1063="Unreviewed",I1063=""),"Pending review",IF(I1063="Hold","On hold",IF(I1063="Keep current",IF(ISNUMBER(E1063),"Kept current","CHECK: no confirmed current price"),IF(AH1063&lt;&gt;"Yes","CHECK: source needs review",IF(AND(I1063="Use my price",NOT(AND(ISNUMBER(J1063),J1063&gt;0))),"CHECK: enter a price above zero",IF(NOT(OR(I1063="Approve proposed",I1063="Use my price")),"CHECK: choose a listed decision",IF(OR(NOT(ISNUMBER(L1063)),L1063&lt;=0,NOT(ISNUMBER(Y1063)),Y1063&lt;=0,X1063&gt;=1),"CHECK: price or base unavailable",IF(L1063/(Y1063*(1-X1063))-1&lt;0,"CHECK: price below local base","Ready")))))))))</f>
        <v>On hold</v>
      </c>
      <c r="N1063" s="18">
        <v>14.8</v>
      </c>
      <c r="O1063" s="19">
        <v>0.6574</v>
      </c>
      <c r="Q1063" s="20" t="str">
        <f>IF(AND(ISNUMBER(L1063),ISNUMBER(Y1063),Y1063&gt;0,X1063&lt;1),ROUND(L1063/(Y1063*(1-X1063))-1,4),"")</f>
        <v/>
      </c>
      <c r="R1063" s="12">
        <v>0</v>
      </c>
      <c r="S1063" s="13">
        <f>IF(AND(ISNUMBER(E1063),E1063&gt;0,ISNUMBER(F1063)),R1063*(F1063/E1063-1)*(1-'Start Here'!$B$16),0)</f>
        <v>0</v>
      </c>
      <c r="T1063" s="17">
        <f>IF(AND(M1063="Ready",OR(I1063="Approve proposed",AND(I1063="Use my price",AND(ISNUMBER(J1063),J1063&gt;0))),ISNUMBER(L1063),E1063&gt;0),R1063*(L1063/E1063-1)*(1-'Start Here'!$B$16),0)</f>
        <v>0</v>
      </c>
      <c r="U1063" t="str" s="6">
        <v>No confirmed Local Line price/list; local calculation is reference only</v>
      </c>
      <c r="V1063" t="str" s="21">
        <v>Yes</v>
      </c>
      <c r="W1063" t="str" s="21">
        <v>No</v>
      </c>
      <c r="X1063" s="22">
        <v>0</v>
      </c>
      <c r="Y1063" s="18">
        <v>8.93</v>
      </c>
      <c r="Z1063" s="18">
        <v>16.5</v>
      </c>
      <c r="AA1063" s="25">
        <v>0.5412</v>
      </c>
      <c r="AB1063" t="str" s="6">
        <v/>
      </c>
      <c r="AC1063" t="str" s="6">
        <v>Local calculation only</v>
      </c>
      <c r="AD1063" s="23">
        <v>1163730</v>
      </c>
      <c r="AE1063" s="23">
        <v>1011356</v>
      </c>
      <c r="AF1063" t="str" s="23">
        <v>1163730:1011356:member</v>
      </c>
      <c r="AG1063" t="str" s="23">
        <v>No</v>
      </c>
      <c r="AH1063" t="str" s="23">
        <v>No</v>
      </c>
      <c r="AI1063" s="18">
        <v>0</v>
      </c>
    </row>
    <row r="1064" ht="32" customHeight="1">
      <c r="A1064" t="str" s="7">
        <v>Deck Family Farm's Hyland Artisinal Meats</v>
      </c>
      <c r="B1064" t="str" s="7">
        <v>Classic Meatballs</v>
      </c>
      <c r="C1064" t="str" s="7">
        <v>12oz/13 Meatballs/Pack</v>
      </c>
      <c r="D1064" t="str" s="7">
        <v>Guest Basket</v>
      </c>
      <c r="G1064" s="13" t="str">
        <f>IF(AND(ISNUMBER(E1064),ISNUMBER(F1064)),F1064-E1064,"")</f>
        <v/>
      </c>
      <c r="H1064" s="14" t="str">
        <f>IF(AND(ISNUMBER(E1064),E1064&gt;0,ISNUMBER(F1064)),F1064/E1064-1,"")</f>
        <v/>
      </c>
      <c r="I1064" t="str" s="15">
        <v>Hold</v>
      </c>
      <c r="J1064" s="24"/>
      <c r="K1064" t="str" s="15">
        <v/>
      </c>
      <c r="L1064" s="17" t="str">
        <f>IF(AC1064="Local catalog","",IF(AG1064="Yes",IF(ISNUMBER(E1064),E1064,""),IF(I1064="Keep current",IF(ISNUMBER(E1064),E1064,""),IF(AH1064&lt;&gt;"Yes","",IF(I1064="Approve proposed",F1064,IF(AND(I1064="Use my price",AND(ISNUMBER(J1064),J1064&gt;0)),J1064,""))))))</f>
        <v/>
      </c>
      <c r="M1064" t="str" s="7">
        <f>IF(AND(AG1064="Yes",OR(I1064="Approve proposed",I1064="Use my price")),"CHECK: protected price kept current",IF(OR(I1064="Unreviewed",I1064=""),"Pending review",IF(I1064="Hold","On hold",IF(I1064="Keep current",IF(ISNUMBER(E1064),"Kept current","CHECK: no confirmed current price"),IF(AH1064&lt;&gt;"Yes","CHECK: source needs review",IF(AND(I1064="Use my price",NOT(AND(ISNUMBER(J1064),J1064&gt;0))),"CHECK: enter a price above zero",IF(NOT(OR(I1064="Approve proposed",I1064="Use my price")),"CHECK: choose a listed decision",IF(OR(NOT(ISNUMBER(L1064)),L1064&lt;=0,NOT(ISNUMBER(Y1064)),Y1064&lt;=0,X1064&gt;=1),"CHECK: price or base unavailable",IF(L1064/(Y1064*(1-X1064))-1&lt;0,"CHECK: price below local base","Ready")))))))))</f>
        <v>On hold</v>
      </c>
      <c r="N1064" s="18">
        <v>14.8</v>
      </c>
      <c r="O1064" s="19">
        <v>0.6574</v>
      </c>
      <c r="Q1064" s="20" t="str">
        <f>IF(AND(ISNUMBER(L1064),ISNUMBER(Y1064),Y1064&gt;0,X1064&lt;1),ROUND(L1064/(Y1064*(1-X1064))-1,4),"")</f>
        <v/>
      </c>
      <c r="R1064" s="12">
        <v>0</v>
      </c>
      <c r="S1064" s="13">
        <f>IF(AND(ISNUMBER(E1064),E1064&gt;0,ISNUMBER(F1064)),R1064*(F1064/E1064-1)*(1-'Start Here'!$B$16),0)</f>
        <v>0</v>
      </c>
      <c r="T1064" s="17">
        <f>IF(AND(M1064="Ready",OR(I1064="Approve proposed",AND(I1064="Use my price",AND(ISNUMBER(J1064),J1064&gt;0))),ISNUMBER(L1064),E1064&gt;0),R1064*(L1064/E1064-1)*(1-'Start Here'!$B$16),0)</f>
        <v>0</v>
      </c>
      <c r="U1064" t="str" s="6">
        <v>No confirmed Local Line price/list; local calculation is reference only</v>
      </c>
      <c r="V1064" t="str" s="21">
        <v>Yes</v>
      </c>
      <c r="W1064" t="str" s="21">
        <v>No</v>
      </c>
      <c r="X1064" s="22">
        <v>0</v>
      </c>
      <c r="Y1064" s="18">
        <v>8.93</v>
      </c>
      <c r="Z1064" s="18">
        <v>16.5</v>
      </c>
      <c r="AA1064" s="25">
        <v>0.5412</v>
      </c>
      <c r="AB1064" t="str" s="6">
        <v/>
      </c>
      <c r="AC1064" t="str" s="6">
        <v>Local calculation only</v>
      </c>
      <c r="AD1064" s="23">
        <v>1163730</v>
      </c>
      <c r="AE1064" s="23">
        <v>1011356</v>
      </c>
      <c r="AF1064" t="str" s="23">
        <v>1163730:1011356:guest</v>
      </c>
      <c r="AG1064" t="str" s="23">
        <v>No</v>
      </c>
      <c r="AH1064" t="str" s="23">
        <v>No</v>
      </c>
      <c r="AI1064" s="18">
        <v>0</v>
      </c>
    </row>
    <row r="1065" ht="32" customHeight="1">
      <c r="A1065" t="str" s="7">
        <v>Deck Family Farm's Hyland Artisinal Meats</v>
      </c>
      <c r="B1065" t="str" s="7">
        <v>Classic Meatballs</v>
      </c>
      <c r="C1065" t="str" s="7">
        <v>12oz/13 Meatballs/Pack</v>
      </c>
      <c r="D1065" t="str" s="7">
        <v>SNAP</v>
      </c>
      <c r="G1065" s="13" t="str">
        <f>IF(AND(ISNUMBER(E1065),ISNUMBER(F1065)),F1065-E1065,"")</f>
        <v/>
      </c>
      <c r="H1065" s="14" t="str">
        <f>IF(AND(ISNUMBER(E1065),E1065&gt;0,ISNUMBER(F1065)),F1065/E1065-1,"")</f>
        <v/>
      </c>
      <c r="I1065" t="str" s="15">
        <v>Hold</v>
      </c>
      <c r="J1065" s="24"/>
      <c r="K1065" t="str" s="15">
        <v/>
      </c>
      <c r="L1065" s="17" t="str">
        <f>IF(AC1065="Local catalog","",IF(AG1065="Yes",IF(ISNUMBER(E1065),E1065,""),IF(I1065="Keep current",IF(ISNUMBER(E1065),E1065,""),IF(AH1065&lt;&gt;"Yes","",IF(I1065="Approve proposed",F1065,IF(AND(I1065="Use my price",AND(ISNUMBER(J1065),J1065&gt;0)),J1065,""))))))</f>
        <v/>
      </c>
      <c r="M1065" t="str" s="7">
        <f>IF(AND(AG1065="Yes",OR(I1065="Approve proposed",I1065="Use my price")),"CHECK: protected price kept current",IF(OR(I1065="Unreviewed",I1065=""),"Pending review",IF(I1065="Hold","On hold",IF(I1065="Keep current",IF(ISNUMBER(E1065),"Kept current","CHECK: no confirmed current price"),IF(AH1065&lt;&gt;"Yes","CHECK: source needs review",IF(AND(I1065="Use my price",NOT(AND(ISNUMBER(J1065),J1065&gt;0))),"CHECK: enter a price above zero",IF(NOT(OR(I1065="Approve proposed",I1065="Use my price")),"CHECK: choose a listed decision",IF(OR(NOT(ISNUMBER(L1065)),L1065&lt;=0,NOT(ISNUMBER(Y1065)),Y1065&lt;=0,X1065&gt;=1),"CHECK: price or base unavailable",IF(L1065/(Y1065*(1-X1065))-1&lt;0,"CHECK: price below local base","Ready")))))))))</f>
        <v>On hold</v>
      </c>
      <c r="N1065" s="18">
        <v>14.8</v>
      </c>
      <c r="O1065" s="19">
        <v>0.6574</v>
      </c>
      <c r="Q1065" s="20" t="str">
        <f>IF(AND(ISNUMBER(L1065),ISNUMBER(Y1065),Y1065&gt;0,X1065&lt;1),ROUND(L1065/(Y1065*(1-X1065))-1,4),"")</f>
        <v/>
      </c>
      <c r="R1065" s="12">
        <v>0</v>
      </c>
      <c r="S1065" s="13">
        <f>IF(AND(ISNUMBER(E1065),E1065&gt;0,ISNUMBER(F1065)),R1065*(F1065/E1065-1)*(1-'Start Here'!$B$16),0)</f>
        <v>0</v>
      </c>
      <c r="T1065" s="17">
        <f>IF(AND(M1065="Ready",OR(I1065="Approve proposed",AND(I1065="Use my price",AND(ISNUMBER(J1065),J1065&gt;0))),ISNUMBER(L1065),E1065&gt;0),R1065*(L1065/E1065-1)*(1-'Start Here'!$B$16),0)</f>
        <v>0</v>
      </c>
      <c r="U1065" t="str" s="6">
        <v>SNAP: preserve existing selling price; No confirmed Local Line price/list; local calculation is reference only</v>
      </c>
      <c r="V1065" t="str" s="21">
        <v>Yes</v>
      </c>
      <c r="W1065" t="str" s="21">
        <v>No</v>
      </c>
      <c r="X1065" s="22">
        <v>0</v>
      </c>
      <c r="Y1065" s="18">
        <v>8.93</v>
      </c>
      <c r="Z1065" s="18">
        <v>16.5</v>
      </c>
      <c r="AA1065" s="25">
        <v>0.5412</v>
      </c>
      <c r="AB1065" t="str" s="6">
        <v/>
      </c>
      <c r="AC1065" t="str" s="6">
        <v>Local calculation only</v>
      </c>
      <c r="AD1065" s="23">
        <v>1163730</v>
      </c>
      <c r="AE1065" s="23">
        <v>1011356</v>
      </c>
      <c r="AF1065" t="str" s="23">
        <v>1163730:1011356:snap</v>
      </c>
      <c r="AG1065" t="str" s="23">
        <v>Yes</v>
      </c>
      <c r="AH1065" t="str" s="23">
        <v>No</v>
      </c>
      <c r="AI1065" s="18">
        <v>0</v>
      </c>
    </row>
    <row r="1066" ht="32" customHeight="1">
      <c r="A1066" t="str" s="7">
        <v>Deck Family Farm's Hyland Artisinal Meats</v>
      </c>
      <c r="B1066" t="str" s="7">
        <v>Classic Pork Broth</v>
      </c>
      <c r="C1066" t="str" s="7">
        <v>1 quart</v>
      </c>
      <c r="D1066" t="str" s="7">
        <v>Herd Share Members</v>
      </c>
      <c r="G1066" s="13" t="str">
        <f>IF(AND(ISNUMBER(E1066),ISNUMBER(F1066)),F1066-E1066,"")</f>
        <v/>
      </c>
      <c r="H1066" s="14" t="str">
        <f>IF(AND(ISNUMBER(E1066),E1066&gt;0,ISNUMBER(F1066)),F1066/E1066-1,"")</f>
        <v/>
      </c>
      <c r="I1066" t="str" s="15">
        <v>Hold</v>
      </c>
      <c r="J1066" s="24"/>
      <c r="K1066" t="str" s="15">
        <v/>
      </c>
      <c r="L1066" s="17" t="str">
        <f>IF(AC1066="Local catalog","",IF(AG1066="Yes",IF(ISNUMBER(E1066),E1066,""),IF(I1066="Keep current",IF(ISNUMBER(E1066),E1066,""),IF(AH1066&lt;&gt;"Yes","",IF(I1066="Approve proposed",F1066,IF(AND(I1066="Use my price",AND(ISNUMBER(J1066),J1066&gt;0)),J1066,""))))))</f>
        <v/>
      </c>
      <c r="M1066" t="str" s="7">
        <f>IF(AND(AG1066="Yes",OR(I1066="Approve proposed",I1066="Use my price")),"CHECK: protected price kept current",IF(OR(I1066="Unreviewed",I1066=""),"Pending review",IF(I1066="Hold","On hold",IF(I1066="Keep current",IF(ISNUMBER(E1066),"Kept current","CHECK: no confirmed current price"),IF(AH1066&lt;&gt;"Yes","CHECK: source needs review",IF(AND(I1066="Use my price",NOT(AND(ISNUMBER(J1066),J1066&gt;0))),"CHECK: enter a price above zero",IF(NOT(OR(I1066="Approve proposed",I1066="Use my price")),"CHECK: choose a listed decision",IF(OR(NOT(ISNUMBER(L1066)),L1066&lt;=0,NOT(ISNUMBER(Y1066)),Y1066&lt;=0,X1066&gt;=1),"CHECK: price or base unavailable",IF(L1066/(Y1066*(1-X1066))-1&lt;0,"CHECK: price below local base","Ready")))))))))</f>
        <v>On hold</v>
      </c>
      <c r="N1066" s="18">
        <v>13.01</v>
      </c>
      <c r="O1066" s="19">
        <v>0.6574</v>
      </c>
      <c r="Q1066" s="20" t="str">
        <f>IF(AND(ISNUMBER(L1066),ISNUMBER(Y1066),Y1066&gt;0,X1066&lt;1),ROUND(L1066/(Y1066*(1-X1066))-1,4),"")</f>
        <v/>
      </c>
      <c r="R1066" s="12">
        <v>0</v>
      </c>
      <c r="S1066" s="13">
        <f>IF(AND(ISNUMBER(E1066),E1066&gt;0,ISNUMBER(F1066)),R1066*(F1066/E1066-1)*(1-'Start Here'!$B$16),0)</f>
        <v>0</v>
      </c>
      <c r="T1066" s="17">
        <f>IF(AND(M1066="Ready",OR(I1066="Approve proposed",AND(I1066="Use my price",AND(ISNUMBER(J1066),J1066&gt;0))),ISNUMBER(L1066),E1066&gt;0),R1066*(L1066/E1066-1)*(1-'Start Here'!$B$16),0)</f>
        <v>0</v>
      </c>
      <c r="U1066" t="str" s="6">
        <v>No confirmed Local Line price/list; local calculation is reference only; Currently hidden; do not activate automatically</v>
      </c>
      <c r="V1066" t="str" s="21">
        <v>No</v>
      </c>
      <c r="W1066" t="str" s="21">
        <v>No</v>
      </c>
      <c r="X1066" s="22">
        <v>0</v>
      </c>
      <c r="Y1066" s="18">
        <v>7.85</v>
      </c>
      <c r="Z1066" s="18">
        <v>14.5</v>
      </c>
      <c r="AA1066" s="25">
        <v>0.5412</v>
      </c>
      <c r="AB1066" t="str" s="6">
        <v/>
      </c>
      <c r="AC1066" t="str" s="6">
        <v>Local calculation only</v>
      </c>
      <c r="AD1066" s="23">
        <v>1011876</v>
      </c>
      <c r="AE1066" s="23">
        <v>795008</v>
      </c>
      <c r="AF1066" t="str" s="23">
        <v>1011876:795008:herdShare</v>
      </c>
      <c r="AG1066" t="str" s="23">
        <v>No</v>
      </c>
      <c r="AH1066" t="str" s="23">
        <v>No</v>
      </c>
      <c r="AI1066" s="18">
        <v>0</v>
      </c>
    </row>
    <row r="1067" ht="32" customHeight="1">
      <c r="A1067" t="str" s="7">
        <v>Deck Family Farm's Hyland Artisinal Meats</v>
      </c>
      <c r="B1067" t="str" s="7">
        <v>Classic Pork Broth</v>
      </c>
      <c r="C1067" t="str" s="7">
        <v>1 quart</v>
      </c>
      <c r="D1067" t="str" s="7">
        <v>Herd Share Members</v>
      </c>
      <c r="E1067" s="12">
        <v>13.01</v>
      </c>
      <c r="F1067" s="13">
        <v>14.05</v>
      </c>
      <c r="G1067" s="13">
        <f>IF(AND(ISNUMBER(E1067),ISNUMBER(F1067)),F1067-E1067,"")</f>
        <v>1.04</v>
      </c>
      <c r="H1067" s="14">
        <f>IF(AND(ISNUMBER(E1067),E1067&gt;0,ISNUMBER(F1067)),F1067/E1067-1,"")</f>
        <v>0.0799385088393545</v>
      </c>
      <c r="I1067" t="str" s="15">
        <v>Unreviewed</v>
      </c>
      <c r="J1067" s="16"/>
      <c r="K1067" t="str" s="15">
        <v/>
      </c>
      <c r="L1067" s="17" t="str">
        <f>IF(AC1067="Local catalog","",IF(AG1067="Yes",IF(ISNUMBER(E1067),E1067,""),IF(I1067="Keep current",IF(ISNUMBER(E1067),E1067,""),IF(AH1067&lt;&gt;"Yes","",IF(I1067="Approve proposed",F1067,IF(AND(I1067="Use my price",AND(ISNUMBER(J1067),J1067&gt;0)),J1067,""))))))</f>
        <v/>
      </c>
      <c r="M1067" t="str" s="7">
        <f>IF(AND(AG1067="Yes",OR(I1067="Approve proposed",I1067="Use my price")),"CHECK: protected price kept current",IF(OR(I1067="Unreviewed",I1067=""),"Pending review",IF(I1067="Hold","On hold",IF(I1067="Keep current",IF(ISNUMBER(E1067),"Kept current","CHECK: no confirmed current price"),IF(AH1067&lt;&gt;"Yes","CHECK: source needs review",IF(AND(I1067="Use my price",NOT(AND(ISNUMBER(J1067),J1067&gt;0))),"CHECK: enter a price above zero",IF(NOT(OR(I1067="Approve proposed",I1067="Use my price")),"CHECK: choose a listed decision",IF(OR(NOT(ISNUMBER(L1067)),L1067&lt;=0,NOT(ISNUMBER(Y1067)),Y1067&lt;=0,X1067&gt;=1),"CHECK: price or base unavailable",IF(L1067/(Y1067*(1-X1067))-1&lt;0,"CHECK: price below local base","Ready")))))))))</f>
        <v>Pending review</v>
      </c>
      <c r="N1067" s="18">
        <v>13.01</v>
      </c>
      <c r="O1067" s="19">
        <v>0.6574</v>
      </c>
      <c r="P1067" s="14">
        <v>0.7898</v>
      </c>
      <c r="Q1067" s="20" t="str">
        <f>IF(AND(ISNUMBER(L1067),ISNUMBER(Y1067),Y1067&gt;0,X1067&lt;1),ROUND(L1067/(Y1067*(1-X1067))-1,4),"")</f>
        <v/>
      </c>
      <c r="R1067" s="12">
        <v>39.03</v>
      </c>
      <c r="S1067" s="13">
        <f>IF(AND(ISNUMBER(E1067),E1067&gt;0,ISNUMBER(F1067)),R1067*(F1067/E1067-1)*(1-'Start Here'!$B$16),0)</f>
        <v>3.0264000000000055</v>
      </c>
      <c r="T1067" s="17">
        <f>IF(AND(M1067="Ready",OR(I1067="Approve proposed",AND(I1067="Use my price",AND(ISNUMBER(J1067),J1067&gt;0))),ISNUMBER(L1067),E1067&gt;0),R1067*(L1067/E1067-1)*(1-'Start Here'!$B$16),0)</f>
        <v>0</v>
      </c>
      <c r="U1067" t="str" s="6">
        <v>Currently hidden; do not activate automatically</v>
      </c>
      <c r="V1067" t="str" s="21">
        <v>No</v>
      </c>
      <c r="W1067" t="str" s="21">
        <v>No</v>
      </c>
      <c r="X1067" s="22">
        <v>0</v>
      </c>
      <c r="Y1067" s="18">
        <v>7.85</v>
      </c>
      <c r="Z1067" s="18">
        <v>14.5</v>
      </c>
      <c r="AA1067" s="25">
        <v>0.5412</v>
      </c>
      <c r="AB1067" t="str" s="6">
        <v>2026-10-01 10:41:27 UTC</v>
      </c>
      <c r="AC1067" t="str" s="6">
        <v>Local Line cache</v>
      </c>
      <c r="AD1067" s="23">
        <v>1061161</v>
      </c>
      <c r="AE1067" s="23">
        <v>868147</v>
      </c>
      <c r="AF1067" t="str" s="23">
        <v>1061161:868147:herdShare</v>
      </c>
      <c r="AG1067" t="str" s="23">
        <v>No</v>
      </c>
      <c r="AH1067" t="str" s="23">
        <v>Yes</v>
      </c>
      <c r="AI1067" s="18">
        <v>23.55</v>
      </c>
    </row>
    <row r="1068" ht="32" customHeight="1">
      <c r="A1068" t="str" s="7">
        <v>Deck Family Farm's Hyland Artisinal Meats</v>
      </c>
      <c r="B1068" t="str" s="7">
        <v>Classic Pork Broth</v>
      </c>
      <c r="C1068" t="str" s="7">
        <v>1 quart</v>
      </c>
      <c r="D1068" t="str" s="7">
        <v>CSA Members</v>
      </c>
      <c r="G1068" s="13" t="str">
        <f>IF(AND(ISNUMBER(E1068),ISNUMBER(F1068)),F1068-E1068,"")</f>
        <v/>
      </c>
      <c r="H1068" s="14" t="str">
        <f>IF(AND(ISNUMBER(E1068),E1068&gt;0,ISNUMBER(F1068)),F1068/E1068-1,"")</f>
        <v/>
      </c>
      <c r="I1068" t="str" s="15">
        <v>Hold</v>
      </c>
      <c r="J1068" s="24"/>
      <c r="K1068" t="str" s="15">
        <v/>
      </c>
      <c r="L1068" s="17" t="str">
        <f>IF(AC1068="Local catalog","",IF(AG1068="Yes",IF(ISNUMBER(E1068),E1068,""),IF(I1068="Keep current",IF(ISNUMBER(E1068),E1068,""),IF(AH1068&lt;&gt;"Yes","",IF(I1068="Approve proposed",F1068,IF(AND(I1068="Use my price",AND(ISNUMBER(J1068),J1068&gt;0)),J1068,""))))))</f>
        <v/>
      </c>
      <c r="M1068" t="str" s="7">
        <f>IF(AND(AG1068="Yes",OR(I1068="Approve proposed",I1068="Use my price")),"CHECK: protected price kept current",IF(OR(I1068="Unreviewed",I1068=""),"Pending review",IF(I1068="Hold","On hold",IF(I1068="Keep current",IF(ISNUMBER(E1068),"Kept current","CHECK: no confirmed current price"),IF(AH1068&lt;&gt;"Yes","CHECK: source needs review",IF(AND(I1068="Use my price",NOT(AND(ISNUMBER(J1068),J1068&gt;0))),"CHECK: enter a price above zero",IF(NOT(OR(I1068="Approve proposed",I1068="Use my price")),"CHECK: choose a listed decision",IF(OR(NOT(ISNUMBER(L1068)),L1068&lt;=0,NOT(ISNUMBER(Y1068)),Y1068&lt;=0,X1068&gt;=1),"CHECK: price or base unavailable",IF(L1068/(Y1068*(1-X1068))-1&lt;0,"CHECK: price below local base","Ready")))))))))</f>
        <v>On hold</v>
      </c>
      <c r="N1068" s="18">
        <v>13.01</v>
      </c>
      <c r="O1068" s="19">
        <v>0.6574</v>
      </c>
      <c r="Q1068" s="20" t="str">
        <f>IF(AND(ISNUMBER(L1068),ISNUMBER(Y1068),Y1068&gt;0,X1068&lt;1),ROUND(L1068/(Y1068*(1-X1068))-1,4),"")</f>
        <v/>
      </c>
      <c r="R1068" s="12">
        <v>0</v>
      </c>
      <c r="S1068" s="13">
        <f>IF(AND(ISNUMBER(E1068),E1068&gt;0,ISNUMBER(F1068)),R1068*(F1068/E1068-1)*(1-'Start Here'!$B$16),0)</f>
        <v>0</v>
      </c>
      <c r="T1068" s="17">
        <f>IF(AND(M1068="Ready",OR(I1068="Approve proposed",AND(I1068="Use my price",AND(ISNUMBER(J1068),J1068&gt;0))),ISNUMBER(L1068),E1068&gt;0),R1068*(L1068/E1068-1)*(1-'Start Here'!$B$16),0)</f>
        <v>0</v>
      </c>
      <c r="U1068" t="str" s="6">
        <v>No confirmed Local Line price/list; local calculation is reference only; Currently hidden; do not activate automatically</v>
      </c>
      <c r="V1068" t="str" s="21">
        <v>No</v>
      </c>
      <c r="W1068" t="str" s="21">
        <v>No</v>
      </c>
      <c r="X1068" s="22">
        <v>0</v>
      </c>
      <c r="Y1068" s="18">
        <v>7.85</v>
      </c>
      <c r="Z1068" s="18">
        <v>14.5</v>
      </c>
      <c r="AA1068" s="25">
        <v>0.5412</v>
      </c>
      <c r="AB1068" t="str" s="6">
        <v/>
      </c>
      <c r="AC1068" t="str" s="6">
        <v>Local calculation only</v>
      </c>
      <c r="AD1068" s="23">
        <v>1011876</v>
      </c>
      <c r="AE1068" s="23">
        <v>795008</v>
      </c>
      <c r="AF1068" t="str" s="23">
        <v>1011876:795008:member</v>
      </c>
      <c r="AG1068" t="str" s="23">
        <v>No</v>
      </c>
      <c r="AH1068" t="str" s="23">
        <v>No</v>
      </c>
      <c r="AI1068" s="18">
        <v>0</v>
      </c>
    </row>
    <row r="1069" ht="32" customHeight="1">
      <c r="A1069" t="str" s="7">
        <v>Deck Family Farm's Hyland Artisinal Meats</v>
      </c>
      <c r="B1069" t="str" s="7">
        <v>Classic Pork Broth</v>
      </c>
      <c r="C1069" t="str" s="7">
        <v>1 quart</v>
      </c>
      <c r="D1069" t="str" s="7">
        <v>CSA Members</v>
      </c>
      <c r="E1069" s="12">
        <v>13.01</v>
      </c>
      <c r="F1069" s="13">
        <v>14.05</v>
      </c>
      <c r="G1069" s="13">
        <f>IF(AND(ISNUMBER(E1069),ISNUMBER(F1069)),F1069-E1069,"")</f>
        <v>1.04</v>
      </c>
      <c r="H1069" s="14">
        <f>IF(AND(ISNUMBER(E1069),E1069&gt;0,ISNUMBER(F1069)),F1069/E1069-1,"")</f>
        <v>0.0799385088393545</v>
      </c>
      <c r="I1069" t="str" s="15">
        <v>Unreviewed</v>
      </c>
      <c r="J1069" s="16"/>
      <c r="K1069" t="str" s="15">
        <v/>
      </c>
      <c r="L1069" s="17" t="str">
        <f>IF(AC1069="Local catalog","",IF(AG1069="Yes",IF(ISNUMBER(E1069),E1069,""),IF(I1069="Keep current",IF(ISNUMBER(E1069),E1069,""),IF(AH1069&lt;&gt;"Yes","",IF(I1069="Approve proposed",F1069,IF(AND(I1069="Use my price",AND(ISNUMBER(J1069),J1069&gt;0)),J1069,""))))))</f>
        <v/>
      </c>
      <c r="M1069" t="str" s="7">
        <f>IF(AND(AG1069="Yes",OR(I1069="Approve proposed",I1069="Use my price")),"CHECK: protected price kept current",IF(OR(I1069="Unreviewed",I1069=""),"Pending review",IF(I1069="Hold","On hold",IF(I1069="Keep current",IF(ISNUMBER(E1069),"Kept current","CHECK: no confirmed current price"),IF(AH1069&lt;&gt;"Yes","CHECK: source needs review",IF(AND(I1069="Use my price",NOT(AND(ISNUMBER(J1069),J1069&gt;0))),"CHECK: enter a price above zero",IF(NOT(OR(I1069="Approve proposed",I1069="Use my price")),"CHECK: choose a listed decision",IF(OR(NOT(ISNUMBER(L1069)),L1069&lt;=0,NOT(ISNUMBER(Y1069)),Y1069&lt;=0,X1069&gt;=1),"CHECK: price or base unavailable",IF(L1069/(Y1069*(1-X1069))-1&lt;0,"CHECK: price below local base","Ready")))))))))</f>
        <v>Pending review</v>
      </c>
      <c r="N1069" s="18">
        <v>13.01</v>
      </c>
      <c r="O1069" s="19">
        <v>0.6574</v>
      </c>
      <c r="P1069" s="14">
        <v>0.7898</v>
      </c>
      <c r="Q1069" s="20" t="str">
        <f>IF(AND(ISNUMBER(L1069),ISNUMBER(Y1069),Y1069&gt;0,X1069&lt;1),ROUND(L1069/(Y1069*(1-X1069))-1,4),"")</f>
        <v/>
      </c>
      <c r="R1069" s="12">
        <v>0</v>
      </c>
      <c r="S1069" s="13">
        <f>IF(AND(ISNUMBER(E1069),E1069&gt;0,ISNUMBER(F1069)),R1069*(F1069/E1069-1)*(1-'Start Here'!$B$16),0)</f>
        <v>0</v>
      </c>
      <c r="T1069" s="17">
        <f>IF(AND(M1069="Ready",OR(I1069="Approve proposed",AND(I1069="Use my price",AND(ISNUMBER(J1069),J1069&gt;0))),ISNUMBER(L1069),E1069&gt;0),R1069*(L1069/E1069-1)*(1-'Start Here'!$B$16),0)</f>
        <v>0</v>
      </c>
      <c r="U1069" t="str" s="6">
        <v>Currently hidden; do not activate automatically</v>
      </c>
      <c r="V1069" t="str" s="21">
        <v>No</v>
      </c>
      <c r="W1069" t="str" s="21">
        <v>No</v>
      </c>
      <c r="X1069" s="22">
        <v>0</v>
      </c>
      <c r="Y1069" s="18">
        <v>7.85</v>
      </c>
      <c r="Z1069" s="18">
        <v>14.5</v>
      </c>
      <c r="AA1069" s="25">
        <v>0.5412</v>
      </c>
      <c r="AB1069" t="str" s="6">
        <v>2026-10-01 10:41:27 UTC</v>
      </c>
      <c r="AC1069" t="str" s="6">
        <v>Local Line cache</v>
      </c>
      <c r="AD1069" s="23">
        <v>1061161</v>
      </c>
      <c r="AE1069" s="23">
        <v>868147</v>
      </c>
      <c r="AF1069" t="str" s="23">
        <v>1061161:868147:member</v>
      </c>
      <c r="AG1069" t="str" s="23">
        <v>No</v>
      </c>
      <c r="AH1069" t="str" s="23">
        <v>Yes</v>
      </c>
      <c r="AI1069" s="18">
        <v>0</v>
      </c>
    </row>
    <row r="1070" ht="32" customHeight="1">
      <c r="A1070" t="str" s="7">
        <v>Deck Family Farm's Hyland Artisinal Meats</v>
      </c>
      <c r="B1070" t="str" s="7">
        <v>Classic Pork Broth</v>
      </c>
      <c r="C1070" t="str" s="7">
        <v>1 quart</v>
      </c>
      <c r="D1070" t="str" s="7">
        <v>Guest Basket</v>
      </c>
      <c r="G1070" s="13" t="str">
        <f>IF(AND(ISNUMBER(E1070),ISNUMBER(F1070)),F1070-E1070,"")</f>
        <v/>
      </c>
      <c r="H1070" s="14" t="str">
        <f>IF(AND(ISNUMBER(E1070),E1070&gt;0,ISNUMBER(F1070)),F1070/E1070-1,"")</f>
        <v/>
      </c>
      <c r="I1070" t="str" s="15">
        <v>Hold</v>
      </c>
      <c r="J1070" s="24"/>
      <c r="K1070" t="str" s="15">
        <v/>
      </c>
      <c r="L1070" s="17" t="str">
        <f>IF(AC1070="Local catalog","",IF(AG1070="Yes",IF(ISNUMBER(E1070),E1070,""),IF(I1070="Keep current",IF(ISNUMBER(E1070),E1070,""),IF(AH1070&lt;&gt;"Yes","",IF(I1070="Approve proposed",F1070,IF(AND(I1070="Use my price",AND(ISNUMBER(J1070),J1070&gt;0)),J1070,""))))))</f>
        <v/>
      </c>
      <c r="M1070" t="str" s="7">
        <f>IF(AND(AG1070="Yes",OR(I1070="Approve proposed",I1070="Use my price")),"CHECK: protected price kept current",IF(OR(I1070="Unreviewed",I1070=""),"Pending review",IF(I1070="Hold","On hold",IF(I1070="Keep current",IF(ISNUMBER(E1070),"Kept current","CHECK: no confirmed current price"),IF(AH1070&lt;&gt;"Yes","CHECK: source needs review",IF(AND(I1070="Use my price",NOT(AND(ISNUMBER(J1070),J1070&gt;0))),"CHECK: enter a price above zero",IF(NOT(OR(I1070="Approve proposed",I1070="Use my price")),"CHECK: choose a listed decision",IF(OR(NOT(ISNUMBER(L1070)),L1070&lt;=0,NOT(ISNUMBER(Y1070)),Y1070&lt;=0,X1070&gt;=1),"CHECK: price or base unavailable",IF(L1070/(Y1070*(1-X1070))-1&lt;0,"CHECK: price below local base","Ready")))))))))</f>
        <v>On hold</v>
      </c>
      <c r="N1070" s="18">
        <v>13.01</v>
      </c>
      <c r="O1070" s="19">
        <v>0.6574</v>
      </c>
      <c r="Q1070" s="20" t="str">
        <f>IF(AND(ISNUMBER(L1070),ISNUMBER(Y1070),Y1070&gt;0,X1070&lt;1),ROUND(L1070/(Y1070*(1-X1070))-1,4),"")</f>
        <v/>
      </c>
      <c r="R1070" s="12">
        <v>0</v>
      </c>
      <c r="S1070" s="13">
        <f>IF(AND(ISNUMBER(E1070),E1070&gt;0,ISNUMBER(F1070)),R1070*(F1070/E1070-1)*(1-'Start Here'!$B$16),0)</f>
        <v>0</v>
      </c>
      <c r="T1070" s="17">
        <f>IF(AND(M1070="Ready",OR(I1070="Approve proposed",AND(I1070="Use my price",AND(ISNUMBER(J1070),J1070&gt;0))),ISNUMBER(L1070),E1070&gt;0),R1070*(L1070/E1070-1)*(1-'Start Here'!$B$16),0)</f>
        <v>0</v>
      </c>
      <c r="U1070" t="str" s="6">
        <v>No confirmed Local Line price/list; local calculation is reference only; Currently hidden; do not activate automatically</v>
      </c>
      <c r="V1070" t="str" s="21">
        <v>No</v>
      </c>
      <c r="W1070" t="str" s="21">
        <v>No</v>
      </c>
      <c r="X1070" s="22">
        <v>0</v>
      </c>
      <c r="Y1070" s="18">
        <v>7.85</v>
      </c>
      <c r="Z1070" s="18">
        <v>14.5</v>
      </c>
      <c r="AA1070" s="25">
        <v>0.5412</v>
      </c>
      <c r="AB1070" t="str" s="6">
        <v/>
      </c>
      <c r="AC1070" t="str" s="6">
        <v>Local calculation only</v>
      </c>
      <c r="AD1070" s="23">
        <v>1011876</v>
      </c>
      <c r="AE1070" s="23">
        <v>795008</v>
      </c>
      <c r="AF1070" t="str" s="23">
        <v>1011876:795008:guest</v>
      </c>
      <c r="AG1070" t="str" s="23">
        <v>No</v>
      </c>
      <c r="AH1070" t="str" s="23">
        <v>No</v>
      </c>
      <c r="AI1070" s="18">
        <v>0</v>
      </c>
    </row>
    <row r="1071" ht="32" customHeight="1">
      <c r="A1071" t="str" s="7">
        <v>Deck Family Farm's Hyland Artisinal Meats</v>
      </c>
      <c r="B1071" t="str" s="7">
        <v>Classic Pork Broth</v>
      </c>
      <c r="C1071" t="str" s="7">
        <v>1 quart</v>
      </c>
      <c r="D1071" t="str" s="7">
        <v>Guest Basket</v>
      </c>
      <c r="E1071" s="12">
        <v>13.01</v>
      </c>
      <c r="F1071" s="13">
        <v>14.05</v>
      </c>
      <c r="G1071" s="13">
        <f>IF(AND(ISNUMBER(E1071),ISNUMBER(F1071)),F1071-E1071,"")</f>
        <v>1.04</v>
      </c>
      <c r="H1071" s="14">
        <f>IF(AND(ISNUMBER(E1071),E1071&gt;0,ISNUMBER(F1071)),F1071/E1071-1,"")</f>
        <v>0.0799385088393545</v>
      </c>
      <c r="I1071" t="str" s="15">
        <v>Unreviewed</v>
      </c>
      <c r="J1071" s="16"/>
      <c r="K1071" t="str" s="15">
        <v/>
      </c>
      <c r="L1071" s="17" t="str">
        <f>IF(AC1071="Local catalog","",IF(AG1071="Yes",IF(ISNUMBER(E1071),E1071,""),IF(I1071="Keep current",IF(ISNUMBER(E1071),E1071,""),IF(AH1071&lt;&gt;"Yes","",IF(I1071="Approve proposed",F1071,IF(AND(I1071="Use my price",AND(ISNUMBER(J1071),J1071&gt;0)),J1071,""))))))</f>
        <v/>
      </c>
      <c r="M1071" t="str" s="7">
        <f>IF(AND(AG1071="Yes",OR(I1071="Approve proposed",I1071="Use my price")),"CHECK: protected price kept current",IF(OR(I1071="Unreviewed",I1071=""),"Pending review",IF(I1071="Hold","On hold",IF(I1071="Keep current",IF(ISNUMBER(E1071),"Kept current","CHECK: no confirmed current price"),IF(AH1071&lt;&gt;"Yes","CHECK: source needs review",IF(AND(I1071="Use my price",NOT(AND(ISNUMBER(J1071),J1071&gt;0))),"CHECK: enter a price above zero",IF(NOT(OR(I1071="Approve proposed",I1071="Use my price")),"CHECK: choose a listed decision",IF(OR(NOT(ISNUMBER(L1071)),L1071&lt;=0,NOT(ISNUMBER(Y1071)),Y1071&lt;=0,X1071&gt;=1),"CHECK: price or base unavailable",IF(L1071/(Y1071*(1-X1071))-1&lt;0,"CHECK: price below local base","Ready")))))))))</f>
        <v>Pending review</v>
      </c>
      <c r="N1071" s="18">
        <v>13.01</v>
      </c>
      <c r="O1071" s="19">
        <v>0.6574</v>
      </c>
      <c r="P1071" s="14">
        <v>0.7898</v>
      </c>
      <c r="Q1071" s="20" t="str">
        <f>IF(AND(ISNUMBER(L1071),ISNUMBER(Y1071),Y1071&gt;0,X1071&lt;1),ROUND(L1071/(Y1071*(1-X1071))-1,4),"")</f>
        <v/>
      </c>
      <c r="R1071" s="12">
        <v>15.23</v>
      </c>
      <c r="S1071" s="13">
        <f>IF(AND(ISNUMBER(E1071),E1071&gt;0,ISNUMBER(F1071)),R1071*(F1071/E1071-1)*(1-'Start Here'!$B$16),0)</f>
        <v>1.1809395849346678</v>
      </c>
      <c r="T1071" s="17">
        <f>IF(AND(M1071="Ready",OR(I1071="Approve proposed",AND(I1071="Use my price",AND(ISNUMBER(J1071),J1071&gt;0))),ISNUMBER(L1071),E1071&gt;0),R1071*(L1071/E1071-1)*(1-'Start Here'!$B$16),0)</f>
        <v>0</v>
      </c>
      <c r="U1071" t="str" s="6">
        <v>Currently hidden; do not activate automatically</v>
      </c>
      <c r="V1071" t="str" s="21">
        <v>No</v>
      </c>
      <c r="W1071" t="str" s="21">
        <v>No</v>
      </c>
      <c r="X1071" s="22">
        <v>0</v>
      </c>
      <c r="Y1071" s="18">
        <v>7.85</v>
      </c>
      <c r="Z1071" s="18">
        <v>14.5</v>
      </c>
      <c r="AA1071" s="25">
        <v>0.5412</v>
      </c>
      <c r="AB1071" t="str" s="6">
        <v>2026-10-01 10:41:27 UTC</v>
      </c>
      <c r="AC1071" t="str" s="6">
        <v>Local Line cache</v>
      </c>
      <c r="AD1071" s="23">
        <v>1061161</v>
      </c>
      <c r="AE1071" s="23">
        <v>868147</v>
      </c>
      <c r="AF1071" t="str" s="23">
        <v>1061161:868147:guest</v>
      </c>
      <c r="AG1071" t="str" s="23">
        <v>No</v>
      </c>
      <c r="AH1071" t="str" s="23">
        <v>Yes</v>
      </c>
      <c r="AI1071" s="18">
        <v>7.85</v>
      </c>
    </row>
    <row r="1072" ht="32" customHeight="1">
      <c r="A1072" t="str" s="7">
        <v>Deck Family Farm's Hyland Artisinal Meats</v>
      </c>
      <c r="B1072" t="str" s="7">
        <v>Classic Pork Broth</v>
      </c>
      <c r="C1072" t="str" s="7">
        <v>1 quart</v>
      </c>
      <c r="D1072" t="str" s="7">
        <v>SNAP</v>
      </c>
      <c r="G1072" s="13" t="str">
        <f>IF(AND(ISNUMBER(E1072),ISNUMBER(F1072)),F1072-E1072,"")</f>
        <v/>
      </c>
      <c r="H1072" s="14" t="str">
        <f>IF(AND(ISNUMBER(E1072),E1072&gt;0,ISNUMBER(F1072)),F1072/E1072-1,"")</f>
        <v/>
      </c>
      <c r="I1072" t="str" s="15">
        <v>Hold</v>
      </c>
      <c r="J1072" s="24"/>
      <c r="K1072" t="str" s="15">
        <v/>
      </c>
      <c r="L1072" s="17" t="str">
        <f>IF(AC1072="Local catalog","",IF(AG1072="Yes",IF(ISNUMBER(E1072),E1072,""),IF(I1072="Keep current",IF(ISNUMBER(E1072),E1072,""),IF(AH1072&lt;&gt;"Yes","",IF(I1072="Approve proposed",F1072,IF(AND(I1072="Use my price",AND(ISNUMBER(J1072),J1072&gt;0)),J1072,""))))))</f>
        <v/>
      </c>
      <c r="M1072" t="str" s="7">
        <f>IF(AND(AG1072="Yes",OR(I1072="Approve proposed",I1072="Use my price")),"CHECK: protected price kept current",IF(OR(I1072="Unreviewed",I1072=""),"Pending review",IF(I1072="Hold","On hold",IF(I1072="Keep current",IF(ISNUMBER(E1072),"Kept current","CHECK: no confirmed current price"),IF(AH1072&lt;&gt;"Yes","CHECK: source needs review",IF(AND(I1072="Use my price",NOT(AND(ISNUMBER(J1072),J1072&gt;0))),"CHECK: enter a price above zero",IF(NOT(OR(I1072="Approve proposed",I1072="Use my price")),"CHECK: choose a listed decision",IF(OR(NOT(ISNUMBER(L1072)),L1072&lt;=0,NOT(ISNUMBER(Y1072)),Y1072&lt;=0,X1072&gt;=1),"CHECK: price or base unavailable",IF(L1072/(Y1072*(1-X1072))-1&lt;0,"CHECK: price below local base","Ready")))))))))</f>
        <v>On hold</v>
      </c>
      <c r="N1072" s="18">
        <v>13.01</v>
      </c>
      <c r="O1072" s="19">
        <v>0.6574</v>
      </c>
      <c r="Q1072" s="20" t="str">
        <f>IF(AND(ISNUMBER(L1072),ISNUMBER(Y1072),Y1072&gt;0,X1072&lt;1),ROUND(L1072/(Y1072*(1-X1072))-1,4),"")</f>
        <v/>
      </c>
      <c r="R1072" s="12">
        <v>0</v>
      </c>
      <c r="S1072" s="13">
        <f>IF(AND(ISNUMBER(E1072),E1072&gt;0,ISNUMBER(F1072)),R1072*(F1072/E1072-1)*(1-'Start Here'!$B$16),0)</f>
        <v>0</v>
      </c>
      <c r="T1072" s="17">
        <f>IF(AND(M1072="Ready",OR(I1072="Approve proposed",AND(I1072="Use my price",AND(ISNUMBER(J1072),J1072&gt;0))),ISNUMBER(L1072),E1072&gt;0),R1072*(L1072/E1072-1)*(1-'Start Here'!$B$16),0)</f>
        <v>0</v>
      </c>
      <c r="U1072" t="str" s="6">
        <v>SNAP: preserve existing selling price; No confirmed Local Line price/list; local calculation is reference only; Currently hidden; do not activate automatically</v>
      </c>
      <c r="V1072" t="str" s="21">
        <v>No</v>
      </c>
      <c r="W1072" t="str" s="21">
        <v>No</v>
      </c>
      <c r="X1072" s="22">
        <v>0</v>
      </c>
      <c r="Y1072" s="18">
        <v>7.85</v>
      </c>
      <c r="Z1072" s="18">
        <v>14.5</v>
      </c>
      <c r="AA1072" s="25">
        <v>0.5412</v>
      </c>
      <c r="AB1072" t="str" s="6">
        <v/>
      </c>
      <c r="AC1072" t="str" s="6">
        <v>Local calculation only</v>
      </c>
      <c r="AD1072" s="23">
        <v>1011876</v>
      </c>
      <c r="AE1072" s="23">
        <v>795008</v>
      </c>
      <c r="AF1072" t="str" s="23">
        <v>1011876:795008:snap</v>
      </c>
      <c r="AG1072" t="str" s="23">
        <v>Yes</v>
      </c>
      <c r="AH1072" t="str" s="23">
        <v>No</v>
      </c>
      <c r="AI1072" s="18">
        <v>0</v>
      </c>
    </row>
    <row r="1073" ht="32" customHeight="1">
      <c r="A1073" t="str" s="7">
        <v>Deck Family Farm's Hyland Artisinal Meats</v>
      </c>
      <c r="B1073" t="str" s="7">
        <v>Classic Pork Broth</v>
      </c>
      <c r="C1073" t="str" s="7">
        <v>1 quart</v>
      </c>
      <c r="D1073" t="str" s="7">
        <v>SNAP</v>
      </c>
      <c r="E1073" s="12">
        <v>13.01</v>
      </c>
      <c r="F1073" s="13">
        <v>13.01</v>
      </c>
      <c r="G1073" s="13">
        <f>IF(AND(ISNUMBER(E1073),ISNUMBER(F1073)),F1073-E1073,"")</f>
        <v>0</v>
      </c>
      <c r="H1073" s="14">
        <f>IF(AND(ISNUMBER(E1073),E1073&gt;0,ISNUMBER(F1073)),F1073/E1073-1,"")</f>
        <v>0</v>
      </c>
      <c r="I1073" t="str" s="15">
        <v>Keep current</v>
      </c>
      <c r="J1073" s="16"/>
      <c r="K1073" t="str" s="15">
        <v/>
      </c>
      <c r="L1073" s="17">
        <f>IF(AC1073="Local catalog","",IF(AG1073="Yes",IF(ISNUMBER(E1073),E1073,""),IF(I1073="Keep current",IF(ISNUMBER(E1073),E1073,""),IF(AH1073&lt;&gt;"Yes","",IF(I1073="Approve proposed",F1073,IF(AND(I1073="Use my price",AND(ISNUMBER(J1073),J1073&gt;0)),J1073,""))))))</f>
        <v>13.01</v>
      </c>
      <c r="M1073" t="str" s="7">
        <f>IF(AND(AG1073="Yes",OR(I1073="Approve proposed",I1073="Use my price")),"CHECK: protected price kept current",IF(OR(I1073="Unreviewed",I1073=""),"Pending review",IF(I1073="Hold","On hold",IF(I1073="Keep current",IF(ISNUMBER(E1073),"Kept current","CHECK: no confirmed current price"),IF(AH1073&lt;&gt;"Yes","CHECK: source needs review",IF(AND(I1073="Use my price",NOT(AND(ISNUMBER(J1073),J1073&gt;0))),"CHECK: enter a price above zero",IF(NOT(OR(I1073="Approve proposed",I1073="Use my price")),"CHECK: choose a listed decision",IF(OR(NOT(ISNUMBER(L1073)),L1073&lt;=0,NOT(ISNUMBER(Y1073)),Y1073&lt;=0,X1073&gt;=1),"CHECK: price or base unavailable",IF(L1073/(Y1073*(1-X1073))-1&lt;0,"CHECK: price below local base","Ready")))))))))</f>
        <v>Kept current</v>
      </c>
      <c r="N1073" s="18">
        <v>13.01</v>
      </c>
      <c r="O1073" s="19">
        <v>0.6574</v>
      </c>
      <c r="P1073" s="14">
        <v>0.6573</v>
      </c>
      <c r="Q1073" s="20">
        <f>IF(AND(ISNUMBER(L1073),ISNUMBER(Y1073),Y1073&gt;0,X1073&lt;1),ROUND(L1073/(Y1073*(1-X1073))-1,4),"")</f>
        <v>0.6573</v>
      </c>
      <c r="R1073" s="12">
        <v>0</v>
      </c>
      <c r="S1073" s="13">
        <f>IF(AND(ISNUMBER(E1073),E1073&gt;0,ISNUMBER(F1073)),R1073*(F1073/E1073-1)*(1-'Start Here'!$B$16),0)</f>
        <v>0</v>
      </c>
      <c r="T1073" s="17">
        <f>IF(AND(M1073="Ready",OR(I1073="Approve proposed",AND(I1073="Use my price",AND(ISNUMBER(J1073),J1073&gt;0))),ISNUMBER(L1073),E1073&gt;0),R1073*(L1073/E1073-1)*(1-'Start Here'!$B$16),0)</f>
        <v>0</v>
      </c>
      <c r="U1073" t="str" s="6">
        <v>SNAP: preserve existing selling price; Currently hidden; do not activate automatically</v>
      </c>
      <c r="V1073" t="str" s="21">
        <v>No</v>
      </c>
      <c r="W1073" t="str" s="21">
        <v>No</v>
      </c>
      <c r="X1073" s="22">
        <v>0</v>
      </c>
      <c r="Y1073" s="18">
        <v>7.85</v>
      </c>
      <c r="Z1073" s="18">
        <v>14.5</v>
      </c>
      <c r="AA1073" s="25">
        <v>0.5412</v>
      </c>
      <c r="AB1073" t="str" s="6">
        <v>2026-10-01 10:41:27 UTC</v>
      </c>
      <c r="AC1073" t="str" s="6">
        <v>Local Line cache</v>
      </c>
      <c r="AD1073" s="23">
        <v>1061161</v>
      </c>
      <c r="AE1073" s="23">
        <v>868147</v>
      </c>
      <c r="AF1073" t="str" s="23">
        <v>1061161:868147:snap</v>
      </c>
      <c r="AG1073" t="str" s="23">
        <v>Yes</v>
      </c>
      <c r="AH1073" t="str" s="23">
        <v>Yes</v>
      </c>
      <c r="AI1073" s="18">
        <v>0</v>
      </c>
    </row>
    <row r="1074" ht="32" customHeight="1">
      <c r="A1074" t="str" s="7">
        <v>Deck Family Farm's Hyland Artisinal Meats</v>
      </c>
      <c r="B1074" t="str" s="7">
        <v>Classic Turkey Broth</v>
      </c>
      <c r="C1074" t="str" s="7">
        <v>1 quart</v>
      </c>
      <c r="D1074" t="str" s="7">
        <v>Herd Share Members</v>
      </c>
      <c r="E1074" s="12">
        <v>13.01</v>
      </c>
      <c r="F1074" s="13">
        <v>14.05</v>
      </c>
      <c r="G1074" s="13">
        <f>IF(AND(ISNUMBER(E1074),ISNUMBER(F1074)),F1074-E1074,"")</f>
        <v>1.04</v>
      </c>
      <c r="H1074" s="14">
        <f>IF(AND(ISNUMBER(E1074),E1074&gt;0,ISNUMBER(F1074)),F1074/E1074-1,"")</f>
        <v>0.0799385088393545</v>
      </c>
      <c r="I1074" t="str" s="15">
        <v>Unreviewed</v>
      </c>
      <c r="J1074" s="16"/>
      <c r="K1074" t="str" s="15">
        <v/>
      </c>
      <c r="L1074" s="17" t="str">
        <f>IF(AC1074="Local catalog","",IF(AG1074="Yes",IF(ISNUMBER(E1074),E1074,""),IF(I1074="Keep current",IF(ISNUMBER(E1074),E1074,""),IF(AH1074&lt;&gt;"Yes","",IF(I1074="Approve proposed",F1074,IF(AND(I1074="Use my price",AND(ISNUMBER(J1074),J1074&gt;0)),J1074,""))))))</f>
        <v/>
      </c>
      <c r="M1074" t="str" s="7">
        <f>IF(AND(AG1074="Yes",OR(I1074="Approve proposed",I1074="Use my price")),"CHECK: protected price kept current",IF(OR(I1074="Unreviewed",I1074=""),"Pending review",IF(I1074="Hold","On hold",IF(I1074="Keep current",IF(ISNUMBER(E1074),"Kept current","CHECK: no confirmed current price"),IF(AH1074&lt;&gt;"Yes","CHECK: source needs review",IF(AND(I1074="Use my price",NOT(AND(ISNUMBER(J1074),J1074&gt;0))),"CHECK: enter a price above zero",IF(NOT(OR(I1074="Approve proposed",I1074="Use my price")),"CHECK: choose a listed decision",IF(OR(NOT(ISNUMBER(L1074)),L1074&lt;=0,NOT(ISNUMBER(Y1074)),Y1074&lt;=0,X1074&gt;=1),"CHECK: price or base unavailable",IF(L1074/(Y1074*(1-X1074))-1&lt;0,"CHECK: price below local base","Ready")))))))))</f>
        <v>Pending review</v>
      </c>
      <c r="N1074" s="18">
        <v>13.01</v>
      </c>
      <c r="O1074" s="19">
        <v>0.6574</v>
      </c>
      <c r="P1074" s="14">
        <v>0.7898</v>
      </c>
      <c r="Q1074" s="20" t="str">
        <f>IF(AND(ISNUMBER(L1074),ISNUMBER(Y1074),Y1074&gt;0,X1074&lt;1),ROUND(L1074/(Y1074*(1-X1074))-1,4),"")</f>
        <v/>
      </c>
      <c r="R1074" s="12">
        <v>546.42</v>
      </c>
      <c r="S1074" s="13">
        <f>IF(AND(ISNUMBER(E1074),E1074&gt;0,ISNUMBER(F1074)),R1074*(F1074/E1074-1)*(1-'Start Here'!$B$16),0)</f>
        <v>42.36960000000008</v>
      </c>
      <c r="T1074" s="17">
        <f>IF(AND(M1074="Ready",OR(I1074="Approve proposed",AND(I1074="Use my price",AND(ISNUMBER(J1074),J1074&gt;0))),ISNUMBER(L1074),E1074&gt;0),R1074*(L1074/E1074-1)*(1-'Start Here'!$B$16),0)</f>
        <v>0</v>
      </c>
      <c r="U1074" t="str" s="6">
        <v/>
      </c>
      <c r="V1074" t="str" s="21">
        <v>Yes</v>
      </c>
      <c r="W1074" t="str" s="21">
        <v>No</v>
      </c>
      <c r="X1074" s="22">
        <v>0</v>
      </c>
      <c r="Y1074" s="18">
        <v>7.85</v>
      </c>
      <c r="Z1074" s="18">
        <v>14.5</v>
      </c>
      <c r="AA1074" s="25">
        <v>0.5412</v>
      </c>
      <c r="AB1074" t="str" s="6">
        <v>2026-10-01 10:41:27 UTC</v>
      </c>
      <c r="AC1074" t="str" s="6">
        <v>Local Line cache</v>
      </c>
      <c r="AD1074" s="23">
        <v>1019999</v>
      </c>
      <c r="AE1074" s="23">
        <v>806160</v>
      </c>
      <c r="AF1074" t="str" s="23">
        <v>1019999:806160:herdShare</v>
      </c>
      <c r="AG1074" t="str" s="23">
        <v>No</v>
      </c>
      <c r="AH1074" t="str" s="23">
        <v>Yes</v>
      </c>
      <c r="AI1074" s="18">
        <v>329.70000000000005</v>
      </c>
    </row>
    <row r="1075" ht="32" customHeight="1">
      <c r="A1075" t="str" s="7">
        <v>Deck Family Farm's Hyland Artisinal Meats</v>
      </c>
      <c r="B1075" t="str" s="7">
        <v>Classic Turkey Broth</v>
      </c>
      <c r="C1075" t="str" s="7">
        <v>1 quart</v>
      </c>
      <c r="D1075" t="str" s="7">
        <v>CSA Members</v>
      </c>
      <c r="E1075" s="12">
        <v>13.01</v>
      </c>
      <c r="F1075" s="13">
        <v>14.05</v>
      </c>
      <c r="G1075" s="13">
        <f>IF(AND(ISNUMBER(E1075),ISNUMBER(F1075)),F1075-E1075,"")</f>
        <v>1.04</v>
      </c>
      <c r="H1075" s="14">
        <f>IF(AND(ISNUMBER(E1075),E1075&gt;0,ISNUMBER(F1075)),F1075/E1075-1,"")</f>
        <v>0.0799385088393545</v>
      </c>
      <c r="I1075" t="str" s="15">
        <v>Unreviewed</v>
      </c>
      <c r="J1075" s="16"/>
      <c r="K1075" t="str" s="15">
        <v/>
      </c>
      <c r="L1075" s="17" t="str">
        <f>IF(AC1075="Local catalog","",IF(AG1075="Yes",IF(ISNUMBER(E1075),E1075,""),IF(I1075="Keep current",IF(ISNUMBER(E1075),E1075,""),IF(AH1075&lt;&gt;"Yes","",IF(I1075="Approve proposed",F1075,IF(AND(I1075="Use my price",AND(ISNUMBER(J1075),J1075&gt;0)),J1075,""))))))</f>
        <v/>
      </c>
      <c r="M1075" t="str" s="7">
        <f>IF(AND(AG1075="Yes",OR(I1075="Approve proposed",I1075="Use my price")),"CHECK: protected price kept current",IF(OR(I1075="Unreviewed",I1075=""),"Pending review",IF(I1075="Hold","On hold",IF(I1075="Keep current",IF(ISNUMBER(E1075),"Kept current","CHECK: no confirmed current price"),IF(AH1075&lt;&gt;"Yes","CHECK: source needs review",IF(AND(I1075="Use my price",NOT(AND(ISNUMBER(J1075),J1075&gt;0))),"CHECK: enter a price above zero",IF(NOT(OR(I1075="Approve proposed",I1075="Use my price")),"CHECK: choose a listed decision",IF(OR(NOT(ISNUMBER(L1075)),L1075&lt;=0,NOT(ISNUMBER(Y1075)),Y1075&lt;=0,X1075&gt;=1),"CHECK: price or base unavailable",IF(L1075/(Y1075*(1-X1075))-1&lt;0,"CHECK: price below local base","Ready")))))))))</f>
        <v>Pending review</v>
      </c>
      <c r="N1075" s="18">
        <v>13.01</v>
      </c>
      <c r="O1075" s="19">
        <v>0.6574</v>
      </c>
      <c r="P1075" s="14">
        <v>0.7898</v>
      </c>
      <c r="Q1075" s="20" t="str">
        <f>IF(AND(ISNUMBER(L1075),ISNUMBER(Y1075),Y1075&gt;0,X1075&lt;1),ROUND(L1075/(Y1075*(1-X1075))-1,4),"")</f>
        <v/>
      </c>
      <c r="R1075" s="12">
        <v>0</v>
      </c>
      <c r="S1075" s="13">
        <f>IF(AND(ISNUMBER(E1075),E1075&gt;0,ISNUMBER(F1075)),R1075*(F1075/E1075-1)*(1-'Start Here'!$B$16),0)</f>
        <v>0</v>
      </c>
      <c r="T1075" s="17">
        <f>IF(AND(M1075="Ready",OR(I1075="Approve proposed",AND(I1075="Use my price",AND(ISNUMBER(J1075),J1075&gt;0))),ISNUMBER(L1075),E1075&gt;0),R1075*(L1075/E1075-1)*(1-'Start Here'!$B$16),0)</f>
        <v>0</v>
      </c>
      <c r="U1075" t="str" s="6">
        <v/>
      </c>
      <c r="V1075" t="str" s="21">
        <v>Yes</v>
      </c>
      <c r="W1075" t="str" s="21">
        <v>No</v>
      </c>
      <c r="X1075" s="22">
        <v>0</v>
      </c>
      <c r="Y1075" s="18">
        <v>7.85</v>
      </c>
      <c r="Z1075" s="18">
        <v>14.5</v>
      </c>
      <c r="AA1075" s="25">
        <v>0.5412</v>
      </c>
      <c r="AB1075" t="str" s="6">
        <v>2026-10-01 10:41:27 UTC</v>
      </c>
      <c r="AC1075" t="str" s="6">
        <v>Local Line cache</v>
      </c>
      <c r="AD1075" s="23">
        <v>1019999</v>
      </c>
      <c r="AE1075" s="23">
        <v>806160</v>
      </c>
      <c r="AF1075" t="str" s="23">
        <v>1019999:806160:member</v>
      </c>
      <c r="AG1075" t="str" s="23">
        <v>No</v>
      </c>
      <c r="AH1075" t="str" s="23">
        <v>Yes</v>
      </c>
      <c r="AI1075" s="18">
        <v>0</v>
      </c>
    </row>
    <row r="1076" ht="32" customHeight="1">
      <c r="A1076" t="str" s="7">
        <v>Deck Family Farm's Hyland Artisinal Meats</v>
      </c>
      <c r="B1076" t="str" s="7">
        <v>Classic Turkey Broth</v>
      </c>
      <c r="C1076" t="str" s="7">
        <v>1 quart</v>
      </c>
      <c r="D1076" t="str" s="7">
        <v>Guest Basket</v>
      </c>
      <c r="E1076" s="12">
        <v>13.01</v>
      </c>
      <c r="F1076" s="13">
        <v>14.05</v>
      </c>
      <c r="G1076" s="13">
        <f>IF(AND(ISNUMBER(E1076),ISNUMBER(F1076)),F1076-E1076,"")</f>
        <v>1.04</v>
      </c>
      <c r="H1076" s="14">
        <f>IF(AND(ISNUMBER(E1076),E1076&gt;0,ISNUMBER(F1076)),F1076/E1076-1,"")</f>
        <v>0.0799385088393545</v>
      </c>
      <c r="I1076" t="str" s="15">
        <v>Unreviewed</v>
      </c>
      <c r="J1076" s="16"/>
      <c r="K1076" t="str" s="15">
        <v/>
      </c>
      <c r="L1076" s="17" t="str">
        <f>IF(AC1076="Local catalog","",IF(AG1076="Yes",IF(ISNUMBER(E1076),E1076,""),IF(I1076="Keep current",IF(ISNUMBER(E1076),E1076,""),IF(AH1076&lt;&gt;"Yes","",IF(I1076="Approve proposed",F1076,IF(AND(I1076="Use my price",AND(ISNUMBER(J1076),J1076&gt;0)),J1076,""))))))</f>
        <v/>
      </c>
      <c r="M1076" t="str" s="7">
        <f>IF(AND(AG1076="Yes",OR(I1076="Approve proposed",I1076="Use my price")),"CHECK: protected price kept current",IF(OR(I1076="Unreviewed",I1076=""),"Pending review",IF(I1076="Hold","On hold",IF(I1076="Keep current",IF(ISNUMBER(E1076),"Kept current","CHECK: no confirmed current price"),IF(AH1076&lt;&gt;"Yes","CHECK: source needs review",IF(AND(I1076="Use my price",NOT(AND(ISNUMBER(J1076),J1076&gt;0))),"CHECK: enter a price above zero",IF(NOT(OR(I1076="Approve proposed",I1076="Use my price")),"CHECK: choose a listed decision",IF(OR(NOT(ISNUMBER(L1076)),L1076&lt;=0,NOT(ISNUMBER(Y1076)),Y1076&lt;=0,X1076&gt;=1),"CHECK: price or base unavailable",IF(L1076/(Y1076*(1-X1076))-1&lt;0,"CHECK: price below local base","Ready")))))))))</f>
        <v>Pending review</v>
      </c>
      <c r="N1076" s="18">
        <v>13.01</v>
      </c>
      <c r="O1076" s="19">
        <v>0.6574</v>
      </c>
      <c r="P1076" s="14">
        <v>0.7898</v>
      </c>
      <c r="Q1076" s="20" t="str">
        <f>IF(AND(ISNUMBER(L1076),ISNUMBER(Y1076),Y1076&gt;0,X1076&lt;1),ROUND(L1076/(Y1076*(1-X1076))-1,4),"")</f>
        <v/>
      </c>
      <c r="R1076" s="12">
        <v>13.01</v>
      </c>
      <c r="S1076" s="13">
        <f>IF(AND(ISNUMBER(E1076),E1076&gt;0,ISNUMBER(F1076)),R1076*(F1076/E1076-1)*(1-'Start Here'!$B$16),0)</f>
        <v>1.008800000000002</v>
      </c>
      <c r="T1076" s="17">
        <f>IF(AND(M1076="Ready",OR(I1076="Approve proposed",AND(I1076="Use my price",AND(ISNUMBER(J1076),J1076&gt;0))),ISNUMBER(L1076),E1076&gt;0),R1076*(L1076/E1076-1)*(1-'Start Here'!$B$16),0)</f>
        <v>0</v>
      </c>
      <c r="U1076" t="str" s="6">
        <v/>
      </c>
      <c r="V1076" t="str" s="21">
        <v>Yes</v>
      </c>
      <c r="W1076" t="str" s="21">
        <v>No</v>
      </c>
      <c r="X1076" s="22">
        <v>0</v>
      </c>
      <c r="Y1076" s="18">
        <v>7.85</v>
      </c>
      <c r="Z1076" s="18">
        <v>14.5</v>
      </c>
      <c r="AA1076" s="25">
        <v>0.5412</v>
      </c>
      <c r="AB1076" t="str" s="6">
        <v>2026-10-01 10:41:27 UTC</v>
      </c>
      <c r="AC1076" t="str" s="6">
        <v>Local Line cache</v>
      </c>
      <c r="AD1076" s="23">
        <v>1019999</v>
      </c>
      <c r="AE1076" s="23">
        <v>806160</v>
      </c>
      <c r="AF1076" t="str" s="23">
        <v>1019999:806160:guest</v>
      </c>
      <c r="AG1076" t="str" s="23">
        <v>No</v>
      </c>
      <c r="AH1076" t="str" s="23">
        <v>Yes</v>
      </c>
      <c r="AI1076" s="18">
        <v>7.85</v>
      </c>
    </row>
    <row r="1077" ht="32" customHeight="1">
      <c r="A1077" t="str" s="7">
        <v>Deck Family Farm's Hyland Artisinal Meats</v>
      </c>
      <c r="B1077" t="str" s="7">
        <v>Classic Turkey Broth</v>
      </c>
      <c r="C1077" t="str" s="7">
        <v>1 quart</v>
      </c>
      <c r="D1077" t="str" s="7">
        <v>SNAP</v>
      </c>
      <c r="E1077" s="12">
        <v>13.01</v>
      </c>
      <c r="F1077" s="13">
        <v>13.01</v>
      </c>
      <c r="G1077" s="13">
        <f>IF(AND(ISNUMBER(E1077),ISNUMBER(F1077)),F1077-E1077,"")</f>
        <v>0</v>
      </c>
      <c r="H1077" s="14">
        <f>IF(AND(ISNUMBER(E1077),E1077&gt;0,ISNUMBER(F1077)),F1077/E1077-1,"")</f>
        <v>0</v>
      </c>
      <c r="I1077" t="str" s="15">
        <v>Keep current</v>
      </c>
      <c r="J1077" s="16"/>
      <c r="K1077" t="str" s="15">
        <v/>
      </c>
      <c r="L1077" s="17">
        <f>IF(AC1077="Local catalog","",IF(AG1077="Yes",IF(ISNUMBER(E1077),E1077,""),IF(I1077="Keep current",IF(ISNUMBER(E1077),E1077,""),IF(AH1077&lt;&gt;"Yes","",IF(I1077="Approve proposed",F1077,IF(AND(I1077="Use my price",AND(ISNUMBER(J1077),J1077&gt;0)),J1077,""))))))</f>
        <v>13.01</v>
      </c>
      <c r="M1077" t="str" s="7">
        <f>IF(AND(AG1077="Yes",OR(I1077="Approve proposed",I1077="Use my price")),"CHECK: protected price kept current",IF(OR(I1077="Unreviewed",I1077=""),"Pending review",IF(I1077="Hold","On hold",IF(I1077="Keep current",IF(ISNUMBER(E1077),"Kept current","CHECK: no confirmed current price"),IF(AH1077&lt;&gt;"Yes","CHECK: source needs review",IF(AND(I1077="Use my price",NOT(AND(ISNUMBER(J1077),J1077&gt;0))),"CHECK: enter a price above zero",IF(NOT(OR(I1077="Approve proposed",I1077="Use my price")),"CHECK: choose a listed decision",IF(OR(NOT(ISNUMBER(L1077)),L1077&lt;=0,NOT(ISNUMBER(Y1077)),Y1077&lt;=0,X1077&gt;=1),"CHECK: price or base unavailable",IF(L1077/(Y1077*(1-X1077))-1&lt;0,"CHECK: price below local base","Ready")))))))))</f>
        <v>Kept current</v>
      </c>
      <c r="N1077" s="18">
        <v>13.01</v>
      </c>
      <c r="O1077" s="19">
        <v>0.6574</v>
      </c>
      <c r="P1077" s="14">
        <v>0.6573</v>
      </c>
      <c r="Q1077" s="20">
        <f>IF(AND(ISNUMBER(L1077),ISNUMBER(Y1077),Y1077&gt;0,X1077&lt;1),ROUND(L1077/(Y1077*(1-X1077))-1,4),"")</f>
        <v>0.6573</v>
      </c>
      <c r="R1077" s="12">
        <v>0</v>
      </c>
      <c r="S1077" s="13">
        <f>IF(AND(ISNUMBER(E1077),E1077&gt;0,ISNUMBER(F1077)),R1077*(F1077/E1077-1)*(1-'Start Here'!$B$16),0)</f>
        <v>0</v>
      </c>
      <c r="T1077" s="17">
        <f>IF(AND(M1077="Ready",OR(I1077="Approve proposed",AND(I1077="Use my price",AND(ISNUMBER(J1077),J1077&gt;0))),ISNUMBER(L1077),E1077&gt;0),R1077*(L1077/E1077-1)*(1-'Start Here'!$B$16),0)</f>
        <v>0</v>
      </c>
      <c r="U1077" t="str" s="6">
        <v>SNAP: preserve existing selling price</v>
      </c>
      <c r="V1077" t="str" s="21">
        <v>Yes</v>
      </c>
      <c r="W1077" t="str" s="21">
        <v>No</v>
      </c>
      <c r="X1077" s="22">
        <v>0</v>
      </c>
      <c r="Y1077" s="18">
        <v>7.85</v>
      </c>
      <c r="Z1077" s="18">
        <v>14.5</v>
      </c>
      <c r="AA1077" s="25">
        <v>0.5412</v>
      </c>
      <c r="AB1077" t="str" s="6">
        <v>2026-10-01 10:41:27 UTC</v>
      </c>
      <c r="AC1077" t="str" s="6">
        <v>Local Line cache</v>
      </c>
      <c r="AD1077" s="23">
        <v>1019999</v>
      </c>
      <c r="AE1077" s="23">
        <v>806160</v>
      </c>
      <c r="AF1077" t="str" s="23">
        <v>1019999:806160:snap</v>
      </c>
      <c r="AG1077" t="str" s="23">
        <v>Yes</v>
      </c>
      <c r="AH1077" t="str" s="23">
        <v>Yes</v>
      </c>
      <c r="AI1077" s="18">
        <v>0</v>
      </c>
    </row>
    <row r="1078" ht="32" customHeight="1">
      <c r="A1078" t="str" s="7">
        <v>Deck Family Farm's Hyland Artisinal Meats</v>
      </c>
      <c r="B1078" t="str" s="7">
        <v>English Banger Sausage Links</v>
      </c>
      <c r="C1078" t="str" s="7">
        <v>4 links/ pack 14 oz pack</v>
      </c>
      <c r="D1078" t="str" s="7">
        <v>Herd Share Members</v>
      </c>
      <c r="E1078" s="12">
        <v>16.14</v>
      </c>
      <c r="F1078" s="13">
        <v>17.43</v>
      </c>
      <c r="G1078" s="13">
        <f>IF(AND(ISNUMBER(E1078),ISNUMBER(F1078)),F1078-E1078,"")</f>
        <v>1.29</v>
      </c>
      <c r="H1078" s="14">
        <f>IF(AND(ISNUMBER(E1078),E1078&gt;0,ISNUMBER(F1078)),F1078/E1078-1,"")</f>
        <v>0.07992565055762069</v>
      </c>
      <c r="I1078" t="str" s="15">
        <v>Unreviewed</v>
      </c>
      <c r="J1078" s="16"/>
      <c r="K1078" t="str" s="15">
        <v/>
      </c>
      <c r="L1078" s="17" t="str">
        <f>IF(AC1078="Local catalog","",IF(AG1078="Yes",IF(ISNUMBER(E1078),E1078,""),IF(I1078="Keep current",IF(ISNUMBER(E1078),E1078,""),IF(AH1078&lt;&gt;"Yes","",IF(I1078="Approve proposed",F1078,IF(AND(I1078="Use my price",AND(ISNUMBER(J1078),J1078&gt;0)),J1078,""))))))</f>
        <v/>
      </c>
      <c r="M1078" t="str" s="7">
        <f>IF(AND(AG1078="Yes",OR(I1078="Approve proposed",I1078="Use my price")),"CHECK: protected price kept current",IF(OR(I1078="Unreviewed",I1078=""),"Pending review",IF(I1078="Hold","On hold",IF(I1078="Keep current",IF(ISNUMBER(E1078),"Kept current","CHECK: no confirmed current price"),IF(AH1078&lt;&gt;"Yes","CHECK: source needs review",IF(AND(I1078="Use my price",NOT(AND(ISNUMBER(J1078),J1078&gt;0))),"CHECK: enter a price above zero",IF(NOT(OR(I1078="Approve proposed",I1078="Use my price")),"CHECK: choose a listed decision",IF(OR(NOT(ISNUMBER(L1078)),L1078&lt;=0,NOT(ISNUMBER(Y1078)),Y1078&lt;=0,X1078&gt;=1),"CHECK: price or base unavailable",IF(L1078/(Y1078*(1-X1078))-1&lt;0,"CHECK: price below local base","Ready")))))))))</f>
        <v>Pending review</v>
      </c>
      <c r="N1078" s="18">
        <v>16.14</v>
      </c>
      <c r="O1078" s="19">
        <v>0.6574</v>
      </c>
      <c r="P1078" s="14">
        <v>0.7895</v>
      </c>
      <c r="Q1078" s="20" t="str">
        <f>IF(AND(ISNUMBER(L1078),ISNUMBER(Y1078),Y1078&gt;0,X1078&lt;1),ROUND(L1078/(Y1078*(1-X1078))-1,4),"")</f>
        <v/>
      </c>
      <c r="R1078" s="12">
        <v>1011.3900000000001</v>
      </c>
      <c r="S1078" s="13">
        <f>IF(AND(ISNUMBER(E1078),E1078&gt;0,ISNUMBER(F1078)),R1078*(F1078/E1078-1)*(1-'Start Here'!$B$16),0)</f>
        <v>78.41092360594783</v>
      </c>
      <c r="T1078" s="17">
        <f>IF(AND(M1078="Ready",OR(I1078="Approve proposed",AND(I1078="Use my price",AND(ISNUMBER(J1078),J1078&gt;0))),ISNUMBER(L1078),E1078&gt;0),R1078*(L1078/E1078-1)*(1-'Start Here'!$B$16),0)</f>
        <v>0</v>
      </c>
      <c r="U1078" t="str" s="6">
        <v/>
      </c>
      <c r="V1078" t="str" s="21">
        <v>Yes</v>
      </c>
      <c r="W1078" t="str" s="21">
        <v>No</v>
      </c>
      <c r="X1078" s="22">
        <v>0</v>
      </c>
      <c r="Y1078" s="18">
        <v>9.74</v>
      </c>
      <c r="Z1078" s="18">
        <v>18</v>
      </c>
      <c r="AA1078" s="25">
        <v>0.5412</v>
      </c>
      <c r="AB1078" t="str" s="6">
        <v>2026-10-01 10:41:27 UTC</v>
      </c>
      <c r="AC1078" t="str" s="6">
        <v>Local Line cache</v>
      </c>
      <c r="AD1078" s="23">
        <v>840822</v>
      </c>
      <c r="AE1078" s="23">
        <v>568236</v>
      </c>
      <c r="AF1078" t="str" s="23">
        <v>840822:568236:herdShare</v>
      </c>
      <c r="AG1078" t="str" s="23">
        <v>No</v>
      </c>
      <c r="AH1078" t="str" s="23">
        <v>Yes</v>
      </c>
      <c r="AI1078" s="18">
        <v>594.14</v>
      </c>
    </row>
    <row r="1079" ht="32" customHeight="1">
      <c r="A1079" t="str" s="7">
        <v>Deck Family Farm's Hyland Artisinal Meats</v>
      </c>
      <c r="B1079" t="str" s="7">
        <v>English Banger Sausage Links</v>
      </c>
      <c r="C1079" t="str" s="7">
        <v>4 links/ pack 14 oz pack</v>
      </c>
      <c r="D1079" t="str" s="7">
        <v>CSA Members</v>
      </c>
      <c r="E1079" s="12">
        <v>16.14</v>
      </c>
      <c r="F1079" s="13">
        <v>17.43</v>
      </c>
      <c r="G1079" s="13">
        <f>IF(AND(ISNUMBER(E1079),ISNUMBER(F1079)),F1079-E1079,"")</f>
        <v>1.29</v>
      </c>
      <c r="H1079" s="14">
        <f>IF(AND(ISNUMBER(E1079),E1079&gt;0,ISNUMBER(F1079)),F1079/E1079-1,"")</f>
        <v>0.07992565055762069</v>
      </c>
      <c r="I1079" t="str" s="15">
        <v>Unreviewed</v>
      </c>
      <c r="J1079" s="16"/>
      <c r="K1079" t="str" s="15">
        <v/>
      </c>
      <c r="L1079" s="17" t="str">
        <f>IF(AC1079="Local catalog","",IF(AG1079="Yes",IF(ISNUMBER(E1079),E1079,""),IF(I1079="Keep current",IF(ISNUMBER(E1079),E1079,""),IF(AH1079&lt;&gt;"Yes","",IF(I1079="Approve proposed",F1079,IF(AND(I1079="Use my price",AND(ISNUMBER(J1079),J1079&gt;0)),J1079,""))))))</f>
        <v/>
      </c>
      <c r="M1079" t="str" s="7">
        <f>IF(AND(AG1079="Yes",OR(I1079="Approve proposed",I1079="Use my price")),"CHECK: protected price kept current",IF(OR(I1079="Unreviewed",I1079=""),"Pending review",IF(I1079="Hold","On hold",IF(I1079="Keep current",IF(ISNUMBER(E1079),"Kept current","CHECK: no confirmed current price"),IF(AH1079&lt;&gt;"Yes","CHECK: source needs review",IF(AND(I1079="Use my price",NOT(AND(ISNUMBER(J1079),J1079&gt;0))),"CHECK: enter a price above zero",IF(NOT(OR(I1079="Approve proposed",I1079="Use my price")),"CHECK: choose a listed decision",IF(OR(NOT(ISNUMBER(L1079)),L1079&lt;=0,NOT(ISNUMBER(Y1079)),Y1079&lt;=0,X1079&gt;=1),"CHECK: price or base unavailable",IF(L1079/(Y1079*(1-X1079))-1&lt;0,"CHECK: price below local base","Ready")))))))))</f>
        <v>Pending review</v>
      </c>
      <c r="N1079" s="18">
        <v>16.14</v>
      </c>
      <c r="O1079" s="19">
        <v>0.6574</v>
      </c>
      <c r="P1079" s="14">
        <v>0.7895</v>
      </c>
      <c r="Q1079" s="20" t="str">
        <f>IF(AND(ISNUMBER(L1079),ISNUMBER(Y1079),Y1079&gt;0,X1079&lt;1),ROUND(L1079/(Y1079*(1-X1079))-1,4),"")</f>
        <v/>
      </c>
      <c r="R1079" s="12">
        <v>35.86</v>
      </c>
      <c r="S1079" s="13">
        <f>IF(AND(ISNUMBER(E1079),E1079&gt;0,ISNUMBER(F1079)),R1079*(F1079/E1079-1)*(1-'Start Here'!$B$16),0)</f>
        <v>2.7801498141263896</v>
      </c>
      <c r="T1079" s="17">
        <f>IF(AND(M1079="Ready",OR(I1079="Approve proposed",AND(I1079="Use my price",AND(ISNUMBER(J1079),J1079&gt;0))),ISNUMBER(L1079),E1079&gt;0),R1079*(L1079/E1079-1)*(1-'Start Here'!$B$16),0)</f>
        <v>0</v>
      </c>
      <c r="U1079" t="str" s="6">
        <v/>
      </c>
      <c r="V1079" t="str" s="21">
        <v>Yes</v>
      </c>
      <c r="W1079" t="str" s="21">
        <v>No</v>
      </c>
      <c r="X1079" s="22">
        <v>0</v>
      </c>
      <c r="Y1079" s="18">
        <v>9.74</v>
      </c>
      <c r="Z1079" s="18">
        <v>18</v>
      </c>
      <c r="AA1079" s="25">
        <v>0.5412</v>
      </c>
      <c r="AB1079" t="str" s="6">
        <v>2026-10-01 10:41:27 UTC</v>
      </c>
      <c r="AC1079" t="str" s="6">
        <v>Local Line cache</v>
      </c>
      <c r="AD1079" s="23">
        <v>840822</v>
      </c>
      <c r="AE1079" s="23">
        <v>568236</v>
      </c>
      <c r="AF1079" t="str" s="23">
        <v>840822:568236:member</v>
      </c>
      <c r="AG1079" t="str" s="23">
        <v>No</v>
      </c>
      <c r="AH1079" t="str" s="23">
        <v>Yes</v>
      </c>
      <c r="AI1079" s="18">
        <v>19.48</v>
      </c>
    </row>
    <row r="1080" ht="32" customHeight="1">
      <c r="A1080" t="str" s="7">
        <v>Deck Family Farm's Hyland Artisinal Meats</v>
      </c>
      <c r="B1080" t="str" s="7">
        <v>English Banger Sausage Links</v>
      </c>
      <c r="C1080" t="str" s="7">
        <v>4 links/ pack 14 oz pack</v>
      </c>
      <c r="D1080" t="str" s="7">
        <v>Guest Basket</v>
      </c>
      <c r="E1080" s="12">
        <v>16.14</v>
      </c>
      <c r="F1080" s="13">
        <v>17.43</v>
      </c>
      <c r="G1080" s="13">
        <f>IF(AND(ISNUMBER(E1080),ISNUMBER(F1080)),F1080-E1080,"")</f>
        <v>1.29</v>
      </c>
      <c r="H1080" s="14">
        <f>IF(AND(ISNUMBER(E1080),E1080&gt;0,ISNUMBER(F1080)),F1080/E1080-1,"")</f>
        <v>0.07992565055762069</v>
      </c>
      <c r="I1080" t="str" s="15">
        <v>Unreviewed</v>
      </c>
      <c r="J1080" s="16"/>
      <c r="K1080" t="str" s="15">
        <v/>
      </c>
      <c r="L1080" s="17" t="str">
        <f>IF(AC1080="Local catalog","",IF(AG1080="Yes",IF(ISNUMBER(E1080),E1080,""),IF(I1080="Keep current",IF(ISNUMBER(E1080),E1080,""),IF(AH1080&lt;&gt;"Yes","",IF(I1080="Approve proposed",F1080,IF(AND(I1080="Use my price",AND(ISNUMBER(J1080),J1080&gt;0)),J1080,""))))))</f>
        <v/>
      </c>
      <c r="M1080" t="str" s="7">
        <f>IF(AND(AG1080="Yes",OR(I1080="Approve proposed",I1080="Use my price")),"CHECK: protected price kept current",IF(OR(I1080="Unreviewed",I1080=""),"Pending review",IF(I1080="Hold","On hold",IF(I1080="Keep current",IF(ISNUMBER(E1080),"Kept current","CHECK: no confirmed current price"),IF(AH1080&lt;&gt;"Yes","CHECK: source needs review",IF(AND(I1080="Use my price",NOT(AND(ISNUMBER(J1080),J1080&gt;0))),"CHECK: enter a price above zero",IF(NOT(OR(I1080="Approve proposed",I1080="Use my price")),"CHECK: choose a listed decision",IF(OR(NOT(ISNUMBER(L1080)),L1080&lt;=0,NOT(ISNUMBER(Y1080)),Y1080&lt;=0,X1080&gt;=1),"CHECK: price or base unavailable",IF(L1080/(Y1080*(1-X1080))-1&lt;0,"CHECK: price below local base","Ready")))))))))</f>
        <v>Pending review</v>
      </c>
      <c r="N1080" s="18">
        <v>16.14</v>
      </c>
      <c r="O1080" s="19">
        <v>0.6574</v>
      </c>
      <c r="P1080" s="14">
        <v>0.7895</v>
      </c>
      <c r="Q1080" s="20" t="str">
        <f>IF(AND(ISNUMBER(L1080),ISNUMBER(Y1080),Y1080&gt;0,X1080&lt;1),ROUND(L1080/(Y1080*(1-X1080))-1,4),"")</f>
        <v/>
      </c>
      <c r="R1080" s="12">
        <v>0</v>
      </c>
      <c r="S1080" s="13">
        <f>IF(AND(ISNUMBER(E1080),E1080&gt;0,ISNUMBER(F1080)),R1080*(F1080/E1080-1)*(1-'Start Here'!$B$16),0)</f>
        <v>0</v>
      </c>
      <c r="T1080" s="17">
        <f>IF(AND(M1080="Ready",OR(I1080="Approve proposed",AND(I1080="Use my price",AND(ISNUMBER(J1080),J1080&gt;0))),ISNUMBER(L1080),E1080&gt;0),R1080*(L1080/E1080-1)*(1-'Start Here'!$B$16),0)</f>
        <v>0</v>
      </c>
      <c r="U1080" t="str" s="6">
        <v/>
      </c>
      <c r="V1080" t="str" s="21">
        <v>Yes</v>
      </c>
      <c r="W1080" t="str" s="21">
        <v>No</v>
      </c>
      <c r="X1080" s="22">
        <v>0</v>
      </c>
      <c r="Y1080" s="18">
        <v>9.74</v>
      </c>
      <c r="Z1080" s="18">
        <v>18</v>
      </c>
      <c r="AA1080" s="25">
        <v>0.5412</v>
      </c>
      <c r="AB1080" t="str" s="6">
        <v>2026-10-01 10:41:27 UTC</v>
      </c>
      <c r="AC1080" t="str" s="6">
        <v>Local Line cache</v>
      </c>
      <c r="AD1080" s="23">
        <v>840822</v>
      </c>
      <c r="AE1080" s="23">
        <v>568236</v>
      </c>
      <c r="AF1080" t="str" s="23">
        <v>840822:568236:guest</v>
      </c>
      <c r="AG1080" t="str" s="23">
        <v>No</v>
      </c>
      <c r="AH1080" t="str" s="23">
        <v>Yes</v>
      </c>
      <c r="AI1080" s="18">
        <v>0</v>
      </c>
    </row>
    <row r="1081" ht="32" customHeight="1">
      <c r="A1081" t="str" s="7">
        <v>Deck Family Farm's Hyland Artisinal Meats</v>
      </c>
      <c r="B1081" t="str" s="7">
        <v>English Banger Sausage Links</v>
      </c>
      <c r="C1081" t="str" s="7">
        <v>4 links/ pack 14 oz pack</v>
      </c>
      <c r="D1081" t="str" s="7">
        <v>SNAP</v>
      </c>
      <c r="E1081" s="12">
        <v>16.14</v>
      </c>
      <c r="F1081" s="13">
        <v>16.14</v>
      </c>
      <c r="G1081" s="13">
        <f>IF(AND(ISNUMBER(E1081),ISNUMBER(F1081)),F1081-E1081,"")</f>
        <v>0</v>
      </c>
      <c r="H1081" s="14">
        <f>IF(AND(ISNUMBER(E1081),E1081&gt;0,ISNUMBER(F1081)),F1081/E1081-1,"")</f>
        <v>0</v>
      </c>
      <c r="I1081" t="str" s="15">
        <v>Keep current</v>
      </c>
      <c r="J1081" s="16"/>
      <c r="K1081" t="str" s="15">
        <v/>
      </c>
      <c r="L1081" s="17">
        <f>IF(AC1081="Local catalog","",IF(AG1081="Yes",IF(ISNUMBER(E1081),E1081,""),IF(I1081="Keep current",IF(ISNUMBER(E1081),E1081,""),IF(AH1081&lt;&gt;"Yes","",IF(I1081="Approve proposed",F1081,IF(AND(I1081="Use my price",AND(ISNUMBER(J1081),J1081&gt;0)),J1081,""))))))</f>
        <v>16.14</v>
      </c>
      <c r="M1081" t="str" s="7">
        <f>IF(AND(AG1081="Yes",OR(I1081="Approve proposed",I1081="Use my price")),"CHECK: protected price kept current",IF(OR(I1081="Unreviewed",I1081=""),"Pending review",IF(I1081="Hold","On hold",IF(I1081="Keep current",IF(ISNUMBER(E1081),"Kept current","CHECK: no confirmed current price"),IF(AH1081&lt;&gt;"Yes","CHECK: source needs review",IF(AND(I1081="Use my price",NOT(AND(ISNUMBER(J1081),J1081&gt;0))),"CHECK: enter a price above zero",IF(NOT(OR(I1081="Approve proposed",I1081="Use my price")),"CHECK: choose a listed decision",IF(OR(NOT(ISNUMBER(L1081)),L1081&lt;=0,NOT(ISNUMBER(Y1081)),Y1081&lt;=0,X1081&gt;=1),"CHECK: price or base unavailable",IF(L1081/(Y1081*(1-X1081))-1&lt;0,"CHECK: price below local base","Ready")))))))))</f>
        <v>Kept current</v>
      </c>
      <c r="N1081" s="18">
        <v>16.14</v>
      </c>
      <c r="O1081" s="19">
        <v>0.6574</v>
      </c>
      <c r="P1081" s="14">
        <v>0.6571</v>
      </c>
      <c r="Q1081" s="20">
        <f>IF(AND(ISNUMBER(L1081),ISNUMBER(Y1081),Y1081&gt;0,X1081&lt;1),ROUND(L1081/(Y1081*(1-X1081))-1,4),"")</f>
        <v>0.6571</v>
      </c>
      <c r="R1081" s="12">
        <v>0</v>
      </c>
      <c r="S1081" s="13">
        <f>IF(AND(ISNUMBER(E1081),E1081&gt;0,ISNUMBER(F1081)),R1081*(F1081/E1081-1)*(1-'Start Here'!$B$16),0)</f>
        <v>0</v>
      </c>
      <c r="T1081" s="17">
        <f>IF(AND(M1081="Ready",OR(I1081="Approve proposed",AND(I1081="Use my price",AND(ISNUMBER(J1081),J1081&gt;0))),ISNUMBER(L1081),E1081&gt;0),R1081*(L1081/E1081-1)*(1-'Start Here'!$B$16),0)</f>
        <v>0</v>
      </c>
      <c r="U1081" t="str" s="6">
        <v>SNAP: preserve existing selling price</v>
      </c>
      <c r="V1081" t="str" s="21">
        <v>Yes</v>
      </c>
      <c r="W1081" t="str" s="21">
        <v>No</v>
      </c>
      <c r="X1081" s="22">
        <v>0</v>
      </c>
      <c r="Y1081" s="18">
        <v>9.74</v>
      </c>
      <c r="Z1081" s="18">
        <v>18</v>
      </c>
      <c r="AA1081" s="25">
        <v>0.5412</v>
      </c>
      <c r="AB1081" t="str" s="6">
        <v>2026-10-01 10:41:27 UTC</v>
      </c>
      <c r="AC1081" t="str" s="6">
        <v>Local Line cache</v>
      </c>
      <c r="AD1081" s="23">
        <v>840822</v>
      </c>
      <c r="AE1081" s="23">
        <v>568236</v>
      </c>
      <c r="AF1081" t="str" s="23">
        <v>840822:568236:snap</v>
      </c>
      <c r="AG1081" t="str" s="23">
        <v>Yes</v>
      </c>
      <c r="AH1081" t="str" s="23">
        <v>Yes</v>
      </c>
      <c r="AI1081" s="18">
        <v>0</v>
      </c>
    </row>
    <row r="1082" ht="32" customHeight="1">
      <c r="A1082" t="str" s="7">
        <v>Deck Family Farm's Hyland Artisinal Meats</v>
      </c>
      <c r="B1082" t="str" s="7">
        <v>Grass-Fed Organ Blend</v>
      </c>
      <c r="C1082" t="str" s="7">
        <v>1 lb pack</v>
      </c>
      <c r="D1082" t="str" s="7">
        <v>Herd Share Members</v>
      </c>
      <c r="E1082" s="12">
        <v>13.46</v>
      </c>
      <c r="F1082" s="13">
        <v>14.54</v>
      </c>
      <c r="G1082" s="13">
        <f>IF(AND(ISNUMBER(E1082),ISNUMBER(F1082)),F1082-E1082,"")</f>
        <v>1.08</v>
      </c>
      <c r="H1082" s="14">
        <f>IF(AND(ISNUMBER(E1082),E1082&gt;0,ISNUMBER(F1082)),F1082/E1082-1,"")</f>
        <v>0.08023774145616636</v>
      </c>
      <c r="I1082" t="str" s="15">
        <v>Unreviewed</v>
      </c>
      <c r="J1082" s="16"/>
      <c r="K1082" t="str" s="15">
        <v/>
      </c>
      <c r="L1082" s="17" t="str">
        <f>IF(AC1082="Local catalog","",IF(AG1082="Yes",IF(ISNUMBER(E1082),E1082,""),IF(I1082="Keep current",IF(ISNUMBER(E1082),E1082,""),IF(AH1082&lt;&gt;"Yes","",IF(I1082="Approve proposed",F1082,IF(AND(I1082="Use my price",AND(ISNUMBER(J1082),J1082&gt;0)),J1082,""))))))</f>
        <v/>
      </c>
      <c r="M1082" t="str" s="7">
        <f>IF(AND(AG1082="Yes",OR(I1082="Approve proposed",I1082="Use my price")),"CHECK: protected price kept current",IF(OR(I1082="Unreviewed",I1082=""),"Pending review",IF(I1082="Hold","On hold",IF(I1082="Keep current",IF(ISNUMBER(E1082),"Kept current","CHECK: no confirmed current price"),IF(AH1082&lt;&gt;"Yes","CHECK: source needs review",IF(AND(I1082="Use my price",NOT(AND(ISNUMBER(J1082),J1082&gt;0))),"CHECK: enter a price above zero",IF(NOT(OR(I1082="Approve proposed",I1082="Use my price")),"CHECK: choose a listed decision",IF(OR(NOT(ISNUMBER(L1082)),L1082&lt;=0,NOT(ISNUMBER(Y1082)),Y1082&lt;=0,X1082&gt;=1),"CHECK: price or base unavailable",IF(L1082/(Y1082*(1-X1082))-1&lt;0,"CHECK: price below local base","Ready")))))))))</f>
        <v>Pending review</v>
      </c>
      <c r="N1082" s="18">
        <v>13.46</v>
      </c>
      <c r="O1082" s="19">
        <v>0.6574</v>
      </c>
      <c r="P1082" s="14">
        <v>0.7906</v>
      </c>
      <c r="Q1082" s="20" t="str">
        <f>IF(AND(ISNUMBER(L1082),ISNUMBER(Y1082),Y1082&gt;0,X1082&lt;1),ROUND(L1082/(Y1082*(1-X1082))-1,4),"")</f>
        <v/>
      </c>
      <c r="R1082" s="12">
        <v>659.54</v>
      </c>
      <c r="S1082" s="13">
        <f>IF(AND(ISNUMBER(E1082),E1082&gt;0,ISNUMBER(F1082)),R1082*(F1082/E1082-1)*(1-'Start Here'!$B$16),0)</f>
        <v>51.33239999999995</v>
      </c>
      <c r="T1082" s="17">
        <f>IF(AND(M1082="Ready",OR(I1082="Approve proposed",AND(I1082="Use my price",AND(ISNUMBER(J1082),J1082&gt;0))),ISNUMBER(L1082),E1082&gt;0),R1082*(L1082/E1082-1)*(1-'Start Here'!$B$16),0)</f>
        <v>0</v>
      </c>
      <c r="U1082" t="str" s="6">
        <v/>
      </c>
      <c r="V1082" t="str" s="21">
        <v>Yes</v>
      </c>
      <c r="W1082" t="str" s="21">
        <v>No</v>
      </c>
      <c r="X1082" s="22">
        <v>0</v>
      </c>
      <c r="Y1082" s="18">
        <v>8.12</v>
      </c>
      <c r="Z1082" s="18">
        <v>15</v>
      </c>
      <c r="AA1082" s="25">
        <v>0.5412</v>
      </c>
      <c r="AB1082" t="str" s="6">
        <v>2026-10-01 10:41:27 UTC</v>
      </c>
      <c r="AC1082" t="str" s="6">
        <v>Local Line cache</v>
      </c>
      <c r="AD1082" s="23">
        <v>913653</v>
      </c>
      <c r="AE1082" s="23">
        <v>659189</v>
      </c>
      <c r="AF1082" t="str" s="23">
        <v>913653:659189:herdShare</v>
      </c>
      <c r="AG1082" t="str" s="23">
        <v>No</v>
      </c>
      <c r="AH1082" t="str" s="23">
        <v>Yes</v>
      </c>
      <c r="AI1082" s="18">
        <v>397.88000000000005</v>
      </c>
    </row>
    <row r="1083" ht="32" customHeight="1">
      <c r="A1083" t="str" s="7">
        <v>Deck Family Farm's Hyland Artisinal Meats</v>
      </c>
      <c r="B1083" t="str" s="7">
        <v>Grass-Fed Organ Blend</v>
      </c>
      <c r="C1083" t="str" s="7">
        <v>1 lb pack</v>
      </c>
      <c r="D1083" t="str" s="7">
        <v>CSA Members</v>
      </c>
      <c r="E1083" s="12">
        <v>13.46</v>
      </c>
      <c r="F1083" s="13">
        <v>14.54</v>
      </c>
      <c r="G1083" s="13">
        <f>IF(AND(ISNUMBER(E1083),ISNUMBER(F1083)),F1083-E1083,"")</f>
        <v>1.08</v>
      </c>
      <c r="H1083" s="14">
        <f>IF(AND(ISNUMBER(E1083),E1083&gt;0,ISNUMBER(F1083)),F1083/E1083-1,"")</f>
        <v>0.08023774145616636</v>
      </c>
      <c r="I1083" t="str" s="15">
        <v>Unreviewed</v>
      </c>
      <c r="J1083" s="16"/>
      <c r="K1083" t="str" s="15">
        <v/>
      </c>
      <c r="L1083" s="17" t="str">
        <f>IF(AC1083="Local catalog","",IF(AG1083="Yes",IF(ISNUMBER(E1083),E1083,""),IF(I1083="Keep current",IF(ISNUMBER(E1083),E1083,""),IF(AH1083&lt;&gt;"Yes","",IF(I1083="Approve proposed",F1083,IF(AND(I1083="Use my price",AND(ISNUMBER(J1083),J1083&gt;0)),J1083,""))))))</f>
        <v/>
      </c>
      <c r="M1083" t="str" s="7">
        <f>IF(AND(AG1083="Yes",OR(I1083="Approve proposed",I1083="Use my price")),"CHECK: protected price kept current",IF(OR(I1083="Unreviewed",I1083=""),"Pending review",IF(I1083="Hold","On hold",IF(I1083="Keep current",IF(ISNUMBER(E1083),"Kept current","CHECK: no confirmed current price"),IF(AH1083&lt;&gt;"Yes","CHECK: source needs review",IF(AND(I1083="Use my price",NOT(AND(ISNUMBER(J1083),J1083&gt;0))),"CHECK: enter a price above zero",IF(NOT(OR(I1083="Approve proposed",I1083="Use my price")),"CHECK: choose a listed decision",IF(OR(NOT(ISNUMBER(L1083)),L1083&lt;=0,NOT(ISNUMBER(Y1083)),Y1083&lt;=0,X1083&gt;=1),"CHECK: price or base unavailable",IF(L1083/(Y1083*(1-X1083))-1&lt;0,"CHECK: price below local base","Ready")))))))))</f>
        <v>Pending review</v>
      </c>
      <c r="N1083" s="18">
        <v>13.46</v>
      </c>
      <c r="O1083" s="19">
        <v>0.6574</v>
      </c>
      <c r="P1083" s="14">
        <v>0.7906</v>
      </c>
      <c r="Q1083" s="20" t="str">
        <f>IF(AND(ISNUMBER(L1083),ISNUMBER(Y1083),Y1083&gt;0,X1083&lt;1),ROUND(L1083/(Y1083*(1-X1083))-1,4),"")</f>
        <v/>
      </c>
      <c r="R1083" s="12">
        <v>26.92</v>
      </c>
      <c r="S1083" s="13">
        <f>IF(AND(ISNUMBER(E1083),E1083&gt;0,ISNUMBER(F1083)),R1083*(F1083/E1083-1)*(1-'Start Here'!$B$16),0)</f>
        <v>2.0951999999999984</v>
      </c>
      <c r="T1083" s="17">
        <f>IF(AND(M1083="Ready",OR(I1083="Approve proposed",AND(I1083="Use my price",AND(ISNUMBER(J1083),J1083&gt;0))),ISNUMBER(L1083),E1083&gt;0),R1083*(L1083/E1083-1)*(1-'Start Here'!$B$16),0)</f>
        <v>0</v>
      </c>
      <c r="U1083" t="str" s="6">
        <v/>
      </c>
      <c r="V1083" t="str" s="21">
        <v>Yes</v>
      </c>
      <c r="W1083" t="str" s="21">
        <v>No</v>
      </c>
      <c r="X1083" s="22">
        <v>0</v>
      </c>
      <c r="Y1083" s="18">
        <v>8.12</v>
      </c>
      <c r="Z1083" s="18">
        <v>15</v>
      </c>
      <c r="AA1083" s="25">
        <v>0.5412</v>
      </c>
      <c r="AB1083" t="str" s="6">
        <v>2026-10-01 10:41:27 UTC</v>
      </c>
      <c r="AC1083" t="str" s="6">
        <v>Local Line cache</v>
      </c>
      <c r="AD1083" s="23">
        <v>913653</v>
      </c>
      <c r="AE1083" s="23">
        <v>659189</v>
      </c>
      <c r="AF1083" t="str" s="23">
        <v>913653:659189:member</v>
      </c>
      <c r="AG1083" t="str" s="23">
        <v>No</v>
      </c>
      <c r="AH1083" t="str" s="23">
        <v>Yes</v>
      </c>
      <c r="AI1083" s="18">
        <v>16.24</v>
      </c>
    </row>
    <row r="1084" ht="32" customHeight="1">
      <c r="A1084" t="str" s="7">
        <v>Deck Family Farm's Hyland Artisinal Meats</v>
      </c>
      <c r="B1084" t="str" s="7">
        <v>Grass-Fed Organ Blend</v>
      </c>
      <c r="C1084" t="str" s="7">
        <v>1 lb pack</v>
      </c>
      <c r="D1084" t="str" s="7">
        <v>Guest Basket</v>
      </c>
      <c r="E1084" s="12">
        <v>13.46</v>
      </c>
      <c r="F1084" s="13">
        <v>14.54</v>
      </c>
      <c r="G1084" s="13">
        <f>IF(AND(ISNUMBER(E1084),ISNUMBER(F1084)),F1084-E1084,"")</f>
        <v>1.08</v>
      </c>
      <c r="H1084" s="14">
        <f>IF(AND(ISNUMBER(E1084),E1084&gt;0,ISNUMBER(F1084)),F1084/E1084-1,"")</f>
        <v>0.08023774145616636</v>
      </c>
      <c r="I1084" t="str" s="15">
        <v>Unreviewed</v>
      </c>
      <c r="J1084" s="16"/>
      <c r="K1084" t="str" s="15">
        <v/>
      </c>
      <c r="L1084" s="17" t="str">
        <f>IF(AC1084="Local catalog","",IF(AG1084="Yes",IF(ISNUMBER(E1084),E1084,""),IF(I1084="Keep current",IF(ISNUMBER(E1084),E1084,""),IF(AH1084&lt;&gt;"Yes","",IF(I1084="Approve proposed",F1084,IF(AND(I1084="Use my price",AND(ISNUMBER(J1084),J1084&gt;0)),J1084,""))))))</f>
        <v/>
      </c>
      <c r="M1084" t="str" s="7">
        <f>IF(AND(AG1084="Yes",OR(I1084="Approve proposed",I1084="Use my price")),"CHECK: protected price kept current",IF(OR(I1084="Unreviewed",I1084=""),"Pending review",IF(I1084="Hold","On hold",IF(I1084="Keep current",IF(ISNUMBER(E1084),"Kept current","CHECK: no confirmed current price"),IF(AH1084&lt;&gt;"Yes","CHECK: source needs review",IF(AND(I1084="Use my price",NOT(AND(ISNUMBER(J1084),J1084&gt;0))),"CHECK: enter a price above zero",IF(NOT(OR(I1084="Approve proposed",I1084="Use my price")),"CHECK: choose a listed decision",IF(OR(NOT(ISNUMBER(L1084)),L1084&lt;=0,NOT(ISNUMBER(Y1084)),Y1084&lt;=0,X1084&gt;=1),"CHECK: price or base unavailable",IF(L1084/(Y1084*(1-X1084))-1&lt;0,"CHECK: price below local base","Ready")))))))))</f>
        <v>Pending review</v>
      </c>
      <c r="N1084" s="18">
        <v>13.46</v>
      </c>
      <c r="O1084" s="19">
        <v>0.6574</v>
      </c>
      <c r="P1084" s="14">
        <v>0.7906</v>
      </c>
      <c r="Q1084" s="20" t="str">
        <f>IF(AND(ISNUMBER(L1084),ISNUMBER(Y1084),Y1084&gt;0,X1084&lt;1),ROUND(L1084/(Y1084*(1-X1084))-1,4),"")</f>
        <v/>
      </c>
      <c r="R1084" s="12">
        <v>352.25</v>
      </c>
      <c r="S1084" s="13">
        <f>IF(AND(ISNUMBER(E1084),E1084&gt;0,ISNUMBER(F1084)),R1084*(F1084/E1084-1)*(1-'Start Here'!$B$16),0)</f>
        <v>27.41583209509656</v>
      </c>
      <c r="T1084" s="17">
        <f>IF(AND(M1084="Ready",OR(I1084="Approve proposed",AND(I1084="Use my price",AND(ISNUMBER(J1084),J1084&gt;0))),ISNUMBER(L1084),E1084&gt;0),R1084*(L1084/E1084-1)*(1-'Start Here'!$B$16),0)</f>
        <v>0</v>
      </c>
      <c r="U1084" t="str" s="6">
        <v/>
      </c>
      <c r="V1084" t="str" s="21">
        <v>Yes</v>
      </c>
      <c r="W1084" t="str" s="21">
        <v>No</v>
      </c>
      <c r="X1084" s="22">
        <v>0</v>
      </c>
      <c r="Y1084" s="18">
        <v>8.12</v>
      </c>
      <c r="Z1084" s="18">
        <v>15</v>
      </c>
      <c r="AA1084" s="25">
        <v>0.5412</v>
      </c>
      <c r="AB1084" t="str" s="6">
        <v>2026-10-01 10:41:27 UTC</v>
      </c>
      <c r="AC1084" t="str" s="6">
        <v>Local Line cache</v>
      </c>
      <c r="AD1084" s="23">
        <v>913653</v>
      </c>
      <c r="AE1084" s="23">
        <v>659189</v>
      </c>
      <c r="AF1084" t="str" s="23">
        <v>913653:659189:guest</v>
      </c>
      <c r="AG1084" t="str" s="23">
        <v>No</v>
      </c>
      <c r="AH1084" t="str" s="23">
        <v>Yes</v>
      </c>
      <c r="AI1084" s="18">
        <v>211.12</v>
      </c>
    </row>
    <row r="1085" ht="32" customHeight="1">
      <c r="A1085" t="str" s="7">
        <v>Deck Family Farm's Hyland Artisinal Meats</v>
      </c>
      <c r="B1085" t="str" s="7">
        <v>Grass-Fed Organ Blend</v>
      </c>
      <c r="C1085" t="str" s="7">
        <v>1 lb pack</v>
      </c>
      <c r="D1085" t="str" s="7">
        <v>SNAP</v>
      </c>
      <c r="E1085" s="12">
        <v>13.46</v>
      </c>
      <c r="F1085" s="13">
        <v>13.46</v>
      </c>
      <c r="G1085" s="13">
        <f>IF(AND(ISNUMBER(E1085),ISNUMBER(F1085)),F1085-E1085,"")</f>
        <v>0</v>
      </c>
      <c r="H1085" s="14">
        <f>IF(AND(ISNUMBER(E1085),E1085&gt;0,ISNUMBER(F1085)),F1085/E1085-1,"")</f>
        <v>0</v>
      </c>
      <c r="I1085" t="str" s="15">
        <v>Keep current</v>
      </c>
      <c r="J1085" s="16"/>
      <c r="K1085" t="str" s="15">
        <v/>
      </c>
      <c r="L1085" s="17">
        <f>IF(AC1085="Local catalog","",IF(AG1085="Yes",IF(ISNUMBER(E1085),E1085,""),IF(I1085="Keep current",IF(ISNUMBER(E1085),E1085,""),IF(AH1085&lt;&gt;"Yes","",IF(I1085="Approve proposed",F1085,IF(AND(I1085="Use my price",AND(ISNUMBER(J1085),J1085&gt;0)),J1085,""))))))</f>
        <v>13.46</v>
      </c>
      <c r="M1085" t="str" s="7">
        <f>IF(AND(AG1085="Yes",OR(I1085="Approve proposed",I1085="Use my price")),"CHECK: protected price kept current",IF(OR(I1085="Unreviewed",I1085=""),"Pending review",IF(I1085="Hold","On hold",IF(I1085="Keep current",IF(ISNUMBER(E1085),"Kept current","CHECK: no confirmed current price"),IF(AH1085&lt;&gt;"Yes","CHECK: source needs review",IF(AND(I1085="Use my price",NOT(AND(ISNUMBER(J1085),J1085&gt;0))),"CHECK: enter a price above zero",IF(NOT(OR(I1085="Approve proposed",I1085="Use my price")),"CHECK: choose a listed decision",IF(OR(NOT(ISNUMBER(L1085)),L1085&lt;=0,NOT(ISNUMBER(Y1085)),Y1085&lt;=0,X1085&gt;=1),"CHECK: price or base unavailable",IF(L1085/(Y1085*(1-X1085))-1&lt;0,"CHECK: price below local base","Ready")))))))))</f>
        <v>Kept current</v>
      </c>
      <c r="N1085" s="18">
        <v>13.46</v>
      </c>
      <c r="O1085" s="19">
        <v>0.6574</v>
      </c>
      <c r="P1085" s="14">
        <v>0.6576</v>
      </c>
      <c r="Q1085" s="20">
        <f>IF(AND(ISNUMBER(L1085),ISNUMBER(Y1085),Y1085&gt;0,X1085&lt;1),ROUND(L1085/(Y1085*(1-X1085))-1,4),"")</f>
        <v>0.6576</v>
      </c>
      <c r="R1085" s="12">
        <v>0</v>
      </c>
      <c r="S1085" s="13">
        <f>IF(AND(ISNUMBER(E1085),E1085&gt;0,ISNUMBER(F1085)),R1085*(F1085/E1085-1)*(1-'Start Here'!$B$16),0)</f>
        <v>0</v>
      </c>
      <c r="T1085" s="17">
        <f>IF(AND(M1085="Ready",OR(I1085="Approve proposed",AND(I1085="Use my price",AND(ISNUMBER(J1085),J1085&gt;0))),ISNUMBER(L1085),E1085&gt;0),R1085*(L1085/E1085-1)*(1-'Start Here'!$B$16),0)</f>
        <v>0</v>
      </c>
      <c r="U1085" t="str" s="6">
        <v>SNAP: preserve existing selling price</v>
      </c>
      <c r="V1085" t="str" s="21">
        <v>Yes</v>
      </c>
      <c r="W1085" t="str" s="21">
        <v>No</v>
      </c>
      <c r="X1085" s="22">
        <v>0</v>
      </c>
      <c r="Y1085" s="18">
        <v>8.12</v>
      </c>
      <c r="Z1085" s="18">
        <v>15</v>
      </c>
      <c r="AA1085" s="25">
        <v>0.5412</v>
      </c>
      <c r="AB1085" t="str" s="6">
        <v>2026-10-01 10:41:27 UTC</v>
      </c>
      <c r="AC1085" t="str" s="6">
        <v>Local Line cache</v>
      </c>
      <c r="AD1085" s="23">
        <v>913653</v>
      </c>
      <c r="AE1085" s="23">
        <v>659189</v>
      </c>
      <c r="AF1085" t="str" s="23">
        <v>913653:659189:snap</v>
      </c>
      <c r="AG1085" t="str" s="23">
        <v>Yes</v>
      </c>
      <c r="AH1085" t="str" s="23">
        <v>Yes</v>
      </c>
      <c r="AI1085" s="18">
        <v>0</v>
      </c>
    </row>
    <row r="1086" ht="32" customHeight="1">
      <c r="A1086" t="str" s="7">
        <v>Deck Family Farm's Hyland Artisinal Meats</v>
      </c>
      <c r="B1086" t="str" s="7">
        <v>Greek Loukaniko Sausage Links</v>
      </c>
      <c r="C1086" t="str" s="7">
        <v>4 links/ pack 14 oz pack</v>
      </c>
      <c r="D1086" t="str" s="7">
        <v>Herd Share Members</v>
      </c>
      <c r="E1086" s="12">
        <v>17.93</v>
      </c>
      <c r="F1086" s="13">
        <v>19.36</v>
      </c>
      <c r="G1086" s="13">
        <f>IF(AND(ISNUMBER(E1086),ISNUMBER(F1086)),F1086-E1086,"")</f>
        <v>1.43</v>
      </c>
      <c r="H1086" s="14">
        <f>IF(AND(ISNUMBER(E1086),E1086&gt;0,ISNUMBER(F1086)),F1086/E1086-1,"")</f>
        <v>0.07975460122699385</v>
      </c>
      <c r="I1086" t="str" s="15">
        <v>Unreviewed</v>
      </c>
      <c r="J1086" s="16"/>
      <c r="K1086" t="str" s="15">
        <v/>
      </c>
      <c r="L1086" s="17" t="str">
        <f>IF(AC1086="Local catalog","",IF(AG1086="Yes",IF(ISNUMBER(E1086),E1086,""),IF(I1086="Keep current",IF(ISNUMBER(E1086),E1086,""),IF(AH1086&lt;&gt;"Yes","",IF(I1086="Approve proposed",F1086,IF(AND(I1086="Use my price",AND(ISNUMBER(J1086),J1086&gt;0)),J1086,""))))))</f>
        <v/>
      </c>
      <c r="M1086" t="str" s="7">
        <f>IF(AND(AG1086="Yes",OR(I1086="Approve proposed",I1086="Use my price")),"CHECK: protected price kept current",IF(OR(I1086="Unreviewed",I1086=""),"Pending review",IF(I1086="Hold","On hold",IF(I1086="Keep current",IF(ISNUMBER(E1086),"Kept current","CHECK: no confirmed current price"),IF(AH1086&lt;&gt;"Yes","CHECK: source needs review",IF(AND(I1086="Use my price",NOT(AND(ISNUMBER(J1086),J1086&gt;0))),"CHECK: enter a price above zero",IF(NOT(OR(I1086="Approve proposed",I1086="Use my price")),"CHECK: choose a listed decision",IF(OR(NOT(ISNUMBER(L1086)),L1086&lt;=0,NOT(ISNUMBER(Y1086)),Y1086&lt;=0,X1086&gt;=1),"CHECK: price or base unavailable",IF(L1086/(Y1086*(1-X1086))-1&lt;0,"CHECK: price below local base","Ready")))))))))</f>
        <v>Pending review</v>
      </c>
      <c r="N1086" s="18">
        <v>17.93</v>
      </c>
      <c r="O1086" s="19">
        <v>0.6574</v>
      </c>
      <c r="P1086" s="14">
        <v>0.7893</v>
      </c>
      <c r="Q1086" s="20" t="str">
        <f>IF(AND(ISNUMBER(L1086),ISNUMBER(Y1086),Y1086&gt;0,X1086&lt;1),ROUND(L1086/(Y1086*(1-X1086))-1,4),"")</f>
        <v/>
      </c>
      <c r="R1086" s="12">
        <v>1143.86</v>
      </c>
      <c r="S1086" s="13">
        <f>IF(AND(ISNUMBER(E1086),E1086&gt;0,ISNUMBER(F1086)),R1086*(F1086/E1086-1)*(1-'Start Here'!$B$16),0)</f>
        <v>88.49125521472389</v>
      </c>
      <c r="T1086" s="17">
        <f>IF(AND(M1086="Ready",OR(I1086="Approve proposed",AND(I1086="Use my price",AND(ISNUMBER(J1086),J1086&gt;0))),ISNUMBER(L1086),E1086&gt;0),R1086*(L1086/E1086-1)*(1-'Start Here'!$B$16),0)</f>
        <v>0</v>
      </c>
      <c r="U1086" t="str" s="6">
        <v/>
      </c>
      <c r="V1086" t="str" s="21">
        <v>Yes</v>
      </c>
      <c r="W1086" t="str" s="21">
        <v>No</v>
      </c>
      <c r="X1086" s="22">
        <v>0</v>
      </c>
      <c r="Y1086" s="18">
        <v>10.82</v>
      </c>
      <c r="Z1086" s="18">
        <v>20</v>
      </c>
      <c r="AA1086" s="25">
        <v>0.5412</v>
      </c>
      <c r="AB1086" t="str" s="6">
        <v>2026-10-01 10:41:27 UTC</v>
      </c>
      <c r="AC1086" t="str" s="6">
        <v>Local Line cache</v>
      </c>
      <c r="AD1086" s="23">
        <v>818963</v>
      </c>
      <c r="AE1086" s="23">
        <v>541754</v>
      </c>
      <c r="AF1086" t="str" s="23">
        <v>818963:541754:herdShare</v>
      </c>
      <c r="AG1086" t="str" s="23">
        <v>No</v>
      </c>
      <c r="AH1086" t="str" s="23">
        <v>Yes</v>
      </c>
      <c r="AI1086" s="18">
        <v>757.4000000000001</v>
      </c>
    </row>
    <row r="1087" ht="32" customHeight="1">
      <c r="A1087" t="str" s="7">
        <v>Deck Family Farm's Hyland Artisinal Meats</v>
      </c>
      <c r="B1087" t="str" s="7">
        <v>Greek Loukaniko Sausage Links</v>
      </c>
      <c r="C1087" t="str" s="7">
        <v>4 links/ pack 14 oz pack</v>
      </c>
      <c r="D1087" t="str" s="7">
        <v>CSA Members</v>
      </c>
      <c r="E1087" s="12">
        <v>17.93</v>
      </c>
      <c r="F1087" s="13">
        <v>19.36</v>
      </c>
      <c r="G1087" s="13">
        <f>IF(AND(ISNUMBER(E1087),ISNUMBER(F1087)),F1087-E1087,"")</f>
        <v>1.43</v>
      </c>
      <c r="H1087" s="14">
        <f>IF(AND(ISNUMBER(E1087),E1087&gt;0,ISNUMBER(F1087)),F1087/E1087-1,"")</f>
        <v>0.07975460122699385</v>
      </c>
      <c r="I1087" t="str" s="15">
        <v>Unreviewed</v>
      </c>
      <c r="J1087" s="16"/>
      <c r="K1087" t="str" s="15">
        <v/>
      </c>
      <c r="L1087" s="17" t="str">
        <f>IF(AC1087="Local catalog","",IF(AG1087="Yes",IF(ISNUMBER(E1087),E1087,""),IF(I1087="Keep current",IF(ISNUMBER(E1087),E1087,""),IF(AH1087&lt;&gt;"Yes","",IF(I1087="Approve proposed",F1087,IF(AND(I1087="Use my price",AND(ISNUMBER(J1087),J1087&gt;0)),J1087,""))))))</f>
        <v/>
      </c>
      <c r="M1087" t="str" s="7">
        <f>IF(AND(AG1087="Yes",OR(I1087="Approve proposed",I1087="Use my price")),"CHECK: protected price kept current",IF(OR(I1087="Unreviewed",I1087=""),"Pending review",IF(I1087="Hold","On hold",IF(I1087="Keep current",IF(ISNUMBER(E1087),"Kept current","CHECK: no confirmed current price"),IF(AH1087&lt;&gt;"Yes","CHECK: source needs review",IF(AND(I1087="Use my price",NOT(AND(ISNUMBER(J1087),J1087&gt;0))),"CHECK: enter a price above zero",IF(NOT(OR(I1087="Approve proposed",I1087="Use my price")),"CHECK: choose a listed decision",IF(OR(NOT(ISNUMBER(L1087)),L1087&lt;=0,NOT(ISNUMBER(Y1087)),Y1087&lt;=0,X1087&gt;=1),"CHECK: price or base unavailable",IF(L1087/(Y1087*(1-X1087))-1&lt;0,"CHECK: price below local base","Ready")))))))))</f>
        <v>Pending review</v>
      </c>
      <c r="N1087" s="18">
        <v>17.93</v>
      </c>
      <c r="O1087" s="19">
        <v>0.6574</v>
      </c>
      <c r="P1087" s="14">
        <v>0.7893</v>
      </c>
      <c r="Q1087" s="20" t="str">
        <f>IF(AND(ISNUMBER(L1087),ISNUMBER(Y1087),Y1087&gt;0,X1087&lt;1),ROUND(L1087/(Y1087*(1-X1087))-1,4),"")</f>
        <v/>
      </c>
      <c r="R1087" s="12">
        <v>16.14</v>
      </c>
      <c r="S1087" s="13">
        <f>IF(AND(ISNUMBER(E1087),E1087&gt;0,ISNUMBER(F1087)),R1087*(F1087/E1087-1)*(1-'Start Here'!$B$16),0)</f>
        <v>1.2486220858895702</v>
      </c>
      <c r="T1087" s="17">
        <f>IF(AND(M1087="Ready",OR(I1087="Approve proposed",AND(I1087="Use my price",AND(ISNUMBER(J1087),J1087&gt;0))),ISNUMBER(L1087),E1087&gt;0),R1087*(L1087/E1087-1)*(1-'Start Here'!$B$16),0)</f>
        <v>0</v>
      </c>
      <c r="U1087" t="str" s="6">
        <v/>
      </c>
      <c r="V1087" t="str" s="21">
        <v>Yes</v>
      </c>
      <c r="W1087" t="str" s="21">
        <v>No</v>
      </c>
      <c r="X1087" s="22">
        <v>0</v>
      </c>
      <c r="Y1087" s="18">
        <v>10.82</v>
      </c>
      <c r="Z1087" s="18">
        <v>20</v>
      </c>
      <c r="AA1087" s="25">
        <v>0.5412</v>
      </c>
      <c r="AB1087" t="str" s="6">
        <v>2026-10-01 10:41:27 UTC</v>
      </c>
      <c r="AC1087" t="str" s="6">
        <v>Local Line cache</v>
      </c>
      <c r="AD1087" s="23">
        <v>818963</v>
      </c>
      <c r="AE1087" s="23">
        <v>541754</v>
      </c>
      <c r="AF1087" t="str" s="23">
        <v>818963:541754:member</v>
      </c>
      <c r="AG1087" t="str" s="23">
        <v>No</v>
      </c>
      <c r="AH1087" t="str" s="23">
        <v>Yes</v>
      </c>
      <c r="AI1087" s="18">
        <v>10.82</v>
      </c>
    </row>
    <row r="1088" ht="32" customHeight="1">
      <c r="A1088" t="str" s="7">
        <v>Deck Family Farm's Hyland Artisinal Meats</v>
      </c>
      <c r="B1088" t="str" s="7">
        <v>Greek Loukaniko Sausage Links</v>
      </c>
      <c r="C1088" t="str" s="7">
        <v>4 links/ pack 14 oz pack</v>
      </c>
      <c r="D1088" t="str" s="7">
        <v>Guest Basket</v>
      </c>
      <c r="E1088" s="12">
        <v>17.93</v>
      </c>
      <c r="F1088" s="13">
        <v>19.36</v>
      </c>
      <c r="G1088" s="13">
        <f>IF(AND(ISNUMBER(E1088),ISNUMBER(F1088)),F1088-E1088,"")</f>
        <v>1.43</v>
      </c>
      <c r="H1088" s="14">
        <f>IF(AND(ISNUMBER(E1088),E1088&gt;0,ISNUMBER(F1088)),F1088/E1088-1,"")</f>
        <v>0.07975460122699385</v>
      </c>
      <c r="I1088" t="str" s="15">
        <v>Unreviewed</v>
      </c>
      <c r="J1088" s="16"/>
      <c r="K1088" t="str" s="15">
        <v/>
      </c>
      <c r="L1088" s="17" t="str">
        <f>IF(AC1088="Local catalog","",IF(AG1088="Yes",IF(ISNUMBER(E1088),E1088,""),IF(I1088="Keep current",IF(ISNUMBER(E1088),E1088,""),IF(AH1088&lt;&gt;"Yes","",IF(I1088="Approve proposed",F1088,IF(AND(I1088="Use my price",AND(ISNUMBER(J1088),J1088&gt;0)),J1088,""))))))</f>
        <v/>
      </c>
      <c r="M1088" t="str" s="7">
        <f>IF(AND(AG1088="Yes",OR(I1088="Approve proposed",I1088="Use my price")),"CHECK: protected price kept current",IF(OR(I1088="Unreviewed",I1088=""),"Pending review",IF(I1088="Hold","On hold",IF(I1088="Keep current",IF(ISNUMBER(E1088),"Kept current","CHECK: no confirmed current price"),IF(AH1088&lt;&gt;"Yes","CHECK: source needs review",IF(AND(I1088="Use my price",NOT(AND(ISNUMBER(J1088),J1088&gt;0))),"CHECK: enter a price above zero",IF(NOT(OR(I1088="Approve proposed",I1088="Use my price")),"CHECK: choose a listed decision",IF(OR(NOT(ISNUMBER(L1088)),L1088&lt;=0,NOT(ISNUMBER(Y1088)),Y1088&lt;=0,X1088&gt;=1),"CHECK: price or base unavailable",IF(L1088/(Y1088*(1-X1088))-1&lt;0,"CHECK: price below local base","Ready")))))))))</f>
        <v>Pending review</v>
      </c>
      <c r="N1088" s="18">
        <v>17.93</v>
      </c>
      <c r="O1088" s="19">
        <v>0.6574</v>
      </c>
      <c r="P1088" s="14">
        <v>0.7893</v>
      </c>
      <c r="Q1088" s="20" t="str">
        <f>IF(AND(ISNUMBER(L1088),ISNUMBER(Y1088),Y1088&gt;0,X1088&lt;1),ROUND(L1088/(Y1088*(1-X1088))-1,4),"")</f>
        <v/>
      </c>
      <c r="R1088" s="12">
        <v>96.05000000000001</v>
      </c>
      <c r="S1088" s="13">
        <f>IF(AND(ISNUMBER(E1088),E1088&gt;0,ISNUMBER(F1088)),R1088*(F1088/E1088-1)*(1-'Start Here'!$B$16),0)</f>
        <v>7.430616564417177</v>
      </c>
      <c r="T1088" s="17">
        <f>IF(AND(M1088="Ready",OR(I1088="Approve proposed",AND(I1088="Use my price",AND(ISNUMBER(J1088),J1088&gt;0))),ISNUMBER(L1088),E1088&gt;0),R1088*(L1088/E1088-1)*(1-'Start Here'!$B$16),0)</f>
        <v>0</v>
      </c>
      <c r="U1088" t="str" s="6">
        <v/>
      </c>
      <c r="V1088" t="str" s="21">
        <v>Yes</v>
      </c>
      <c r="W1088" t="str" s="21">
        <v>No</v>
      </c>
      <c r="X1088" s="22">
        <v>0</v>
      </c>
      <c r="Y1088" s="18">
        <v>10.82</v>
      </c>
      <c r="Z1088" s="18">
        <v>20</v>
      </c>
      <c r="AA1088" s="25">
        <v>0.5412</v>
      </c>
      <c r="AB1088" t="str" s="6">
        <v>2026-10-01 10:41:27 UTC</v>
      </c>
      <c r="AC1088" t="str" s="6">
        <v>Local Line cache</v>
      </c>
      <c r="AD1088" s="23">
        <v>818963</v>
      </c>
      <c r="AE1088" s="23">
        <v>541754</v>
      </c>
      <c r="AF1088" t="str" s="23">
        <v>818963:541754:guest</v>
      </c>
      <c r="AG1088" t="str" s="23">
        <v>No</v>
      </c>
      <c r="AH1088" t="str" s="23">
        <v>Yes</v>
      </c>
      <c r="AI1088" s="18">
        <v>54.1</v>
      </c>
    </row>
    <row r="1089" ht="32" customHeight="1">
      <c r="A1089" t="str" s="7">
        <v>Deck Family Farm's Hyland Artisinal Meats</v>
      </c>
      <c r="B1089" t="str" s="7">
        <v>Greek Loukaniko Sausage Links</v>
      </c>
      <c r="C1089" t="str" s="7">
        <v>4 links/ pack 14 oz pack</v>
      </c>
      <c r="D1089" t="str" s="7">
        <v>SNAP</v>
      </c>
      <c r="E1089" s="12">
        <v>17.93</v>
      </c>
      <c r="F1089" s="13">
        <v>17.93</v>
      </c>
      <c r="G1089" s="13">
        <f>IF(AND(ISNUMBER(E1089),ISNUMBER(F1089)),F1089-E1089,"")</f>
        <v>0</v>
      </c>
      <c r="H1089" s="14">
        <f>IF(AND(ISNUMBER(E1089),E1089&gt;0,ISNUMBER(F1089)),F1089/E1089-1,"")</f>
        <v>0</v>
      </c>
      <c r="I1089" t="str" s="15">
        <v>Keep current</v>
      </c>
      <c r="J1089" s="16"/>
      <c r="K1089" t="str" s="15">
        <v/>
      </c>
      <c r="L1089" s="17">
        <f>IF(AC1089="Local catalog","",IF(AG1089="Yes",IF(ISNUMBER(E1089),E1089,""),IF(I1089="Keep current",IF(ISNUMBER(E1089),E1089,""),IF(AH1089&lt;&gt;"Yes","",IF(I1089="Approve proposed",F1089,IF(AND(I1089="Use my price",AND(ISNUMBER(J1089),J1089&gt;0)),J1089,""))))))</f>
        <v>17.93</v>
      </c>
      <c r="M1089" t="str" s="7">
        <f>IF(AND(AG1089="Yes",OR(I1089="Approve proposed",I1089="Use my price")),"CHECK: protected price kept current",IF(OR(I1089="Unreviewed",I1089=""),"Pending review",IF(I1089="Hold","On hold",IF(I1089="Keep current",IF(ISNUMBER(E1089),"Kept current","CHECK: no confirmed current price"),IF(AH1089&lt;&gt;"Yes","CHECK: source needs review",IF(AND(I1089="Use my price",NOT(AND(ISNUMBER(J1089),J1089&gt;0))),"CHECK: enter a price above zero",IF(NOT(OR(I1089="Approve proposed",I1089="Use my price")),"CHECK: choose a listed decision",IF(OR(NOT(ISNUMBER(L1089)),L1089&lt;=0,NOT(ISNUMBER(Y1089)),Y1089&lt;=0,X1089&gt;=1),"CHECK: price or base unavailable",IF(L1089/(Y1089*(1-X1089))-1&lt;0,"CHECK: price below local base","Ready")))))))))</f>
        <v>Kept current</v>
      </c>
      <c r="N1089" s="18">
        <v>17.93</v>
      </c>
      <c r="O1089" s="19">
        <v>0.6574</v>
      </c>
      <c r="P1089" s="14">
        <v>0.6571</v>
      </c>
      <c r="Q1089" s="20">
        <f>IF(AND(ISNUMBER(L1089),ISNUMBER(Y1089),Y1089&gt;0,X1089&lt;1),ROUND(L1089/(Y1089*(1-X1089))-1,4),"")</f>
        <v>0.6571</v>
      </c>
      <c r="R1089" s="12">
        <v>0</v>
      </c>
      <c r="S1089" s="13">
        <f>IF(AND(ISNUMBER(E1089),E1089&gt;0,ISNUMBER(F1089)),R1089*(F1089/E1089-1)*(1-'Start Here'!$B$16),0)</f>
        <v>0</v>
      </c>
      <c r="T1089" s="17">
        <f>IF(AND(M1089="Ready",OR(I1089="Approve proposed",AND(I1089="Use my price",AND(ISNUMBER(J1089),J1089&gt;0))),ISNUMBER(L1089),E1089&gt;0),R1089*(L1089/E1089-1)*(1-'Start Here'!$B$16),0)</f>
        <v>0</v>
      </c>
      <c r="U1089" t="str" s="6">
        <v>SNAP: preserve existing selling price</v>
      </c>
      <c r="V1089" t="str" s="21">
        <v>Yes</v>
      </c>
      <c r="W1089" t="str" s="21">
        <v>No</v>
      </c>
      <c r="X1089" s="22">
        <v>0</v>
      </c>
      <c r="Y1089" s="18">
        <v>10.82</v>
      </c>
      <c r="Z1089" s="18">
        <v>20</v>
      </c>
      <c r="AA1089" s="25">
        <v>0.5412</v>
      </c>
      <c r="AB1089" t="str" s="6">
        <v>2026-10-01 10:41:27 UTC</v>
      </c>
      <c r="AC1089" t="str" s="6">
        <v>Local Line cache</v>
      </c>
      <c r="AD1089" s="23">
        <v>818963</v>
      </c>
      <c r="AE1089" s="23">
        <v>541754</v>
      </c>
      <c r="AF1089" t="str" s="23">
        <v>818963:541754:snap</v>
      </c>
      <c r="AG1089" t="str" s="23">
        <v>Yes</v>
      </c>
      <c r="AH1089" t="str" s="23">
        <v>Yes</v>
      </c>
      <c r="AI1089" s="18">
        <v>0</v>
      </c>
    </row>
    <row r="1090" ht="32" customHeight="1">
      <c r="A1090" t="str" s="7">
        <v>Deck Family Farm's Hyland Artisinal Meats</v>
      </c>
      <c r="B1090" t="str" s="7">
        <v>Hot Italian Sausage Links</v>
      </c>
      <c r="C1090" t="str" s="7">
        <v>4 links/ pack 14 oz pack</v>
      </c>
      <c r="D1090" t="str" s="7">
        <v>Herd Share Members</v>
      </c>
      <c r="E1090" s="12">
        <v>17.93</v>
      </c>
      <c r="F1090" s="13">
        <v>19.36</v>
      </c>
      <c r="G1090" s="13">
        <f>IF(AND(ISNUMBER(E1090),ISNUMBER(F1090)),F1090-E1090,"")</f>
        <v>1.43</v>
      </c>
      <c r="H1090" s="14">
        <f>IF(AND(ISNUMBER(E1090),E1090&gt;0,ISNUMBER(F1090)),F1090/E1090-1,"")</f>
        <v>0.07975460122699385</v>
      </c>
      <c r="I1090" t="str" s="15">
        <v>Unreviewed</v>
      </c>
      <c r="J1090" s="16"/>
      <c r="K1090" t="str" s="15">
        <v/>
      </c>
      <c r="L1090" s="17" t="str">
        <f>IF(AC1090="Local catalog","",IF(AG1090="Yes",IF(ISNUMBER(E1090),E1090,""),IF(I1090="Keep current",IF(ISNUMBER(E1090),E1090,""),IF(AH1090&lt;&gt;"Yes","",IF(I1090="Approve proposed",F1090,IF(AND(I1090="Use my price",AND(ISNUMBER(J1090),J1090&gt;0)),J1090,""))))))</f>
        <v/>
      </c>
      <c r="M1090" t="str" s="7">
        <f>IF(AND(AG1090="Yes",OR(I1090="Approve proposed",I1090="Use my price")),"CHECK: protected price kept current",IF(OR(I1090="Unreviewed",I1090=""),"Pending review",IF(I1090="Hold","On hold",IF(I1090="Keep current",IF(ISNUMBER(E1090),"Kept current","CHECK: no confirmed current price"),IF(AH1090&lt;&gt;"Yes","CHECK: source needs review",IF(AND(I1090="Use my price",NOT(AND(ISNUMBER(J1090),J1090&gt;0))),"CHECK: enter a price above zero",IF(NOT(OR(I1090="Approve proposed",I1090="Use my price")),"CHECK: choose a listed decision",IF(OR(NOT(ISNUMBER(L1090)),L1090&lt;=0,NOT(ISNUMBER(Y1090)),Y1090&lt;=0,X1090&gt;=1),"CHECK: price or base unavailable",IF(L1090/(Y1090*(1-X1090))-1&lt;0,"CHECK: price below local base","Ready")))))))))</f>
        <v>Pending review</v>
      </c>
      <c r="N1090" s="18">
        <v>17.93</v>
      </c>
      <c r="O1090" s="19">
        <v>0.6574</v>
      </c>
      <c r="P1090" s="14">
        <v>0.7893</v>
      </c>
      <c r="Q1090" s="20" t="str">
        <f>IF(AND(ISNUMBER(L1090),ISNUMBER(Y1090),Y1090&gt;0,X1090&lt;1),ROUND(L1090/(Y1090*(1-X1090))-1,4),"")</f>
        <v/>
      </c>
      <c r="R1090" s="12">
        <v>1864.72</v>
      </c>
      <c r="S1090" s="13">
        <f>IF(AND(ISNUMBER(E1090),E1090&gt;0,ISNUMBER(F1090)),R1090*(F1090/E1090-1)*(1-'Start Here'!$B$16),0)</f>
        <v>144.25839999999997</v>
      </c>
      <c r="T1090" s="17">
        <f>IF(AND(M1090="Ready",OR(I1090="Approve proposed",AND(I1090="Use my price",AND(ISNUMBER(J1090),J1090&gt;0))),ISNUMBER(L1090),E1090&gt;0),R1090*(L1090/E1090-1)*(1-'Start Here'!$B$16),0)</f>
        <v>0</v>
      </c>
      <c r="U1090" t="str" s="6">
        <v/>
      </c>
      <c r="V1090" t="str" s="21">
        <v>Yes</v>
      </c>
      <c r="W1090" t="str" s="21">
        <v>No</v>
      </c>
      <c r="X1090" s="22">
        <v>0</v>
      </c>
      <c r="Y1090" s="18">
        <v>10.82</v>
      </c>
      <c r="Z1090" s="18">
        <v>20</v>
      </c>
      <c r="AA1090" s="25">
        <v>0.5412</v>
      </c>
      <c r="AB1090" t="str" s="6">
        <v>2026-10-01 10:41:27 UTC</v>
      </c>
      <c r="AC1090" t="str" s="6">
        <v>Local Line cache</v>
      </c>
      <c r="AD1090" s="23">
        <v>871143</v>
      </c>
      <c r="AE1090" s="23">
        <v>604158</v>
      </c>
      <c r="AF1090" t="str" s="23">
        <v>871143:604158:herdShare</v>
      </c>
      <c r="AG1090" t="str" s="23">
        <v>No</v>
      </c>
      <c r="AH1090" t="str" s="23">
        <v>Yes</v>
      </c>
      <c r="AI1090" s="18">
        <v>1125.28</v>
      </c>
    </row>
    <row r="1091" ht="32" customHeight="1">
      <c r="A1091" t="str" s="7">
        <v>Deck Family Farm's Hyland Artisinal Meats</v>
      </c>
      <c r="B1091" t="str" s="7">
        <v>Hot Italian Sausage Links</v>
      </c>
      <c r="C1091" t="str" s="7">
        <v>4 links/ pack 14 oz pack</v>
      </c>
      <c r="D1091" t="str" s="7">
        <v>CSA Members</v>
      </c>
      <c r="E1091" s="12">
        <v>17.93</v>
      </c>
      <c r="F1091" s="13">
        <v>19.36</v>
      </c>
      <c r="G1091" s="13">
        <f>IF(AND(ISNUMBER(E1091),ISNUMBER(F1091)),F1091-E1091,"")</f>
        <v>1.43</v>
      </c>
      <c r="H1091" s="14">
        <f>IF(AND(ISNUMBER(E1091),E1091&gt;0,ISNUMBER(F1091)),F1091/E1091-1,"")</f>
        <v>0.07975460122699385</v>
      </c>
      <c r="I1091" t="str" s="15">
        <v>Unreviewed</v>
      </c>
      <c r="J1091" s="16"/>
      <c r="K1091" t="str" s="15">
        <v/>
      </c>
      <c r="L1091" s="17" t="str">
        <f>IF(AC1091="Local catalog","",IF(AG1091="Yes",IF(ISNUMBER(E1091),E1091,""),IF(I1091="Keep current",IF(ISNUMBER(E1091),E1091,""),IF(AH1091&lt;&gt;"Yes","",IF(I1091="Approve proposed",F1091,IF(AND(I1091="Use my price",AND(ISNUMBER(J1091),J1091&gt;0)),J1091,""))))))</f>
        <v/>
      </c>
      <c r="M1091" t="str" s="7">
        <f>IF(AND(AG1091="Yes",OR(I1091="Approve proposed",I1091="Use my price")),"CHECK: protected price kept current",IF(OR(I1091="Unreviewed",I1091=""),"Pending review",IF(I1091="Hold","On hold",IF(I1091="Keep current",IF(ISNUMBER(E1091),"Kept current","CHECK: no confirmed current price"),IF(AH1091&lt;&gt;"Yes","CHECK: source needs review",IF(AND(I1091="Use my price",NOT(AND(ISNUMBER(J1091),J1091&gt;0))),"CHECK: enter a price above zero",IF(NOT(OR(I1091="Approve proposed",I1091="Use my price")),"CHECK: choose a listed decision",IF(OR(NOT(ISNUMBER(L1091)),L1091&lt;=0,NOT(ISNUMBER(Y1091)),Y1091&lt;=0,X1091&gt;=1),"CHECK: price or base unavailable",IF(L1091/(Y1091*(1-X1091))-1&lt;0,"CHECK: price below local base","Ready")))))))))</f>
        <v>Pending review</v>
      </c>
      <c r="N1091" s="18">
        <v>17.93</v>
      </c>
      <c r="O1091" s="19">
        <v>0.6574</v>
      </c>
      <c r="P1091" s="14">
        <v>0.7893</v>
      </c>
      <c r="Q1091" s="20" t="str">
        <f>IF(AND(ISNUMBER(L1091),ISNUMBER(Y1091),Y1091&gt;0,X1091&lt;1),ROUND(L1091/(Y1091*(1-X1091))-1,4),"")</f>
        <v/>
      </c>
      <c r="R1091" s="12">
        <v>251.01999999999998</v>
      </c>
      <c r="S1091" s="13">
        <f>IF(AND(ISNUMBER(E1091),E1091&gt;0,ISNUMBER(F1091)),R1091*(F1091/E1091-1)*(1-'Start Here'!$B$16),0)</f>
        <v>19.419399999999996</v>
      </c>
      <c r="T1091" s="17">
        <f>IF(AND(M1091="Ready",OR(I1091="Approve proposed",AND(I1091="Use my price",AND(ISNUMBER(J1091),J1091&gt;0))),ISNUMBER(L1091),E1091&gt;0),R1091*(L1091/E1091-1)*(1-'Start Here'!$B$16),0)</f>
        <v>0</v>
      </c>
      <c r="U1091" t="str" s="6">
        <v/>
      </c>
      <c r="V1091" t="str" s="21">
        <v>Yes</v>
      </c>
      <c r="W1091" t="str" s="21">
        <v>No</v>
      </c>
      <c r="X1091" s="22">
        <v>0</v>
      </c>
      <c r="Y1091" s="18">
        <v>10.82</v>
      </c>
      <c r="Z1091" s="18">
        <v>20</v>
      </c>
      <c r="AA1091" s="25">
        <v>0.5412</v>
      </c>
      <c r="AB1091" t="str" s="6">
        <v>2026-10-01 10:41:27 UTC</v>
      </c>
      <c r="AC1091" t="str" s="6">
        <v>Local Line cache</v>
      </c>
      <c r="AD1091" s="23">
        <v>871143</v>
      </c>
      <c r="AE1091" s="23">
        <v>604158</v>
      </c>
      <c r="AF1091" t="str" s="23">
        <v>871143:604158:member</v>
      </c>
      <c r="AG1091" t="str" s="23">
        <v>No</v>
      </c>
      <c r="AH1091" t="str" s="23">
        <v>Yes</v>
      </c>
      <c r="AI1091" s="18">
        <v>151.48</v>
      </c>
    </row>
    <row r="1092" ht="32" customHeight="1">
      <c r="A1092" t="str" s="7">
        <v>Deck Family Farm's Hyland Artisinal Meats</v>
      </c>
      <c r="B1092" t="str" s="7">
        <v>Hot Italian Sausage Links</v>
      </c>
      <c r="C1092" t="str" s="7">
        <v>4 links/ pack 14 oz pack</v>
      </c>
      <c r="D1092" t="str" s="7">
        <v>Guest Basket</v>
      </c>
      <c r="E1092" s="12">
        <v>17.93</v>
      </c>
      <c r="F1092" s="13">
        <v>19.36</v>
      </c>
      <c r="G1092" s="13">
        <f>IF(AND(ISNUMBER(E1092),ISNUMBER(F1092)),F1092-E1092,"")</f>
        <v>1.43</v>
      </c>
      <c r="H1092" s="14">
        <f>IF(AND(ISNUMBER(E1092),E1092&gt;0,ISNUMBER(F1092)),F1092/E1092-1,"")</f>
        <v>0.07975460122699385</v>
      </c>
      <c r="I1092" t="str" s="15">
        <v>Unreviewed</v>
      </c>
      <c r="J1092" s="16"/>
      <c r="K1092" t="str" s="15">
        <v/>
      </c>
      <c r="L1092" s="17" t="str">
        <f>IF(AC1092="Local catalog","",IF(AG1092="Yes",IF(ISNUMBER(E1092),E1092,""),IF(I1092="Keep current",IF(ISNUMBER(E1092),E1092,""),IF(AH1092&lt;&gt;"Yes","",IF(I1092="Approve proposed",F1092,IF(AND(I1092="Use my price",AND(ISNUMBER(J1092),J1092&gt;0)),J1092,""))))))</f>
        <v/>
      </c>
      <c r="M1092" t="str" s="7">
        <f>IF(AND(AG1092="Yes",OR(I1092="Approve proposed",I1092="Use my price")),"CHECK: protected price kept current",IF(OR(I1092="Unreviewed",I1092=""),"Pending review",IF(I1092="Hold","On hold",IF(I1092="Keep current",IF(ISNUMBER(E1092),"Kept current","CHECK: no confirmed current price"),IF(AH1092&lt;&gt;"Yes","CHECK: source needs review",IF(AND(I1092="Use my price",NOT(AND(ISNUMBER(J1092),J1092&gt;0))),"CHECK: enter a price above zero",IF(NOT(OR(I1092="Approve proposed",I1092="Use my price")),"CHECK: choose a listed decision",IF(OR(NOT(ISNUMBER(L1092)),L1092&lt;=0,NOT(ISNUMBER(Y1092)),Y1092&lt;=0,X1092&gt;=1),"CHECK: price or base unavailable",IF(L1092/(Y1092*(1-X1092))-1&lt;0,"CHECK: price below local base","Ready")))))))))</f>
        <v>Pending review</v>
      </c>
      <c r="N1092" s="18">
        <v>17.93</v>
      </c>
      <c r="O1092" s="19">
        <v>0.6574</v>
      </c>
      <c r="P1092" s="14">
        <v>0.7893</v>
      </c>
      <c r="Q1092" s="20" t="str">
        <f>IF(AND(ISNUMBER(L1092),ISNUMBER(Y1092),Y1092&gt;0,X1092&lt;1),ROUND(L1092/(Y1092*(1-X1092))-1,4),"")</f>
        <v/>
      </c>
      <c r="R1092" s="12">
        <v>38.92</v>
      </c>
      <c r="S1092" s="13">
        <f>IF(AND(ISNUMBER(E1092),E1092&gt;0,ISNUMBER(F1092)),R1092*(F1092/E1092-1)*(1-'Start Here'!$B$16),0)</f>
        <v>3.0109276073619626</v>
      </c>
      <c r="T1092" s="17">
        <f>IF(AND(M1092="Ready",OR(I1092="Approve proposed",AND(I1092="Use my price",AND(ISNUMBER(J1092),J1092&gt;0))),ISNUMBER(L1092),E1092&gt;0),R1092*(L1092/E1092-1)*(1-'Start Here'!$B$16),0)</f>
        <v>0</v>
      </c>
      <c r="U1092" t="str" s="6">
        <v/>
      </c>
      <c r="V1092" t="str" s="21">
        <v>Yes</v>
      </c>
      <c r="W1092" t="str" s="21">
        <v>No</v>
      </c>
      <c r="X1092" s="22">
        <v>0</v>
      </c>
      <c r="Y1092" s="18">
        <v>10.82</v>
      </c>
      <c r="Z1092" s="18">
        <v>20</v>
      </c>
      <c r="AA1092" s="25">
        <v>0.5412</v>
      </c>
      <c r="AB1092" t="str" s="6">
        <v>2026-10-01 10:41:27 UTC</v>
      </c>
      <c r="AC1092" t="str" s="6">
        <v>Local Line cache</v>
      </c>
      <c r="AD1092" s="23">
        <v>871143</v>
      </c>
      <c r="AE1092" s="23">
        <v>604158</v>
      </c>
      <c r="AF1092" t="str" s="23">
        <v>871143:604158:guest</v>
      </c>
      <c r="AG1092" t="str" s="23">
        <v>No</v>
      </c>
      <c r="AH1092" t="str" s="23">
        <v>Yes</v>
      </c>
      <c r="AI1092" s="18">
        <v>21.64</v>
      </c>
    </row>
    <row r="1093" ht="32" customHeight="1">
      <c r="A1093" t="str" s="7">
        <v>Deck Family Farm's Hyland Artisinal Meats</v>
      </c>
      <c r="B1093" t="str" s="7">
        <v>Hot Italian Sausage Links</v>
      </c>
      <c r="C1093" t="str" s="7">
        <v>4 links/ pack 14 oz pack</v>
      </c>
      <c r="D1093" t="str" s="7">
        <v>SNAP</v>
      </c>
      <c r="E1093" s="12">
        <v>17.93</v>
      </c>
      <c r="F1093" s="13">
        <v>17.93</v>
      </c>
      <c r="G1093" s="13">
        <f>IF(AND(ISNUMBER(E1093),ISNUMBER(F1093)),F1093-E1093,"")</f>
        <v>0</v>
      </c>
      <c r="H1093" s="14">
        <f>IF(AND(ISNUMBER(E1093),E1093&gt;0,ISNUMBER(F1093)),F1093/E1093-1,"")</f>
        <v>0</v>
      </c>
      <c r="I1093" t="str" s="15">
        <v>Keep current</v>
      </c>
      <c r="J1093" s="16"/>
      <c r="K1093" t="str" s="15">
        <v/>
      </c>
      <c r="L1093" s="17">
        <f>IF(AC1093="Local catalog","",IF(AG1093="Yes",IF(ISNUMBER(E1093),E1093,""),IF(I1093="Keep current",IF(ISNUMBER(E1093),E1093,""),IF(AH1093&lt;&gt;"Yes","",IF(I1093="Approve proposed",F1093,IF(AND(I1093="Use my price",AND(ISNUMBER(J1093),J1093&gt;0)),J1093,""))))))</f>
        <v>17.93</v>
      </c>
      <c r="M1093" t="str" s="7">
        <f>IF(AND(AG1093="Yes",OR(I1093="Approve proposed",I1093="Use my price")),"CHECK: protected price kept current",IF(OR(I1093="Unreviewed",I1093=""),"Pending review",IF(I1093="Hold","On hold",IF(I1093="Keep current",IF(ISNUMBER(E1093),"Kept current","CHECK: no confirmed current price"),IF(AH1093&lt;&gt;"Yes","CHECK: source needs review",IF(AND(I1093="Use my price",NOT(AND(ISNUMBER(J1093),J1093&gt;0))),"CHECK: enter a price above zero",IF(NOT(OR(I1093="Approve proposed",I1093="Use my price")),"CHECK: choose a listed decision",IF(OR(NOT(ISNUMBER(L1093)),L1093&lt;=0,NOT(ISNUMBER(Y1093)),Y1093&lt;=0,X1093&gt;=1),"CHECK: price or base unavailable",IF(L1093/(Y1093*(1-X1093))-1&lt;0,"CHECK: price below local base","Ready")))))))))</f>
        <v>Kept current</v>
      </c>
      <c r="N1093" s="18">
        <v>17.93</v>
      </c>
      <c r="O1093" s="19">
        <v>0.6574</v>
      </c>
      <c r="P1093" s="14">
        <v>0.6571</v>
      </c>
      <c r="Q1093" s="20">
        <f>IF(AND(ISNUMBER(L1093),ISNUMBER(Y1093),Y1093&gt;0,X1093&lt;1),ROUND(L1093/(Y1093*(1-X1093))-1,4),"")</f>
        <v>0.6571</v>
      </c>
      <c r="R1093" s="12">
        <v>0</v>
      </c>
      <c r="S1093" s="13">
        <f>IF(AND(ISNUMBER(E1093),E1093&gt;0,ISNUMBER(F1093)),R1093*(F1093/E1093-1)*(1-'Start Here'!$B$16),0)</f>
        <v>0</v>
      </c>
      <c r="T1093" s="17">
        <f>IF(AND(M1093="Ready",OR(I1093="Approve proposed",AND(I1093="Use my price",AND(ISNUMBER(J1093),J1093&gt;0))),ISNUMBER(L1093),E1093&gt;0),R1093*(L1093/E1093-1)*(1-'Start Here'!$B$16),0)</f>
        <v>0</v>
      </c>
      <c r="U1093" t="str" s="6">
        <v>SNAP: preserve existing selling price</v>
      </c>
      <c r="V1093" t="str" s="21">
        <v>Yes</v>
      </c>
      <c r="W1093" t="str" s="21">
        <v>No</v>
      </c>
      <c r="X1093" s="22">
        <v>0</v>
      </c>
      <c r="Y1093" s="18">
        <v>10.82</v>
      </c>
      <c r="Z1093" s="18">
        <v>20</v>
      </c>
      <c r="AA1093" s="25">
        <v>0.5412</v>
      </c>
      <c r="AB1093" t="str" s="6">
        <v>2026-10-01 10:41:27 UTC</v>
      </c>
      <c r="AC1093" t="str" s="6">
        <v>Local Line cache</v>
      </c>
      <c r="AD1093" s="23">
        <v>871143</v>
      </c>
      <c r="AE1093" s="23">
        <v>604158</v>
      </c>
      <c r="AF1093" t="str" s="23">
        <v>871143:604158:snap</v>
      </c>
      <c r="AG1093" t="str" s="23">
        <v>Yes</v>
      </c>
      <c r="AH1093" t="str" s="23">
        <v>Yes</v>
      </c>
      <c r="AI1093" s="18">
        <v>0</v>
      </c>
    </row>
    <row r="1094" ht="32" customHeight="1">
      <c r="A1094" t="str" s="7">
        <v>Deck Family Farm's Hyland Artisinal Meats</v>
      </c>
      <c r="B1094" t="str" s="7">
        <v>Lamb Merguez Sausage Links</v>
      </c>
      <c r="C1094" t="str" s="7">
        <v>4 links/pack 14 oz pack</v>
      </c>
      <c r="D1094" t="str" s="7">
        <v>Herd Share Members</v>
      </c>
      <c r="E1094" s="12">
        <v>21.53</v>
      </c>
      <c r="F1094" s="13">
        <v>23.25</v>
      </c>
      <c r="G1094" s="13">
        <f>IF(AND(ISNUMBER(E1094),ISNUMBER(F1094)),F1094-E1094,"")</f>
        <v>1.72</v>
      </c>
      <c r="H1094" s="14">
        <f>IF(AND(ISNUMBER(E1094),E1094&gt;0,ISNUMBER(F1094)),F1094/E1094-1,"")</f>
        <v>0.07988852763585697</v>
      </c>
      <c r="I1094" t="str" s="15">
        <v>Unreviewed</v>
      </c>
      <c r="J1094" s="16"/>
      <c r="K1094" t="str" s="15">
        <v/>
      </c>
      <c r="L1094" s="17" t="str">
        <f>IF(AC1094="Local catalog","",IF(AG1094="Yes",IF(ISNUMBER(E1094),E1094,""),IF(I1094="Keep current",IF(ISNUMBER(E1094),E1094,""),IF(AH1094&lt;&gt;"Yes","",IF(I1094="Approve proposed",F1094,IF(AND(I1094="Use my price",AND(ISNUMBER(J1094),J1094&gt;0)),J1094,""))))))</f>
        <v/>
      </c>
      <c r="M1094" t="str" s="7">
        <f>IF(AND(AG1094="Yes",OR(I1094="Approve proposed",I1094="Use my price")),"CHECK: protected price kept current",IF(OR(I1094="Unreviewed",I1094=""),"Pending review",IF(I1094="Hold","On hold",IF(I1094="Keep current",IF(ISNUMBER(E1094),"Kept current","CHECK: no confirmed current price"),IF(AH1094&lt;&gt;"Yes","CHECK: source needs review",IF(AND(I1094="Use my price",NOT(AND(ISNUMBER(J1094),J1094&gt;0))),"CHECK: enter a price above zero",IF(NOT(OR(I1094="Approve proposed",I1094="Use my price")),"CHECK: choose a listed decision",IF(OR(NOT(ISNUMBER(L1094)),L1094&lt;=0,NOT(ISNUMBER(Y1094)),Y1094&lt;=0,X1094&gt;=1),"CHECK: price or base unavailable",IF(L1094/(Y1094*(1-X1094))-1&lt;0,"CHECK: price below local base","Ready")))))))))</f>
        <v>Pending review</v>
      </c>
      <c r="N1094" s="18">
        <v>21.53</v>
      </c>
      <c r="O1094" s="19">
        <v>0.6574</v>
      </c>
      <c r="P1094" s="14">
        <v>0.7898</v>
      </c>
      <c r="Q1094" s="20" t="str">
        <f>IF(AND(ISNUMBER(L1094),ISNUMBER(Y1094),Y1094&gt;0,X1094&lt;1),ROUND(L1094/(Y1094*(1-X1094))-1,4),"")</f>
        <v/>
      </c>
      <c r="R1094" s="12">
        <v>0</v>
      </c>
      <c r="S1094" s="13">
        <f>IF(AND(ISNUMBER(E1094),E1094&gt;0,ISNUMBER(F1094)),R1094*(F1094/E1094-1)*(1-'Start Here'!$B$16),0)</f>
        <v>0</v>
      </c>
      <c r="T1094" s="17">
        <f>IF(AND(M1094="Ready",OR(I1094="Approve proposed",AND(I1094="Use my price",AND(ISNUMBER(J1094),J1094&gt;0))),ISNUMBER(L1094),E1094&gt;0),R1094*(L1094/E1094-1)*(1-'Start Here'!$B$16),0)</f>
        <v>0</v>
      </c>
      <c r="U1094" t="str" s="6">
        <v>Currently hidden; do not activate automatically</v>
      </c>
      <c r="V1094" t="str" s="21">
        <v>No</v>
      </c>
      <c r="W1094" t="str" s="21">
        <v>No</v>
      </c>
      <c r="X1094" s="22">
        <v>0</v>
      </c>
      <c r="Y1094" s="18">
        <v>12.99</v>
      </c>
      <c r="Z1094" s="18">
        <v>24</v>
      </c>
      <c r="AA1094" s="25">
        <v>0.5412</v>
      </c>
      <c r="AB1094" t="str" s="6">
        <v>2026-10-01 10:41:27 UTC</v>
      </c>
      <c r="AC1094" t="str" s="6">
        <v>Local Line cache</v>
      </c>
      <c r="AD1094" s="23">
        <v>913648</v>
      </c>
      <c r="AE1094" s="23">
        <v>659184</v>
      </c>
      <c r="AF1094" t="str" s="23">
        <v>913648:659184:herdShare</v>
      </c>
      <c r="AG1094" t="str" s="23">
        <v>No</v>
      </c>
      <c r="AH1094" t="str" s="23">
        <v>Yes</v>
      </c>
      <c r="AI1094" s="18">
        <v>0</v>
      </c>
    </row>
    <row r="1095" ht="32" customHeight="1">
      <c r="A1095" t="str" s="7">
        <v>Deck Family Farm's Hyland Artisinal Meats</v>
      </c>
      <c r="B1095" t="str" s="7">
        <v>Lamb Merguez Sausage Links</v>
      </c>
      <c r="C1095" t="str" s="7">
        <v>4 links/pack 14 oz pack</v>
      </c>
      <c r="D1095" t="str" s="7">
        <v>CSA Members</v>
      </c>
      <c r="E1095" s="12">
        <v>21.53</v>
      </c>
      <c r="F1095" s="13">
        <v>23.25</v>
      </c>
      <c r="G1095" s="13">
        <f>IF(AND(ISNUMBER(E1095),ISNUMBER(F1095)),F1095-E1095,"")</f>
        <v>1.72</v>
      </c>
      <c r="H1095" s="14">
        <f>IF(AND(ISNUMBER(E1095),E1095&gt;0,ISNUMBER(F1095)),F1095/E1095-1,"")</f>
        <v>0.07988852763585697</v>
      </c>
      <c r="I1095" t="str" s="15">
        <v>Unreviewed</v>
      </c>
      <c r="J1095" s="16"/>
      <c r="K1095" t="str" s="15">
        <v/>
      </c>
      <c r="L1095" s="17" t="str">
        <f>IF(AC1095="Local catalog","",IF(AG1095="Yes",IF(ISNUMBER(E1095),E1095,""),IF(I1095="Keep current",IF(ISNUMBER(E1095),E1095,""),IF(AH1095&lt;&gt;"Yes","",IF(I1095="Approve proposed",F1095,IF(AND(I1095="Use my price",AND(ISNUMBER(J1095),J1095&gt;0)),J1095,""))))))</f>
        <v/>
      </c>
      <c r="M1095" t="str" s="7">
        <f>IF(AND(AG1095="Yes",OR(I1095="Approve proposed",I1095="Use my price")),"CHECK: protected price kept current",IF(OR(I1095="Unreviewed",I1095=""),"Pending review",IF(I1095="Hold","On hold",IF(I1095="Keep current",IF(ISNUMBER(E1095),"Kept current","CHECK: no confirmed current price"),IF(AH1095&lt;&gt;"Yes","CHECK: source needs review",IF(AND(I1095="Use my price",NOT(AND(ISNUMBER(J1095),J1095&gt;0))),"CHECK: enter a price above zero",IF(NOT(OR(I1095="Approve proposed",I1095="Use my price")),"CHECK: choose a listed decision",IF(OR(NOT(ISNUMBER(L1095)),L1095&lt;=0,NOT(ISNUMBER(Y1095)),Y1095&lt;=0,X1095&gt;=1),"CHECK: price or base unavailable",IF(L1095/(Y1095*(1-X1095))-1&lt;0,"CHECK: price below local base","Ready")))))))))</f>
        <v>Pending review</v>
      </c>
      <c r="N1095" s="18">
        <v>21.53</v>
      </c>
      <c r="O1095" s="19">
        <v>0.6574</v>
      </c>
      <c r="P1095" s="14">
        <v>0.7898</v>
      </c>
      <c r="Q1095" s="20" t="str">
        <f>IF(AND(ISNUMBER(L1095),ISNUMBER(Y1095),Y1095&gt;0,X1095&lt;1),ROUND(L1095/(Y1095*(1-X1095))-1,4),"")</f>
        <v/>
      </c>
      <c r="R1095" s="12">
        <v>0</v>
      </c>
      <c r="S1095" s="13">
        <f>IF(AND(ISNUMBER(E1095),E1095&gt;0,ISNUMBER(F1095)),R1095*(F1095/E1095-1)*(1-'Start Here'!$B$16),0)</f>
        <v>0</v>
      </c>
      <c r="T1095" s="17">
        <f>IF(AND(M1095="Ready",OR(I1095="Approve proposed",AND(I1095="Use my price",AND(ISNUMBER(J1095),J1095&gt;0))),ISNUMBER(L1095),E1095&gt;0),R1095*(L1095/E1095-1)*(1-'Start Here'!$B$16),0)</f>
        <v>0</v>
      </c>
      <c r="U1095" t="str" s="6">
        <v>Currently hidden; do not activate automatically</v>
      </c>
      <c r="V1095" t="str" s="21">
        <v>No</v>
      </c>
      <c r="W1095" t="str" s="21">
        <v>No</v>
      </c>
      <c r="X1095" s="22">
        <v>0</v>
      </c>
      <c r="Y1095" s="18">
        <v>12.99</v>
      </c>
      <c r="Z1095" s="18">
        <v>24</v>
      </c>
      <c r="AA1095" s="25">
        <v>0.5412</v>
      </c>
      <c r="AB1095" t="str" s="6">
        <v>2026-10-01 10:41:27 UTC</v>
      </c>
      <c r="AC1095" t="str" s="6">
        <v>Local Line cache</v>
      </c>
      <c r="AD1095" s="23">
        <v>913648</v>
      </c>
      <c r="AE1095" s="23">
        <v>659184</v>
      </c>
      <c r="AF1095" t="str" s="23">
        <v>913648:659184:member</v>
      </c>
      <c r="AG1095" t="str" s="23">
        <v>No</v>
      </c>
      <c r="AH1095" t="str" s="23">
        <v>Yes</v>
      </c>
      <c r="AI1095" s="18">
        <v>0</v>
      </c>
    </row>
    <row r="1096" ht="32" customHeight="1">
      <c r="A1096" t="str" s="7">
        <v>Deck Family Farm's Hyland Artisinal Meats</v>
      </c>
      <c r="B1096" t="str" s="7">
        <v>Lamb Merguez Sausage Links</v>
      </c>
      <c r="C1096" t="str" s="7">
        <v>4 links/pack 14 oz pack</v>
      </c>
      <c r="D1096" t="str" s="7">
        <v>Guest Basket</v>
      </c>
      <c r="E1096" s="12">
        <v>21.53</v>
      </c>
      <c r="F1096" s="13">
        <v>23.25</v>
      </c>
      <c r="G1096" s="13">
        <f>IF(AND(ISNUMBER(E1096),ISNUMBER(F1096)),F1096-E1096,"")</f>
        <v>1.72</v>
      </c>
      <c r="H1096" s="14">
        <f>IF(AND(ISNUMBER(E1096),E1096&gt;0,ISNUMBER(F1096)),F1096/E1096-1,"")</f>
        <v>0.07988852763585697</v>
      </c>
      <c r="I1096" t="str" s="15">
        <v>Unreviewed</v>
      </c>
      <c r="J1096" s="16"/>
      <c r="K1096" t="str" s="15">
        <v/>
      </c>
      <c r="L1096" s="17" t="str">
        <f>IF(AC1096="Local catalog","",IF(AG1096="Yes",IF(ISNUMBER(E1096),E1096,""),IF(I1096="Keep current",IF(ISNUMBER(E1096),E1096,""),IF(AH1096&lt;&gt;"Yes","",IF(I1096="Approve proposed",F1096,IF(AND(I1096="Use my price",AND(ISNUMBER(J1096),J1096&gt;0)),J1096,""))))))</f>
        <v/>
      </c>
      <c r="M1096" t="str" s="7">
        <f>IF(AND(AG1096="Yes",OR(I1096="Approve proposed",I1096="Use my price")),"CHECK: protected price kept current",IF(OR(I1096="Unreviewed",I1096=""),"Pending review",IF(I1096="Hold","On hold",IF(I1096="Keep current",IF(ISNUMBER(E1096),"Kept current","CHECK: no confirmed current price"),IF(AH1096&lt;&gt;"Yes","CHECK: source needs review",IF(AND(I1096="Use my price",NOT(AND(ISNUMBER(J1096),J1096&gt;0))),"CHECK: enter a price above zero",IF(NOT(OR(I1096="Approve proposed",I1096="Use my price")),"CHECK: choose a listed decision",IF(OR(NOT(ISNUMBER(L1096)),L1096&lt;=0,NOT(ISNUMBER(Y1096)),Y1096&lt;=0,X1096&gt;=1),"CHECK: price or base unavailable",IF(L1096/(Y1096*(1-X1096))-1&lt;0,"CHECK: price below local base","Ready")))))))))</f>
        <v>Pending review</v>
      </c>
      <c r="N1096" s="18">
        <v>21.53</v>
      </c>
      <c r="O1096" s="19">
        <v>0.6574</v>
      </c>
      <c r="P1096" s="14">
        <v>0.7898</v>
      </c>
      <c r="Q1096" s="20" t="str">
        <f>IF(AND(ISNUMBER(L1096),ISNUMBER(Y1096),Y1096&gt;0,X1096&lt;1),ROUND(L1096/(Y1096*(1-X1096))-1,4),"")</f>
        <v/>
      </c>
      <c r="R1096" s="12">
        <v>0</v>
      </c>
      <c r="S1096" s="13">
        <f>IF(AND(ISNUMBER(E1096),E1096&gt;0,ISNUMBER(F1096)),R1096*(F1096/E1096-1)*(1-'Start Here'!$B$16),0)</f>
        <v>0</v>
      </c>
      <c r="T1096" s="17">
        <f>IF(AND(M1096="Ready",OR(I1096="Approve proposed",AND(I1096="Use my price",AND(ISNUMBER(J1096),J1096&gt;0))),ISNUMBER(L1096),E1096&gt;0),R1096*(L1096/E1096-1)*(1-'Start Here'!$B$16),0)</f>
        <v>0</v>
      </c>
      <c r="U1096" t="str" s="6">
        <v>Currently hidden; do not activate automatically</v>
      </c>
      <c r="V1096" t="str" s="21">
        <v>No</v>
      </c>
      <c r="W1096" t="str" s="21">
        <v>No</v>
      </c>
      <c r="X1096" s="22">
        <v>0</v>
      </c>
      <c r="Y1096" s="18">
        <v>12.99</v>
      </c>
      <c r="Z1096" s="18">
        <v>24</v>
      </c>
      <c r="AA1096" s="25">
        <v>0.5412</v>
      </c>
      <c r="AB1096" t="str" s="6">
        <v>2026-10-01 10:41:27 UTC</v>
      </c>
      <c r="AC1096" t="str" s="6">
        <v>Local Line cache</v>
      </c>
      <c r="AD1096" s="23">
        <v>913648</v>
      </c>
      <c r="AE1096" s="23">
        <v>659184</v>
      </c>
      <c r="AF1096" t="str" s="23">
        <v>913648:659184:guest</v>
      </c>
      <c r="AG1096" t="str" s="23">
        <v>No</v>
      </c>
      <c r="AH1096" t="str" s="23">
        <v>Yes</v>
      </c>
      <c r="AI1096" s="18">
        <v>0</v>
      </c>
    </row>
    <row r="1097" ht="32" customHeight="1">
      <c r="A1097" t="str" s="7">
        <v>Deck Family Farm's Hyland Artisinal Meats</v>
      </c>
      <c r="B1097" t="str" s="7">
        <v>Lamb Merguez Sausage Links</v>
      </c>
      <c r="C1097" t="str" s="7">
        <v>4 links/pack 14 oz pack</v>
      </c>
      <c r="D1097" t="str" s="7">
        <v>SNAP</v>
      </c>
      <c r="E1097" s="12">
        <v>21.53</v>
      </c>
      <c r="F1097" s="13">
        <v>21.53</v>
      </c>
      <c r="G1097" s="13">
        <f>IF(AND(ISNUMBER(E1097),ISNUMBER(F1097)),F1097-E1097,"")</f>
        <v>0</v>
      </c>
      <c r="H1097" s="14">
        <f>IF(AND(ISNUMBER(E1097),E1097&gt;0,ISNUMBER(F1097)),F1097/E1097-1,"")</f>
        <v>0</v>
      </c>
      <c r="I1097" t="str" s="15">
        <v>Keep current</v>
      </c>
      <c r="J1097" s="16"/>
      <c r="K1097" t="str" s="15">
        <v/>
      </c>
      <c r="L1097" s="17">
        <f>IF(AC1097="Local catalog","",IF(AG1097="Yes",IF(ISNUMBER(E1097),E1097,""),IF(I1097="Keep current",IF(ISNUMBER(E1097),E1097,""),IF(AH1097&lt;&gt;"Yes","",IF(I1097="Approve proposed",F1097,IF(AND(I1097="Use my price",AND(ISNUMBER(J1097),J1097&gt;0)),J1097,""))))))</f>
        <v>21.53</v>
      </c>
      <c r="M1097" t="str" s="7">
        <f>IF(AND(AG1097="Yes",OR(I1097="Approve proposed",I1097="Use my price")),"CHECK: protected price kept current",IF(OR(I1097="Unreviewed",I1097=""),"Pending review",IF(I1097="Hold","On hold",IF(I1097="Keep current",IF(ISNUMBER(E1097),"Kept current","CHECK: no confirmed current price"),IF(AH1097&lt;&gt;"Yes","CHECK: source needs review",IF(AND(I1097="Use my price",NOT(AND(ISNUMBER(J1097),J1097&gt;0))),"CHECK: enter a price above zero",IF(NOT(OR(I1097="Approve proposed",I1097="Use my price")),"CHECK: choose a listed decision",IF(OR(NOT(ISNUMBER(L1097)),L1097&lt;=0,NOT(ISNUMBER(Y1097)),Y1097&lt;=0,X1097&gt;=1),"CHECK: price or base unavailable",IF(L1097/(Y1097*(1-X1097))-1&lt;0,"CHECK: price below local base","Ready")))))))))</f>
        <v>Kept current</v>
      </c>
      <c r="N1097" s="18">
        <v>21.53</v>
      </c>
      <c r="O1097" s="19">
        <v>0.6574</v>
      </c>
      <c r="P1097" s="14">
        <v>0.6574</v>
      </c>
      <c r="Q1097" s="20">
        <f>IF(AND(ISNUMBER(L1097),ISNUMBER(Y1097),Y1097&gt;0,X1097&lt;1),ROUND(L1097/(Y1097*(1-X1097))-1,4),"")</f>
        <v>0.6574</v>
      </c>
      <c r="R1097" s="12">
        <v>0</v>
      </c>
      <c r="S1097" s="13">
        <f>IF(AND(ISNUMBER(E1097),E1097&gt;0,ISNUMBER(F1097)),R1097*(F1097/E1097-1)*(1-'Start Here'!$B$16),0)</f>
        <v>0</v>
      </c>
      <c r="T1097" s="17">
        <f>IF(AND(M1097="Ready",OR(I1097="Approve proposed",AND(I1097="Use my price",AND(ISNUMBER(J1097),J1097&gt;0))),ISNUMBER(L1097),E1097&gt;0),R1097*(L1097/E1097-1)*(1-'Start Here'!$B$16),0)</f>
        <v>0</v>
      </c>
      <c r="U1097" t="str" s="6">
        <v>SNAP: preserve existing selling price; Currently hidden; do not activate automatically</v>
      </c>
      <c r="V1097" t="str" s="21">
        <v>No</v>
      </c>
      <c r="W1097" t="str" s="21">
        <v>No</v>
      </c>
      <c r="X1097" s="22">
        <v>0</v>
      </c>
      <c r="Y1097" s="18">
        <v>12.99</v>
      </c>
      <c r="Z1097" s="18">
        <v>24</v>
      </c>
      <c r="AA1097" s="25">
        <v>0.5412</v>
      </c>
      <c r="AB1097" t="str" s="6">
        <v>2026-10-01 10:41:27 UTC</v>
      </c>
      <c r="AC1097" t="str" s="6">
        <v>Local Line cache</v>
      </c>
      <c r="AD1097" s="23">
        <v>913648</v>
      </c>
      <c r="AE1097" s="23">
        <v>659184</v>
      </c>
      <c r="AF1097" t="str" s="23">
        <v>913648:659184:snap</v>
      </c>
      <c r="AG1097" t="str" s="23">
        <v>Yes</v>
      </c>
      <c r="AH1097" t="str" s="23">
        <v>Yes</v>
      </c>
      <c r="AI1097" s="18">
        <v>0</v>
      </c>
    </row>
    <row r="1098" ht="32" customHeight="1">
      <c r="A1098" t="str" s="7">
        <v>Deck Family Farm's Hyland Artisinal Meats</v>
      </c>
      <c r="B1098" t="str" s="7">
        <v>Rendered Beef Tallow, 16 oz</v>
      </c>
      <c r="C1098" t="str" s="7">
        <v>16 oz</v>
      </c>
      <c r="D1098" t="str" s="7">
        <v>Herd Share Members</v>
      </c>
      <c r="E1098" s="12">
        <v>17.93</v>
      </c>
      <c r="F1098" s="13">
        <v>19.36</v>
      </c>
      <c r="G1098" s="13">
        <f>IF(AND(ISNUMBER(E1098),ISNUMBER(F1098)),F1098-E1098,"")</f>
        <v>1.43</v>
      </c>
      <c r="H1098" s="14">
        <f>IF(AND(ISNUMBER(E1098),E1098&gt;0,ISNUMBER(F1098)),F1098/E1098-1,"")</f>
        <v>0.07975460122699385</v>
      </c>
      <c r="I1098" t="str" s="15">
        <v>Unreviewed</v>
      </c>
      <c r="J1098" s="16"/>
      <c r="K1098" t="str" s="15">
        <v/>
      </c>
      <c r="L1098" s="17" t="str">
        <f>IF(AC1098="Local catalog","",IF(AG1098="Yes",IF(ISNUMBER(E1098),E1098,""),IF(I1098="Keep current",IF(ISNUMBER(E1098),E1098,""),IF(AH1098&lt;&gt;"Yes","",IF(I1098="Approve proposed",F1098,IF(AND(I1098="Use my price",AND(ISNUMBER(J1098),J1098&gt;0)),J1098,""))))))</f>
        <v/>
      </c>
      <c r="M1098" t="str" s="7">
        <f>IF(AND(AG1098="Yes",OR(I1098="Approve proposed",I1098="Use my price")),"CHECK: protected price kept current",IF(OR(I1098="Unreviewed",I1098=""),"Pending review",IF(I1098="Hold","On hold",IF(I1098="Keep current",IF(ISNUMBER(E1098),"Kept current","CHECK: no confirmed current price"),IF(AH1098&lt;&gt;"Yes","CHECK: source needs review",IF(AND(I1098="Use my price",NOT(AND(ISNUMBER(J1098),J1098&gt;0))),"CHECK: enter a price above zero",IF(NOT(OR(I1098="Approve proposed",I1098="Use my price")),"CHECK: choose a listed decision",IF(OR(NOT(ISNUMBER(L1098)),L1098&lt;=0,NOT(ISNUMBER(Y1098)),Y1098&lt;=0,X1098&gt;=1),"CHECK: price or base unavailable",IF(L1098/(Y1098*(1-X1098))-1&lt;0,"CHECK: price below local base","Ready")))))))))</f>
        <v>Pending review</v>
      </c>
      <c r="N1098" s="18">
        <v>17.93</v>
      </c>
      <c r="O1098" s="19">
        <v>0.6574</v>
      </c>
      <c r="P1098" s="14">
        <v>0.7893</v>
      </c>
      <c r="Q1098" s="20" t="str">
        <f>IF(AND(ISNUMBER(L1098),ISNUMBER(Y1098),Y1098&gt;0,X1098&lt;1),ROUND(L1098/(Y1098*(1-X1098))-1,4),"")</f>
        <v/>
      </c>
      <c r="R1098" s="12">
        <v>394.46000000000004</v>
      </c>
      <c r="S1098" s="13">
        <f>IF(AND(ISNUMBER(E1098),E1098&gt;0,ISNUMBER(F1098)),R1098*(F1098/E1098-1)*(1-'Start Here'!$B$16),0)</f>
        <v>30.516199999999998</v>
      </c>
      <c r="T1098" s="17">
        <f>IF(AND(M1098="Ready",OR(I1098="Approve proposed",AND(I1098="Use my price",AND(ISNUMBER(J1098),J1098&gt;0))),ISNUMBER(L1098),E1098&gt;0),R1098*(L1098/E1098-1)*(1-'Start Here'!$B$16),0)</f>
        <v>0</v>
      </c>
      <c r="U1098" t="str" s="6">
        <v/>
      </c>
      <c r="V1098" t="str" s="21">
        <v>Yes</v>
      </c>
      <c r="W1098" t="str" s="21">
        <v>No</v>
      </c>
      <c r="X1098" s="22">
        <v>0</v>
      </c>
      <c r="Y1098" s="18">
        <v>10.82</v>
      </c>
      <c r="Z1098" s="18">
        <v>20</v>
      </c>
      <c r="AA1098" s="25">
        <v>0.5412</v>
      </c>
      <c r="AB1098" t="str" s="6">
        <v>2026-10-01 10:41:27 UTC</v>
      </c>
      <c r="AC1098" t="str" s="6">
        <v>Local Line cache</v>
      </c>
      <c r="AD1098" s="23">
        <v>805663</v>
      </c>
      <c r="AE1098" s="23">
        <v>547722</v>
      </c>
      <c r="AF1098" t="str" s="23">
        <v>805663:547722:herdShare</v>
      </c>
      <c r="AG1098" t="str" s="23">
        <v>No</v>
      </c>
      <c r="AH1098" t="str" s="23">
        <v>Yes</v>
      </c>
      <c r="AI1098" s="18">
        <v>238.04000000000002</v>
      </c>
    </row>
    <row r="1099" ht="32" customHeight="1">
      <c r="A1099" t="str" s="7">
        <v>Deck Family Farm's Hyland Artisinal Meats</v>
      </c>
      <c r="B1099" t="str" s="7">
        <v>Rendered Beef Tallow, 16 oz</v>
      </c>
      <c r="C1099" t="str" s="7">
        <v>16 oz</v>
      </c>
      <c r="D1099" t="str" s="7">
        <v>CSA Members</v>
      </c>
      <c r="E1099" s="12">
        <v>17.93</v>
      </c>
      <c r="F1099" s="13">
        <v>19.36</v>
      </c>
      <c r="G1099" s="13">
        <f>IF(AND(ISNUMBER(E1099),ISNUMBER(F1099)),F1099-E1099,"")</f>
        <v>1.43</v>
      </c>
      <c r="H1099" s="14">
        <f>IF(AND(ISNUMBER(E1099),E1099&gt;0,ISNUMBER(F1099)),F1099/E1099-1,"")</f>
        <v>0.07975460122699385</v>
      </c>
      <c r="I1099" t="str" s="15">
        <v>Unreviewed</v>
      </c>
      <c r="J1099" s="16"/>
      <c r="K1099" t="str" s="15">
        <v/>
      </c>
      <c r="L1099" s="17" t="str">
        <f>IF(AC1099="Local catalog","",IF(AG1099="Yes",IF(ISNUMBER(E1099),E1099,""),IF(I1099="Keep current",IF(ISNUMBER(E1099),E1099,""),IF(AH1099&lt;&gt;"Yes","",IF(I1099="Approve proposed",F1099,IF(AND(I1099="Use my price",AND(ISNUMBER(J1099),J1099&gt;0)),J1099,""))))))</f>
        <v/>
      </c>
      <c r="M1099" t="str" s="7">
        <f>IF(AND(AG1099="Yes",OR(I1099="Approve proposed",I1099="Use my price")),"CHECK: protected price kept current",IF(OR(I1099="Unreviewed",I1099=""),"Pending review",IF(I1099="Hold","On hold",IF(I1099="Keep current",IF(ISNUMBER(E1099),"Kept current","CHECK: no confirmed current price"),IF(AH1099&lt;&gt;"Yes","CHECK: source needs review",IF(AND(I1099="Use my price",NOT(AND(ISNUMBER(J1099),J1099&gt;0))),"CHECK: enter a price above zero",IF(NOT(OR(I1099="Approve proposed",I1099="Use my price")),"CHECK: choose a listed decision",IF(OR(NOT(ISNUMBER(L1099)),L1099&lt;=0,NOT(ISNUMBER(Y1099)),Y1099&lt;=0,X1099&gt;=1),"CHECK: price or base unavailable",IF(L1099/(Y1099*(1-X1099))-1&lt;0,"CHECK: price below local base","Ready")))))))))</f>
        <v>Pending review</v>
      </c>
      <c r="N1099" s="18">
        <v>17.93</v>
      </c>
      <c r="O1099" s="19">
        <v>0.6574</v>
      </c>
      <c r="P1099" s="14">
        <v>0.7893</v>
      </c>
      <c r="Q1099" s="20" t="str">
        <f>IF(AND(ISNUMBER(L1099),ISNUMBER(Y1099),Y1099&gt;0,X1099&lt;1),ROUND(L1099/(Y1099*(1-X1099))-1,4),"")</f>
        <v/>
      </c>
      <c r="R1099" s="12">
        <v>0</v>
      </c>
      <c r="S1099" s="13">
        <f>IF(AND(ISNUMBER(E1099),E1099&gt;0,ISNUMBER(F1099)),R1099*(F1099/E1099-1)*(1-'Start Here'!$B$16),0)</f>
        <v>0</v>
      </c>
      <c r="T1099" s="17">
        <f>IF(AND(M1099="Ready",OR(I1099="Approve proposed",AND(I1099="Use my price",AND(ISNUMBER(J1099),J1099&gt;0))),ISNUMBER(L1099),E1099&gt;0),R1099*(L1099/E1099-1)*(1-'Start Here'!$B$16),0)</f>
        <v>0</v>
      </c>
      <c r="U1099" t="str" s="6">
        <v/>
      </c>
      <c r="V1099" t="str" s="21">
        <v>Yes</v>
      </c>
      <c r="W1099" t="str" s="21">
        <v>No</v>
      </c>
      <c r="X1099" s="22">
        <v>0</v>
      </c>
      <c r="Y1099" s="18">
        <v>10.82</v>
      </c>
      <c r="Z1099" s="18">
        <v>20</v>
      </c>
      <c r="AA1099" s="25">
        <v>0.5412</v>
      </c>
      <c r="AB1099" t="str" s="6">
        <v>2026-10-01 10:41:27 UTC</v>
      </c>
      <c r="AC1099" t="str" s="6">
        <v>Local Line cache</v>
      </c>
      <c r="AD1099" s="23">
        <v>805663</v>
      </c>
      <c r="AE1099" s="23">
        <v>547722</v>
      </c>
      <c r="AF1099" t="str" s="23">
        <v>805663:547722:member</v>
      </c>
      <c r="AG1099" t="str" s="23">
        <v>No</v>
      </c>
      <c r="AH1099" t="str" s="23">
        <v>Yes</v>
      </c>
      <c r="AI1099" s="18">
        <v>0</v>
      </c>
    </row>
    <row r="1100" ht="32" customHeight="1">
      <c r="A1100" t="str" s="7">
        <v>Deck Family Farm's Hyland Artisinal Meats</v>
      </c>
      <c r="B1100" t="str" s="7">
        <v>Rendered Beef Tallow, 16 oz</v>
      </c>
      <c r="C1100" t="str" s="7">
        <v>16 oz</v>
      </c>
      <c r="D1100" t="str" s="7">
        <v>Guest Basket</v>
      </c>
      <c r="E1100" s="12">
        <v>17.93</v>
      </c>
      <c r="F1100" s="13">
        <v>19.36</v>
      </c>
      <c r="G1100" s="13">
        <f>IF(AND(ISNUMBER(E1100),ISNUMBER(F1100)),F1100-E1100,"")</f>
        <v>1.43</v>
      </c>
      <c r="H1100" s="14">
        <f>IF(AND(ISNUMBER(E1100),E1100&gt;0,ISNUMBER(F1100)),F1100/E1100-1,"")</f>
        <v>0.07975460122699385</v>
      </c>
      <c r="I1100" t="str" s="15">
        <v>Unreviewed</v>
      </c>
      <c r="J1100" s="16"/>
      <c r="K1100" t="str" s="15">
        <v/>
      </c>
      <c r="L1100" s="17" t="str">
        <f>IF(AC1100="Local catalog","",IF(AG1100="Yes",IF(ISNUMBER(E1100),E1100,""),IF(I1100="Keep current",IF(ISNUMBER(E1100),E1100,""),IF(AH1100&lt;&gt;"Yes","",IF(I1100="Approve proposed",F1100,IF(AND(I1100="Use my price",AND(ISNUMBER(J1100),J1100&gt;0)),J1100,""))))))</f>
        <v/>
      </c>
      <c r="M1100" t="str" s="7">
        <f>IF(AND(AG1100="Yes",OR(I1100="Approve proposed",I1100="Use my price")),"CHECK: protected price kept current",IF(OR(I1100="Unreviewed",I1100=""),"Pending review",IF(I1100="Hold","On hold",IF(I1100="Keep current",IF(ISNUMBER(E1100),"Kept current","CHECK: no confirmed current price"),IF(AH1100&lt;&gt;"Yes","CHECK: source needs review",IF(AND(I1100="Use my price",NOT(AND(ISNUMBER(J1100),J1100&gt;0))),"CHECK: enter a price above zero",IF(NOT(OR(I1100="Approve proposed",I1100="Use my price")),"CHECK: choose a listed decision",IF(OR(NOT(ISNUMBER(L1100)),L1100&lt;=0,NOT(ISNUMBER(Y1100)),Y1100&lt;=0,X1100&gt;=1),"CHECK: price or base unavailable",IF(L1100/(Y1100*(1-X1100))-1&lt;0,"CHECK: price below local base","Ready")))))))))</f>
        <v>Pending review</v>
      </c>
      <c r="N1100" s="18">
        <v>17.93</v>
      </c>
      <c r="O1100" s="19">
        <v>0.6574</v>
      </c>
      <c r="P1100" s="14">
        <v>0.7893</v>
      </c>
      <c r="Q1100" s="20" t="str">
        <f>IF(AND(ISNUMBER(L1100),ISNUMBER(Y1100),Y1100&gt;0,X1100&lt;1),ROUND(L1100/(Y1100*(1-X1100))-1,4),"")</f>
        <v/>
      </c>
      <c r="R1100" s="12">
        <v>17.93</v>
      </c>
      <c r="S1100" s="13">
        <f>IF(AND(ISNUMBER(E1100),E1100&gt;0,ISNUMBER(F1100)),R1100*(F1100/E1100-1)*(1-'Start Here'!$B$16),0)</f>
        <v>1.3870999999999998</v>
      </c>
      <c r="T1100" s="17">
        <f>IF(AND(M1100="Ready",OR(I1100="Approve proposed",AND(I1100="Use my price",AND(ISNUMBER(J1100),J1100&gt;0))),ISNUMBER(L1100),E1100&gt;0),R1100*(L1100/E1100-1)*(1-'Start Here'!$B$16),0)</f>
        <v>0</v>
      </c>
      <c r="U1100" t="str" s="6">
        <v/>
      </c>
      <c r="V1100" t="str" s="21">
        <v>Yes</v>
      </c>
      <c r="W1100" t="str" s="21">
        <v>No</v>
      </c>
      <c r="X1100" s="22">
        <v>0</v>
      </c>
      <c r="Y1100" s="18">
        <v>10.82</v>
      </c>
      <c r="Z1100" s="18">
        <v>20</v>
      </c>
      <c r="AA1100" s="25">
        <v>0.5412</v>
      </c>
      <c r="AB1100" t="str" s="6">
        <v>2026-10-01 10:41:27 UTC</v>
      </c>
      <c r="AC1100" t="str" s="6">
        <v>Local Line cache</v>
      </c>
      <c r="AD1100" s="23">
        <v>805663</v>
      </c>
      <c r="AE1100" s="23">
        <v>547722</v>
      </c>
      <c r="AF1100" t="str" s="23">
        <v>805663:547722:guest</v>
      </c>
      <c r="AG1100" t="str" s="23">
        <v>No</v>
      </c>
      <c r="AH1100" t="str" s="23">
        <v>Yes</v>
      </c>
      <c r="AI1100" s="18">
        <v>10.82</v>
      </c>
    </row>
    <row r="1101" ht="32" customHeight="1">
      <c r="A1101" t="str" s="7">
        <v>Deck Family Farm's Hyland Artisinal Meats</v>
      </c>
      <c r="B1101" t="str" s="7">
        <v>Rendered Beef Tallow, 16 oz</v>
      </c>
      <c r="C1101" t="str" s="7">
        <v>16 oz</v>
      </c>
      <c r="D1101" t="str" s="7">
        <v>SNAP</v>
      </c>
      <c r="E1101" s="12">
        <v>17.93</v>
      </c>
      <c r="F1101" s="13">
        <v>17.93</v>
      </c>
      <c r="G1101" s="13">
        <f>IF(AND(ISNUMBER(E1101),ISNUMBER(F1101)),F1101-E1101,"")</f>
        <v>0</v>
      </c>
      <c r="H1101" s="14">
        <f>IF(AND(ISNUMBER(E1101),E1101&gt;0,ISNUMBER(F1101)),F1101/E1101-1,"")</f>
        <v>0</v>
      </c>
      <c r="I1101" t="str" s="15">
        <v>Keep current</v>
      </c>
      <c r="J1101" s="16"/>
      <c r="K1101" t="str" s="15">
        <v/>
      </c>
      <c r="L1101" s="17">
        <f>IF(AC1101="Local catalog","",IF(AG1101="Yes",IF(ISNUMBER(E1101),E1101,""),IF(I1101="Keep current",IF(ISNUMBER(E1101),E1101,""),IF(AH1101&lt;&gt;"Yes","",IF(I1101="Approve proposed",F1101,IF(AND(I1101="Use my price",AND(ISNUMBER(J1101),J1101&gt;0)),J1101,""))))))</f>
        <v>17.93</v>
      </c>
      <c r="M1101" t="str" s="7">
        <f>IF(AND(AG1101="Yes",OR(I1101="Approve proposed",I1101="Use my price")),"CHECK: protected price kept current",IF(OR(I1101="Unreviewed",I1101=""),"Pending review",IF(I1101="Hold","On hold",IF(I1101="Keep current",IF(ISNUMBER(E1101),"Kept current","CHECK: no confirmed current price"),IF(AH1101&lt;&gt;"Yes","CHECK: source needs review",IF(AND(I1101="Use my price",NOT(AND(ISNUMBER(J1101),J1101&gt;0))),"CHECK: enter a price above zero",IF(NOT(OR(I1101="Approve proposed",I1101="Use my price")),"CHECK: choose a listed decision",IF(OR(NOT(ISNUMBER(L1101)),L1101&lt;=0,NOT(ISNUMBER(Y1101)),Y1101&lt;=0,X1101&gt;=1),"CHECK: price or base unavailable",IF(L1101/(Y1101*(1-X1101))-1&lt;0,"CHECK: price below local base","Ready")))))))))</f>
        <v>Kept current</v>
      </c>
      <c r="N1101" s="18">
        <v>17.93</v>
      </c>
      <c r="O1101" s="19">
        <v>0.6574</v>
      </c>
      <c r="P1101" s="14">
        <v>0.6571</v>
      </c>
      <c r="Q1101" s="20">
        <f>IF(AND(ISNUMBER(L1101),ISNUMBER(Y1101),Y1101&gt;0,X1101&lt;1),ROUND(L1101/(Y1101*(1-X1101))-1,4),"")</f>
        <v>0.6571</v>
      </c>
      <c r="R1101" s="12">
        <v>0</v>
      </c>
      <c r="S1101" s="13">
        <f>IF(AND(ISNUMBER(E1101),E1101&gt;0,ISNUMBER(F1101)),R1101*(F1101/E1101-1)*(1-'Start Here'!$B$16),0)</f>
        <v>0</v>
      </c>
      <c r="T1101" s="17">
        <f>IF(AND(M1101="Ready",OR(I1101="Approve proposed",AND(I1101="Use my price",AND(ISNUMBER(J1101),J1101&gt;0))),ISNUMBER(L1101),E1101&gt;0),R1101*(L1101/E1101-1)*(1-'Start Here'!$B$16),0)</f>
        <v>0</v>
      </c>
      <c r="U1101" t="str" s="6">
        <v>SNAP: preserve existing selling price</v>
      </c>
      <c r="V1101" t="str" s="21">
        <v>Yes</v>
      </c>
      <c r="W1101" t="str" s="21">
        <v>No</v>
      </c>
      <c r="X1101" s="22">
        <v>0</v>
      </c>
      <c r="Y1101" s="18">
        <v>10.82</v>
      </c>
      <c r="Z1101" s="18">
        <v>20</v>
      </c>
      <c r="AA1101" s="25">
        <v>0.5412</v>
      </c>
      <c r="AB1101" t="str" s="6">
        <v>2026-10-01 10:41:27 UTC</v>
      </c>
      <c r="AC1101" t="str" s="6">
        <v>Local Line cache</v>
      </c>
      <c r="AD1101" s="23">
        <v>805663</v>
      </c>
      <c r="AE1101" s="23">
        <v>547722</v>
      </c>
      <c r="AF1101" t="str" s="23">
        <v>805663:547722:snap</v>
      </c>
      <c r="AG1101" t="str" s="23">
        <v>Yes</v>
      </c>
      <c r="AH1101" t="str" s="23">
        <v>Yes</v>
      </c>
      <c r="AI1101" s="18">
        <v>0</v>
      </c>
    </row>
    <row r="1102" ht="32" customHeight="1">
      <c r="A1102" t="str" s="7">
        <v>Deck Family Farm's Hyland Artisinal Meats</v>
      </c>
      <c r="B1102" t="str" s="7">
        <v>Rendered Beef Tallow, 8 oz</v>
      </c>
      <c r="C1102" t="str" s="7">
        <v>8 oz</v>
      </c>
      <c r="D1102" t="str" s="7">
        <v>Herd Share Members</v>
      </c>
      <c r="E1102" s="12">
        <v>8.97</v>
      </c>
      <c r="F1102" s="13">
        <v>9.69</v>
      </c>
      <c r="G1102" s="13">
        <f>IF(AND(ISNUMBER(E1102),ISNUMBER(F1102)),F1102-E1102,"")</f>
        <v>0.72</v>
      </c>
      <c r="H1102" s="14">
        <f>IF(AND(ISNUMBER(E1102),E1102&gt;0,ISNUMBER(F1102)),F1102/E1102-1,"")</f>
        <v>0.08026755852842804</v>
      </c>
      <c r="I1102" t="str" s="15">
        <v>Unreviewed</v>
      </c>
      <c r="J1102" s="16"/>
      <c r="K1102" t="str" s="15">
        <v/>
      </c>
      <c r="L1102" s="17" t="str">
        <f>IF(AC1102="Local catalog","",IF(AG1102="Yes",IF(ISNUMBER(E1102),E1102,""),IF(I1102="Keep current",IF(ISNUMBER(E1102),E1102,""),IF(AH1102&lt;&gt;"Yes","",IF(I1102="Approve proposed",F1102,IF(AND(I1102="Use my price",AND(ISNUMBER(J1102),J1102&gt;0)),J1102,""))))))</f>
        <v/>
      </c>
      <c r="M1102" t="str" s="7">
        <f>IF(AND(AG1102="Yes",OR(I1102="Approve proposed",I1102="Use my price")),"CHECK: protected price kept current",IF(OR(I1102="Unreviewed",I1102=""),"Pending review",IF(I1102="Hold","On hold",IF(I1102="Keep current",IF(ISNUMBER(E1102),"Kept current","CHECK: no confirmed current price"),IF(AH1102&lt;&gt;"Yes","CHECK: source needs review",IF(AND(I1102="Use my price",NOT(AND(ISNUMBER(J1102),J1102&gt;0))),"CHECK: enter a price above zero",IF(NOT(OR(I1102="Approve proposed",I1102="Use my price")),"CHECK: choose a listed decision",IF(OR(NOT(ISNUMBER(L1102)),L1102&lt;=0,NOT(ISNUMBER(Y1102)),Y1102&lt;=0,X1102&gt;=1),"CHECK: price or base unavailable",IF(L1102/(Y1102*(1-X1102))-1&lt;0,"CHECK: price below local base","Ready")))))))))</f>
        <v>Pending review</v>
      </c>
      <c r="N1102" s="18">
        <v>8.97</v>
      </c>
      <c r="O1102" s="19">
        <v>0.6574</v>
      </c>
      <c r="P1102" s="14">
        <v>0.7911</v>
      </c>
      <c r="Q1102" s="20" t="str">
        <f>IF(AND(ISNUMBER(L1102),ISNUMBER(Y1102),Y1102&gt;0,X1102&lt;1),ROUND(L1102/(Y1102*(1-X1102))-1,4),"")</f>
        <v/>
      </c>
      <c r="R1102" s="12">
        <v>340.86000000000007</v>
      </c>
      <c r="S1102" s="13">
        <f>IF(AND(ISNUMBER(E1102),E1102&gt;0,ISNUMBER(F1102)),R1102*(F1102/E1102-1)*(1-'Start Here'!$B$16),0)</f>
        <v>26.539199999999987</v>
      </c>
      <c r="T1102" s="17">
        <f>IF(AND(M1102="Ready",OR(I1102="Approve proposed",AND(I1102="Use my price",AND(ISNUMBER(J1102),J1102&gt;0))),ISNUMBER(L1102),E1102&gt;0),R1102*(L1102/E1102-1)*(1-'Start Here'!$B$16),0)</f>
        <v>0</v>
      </c>
      <c r="U1102" t="str" s="6">
        <v/>
      </c>
      <c r="V1102" t="str" s="21">
        <v>Yes</v>
      </c>
      <c r="W1102" t="str" s="21">
        <v>No</v>
      </c>
      <c r="X1102" s="22">
        <v>0</v>
      </c>
      <c r="Y1102" s="18">
        <v>5.41</v>
      </c>
      <c r="Z1102" s="18">
        <v>10</v>
      </c>
      <c r="AA1102" s="25">
        <v>0.5412</v>
      </c>
      <c r="AB1102" t="str" s="6">
        <v>2026-10-01 10:41:27 UTC</v>
      </c>
      <c r="AC1102" t="str" s="6">
        <v>Local Line cache</v>
      </c>
      <c r="AD1102" s="23">
        <v>941045</v>
      </c>
      <c r="AE1102" s="23">
        <v>695051</v>
      </c>
      <c r="AF1102" t="str" s="23">
        <v>941045:695051:herdShare</v>
      </c>
      <c r="AG1102" t="str" s="23">
        <v>No</v>
      </c>
      <c r="AH1102" t="str" s="23">
        <v>Yes</v>
      </c>
      <c r="AI1102" s="18">
        <v>205.58</v>
      </c>
    </row>
    <row r="1103" ht="32" customHeight="1">
      <c r="A1103" t="str" s="7">
        <v>Deck Family Farm's Hyland Artisinal Meats</v>
      </c>
      <c r="B1103" t="str" s="7">
        <v>Rendered Beef Tallow, 8 oz</v>
      </c>
      <c r="C1103" t="str" s="7">
        <v>8 oz</v>
      </c>
      <c r="D1103" t="str" s="7">
        <v>CSA Members</v>
      </c>
      <c r="E1103" s="12">
        <v>8.97</v>
      </c>
      <c r="F1103" s="13">
        <v>9.69</v>
      </c>
      <c r="G1103" s="13">
        <f>IF(AND(ISNUMBER(E1103),ISNUMBER(F1103)),F1103-E1103,"")</f>
        <v>0.72</v>
      </c>
      <c r="H1103" s="14">
        <f>IF(AND(ISNUMBER(E1103),E1103&gt;0,ISNUMBER(F1103)),F1103/E1103-1,"")</f>
        <v>0.08026755852842804</v>
      </c>
      <c r="I1103" t="str" s="15">
        <v>Unreviewed</v>
      </c>
      <c r="J1103" s="16"/>
      <c r="K1103" t="str" s="15">
        <v/>
      </c>
      <c r="L1103" s="17" t="str">
        <f>IF(AC1103="Local catalog","",IF(AG1103="Yes",IF(ISNUMBER(E1103),E1103,""),IF(I1103="Keep current",IF(ISNUMBER(E1103),E1103,""),IF(AH1103&lt;&gt;"Yes","",IF(I1103="Approve proposed",F1103,IF(AND(I1103="Use my price",AND(ISNUMBER(J1103),J1103&gt;0)),J1103,""))))))</f>
        <v/>
      </c>
      <c r="M1103" t="str" s="7">
        <f>IF(AND(AG1103="Yes",OR(I1103="Approve proposed",I1103="Use my price")),"CHECK: protected price kept current",IF(OR(I1103="Unreviewed",I1103=""),"Pending review",IF(I1103="Hold","On hold",IF(I1103="Keep current",IF(ISNUMBER(E1103),"Kept current","CHECK: no confirmed current price"),IF(AH1103&lt;&gt;"Yes","CHECK: source needs review",IF(AND(I1103="Use my price",NOT(AND(ISNUMBER(J1103),J1103&gt;0))),"CHECK: enter a price above zero",IF(NOT(OR(I1103="Approve proposed",I1103="Use my price")),"CHECK: choose a listed decision",IF(OR(NOT(ISNUMBER(L1103)),L1103&lt;=0,NOT(ISNUMBER(Y1103)),Y1103&lt;=0,X1103&gt;=1),"CHECK: price or base unavailable",IF(L1103/(Y1103*(1-X1103))-1&lt;0,"CHECK: price below local base","Ready")))))))))</f>
        <v>Pending review</v>
      </c>
      <c r="N1103" s="18">
        <v>8.97</v>
      </c>
      <c r="O1103" s="19">
        <v>0.6574</v>
      </c>
      <c r="P1103" s="14">
        <v>0.7911</v>
      </c>
      <c r="Q1103" s="20" t="str">
        <f>IF(AND(ISNUMBER(L1103),ISNUMBER(Y1103),Y1103&gt;0,X1103&lt;1),ROUND(L1103/(Y1103*(1-X1103))-1,4),"")</f>
        <v/>
      </c>
      <c r="R1103" s="12">
        <v>8.97</v>
      </c>
      <c r="S1103" s="13">
        <f>IF(AND(ISNUMBER(E1103),E1103&gt;0,ISNUMBER(F1103)),R1103*(F1103/E1103-1)*(1-'Start Here'!$B$16),0)</f>
        <v>0.6983999999999996</v>
      </c>
      <c r="T1103" s="17">
        <f>IF(AND(M1103="Ready",OR(I1103="Approve proposed",AND(I1103="Use my price",AND(ISNUMBER(J1103),J1103&gt;0))),ISNUMBER(L1103),E1103&gt;0),R1103*(L1103/E1103-1)*(1-'Start Here'!$B$16),0)</f>
        <v>0</v>
      </c>
      <c r="U1103" t="str" s="6">
        <v/>
      </c>
      <c r="V1103" t="str" s="21">
        <v>Yes</v>
      </c>
      <c r="W1103" t="str" s="21">
        <v>No</v>
      </c>
      <c r="X1103" s="22">
        <v>0</v>
      </c>
      <c r="Y1103" s="18">
        <v>5.41</v>
      </c>
      <c r="Z1103" s="18">
        <v>10</v>
      </c>
      <c r="AA1103" s="25">
        <v>0.5412</v>
      </c>
      <c r="AB1103" t="str" s="6">
        <v>2026-10-01 10:41:27 UTC</v>
      </c>
      <c r="AC1103" t="str" s="6">
        <v>Local Line cache</v>
      </c>
      <c r="AD1103" s="23">
        <v>941045</v>
      </c>
      <c r="AE1103" s="23">
        <v>695051</v>
      </c>
      <c r="AF1103" t="str" s="23">
        <v>941045:695051:member</v>
      </c>
      <c r="AG1103" t="str" s="23">
        <v>No</v>
      </c>
      <c r="AH1103" t="str" s="23">
        <v>Yes</v>
      </c>
      <c r="AI1103" s="18">
        <v>5.41</v>
      </c>
    </row>
    <row r="1104" ht="32" customHeight="1">
      <c r="A1104" t="str" s="7">
        <v>Deck Family Farm's Hyland Artisinal Meats</v>
      </c>
      <c r="B1104" t="str" s="7">
        <v>Rendered Beef Tallow, 8 oz</v>
      </c>
      <c r="C1104" t="str" s="7">
        <v>8 oz</v>
      </c>
      <c r="D1104" t="str" s="7">
        <v>Guest Basket</v>
      </c>
      <c r="E1104" s="12">
        <v>8.97</v>
      </c>
      <c r="F1104" s="13">
        <v>9.69</v>
      </c>
      <c r="G1104" s="13">
        <f>IF(AND(ISNUMBER(E1104),ISNUMBER(F1104)),F1104-E1104,"")</f>
        <v>0.72</v>
      </c>
      <c r="H1104" s="14">
        <f>IF(AND(ISNUMBER(E1104),E1104&gt;0,ISNUMBER(F1104)),F1104/E1104-1,"")</f>
        <v>0.08026755852842804</v>
      </c>
      <c r="I1104" t="str" s="15">
        <v>Unreviewed</v>
      </c>
      <c r="J1104" s="16"/>
      <c r="K1104" t="str" s="15">
        <v/>
      </c>
      <c r="L1104" s="17" t="str">
        <f>IF(AC1104="Local catalog","",IF(AG1104="Yes",IF(ISNUMBER(E1104),E1104,""),IF(I1104="Keep current",IF(ISNUMBER(E1104),E1104,""),IF(AH1104&lt;&gt;"Yes","",IF(I1104="Approve proposed",F1104,IF(AND(I1104="Use my price",AND(ISNUMBER(J1104),J1104&gt;0)),J1104,""))))))</f>
        <v/>
      </c>
      <c r="M1104" t="str" s="7">
        <f>IF(AND(AG1104="Yes",OR(I1104="Approve proposed",I1104="Use my price")),"CHECK: protected price kept current",IF(OR(I1104="Unreviewed",I1104=""),"Pending review",IF(I1104="Hold","On hold",IF(I1104="Keep current",IF(ISNUMBER(E1104),"Kept current","CHECK: no confirmed current price"),IF(AH1104&lt;&gt;"Yes","CHECK: source needs review",IF(AND(I1104="Use my price",NOT(AND(ISNUMBER(J1104),J1104&gt;0))),"CHECK: enter a price above zero",IF(NOT(OR(I1104="Approve proposed",I1104="Use my price")),"CHECK: choose a listed decision",IF(OR(NOT(ISNUMBER(L1104)),L1104&lt;=0,NOT(ISNUMBER(Y1104)),Y1104&lt;=0,X1104&gt;=1),"CHECK: price or base unavailable",IF(L1104/(Y1104*(1-X1104))-1&lt;0,"CHECK: price below local base","Ready")))))))))</f>
        <v>Pending review</v>
      </c>
      <c r="N1104" s="18">
        <v>8.97</v>
      </c>
      <c r="O1104" s="19">
        <v>0.6574</v>
      </c>
      <c r="P1104" s="14">
        <v>0.7911</v>
      </c>
      <c r="Q1104" s="20" t="str">
        <f>IF(AND(ISNUMBER(L1104),ISNUMBER(Y1104),Y1104&gt;0,X1104&lt;1),ROUND(L1104/(Y1104*(1-X1104))-1,4),"")</f>
        <v/>
      </c>
      <c r="R1104" s="12">
        <v>83.78999999999999</v>
      </c>
      <c r="S1104" s="13">
        <f>IF(AND(ISNUMBER(E1104),E1104&gt;0,ISNUMBER(F1104)),R1104*(F1104/E1104-1)*(1-'Start Here'!$B$16),0)</f>
        <v>6.523850167224075</v>
      </c>
      <c r="T1104" s="17">
        <f>IF(AND(M1104="Ready",OR(I1104="Approve proposed",AND(I1104="Use my price",AND(ISNUMBER(J1104),J1104&gt;0))),ISNUMBER(L1104),E1104&gt;0),R1104*(L1104/E1104-1)*(1-'Start Here'!$B$16),0)</f>
        <v>0</v>
      </c>
      <c r="U1104" t="str" s="6">
        <v/>
      </c>
      <c r="V1104" t="str" s="21">
        <v>Yes</v>
      </c>
      <c r="W1104" t="str" s="21">
        <v>No</v>
      </c>
      <c r="X1104" s="22">
        <v>0</v>
      </c>
      <c r="Y1104" s="18">
        <v>5.41</v>
      </c>
      <c r="Z1104" s="18">
        <v>10</v>
      </c>
      <c r="AA1104" s="25">
        <v>0.5412</v>
      </c>
      <c r="AB1104" t="str" s="6">
        <v>2026-10-01 10:41:27 UTC</v>
      </c>
      <c r="AC1104" t="str" s="6">
        <v>Local Line cache</v>
      </c>
      <c r="AD1104" s="23">
        <v>941045</v>
      </c>
      <c r="AE1104" s="23">
        <v>695051</v>
      </c>
      <c r="AF1104" t="str" s="23">
        <v>941045:695051:guest</v>
      </c>
      <c r="AG1104" t="str" s="23">
        <v>No</v>
      </c>
      <c r="AH1104" t="str" s="23">
        <v>Yes</v>
      </c>
      <c r="AI1104" s="18">
        <v>48.69</v>
      </c>
    </row>
    <row r="1105" ht="32" customHeight="1">
      <c r="A1105" t="str" s="7">
        <v>Deck Family Farm's Hyland Artisinal Meats</v>
      </c>
      <c r="B1105" t="str" s="7">
        <v>Rendered Beef Tallow, 8 oz</v>
      </c>
      <c r="C1105" t="str" s="7">
        <v>8 oz</v>
      </c>
      <c r="D1105" t="str" s="7">
        <v>SNAP</v>
      </c>
      <c r="E1105" s="12">
        <v>8.97</v>
      </c>
      <c r="F1105" s="13">
        <v>8.97</v>
      </c>
      <c r="G1105" s="13">
        <f>IF(AND(ISNUMBER(E1105),ISNUMBER(F1105)),F1105-E1105,"")</f>
        <v>0</v>
      </c>
      <c r="H1105" s="14">
        <f>IF(AND(ISNUMBER(E1105),E1105&gt;0,ISNUMBER(F1105)),F1105/E1105-1,"")</f>
        <v>0</v>
      </c>
      <c r="I1105" t="str" s="15">
        <v>Keep current</v>
      </c>
      <c r="J1105" s="16"/>
      <c r="K1105" t="str" s="15">
        <v/>
      </c>
      <c r="L1105" s="17">
        <f>IF(AC1105="Local catalog","",IF(AG1105="Yes",IF(ISNUMBER(E1105),E1105,""),IF(I1105="Keep current",IF(ISNUMBER(E1105),E1105,""),IF(AH1105&lt;&gt;"Yes","",IF(I1105="Approve proposed",F1105,IF(AND(I1105="Use my price",AND(ISNUMBER(J1105),J1105&gt;0)),J1105,""))))))</f>
        <v>8.97</v>
      </c>
      <c r="M1105" t="str" s="7">
        <f>IF(AND(AG1105="Yes",OR(I1105="Approve proposed",I1105="Use my price")),"CHECK: protected price kept current",IF(OR(I1105="Unreviewed",I1105=""),"Pending review",IF(I1105="Hold","On hold",IF(I1105="Keep current",IF(ISNUMBER(E1105),"Kept current","CHECK: no confirmed current price"),IF(AH1105&lt;&gt;"Yes","CHECK: source needs review",IF(AND(I1105="Use my price",NOT(AND(ISNUMBER(J1105),J1105&gt;0))),"CHECK: enter a price above zero",IF(NOT(OR(I1105="Approve proposed",I1105="Use my price")),"CHECK: choose a listed decision",IF(OR(NOT(ISNUMBER(L1105)),L1105&lt;=0,NOT(ISNUMBER(Y1105)),Y1105&lt;=0,X1105&gt;=1),"CHECK: price or base unavailable",IF(L1105/(Y1105*(1-X1105))-1&lt;0,"CHECK: price below local base","Ready")))))))))</f>
        <v>Kept current</v>
      </c>
      <c r="N1105" s="18">
        <v>8.97</v>
      </c>
      <c r="O1105" s="19">
        <v>0.6574</v>
      </c>
      <c r="P1105" s="14">
        <v>0.658</v>
      </c>
      <c r="Q1105" s="20">
        <f>IF(AND(ISNUMBER(L1105),ISNUMBER(Y1105),Y1105&gt;0,X1105&lt;1),ROUND(L1105/(Y1105*(1-X1105))-1,4),"")</f>
        <v>0.658</v>
      </c>
      <c r="R1105" s="12">
        <v>0</v>
      </c>
      <c r="S1105" s="13">
        <f>IF(AND(ISNUMBER(E1105),E1105&gt;0,ISNUMBER(F1105)),R1105*(F1105/E1105-1)*(1-'Start Here'!$B$16),0)</f>
        <v>0</v>
      </c>
      <c r="T1105" s="17">
        <f>IF(AND(M1105="Ready",OR(I1105="Approve proposed",AND(I1105="Use my price",AND(ISNUMBER(J1105),J1105&gt;0))),ISNUMBER(L1105),E1105&gt;0),R1105*(L1105/E1105-1)*(1-'Start Here'!$B$16),0)</f>
        <v>0</v>
      </c>
      <c r="U1105" t="str" s="6">
        <v>SNAP: preserve existing selling price</v>
      </c>
      <c r="V1105" t="str" s="21">
        <v>Yes</v>
      </c>
      <c r="W1105" t="str" s="21">
        <v>No</v>
      </c>
      <c r="X1105" s="22">
        <v>0</v>
      </c>
      <c r="Y1105" s="18">
        <v>5.41</v>
      </c>
      <c r="Z1105" s="18">
        <v>10</v>
      </c>
      <c r="AA1105" s="25">
        <v>0.5412</v>
      </c>
      <c r="AB1105" t="str" s="6">
        <v>2026-10-01 10:41:27 UTC</v>
      </c>
      <c r="AC1105" t="str" s="6">
        <v>Local Line cache</v>
      </c>
      <c r="AD1105" s="23">
        <v>941045</v>
      </c>
      <c r="AE1105" s="23">
        <v>695051</v>
      </c>
      <c r="AF1105" t="str" s="23">
        <v>941045:695051:snap</v>
      </c>
      <c r="AG1105" t="str" s="23">
        <v>Yes</v>
      </c>
      <c r="AH1105" t="str" s="23">
        <v>Yes</v>
      </c>
      <c r="AI1105" s="18">
        <v>0</v>
      </c>
    </row>
    <row r="1106" ht="32" customHeight="1">
      <c r="A1106" t="str" s="7">
        <v>Deck Family Farm's Hyland Artisinal Meats</v>
      </c>
      <c r="B1106" t="str" s="7">
        <v>Rendered Pork Leaf Lard, 16 oz</v>
      </c>
      <c r="C1106" t="str" s="7">
        <v>16 oz</v>
      </c>
      <c r="D1106" t="str" s="7">
        <v>Herd Share Members</v>
      </c>
      <c r="E1106" s="12">
        <v>14.35</v>
      </c>
      <c r="F1106" s="13">
        <v>15.5</v>
      </c>
      <c r="G1106" s="13">
        <f>IF(AND(ISNUMBER(E1106),ISNUMBER(F1106)),F1106-E1106,"")</f>
        <v>1.15</v>
      </c>
      <c r="H1106" s="14">
        <f>IF(AND(ISNUMBER(E1106),E1106&gt;0,ISNUMBER(F1106)),F1106/E1106-1,"")</f>
        <v>0.08013937282229966</v>
      </c>
      <c r="I1106" t="str" s="15">
        <v>Unreviewed</v>
      </c>
      <c r="J1106" s="16"/>
      <c r="K1106" t="str" s="15">
        <v/>
      </c>
      <c r="L1106" s="17" t="str">
        <f>IF(AC1106="Local catalog","",IF(AG1106="Yes",IF(ISNUMBER(E1106),E1106,""),IF(I1106="Keep current",IF(ISNUMBER(E1106),E1106,""),IF(AH1106&lt;&gt;"Yes","",IF(I1106="Approve proposed",F1106,IF(AND(I1106="Use my price",AND(ISNUMBER(J1106),J1106&gt;0)),J1106,""))))))</f>
        <v/>
      </c>
      <c r="M1106" t="str" s="7">
        <f>IF(AND(AG1106="Yes",OR(I1106="Approve proposed",I1106="Use my price")),"CHECK: protected price kept current",IF(OR(I1106="Unreviewed",I1106=""),"Pending review",IF(I1106="Hold","On hold",IF(I1106="Keep current",IF(ISNUMBER(E1106),"Kept current","CHECK: no confirmed current price"),IF(AH1106&lt;&gt;"Yes","CHECK: source needs review",IF(AND(I1106="Use my price",NOT(AND(ISNUMBER(J1106),J1106&gt;0))),"CHECK: enter a price above zero",IF(NOT(OR(I1106="Approve proposed",I1106="Use my price")),"CHECK: choose a listed decision",IF(OR(NOT(ISNUMBER(L1106)),L1106&lt;=0,NOT(ISNUMBER(Y1106)),Y1106&lt;=0,X1106&gt;=1),"CHECK: price or base unavailable",IF(L1106/(Y1106*(1-X1106))-1&lt;0,"CHECK: price below local base","Ready")))))))))</f>
        <v>Pending review</v>
      </c>
      <c r="N1106" s="18">
        <v>14.35</v>
      </c>
      <c r="O1106" s="19">
        <v>0.6574</v>
      </c>
      <c r="P1106" s="14">
        <v>0.7898</v>
      </c>
      <c r="Q1106" s="20" t="str">
        <f>IF(AND(ISNUMBER(L1106),ISNUMBER(Y1106),Y1106&gt;0,X1106&lt;1),ROUND(L1106/(Y1106*(1-X1106))-1,4),"")</f>
        <v/>
      </c>
      <c r="R1106" s="12">
        <v>156.42</v>
      </c>
      <c r="S1106" s="13">
        <f>IF(AND(ISNUMBER(E1106),E1106&gt;0,ISNUMBER(F1106)),R1106*(F1106/E1106-1)*(1-'Start Here'!$B$16),0)</f>
        <v>12.159338675958189</v>
      </c>
      <c r="T1106" s="17">
        <f>IF(AND(M1106="Ready",OR(I1106="Approve proposed",AND(I1106="Use my price",AND(ISNUMBER(J1106),J1106&gt;0))),ISNUMBER(L1106),E1106&gt;0),R1106*(L1106/E1106-1)*(1-'Start Here'!$B$16),0)</f>
        <v>0</v>
      </c>
      <c r="U1106" t="str" s="6">
        <v/>
      </c>
      <c r="V1106" t="str" s="21">
        <v>Yes</v>
      </c>
      <c r="W1106" t="str" s="21">
        <v>No</v>
      </c>
      <c r="X1106" s="22">
        <v>0</v>
      </c>
      <c r="Y1106" s="18">
        <v>8.66</v>
      </c>
      <c r="Z1106" s="18">
        <v>16</v>
      </c>
      <c r="AA1106" s="25">
        <v>0.5412</v>
      </c>
      <c r="AB1106" t="str" s="6">
        <v>2026-10-01 10:41:27 UTC</v>
      </c>
      <c r="AC1106" t="str" s="6">
        <v>Local Line cache</v>
      </c>
      <c r="AD1106" s="23">
        <v>929464</v>
      </c>
      <c r="AE1106" s="23">
        <v>677954</v>
      </c>
      <c r="AF1106" t="str" s="23">
        <v>929464:677954:herdShare</v>
      </c>
      <c r="AG1106" t="str" s="23">
        <v>No</v>
      </c>
      <c r="AH1106" t="str" s="23">
        <v>Yes</v>
      </c>
      <c r="AI1106" s="18">
        <v>95.26</v>
      </c>
    </row>
    <row r="1107" ht="32" customHeight="1">
      <c r="A1107" t="str" s="7">
        <v>Deck Family Farm's Hyland Artisinal Meats</v>
      </c>
      <c r="B1107" t="str" s="7">
        <v>Rendered Pork Leaf Lard, 16 oz</v>
      </c>
      <c r="C1107" t="str" s="7">
        <v>16 oz</v>
      </c>
      <c r="D1107" t="str" s="7">
        <v>CSA Members</v>
      </c>
      <c r="E1107" s="12">
        <v>14.35</v>
      </c>
      <c r="F1107" s="13">
        <v>15.5</v>
      </c>
      <c r="G1107" s="13">
        <f>IF(AND(ISNUMBER(E1107),ISNUMBER(F1107)),F1107-E1107,"")</f>
        <v>1.15</v>
      </c>
      <c r="H1107" s="14">
        <f>IF(AND(ISNUMBER(E1107),E1107&gt;0,ISNUMBER(F1107)),F1107/E1107-1,"")</f>
        <v>0.08013937282229966</v>
      </c>
      <c r="I1107" t="str" s="15">
        <v>Unreviewed</v>
      </c>
      <c r="J1107" s="16"/>
      <c r="K1107" t="str" s="15">
        <v/>
      </c>
      <c r="L1107" s="17" t="str">
        <f>IF(AC1107="Local catalog","",IF(AG1107="Yes",IF(ISNUMBER(E1107),E1107,""),IF(I1107="Keep current",IF(ISNUMBER(E1107),E1107,""),IF(AH1107&lt;&gt;"Yes","",IF(I1107="Approve proposed",F1107,IF(AND(I1107="Use my price",AND(ISNUMBER(J1107),J1107&gt;0)),J1107,""))))))</f>
        <v/>
      </c>
      <c r="M1107" t="str" s="7">
        <f>IF(AND(AG1107="Yes",OR(I1107="Approve proposed",I1107="Use my price")),"CHECK: protected price kept current",IF(OR(I1107="Unreviewed",I1107=""),"Pending review",IF(I1107="Hold","On hold",IF(I1107="Keep current",IF(ISNUMBER(E1107),"Kept current","CHECK: no confirmed current price"),IF(AH1107&lt;&gt;"Yes","CHECK: source needs review",IF(AND(I1107="Use my price",NOT(AND(ISNUMBER(J1107),J1107&gt;0))),"CHECK: enter a price above zero",IF(NOT(OR(I1107="Approve proposed",I1107="Use my price")),"CHECK: choose a listed decision",IF(OR(NOT(ISNUMBER(L1107)),L1107&lt;=0,NOT(ISNUMBER(Y1107)),Y1107&lt;=0,X1107&gt;=1),"CHECK: price or base unavailable",IF(L1107/(Y1107*(1-X1107))-1&lt;0,"CHECK: price below local base","Ready")))))))))</f>
        <v>Pending review</v>
      </c>
      <c r="N1107" s="18">
        <v>14.35</v>
      </c>
      <c r="O1107" s="19">
        <v>0.6574</v>
      </c>
      <c r="P1107" s="14">
        <v>0.7898</v>
      </c>
      <c r="Q1107" s="20" t="str">
        <f>IF(AND(ISNUMBER(L1107),ISNUMBER(Y1107),Y1107&gt;0,X1107&lt;1),ROUND(L1107/(Y1107*(1-X1107))-1,4),"")</f>
        <v/>
      </c>
      <c r="R1107" s="12">
        <v>28.7</v>
      </c>
      <c r="S1107" s="13">
        <f>IF(AND(ISNUMBER(E1107),E1107&gt;0,ISNUMBER(F1107)),R1107*(F1107/E1107-1)*(1-'Start Here'!$B$16),0)</f>
        <v>2.2310000000000003</v>
      </c>
      <c r="T1107" s="17">
        <f>IF(AND(M1107="Ready",OR(I1107="Approve proposed",AND(I1107="Use my price",AND(ISNUMBER(J1107),J1107&gt;0))),ISNUMBER(L1107),E1107&gt;0),R1107*(L1107/E1107-1)*(1-'Start Here'!$B$16),0)</f>
        <v>0</v>
      </c>
      <c r="U1107" t="str" s="6">
        <v/>
      </c>
      <c r="V1107" t="str" s="21">
        <v>Yes</v>
      </c>
      <c r="W1107" t="str" s="21">
        <v>No</v>
      </c>
      <c r="X1107" s="22">
        <v>0</v>
      </c>
      <c r="Y1107" s="18">
        <v>8.66</v>
      </c>
      <c r="Z1107" s="18">
        <v>16</v>
      </c>
      <c r="AA1107" s="25">
        <v>0.5412</v>
      </c>
      <c r="AB1107" t="str" s="6">
        <v>2026-10-01 10:41:27 UTC</v>
      </c>
      <c r="AC1107" t="str" s="6">
        <v>Local Line cache</v>
      </c>
      <c r="AD1107" s="23">
        <v>929464</v>
      </c>
      <c r="AE1107" s="23">
        <v>677954</v>
      </c>
      <c r="AF1107" t="str" s="23">
        <v>929464:677954:member</v>
      </c>
      <c r="AG1107" t="str" s="23">
        <v>No</v>
      </c>
      <c r="AH1107" t="str" s="23">
        <v>Yes</v>
      </c>
      <c r="AI1107" s="18">
        <v>17.32</v>
      </c>
    </row>
    <row r="1108" ht="32" customHeight="1">
      <c r="A1108" t="str" s="7">
        <v>Deck Family Farm's Hyland Artisinal Meats</v>
      </c>
      <c r="B1108" t="str" s="7">
        <v>Rendered Pork Leaf Lard, 16 oz</v>
      </c>
      <c r="C1108" t="str" s="7">
        <v>16 oz</v>
      </c>
      <c r="D1108" t="str" s="7">
        <v>Guest Basket</v>
      </c>
      <c r="E1108" s="12">
        <v>14.35</v>
      </c>
      <c r="F1108" s="13">
        <v>15.5</v>
      </c>
      <c r="G1108" s="13">
        <f>IF(AND(ISNUMBER(E1108),ISNUMBER(F1108)),F1108-E1108,"")</f>
        <v>1.15</v>
      </c>
      <c r="H1108" s="14">
        <f>IF(AND(ISNUMBER(E1108),E1108&gt;0,ISNUMBER(F1108)),F1108/E1108-1,"")</f>
        <v>0.08013937282229966</v>
      </c>
      <c r="I1108" t="str" s="15">
        <v>Unreviewed</v>
      </c>
      <c r="J1108" s="16"/>
      <c r="K1108" t="str" s="15">
        <v/>
      </c>
      <c r="L1108" s="17" t="str">
        <f>IF(AC1108="Local catalog","",IF(AG1108="Yes",IF(ISNUMBER(E1108),E1108,""),IF(I1108="Keep current",IF(ISNUMBER(E1108),E1108,""),IF(AH1108&lt;&gt;"Yes","",IF(I1108="Approve proposed",F1108,IF(AND(I1108="Use my price",AND(ISNUMBER(J1108),J1108&gt;0)),J1108,""))))))</f>
        <v/>
      </c>
      <c r="M1108" t="str" s="7">
        <f>IF(AND(AG1108="Yes",OR(I1108="Approve proposed",I1108="Use my price")),"CHECK: protected price kept current",IF(OR(I1108="Unreviewed",I1108=""),"Pending review",IF(I1108="Hold","On hold",IF(I1108="Keep current",IF(ISNUMBER(E1108),"Kept current","CHECK: no confirmed current price"),IF(AH1108&lt;&gt;"Yes","CHECK: source needs review",IF(AND(I1108="Use my price",NOT(AND(ISNUMBER(J1108),J1108&gt;0))),"CHECK: enter a price above zero",IF(NOT(OR(I1108="Approve proposed",I1108="Use my price")),"CHECK: choose a listed decision",IF(OR(NOT(ISNUMBER(L1108)),L1108&lt;=0,NOT(ISNUMBER(Y1108)),Y1108&lt;=0,X1108&gt;=1),"CHECK: price or base unavailable",IF(L1108/(Y1108*(1-X1108))-1&lt;0,"CHECK: price below local base","Ready")))))))))</f>
        <v>Pending review</v>
      </c>
      <c r="N1108" s="18">
        <v>14.35</v>
      </c>
      <c r="O1108" s="19">
        <v>0.6574</v>
      </c>
      <c r="P1108" s="14">
        <v>0.7898</v>
      </c>
      <c r="Q1108" s="20" t="str">
        <f>IF(AND(ISNUMBER(L1108),ISNUMBER(Y1108),Y1108&gt;0,X1108&lt;1),ROUND(L1108/(Y1108*(1-X1108))-1,4),"")</f>
        <v/>
      </c>
      <c r="R1108" s="12">
        <v>0</v>
      </c>
      <c r="S1108" s="13">
        <f>IF(AND(ISNUMBER(E1108),E1108&gt;0,ISNUMBER(F1108)),R1108*(F1108/E1108-1)*(1-'Start Here'!$B$16),0)</f>
        <v>0</v>
      </c>
      <c r="T1108" s="17">
        <f>IF(AND(M1108="Ready",OR(I1108="Approve proposed",AND(I1108="Use my price",AND(ISNUMBER(J1108),J1108&gt;0))),ISNUMBER(L1108),E1108&gt;0),R1108*(L1108/E1108-1)*(1-'Start Here'!$B$16),0)</f>
        <v>0</v>
      </c>
      <c r="U1108" t="str" s="6">
        <v/>
      </c>
      <c r="V1108" t="str" s="21">
        <v>Yes</v>
      </c>
      <c r="W1108" t="str" s="21">
        <v>No</v>
      </c>
      <c r="X1108" s="22">
        <v>0</v>
      </c>
      <c r="Y1108" s="18">
        <v>8.66</v>
      </c>
      <c r="Z1108" s="18">
        <v>16</v>
      </c>
      <c r="AA1108" s="25">
        <v>0.5412</v>
      </c>
      <c r="AB1108" t="str" s="6">
        <v>2026-10-01 10:41:27 UTC</v>
      </c>
      <c r="AC1108" t="str" s="6">
        <v>Local Line cache</v>
      </c>
      <c r="AD1108" s="23">
        <v>929464</v>
      </c>
      <c r="AE1108" s="23">
        <v>677954</v>
      </c>
      <c r="AF1108" t="str" s="23">
        <v>929464:677954:guest</v>
      </c>
      <c r="AG1108" t="str" s="23">
        <v>No</v>
      </c>
      <c r="AH1108" t="str" s="23">
        <v>Yes</v>
      </c>
      <c r="AI1108" s="18">
        <v>0</v>
      </c>
    </row>
    <row r="1109" ht="32" customHeight="1">
      <c r="A1109" t="str" s="7">
        <v>Deck Family Farm's Hyland Artisinal Meats</v>
      </c>
      <c r="B1109" t="str" s="7">
        <v>Rendered Pork Leaf Lard, 16 oz</v>
      </c>
      <c r="C1109" t="str" s="7">
        <v>16 oz</v>
      </c>
      <c r="D1109" t="str" s="7">
        <v>SNAP</v>
      </c>
      <c r="E1109" s="12">
        <v>14.35</v>
      </c>
      <c r="F1109" s="13">
        <v>14.35</v>
      </c>
      <c r="G1109" s="13">
        <f>IF(AND(ISNUMBER(E1109),ISNUMBER(F1109)),F1109-E1109,"")</f>
        <v>0</v>
      </c>
      <c r="H1109" s="14">
        <f>IF(AND(ISNUMBER(E1109),E1109&gt;0,ISNUMBER(F1109)),F1109/E1109-1,"")</f>
        <v>0</v>
      </c>
      <c r="I1109" t="str" s="15">
        <v>Keep current</v>
      </c>
      <c r="J1109" s="16"/>
      <c r="K1109" t="str" s="15">
        <v/>
      </c>
      <c r="L1109" s="17">
        <f>IF(AC1109="Local catalog","",IF(AG1109="Yes",IF(ISNUMBER(E1109),E1109,""),IF(I1109="Keep current",IF(ISNUMBER(E1109),E1109,""),IF(AH1109&lt;&gt;"Yes","",IF(I1109="Approve proposed",F1109,IF(AND(I1109="Use my price",AND(ISNUMBER(J1109),J1109&gt;0)),J1109,""))))))</f>
        <v>14.35</v>
      </c>
      <c r="M1109" t="str" s="7">
        <f>IF(AND(AG1109="Yes",OR(I1109="Approve proposed",I1109="Use my price")),"CHECK: protected price kept current",IF(OR(I1109="Unreviewed",I1109=""),"Pending review",IF(I1109="Hold","On hold",IF(I1109="Keep current",IF(ISNUMBER(E1109),"Kept current","CHECK: no confirmed current price"),IF(AH1109&lt;&gt;"Yes","CHECK: source needs review",IF(AND(I1109="Use my price",NOT(AND(ISNUMBER(J1109),J1109&gt;0))),"CHECK: enter a price above zero",IF(NOT(OR(I1109="Approve proposed",I1109="Use my price")),"CHECK: choose a listed decision",IF(OR(NOT(ISNUMBER(L1109)),L1109&lt;=0,NOT(ISNUMBER(Y1109)),Y1109&lt;=0,X1109&gt;=1),"CHECK: price or base unavailable",IF(L1109/(Y1109*(1-X1109))-1&lt;0,"CHECK: price below local base","Ready")))))))))</f>
        <v>Kept current</v>
      </c>
      <c r="N1109" s="18">
        <v>14.35</v>
      </c>
      <c r="O1109" s="19">
        <v>0.6574</v>
      </c>
      <c r="P1109" s="14">
        <v>0.657</v>
      </c>
      <c r="Q1109" s="20">
        <f>IF(AND(ISNUMBER(L1109),ISNUMBER(Y1109),Y1109&gt;0,X1109&lt;1),ROUND(L1109/(Y1109*(1-X1109))-1,4),"")</f>
        <v>0.657</v>
      </c>
      <c r="R1109" s="12">
        <v>0</v>
      </c>
      <c r="S1109" s="13">
        <f>IF(AND(ISNUMBER(E1109),E1109&gt;0,ISNUMBER(F1109)),R1109*(F1109/E1109-1)*(1-'Start Here'!$B$16),0)</f>
        <v>0</v>
      </c>
      <c r="T1109" s="17">
        <f>IF(AND(M1109="Ready",OR(I1109="Approve proposed",AND(I1109="Use my price",AND(ISNUMBER(J1109),J1109&gt;0))),ISNUMBER(L1109),E1109&gt;0),R1109*(L1109/E1109-1)*(1-'Start Here'!$B$16),0)</f>
        <v>0</v>
      </c>
      <c r="U1109" t="str" s="6">
        <v>SNAP: preserve existing selling price</v>
      </c>
      <c r="V1109" t="str" s="21">
        <v>Yes</v>
      </c>
      <c r="W1109" t="str" s="21">
        <v>No</v>
      </c>
      <c r="X1109" s="22">
        <v>0</v>
      </c>
      <c r="Y1109" s="18">
        <v>8.66</v>
      </c>
      <c r="Z1109" s="18">
        <v>16</v>
      </c>
      <c r="AA1109" s="25">
        <v>0.5412</v>
      </c>
      <c r="AB1109" t="str" s="6">
        <v>2026-10-01 10:41:27 UTC</v>
      </c>
      <c r="AC1109" t="str" s="6">
        <v>Local Line cache</v>
      </c>
      <c r="AD1109" s="23">
        <v>929464</v>
      </c>
      <c r="AE1109" s="23">
        <v>677954</v>
      </c>
      <c r="AF1109" t="str" s="23">
        <v>929464:677954:snap</v>
      </c>
      <c r="AG1109" t="str" s="23">
        <v>Yes</v>
      </c>
      <c r="AH1109" t="str" s="23">
        <v>Yes</v>
      </c>
      <c r="AI1109" s="18">
        <v>0</v>
      </c>
    </row>
    <row r="1110" ht="32" customHeight="1">
      <c r="A1110" t="str" s="7">
        <v>Deck Family Farm's Hyland Artisinal Meats</v>
      </c>
      <c r="B1110" t="str" s="7">
        <v>Rendered Pork Leaf Lard, 8 oz</v>
      </c>
      <c r="C1110" t="str" s="7">
        <v>8 oz</v>
      </c>
      <c r="D1110" t="str" s="7">
        <v>Herd Share Members</v>
      </c>
      <c r="E1110" s="12">
        <v>8.97</v>
      </c>
      <c r="F1110" s="13">
        <v>9.69</v>
      </c>
      <c r="G1110" s="13">
        <f>IF(AND(ISNUMBER(E1110),ISNUMBER(F1110)),F1110-E1110,"")</f>
        <v>0.72</v>
      </c>
      <c r="H1110" s="14">
        <f>IF(AND(ISNUMBER(E1110),E1110&gt;0,ISNUMBER(F1110)),F1110/E1110-1,"")</f>
        <v>0.08026755852842804</v>
      </c>
      <c r="I1110" t="str" s="15">
        <v>Unreviewed</v>
      </c>
      <c r="J1110" s="16"/>
      <c r="K1110" t="str" s="15">
        <v/>
      </c>
      <c r="L1110" s="17" t="str">
        <f>IF(AC1110="Local catalog","",IF(AG1110="Yes",IF(ISNUMBER(E1110),E1110,""),IF(I1110="Keep current",IF(ISNUMBER(E1110),E1110,""),IF(AH1110&lt;&gt;"Yes","",IF(I1110="Approve proposed",F1110,IF(AND(I1110="Use my price",AND(ISNUMBER(J1110),J1110&gt;0)),J1110,""))))))</f>
        <v/>
      </c>
      <c r="M1110" t="str" s="7">
        <f>IF(AND(AG1110="Yes",OR(I1110="Approve proposed",I1110="Use my price")),"CHECK: protected price kept current",IF(OR(I1110="Unreviewed",I1110=""),"Pending review",IF(I1110="Hold","On hold",IF(I1110="Keep current",IF(ISNUMBER(E1110),"Kept current","CHECK: no confirmed current price"),IF(AH1110&lt;&gt;"Yes","CHECK: source needs review",IF(AND(I1110="Use my price",NOT(AND(ISNUMBER(J1110),J1110&gt;0))),"CHECK: enter a price above zero",IF(NOT(OR(I1110="Approve proposed",I1110="Use my price")),"CHECK: choose a listed decision",IF(OR(NOT(ISNUMBER(L1110)),L1110&lt;=0,NOT(ISNUMBER(Y1110)),Y1110&lt;=0,X1110&gt;=1),"CHECK: price or base unavailable",IF(L1110/(Y1110*(1-X1110))-1&lt;0,"CHECK: price below local base","Ready")))))))))</f>
        <v>Pending review</v>
      </c>
      <c r="N1110" s="18">
        <v>8.97</v>
      </c>
      <c r="O1110" s="19">
        <v>0.6574</v>
      </c>
      <c r="P1110" s="14">
        <v>0.7911</v>
      </c>
      <c r="Q1110" s="20" t="str">
        <f>IF(AND(ISNUMBER(L1110),ISNUMBER(Y1110),Y1110&gt;0,X1110&lt;1),ROUND(L1110/(Y1110*(1-X1110))-1,4),"")</f>
        <v/>
      </c>
      <c r="R1110" s="12">
        <v>106.74000000000001</v>
      </c>
      <c r="S1110" s="13">
        <f>IF(AND(ISNUMBER(E1110),E1110&gt;0,ISNUMBER(F1110)),R1110*(F1110/E1110-1)*(1-'Start Here'!$B$16),0)</f>
        <v>8.310726421404677</v>
      </c>
      <c r="T1110" s="17">
        <f>IF(AND(M1110="Ready",OR(I1110="Approve proposed",AND(I1110="Use my price",AND(ISNUMBER(J1110),J1110&gt;0))),ISNUMBER(L1110),E1110&gt;0),R1110*(L1110/E1110-1)*(1-'Start Here'!$B$16),0)</f>
        <v>0</v>
      </c>
      <c r="U1110" t="str" s="6">
        <v/>
      </c>
      <c r="V1110" t="str" s="21">
        <v>Yes</v>
      </c>
      <c r="W1110" t="str" s="21">
        <v>No</v>
      </c>
      <c r="X1110" s="22">
        <v>0</v>
      </c>
      <c r="Y1110" s="18">
        <v>5.41</v>
      </c>
      <c r="Z1110" s="18">
        <v>10</v>
      </c>
      <c r="AA1110" s="25">
        <v>0.5412</v>
      </c>
      <c r="AB1110" t="str" s="6">
        <v>2026-10-01 10:41:27 UTC</v>
      </c>
      <c r="AC1110" t="str" s="6">
        <v>Local Line cache</v>
      </c>
      <c r="AD1110" s="23">
        <v>805665</v>
      </c>
      <c r="AE1110" s="23">
        <v>595381</v>
      </c>
      <c r="AF1110" t="str" s="23">
        <v>805665:595381:herdShare</v>
      </c>
      <c r="AG1110" t="str" s="23">
        <v>No</v>
      </c>
      <c r="AH1110" t="str" s="23">
        <v>Yes</v>
      </c>
      <c r="AI1110" s="18">
        <v>64.91999999999999</v>
      </c>
    </row>
    <row r="1111" ht="32" customHeight="1">
      <c r="A1111" t="str" s="7">
        <v>Deck Family Farm's Hyland Artisinal Meats</v>
      </c>
      <c r="B1111" t="str" s="7">
        <v>Rendered Pork Leaf Lard, 8 oz</v>
      </c>
      <c r="C1111" t="str" s="7">
        <v>8 oz</v>
      </c>
      <c r="D1111" t="str" s="7">
        <v>CSA Members</v>
      </c>
      <c r="E1111" s="12">
        <v>8.97</v>
      </c>
      <c r="F1111" s="13">
        <v>9.69</v>
      </c>
      <c r="G1111" s="13">
        <f>IF(AND(ISNUMBER(E1111),ISNUMBER(F1111)),F1111-E1111,"")</f>
        <v>0.72</v>
      </c>
      <c r="H1111" s="14">
        <f>IF(AND(ISNUMBER(E1111),E1111&gt;0,ISNUMBER(F1111)),F1111/E1111-1,"")</f>
        <v>0.08026755852842804</v>
      </c>
      <c r="I1111" t="str" s="15">
        <v>Unreviewed</v>
      </c>
      <c r="J1111" s="16"/>
      <c r="K1111" t="str" s="15">
        <v/>
      </c>
      <c r="L1111" s="17" t="str">
        <f>IF(AC1111="Local catalog","",IF(AG1111="Yes",IF(ISNUMBER(E1111),E1111,""),IF(I1111="Keep current",IF(ISNUMBER(E1111),E1111,""),IF(AH1111&lt;&gt;"Yes","",IF(I1111="Approve proposed",F1111,IF(AND(I1111="Use my price",AND(ISNUMBER(J1111),J1111&gt;0)),J1111,""))))))</f>
        <v/>
      </c>
      <c r="M1111" t="str" s="7">
        <f>IF(AND(AG1111="Yes",OR(I1111="Approve proposed",I1111="Use my price")),"CHECK: protected price kept current",IF(OR(I1111="Unreviewed",I1111=""),"Pending review",IF(I1111="Hold","On hold",IF(I1111="Keep current",IF(ISNUMBER(E1111),"Kept current","CHECK: no confirmed current price"),IF(AH1111&lt;&gt;"Yes","CHECK: source needs review",IF(AND(I1111="Use my price",NOT(AND(ISNUMBER(J1111),J1111&gt;0))),"CHECK: enter a price above zero",IF(NOT(OR(I1111="Approve proposed",I1111="Use my price")),"CHECK: choose a listed decision",IF(OR(NOT(ISNUMBER(L1111)),L1111&lt;=0,NOT(ISNUMBER(Y1111)),Y1111&lt;=0,X1111&gt;=1),"CHECK: price or base unavailable",IF(L1111/(Y1111*(1-X1111))-1&lt;0,"CHECK: price below local base","Ready")))))))))</f>
        <v>Pending review</v>
      </c>
      <c r="N1111" s="18">
        <v>8.97</v>
      </c>
      <c r="O1111" s="19">
        <v>0.6574</v>
      </c>
      <c r="P1111" s="14">
        <v>0.7911</v>
      </c>
      <c r="Q1111" s="20" t="str">
        <f>IF(AND(ISNUMBER(L1111),ISNUMBER(Y1111),Y1111&gt;0,X1111&lt;1),ROUND(L1111/(Y1111*(1-X1111))-1,4),"")</f>
        <v/>
      </c>
      <c r="R1111" s="12">
        <v>0</v>
      </c>
      <c r="S1111" s="13">
        <f>IF(AND(ISNUMBER(E1111),E1111&gt;0,ISNUMBER(F1111)),R1111*(F1111/E1111-1)*(1-'Start Here'!$B$16),0)</f>
        <v>0</v>
      </c>
      <c r="T1111" s="17">
        <f>IF(AND(M1111="Ready",OR(I1111="Approve proposed",AND(I1111="Use my price",AND(ISNUMBER(J1111),J1111&gt;0))),ISNUMBER(L1111),E1111&gt;0),R1111*(L1111/E1111-1)*(1-'Start Here'!$B$16),0)</f>
        <v>0</v>
      </c>
      <c r="U1111" t="str" s="6">
        <v/>
      </c>
      <c r="V1111" t="str" s="21">
        <v>Yes</v>
      </c>
      <c r="W1111" t="str" s="21">
        <v>No</v>
      </c>
      <c r="X1111" s="22">
        <v>0</v>
      </c>
      <c r="Y1111" s="18">
        <v>5.41</v>
      </c>
      <c r="Z1111" s="18">
        <v>10</v>
      </c>
      <c r="AA1111" s="25">
        <v>0.5412</v>
      </c>
      <c r="AB1111" t="str" s="6">
        <v>2026-10-01 10:41:27 UTC</v>
      </c>
      <c r="AC1111" t="str" s="6">
        <v>Local Line cache</v>
      </c>
      <c r="AD1111" s="23">
        <v>805665</v>
      </c>
      <c r="AE1111" s="23">
        <v>595381</v>
      </c>
      <c r="AF1111" t="str" s="23">
        <v>805665:595381:member</v>
      </c>
      <c r="AG1111" t="str" s="23">
        <v>No</v>
      </c>
      <c r="AH1111" t="str" s="23">
        <v>Yes</v>
      </c>
      <c r="AI1111" s="18">
        <v>0</v>
      </c>
    </row>
    <row r="1112" ht="32" customHeight="1">
      <c r="A1112" t="str" s="7">
        <v>Deck Family Farm's Hyland Artisinal Meats</v>
      </c>
      <c r="B1112" t="str" s="7">
        <v>Rendered Pork Leaf Lard, 8 oz</v>
      </c>
      <c r="C1112" t="str" s="7">
        <v>8 oz</v>
      </c>
      <c r="D1112" t="str" s="7">
        <v>Guest Basket</v>
      </c>
      <c r="E1112" s="12">
        <v>8.97</v>
      </c>
      <c r="F1112" s="13">
        <v>9.69</v>
      </c>
      <c r="G1112" s="13">
        <f>IF(AND(ISNUMBER(E1112),ISNUMBER(F1112)),F1112-E1112,"")</f>
        <v>0.72</v>
      </c>
      <c r="H1112" s="14">
        <f>IF(AND(ISNUMBER(E1112),E1112&gt;0,ISNUMBER(F1112)),F1112/E1112-1,"")</f>
        <v>0.08026755852842804</v>
      </c>
      <c r="I1112" t="str" s="15">
        <v>Unreviewed</v>
      </c>
      <c r="J1112" s="16"/>
      <c r="K1112" t="str" s="15">
        <v/>
      </c>
      <c r="L1112" s="17" t="str">
        <f>IF(AC1112="Local catalog","",IF(AG1112="Yes",IF(ISNUMBER(E1112),E1112,""),IF(I1112="Keep current",IF(ISNUMBER(E1112),E1112,""),IF(AH1112&lt;&gt;"Yes","",IF(I1112="Approve proposed",F1112,IF(AND(I1112="Use my price",AND(ISNUMBER(J1112),J1112&gt;0)),J1112,""))))))</f>
        <v/>
      </c>
      <c r="M1112" t="str" s="7">
        <f>IF(AND(AG1112="Yes",OR(I1112="Approve proposed",I1112="Use my price")),"CHECK: protected price kept current",IF(OR(I1112="Unreviewed",I1112=""),"Pending review",IF(I1112="Hold","On hold",IF(I1112="Keep current",IF(ISNUMBER(E1112),"Kept current","CHECK: no confirmed current price"),IF(AH1112&lt;&gt;"Yes","CHECK: source needs review",IF(AND(I1112="Use my price",NOT(AND(ISNUMBER(J1112),J1112&gt;0))),"CHECK: enter a price above zero",IF(NOT(OR(I1112="Approve proposed",I1112="Use my price")),"CHECK: choose a listed decision",IF(OR(NOT(ISNUMBER(L1112)),L1112&lt;=0,NOT(ISNUMBER(Y1112)),Y1112&lt;=0,X1112&gt;=1),"CHECK: price or base unavailable",IF(L1112/(Y1112*(1-X1112))-1&lt;0,"CHECK: price below local base","Ready")))))))))</f>
        <v>Pending review</v>
      </c>
      <c r="N1112" s="18">
        <v>8.97</v>
      </c>
      <c r="O1112" s="19">
        <v>0.6574</v>
      </c>
      <c r="P1112" s="14">
        <v>0.7911</v>
      </c>
      <c r="Q1112" s="20" t="str">
        <f>IF(AND(ISNUMBER(L1112),ISNUMBER(Y1112),Y1112&gt;0,X1112&lt;1),ROUND(L1112/(Y1112*(1-X1112))-1,4),"")</f>
        <v/>
      </c>
      <c r="R1112" s="12">
        <v>26.910000000000004</v>
      </c>
      <c r="S1112" s="13">
        <f>IF(AND(ISNUMBER(E1112),E1112&gt;0,ISNUMBER(F1112)),R1112*(F1112/E1112-1)*(1-'Start Here'!$B$16),0)</f>
        <v>2.095199999999999</v>
      </c>
      <c r="T1112" s="17">
        <f>IF(AND(M1112="Ready",OR(I1112="Approve proposed",AND(I1112="Use my price",AND(ISNUMBER(J1112),J1112&gt;0))),ISNUMBER(L1112),E1112&gt;0),R1112*(L1112/E1112-1)*(1-'Start Here'!$B$16),0)</f>
        <v>0</v>
      </c>
      <c r="U1112" t="str" s="6">
        <v/>
      </c>
      <c r="V1112" t="str" s="21">
        <v>Yes</v>
      </c>
      <c r="W1112" t="str" s="21">
        <v>No</v>
      </c>
      <c r="X1112" s="22">
        <v>0</v>
      </c>
      <c r="Y1112" s="18">
        <v>5.41</v>
      </c>
      <c r="Z1112" s="18">
        <v>10</v>
      </c>
      <c r="AA1112" s="25">
        <v>0.5412</v>
      </c>
      <c r="AB1112" t="str" s="6">
        <v>2026-10-01 10:41:27 UTC</v>
      </c>
      <c r="AC1112" t="str" s="6">
        <v>Local Line cache</v>
      </c>
      <c r="AD1112" s="23">
        <v>805665</v>
      </c>
      <c r="AE1112" s="23">
        <v>595381</v>
      </c>
      <c r="AF1112" t="str" s="23">
        <v>805665:595381:guest</v>
      </c>
      <c r="AG1112" t="str" s="23">
        <v>No</v>
      </c>
      <c r="AH1112" t="str" s="23">
        <v>Yes</v>
      </c>
      <c r="AI1112" s="18">
        <v>16.23</v>
      </c>
    </row>
    <row r="1113" ht="32" customHeight="1">
      <c r="A1113" t="str" s="7">
        <v>Deck Family Farm's Hyland Artisinal Meats</v>
      </c>
      <c r="B1113" t="str" s="7">
        <v>Rendered Pork Leaf Lard, 8 oz</v>
      </c>
      <c r="C1113" t="str" s="7">
        <v>8 oz</v>
      </c>
      <c r="D1113" t="str" s="7">
        <v>SNAP</v>
      </c>
      <c r="E1113" s="12">
        <v>8.97</v>
      </c>
      <c r="F1113" s="13">
        <v>8.97</v>
      </c>
      <c r="G1113" s="13">
        <f>IF(AND(ISNUMBER(E1113),ISNUMBER(F1113)),F1113-E1113,"")</f>
        <v>0</v>
      </c>
      <c r="H1113" s="14">
        <f>IF(AND(ISNUMBER(E1113),E1113&gt;0,ISNUMBER(F1113)),F1113/E1113-1,"")</f>
        <v>0</v>
      </c>
      <c r="I1113" t="str" s="15">
        <v>Keep current</v>
      </c>
      <c r="J1113" s="16"/>
      <c r="K1113" t="str" s="15">
        <v/>
      </c>
      <c r="L1113" s="17">
        <f>IF(AC1113="Local catalog","",IF(AG1113="Yes",IF(ISNUMBER(E1113),E1113,""),IF(I1113="Keep current",IF(ISNUMBER(E1113),E1113,""),IF(AH1113&lt;&gt;"Yes","",IF(I1113="Approve proposed",F1113,IF(AND(I1113="Use my price",AND(ISNUMBER(J1113),J1113&gt;0)),J1113,""))))))</f>
        <v>8.97</v>
      </c>
      <c r="M1113" t="str" s="7">
        <f>IF(AND(AG1113="Yes",OR(I1113="Approve proposed",I1113="Use my price")),"CHECK: protected price kept current",IF(OR(I1113="Unreviewed",I1113=""),"Pending review",IF(I1113="Hold","On hold",IF(I1113="Keep current",IF(ISNUMBER(E1113),"Kept current","CHECK: no confirmed current price"),IF(AH1113&lt;&gt;"Yes","CHECK: source needs review",IF(AND(I1113="Use my price",NOT(AND(ISNUMBER(J1113),J1113&gt;0))),"CHECK: enter a price above zero",IF(NOT(OR(I1113="Approve proposed",I1113="Use my price")),"CHECK: choose a listed decision",IF(OR(NOT(ISNUMBER(L1113)),L1113&lt;=0,NOT(ISNUMBER(Y1113)),Y1113&lt;=0,X1113&gt;=1),"CHECK: price or base unavailable",IF(L1113/(Y1113*(1-X1113))-1&lt;0,"CHECK: price below local base","Ready")))))))))</f>
        <v>Kept current</v>
      </c>
      <c r="N1113" s="18">
        <v>8.97</v>
      </c>
      <c r="O1113" s="19">
        <v>0.6574</v>
      </c>
      <c r="P1113" s="14">
        <v>0.658</v>
      </c>
      <c r="Q1113" s="20">
        <f>IF(AND(ISNUMBER(L1113),ISNUMBER(Y1113),Y1113&gt;0,X1113&lt;1),ROUND(L1113/(Y1113*(1-X1113))-1,4),"")</f>
        <v>0.658</v>
      </c>
      <c r="R1113" s="12">
        <v>0</v>
      </c>
      <c r="S1113" s="13">
        <f>IF(AND(ISNUMBER(E1113),E1113&gt;0,ISNUMBER(F1113)),R1113*(F1113/E1113-1)*(1-'Start Here'!$B$16),0)</f>
        <v>0</v>
      </c>
      <c r="T1113" s="17">
        <f>IF(AND(M1113="Ready",OR(I1113="Approve proposed",AND(I1113="Use my price",AND(ISNUMBER(J1113),J1113&gt;0))),ISNUMBER(L1113),E1113&gt;0),R1113*(L1113/E1113-1)*(1-'Start Here'!$B$16),0)</f>
        <v>0</v>
      </c>
      <c r="U1113" t="str" s="6">
        <v>SNAP: preserve existing selling price</v>
      </c>
      <c r="V1113" t="str" s="21">
        <v>Yes</v>
      </c>
      <c r="W1113" t="str" s="21">
        <v>No</v>
      </c>
      <c r="X1113" s="22">
        <v>0</v>
      </c>
      <c r="Y1113" s="18">
        <v>5.41</v>
      </c>
      <c r="Z1113" s="18">
        <v>10</v>
      </c>
      <c r="AA1113" s="25">
        <v>0.5412</v>
      </c>
      <c r="AB1113" t="str" s="6">
        <v>2026-10-01 10:41:27 UTC</v>
      </c>
      <c r="AC1113" t="str" s="6">
        <v>Local Line cache</v>
      </c>
      <c r="AD1113" s="23">
        <v>805665</v>
      </c>
      <c r="AE1113" s="23">
        <v>595381</v>
      </c>
      <c r="AF1113" t="str" s="23">
        <v>805665:595381:snap</v>
      </c>
      <c r="AG1113" t="str" s="23">
        <v>Yes</v>
      </c>
      <c r="AH1113" t="str" s="23">
        <v>Yes</v>
      </c>
      <c r="AI1113" s="18">
        <v>0</v>
      </c>
    </row>
    <row r="1114" ht="32" customHeight="1">
      <c r="A1114" t="str" s="7">
        <v>Deck Family Farm's Hyland Artisinal Meats</v>
      </c>
      <c r="B1114" t="str" s="7">
        <v>Summer Herb Lamb Sausage Links</v>
      </c>
      <c r="C1114" t="str" s="7">
        <v>4 links/ pack 14 oz pack</v>
      </c>
      <c r="D1114" t="str" s="7">
        <v>Herd Share Members</v>
      </c>
      <c r="E1114" s="12">
        <v>19.74</v>
      </c>
      <c r="F1114" s="13">
        <v>21.32</v>
      </c>
      <c r="G1114" s="13">
        <f>IF(AND(ISNUMBER(E1114),ISNUMBER(F1114)),F1114-E1114,"")</f>
        <v>1.58</v>
      </c>
      <c r="H1114" s="14">
        <f>IF(AND(ISNUMBER(E1114),E1114&gt;0,ISNUMBER(F1114)),F1114/E1114-1,"")</f>
        <v>0.08004052684903762</v>
      </c>
      <c r="I1114" t="str" s="15">
        <v>Unreviewed</v>
      </c>
      <c r="J1114" s="16"/>
      <c r="K1114" t="str" s="15">
        <v/>
      </c>
      <c r="L1114" s="17" t="str">
        <f>IF(AC1114="Local catalog","",IF(AG1114="Yes",IF(ISNUMBER(E1114),E1114,""),IF(I1114="Keep current",IF(ISNUMBER(E1114),E1114,""),IF(AH1114&lt;&gt;"Yes","",IF(I1114="Approve proposed",F1114,IF(AND(I1114="Use my price",AND(ISNUMBER(J1114),J1114&gt;0)),J1114,""))))))</f>
        <v/>
      </c>
      <c r="M1114" t="str" s="7">
        <f>IF(AND(AG1114="Yes",OR(I1114="Approve proposed",I1114="Use my price")),"CHECK: protected price kept current",IF(OR(I1114="Unreviewed",I1114=""),"Pending review",IF(I1114="Hold","On hold",IF(I1114="Keep current",IF(ISNUMBER(E1114),"Kept current","CHECK: no confirmed current price"),IF(AH1114&lt;&gt;"Yes","CHECK: source needs review",IF(AND(I1114="Use my price",NOT(AND(ISNUMBER(J1114),J1114&gt;0))),"CHECK: enter a price above zero",IF(NOT(OR(I1114="Approve proposed",I1114="Use my price")),"CHECK: choose a listed decision",IF(OR(NOT(ISNUMBER(L1114)),L1114&lt;=0,NOT(ISNUMBER(Y1114)),Y1114&lt;=0,X1114&gt;=1),"CHECK: price or base unavailable",IF(L1114/(Y1114*(1-X1114))-1&lt;0,"CHECK: price below local base","Ready")))))))))</f>
        <v>Pending review</v>
      </c>
      <c r="N1114" s="18">
        <v>19.74</v>
      </c>
      <c r="O1114" s="19">
        <v>0.6574</v>
      </c>
      <c r="P1114" s="14">
        <v>0.7901</v>
      </c>
      <c r="Q1114" s="20" t="str">
        <f>IF(AND(ISNUMBER(L1114),ISNUMBER(Y1114),Y1114&gt;0,X1114&lt;1),ROUND(L1114/(Y1114*(1-X1114))-1,4),"")</f>
        <v/>
      </c>
      <c r="R1114" s="12">
        <v>0</v>
      </c>
      <c r="S1114" s="13">
        <f>IF(AND(ISNUMBER(E1114),E1114&gt;0,ISNUMBER(F1114)),R1114*(F1114/E1114-1)*(1-'Start Here'!$B$16),0)</f>
        <v>0</v>
      </c>
      <c r="T1114" s="17">
        <f>IF(AND(M1114="Ready",OR(I1114="Approve proposed",AND(I1114="Use my price",AND(ISNUMBER(J1114),J1114&gt;0))),ISNUMBER(L1114),E1114&gt;0),R1114*(L1114/E1114-1)*(1-'Start Here'!$B$16),0)</f>
        <v>0</v>
      </c>
      <c r="U1114" t="str" s="6">
        <v>Currently hidden; do not activate automatically</v>
      </c>
      <c r="V1114" t="str" s="21">
        <v>No</v>
      </c>
      <c r="W1114" t="str" s="21">
        <v>No</v>
      </c>
      <c r="X1114" s="22">
        <v>0</v>
      </c>
      <c r="Y1114" s="18">
        <v>11.91</v>
      </c>
      <c r="Z1114" s="18">
        <v>22.01</v>
      </c>
      <c r="AA1114" s="25">
        <v>0.5412</v>
      </c>
      <c r="AB1114" t="str" s="6">
        <v>2026-10-01 10:41:27 UTC</v>
      </c>
      <c r="AC1114" t="str" s="6">
        <v>Local Line cache</v>
      </c>
      <c r="AD1114" s="23">
        <v>900310</v>
      </c>
      <c r="AE1114" s="23">
        <v>642339</v>
      </c>
      <c r="AF1114" t="str" s="23">
        <v>900310:642339:herdShare</v>
      </c>
      <c r="AG1114" t="str" s="23">
        <v>No</v>
      </c>
      <c r="AH1114" t="str" s="23">
        <v>Yes</v>
      </c>
      <c r="AI1114" s="18">
        <v>0</v>
      </c>
    </row>
    <row r="1115" ht="32" customHeight="1">
      <c r="A1115" t="str" s="7">
        <v>Deck Family Farm's Hyland Artisinal Meats</v>
      </c>
      <c r="B1115" t="str" s="7">
        <v>Summer Herb Lamb Sausage Links</v>
      </c>
      <c r="C1115" t="str" s="7">
        <v>4 links/ pack 14 oz pack</v>
      </c>
      <c r="D1115" t="str" s="7">
        <v>CSA Members</v>
      </c>
      <c r="E1115" s="12">
        <v>19.74</v>
      </c>
      <c r="F1115" s="13">
        <v>21.32</v>
      </c>
      <c r="G1115" s="13">
        <f>IF(AND(ISNUMBER(E1115),ISNUMBER(F1115)),F1115-E1115,"")</f>
        <v>1.58</v>
      </c>
      <c r="H1115" s="14">
        <f>IF(AND(ISNUMBER(E1115),E1115&gt;0,ISNUMBER(F1115)),F1115/E1115-1,"")</f>
        <v>0.08004052684903762</v>
      </c>
      <c r="I1115" t="str" s="15">
        <v>Unreviewed</v>
      </c>
      <c r="J1115" s="16"/>
      <c r="K1115" t="str" s="15">
        <v/>
      </c>
      <c r="L1115" s="17" t="str">
        <f>IF(AC1115="Local catalog","",IF(AG1115="Yes",IF(ISNUMBER(E1115),E1115,""),IF(I1115="Keep current",IF(ISNUMBER(E1115),E1115,""),IF(AH1115&lt;&gt;"Yes","",IF(I1115="Approve proposed",F1115,IF(AND(I1115="Use my price",AND(ISNUMBER(J1115),J1115&gt;0)),J1115,""))))))</f>
        <v/>
      </c>
      <c r="M1115" t="str" s="7">
        <f>IF(AND(AG1115="Yes",OR(I1115="Approve proposed",I1115="Use my price")),"CHECK: protected price kept current",IF(OR(I1115="Unreviewed",I1115=""),"Pending review",IF(I1115="Hold","On hold",IF(I1115="Keep current",IF(ISNUMBER(E1115),"Kept current","CHECK: no confirmed current price"),IF(AH1115&lt;&gt;"Yes","CHECK: source needs review",IF(AND(I1115="Use my price",NOT(AND(ISNUMBER(J1115),J1115&gt;0))),"CHECK: enter a price above zero",IF(NOT(OR(I1115="Approve proposed",I1115="Use my price")),"CHECK: choose a listed decision",IF(OR(NOT(ISNUMBER(L1115)),L1115&lt;=0,NOT(ISNUMBER(Y1115)),Y1115&lt;=0,X1115&gt;=1),"CHECK: price or base unavailable",IF(L1115/(Y1115*(1-X1115))-1&lt;0,"CHECK: price below local base","Ready")))))))))</f>
        <v>Pending review</v>
      </c>
      <c r="N1115" s="18">
        <v>19.74</v>
      </c>
      <c r="O1115" s="19">
        <v>0.6574</v>
      </c>
      <c r="P1115" s="14">
        <v>0.7901</v>
      </c>
      <c r="Q1115" s="20" t="str">
        <f>IF(AND(ISNUMBER(L1115),ISNUMBER(Y1115),Y1115&gt;0,X1115&lt;1),ROUND(L1115/(Y1115*(1-X1115))-1,4),"")</f>
        <v/>
      </c>
      <c r="R1115" s="12">
        <v>0</v>
      </c>
      <c r="S1115" s="13">
        <f>IF(AND(ISNUMBER(E1115),E1115&gt;0,ISNUMBER(F1115)),R1115*(F1115/E1115-1)*(1-'Start Here'!$B$16),0)</f>
        <v>0</v>
      </c>
      <c r="T1115" s="17">
        <f>IF(AND(M1115="Ready",OR(I1115="Approve proposed",AND(I1115="Use my price",AND(ISNUMBER(J1115),J1115&gt;0))),ISNUMBER(L1115),E1115&gt;0),R1115*(L1115/E1115-1)*(1-'Start Here'!$B$16),0)</f>
        <v>0</v>
      </c>
      <c r="U1115" t="str" s="6">
        <v>Currently hidden; do not activate automatically</v>
      </c>
      <c r="V1115" t="str" s="21">
        <v>No</v>
      </c>
      <c r="W1115" t="str" s="21">
        <v>No</v>
      </c>
      <c r="X1115" s="22">
        <v>0</v>
      </c>
      <c r="Y1115" s="18">
        <v>11.91</v>
      </c>
      <c r="Z1115" s="18">
        <v>22.01</v>
      </c>
      <c r="AA1115" s="25">
        <v>0.5412</v>
      </c>
      <c r="AB1115" t="str" s="6">
        <v>2026-10-01 10:41:27 UTC</v>
      </c>
      <c r="AC1115" t="str" s="6">
        <v>Local Line cache</v>
      </c>
      <c r="AD1115" s="23">
        <v>900310</v>
      </c>
      <c r="AE1115" s="23">
        <v>642339</v>
      </c>
      <c r="AF1115" t="str" s="23">
        <v>900310:642339:member</v>
      </c>
      <c r="AG1115" t="str" s="23">
        <v>No</v>
      </c>
      <c r="AH1115" t="str" s="23">
        <v>Yes</v>
      </c>
      <c r="AI1115" s="18">
        <v>0</v>
      </c>
    </row>
    <row r="1116" ht="32" customHeight="1">
      <c r="A1116" t="str" s="7">
        <v>Deck Family Farm's Hyland Artisinal Meats</v>
      </c>
      <c r="B1116" t="str" s="7">
        <v>Summer Herb Lamb Sausage Links</v>
      </c>
      <c r="C1116" t="str" s="7">
        <v>4 links/ pack 14 oz pack</v>
      </c>
      <c r="D1116" t="str" s="7">
        <v>Guest Basket</v>
      </c>
      <c r="E1116" s="12">
        <v>19.74</v>
      </c>
      <c r="F1116" s="13">
        <v>21.32</v>
      </c>
      <c r="G1116" s="13">
        <f>IF(AND(ISNUMBER(E1116),ISNUMBER(F1116)),F1116-E1116,"")</f>
        <v>1.58</v>
      </c>
      <c r="H1116" s="14">
        <f>IF(AND(ISNUMBER(E1116),E1116&gt;0,ISNUMBER(F1116)),F1116/E1116-1,"")</f>
        <v>0.08004052684903762</v>
      </c>
      <c r="I1116" t="str" s="15">
        <v>Unreviewed</v>
      </c>
      <c r="J1116" s="16"/>
      <c r="K1116" t="str" s="15">
        <v/>
      </c>
      <c r="L1116" s="17" t="str">
        <f>IF(AC1116="Local catalog","",IF(AG1116="Yes",IF(ISNUMBER(E1116),E1116,""),IF(I1116="Keep current",IF(ISNUMBER(E1116),E1116,""),IF(AH1116&lt;&gt;"Yes","",IF(I1116="Approve proposed",F1116,IF(AND(I1116="Use my price",AND(ISNUMBER(J1116),J1116&gt;0)),J1116,""))))))</f>
        <v/>
      </c>
      <c r="M1116" t="str" s="7">
        <f>IF(AND(AG1116="Yes",OR(I1116="Approve proposed",I1116="Use my price")),"CHECK: protected price kept current",IF(OR(I1116="Unreviewed",I1116=""),"Pending review",IF(I1116="Hold","On hold",IF(I1116="Keep current",IF(ISNUMBER(E1116),"Kept current","CHECK: no confirmed current price"),IF(AH1116&lt;&gt;"Yes","CHECK: source needs review",IF(AND(I1116="Use my price",NOT(AND(ISNUMBER(J1116),J1116&gt;0))),"CHECK: enter a price above zero",IF(NOT(OR(I1116="Approve proposed",I1116="Use my price")),"CHECK: choose a listed decision",IF(OR(NOT(ISNUMBER(L1116)),L1116&lt;=0,NOT(ISNUMBER(Y1116)),Y1116&lt;=0,X1116&gt;=1),"CHECK: price or base unavailable",IF(L1116/(Y1116*(1-X1116))-1&lt;0,"CHECK: price below local base","Ready")))))))))</f>
        <v>Pending review</v>
      </c>
      <c r="N1116" s="18">
        <v>19.74</v>
      </c>
      <c r="O1116" s="19">
        <v>0.6574</v>
      </c>
      <c r="P1116" s="14">
        <v>0.7901</v>
      </c>
      <c r="Q1116" s="20" t="str">
        <f>IF(AND(ISNUMBER(L1116),ISNUMBER(Y1116),Y1116&gt;0,X1116&lt;1),ROUND(L1116/(Y1116*(1-X1116))-1,4),"")</f>
        <v/>
      </c>
      <c r="R1116" s="12">
        <v>0</v>
      </c>
      <c r="S1116" s="13">
        <f>IF(AND(ISNUMBER(E1116),E1116&gt;0,ISNUMBER(F1116)),R1116*(F1116/E1116-1)*(1-'Start Here'!$B$16),0)</f>
        <v>0</v>
      </c>
      <c r="T1116" s="17">
        <f>IF(AND(M1116="Ready",OR(I1116="Approve proposed",AND(I1116="Use my price",AND(ISNUMBER(J1116),J1116&gt;0))),ISNUMBER(L1116),E1116&gt;0),R1116*(L1116/E1116-1)*(1-'Start Here'!$B$16),0)</f>
        <v>0</v>
      </c>
      <c r="U1116" t="str" s="6">
        <v>Currently hidden; do not activate automatically</v>
      </c>
      <c r="V1116" t="str" s="21">
        <v>No</v>
      </c>
      <c r="W1116" t="str" s="21">
        <v>No</v>
      </c>
      <c r="X1116" s="22">
        <v>0</v>
      </c>
      <c r="Y1116" s="18">
        <v>11.91</v>
      </c>
      <c r="Z1116" s="18">
        <v>22.01</v>
      </c>
      <c r="AA1116" s="25">
        <v>0.5412</v>
      </c>
      <c r="AB1116" t="str" s="6">
        <v>2026-10-01 10:41:27 UTC</v>
      </c>
      <c r="AC1116" t="str" s="6">
        <v>Local Line cache</v>
      </c>
      <c r="AD1116" s="23">
        <v>900310</v>
      </c>
      <c r="AE1116" s="23">
        <v>642339</v>
      </c>
      <c r="AF1116" t="str" s="23">
        <v>900310:642339:guest</v>
      </c>
      <c r="AG1116" t="str" s="23">
        <v>No</v>
      </c>
      <c r="AH1116" t="str" s="23">
        <v>Yes</v>
      </c>
      <c r="AI1116" s="18">
        <v>0</v>
      </c>
    </row>
    <row r="1117" ht="32" customHeight="1">
      <c r="A1117" t="str" s="7">
        <v>Deck Family Farm's Hyland Artisinal Meats</v>
      </c>
      <c r="B1117" t="str" s="7">
        <v>Summer Herb Lamb Sausage Links</v>
      </c>
      <c r="C1117" t="str" s="7">
        <v>4 links/ pack 14 oz pack</v>
      </c>
      <c r="D1117" t="str" s="7">
        <v>SNAP</v>
      </c>
      <c r="E1117" s="12">
        <v>19.74</v>
      </c>
      <c r="F1117" s="13">
        <v>19.74</v>
      </c>
      <c r="G1117" s="13">
        <f>IF(AND(ISNUMBER(E1117),ISNUMBER(F1117)),F1117-E1117,"")</f>
        <v>0</v>
      </c>
      <c r="H1117" s="14">
        <f>IF(AND(ISNUMBER(E1117),E1117&gt;0,ISNUMBER(F1117)),F1117/E1117-1,"")</f>
        <v>0</v>
      </c>
      <c r="I1117" t="str" s="15">
        <v>Keep current</v>
      </c>
      <c r="J1117" s="16"/>
      <c r="K1117" t="str" s="15">
        <v/>
      </c>
      <c r="L1117" s="17">
        <f>IF(AC1117="Local catalog","",IF(AG1117="Yes",IF(ISNUMBER(E1117),E1117,""),IF(I1117="Keep current",IF(ISNUMBER(E1117),E1117,""),IF(AH1117&lt;&gt;"Yes","",IF(I1117="Approve proposed",F1117,IF(AND(I1117="Use my price",AND(ISNUMBER(J1117),J1117&gt;0)),J1117,""))))))</f>
        <v>19.74</v>
      </c>
      <c r="M1117" t="str" s="7">
        <f>IF(AND(AG1117="Yes",OR(I1117="Approve proposed",I1117="Use my price")),"CHECK: protected price kept current",IF(OR(I1117="Unreviewed",I1117=""),"Pending review",IF(I1117="Hold","On hold",IF(I1117="Keep current",IF(ISNUMBER(E1117),"Kept current","CHECK: no confirmed current price"),IF(AH1117&lt;&gt;"Yes","CHECK: source needs review",IF(AND(I1117="Use my price",NOT(AND(ISNUMBER(J1117),J1117&gt;0))),"CHECK: enter a price above zero",IF(NOT(OR(I1117="Approve proposed",I1117="Use my price")),"CHECK: choose a listed decision",IF(OR(NOT(ISNUMBER(L1117)),L1117&lt;=0,NOT(ISNUMBER(Y1117)),Y1117&lt;=0,X1117&gt;=1),"CHECK: price or base unavailable",IF(L1117/(Y1117*(1-X1117))-1&lt;0,"CHECK: price below local base","Ready")))))))))</f>
        <v>Kept current</v>
      </c>
      <c r="N1117" s="18">
        <v>19.74</v>
      </c>
      <c r="O1117" s="19">
        <v>0.6574</v>
      </c>
      <c r="P1117" s="14">
        <v>0.6574</v>
      </c>
      <c r="Q1117" s="20">
        <f>IF(AND(ISNUMBER(L1117),ISNUMBER(Y1117),Y1117&gt;0,X1117&lt;1),ROUND(L1117/(Y1117*(1-X1117))-1,4),"")</f>
        <v>0.6574</v>
      </c>
      <c r="R1117" s="12">
        <v>0</v>
      </c>
      <c r="S1117" s="13">
        <f>IF(AND(ISNUMBER(E1117),E1117&gt;0,ISNUMBER(F1117)),R1117*(F1117/E1117-1)*(1-'Start Here'!$B$16),0)</f>
        <v>0</v>
      </c>
      <c r="T1117" s="17">
        <f>IF(AND(M1117="Ready",OR(I1117="Approve proposed",AND(I1117="Use my price",AND(ISNUMBER(J1117),J1117&gt;0))),ISNUMBER(L1117),E1117&gt;0),R1117*(L1117/E1117-1)*(1-'Start Here'!$B$16),0)</f>
        <v>0</v>
      </c>
      <c r="U1117" t="str" s="6">
        <v>SNAP: preserve existing selling price; Currently hidden; do not activate automatically</v>
      </c>
      <c r="V1117" t="str" s="21">
        <v>No</v>
      </c>
      <c r="W1117" t="str" s="21">
        <v>No</v>
      </c>
      <c r="X1117" s="22">
        <v>0</v>
      </c>
      <c r="Y1117" s="18">
        <v>11.91</v>
      </c>
      <c r="Z1117" s="18">
        <v>22.01</v>
      </c>
      <c r="AA1117" s="25">
        <v>0.5412</v>
      </c>
      <c r="AB1117" t="str" s="6">
        <v>2026-10-01 10:41:27 UTC</v>
      </c>
      <c r="AC1117" t="str" s="6">
        <v>Local Line cache</v>
      </c>
      <c r="AD1117" s="23">
        <v>900310</v>
      </c>
      <c r="AE1117" s="23">
        <v>642339</v>
      </c>
      <c r="AF1117" t="str" s="23">
        <v>900310:642339:snap</v>
      </c>
      <c r="AG1117" t="str" s="23">
        <v>Yes</v>
      </c>
      <c r="AH1117" t="str" s="23">
        <v>Yes</v>
      </c>
      <c r="AI1117" s="18">
        <v>0</v>
      </c>
    </row>
    <row r="1118" ht="32" customHeight="1">
      <c r="A1118" t="str" s="7">
        <v>Deck Family Farm's Hyland Artisinal Meats</v>
      </c>
      <c r="B1118" t="str" s="7">
        <v>Swedish Sausage Potato Dumplings</v>
      </c>
      <c r="C1118" t="str" s="7">
        <v>13oz/ 10 Dumplings/Pack</v>
      </c>
      <c r="D1118" t="str" s="7">
        <v>Herd Share Members</v>
      </c>
      <c r="E1118" s="12">
        <v>17.93</v>
      </c>
      <c r="F1118" s="13">
        <v>19.36</v>
      </c>
      <c r="G1118" s="13">
        <f>IF(AND(ISNUMBER(E1118),ISNUMBER(F1118)),F1118-E1118,"")</f>
        <v>1.43</v>
      </c>
      <c r="H1118" s="14">
        <f>IF(AND(ISNUMBER(E1118),E1118&gt;0,ISNUMBER(F1118)),F1118/E1118-1,"")</f>
        <v>0.07975460122699385</v>
      </c>
      <c r="I1118" t="str" s="15">
        <v>Unreviewed</v>
      </c>
      <c r="J1118" s="16"/>
      <c r="K1118" t="str" s="15">
        <v/>
      </c>
      <c r="L1118" s="17" t="str">
        <f>IF(AC1118="Local catalog","",IF(AG1118="Yes",IF(ISNUMBER(E1118),E1118,""),IF(I1118="Keep current",IF(ISNUMBER(E1118),E1118,""),IF(AH1118&lt;&gt;"Yes","",IF(I1118="Approve proposed",F1118,IF(AND(I1118="Use my price",AND(ISNUMBER(J1118),J1118&gt;0)),J1118,""))))))</f>
        <v/>
      </c>
      <c r="M1118" t="str" s="7">
        <f>IF(AND(AG1118="Yes",OR(I1118="Approve proposed",I1118="Use my price")),"CHECK: protected price kept current",IF(OR(I1118="Unreviewed",I1118=""),"Pending review",IF(I1118="Hold","On hold",IF(I1118="Keep current",IF(ISNUMBER(E1118),"Kept current","CHECK: no confirmed current price"),IF(AH1118&lt;&gt;"Yes","CHECK: source needs review",IF(AND(I1118="Use my price",NOT(AND(ISNUMBER(J1118),J1118&gt;0))),"CHECK: enter a price above zero",IF(NOT(OR(I1118="Approve proposed",I1118="Use my price")),"CHECK: choose a listed decision",IF(OR(NOT(ISNUMBER(L1118)),L1118&lt;=0,NOT(ISNUMBER(Y1118)),Y1118&lt;=0,X1118&gt;=1),"CHECK: price or base unavailable",IF(L1118/(Y1118*(1-X1118))-1&lt;0,"CHECK: price below local base","Ready")))))))))</f>
        <v>Pending review</v>
      </c>
      <c r="N1118" s="18">
        <v>17.93</v>
      </c>
      <c r="O1118" s="19">
        <v>0.6574</v>
      </c>
      <c r="P1118" s="14">
        <v>0.7893</v>
      </c>
      <c r="Q1118" s="20" t="str">
        <f>IF(AND(ISNUMBER(L1118),ISNUMBER(Y1118),Y1118&gt;0,X1118&lt;1),ROUND(L1118/(Y1118*(1-X1118))-1,4),"")</f>
        <v/>
      </c>
      <c r="R1118" s="12">
        <v>932.3600000000001</v>
      </c>
      <c r="S1118" s="13">
        <f>IF(AND(ISNUMBER(E1118),E1118&gt;0,ISNUMBER(F1118)),R1118*(F1118/E1118-1)*(1-'Start Here'!$B$16),0)</f>
        <v>72.1292</v>
      </c>
      <c r="T1118" s="17">
        <f>IF(AND(M1118="Ready",OR(I1118="Approve proposed",AND(I1118="Use my price",AND(ISNUMBER(J1118),J1118&gt;0))),ISNUMBER(L1118),E1118&gt;0),R1118*(L1118/E1118-1)*(1-'Start Here'!$B$16),0)</f>
        <v>0</v>
      </c>
      <c r="U1118" t="str" s="6">
        <v>Currently hidden; do not activate automatically</v>
      </c>
      <c r="V1118" t="str" s="21">
        <v>No</v>
      </c>
      <c r="W1118" t="str" s="21">
        <v>No</v>
      </c>
      <c r="X1118" s="22">
        <v>0</v>
      </c>
      <c r="Y1118" s="18">
        <v>10.82</v>
      </c>
      <c r="Z1118" s="18">
        <v>20</v>
      </c>
      <c r="AA1118" s="25">
        <v>0.5412</v>
      </c>
      <c r="AB1118" t="str" s="6">
        <v>2026-10-01 10:41:27 UTC</v>
      </c>
      <c r="AC1118" t="str" s="6">
        <v>Local Line cache</v>
      </c>
      <c r="AD1118" s="23">
        <v>1011872</v>
      </c>
      <c r="AE1118" s="23">
        <v>795004</v>
      </c>
      <c r="AF1118" t="str" s="23">
        <v>1011872:795004:herdShare</v>
      </c>
      <c r="AG1118" t="str" s="23">
        <v>No</v>
      </c>
      <c r="AH1118" t="str" s="23">
        <v>Yes</v>
      </c>
      <c r="AI1118" s="18">
        <v>562.64</v>
      </c>
    </row>
    <row r="1119" ht="32" customHeight="1">
      <c r="A1119" t="str" s="7">
        <v>Deck Family Farm's Hyland Artisinal Meats</v>
      </c>
      <c r="B1119" t="str" s="7">
        <v>Swedish Sausage Potato Dumplings</v>
      </c>
      <c r="C1119" t="str" s="7">
        <v>13oz/ 10 Dumplings/Pack</v>
      </c>
      <c r="D1119" t="str" s="7">
        <v>CSA Members</v>
      </c>
      <c r="E1119" s="12">
        <v>17.93</v>
      </c>
      <c r="F1119" s="13">
        <v>19.36</v>
      </c>
      <c r="G1119" s="13">
        <f>IF(AND(ISNUMBER(E1119),ISNUMBER(F1119)),F1119-E1119,"")</f>
        <v>1.43</v>
      </c>
      <c r="H1119" s="14">
        <f>IF(AND(ISNUMBER(E1119),E1119&gt;0,ISNUMBER(F1119)),F1119/E1119-1,"")</f>
        <v>0.07975460122699385</v>
      </c>
      <c r="I1119" t="str" s="15">
        <v>Unreviewed</v>
      </c>
      <c r="J1119" s="16"/>
      <c r="K1119" t="str" s="15">
        <v/>
      </c>
      <c r="L1119" s="17" t="str">
        <f>IF(AC1119="Local catalog","",IF(AG1119="Yes",IF(ISNUMBER(E1119),E1119,""),IF(I1119="Keep current",IF(ISNUMBER(E1119),E1119,""),IF(AH1119&lt;&gt;"Yes","",IF(I1119="Approve proposed",F1119,IF(AND(I1119="Use my price",AND(ISNUMBER(J1119),J1119&gt;0)),J1119,""))))))</f>
        <v/>
      </c>
      <c r="M1119" t="str" s="7">
        <f>IF(AND(AG1119="Yes",OR(I1119="Approve proposed",I1119="Use my price")),"CHECK: protected price kept current",IF(OR(I1119="Unreviewed",I1119=""),"Pending review",IF(I1119="Hold","On hold",IF(I1119="Keep current",IF(ISNUMBER(E1119),"Kept current","CHECK: no confirmed current price"),IF(AH1119&lt;&gt;"Yes","CHECK: source needs review",IF(AND(I1119="Use my price",NOT(AND(ISNUMBER(J1119),J1119&gt;0))),"CHECK: enter a price above zero",IF(NOT(OR(I1119="Approve proposed",I1119="Use my price")),"CHECK: choose a listed decision",IF(OR(NOT(ISNUMBER(L1119)),L1119&lt;=0,NOT(ISNUMBER(Y1119)),Y1119&lt;=0,X1119&gt;=1),"CHECK: price or base unavailable",IF(L1119/(Y1119*(1-X1119))-1&lt;0,"CHECK: price below local base","Ready")))))))))</f>
        <v>Pending review</v>
      </c>
      <c r="N1119" s="18">
        <v>17.93</v>
      </c>
      <c r="O1119" s="19">
        <v>0.6574</v>
      </c>
      <c r="P1119" s="14">
        <v>0.7893</v>
      </c>
      <c r="Q1119" s="20" t="str">
        <f>IF(AND(ISNUMBER(L1119),ISNUMBER(Y1119),Y1119&gt;0,X1119&lt;1),ROUND(L1119/(Y1119*(1-X1119))-1,4),"")</f>
        <v/>
      </c>
      <c r="R1119" s="12">
        <v>179.3</v>
      </c>
      <c r="S1119" s="13">
        <f>IF(AND(ISNUMBER(E1119),E1119&gt;0,ISNUMBER(F1119)),R1119*(F1119/E1119-1)*(1-'Start Here'!$B$16),0)</f>
        <v>13.870999999999997</v>
      </c>
      <c r="T1119" s="17">
        <f>IF(AND(M1119="Ready",OR(I1119="Approve proposed",AND(I1119="Use my price",AND(ISNUMBER(J1119),J1119&gt;0))),ISNUMBER(L1119),E1119&gt;0),R1119*(L1119/E1119-1)*(1-'Start Here'!$B$16),0)</f>
        <v>0</v>
      </c>
      <c r="U1119" t="str" s="6">
        <v>Currently hidden; do not activate automatically</v>
      </c>
      <c r="V1119" t="str" s="21">
        <v>No</v>
      </c>
      <c r="W1119" t="str" s="21">
        <v>No</v>
      </c>
      <c r="X1119" s="22">
        <v>0</v>
      </c>
      <c r="Y1119" s="18">
        <v>10.82</v>
      </c>
      <c r="Z1119" s="18">
        <v>20</v>
      </c>
      <c r="AA1119" s="25">
        <v>0.5412</v>
      </c>
      <c r="AB1119" t="str" s="6">
        <v>2026-10-01 10:41:27 UTC</v>
      </c>
      <c r="AC1119" t="str" s="6">
        <v>Local Line cache</v>
      </c>
      <c r="AD1119" s="23">
        <v>1011872</v>
      </c>
      <c r="AE1119" s="23">
        <v>795004</v>
      </c>
      <c r="AF1119" t="str" s="23">
        <v>1011872:795004:member</v>
      </c>
      <c r="AG1119" t="str" s="23">
        <v>No</v>
      </c>
      <c r="AH1119" t="str" s="23">
        <v>Yes</v>
      </c>
      <c r="AI1119" s="18">
        <v>108.19999999999999</v>
      </c>
    </row>
    <row r="1120" ht="32" customHeight="1">
      <c r="A1120" t="str" s="7">
        <v>Deck Family Farm's Hyland Artisinal Meats</v>
      </c>
      <c r="B1120" t="str" s="7">
        <v>Swedish Sausage Potato Dumplings</v>
      </c>
      <c r="C1120" t="str" s="7">
        <v>13oz/ 10 Dumplings/Pack</v>
      </c>
      <c r="D1120" t="str" s="7">
        <v>Guest Basket</v>
      </c>
      <c r="E1120" s="12">
        <v>17.93</v>
      </c>
      <c r="F1120" s="13">
        <v>19.36</v>
      </c>
      <c r="G1120" s="13">
        <f>IF(AND(ISNUMBER(E1120),ISNUMBER(F1120)),F1120-E1120,"")</f>
        <v>1.43</v>
      </c>
      <c r="H1120" s="14">
        <f>IF(AND(ISNUMBER(E1120),E1120&gt;0,ISNUMBER(F1120)),F1120/E1120-1,"")</f>
        <v>0.07975460122699385</v>
      </c>
      <c r="I1120" t="str" s="15">
        <v>Unreviewed</v>
      </c>
      <c r="J1120" s="16"/>
      <c r="K1120" t="str" s="15">
        <v/>
      </c>
      <c r="L1120" s="17" t="str">
        <f>IF(AC1120="Local catalog","",IF(AG1120="Yes",IF(ISNUMBER(E1120),E1120,""),IF(I1120="Keep current",IF(ISNUMBER(E1120),E1120,""),IF(AH1120&lt;&gt;"Yes","",IF(I1120="Approve proposed",F1120,IF(AND(I1120="Use my price",AND(ISNUMBER(J1120),J1120&gt;0)),J1120,""))))))</f>
        <v/>
      </c>
      <c r="M1120" t="str" s="7">
        <f>IF(AND(AG1120="Yes",OR(I1120="Approve proposed",I1120="Use my price")),"CHECK: protected price kept current",IF(OR(I1120="Unreviewed",I1120=""),"Pending review",IF(I1120="Hold","On hold",IF(I1120="Keep current",IF(ISNUMBER(E1120),"Kept current","CHECK: no confirmed current price"),IF(AH1120&lt;&gt;"Yes","CHECK: source needs review",IF(AND(I1120="Use my price",NOT(AND(ISNUMBER(J1120),J1120&gt;0))),"CHECK: enter a price above zero",IF(NOT(OR(I1120="Approve proposed",I1120="Use my price")),"CHECK: choose a listed decision",IF(OR(NOT(ISNUMBER(L1120)),L1120&lt;=0,NOT(ISNUMBER(Y1120)),Y1120&lt;=0,X1120&gt;=1),"CHECK: price or base unavailable",IF(L1120/(Y1120*(1-X1120))-1&lt;0,"CHECK: price below local base","Ready")))))))))</f>
        <v>Pending review</v>
      </c>
      <c r="N1120" s="18">
        <v>17.93</v>
      </c>
      <c r="O1120" s="19">
        <v>0.6574</v>
      </c>
      <c r="P1120" s="14">
        <v>0.7893</v>
      </c>
      <c r="Q1120" s="20" t="str">
        <f>IF(AND(ISNUMBER(L1120),ISNUMBER(Y1120),Y1120&gt;0,X1120&lt;1),ROUND(L1120/(Y1120*(1-X1120))-1,4),"")</f>
        <v/>
      </c>
      <c r="R1120" s="12">
        <v>59.91</v>
      </c>
      <c r="S1120" s="13">
        <f>IF(AND(ISNUMBER(E1120),E1120&gt;0,ISNUMBER(F1120)),R1120*(F1120/E1120-1)*(1-'Start Here'!$B$16),0)</f>
        <v>4.634755214723925</v>
      </c>
      <c r="T1120" s="17">
        <f>IF(AND(M1120="Ready",OR(I1120="Approve proposed",AND(I1120="Use my price",AND(ISNUMBER(J1120),J1120&gt;0))),ISNUMBER(L1120),E1120&gt;0),R1120*(L1120/E1120-1)*(1-'Start Here'!$B$16),0)</f>
        <v>0</v>
      </c>
      <c r="U1120" t="str" s="6">
        <v>Currently hidden; do not activate automatically</v>
      </c>
      <c r="V1120" t="str" s="21">
        <v>No</v>
      </c>
      <c r="W1120" t="str" s="21">
        <v>No</v>
      </c>
      <c r="X1120" s="22">
        <v>0</v>
      </c>
      <c r="Y1120" s="18">
        <v>10.82</v>
      </c>
      <c r="Z1120" s="18">
        <v>20</v>
      </c>
      <c r="AA1120" s="25">
        <v>0.5412</v>
      </c>
      <c r="AB1120" t="str" s="6">
        <v>2026-10-01 10:41:27 UTC</v>
      </c>
      <c r="AC1120" t="str" s="6">
        <v>Local Line cache</v>
      </c>
      <c r="AD1120" s="23">
        <v>1011872</v>
      </c>
      <c r="AE1120" s="23">
        <v>795004</v>
      </c>
      <c r="AF1120" t="str" s="23">
        <v>1011872:795004:guest</v>
      </c>
      <c r="AG1120" t="str" s="23">
        <v>No</v>
      </c>
      <c r="AH1120" t="str" s="23">
        <v>Yes</v>
      </c>
      <c r="AI1120" s="18">
        <v>32.46</v>
      </c>
    </row>
    <row r="1121" ht="32" customHeight="1">
      <c r="A1121" t="str" s="7">
        <v>Deck Family Farm's Hyland Artisinal Meats</v>
      </c>
      <c r="B1121" t="str" s="7">
        <v>Swedish Sausage Potato Dumplings</v>
      </c>
      <c r="C1121" t="str" s="7">
        <v>13oz/ 10 Dumplings/Pack</v>
      </c>
      <c r="D1121" t="str" s="7">
        <v>SNAP</v>
      </c>
      <c r="E1121" s="12">
        <v>17.93</v>
      </c>
      <c r="F1121" s="13">
        <v>17.93</v>
      </c>
      <c r="G1121" s="13">
        <f>IF(AND(ISNUMBER(E1121),ISNUMBER(F1121)),F1121-E1121,"")</f>
        <v>0</v>
      </c>
      <c r="H1121" s="14">
        <f>IF(AND(ISNUMBER(E1121),E1121&gt;0,ISNUMBER(F1121)),F1121/E1121-1,"")</f>
        <v>0</v>
      </c>
      <c r="I1121" t="str" s="15">
        <v>Keep current</v>
      </c>
      <c r="J1121" s="16"/>
      <c r="K1121" t="str" s="15">
        <v/>
      </c>
      <c r="L1121" s="17">
        <f>IF(AC1121="Local catalog","",IF(AG1121="Yes",IF(ISNUMBER(E1121),E1121,""),IF(I1121="Keep current",IF(ISNUMBER(E1121),E1121,""),IF(AH1121&lt;&gt;"Yes","",IF(I1121="Approve proposed",F1121,IF(AND(I1121="Use my price",AND(ISNUMBER(J1121),J1121&gt;0)),J1121,""))))))</f>
        <v>17.93</v>
      </c>
      <c r="M1121" t="str" s="7">
        <f>IF(AND(AG1121="Yes",OR(I1121="Approve proposed",I1121="Use my price")),"CHECK: protected price kept current",IF(OR(I1121="Unreviewed",I1121=""),"Pending review",IF(I1121="Hold","On hold",IF(I1121="Keep current",IF(ISNUMBER(E1121),"Kept current","CHECK: no confirmed current price"),IF(AH1121&lt;&gt;"Yes","CHECK: source needs review",IF(AND(I1121="Use my price",NOT(AND(ISNUMBER(J1121),J1121&gt;0))),"CHECK: enter a price above zero",IF(NOT(OR(I1121="Approve proposed",I1121="Use my price")),"CHECK: choose a listed decision",IF(OR(NOT(ISNUMBER(L1121)),L1121&lt;=0,NOT(ISNUMBER(Y1121)),Y1121&lt;=0,X1121&gt;=1),"CHECK: price or base unavailable",IF(L1121/(Y1121*(1-X1121))-1&lt;0,"CHECK: price below local base","Ready")))))))))</f>
        <v>Kept current</v>
      </c>
      <c r="N1121" s="18">
        <v>17.93</v>
      </c>
      <c r="O1121" s="19">
        <v>0.6574</v>
      </c>
      <c r="P1121" s="14">
        <v>0.6571</v>
      </c>
      <c r="Q1121" s="20">
        <f>IF(AND(ISNUMBER(L1121),ISNUMBER(Y1121),Y1121&gt;0,X1121&lt;1),ROUND(L1121/(Y1121*(1-X1121))-1,4),"")</f>
        <v>0.6571</v>
      </c>
      <c r="R1121" s="12">
        <v>0</v>
      </c>
      <c r="S1121" s="13">
        <f>IF(AND(ISNUMBER(E1121),E1121&gt;0,ISNUMBER(F1121)),R1121*(F1121/E1121-1)*(1-'Start Here'!$B$16),0)</f>
        <v>0</v>
      </c>
      <c r="T1121" s="17">
        <f>IF(AND(M1121="Ready",OR(I1121="Approve proposed",AND(I1121="Use my price",AND(ISNUMBER(J1121),J1121&gt;0))),ISNUMBER(L1121),E1121&gt;0),R1121*(L1121/E1121-1)*(1-'Start Here'!$B$16),0)</f>
        <v>0</v>
      </c>
      <c r="U1121" t="str" s="6">
        <v>SNAP: preserve existing selling price; Currently hidden; do not activate automatically</v>
      </c>
      <c r="V1121" t="str" s="21">
        <v>No</v>
      </c>
      <c r="W1121" t="str" s="21">
        <v>No</v>
      </c>
      <c r="X1121" s="22">
        <v>0</v>
      </c>
      <c r="Y1121" s="18">
        <v>10.82</v>
      </c>
      <c r="Z1121" s="18">
        <v>20</v>
      </c>
      <c r="AA1121" s="25">
        <v>0.5412</v>
      </c>
      <c r="AB1121" t="str" s="6">
        <v>2026-10-01 10:41:27 UTC</v>
      </c>
      <c r="AC1121" t="str" s="6">
        <v>Local Line cache</v>
      </c>
      <c r="AD1121" s="23">
        <v>1011872</v>
      </c>
      <c r="AE1121" s="23">
        <v>795004</v>
      </c>
      <c r="AF1121" t="str" s="23">
        <v>1011872:795004:snap</v>
      </c>
      <c r="AG1121" t="str" s="23">
        <v>Yes</v>
      </c>
      <c r="AH1121" t="str" s="23">
        <v>Yes</v>
      </c>
      <c r="AI1121" s="18">
        <v>0</v>
      </c>
    </row>
    <row r="1122" ht="32" customHeight="1">
      <c r="A1122" t="str" s="7">
        <v>Deck Family Farm's Hyland Artisinal Meats</v>
      </c>
      <c r="B1122" t="str" s="7">
        <v>Thai Curry Sausage Links</v>
      </c>
      <c r="C1122" t="str" s="7">
        <v>4 links/ pack 14 oz pack</v>
      </c>
      <c r="D1122" t="str" s="7">
        <v>Herd Share Members</v>
      </c>
      <c r="E1122" s="12">
        <v>17.93</v>
      </c>
      <c r="F1122" s="13">
        <v>19.36</v>
      </c>
      <c r="G1122" s="13">
        <f>IF(AND(ISNUMBER(E1122),ISNUMBER(F1122)),F1122-E1122,"")</f>
        <v>1.43</v>
      </c>
      <c r="H1122" s="14">
        <f>IF(AND(ISNUMBER(E1122),E1122&gt;0,ISNUMBER(F1122)),F1122/E1122-1,"")</f>
        <v>0.07975460122699385</v>
      </c>
      <c r="I1122" t="str" s="15">
        <v>Unreviewed</v>
      </c>
      <c r="J1122" s="16"/>
      <c r="K1122" t="str" s="15">
        <v/>
      </c>
      <c r="L1122" s="17" t="str">
        <f>IF(AC1122="Local catalog","",IF(AG1122="Yes",IF(ISNUMBER(E1122),E1122,""),IF(I1122="Keep current",IF(ISNUMBER(E1122),E1122,""),IF(AH1122&lt;&gt;"Yes","",IF(I1122="Approve proposed",F1122,IF(AND(I1122="Use my price",AND(ISNUMBER(J1122),J1122&gt;0)),J1122,""))))))</f>
        <v/>
      </c>
      <c r="M1122" t="str" s="7">
        <f>IF(AND(AG1122="Yes",OR(I1122="Approve proposed",I1122="Use my price")),"CHECK: protected price kept current",IF(OR(I1122="Unreviewed",I1122=""),"Pending review",IF(I1122="Hold","On hold",IF(I1122="Keep current",IF(ISNUMBER(E1122),"Kept current","CHECK: no confirmed current price"),IF(AH1122&lt;&gt;"Yes","CHECK: source needs review",IF(AND(I1122="Use my price",NOT(AND(ISNUMBER(J1122),J1122&gt;0))),"CHECK: enter a price above zero",IF(NOT(OR(I1122="Approve proposed",I1122="Use my price")),"CHECK: choose a listed decision",IF(OR(NOT(ISNUMBER(L1122)),L1122&lt;=0,NOT(ISNUMBER(Y1122)),Y1122&lt;=0,X1122&gt;=1),"CHECK: price or base unavailable",IF(L1122/(Y1122*(1-X1122))-1&lt;0,"CHECK: price below local base","Ready")))))))))</f>
        <v>Pending review</v>
      </c>
      <c r="N1122" s="18">
        <v>17.93</v>
      </c>
      <c r="O1122" s="19">
        <v>0.6574</v>
      </c>
      <c r="P1122" s="14">
        <v>0.7893</v>
      </c>
      <c r="Q1122" s="20" t="str">
        <f>IF(AND(ISNUMBER(L1122),ISNUMBER(Y1122),Y1122&gt;0,X1122&lt;1),ROUND(L1122/(Y1122*(1-X1122))-1,4),"")</f>
        <v/>
      </c>
      <c r="R1122" s="12">
        <v>412.39000000000004</v>
      </c>
      <c r="S1122" s="13">
        <f>IF(AND(ISNUMBER(E1122),E1122&gt;0,ISNUMBER(F1122)),R1122*(F1122/E1122-1)*(1-'Start Here'!$B$16),0)</f>
        <v>31.903299999999994</v>
      </c>
      <c r="T1122" s="17">
        <f>IF(AND(M1122="Ready",OR(I1122="Approve proposed",AND(I1122="Use my price",AND(ISNUMBER(J1122),J1122&gt;0))),ISNUMBER(L1122),E1122&gt;0),R1122*(L1122/E1122-1)*(1-'Start Here'!$B$16),0)</f>
        <v>0</v>
      </c>
      <c r="U1122" t="str" s="6">
        <v/>
      </c>
      <c r="V1122" t="str" s="21">
        <v>Yes</v>
      </c>
      <c r="W1122" t="str" s="21">
        <v>No</v>
      </c>
      <c r="X1122" s="22">
        <v>0</v>
      </c>
      <c r="Y1122" s="18">
        <v>10.82</v>
      </c>
      <c r="Z1122" s="18">
        <v>20</v>
      </c>
      <c r="AA1122" s="25">
        <v>0.5412</v>
      </c>
      <c r="AB1122" t="str" s="6">
        <v>2026-10-01 10:41:27 UTC</v>
      </c>
      <c r="AC1122" t="str" s="6">
        <v>Local Line cache</v>
      </c>
      <c r="AD1122" s="23">
        <v>913650</v>
      </c>
      <c r="AE1122" s="23">
        <v>659186</v>
      </c>
      <c r="AF1122" t="str" s="23">
        <v>913650:659186:herdShare</v>
      </c>
      <c r="AG1122" t="str" s="23">
        <v>No</v>
      </c>
      <c r="AH1122" t="str" s="23">
        <v>Yes</v>
      </c>
      <c r="AI1122" s="18">
        <v>248.85999999999999</v>
      </c>
    </row>
    <row r="1123" ht="32" customHeight="1">
      <c r="A1123" t="str" s="7">
        <v>Deck Family Farm's Hyland Artisinal Meats</v>
      </c>
      <c r="B1123" t="str" s="7">
        <v>Thai Curry Sausage Links</v>
      </c>
      <c r="C1123" t="str" s="7">
        <v>4 links/ pack 14 oz pack</v>
      </c>
      <c r="D1123" t="str" s="7">
        <v>CSA Members</v>
      </c>
      <c r="E1123" s="12">
        <v>17.93</v>
      </c>
      <c r="F1123" s="13">
        <v>19.36</v>
      </c>
      <c r="G1123" s="13">
        <f>IF(AND(ISNUMBER(E1123),ISNUMBER(F1123)),F1123-E1123,"")</f>
        <v>1.43</v>
      </c>
      <c r="H1123" s="14">
        <f>IF(AND(ISNUMBER(E1123),E1123&gt;0,ISNUMBER(F1123)),F1123/E1123-1,"")</f>
        <v>0.07975460122699385</v>
      </c>
      <c r="I1123" t="str" s="15">
        <v>Unreviewed</v>
      </c>
      <c r="J1123" s="16"/>
      <c r="K1123" t="str" s="15">
        <v/>
      </c>
      <c r="L1123" s="17" t="str">
        <f>IF(AC1123="Local catalog","",IF(AG1123="Yes",IF(ISNUMBER(E1123),E1123,""),IF(I1123="Keep current",IF(ISNUMBER(E1123),E1123,""),IF(AH1123&lt;&gt;"Yes","",IF(I1123="Approve proposed",F1123,IF(AND(I1123="Use my price",AND(ISNUMBER(J1123),J1123&gt;0)),J1123,""))))))</f>
        <v/>
      </c>
      <c r="M1123" t="str" s="7">
        <f>IF(AND(AG1123="Yes",OR(I1123="Approve proposed",I1123="Use my price")),"CHECK: protected price kept current",IF(OR(I1123="Unreviewed",I1123=""),"Pending review",IF(I1123="Hold","On hold",IF(I1123="Keep current",IF(ISNUMBER(E1123),"Kept current","CHECK: no confirmed current price"),IF(AH1123&lt;&gt;"Yes","CHECK: source needs review",IF(AND(I1123="Use my price",NOT(AND(ISNUMBER(J1123),J1123&gt;0))),"CHECK: enter a price above zero",IF(NOT(OR(I1123="Approve proposed",I1123="Use my price")),"CHECK: choose a listed decision",IF(OR(NOT(ISNUMBER(L1123)),L1123&lt;=0,NOT(ISNUMBER(Y1123)),Y1123&lt;=0,X1123&gt;=1),"CHECK: price or base unavailable",IF(L1123/(Y1123*(1-X1123))-1&lt;0,"CHECK: price below local base","Ready")))))))))</f>
        <v>Pending review</v>
      </c>
      <c r="N1123" s="18">
        <v>17.93</v>
      </c>
      <c r="O1123" s="19">
        <v>0.6574</v>
      </c>
      <c r="P1123" s="14">
        <v>0.7893</v>
      </c>
      <c r="Q1123" s="20" t="str">
        <f>IF(AND(ISNUMBER(L1123),ISNUMBER(Y1123),Y1123&gt;0,X1123&lt;1),ROUND(L1123/(Y1123*(1-X1123))-1,4),"")</f>
        <v/>
      </c>
      <c r="R1123" s="12">
        <v>17.93</v>
      </c>
      <c r="S1123" s="13">
        <f>IF(AND(ISNUMBER(E1123),E1123&gt;0,ISNUMBER(F1123)),R1123*(F1123/E1123-1)*(1-'Start Here'!$B$16),0)</f>
        <v>1.3870999999999998</v>
      </c>
      <c r="T1123" s="17">
        <f>IF(AND(M1123="Ready",OR(I1123="Approve proposed",AND(I1123="Use my price",AND(ISNUMBER(J1123),J1123&gt;0))),ISNUMBER(L1123),E1123&gt;0),R1123*(L1123/E1123-1)*(1-'Start Here'!$B$16),0)</f>
        <v>0</v>
      </c>
      <c r="U1123" t="str" s="6">
        <v/>
      </c>
      <c r="V1123" t="str" s="21">
        <v>Yes</v>
      </c>
      <c r="W1123" t="str" s="21">
        <v>No</v>
      </c>
      <c r="X1123" s="22">
        <v>0</v>
      </c>
      <c r="Y1123" s="18">
        <v>10.82</v>
      </c>
      <c r="Z1123" s="18">
        <v>20</v>
      </c>
      <c r="AA1123" s="25">
        <v>0.5412</v>
      </c>
      <c r="AB1123" t="str" s="6">
        <v>2026-10-01 10:41:27 UTC</v>
      </c>
      <c r="AC1123" t="str" s="6">
        <v>Local Line cache</v>
      </c>
      <c r="AD1123" s="23">
        <v>913650</v>
      </c>
      <c r="AE1123" s="23">
        <v>659186</v>
      </c>
      <c r="AF1123" t="str" s="23">
        <v>913650:659186:member</v>
      </c>
      <c r="AG1123" t="str" s="23">
        <v>No</v>
      </c>
      <c r="AH1123" t="str" s="23">
        <v>Yes</v>
      </c>
      <c r="AI1123" s="18">
        <v>10.82</v>
      </c>
    </row>
    <row r="1124" ht="32" customHeight="1">
      <c r="A1124" t="str" s="7">
        <v>Deck Family Farm's Hyland Artisinal Meats</v>
      </c>
      <c r="B1124" t="str" s="7">
        <v>Thai Curry Sausage Links</v>
      </c>
      <c r="C1124" t="str" s="7">
        <v>4 links/ pack 14 oz pack</v>
      </c>
      <c r="D1124" t="str" s="7">
        <v>Guest Basket</v>
      </c>
      <c r="E1124" s="12">
        <v>17.93</v>
      </c>
      <c r="F1124" s="13">
        <v>19.36</v>
      </c>
      <c r="G1124" s="13">
        <f>IF(AND(ISNUMBER(E1124),ISNUMBER(F1124)),F1124-E1124,"")</f>
        <v>1.43</v>
      </c>
      <c r="H1124" s="14">
        <f>IF(AND(ISNUMBER(E1124),E1124&gt;0,ISNUMBER(F1124)),F1124/E1124-1,"")</f>
        <v>0.07975460122699385</v>
      </c>
      <c r="I1124" t="str" s="15">
        <v>Unreviewed</v>
      </c>
      <c r="J1124" s="16"/>
      <c r="K1124" t="str" s="15">
        <v/>
      </c>
      <c r="L1124" s="17" t="str">
        <f>IF(AC1124="Local catalog","",IF(AG1124="Yes",IF(ISNUMBER(E1124),E1124,""),IF(I1124="Keep current",IF(ISNUMBER(E1124),E1124,""),IF(AH1124&lt;&gt;"Yes","",IF(I1124="Approve proposed",F1124,IF(AND(I1124="Use my price",AND(ISNUMBER(J1124),J1124&gt;0)),J1124,""))))))</f>
        <v/>
      </c>
      <c r="M1124" t="str" s="7">
        <f>IF(AND(AG1124="Yes",OR(I1124="Approve proposed",I1124="Use my price")),"CHECK: protected price kept current",IF(OR(I1124="Unreviewed",I1124=""),"Pending review",IF(I1124="Hold","On hold",IF(I1124="Keep current",IF(ISNUMBER(E1124),"Kept current","CHECK: no confirmed current price"),IF(AH1124&lt;&gt;"Yes","CHECK: source needs review",IF(AND(I1124="Use my price",NOT(AND(ISNUMBER(J1124),J1124&gt;0))),"CHECK: enter a price above zero",IF(NOT(OR(I1124="Approve proposed",I1124="Use my price")),"CHECK: choose a listed decision",IF(OR(NOT(ISNUMBER(L1124)),L1124&lt;=0,NOT(ISNUMBER(Y1124)),Y1124&lt;=0,X1124&gt;=1),"CHECK: price or base unavailable",IF(L1124/(Y1124*(1-X1124))-1&lt;0,"CHECK: price below local base","Ready")))))))))</f>
        <v>Pending review</v>
      </c>
      <c r="N1124" s="18">
        <v>17.93</v>
      </c>
      <c r="O1124" s="19">
        <v>0.6574</v>
      </c>
      <c r="P1124" s="14">
        <v>0.7893</v>
      </c>
      <c r="Q1124" s="20" t="str">
        <f>IF(AND(ISNUMBER(L1124),ISNUMBER(Y1124),Y1124&gt;0,X1124&lt;1),ROUND(L1124/(Y1124*(1-X1124))-1,4),"")</f>
        <v/>
      </c>
      <c r="R1124" s="12">
        <v>74.78</v>
      </c>
      <c r="S1124" s="13">
        <f>IF(AND(ISNUMBER(E1124),E1124&gt;0,ISNUMBER(F1124)),R1124*(F1124/E1124-1)*(1-'Start Here'!$B$16),0)</f>
        <v>5.785127607361963</v>
      </c>
      <c r="T1124" s="17">
        <f>IF(AND(M1124="Ready",OR(I1124="Approve proposed",AND(I1124="Use my price",AND(ISNUMBER(J1124),J1124&gt;0))),ISNUMBER(L1124),E1124&gt;0),R1124*(L1124/E1124-1)*(1-'Start Here'!$B$16),0)</f>
        <v>0</v>
      </c>
      <c r="U1124" t="str" s="6">
        <v/>
      </c>
      <c r="V1124" t="str" s="21">
        <v>Yes</v>
      </c>
      <c r="W1124" t="str" s="21">
        <v>No</v>
      </c>
      <c r="X1124" s="22">
        <v>0</v>
      </c>
      <c r="Y1124" s="18">
        <v>10.82</v>
      </c>
      <c r="Z1124" s="18">
        <v>20</v>
      </c>
      <c r="AA1124" s="25">
        <v>0.5412</v>
      </c>
      <c r="AB1124" t="str" s="6">
        <v>2026-10-01 10:41:27 UTC</v>
      </c>
      <c r="AC1124" t="str" s="6">
        <v>Local Line cache</v>
      </c>
      <c r="AD1124" s="23">
        <v>913650</v>
      </c>
      <c r="AE1124" s="23">
        <v>659186</v>
      </c>
      <c r="AF1124" t="str" s="23">
        <v>913650:659186:guest</v>
      </c>
      <c r="AG1124" t="str" s="23">
        <v>No</v>
      </c>
      <c r="AH1124" t="str" s="23">
        <v>Yes</v>
      </c>
      <c r="AI1124" s="18">
        <v>43.28</v>
      </c>
    </row>
    <row r="1125" ht="32" customHeight="1">
      <c r="A1125" t="str" s="7">
        <v>Deck Family Farm's Hyland Artisinal Meats</v>
      </c>
      <c r="B1125" t="str" s="7">
        <v>Thai Curry Sausage Links</v>
      </c>
      <c r="C1125" t="str" s="7">
        <v>4 links/ pack 14 oz pack</v>
      </c>
      <c r="D1125" t="str" s="7">
        <v>SNAP</v>
      </c>
      <c r="E1125" s="12">
        <v>17.93</v>
      </c>
      <c r="F1125" s="13">
        <v>17.93</v>
      </c>
      <c r="G1125" s="13">
        <f>IF(AND(ISNUMBER(E1125),ISNUMBER(F1125)),F1125-E1125,"")</f>
        <v>0</v>
      </c>
      <c r="H1125" s="14">
        <f>IF(AND(ISNUMBER(E1125),E1125&gt;0,ISNUMBER(F1125)),F1125/E1125-1,"")</f>
        <v>0</v>
      </c>
      <c r="I1125" t="str" s="15">
        <v>Keep current</v>
      </c>
      <c r="J1125" s="16"/>
      <c r="K1125" t="str" s="15">
        <v/>
      </c>
      <c r="L1125" s="17">
        <f>IF(AC1125="Local catalog","",IF(AG1125="Yes",IF(ISNUMBER(E1125),E1125,""),IF(I1125="Keep current",IF(ISNUMBER(E1125),E1125,""),IF(AH1125&lt;&gt;"Yes","",IF(I1125="Approve proposed",F1125,IF(AND(I1125="Use my price",AND(ISNUMBER(J1125),J1125&gt;0)),J1125,""))))))</f>
        <v>17.93</v>
      </c>
      <c r="M1125" t="str" s="7">
        <f>IF(AND(AG1125="Yes",OR(I1125="Approve proposed",I1125="Use my price")),"CHECK: protected price kept current",IF(OR(I1125="Unreviewed",I1125=""),"Pending review",IF(I1125="Hold","On hold",IF(I1125="Keep current",IF(ISNUMBER(E1125),"Kept current","CHECK: no confirmed current price"),IF(AH1125&lt;&gt;"Yes","CHECK: source needs review",IF(AND(I1125="Use my price",NOT(AND(ISNUMBER(J1125),J1125&gt;0))),"CHECK: enter a price above zero",IF(NOT(OR(I1125="Approve proposed",I1125="Use my price")),"CHECK: choose a listed decision",IF(OR(NOT(ISNUMBER(L1125)),L1125&lt;=0,NOT(ISNUMBER(Y1125)),Y1125&lt;=0,X1125&gt;=1),"CHECK: price or base unavailable",IF(L1125/(Y1125*(1-X1125))-1&lt;0,"CHECK: price below local base","Ready")))))))))</f>
        <v>Kept current</v>
      </c>
      <c r="N1125" s="18">
        <v>17.93</v>
      </c>
      <c r="O1125" s="19">
        <v>0.6574</v>
      </c>
      <c r="P1125" s="14">
        <v>0.6571</v>
      </c>
      <c r="Q1125" s="20">
        <f>IF(AND(ISNUMBER(L1125),ISNUMBER(Y1125),Y1125&gt;0,X1125&lt;1),ROUND(L1125/(Y1125*(1-X1125))-1,4),"")</f>
        <v>0.6571</v>
      </c>
      <c r="R1125" s="12">
        <v>0</v>
      </c>
      <c r="S1125" s="13">
        <f>IF(AND(ISNUMBER(E1125),E1125&gt;0,ISNUMBER(F1125)),R1125*(F1125/E1125-1)*(1-'Start Here'!$B$16),0)</f>
        <v>0</v>
      </c>
      <c r="T1125" s="17">
        <f>IF(AND(M1125="Ready",OR(I1125="Approve proposed",AND(I1125="Use my price",AND(ISNUMBER(J1125),J1125&gt;0))),ISNUMBER(L1125),E1125&gt;0),R1125*(L1125/E1125-1)*(1-'Start Here'!$B$16),0)</f>
        <v>0</v>
      </c>
      <c r="U1125" t="str" s="6">
        <v>SNAP: preserve existing selling price</v>
      </c>
      <c r="V1125" t="str" s="21">
        <v>Yes</v>
      </c>
      <c r="W1125" t="str" s="21">
        <v>No</v>
      </c>
      <c r="X1125" s="22">
        <v>0</v>
      </c>
      <c r="Y1125" s="18">
        <v>10.82</v>
      </c>
      <c r="Z1125" s="18">
        <v>20</v>
      </c>
      <c r="AA1125" s="25">
        <v>0.5412</v>
      </c>
      <c r="AB1125" t="str" s="6">
        <v>2026-10-01 10:41:27 UTC</v>
      </c>
      <c r="AC1125" t="str" s="6">
        <v>Local Line cache</v>
      </c>
      <c r="AD1125" s="23">
        <v>913650</v>
      </c>
      <c r="AE1125" s="23">
        <v>659186</v>
      </c>
      <c r="AF1125" t="str" s="23">
        <v>913650:659186:snap</v>
      </c>
      <c r="AG1125" t="str" s="23">
        <v>Yes</v>
      </c>
      <c r="AH1125" t="str" s="23">
        <v>Yes</v>
      </c>
      <c r="AI1125" s="18">
        <v>0</v>
      </c>
    </row>
    <row r="1126" ht="32" customHeight="1">
      <c r="A1126" t="str" s="7">
        <v>Deck Family Farm's Hyland Artisinal Meats</v>
      </c>
      <c r="B1126" t="str" s="7">
        <v>Turkey Apple Sage Sausage Links</v>
      </c>
      <c r="C1126" t="str" s="7">
        <v>ea</v>
      </c>
      <c r="D1126" t="str" s="7">
        <v>Herd Share Members</v>
      </c>
      <c r="G1126" s="13" t="str">
        <f>IF(AND(ISNUMBER(E1126),ISNUMBER(F1126)),F1126-E1126,"")</f>
        <v/>
      </c>
      <c r="H1126" s="14" t="str">
        <f>IF(AND(ISNUMBER(E1126),E1126&gt;0,ISNUMBER(F1126)),F1126/E1126-1,"")</f>
        <v/>
      </c>
      <c r="I1126" t="str" s="15">
        <v>Hold</v>
      </c>
      <c r="J1126" s="24"/>
      <c r="K1126" t="str" s="15">
        <v/>
      </c>
      <c r="L1126" s="17" t="str">
        <f>IF(AC1126="Local catalog","",IF(AG1126="Yes",IF(ISNUMBER(E1126),E1126,""),IF(I1126="Keep current",IF(ISNUMBER(E1126),E1126,""),IF(AH1126&lt;&gt;"Yes","",IF(I1126="Approve proposed",F1126,IF(AND(I1126="Use my price",AND(ISNUMBER(J1126),J1126&gt;0)),J1126,""))))))</f>
        <v/>
      </c>
      <c r="M1126" t="str" s="7">
        <f>IF(AND(AG1126="Yes",OR(I1126="Approve proposed",I1126="Use my price")),"CHECK: protected price kept current",IF(OR(I1126="Unreviewed",I1126=""),"Pending review",IF(I1126="Hold","On hold",IF(I1126="Keep current",IF(ISNUMBER(E1126),"Kept current","CHECK: no confirmed current price"),IF(AH1126&lt;&gt;"Yes","CHECK: source needs review",IF(AND(I1126="Use my price",NOT(AND(ISNUMBER(J1126),J1126&gt;0))),"CHECK: enter a price above zero",IF(NOT(OR(I1126="Approve proposed",I1126="Use my price")),"CHECK: choose a listed decision",IF(OR(NOT(ISNUMBER(L1126)),L1126&lt;=0,NOT(ISNUMBER(Y1126)),Y1126&lt;=0,X1126&gt;=1),"CHECK: price or base unavailable",IF(L1126/(Y1126*(1-X1126))-1&lt;0,"CHECK: price below local base","Ready")))))))))</f>
        <v>On hold</v>
      </c>
      <c r="N1126" s="18">
        <v>17.93</v>
      </c>
      <c r="O1126" s="19">
        <v>0.6574</v>
      </c>
      <c r="Q1126" s="20" t="str">
        <f>IF(AND(ISNUMBER(L1126),ISNUMBER(Y1126),Y1126&gt;0,X1126&lt;1),ROUND(L1126/(Y1126*(1-X1126))-1,4),"")</f>
        <v/>
      </c>
      <c r="R1126" s="12">
        <v>0</v>
      </c>
      <c r="S1126" s="13">
        <f>IF(AND(ISNUMBER(E1126),E1126&gt;0,ISNUMBER(F1126)),R1126*(F1126/E1126-1)*(1-'Start Here'!$B$16),0)</f>
        <v>0</v>
      </c>
      <c r="T1126" s="17">
        <f>IF(AND(M1126="Ready",OR(I1126="Approve proposed",AND(I1126="Use my price",AND(ISNUMBER(J1126),J1126&gt;0))),ISNUMBER(L1126),E1126&gt;0),R1126*(L1126/E1126-1)*(1-'Start Here'!$B$16),0)</f>
        <v>0</v>
      </c>
      <c r="U1126" t="str" s="6">
        <v>No confirmed Local Line price/list; local calculation is reference only</v>
      </c>
      <c r="V1126" t="str" s="21">
        <v>Yes</v>
      </c>
      <c r="W1126" t="str" s="21">
        <v>No</v>
      </c>
      <c r="X1126" s="22">
        <v>0</v>
      </c>
      <c r="Y1126" s="18">
        <v>10.82</v>
      </c>
      <c r="Z1126" s="18">
        <v>20</v>
      </c>
      <c r="AA1126" s="25">
        <v>0.5412</v>
      </c>
      <c r="AB1126" t="str" s="6">
        <v/>
      </c>
      <c r="AC1126" t="str" s="6">
        <v>Local calculation only</v>
      </c>
      <c r="AD1126" s="23">
        <v>1131921</v>
      </c>
      <c r="AE1126" s="23">
        <v>966336</v>
      </c>
      <c r="AF1126" t="str" s="23">
        <v>1131921:966336:herdShare</v>
      </c>
      <c r="AG1126" t="str" s="23">
        <v>No</v>
      </c>
      <c r="AH1126" t="str" s="23">
        <v>No</v>
      </c>
      <c r="AI1126" s="18">
        <v>0</v>
      </c>
    </row>
    <row r="1127" ht="32" customHeight="1">
      <c r="A1127" t="str" s="7">
        <v>Deck Family Farm's Hyland Artisinal Meats</v>
      </c>
      <c r="B1127" t="str" s="7">
        <v>Turkey Apple Sage Sausage Links</v>
      </c>
      <c r="C1127" t="str" s="7">
        <v>ea</v>
      </c>
      <c r="D1127" t="str" s="7">
        <v>CSA Members</v>
      </c>
      <c r="G1127" s="13" t="str">
        <f>IF(AND(ISNUMBER(E1127),ISNUMBER(F1127)),F1127-E1127,"")</f>
        <v/>
      </c>
      <c r="H1127" s="14" t="str">
        <f>IF(AND(ISNUMBER(E1127),E1127&gt;0,ISNUMBER(F1127)),F1127/E1127-1,"")</f>
        <v/>
      </c>
      <c r="I1127" t="str" s="15">
        <v>Hold</v>
      </c>
      <c r="J1127" s="24"/>
      <c r="K1127" t="str" s="15">
        <v/>
      </c>
      <c r="L1127" s="17" t="str">
        <f>IF(AC1127="Local catalog","",IF(AG1127="Yes",IF(ISNUMBER(E1127),E1127,""),IF(I1127="Keep current",IF(ISNUMBER(E1127),E1127,""),IF(AH1127&lt;&gt;"Yes","",IF(I1127="Approve proposed",F1127,IF(AND(I1127="Use my price",AND(ISNUMBER(J1127),J1127&gt;0)),J1127,""))))))</f>
        <v/>
      </c>
      <c r="M1127" t="str" s="7">
        <f>IF(AND(AG1127="Yes",OR(I1127="Approve proposed",I1127="Use my price")),"CHECK: protected price kept current",IF(OR(I1127="Unreviewed",I1127=""),"Pending review",IF(I1127="Hold","On hold",IF(I1127="Keep current",IF(ISNUMBER(E1127),"Kept current","CHECK: no confirmed current price"),IF(AH1127&lt;&gt;"Yes","CHECK: source needs review",IF(AND(I1127="Use my price",NOT(AND(ISNUMBER(J1127),J1127&gt;0))),"CHECK: enter a price above zero",IF(NOT(OR(I1127="Approve proposed",I1127="Use my price")),"CHECK: choose a listed decision",IF(OR(NOT(ISNUMBER(L1127)),L1127&lt;=0,NOT(ISNUMBER(Y1127)),Y1127&lt;=0,X1127&gt;=1),"CHECK: price or base unavailable",IF(L1127/(Y1127*(1-X1127))-1&lt;0,"CHECK: price below local base","Ready")))))))))</f>
        <v>On hold</v>
      </c>
      <c r="N1127" s="18">
        <v>17.93</v>
      </c>
      <c r="O1127" s="19">
        <v>0.6574</v>
      </c>
      <c r="Q1127" s="20" t="str">
        <f>IF(AND(ISNUMBER(L1127),ISNUMBER(Y1127),Y1127&gt;0,X1127&lt;1),ROUND(L1127/(Y1127*(1-X1127))-1,4),"")</f>
        <v/>
      </c>
      <c r="R1127" s="12">
        <v>0</v>
      </c>
      <c r="S1127" s="13">
        <f>IF(AND(ISNUMBER(E1127),E1127&gt;0,ISNUMBER(F1127)),R1127*(F1127/E1127-1)*(1-'Start Here'!$B$16),0)</f>
        <v>0</v>
      </c>
      <c r="T1127" s="17">
        <f>IF(AND(M1127="Ready",OR(I1127="Approve proposed",AND(I1127="Use my price",AND(ISNUMBER(J1127),J1127&gt;0))),ISNUMBER(L1127),E1127&gt;0),R1127*(L1127/E1127-1)*(1-'Start Here'!$B$16),0)</f>
        <v>0</v>
      </c>
      <c r="U1127" t="str" s="6">
        <v>No confirmed Local Line price/list; local calculation is reference only</v>
      </c>
      <c r="V1127" t="str" s="21">
        <v>Yes</v>
      </c>
      <c r="W1127" t="str" s="21">
        <v>No</v>
      </c>
      <c r="X1127" s="22">
        <v>0</v>
      </c>
      <c r="Y1127" s="18">
        <v>10.82</v>
      </c>
      <c r="Z1127" s="18">
        <v>20</v>
      </c>
      <c r="AA1127" s="25">
        <v>0.5412</v>
      </c>
      <c r="AB1127" t="str" s="6">
        <v/>
      </c>
      <c r="AC1127" t="str" s="6">
        <v>Local calculation only</v>
      </c>
      <c r="AD1127" s="23">
        <v>1131921</v>
      </c>
      <c r="AE1127" s="23">
        <v>966336</v>
      </c>
      <c r="AF1127" t="str" s="23">
        <v>1131921:966336:member</v>
      </c>
      <c r="AG1127" t="str" s="23">
        <v>No</v>
      </c>
      <c r="AH1127" t="str" s="23">
        <v>No</v>
      </c>
      <c r="AI1127" s="18">
        <v>0</v>
      </c>
    </row>
    <row r="1128" ht="32" customHeight="1">
      <c r="A1128" t="str" s="7">
        <v>Deck Family Farm's Hyland Artisinal Meats</v>
      </c>
      <c r="B1128" t="str" s="7">
        <v>Turkey Apple Sage Sausage Links</v>
      </c>
      <c r="C1128" t="str" s="7">
        <v>ea</v>
      </c>
      <c r="D1128" t="str" s="7">
        <v>Guest Basket</v>
      </c>
      <c r="G1128" s="13" t="str">
        <f>IF(AND(ISNUMBER(E1128),ISNUMBER(F1128)),F1128-E1128,"")</f>
        <v/>
      </c>
      <c r="H1128" s="14" t="str">
        <f>IF(AND(ISNUMBER(E1128),E1128&gt;0,ISNUMBER(F1128)),F1128/E1128-1,"")</f>
        <v/>
      </c>
      <c r="I1128" t="str" s="15">
        <v>Hold</v>
      </c>
      <c r="J1128" s="24"/>
      <c r="K1128" t="str" s="15">
        <v/>
      </c>
      <c r="L1128" s="17" t="str">
        <f>IF(AC1128="Local catalog","",IF(AG1128="Yes",IF(ISNUMBER(E1128),E1128,""),IF(I1128="Keep current",IF(ISNUMBER(E1128),E1128,""),IF(AH1128&lt;&gt;"Yes","",IF(I1128="Approve proposed",F1128,IF(AND(I1128="Use my price",AND(ISNUMBER(J1128),J1128&gt;0)),J1128,""))))))</f>
        <v/>
      </c>
      <c r="M1128" t="str" s="7">
        <f>IF(AND(AG1128="Yes",OR(I1128="Approve proposed",I1128="Use my price")),"CHECK: protected price kept current",IF(OR(I1128="Unreviewed",I1128=""),"Pending review",IF(I1128="Hold","On hold",IF(I1128="Keep current",IF(ISNUMBER(E1128),"Kept current","CHECK: no confirmed current price"),IF(AH1128&lt;&gt;"Yes","CHECK: source needs review",IF(AND(I1128="Use my price",NOT(AND(ISNUMBER(J1128),J1128&gt;0))),"CHECK: enter a price above zero",IF(NOT(OR(I1128="Approve proposed",I1128="Use my price")),"CHECK: choose a listed decision",IF(OR(NOT(ISNUMBER(L1128)),L1128&lt;=0,NOT(ISNUMBER(Y1128)),Y1128&lt;=0,X1128&gt;=1),"CHECK: price or base unavailable",IF(L1128/(Y1128*(1-X1128))-1&lt;0,"CHECK: price below local base","Ready")))))))))</f>
        <v>On hold</v>
      </c>
      <c r="N1128" s="18">
        <v>17.93</v>
      </c>
      <c r="O1128" s="19">
        <v>0.6574</v>
      </c>
      <c r="Q1128" s="20" t="str">
        <f>IF(AND(ISNUMBER(L1128),ISNUMBER(Y1128),Y1128&gt;0,X1128&lt;1),ROUND(L1128/(Y1128*(1-X1128))-1,4),"")</f>
        <v/>
      </c>
      <c r="R1128" s="12">
        <v>0</v>
      </c>
      <c r="S1128" s="13">
        <f>IF(AND(ISNUMBER(E1128),E1128&gt;0,ISNUMBER(F1128)),R1128*(F1128/E1128-1)*(1-'Start Here'!$B$16),0)</f>
        <v>0</v>
      </c>
      <c r="T1128" s="17">
        <f>IF(AND(M1128="Ready",OR(I1128="Approve proposed",AND(I1128="Use my price",AND(ISNUMBER(J1128),J1128&gt;0))),ISNUMBER(L1128),E1128&gt;0),R1128*(L1128/E1128-1)*(1-'Start Here'!$B$16),0)</f>
        <v>0</v>
      </c>
      <c r="U1128" t="str" s="6">
        <v>No confirmed Local Line price/list; local calculation is reference only</v>
      </c>
      <c r="V1128" t="str" s="21">
        <v>Yes</v>
      </c>
      <c r="W1128" t="str" s="21">
        <v>No</v>
      </c>
      <c r="X1128" s="22">
        <v>0</v>
      </c>
      <c r="Y1128" s="18">
        <v>10.82</v>
      </c>
      <c r="Z1128" s="18">
        <v>20</v>
      </c>
      <c r="AA1128" s="25">
        <v>0.5412</v>
      </c>
      <c r="AB1128" t="str" s="6">
        <v/>
      </c>
      <c r="AC1128" t="str" s="6">
        <v>Local calculation only</v>
      </c>
      <c r="AD1128" s="23">
        <v>1131921</v>
      </c>
      <c r="AE1128" s="23">
        <v>966336</v>
      </c>
      <c r="AF1128" t="str" s="23">
        <v>1131921:966336:guest</v>
      </c>
      <c r="AG1128" t="str" s="23">
        <v>No</v>
      </c>
      <c r="AH1128" t="str" s="23">
        <v>No</v>
      </c>
      <c r="AI1128" s="18">
        <v>0</v>
      </c>
    </row>
    <row r="1129" ht="32" customHeight="1">
      <c r="A1129" t="str" s="7">
        <v>Deck Family Farm's Hyland Artisinal Meats</v>
      </c>
      <c r="B1129" t="str" s="7">
        <v>Turkey Apple Sage Sausage Links</v>
      </c>
      <c r="C1129" t="str" s="7">
        <v>ea</v>
      </c>
      <c r="D1129" t="str" s="7">
        <v>SNAP</v>
      </c>
      <c r="G1129" s="13" t="str">
        <f>IF(AND(ISNUMBER(E1129),ISNUMBER(F1129)),F1129-E1129,"")</f>
        <v/>
      </c>
      <c r="H1129" s="14" t="str">
        <f>IF(AND(ISNUMBER(E1129),E1129&gt;0,ISNUMBER(F1129)),F1129/E1129-1,"")</f>
        <v/>
      </c>
      <c r="I1129" t="str" s="15">
        <v>Hold</v>
      </c>
      <c r="J1129" s="24"/>
      <c r="K1129" t="str" s="15">
        <v/>
      </c>
      <c r="L1129" s="17" t="str">
        <f>IF(AC1129="Local catalog","",IF(AG1129="Yes",IF(ISNUMBER(E1129),E1129,""),IF(I1129="Keep current",IF(ISNUMBER(E1129),E1129,""),IF(AH1129&lt;&gt;"Yes","",IF(I1129="Approve proposed",F1129,IF(AND(I1129="Use my price",AND(ISNUMBER(J1129),J1129&gt;0)),J1129,""))))))</f>
        <v/>
      </c>
      <c r="M1129" t="str" s="7">
        <f>IF(AND(AG1129="Yes",OR(I1129="Approve proposed",I1129="Use my price")),"CHECK: protected price kept current",IF(OR(I1129="Unreviewed",I1129=""),"Pending review",IF(I1129="Hold","On hold",IF(I1129="Keep current",IF(ISNUMBER(E1129),"Kept current","CHECK: no confirmed current price"),IF(AH1129&lt;&gt;"Yes","CHECK: source needs review",IF(AND(I1129="Use my price",NOT(AND(ISNUMBER(J1129),J1129&gt;0))),"CHECK: enter a price above zero",IF(NOT(OR(I1129="Approve proposed",I1129="Use my price")),"CHECK: choose a listed decision",IF(OR(NOT(ISNUMBER(L1129)),L1129&lt;=0,NOT(ISNUMBER(Y1129)),Y1129&lt;=0,X1129&gt;=1),"CHECK: price or base unavailable",IF(L1129/(Y1129*(1-X1129))-1&lt;0,"CHECK: price below local base","Ready")))))))))</f>
        <v>On hold</v>
      </c>
      <c r="N1129" s="18">
        <v>17.93</v>
      </c>
      <c r="O1129" s="19">
        <v>0.6574</v>
      </c>
      <c r="Q1129" s="20" t="str">
        <f>IF(AND(ISNUMBER(L1129),ISNUMBER(Y1129),Y1129&gt;0,X1129&lt;1),ROUND(L1129/(Y1129*(1-X1129))-1,4),"")</f>
        <v/>
      </c>
      <c r="R1129" s="12">
        <v>0</v>
      </c>
      <c r="S1129" s="13">
        <f>IF(AND(ISNUMBER(E1129),E1129&gt;0,ISNUMBER(F1129)),R1129*(F1129/E1129-1)*(1-'Start Here'!$B$16),0)</f>
        <v>0</v>
      </c>
      <c r="T1129" s="17">
        <f>IF(AND(M1129="Ready",OR(I1129="Approve proposed",AND(I1129="Use my price",AND(ISNUMBER(J1129),J1129&gt;0))),ISNUMBER(L1129),E1129&gt;0),R1129*(L1129/E1129-1)*(1-'Start Here'!$B$16),0)</f>
        <v>0</v>
      </c>
      <c r="U1129" t="str" s="6">
        <v>SNAP: preserve existing selling price; No confirmed Local Line price/list; local calculation is reference only</v>
      </c>
      <c r="V1129" t="str" s="21">
        <v>Yes</v>
      </c>
      <c r="W1129" t="str" s="21">
        <v>No</v>
      </c>
      <c r="X1129" s="22">
        <v>0</v>
      </c>
      <c r="Y1129" s="18">
        <v>10.82</v>
      </c>
      <c r="Z1129" s="18">
        <v>20</v>
      </c>
      <c r="AA1129" s="25">
        <v>0.5412</v>
      </c>
      <c r="AB1129" t="str" s="6">
        <v/>
      </c>
      <c r="AC1129" t="str" s="6">
        <v>Local calculation only</v>
      </c>
      <c r="AD1129" s="23">
        <v>1131921</v>
      </c>
      <c r="AE1129" s="23">
        <v>966336</v>
      </c>
      <c r="AF1129" t="str" s="23">
        <v>1131921:966336:snap</v>
      </c>
      <c r="AG1129" t="str" s="23">
        <v>Yes</v>
      </c>
      <c r="AH1129" t="str" s="23">
        <v>No</v>
      </c>
      <c r="AI1129" s="18">
        <v>0</v>
      </c>
    </row>
    <row r="1130" ht="32" customHeight="1">
      <c r="A1130" t="str" s="7">
        <v>Elegant Elephant Baking Co.</v>
      </c>
      <c r="B1130" t="str" s="7">
        <v>Gluten Free Apple Pie</v>
      </c>
      <c r="C1130" t="str" s="7">
        <v>6"</v>
      </c>
      <c r="D1130" t="str" s="7">
        <v>Herd Share Members</v>
      </c>
      <c r="E1130" s="12">
        <v>10.5</v>
      </c>
      <c r="F1130" s="13">
        <v>11.34</v>
      </c>
      <c r="G1130" s="13">
        <f>IF(AND(ISNUMBER(E1130),ISNUMBER(F1130)),F1130-E1130,"")</f>
        <v>0.84</v>
      </c>
      <c r="H1130" s="14">
        <f>IF(AND(ISNUMBER(E1130),E1130&gt;0,ISNUMBER(F1130)),F1130/E1130-1,"")</f>
        <v>0.08000000000000007</v>
      </c>
      <c r="I1130" t="str" s="15">
        <v>Unreviewed</v>
      </c>
      <c r="J1130" s="16"/>
      <c r="K1130" t="str" s="15">
        <v/>
      </c>
      <c r="L1130" s="17" t="str">
        <f>IF(AC1130="Local catalog","",IF(AG1130="Yes",IF(ISNUMBER(E1130),E1130,""),IF(I1130="Keep current",IF(ISNUMBER(E1130),E1130,""),IF(AH1130&lt;&gt;"Yes","",IF(I1130="Approve proposed",F1130,IF(AND(I1130="Use my price",AND(ISNUMBER(J1130),J1130&gt;0)),J1130,""))))))</f>
        <v/>
      </c>
      <c r="M1130" t="str" s="7">
        <f>IF(AND(AG1130="Yes",OR(I1130="Approve proposed",I1130="Use my price")),"CHECK: protected price kept current",IF(OR(I1130="Unreviewed",I1130=""),"Pending review",IF(I1130="Hold","On hold",IF(I1130="Keep current",IF(ISNUMBER(E1130),"Kept current","CHECK: no confirmed current price"),IF(AH1130&lt;&gt;"Yes","CHECK: source needs review",IF(AND(I1130="Use my price",NOT(AND(ISNUMBER(J1130),J1130&gt;0))),"CHECK: enter a price above zero",IF(NOT(OR(I1130="Approve proposed",I1130="Use my price")),"CHECK: choose a listed decision",IF(OR(NOT(ISNUMBER(L1130)),L1130&lt;=0,NOT(ISNUMBER(Y1130)),Y1130&lt;=0,X1130&gt;=1),"CHECK: price or base unavailable",IF(L1130/(Y1130*(1-X1130))-1&lt;0,"CHECK: price below local base","Ready")))))))))</f>
        <v>Pending review</v>
      </c>
      <c r="N1130" s="18">
        <v>10.5</v>
      </c>
      <c r="O1130" s="19">
        <v>0.4</v>
      </c>
      <c r="P1130" s="14">
        <v>0.512</v>
      </c>
      <c r="Q1130" s="20" t="str">
        <f>IF(AND(ISNUMBER(L1130),ISNUMBER(Y1130),Y1130&gt;0,X1130&lt;1),ROUND(L1130/(Y1130*(1-X1130))-1,4),"")</f>
        <v/>
      </c>
      <c r="R1130" s="12">
        <v>252</v>
      </c>
      <c r="S1130" s="13">
        <f>IF(AND(ISNUMBER(E1130),E1130&gt;0,ISNUMBER(F1130)),R1130*(F1130/E1130-1)*(1-'Start Here'!$B$16),0)</f>
        <v>19.555200000000017</v>
      </c>
      <c r="T1130" s="17">
        <f>IF(AND(M1130="Ready",OR(I1130="Approve proposed",AND(I1130="Use my price",AND(ISNUMBER(J1130),J1130&gt;0))),ISNUMBER(L1130),E1130&gt;0),R1130*(L1130/E1130-1)*(1-'Start Here'!$B$16),0)</f>
        <v>0</v>
      </c>
      <c r="U1130" t="str" s="6">
        <v/>
      </c>
      <c r="V1130" t="str" s="21">
        <v>Yes</v>
      </c>
      <c r="W1130" t="str" s="21">
        <v>No</v>
      </c>
      <c r="X1130" s="22">
        <v>0</v>
      </c>
      <c r="Y1130" s="18">
        <v>7.5</v>
      </c>
      <c r="AB1130" t="str" s="6">
        <v>2026-10-01 10:41:27 UTC</v>
      </c>
      <c r="AC1130" t="str" s="6">
        <v>Local Line cache</v>
      </c>
      <c r="AD1130" s="23">
        <v>806164</v>
      </c>
      <c r="AE1130" s="23">
        <v>527233</v>
      </c>
      <c r="AF1130" t="str" s="23">
        <v>806164:527233:herdShare</v>
      </c>
      <c r="AG1130" t="str" s="23">
        <v>No</v>
      </c>
      <c r="AH1130" t="str" s="23">
        <v>Yes</v>
      </c>
      <c r="AI1130" s="18">
        <v>180</v>
      </c>
    </row>
    <row r="1131" ht="32" customHeight="1">
      <c r="A1131" t="str" s="7">
        <v>Elegant Elephant Baking Co.</v>
      </c>
      <c r="B1131" t="str" s="7">
        <v>Gluten Free Apple Pie</v>
      </c>
      <c r="C1131" t="str" s="7">
        <v>6"</v>
      </c>
      <c r="D1131" t="str" s="7">
        <v>CSA Members</v>
      </c>
      <c r="E1131" s="12">
        <v>10.5</v>
      </c>
      <c r="F1131" s="13">
        <v>11.34</v>
      </c>
      <c r="G1131" s="13">
        <f>IF(AND(ISNUMBER(E1131),ISNUMBER(F1131)),F1131-E1131,"")</f>
        <v>0.84</v>
      </c>
      <c r="H1131" s="14">
        <f>IF(AND(ISNUMBER(E1131),E1131&gt;0,ISNUMBER(F1131)),F1131/E1131-1,"")</f>
        <v>0.08000000000000007</v>
      </c>
      <c r="I1131" t="str" s="15">
        <v>Unreviewed</v>
      </c>
      <c r="J1131" s="16"/>
      <c r="K1131" t="str" s="15">
        <v/>
      </c>
      <c r="L1131" s="17" t="str">
        <f>IF(AC1131="Local catalog","",IF(AG1131="Yes",IF(ISNUMBER(E1131),E1131,""),IF(I1131="Keep current",IF(ISNUMBER(E1131),E1131,""),IF(AH1131&lt;&gt;"Yes","",IF(I1131="Approve proposed",F1131,IF(AND(I1131="Use my price",AND(ISNUMBER(J1131),J1131&gt;0)),J1131,""))))))</f>
        <v/>
      </c>
      <c r="M1131" t="str" s="7">
        <f>IF(AND(AG1131="Yes",OR(I1131="Approve proposed",I1131="Use my price")),"CHECK: protected price kept current",IF(OR(I1131="Unreviewed",I1131=""),"Pending review",IF(I1131="Hold","On hold",IF(I1131="Keep current",IF(ISNUMBER(E1131),"Kept current","CHECK: no confirmed current price"),IF(AH1131&lt;&gt;"Yes","CHECK: source needs review",IF(AND(I1131="Use my price",NOT(AND(ISNUMBER(J1131),J1131&gt;0))),"CHECK: enter a price above zero",IF(NOT(OR(I1131="Approve proposed",I1131="Use my price")),"CHECK: choose a listed decision",IF(OR(NOT(ISNUMBER(L1131)),L1131&lt;=0,NOT(ISNUMBER(Y1131)),Y1131&lt;=0,X1131&gt;=1),"CHECK: price or base unavailable",IF(L1131/(Y1131*(1-X1131))-1&lt;0,"CHECK: price below local base","Ready")))))))))</f>
        <v>Pending review</v>
      </c>
      <c r="N1131" s="18">
        <v>10.5</v>
      </c>
      <c r="O1131" s="19">
        <v>0.4</v>
      </c>
      <c r="P1131" s="14">
        <v>0.512</v>
      </c>
      <c r="Q1131" s="20" t="str">
        <f>IF(AND(ISNUMBER(L1131),ISNUMBER(Y1131),Y1131&gt;0,X1131&lt;1),ROUND(L1131/(Y1131*(1-X1131))-1,4),"")</f>
        <v/>
      </c>
      <c r="R1131" s="12">
        <v>10.5</v>
      </c>
      <c r="S1131" s="13">
        <f>IF(AND(ISNUMBER(E1131),E1131&gt;0,ISNUMBER(F1131)),R1131*(F1131/E1131-1)*(1-'Start Here'!$B$16),0)</f>
        <v>0.8148000000000007</v>
      </c>
      <c r="T1131" s="17">
        <f>IF(AND(M1131="Ready",OR(I1131="Approve proposed",AND(I1131="Use my price",AND(ISNUMBER(J1131),J1131&gt;0))),ISNUMBER(L1131),E1131&gt;0),R1131*(L1131/E1131-1)*(1-'Start Here'!$B$16),0)</f>
        <v>0</v>
      </c>
      <c r="U1131" t="str" s="6">
        <v/>
      </c>
      <c r="V1131" t="str" s="21">
        <v>Yes</v>
      </c>
      <c r="W1131" t="str" s="21">
        <v>No</v>
      </c>
      <c r="X1131" s="22">
        <v>0</v>
      </c>
      <c r="Y1131" s="18">
        <v>7.5</v>
      </c>
      <c r="AB1131" t="str" s="6">
        <v>2026-10-01 10:41:27 UTC</v>
      </c>
      <c r="AC1131" t="str" s="6">
        <v>Local Line cache</v>
      </c>
      <c r="AD1131" s="23">
        <v>806164</v>
      </c>
      <c r="AE1131" s="23">
        <v>527233</v>
      </c>
      <c r="AF1131" t="str" s="23">
        <v>806164:527233:member</v>
      </c>
      <c r="AG1131" t="str" s="23">
        <v>No</v>
      </c>
      <c r="AH1131" t="str" s="23">
        <v>Yes</v>
      </c>
      <c r="AI1131" s="18">
        <v>7.5</v>
      </c>
    </row>
    <row r="1132" ht="32" customHeight="1">
      <c r="A1132" t="str" s="7">
        <v>Elegant Elephant Baking Co.</v>
      </c>
      <c r="B1132" t="str" s="7">
        <v>Gluten Free Apple Pie</v>
      </c>
      <c r="C1132" t="str" s="7">
        <v>6"</v>
      </c>
      <c r="D1132" t="str" s="7">
        <v>Guest Basket</v>
      </c>
      <c r="E1132" s="12">
        <v>10.5</v>
      </c>
      <c r="F1132" s="13">
        <v>11.34</v>
      </c>
      <c r="G1132" s="13">
        <f>IF(AND(ISNUMBER(E1132),ISNUMBER(F1132)),F1132-E1132,"")</f>
        <v>0.84</v>
      </c>
      <c r="H1132" s="14">
        <f>IF(AND(ISNUMBER(E1132),E1132&gt;0,ISNUMBER(F1132)),F1132/E1132-1,"")</f>
        <v>0.08000000000000007</v>
      </c>
      <c r="I1132" t="str" s="15">
        <v>Unreviewed</v>
      </c>
      <c r="J1132" s="16"/>
      <c r="K1132" t="str" s="15">
        <v/>
      </c>
      <c r="L1132" s="17" t="str">
        <f>IF(AC1132="Local catalog","",IF(AG1132="Yes",IF(ISNUMBER(E1132),E1132,""),IF(I1132="Keep current",IF(ISNUMBER(E1132),E1132,""),IF(AH1132&lt;&gt;"Yes","",IF(I1132="Approve proposed",F1132,IF(AND(I1132="Use my price",AND(ISNUMBER(J1132),J1132&gt;0)),J1132,""))))))</f>
        <v/>
      </c>
      <c r="M1132" t="str" s="7">
        <f>IF(AND(AG1132="Yes",OR(I1132="Approve proposed",I1132="Use my price")),"CHECK: protected price kept current",IF(OR(I1132="Unreviewed",I1132=""),"Pending review",IF(I1132="Hold","On hold",IF(I1132="Keep current",IF(ISNUMBER(E1132),"Kept current","CHECK: no confirmed current price"),IF(AH1132&lt;&gt;"Yes","CHECK: source needs review",IF(AND(I1132="Use my price",NOT(AND(ISNUMBER(J1132),J1132&gt;0))),"CHECK: enter a price above zero",IF(NOT(OR(I1132="Approve proposed",I1132="Use my price")),"CHECK: choose a listed decision",IF(OR(NOT(ISNUMBER(L1132)),L1132&lt;=0,NOT(ISNUMBER(Y1132)),Y1132&lt;=0,X1132&gt;=1),"CHECK: price or base unavailable",IF(L1132/(Y1132*(1-X1132))-1&lt;0,"CHECK: price below local base","Ready")))))))))</f>
        <v>Pending review</v>
      </c>
      <c r="N1132" s="18">
        <v>10.5</v>
      </c>
      <c r="O1132" s="19">
        <v>0.4</v>
      </c>
      <c r="P1132" s="14">
        <v>0.512</v>
      </c>
      <c r="Q1132" s="20" t="str">
        <f>IF(AND(ISNUMBER(L1132),ISNUMBER(Y1132),Y1132&gt;0,X1132&lt;1),ROUND(L1132/(Y1132*(1-X1132))-1,4),"")</f>
        <v/>
      </c>
      <c r="R1132" s="12">
        <v>64.12</v>
      </c>
      <c r="S1132" s="13">
        <f>IF(AND(ISNUMBER(E1132),E1132&gt;0,ISNUMBER(F1132)),R1132*(F1132/E1132-1)*(1-'Start Here'!$B$16),0)</f>
        <v>4.975712000000005</v>
      </c>
      <c r="T1132" s="17">
        <f>IF(AND(M1132="Ready",OR(I1132="Approve proposed",AND(I1132="Use my price",AND(ISNUMBER(J1132),J1132&gt;0))),ISNUMBER(L1132),E1132&gt;0),R1132*(L1132/E1132-1)*(1-'Start Here'!$B$16),0)</f>
        <v>0</v>
      </c>
      <c r="U1132" t="str" s="6">
        <v/>
      </c>
      <c r="V1132" t="str" s="21">
        <v>Yes</v>
      </c>
      <c r="W1132" t="str" s="21">
        <v>No</v>
      </c>
      <c r="X1132" s="22">
        <v>0</v>
      </c>
      <c r="Y1132" s="18">
        <v>7.5</v>
      </c>
      <c r="AB1132" t="str" s="6">
        <v>2026-10-01 10:41:27 UTC</v>
      </c>
      <c r="AC1132" t="str" s="6">
        <v>Local Line cache</v>
      </c>
      <c r="AD1132" s="23">
        <v>806164</v>
      </c>
      <c r="AE1132" s="23">
        <v>527233</v>
      </c>
      <c r="AF1132" t="str" s="23">
        <v>806164:527233:guest</v>
      </c>
      <c r="AG1132" t="str" s="23">
        <v>No</v>
      </c>
      <c r="AH1132" t="str" s="23">
        <v>Yes</v>
      </c>
      <c r="AI1132" s="18">
        <v>45</v>
      </c>
    </row>
    <row r="1133" ht="32" customHeight="1">
      <c r="A1133" t="str" s="7">
        <v>Elegant Elephant Baking Co.</v>
      </c>
      <c r="B1133" t="str" s="7">
        <v>Gluten Free Apple Pie</v>
      </c>
      <c r="C1133" t="str" s="7">
        <v>6"</v>
      </c>
      <c r="D1133" t="str" s="7">
        <v>SNAP</v>
      </c>
      <c r="E1133" s="12">
        <v>10.5</v>
      </c>
      <c r="F1133" s="13">
        <v>10.5</v>
      </c>
      <c r="G1133" s="13">
        <f>IF(AND(ISNUMBER(E1133),ISNUMBER(F1133)),F1133-E1133,"")</f>
        <v>0</v>
      </c>
      <c r="H1133" s="14">
        <f>IF(AND(ISNUMBER(E1133),E1133&gt;0,ISNUMBER(F1133)),F1133/E1133-1,"")</f>
        <v>0</v>
      </c>
      <c r="I1133" t="str" s="15">
        <v>Keep current</v>
      </c>
      <c r="J1133" s="16"/>
      <c r="K1133" t="str" s="15">
        <v/>
      </c>
      <c r="L1133" s="17">
        <f>IF(AC1133="Local catalog","",IF(AG1133="Yes",IF(ISNUMBER(E1133),E1133,""),IF(I1133="Keep current",IF(ISNUMBER(E1133),E1133,""),IF(AH1133&lt;&gt;"Yes","",IF(I1133="Approve proposed",F1133,IF(AND(I1133="Use my price",AND(ISNUMBER(J1133),J1133&gt;0)),J1133,""))))))</f>
        <v>10.5</v>
      </c>
      <c r="M1133" t="str" s="7">
        <f>IF(AND(AG1133="Yes",OR(I1133="Approve proposed",I1133="Use my price")),"CHECK: protected price kept current",IF(OR(I1133="Unreviewed",I1133=""),"Pending review",IF(I1133="Hold","On hold",IF(I1133="Keep current",IF(ISNUMBER(E1133),"Kept current","CHECK: no confirmed current price"),IF(AH1133&lt;&gt;"Yes","CHECK: source needs review",IF(AND(I1133="Use my price",NOT(AND(ISNUMBER(J1133),J1133&gt;0))),"CHECK: enter a price above zero",IF(NOT(OR(I1133="Approve proposed",I1133="Use my price")),"CHECK: choose a listed decision",IF(OR(NOT(ISNUMBER(L1133)),L1133&lt;=0,NOT(ISNUMBER(Y1133)),Y1133&lt;=0,X1133&gt;=1),"CHECK: price or base unavailable",IF(L1133/(Y1133*(1-X1133))-1&lt;0,"CHECK: price below local base","Ready")))))))))</f>
        <v>Kept current</v>
      </c>
      <c r="N1133" s="18">
        <v>10.5</v>
      </c>
      <c r="O1133" s="19">
        <v>0.4</v>
      </c>
      <c r="P1133" s="14">
        <v>0.4</v>
      </c>
      <c r="Q1133" s="20">
        <f>IF(AND(ISNUMBER(L1133),ISNUMBER(Y1133),Y1133&gt;0,X1133&lt;1),ROUND(L1133/(Y1133*(1-X1133))-1,4),"")</f>
        <v>0.4</v>
      </c>
      <c r="R1133" s="12">
        <v>0</v>
      </c>
      <c r="S1133" s="13">
        <f>IF(AND(ISNUMBER(E1133),E1133&gt;0,ISNUMBER(F1133)),R1133*(F1133/E1133-1)*(1-'Start Here'!$B$16),0)</f>
        <v>0</v>
      </c>
      <c r="T1133" s="17">
        <f>IF(AND(M1133="Ready",OR(I1133="Approve proposed",AND(I1133="Use my price",AND(ISNUMBER(J1133),J1133&gt;0))),ISNUMBER(L1133),E1133&gt;0),R1133*(L1133/E1133-1)*(1-'Start Here'!$B$16),0)</f>
        <v>0</v>
      </c>
      <c r="U1133" t="str" s="6">
        <v>SNAP: preserve existing selling price</v>
      </c>
      <c r="V1133" t="str" s="21">
        <v>Yes</v>
      </c>
      <c r="W1133" t="str" s="21">
        <v>No</v>
      </c>
      <c r="X1133" s="22">
        <v>0</v>
      </c>
      <c r="Y1133" s="18">
        <v>7.5</v>
      </c>
      <c r="AB1133" t="str" s="6">
        <v>2026-10-01 10:41:27 UTC</v>
      </c>
      <c r="AC1133" t="str" s="6">
        <v>Local Line cache</v>
      </c>
      <c r="AD1133" s="23">
        <v>806164</v>
      </c>
      <c r="AE1133" s="23">
        <v>527233</v>
      </c>
      <c r="AF1133" t="str" s="23">
        <v>806164:527233:snap</v>
      </c>
      <c r="AG1133" t="str" s="23">
        <v>Yes</v>
      </c>
      <c r="AH1133" t="str" s="23">
        <v>Yes</v>
      </c>
      <c r="AI1133" s="18">
        <v>0</v>
      </c>
    </row>
    <row r="1134" ht="32" customHeight="1">
      <c r="A1134" t="str" s="7">
        <v>Elegant Elephant Baking Co.</v>
      </c>
      <c r="B1134" t="str" s="7">
        <v>Gluten Free Banana Cream Pie</v>
      </c>
      <c r="C1134" t="str" s="7">
        <v>6"</v>
      </c>
      <c r="D1134" t="str" s="7">
        <v>Herd Share Members</v>
      </c>
      <c r="E1134" s="12">
        <v>11.2</v>
      </c>
      <c r="F1134" s="13">
        <v>12.1</v>
      </c>
      <c r="G1134" s="13">
        <f>IF(AND(ISNUMBER(E1134),ISNUMBER(F1134)),F1134-E1134,"")</f>
        <v>0.9</v>
      </c>
      <c r="H1134" s="14">
        <f>IF(AND(ISNUMBER(E1134),E1134&gt;0,ISNUMBER(F1134)),F1134/E1134-1,"")</f>
        <v>0.0803571428571428</v>
      </c>
      <c r="I1134" t="str" s="15">
        <v>Unreviewed</v>
      </c>
      <c r="J1134" s="16"/>
      <c r="K1134" t="str" s="15">
        <v/>
      </c>
      <c r="L1134" s="17" t="str">
        <f>IF(AC1134="Local catalog","",IF(AG1134="Yes",IF(ISNUMBER(E1134),E1134,""),IF(I1134="Keep current",IF(ISNUMBER(E1134),E1134,""),IF(AH1134&lt;&gt;"Yes","",IF(I1134="Approve proposed",F1134,IF(AND(I1134="Use my price",AND(ISNUMBER(J1134),J1134&gt;0)),J1134,""))))))</f>
        <v/>
      </c>
      <c r="M1134" t="str" s="7">
        <f>IF(AND(AG1134="Yes",OR(I1134="Approve proposed",I1134="Use my price")),"CHECK: protected price kept current",IF(OR(I1134="Unreviewed",I1134=""),"Pending review",IF(I1134="Hold","On hold",IF(I1134="Keep current",IF(ISNUMBER(E1134),"Kept current","CHECK: no confirmed current price"),IF(AH1134&lt;&gt;"Yes","CHECK: source needs review",IF(AND(I1134="Use my price",NOT(AND(ISNUMBER(J1134),J1134&gt;0))),"CHECK: enter a price above zero",IF(NOT(OR(I1134="Approve proposed",I1134="Use my price")),"CHECK: choose a listed decision",IF(OR(NOT(ISNUMBER(L1134)),L1134&lt;=0,NOT(ISNUMBER(Y1134)),Y1134&lt;=0,X1134&gt;=1),"CHECK: price or base unavailable",IF(L1134/(Y1134*(1-X1134))-1&lt;0,"CHECK: price below local base","Ready")))))))))</f>
        <v>Pending review</v>
      </c>
      <c r="N1134" s="18">
        <v>11.2</v>
      </c>
      <c r="O1134" s="19">
        <v>0.4</v>
      </c>
      <c r="P1134" s="14">
        <v>0.5125</v>
      </c>
      <c r="Q1134" s="20" t="str">
        <f>IF(AND(ISNUMBER(L1134),ISNUMBER(Y1134),Y1134&gt;0,X1134&lt;1),ROUND(L1134/(Y1134*(1-X1134))-1,4),"")</f>
        <v/>
      </c>
      <c r="R1134" s="12">
        <v>246.4</v>
      </c>
      <c r="S1134" s="13">
        <f>IF(AND(ISNUMBER(E1134),E1134&gt;0,ISNUMBER(F1134)),R1134*(F1134/E1134-1)*(1-'Start Here'!$B$16),0)</f>
        <v>19.205999999999985</v>
      </c>
      <c r="T1134" s="17">
        <f>IF(AND(M1134="Ready",OR(I1134="Approve proposed",AND(I1134="Use my price",AND(ISNUMBER(J1134),J1134&gt;0))),ISNUMBER(L1134),E1134&gt;0),R1134*(L1134/E1134-1)*(1-'Start Here'!$B$16),0)</f>
        <v>0</v>
      </c>
      <c r="U1134" t="str" s="6">
        <v/>
      </c>
      <c r="V1134" t="str" s="21">
        <v>Yes</v>
      </c>
      <c r="W1134" t="str" s="21">
        <v>No</v>
      </c>
      <c r="X1134" s="22">
        <v>0</v>
      </c>
      <c r="Y1134" s="18">
        <v>8</v>
      </c>
      <c r="AB1134" t="str" s="6">
        <v>2026-10-01 10:41:27 UTC</v>
      </c>
      <c r="AC1134" t="str" s="6">
        <v>Local Line cache</v>
      </c>
      <c r="AD1134" s="23">
        <v>806019</v>
      </c>
      <c r="AE1134" s="23">
        <v>527081</v>
      </c>
      <c r="AF1134" t="str" s="23">
        <v>806019:527081:herdShare</v>
      </c>
      <c r="AG1134" t="str" s="23">
        <v>No</v>
      </c>
      <c r="AH1134" t="str" s="23">
        <v>Yes</v>
      </c>
      <c r="AI1134" s="18">
        <v>176</v>
      </c>
    </row>
    <row r="1135" ht="32" customHeight="1">
      <c r="A1135" t="str" s="7">
        <v>Elegant Elephant Baking Co.</v>
      </c>
      <c r="B1135" t="str" s="7">
        <v>Gluten Free Banana Cream Pie</v>
      </c>
      <c r="C1135" t="str" s="7">
        <v>6"</v>
      </c>
      <c r="D1135" t="str" s="7">
        <v>CSA Members</v>
      </c>
      <c r="E1135" s="12">
        <v>11.2</v>
      </c>
      <c r="F1135" s="13">
        <v>12.1</v>
      </c>
      <c r="G1135" s="13">
        <f>IF(AND(ISNUMBER(E1135),ISNUMBER(F1135)),F1135-E1135,"")</f>
        <v>0.9</v>
      </c>
      <c r="H1135" s="14">
        <f>IF(AND(ISNUMBER(E1135),E1135&gt;0,ISNUMBER(F1135)),F1135/E1135-1,"")</f>
        <v>0.0803571428571428</v>
      </c>
      <c r="I1135" t="str" s="15">
        <v>Unreviewed</v>
      </c>
      <c r="J1135" s="16"/>
      <c r="K1135" t="str" s="15">
        <v/>
      </c>
      <c r="L1135" s="17" t="str">
        <f>IF(AC1135="Local catalog","",IF(AG1135="Yes",IF(ISNUMBER(E1135),E1135,""),IF(I1135="Keep current",IF(ISNUMBER(E1135),E1135,""),IF(AH1135&lt;&gt;"Yes","",IF(I1135="Approve proposed",F1135,IF(AND(I1135="Use my price",AND(ISNUMBER(J1135),J1135&gt;0)),J1135,""))))))</f>
        <v/>
      </c>
      <c r="M1135" t="str" s="7">
        <f>IF(AND(AG1135="Yes",OR(I1135="Approve proposed",I1135="Use my price")),"CHECK: protected price kept current",IF(OR(I1135="Unreviewed",I1135=""),"Pending review",IF(I1135="Hold","On hold",IF(I1135="Keep current",IF(ISNUMBER(E1135),"Kept current","CHECK: no confirmed current price"),IF(AH1135&lt;&gt;"Yes","CHECK: source needs review",IF(AND(I1135="Use my price",NOT(AND(ISNUMBER(J1135),J1135&gt;0))),"CHECK: enter a price above zero",IF(NOT(OR(I1135="Approve proposed",I1135="Use my price")),"CHECK: choose a listed decision",IF(OR(NOT(ISNUMBER(L1135)),L1135&lt;=0,NOT(ISNUMBER(Y1135)),Y1135&lt;=0,X1135&gt;=1),"CHECK: price or base unavailable",IF(L1135/(Y1135*(1-X1135))-1&lt;0,"CHECK: price below local base","Ready")))))))))</f>
        <v>Pending review</v>
      </c>
      <c r="N1135" s="18">
        <v>11.2</v>
      </c>
      <c r="O1135" s="19">
        <v>0.4</v>
      </c>
      <c r="P1135" s="14">
        <v>0.5125</v>
      </c>
      <c r="Q1135" s="20" t="str">
        <f>IF(AND(ISNUMBER(L1135),ISNUMBER(Y1135),Y1135&gt;0,X1135&lt;1),ROUND(L1135/(Y1135*(1-X1135))-1,4),"")</f>
        <v/>
      </c>
      <c r="R1135" s="12">
        <v>11.2</v>
      </c>
      <c r="S1135" s="13">
        <f>IF(AND(ISNUMBER(E1135),E1135&gt;0,ISNUMBER(F1135)),R1135*(F1135/E1135-1)*(1-'Start Here'!$B$16),0)</f>
        <v>0.8729999999999992</v>
      </c>
      <c r="T1135" s="17">
        <f>IF(AND(M1135="Ready",OR(I1135="Approve proposed",AND(I1135="Use my price",AND(ISNUMBER(J1135),J1135&gt;0))),ISNUMBER(L1135),E1135&gt;0),R1135*(L1135/E1135-1)*(1-'Start Here'!$B$16),0)</f>
        <v>0</v>
      </c>
      <c r="U1135" t="str" s="6">
        <v/>
      </c>
      <c r="V1135" t="str" s="21">
        <v>Yes</v>
      </c>
      <c r="W1135" t="str" s="21">
        <v>No</v>
      </c>
      <c r="X1135" s="22">
        <v>0</v>
      </c>
      <c r="Y1135" s="18">
        <v>8</v>
      </c>
      <c r="AB1135" t="str" s="6">
        <v>2026-10-01 10:41:27 UTC</v>
      </c>
      <c r="AC1135" t="str" s="6">
        <v>Local Line cache</v>
      </c>
      <c r="AD1135" s="23">
        <v>806019</v>
      </c>
      <c r="AE1135" s="23">
        <v>527081</v>
      </c>
      <c r="AF1135" t="str" s="23">
        <v>806019:527081:member</v>
      </c>
      <c r="AG1135" t="str" s="23">
        <v>No</v>
      </c>
      <c r="AH1135" t="str" s="23">
        <v>Yes</v>
      </c>
      <c r="AI1135" s="18">
        <v>8</v>
      </c>
    </row>
    <row r="1136" ht="32" customHeight="1">
      <c r="A1136" t="str" s="7">
        <v>Elegant Elephant Baking Co.</v>
      </c>
      <c r="B1136" t="str" s="7">
        <v>Gluten Free Banana Cream Pie</v>
      </c>
      <c r="C1136" t="str" s="7">
        <v>6"</v>
      </c>
      <c r="D1136" t="str" s="7">
        <v>Guest Basket</v>
      </c>
      <c r="E1136" s="12">
        <v>11.2</v>
      </c>
      <c r="F1136" s="13">
        <v>12.1</v>
      </c>
      <c r="G1136" s="13">
        <f>IF(AND(ISNUMBER(E1136),ISNUMBER(F1136)),F1136-E1136,"")</f>
        <v>0.9</v>
      </c>
      <c r="H1136" s="14">
        <f>IF(AND(ISNUMBER(E1136),E1136&gt;0,ISNUMBER(F1136)),F1136/E1136-1,"")</f>
        <v>0.0803571428571428</v>
      </c>
      <c r="I1136" t="str" s="15">
        <v>Unreviewed</v>
      </c>
      <c r="J1136" s="16"/>
      <c r="K1136" t="str" s="15">
        <v/>
      </c>
      <c r="L1136" s="17" t="str">
        <f>IF(AC1136="Local catalog","",IF(AG1136="Yes",IF(ISNUMBER(E1136),E1136,""),IF(I1136="Keep current",IF(ISNUMBER(E1136),E1136,""),IF(AH1136&lt;&gt;"Yes","",IF(I1136="Approve proposed",F1136,IF(AND(I1136="Use my price",AND(ISNUMBER(J1136),J1136&gt;0)),J1136,""))))))</f>
        <v/>
      </c>
      <c r="M1136" t="str" s="7">
        <f>IF(AND(AG1136="Yes",OR(I1136="Approve proposed",I1136="Use my price")),"CHECK: protected price kept current",IF(OR(I1136="Unreviewed",I1136=""),"Pending review",IF(I1136="Hold","On hold",IF(I1136="Keep current",IF(ISNUMBER(E1136),"Kept current","CHECK: no confirmed current price"),IF(AH1136&lt;&gt;"Yes","CHECK: source needs review",IF(AND(I1136="Use my price",NOT(AND(ISNUMBER(J1136),J1136&gt;0))),"CHECK: enter a price above zero",IF(NOT(OR(I1136="Approve proposed",I1136="Use my price")),"CHECK: choose a listed decision",IF(OR(NOT(ISNUMBER(L1136)),L1136&lt;=0,NOT(ISNUMBER(Y1136)),Y1136&lt;=0,X1136&gt;=1),"CHECK: price or base unavailable",IF(L1136/(Y1136*(1-X1136))-1&lt;0,"CHECK: price below local base","Ready")))))))))</f>
        <v>Pending review</v>
      </c>
      <c r="N1136" s="18">
        <v>11.2</v>
      </c>
      <c r="O1136" s="19">
        <v>0.4</v>
      </c>
      <c r="P1136" s="14">
        <v>0.5125</v>
      </c>
      <c r="Q1136" s="20" t="str">
        <f>IF(AND(ISNUMBER(L1136),ISNUMBER(Y1136),Y1136&gt;0,X1136&lt;1),ROUND(L1136/(Y1136*(1-X1136))-1,4),"")</f>
        <v/>
      </c>
      <c r="R1136" s="12">
        <v>22.4</v>
      </c>
      <c r="S1136" s="13">
        <f>IF(AND(ISNUMBER(E1136),E1136&gt;0,ISNUMBER(F1136)),R1136*(F1136/E1136-1)*(1-'Start Here'!$B$16),0)</f>
        <v>1.7459999999999984</v>
      </c>
      <c r="T1136" s="17">
        <f>IF(AND(M1136="Ready",OR(I1136="Approve proposed",AND(I1136="Use my price",AND(ISNUMBER(J1136),J1136&gt;0))),ISNUMBER(L1136),E1136&gt;0),R1136*(L1136/E1136-1)*(1-'Start Here'!$B$16),0)</f>
        <v>0</v>
      </c>
      <c r="U1136" t="str" s="6">
        <v/>
      </c>
      <c r="V1136" t="str" s="21">
        <v>Yes</v>
      </c>
      <c r="W1136" t="str" s="21">
        <v>No</v>
      </c>
      <c r="X1136" s="22">
        <v>0</v>
      </c>
      <c r="Y1136" s="18">
        <v>8</v>
      </c>
      <c r="AB1136" t="str" s="6">
        <v>2026-10-01 10:41:27 UTC</v>
      </c>
      <c r="AC1136" t="str" s="6">
        <v>Local Line cache</v>
      </c>
      <c r="AD1136" s="23">
        <v>806019</v>
      </c>
      <c r="AE1136" s="23">
        <v>527081</v>
      </c>
      <c r="AF1136" t="str" s="23">
        <v>806019:527081:guest</v>
      </c>
      <c r="AG1136" t="str" s="23">
        <v>No</v>
      </c>
      <c r="AH1136" t="str" s="23">
        <v>Yes</v>
      </c>
      <c r="AI1136" s="18">
        <v>16</v>
      </c>
    </row>
    <row r="1137" ht="32" customHeight="1">
      <c r="A1137" t="str" s="7">
        <v>Elegant Elephant Baking Co.</v>
      </c>
      <c r="B1137" t="str" s="7">
        <v>Gluten Free Banana Cream Pie</v>
      </c>
      <c r="C1137" t="str" s="7">
        <v>6"</v>
      </c>
      <c r="D1137" t="str" s="7">
        <v>SNAP</v>
      </c>
      <c r="E1137" s="12">
        <v>11.2</v>
      </c>
      <c r="F1137" s="13">
        <v>11.2</v>
      </c>
      <c r="G1137" s="13">
        <f>IF(AND(ISNUMBER(E1137),ISNUMBER(F1137)),F1137-E1137,"")</f>
        <v>0</v>
      </c>
      <c r="H1137" s="14">
        <f>IF(AND(ISNUMBER(E1137),E1137&gt;0,ISNUMBER(F1137)),F1137/E1137-1,"")</f>
        <v>0</v>
      </c>
      <c r="I1137" t="str" s="15">
        <v>Keep current</v>
      </c>
      <c r="J1137" s="16"/>
      <c r="K1137" t="str" s="15">
        <v/>
      </c>
      <c r="L1137" s="17">
        <f>IF(AC1137="Local catalog","",IF(AG1137="Yes",IF(ISNUMBER(E1137),E1137,""),IF(I1137="Keep current",IF(ISNUMBER(E1137),E1137,""),IF(AH1137&lt;&gt;"Yes","",IF(I1137="Approve proposed",F1137,IF(AND(I1137="Use my price",AND(ISNUMBER(J1137),J1137&gt;0)),J1137,""))))))</f>
        <v>11.2</v>
      </c>
      <c r="M1137" t="str" s="7">
        <f>IF(AND(AG1137="Yes",OR(I1137="Approve proposed",I1137="Use my price")),"CHECK: protected price kept current",IF(OR(I1137="Unreviewed",I1137=""),"Pending review",IF(I1137="Hold","On hold",IF(I1137="Keep current",IF(ISNUMBER(E1137),"Kept current","CHECK: no confirmed current price"),IF(AH1137&lt;&gt;"Yes","CHECK: source needs review",IF(AND(I1137="Use my price",NOT(AND(ISNUMBER(J1137),J1137&gt;0))),"CHECK: enter a price above zero",IF(NOT(OR(I1137="Approve proposed",I1137="Use my price")),"CHECK: choose a listed decision",IF(OR(NOT(ISNUMBER(L1137)),L1137&lt;=0,NOT(ISNUMBER(Y1137)),Y1137&lt;=0,X1137&gt;=1),"CHECK: price or base unavailable",IF(L1137/(Y1137*(1-X1137))-1&lt;0,"CHECK: price below local base","Ready")))))))))</f>
        <v>Kept current</v>
      </c>
      <c r="N1137" s="18">
        <v>11.2</v>
      </c>
      <c r="O1137" s="19">
        <v>0.4</v>
      </c>
      <c r="P1137" s="14">
        <v>0.4</v>
      </c>
      <c r="Q1137" s="20">
        <f>IF(AND(ISNUMBER(L1137),ISNUMBER(Y1137),Y1137&gt;0,X1137&lt;1),ROUND(L1137/(Y1137*(1-X1137))-1,4),"")</f>
        <v>0.4</v>
      </c>
      <c r="R1137" s="12">
        <v>0</v>
      </c>
      <c r="S1137" s="13">
        <f>IF(AND(ISNUMBER(E1137),E1137&gt;0,ISNUMBER(F1137)),R1137*(F1137/E1137-1)*(1-'Start Here'!$B$16),0)</f>
        <v>0</v>
      </c>
      <c r="T1137" s="17">
        <f>IF(AND(M1137="Ready",OR(I1137="Approve proposed",AND(I1137="Use my price",AND(ISNUMBER(J1137),J1137&gt;0))),ISNUMBER(L1137),E1137&gt;0),R1137*(L1137/E1137-1)*(1-'Start Here'!$B$16),0)</f>
        <v>0</v>
      </c>
      <c r="U1137" t="str" s="6">
        <v>SNAP: preserve existing selling price</v>
      </c>
      <c r="V1137" t="str" s="21">
        <v>Yes</v>
      </c>
      <c r="W1137" t="str" s="21">
        <v>No</v>
      </c>
      <c r="X1137" s="22">
        <v>0</v>
      </c>
      <c r="Y1137" s="18">
        <v>8</v>
      </c>
      <c r="AB1137" t="str" s="6">
        <v>2026-10-01 10:41:27 UTC</v>
      </c>
      <c r="AC1137" t="str" s="6">
        <v>Local Line cache</v>
      </c>
      <c r="AD1137" s="23">
        <v>806019</v>
      </c>
      <c r="AE1137" s="23">
        <v>527081</v>
      </c>
      <c r="AF1137" t="str" s="23">
        <v>806019:527081:snap</v>
      </c>
      <c r="AG1137" t="str" s="23">
        <v>Yes</v>
      </c>
      <c r="AH1137" t="str" s="23">
        <v>Yes</v>
      </c>
      <c r="AI1137" s="18">
        <v>0</v>
      </c>
    </row>
    <row r="1138" ht="32" customHeight="1">
      <c r="A1138" t="str" s="7">
        <v>Elegant Elephant Baking Co.</v>
      </c>
      <c r="B1138" t="str" s="7">
        <v>Gluten Free Blackberry Hand Pie</v>
      </c>
      <c r="C1138" t="str" s="7">
        <v>each</v>
      </c>
      <c r="D1138" t="str" s="7">
        <v>Herd Share Members</v>
      </c>
      <c r="E1138" s="12">
        <v>4.2</v>
      </c>
      <c r="F1138" s="13">
        <v>4.54</v>
      </c>
      <c r="G1138" s="13">
        <f>IF(AND(ISNUMBER(E1138),ISNUMBER(F1138)),F1138-E1138,"")</f>
        <v>0.34</v>
      </c>
      <c r="H1138" s="14">
        <f>IF(AND(ISNUMBER(E1138),E1138&gt;0,ISNUMBER(F1138)),F1138/E1138-1,"")</f>
        <v>0.08095238095238089</v>
      </c>
      <c r="I1138" t="str" s="15">
        <v>Unreviewed</v>
      </c>
      <c r="J1138" s="16"/>
      <c r="K1138" t="str" s="15">
        <v/>
      </c>
      <c r="L1138" s="17" t="str">
        <f>IF(AC1138="Local catalog","",IF(AG1138="Yes",IF(ISNUMBER(E1138),E1138,""),IF(I1138="Keep current",IF(ISNUMBER(E1138),E1138,""),IF(AH1138&lt;&gt;"Yes","",IF(I1138="Approve proposed",F1138,IF(AND(I1138="Use my price",AND(ISNUMBER(J1138),J1138&gt;0)),J1138,""))))))</f>
        <v/>
      </c>
      <c r="M1138" t="str" s="7">
        <f>IF(AND(AG1138="Yes",OR(I1138="Approve proposed",I1138="Use my price")),"CHECK: protected price kept current",IF(OR(I1138="Unreviewed",I1138=""),"Pending review",IF(I1138="Hold","On hold",IF(I1138="Keep current",IF(ISNUMBER(E1138),"Kept current","CHECK: no confirmed current price"),IF(AH1138&lt;&gt;"Yes","CHECK: source needs review",IF(AND(I1138="Use my price",NOT(AND(ISNUMBER(J1138),J1138&gt;0))),"CHECK: enter a price above zero",IF(NOT(OR(I1138="Approve proposed",I1138="Use my price")),"CHECK: choose a listed decision",IF(OR(NOT(ISNUMBER(L1138)),L1138&lt;=0,NOT(ISNUMBER(Y1138)),Y1138&lt;=0,X1138&gt;=1),"CHECK: price or base unavailable",IF(L1138/(Y1138*(1-X1138))-1&lt;0,"CHECK: price below local base","Ready")))))))))</f>
        <v>Pending review</v>
      </c>
      <c r="N1138" s="18">
        <v>4.2</v>
      </c>
      <c r="O1138" s="19">
        <v>0.4</v>
      </c>
      <c r="P1138" s="14">
        <v>0.5133</v>
      </c>
      <c r="Q1138" s="20" t="str">
        <f>IF(AND(ISNUMBER(L1138),ISNUMBER(Y1138),Y1138&gt;0,X1138&lt;1),ROUND(L1138/(Y1138*(1-X1138))-1,4),"")</f>
        <v/>
      </c>
      <c r="R1138" s="12">
        <v>281.4</v>
      </c>
      <c r="S1138" s="13">
        <f>IF(AND(ISNUMBER(E1138),E1138&gt;0,ISNUMBER(F1138)),R1138*(F1138/E1138-1)*(1-'Start Here'!$B$16),0)</f>
        <v>22.09659999999998</v>
      </c>
      <c r="T1138" s="17">
        <f>IF(AND(M1138="Ready",OR(I1138="Approve proposed",AND(I1138="Use my price",AND(ISNUMBER(J1138),J1138&gt;0))),ISNUMBER(L1138),E1138&gt;0),R1138*(L1138/E1138-1)*(1-'Start Here'!$B$16),0)</f>
        <v>0</v>
      </c>
      <c r="U1138" t="str" s="6">
        <v/>
      </c>
      <c r="V1138" t="str" s="21">
        <v>Yes</v>
      </c>
      <c r="W1138" t="str" s="21">
        <v>No</v>
      </c>
      <c r="X1138" s="22">
        <v>0</v>
      </c>
      <c r="Y1138" s="18">
        <v>3</v>
      </c>
      <c r="AB1138" t="str" s="6">
        <v>2026-10-01 10:41:27 UTC</v>
      </c>
      <c r="AC1138" t="str" s="6">
        <v>Local Line cache</v>
      </c>
      <c r="AD1138" s="23">
        <v>806022</v>
      </c>
      <c r="AE1138" s="23">
        <v>527084</v>
      </c>
      <c r="AF1138" t="str" s="23">
        <v>806022:527084:herdShare</v>
      </c>
      <c r="AG1138" t="str" s="23">
        <v>No</v>
      </c>
      <c r="AH1138" t="str" s="23">
        <v>Yes</v>
      </c>
      <c r="AI1138" s="18">
        <v>201</v>
      </c>
    </row>
    <row r="1139" ht="32" customHeight="1">
      <c r="A1139" t="str" s="7">
        <v>Elegant Elephant Baking Co.</v>
      </c>
      <c r="B1139" t="str" s="7">
        <v>Gluten Free Blackberry Hand Pie</v>
      </c>
      <c r="C1139" t="str" s="7">
        <v>each</v>
      </c>
      <c r="D1139" t="str" s="7">
        <v>CSA Members</v>
      </c>
      <c r="E1139" s="12">
        <v>4.2</v>
      </c>
      <c r="F1139" s="13">
        <v>4.54</v>
      </c>
      <c r="G1139" s="13">
        <f>IF(AND(ISNUMBER(E1139),ISNUMBER(F1139)),F1139-E1139,"")</f>
        <v>0.34</v>
      </c>
      <c r="H1139" s="14">
        <f>IF(AND(ISNUMBER(E1139),E1139&gt;0,ISNUMBER(F1139)),F1139/E1139-1,"")</f>
        <v>0.08095238095238089</v>
      </c>
      <c r="I1139" t="str" s="15">
        <v>Unreviewed</v>
      </c>
      <c r="J1139" s="16"/>
      <c r="K1139" t="str" s="15">
        <v/>
      </c>
      <c r="L1139" s="17" t="str">
        <f>IF(AC1139="Local catalog","",IF(AG1139="Yes",IF(ISNUMBER(E1139),E1139,""),IF(I1139="Keep current",IF(ISNUMBER(E1139),E1139,""),IF(AH1139&lt;&gt;"Yes","",IF(I1139="Approve proposed",F1139,IF(AND(I1139="Use my price",AND(ISNUMBER(J1139),J1139&gt;0)),J1139,""))))))</f>
        <v/>
      </c>
      <c r="M1139" t="str" s="7">
        <f>IF(AND(AG1139="Yes",OR(I1139="Approve proposed",I1139="Use my price")),"CHECK: protected price kept current",IF(OR(I1139="Unreviewed",I1139=""),"Pending review",IF(I1139="Hold","On hold",IF(I1139="Keep current",IF(ISNUMBER(E1139),"Kept current","CHECK: no confirmed current price"),IF(AH1139&lt;&gt;"Yes","CHECK: source needs review",IF(AND(I1139="Use my price",NOT(AND(ISNUMBER(J1139),J1139&gt;0))),"CHECK: enter a price above zero",IF(NOT(OR(I1139="Approve proposed",I1139="Use my price")),"CHECK: choose a listed decision",IF(OR(NOT(ISNUMBER(L1139)),L1139&lt;=0,NOT(ISNUMBER(Y1139)),Y1139&lt;=0,X1139&gt;=1),"CHECK: price or base unavailable",IF(L1139/(Y1139*(1-X1139))-1&lt;0,"CHECK: price below local base","Ready")))))))))</f>
        <v>Pending review</v>
      </c>
      <c r="N1139" s="18">
        <v>4.2</v>
      </c>
      <c r="O1139" s="19">
        <v>0.4</v>
      </c>
      <c r="P1139" s="14">
        <v>0.5133</v>
      </c>
      <c r="Q1139" s="20" t="str">
        <f>IF(AND(ISNUMBER(L1139),ISNUMBER(Y1139),Y1139&gt;0,X1139&lt;1),ROUND(L1139/(Y1139*(1-X1139))-1,4),"")</f>
        <v/>
      </c>
      <c r="R1139" s="12">
        <v>33.6</v>
      </c>
      <c r="S1139" s="13">
        <f>IF(AND(ISNUMBER(E1139),E1139&gt;0,ISNUMBER(F1139)),R1139*(F1139/E1139-1)*(1-'Start Here'!$B$16),0)</f>
        <v>2.638399999999998</v>
      </c>
      <c r="T1139" s="17">
        <f>IF(AND(M1139="Ready",OR(I1139="Approve proposed",AND(I1139="Use my price",AND(ISNUMBER(J1139),J1139&gt;0))),ISNUMBER(L1139),E1139&gt;0),R1139*(L1139/E1139-1)*(1-'Start Here'!$B$16),0)</f>
        <v>0</v>
      </c>
      <c r="U1139" t="str" s="6">
        <v/>
      </c>
      <c r="V1139" t="str" s="21">
        <v>Yes</v>
      </c>
      <c r="W1139" t="str" s="21">
        <v>No</v>
      </c>
      <c r="X1139" s="22">
        <v>0</v>
      </c>
      <c r="Y1139" s="18">
        <v>3</v>
      </c>
      <c r="AB1139" t="str" s="6">
        <v>2026-10-01 10:41:27 UTC</v>
      </c>
      <c r="AC1139" t="str" s="6">
        <v>Local Line cache</v>
      </c>
      <c r="AD1139" s="23">
        <v>806022</v>
      </c>
      <c r="AE1139" s="23">
        <v>527084</v>
      </c>
      <c r="AF1139" t="str" s="23">
        <v>806022:527084:member</v>
      </c>
      <c r="AG1139" t="str" s="23">
        <v>No</v>
      </c>
      <c r="AH1139" t="str" s="23">
        <v>Yes</v>
      </c>
      <c r="AI1139" s="18">
        <v>24</v>
      </c>
    </row>
    <row r="1140" ht="32" customHeight="1">
      <c r="A1140" t="str" s="7">
        <v>Elegant Elephant Baking Co.</v>
      </c>
      <c r="B1140" t="str" s="7">
        <v>Gluten Free Blackberry Hand Pie</v>
      </c>
      <c r="C1140" t="str" s="7">
        <v>each</v>
      </c>
      <c r="D1140" t="str" s="7">
        <v>Guest Basket</v>
      </c>
      <c r="E1140" s="12">
        <v>4.2</v>
      </c>
      <c r="F1140" s="13">
        <v>4.54</v>
      </c>
      <c r="G1140" s="13">
        <f>IF(AND(ISNUMBER(E1140),ISNUMBER(F1140)),F1140-E1140,"")</f>
        <v>0.34</v>
      </c>
      <c r="H1140" s="14">
        <f>IF(AND(ISNUMBER(E1140),E1140&gt;0,ISNUMBER(F1140)),F1140/E1140-1,"")</f>
        <v>0.08095238095238089</v>
      </c>
      <c r="I1140" t="str" s="15">
        <v>Unreviewed</v>
      </c>
      <c r="J1140" s="16"/>
      <c r="K1140" t="str" s="15">
        <v/>
      </c>
      <c r="L1140" s="17" t="str">
        <f>IF(AC1140="Local catalog","",IF(AG1140="Yes",IF(ISNUMBER(E1140),E1140,""),IF(I1140="Keep current",IF(ISNUMBER(E1140),E1140,""),IF(AH1140&lt;&gt;"Yes","",IF(I1140="Approve proposed",F1140,IF(AND(I1140="Use my price",AND(ISNUMBER(J1140),J1140&gt;0)),J1140,""))))))</f>
        <v/>
      </c>
      <c r="M1140" t="str" s="7">
        <f>IF(AND(AG1140="Yes",OR(I1140="Approve proposed",I1140="Use my price")),"CHECK: protected price kept current",IF(OR(I1140="Unreviewed",I1140=""),"Pending review",IF(I1140="Hold","On hold",IF(I1140="Keep current",IF(ISNUMBER(E1140),"Kept current","CHECK: no confirmed current price"),IF(AH1140&lt;&gt;"Yes","CHECK: source needs review",IF(AND(I1140="Use my price",NOT(AND(ISNUMBER(J1140),J1140&gt;0))),"CHECK: enter a price above zero",IF(NOT(OR(I1140="Approve proposed",I1140="Use my price")),"CHECK: choose a listed decision",IF(OR(NOT(ISNUMBER(L1140)),L1140&lt;=0,NOT(ISNUMBER(Y1140)),Y1140&lt;=0,X1140&gt;=1),"CHECK: price or base unavailable",IF(L1140/(Y1140*(1-X1140))-1&lt;0,"CHECK: price below local base","Ready")))))))))</f>
        <v>Pending review</v>
      </c>
      <c r="N1140" s="18">
        <v>4.2</v>
      </c>
      <c r="O1140" s="19">
        <v>0.4</v>
      </c>
      <c r="P1140" s="14">
        <v>0.5133</v>
      </c>
      <c r="Q1140" s="20" t="str">
        <f>IF(AND(ISNUMBER(L1140),ISNUMBER(Y1140),Y1140&gt;0,X1140&lt;1),ROUND(L1140/(Y1140*(1-X1140))-1,4),"")</f>
        <v/>
      </c>
      <c r="R1140" s="12">
        <v>22.8</v>
      </c>
      <c r="S1140" s="13">
        <f>IF(AND(ISNUMBER(E1140),E1140&gt;0,ISNUMBER(F1140)),R1140*(F1140/E1140-1)*(1-'Start Here'!$B$16),0)</f>
        <v>1.7903428571428557</v>
      </c>
      <c r="T1140" s="17">
        <f>IF(AND(M1140="Ready",OR(I1140="Approve proposed",AND(I1140="Use my price",AND(ISNUMBER(J1140),J1140&gt;0))),ISNUMBER(L1140),E1140&gt;0),R1140*(L1140/E1140-1)*(1-'Start Here'!$B$16),0)</f>
        <v>0</v>
      </c>
      <c r="U1140" t="str" s="6">
        <v/>
      </c>
      <c r="V1140" t="str" s="21">
        <v>Yes</v>
      </c>
      <c r="W1140" t="str" s="21">
        <v>No</v>
      </c>
      <c r="X1140" s="22">
        <v>0</v>
      </c>
      <c r="Y1140" s="18">
        <v>3</v>
      </c>
      <c r="AB1140" t="str" s="6">
        <v>2026-10-01 10:41:27 UTC</v>
      </c>
      <c r="AC1140" t="str" s="6">
        <v>Local Line cache</v>
      </c>
      <c r="AD1140" s="23">
        <v>806022</v>
      </c>
      <c r="AE1140" s="23">
        <v>527084</v>
      </c>
      <c r="AF1140" t="str" s="23">
        <v>806022:527084:guest</v>
      </c>
      <c r="AG1140" t="str" s="23">
        <v>No</v>
      </c>
      <c r="AH1140" t="str" s="23">
        <v>Yes</v>
      </c>
      <c r="AI1140" s="18">
        <v>15</v>
      </c>
    </row>
    <row r="1141" ht="32" customHeight="1">
      <c r="A1141" t="str" s="7">
        <v>Elegant Elephant Baking Co.</v>
      </c>
      <c r="B1141" t="str" s="7">
        <v>Gluten Free Blackberry Hand Pie</v>
      </c>
      <c r="C1141" t="str" s="7">
        <v>each</v>
      </c>
      <c r="D1141" t="str" s="7">
        <v>SNAP</v>
      </c>
      <c r="E1141" s="12">
        <v>4.2</v>
      </c>
      <c r="F1141" s="13">
        <v>4.2</v>
      </c>
      <c r="G1141" s="13">
        <f>IF(AND(ISNUMBER(E1141),ISNUMBER(F1141)),F1141-E1141,"")</f>
        <v>0</v>
      </c>
      <c r="H1141" s="14">
        <f>IF(AND(ISNUMBER(E1141),E1141&gt;0,ISNUMBER(F1141)),F1141/E1141-1,"")</f>
        <v>0</v>
      </c>
      <c r="I1141" t="str" s="15">
        <v>Keep current</v>
      </c>
      <c r="J1141" s="16"/>
      <c r="K1141" t="str" s="15">
        <v/>
      </c>
      <c r="L1141" s="17">
        <f>IF(AC1141="Local catalog","",IF(AG1141="Yes",IF(ISNUMBER(E1141),E1141,""),IF(I1141="Keep current",IF(ISNUMBER(E1141),E1141,""),IF(AH1141&lt;&gt;"Yes","",IF(I1141="Approve proposed",F1141,IF(AND(I1141="Use my price",AND(ISNUMBER(J1141),J1141&gt;0)),J1141,""))))))</f>
        <v>4.2</v>
      </c>
      <c r="M1141" t="str" s="7">
        <f>IF(AND(AG1141="Yes",OR(I1141="Approve proposed",I1141="Use my price")),"CHECK: protected price kept current",IF(OR(I1141="Unreviewed",I1141=""),"Pending review",IF(I1141="Hold","On hold",IF(I1141="Keep current",IF(ISNUMBER(E1141),"Kept current","CHECK: no confirmed current price"),IF(AH1141&lt;&gt;"Yes","CHECK: source needs review",IF(AND(I1141="Use my price",NOT(AND(ISNUMBER(J1141),J1141&gt;0))),"CHECK: enter a price above zero",IF(NOT(OR(I1141="Approve proposed",I1141="Use my price")),"CHECK: choose a listed decision",IF(OR(NOT(ISNUMBER(L1141)),L1141&lt;=0,NOT(ISNUMBER(Y1141)),Y1141&lt;=0,X1141&gt;=1),"CHECK: price or base unavailable",IF(L1141/(Y1141*(1-X1141))-1&lt;0,"CHECK: price below local base","Ready")))))))))</f>
        <v>Kept current</v>
      </c>
      <c r="N1141" s="18">
        <v>4.2</v>
      </c>
      <c r="O1141" s="19">
        <v>0.4</v>
      </c>
      <c r="P1141" s="14">
        <v>0.4</v>
      </c>
      <c r="Q1141" s="20">
        <f>IF(AND(ISNUMBER(L1141),ISNUMBER(Y1141),Y1141&gt;0,X1141&lt;1),ROUND(L1141/(Y1141*(1-X1141))-1,4),"")</f>
        <v>0.4</v>
      </c>
      <c r="R1141" s="12">
        <v>0</v>
      </c>
      <c r="S1141" s="13">
        <f>IF(AND(ISNUMBER(E1141),E1141&gt;0,ISNUMBER(F1141)),R1141*(F1141/E1141-1)*(1-'Start Here'!$B$16),0)</f>
        <v>0</v>
      </c>
      <c r="T1141" s="17">
        <f>IF(AND(M1141="Ready",OR(I1141="Approve proposed",AND(I1141="Use my price",AND(ISNUMBER(J1141),J1141&gt;0))),ISNUMBER(L1141),E1141&gt;0),R1141*(L1141/E1141-1)*(1-'Start Here'!$B$16),0)</f>
        <v>0</v>
      </c>
      <c r="U1141" t="str" s="6">
        <v>SNAP: preserve existing selling price</v>
      </c>
      <c r="V1141" t="str" s="21">
        <v>Yes</v>
      </c>
      <c r="W1141" t="str" s="21">
        <v>No</v>
      </c>
      <c r="X1141" s="22">
        <v>0</v>
      </c>
      <c r="Y1141" s="18">
        <v>3</v>
      </c>
      <c r="AB1141" t="str" s="6">
        <v>2026-10-01 10:41:27 UTC</v>
      </c>
      <c r="AC1141" t="str" s="6">
        <v>Local Line cache</v>
      </c>
      <c r="AD1141" s="23">
        <v>806022</v>
      </c>
      <c r="AE1141" s="23">
        <v>527084</v>
      </c>
      <c r="AF1141" t="str" s="23">
        <v>806022:527084:snap</v>
      </c>
      <c r="AG1141" t="str" s="23">
        <v>Yes</v>
      </c>
      <c r="AH1141" t="str" s="23">
        <v>Yes</v>
      </c>
      <c r="AI1141" s="18">
        <v>0</v>
      </c>
    </row>
    <row r="1142" ht="32" customHeight="1">
      <c r="A1142" t="str" s="7">
        <v>Elegant Elephant Baking Co.</v>
      </c>
      <c r="B1142" t="str" s="7">
        <v>Gluten Free Blueberry Scone</v>
      </c>
      <c r="C1142" t="str" s="7">
        <v>each</v>
      </c>
      <c r="D1142" t="str" s="7">
        <v>Herd Share Members</v>
      </c>
      <c r="E1142" s="12">
        <v>4.2</v>
      </c>
      <c r="F1142" s="13">
        <v>4.54</v>
      </c>
      <c r="G1142" s="13">
        <f>IF(AND(ISNUMBER(E1142),ISNUMBER(F1142)),F1142-E1142,"")</f>
        <v>0.34</v>
      </c>
      <c r="H1142" s="14">
        <f>IF(AND(ISNUMBER(E1142),E1142&gt;0,ISNUMBER(F1142)),F1142/E1142-1,"")</f>
        <v>0.08095238095238089</v>
      </c>
      <c r="I1142" t="str" s="15">
        <v>Unreviewed</v>
      </c>
      <c r="J1142" s="16"/>
      <c r="K1142" t="str" s="15">
        <v/>
      </c>
      <c r="L1142" s="17" t="str">
        <f>IF(AC1142="Local catalog","",IF(AG1142="Yes",IF(ISNUMBER(E1142),E1142,""),IF(I1142="Keep current",IF(ISNUMBER(E1142),E1142,""),IF(AH1142&lt;&gt;"Yes","",IF(I1142="Approve proposed",F1142,IF(AND(I1142="Use my price",AND(ISNUMBER(J1142),J1142&gt;0)),J1142,""))))))</f>
        <v/>
      </c>
      <c r="M1142" t="str" s="7">
        <f>IF(AND(AG1142="Yes",OR(I1142="Approve proposed",I1142="Use my price")),"CHECK: protected price kept current",IF(OR(I1142="Unreviewed",I1142=""),"Pending review",IF(I1142="Hold","On hold",IF(I1142="Keep current",IF(ISNUMBER(E1142),"Kept current","CHECK: no confirmed current price"),IF(AH1142&lt;&gt;"Yes","CHECK: source needs review",IF(AND(I1142="Use my price",NOT(AND(ISNUMBER(J1142),J1142&gt;0))),"CHECK: enter a price above zero",IF(NOT(OR(I1142="Approve proposed",I1142="Use my price")),"CHECK: choose a listed decision",IF(OR(NOT(ISNUMBER(L1142)),L1142&lt;=0,NOT(ISNUMBER(Y1142)),Y1142&lt;=0,X1142&gt;=1),"CHECK: price or base unavailable",IF(L1142/(Y1142*(1-X1142))-1&lt;0,"CHECK: price below local base","Ready")))))))))</f>
        <v>Pending review</v>
      </c>
      <c r="N1142" s="18">
        <v>4.2</v>
      </c>
      <c r="O1142" s="19">
        <v>0.4</v>
      </c>
      <c r="P1142" s="14">
        <v>0.5133</v>
      </c>
      <c r="Q1142" s="20" t="str">
        <f>IF(AND(ISNUMBER(L1142),ISNUMBER(Y1142),Y1142&gt;0,X1142&lt;1),ROUND(L1142/(Y1142*(1-X1142))-1,4),"")</f>
        <v/>
      </c>
      <c r="R1142" s="12">
        <v>37.800000000000004</v>
      </c>
      <c r="S1142" s="13">
        <f>IF(AND(ISNUMBER(E1142),E1142&gt;0,ISNUMBER(F1142)),R1142*(F1142/E1142-1)*(1-'Start Here'!$B$16),0)</f>
        <v>2.9681999999999977</v>
      </c>
      <c r="T1142" s="17">
        <f>IF(AND(M1142="Ready",OR(I1142="Approve proposed",AND(I1142="Use my price",AND(ISNUMBER(J1142),J1142&gt;0))),ISNUMBER(L1142),E1142&gt;0),R1142*(L1142/E1142-1)*(1-'Start Here'!$B$16),0)</f>
        <v>0</v>
      </c>
      <c r="U1142" t="str" s="6">
        <v/>
      </c>
      <c r="V1142" t="str" s="21">
        <v>Yes</v>
      </c>
      <c r="W1142" t="str" s="21">
        <v>No</v>
      </c>
      <c r="X1142" s="22">
        <v>0</v>
      </c>
      <c r="Y1142" s="18">
        <v>3</v>
      </c>
      <c r="AB1142" t="str" s="6">
        <v>2026-10-01 10:41:27 UTC</v>
      </c>
      <c r="AC1142" t="str" s="6">
        <v>Local Line cache</v>
      </c>
      <c r="AD1142" s="23">
        <v>806025</v>
      </c>
      <c r="AE1142" s="23">
        <v>527087</v>
      </c>
      <c r="AF1142" t="str" s="23">
        <v>806025:527087:herdShare</v>
      </c>
      <c r="AG1142" t="str" s="23">
        <v>No</v>
      </c>
      <c r="AH1142" t="str" s="23">
        <v>Yes</v>
      </c>
      <c r="AI1142" s="18">
        <v>27</v>
      </c>
    </row>
    <row r="1143" ht="32" customHeight="1">
      <c r="A1143" t="str" s="7">
        <v>Elegant Elephant Baking Co.</v>
      </c>
      <c r="B1143" t="str" s="7">
        <v>Gluten Free Blueberry Scone</v>
      </c>
      <c r="C1143" t="str" s="7">
        <v>each</v>
      </c>
      <c r="D1143" t="str" s="7">
        <v>CSA Members</v>
      </c>
      <c r="E1143" s="12">
        <v>4.2</v>
      </c>
      <c r="F1143" s="13">
        <v>4.54</v>
      </c>
      <c r="G1143" s="13">
        <f>IF(AND(ISNUMBER(E1143),ISNUMBER(F1143)),F1143-E1143,"")</f>
        <v>0.34</v>
      </c>
      <c r="H1143" s="14">
        <f>IF(AND(ISNUMBER(E1143),E1143&gt;0,ISNUMBER(F1143)),F1143/E1143-1,"")</f>
        <v>0.08095238095238089</v>
      </c>
      <c r="I1143" t="str" s="15">
        <v>Unreviewed</v>
      </c>
      <c r="J1143" s="16"/>
      <c r="K1143" t="str" s="15">
        <v/>
      </c>
      <c r="L1143" s="17" t="str">
        <f>IF(AC1143="Local catalog","",IF(AG1143="Yes",IF(ISNUMBER(E1143),E1143,""),IF(I1143="Keep current",IF(ISNUMBER(E1143),E1143,""),IF(AH1143&lt;&gt;"Yes","",IF(I1143="Approve proposed",F1143,IF(AND(I1143="Use my price",AND(ISNUMBER(J1143),J1143&gt;0)),J1143,""))))))</f>
        <v/>
      </c>
      <c r="M1143" t="str" s="7">
        <f>IF(AND(AG1143="Yes",OR(I1143="Approve proposed",I1143="Use my price")),"CHECK: protected price kept current",IF(OR(I1143="Unreviewed",I1143=""),"Pending review",IF(I1143="Hold","On hold",IF(I1143="Keep current",IF(ISNUMBER(E1143),"Kept current","CHECK: no confirmed current price"),IF(AH1143&lt;&gt;"Yes","CHECK: source needs review",IF(AND(I1143="Use my price",NOT(AND(ISNUMBER(J1143),J1143&gt;0))),"CHECK: enter a price above zero",IF(NOT(OR(I1143="Approve proposed",I1143="Use my price")),"CHECK: choose a listed decision",IF(OR(NOT(ISNUMBER(L1143)),L1143&lt;=0,NOT(ISNUMBER(Y1143)),Y1143&lt;=0,X1143&gt;=1),"CHECK: price or base unavailable",IF(L1143/(Y1143*(1-X1143))-1&lt;0,"CHECK: price below local base","Ready")))))))))</f>
        <v>Pending review</v>
      </c>
      <c r="N1143" s="18">
        <v>4.2</v>
      </c>
      <c r="O1143" s="19">
        <v>0.4</v>
      </c>
      <c r="P1143" s="14">
        <v>0.5133</v>
      </c>
      <c r="Q1143" s="20" t="str">
        <f>IF(AND(ISNUMBER(L1143),ISNUMBER(Y1143),Y1143&gt;0,X1143&lt;1),ROUND(L1143/(Y1143*(1-X1143))-1,4),"")</f>
        <v/>
      </c>
      <c r="R1143" s="12">
        <v>0</v>
      </c>
      <c r="S1143" s="13">
        <f>IF(AND(ISNUMBER(E1143),E1143&gt;0,ISNUMBER(F1143)),R1143*(F1143/E1143-1)*(1-'Start Here'!$B$16),0)</f>
        <v>0</v>
      </c>
      <c r="T1143" s="17">
        <f>IF(AND(M1143="Ready",OR(I1143="Approve proposed",AND(I1143="Use my price",AND(ISNUMBER(J1143),J1143&gt;0))),ISNUMBER(L1143),E1143&gt;0),R1143*(L1143/E1143-1)*(1-'Start Here'!$B$16),0)</f>
        <v>0</v>
      </c>
      <c r="U1143" t="str" s="6">
        <v/>
      </c>
      <c r="V1143" t="str" s="21">
        <v>Yes</v>
      </c>
      <c r="W1143" t="str" s="21">
        <v>No</v>
      </c>
      <c r="X1143" s="22">
        <v>0</v>
      </c>
      <c r="Y1143" s="18">
        <v>3</v>
      </c>
      <c r="AB1143" t="str" s="6">
        <v>2026-10-01 10:41:27 UTC</v>
      </c>
      <c r="AC1143" t="str" s="6">
        <v>Local Line cache</v>
      </c>
      <c r="AD1143" s="23">
        <v>806025</v>
      </c>
      <c r="AE1143" s="23">
        <v>527087</v>
      </c>
      <c r="AF1143" t="str" s="23">
        <v>806025:527087:member</v>
      </c>
      <c r="AG1143" t="str" s="23">
        <v>No</v>
      </c>
      <c r="AH1143" t="str" s="23">
        <v>Yes</v>
      </c>
      <c r="AI1143" s="18">
        <v>0</v>
      </c>
    </row>
    <row r="1144" ht="32" customHeight="1">
      <c r="A1144" t="str" s="7">
        <v>Elegant Elephant Baking Co.</v>
      </c>
      <c r="B1144" t="str" s="7">
        <v>Gluten Free Blueberry Scone</v>
      </c>
      <c r="C1144" t="str" s="7">
        <v>each</v>
      </c>
      <c r="D1144" t="str" s="7">
        <v>Guest Basket</v>
      </c>
      <c r="E1144" s="12">
        <v>4.2</v>
      </c>
      <c r="F1144" s="13">
        <v>4.54</v>
      </c>
      <c r="G1144" s="13">
        <f>IF(AND(ISNUMBER(E1144),ISNUMBER(F1144)),F1144-E1144,"")</f>
        <v>0.34</v>
      </c>
      <c r="H1144" s="14">
        <f>IF(AND(ISNUMBER(E1144),E1144&gt;0,ISNUMBER(F1144)),F1144/E1144-1,"")</f>
        <v>0.08095238095238089</v>
      </c>
      <c r="I1144" t="str" s="15">
        <v>Unreviewed</v>
      </c>
      <c r="J1144" s="16"/>
      <c r="K1144" t="str" s="15">
        <v/>
      </c>
      <c r="L1144" s="17" t="str">
        <f>IF(AC1144="Local catalog","",IF(AG1144="Yes",IF(ISNUMBER(E1144),E1144,""),IF(I1144="Keep current",IF(ISNUMBER(E1144),E1144,""),IF(AH1144&lt;&gt;"Yes","",IF(I1144="Approve proposed",F1144,IF(AND(I1144="Use my price",AND(ISNUMBER(J1144),J1144&gt;0)),J1144,""))))))</f>
        <v/>
      </c>
      <c r="M1144" t="str" s="7">
        <f>IF(AND(AG1144="Yes",OR(I1144="Approve proposed",I1144="Use my price")),"CHECK: protected price kept current",IF(OR(I1144="Unreviewed",I1144=""),"Pending review",IF(I1144="Hold","On hold",IF(I1144="Keep current",IF(ISNUMBER(E1144),"Kept current","CHECK: no confirmed current price"),IF(AH1144&lt;&gt;"Yes","CHECK: source needs review",IF(AND(I1144="Use my price",NOT(AND(ISNUMBER(J1144),J1144&gt;0))),"CHECK: enter a price above zero",IF(NOT(OR(I1144="Approve proposed",I1144="Use my price")),"CHECK: choose a listed decision",IF(OR(NOT(ISNUMBER(L1144)),L1144&lt;=0,NOT(ISNUMBER(Y1144)),Y1144&lt;=0,X1144&gt;=1),"CHECK: price or base unavailable",IF(L1144/(Y1144*(1-X1144))-1&lt;0,"CHECK: price below local base","Ready")))))))))</f>
        <v>Pending review</v>
      </c>
      <c r="N1144" s="18">
        <v>4.2</v>
      </c>
      <c r="O1144" s="19">
        <v>0.4</v>
      </c>
      <c r="P1144" s="14">
        <v>0.5133</v>
      </c>
      <c r="Q1144" s="20" t="str">
        <f>IF(AND(ISNUMBER(L1144),ISNUMBER(Y1144),Y1144&gt;0,X1144&lt;1),ROUND(L1144/(Y1144*(1-X1144))-1,4),"")</f>
        <v/>
      </c>
      <c r="R1144" s="12">
        <v>0</v>
      </c>
      <c r="S1144" s="13">
        <f>IF(AND(ISNUMBER(E1144),E1144&gt;0,ISNUMBER(F1144)),R1144*(F1144/E1144-1)*(1-'Start Here'!$B$16),0)</f>
        <v>0</v>
      </c>
      <c r="T1144" s="17">
        <f>IF(AND(M1144="Ready",OR(I1144="Approve proposed",AND(I1144="Use my price",AND(ISNUMBER(J1144),J1144&gt;0))),ISNUMBER(L1144),E1144&gt;0),R1144*(L1144/E1144-1)*(1-'Start Here'!$B$16),0)</f>
        <v>0</v>
      </c>
      <c r="U1144" t="str" s="6">
        <v/>
      </c>
      <c r="V1144" t="str" s="21">
        <v>Yes</v>
      </c>
      <c r="W1144" t="str" s="21">
        <v>No</v>
      </c>
      <c r="X1144" s="22">
        <v>0</v>
      </c>
      <c r="Y1144" s="18">
        <v>3</v>
      </c>
      <c r="AB1144" t="str" s="6">
        <v>2026-10-01 10:41:27 UTC</v>
      </c>
      <c r="AC1144" t="str" s="6">
        <v>Local Line cache</v>
      </c>
      <c r="AD1144" s="23">
        <v>806025</v>
      </c>
      <c r="AE1144" s="23">
        <v>527087</v>
      </c>
      <c r="AF1144" t="str" s="23">
        <v>806025:527087:guest</v>
      </c>
      <c r="AG1144" t="str" s="23">
        <v>No</v>
      </c>
      <c r="AH1144" t="str" s="23">
        <v>Yes</v>
      </c>
      <c r="AI1144" s="18">
        <v>0</v>
      </c>
    </row>
    <row r="1145" ht="32" customHeight="1">
      <c r="A1145" t="str" s="7">
        <v>Elegant Elephant Baking Co.</v>
      </c>
      <c r="B1145" t="str" s="7">
        <v>Gluten Free Blueberry Scone</v>
      </c>
      <c r="C1145" t="str" s="7">
        <v>each</v>
      </c>
      <c r="D1145" t="str" s="7">
        <v>SNAP</v>
      </c>
      <c r="E1145" s="12">
        <v>4.2</v>
      </c>
      <c r="F1145" s="13">
        <v>4.2</v>
      </c>
      <c r="G1145" s="13">
        <f>IF(AND(ISNUMBER(E1145),ISNUMBER(F1145)),F1145-E1145,"")</f>
        <v>0</v>
      </c>
      <c r="H1145" s="14">
        <f>IF(AND(ISNUMBER(E1145),E1145&gt;0,ISNUMBER(F1145)),F1145/E1145-1,"")</f>
        <v>0</v>
      </c>
      <c r="I1145" t="str" s="15">
        <v>Keep current</v>
      </c>
      <c r="J1145" s="16"/>
      <c r="K1145" t="str" s="15">
        <v/>
      </c>
      <c r="L1145" s="17">
        <f>IF(AC1145="Local catalog","",IF(AG1145="Yes",IF(ISNUMBER(E1145),E1145,""),IF(I1145="Keep current",IF(ISNUMBER(E1145),E1145,""),IF(AH1145&lt;&gt;"Yes","",IF(I1145="Approve proposed",F1145,IF(AND(I1145="Use my price",AND(ISNUMBER(J1145),J1145&gt;0)),J1145,""))))))</f>
        <v>4.2</v>
      </c>
      <c r="M1145" t="str" s="7">
        <f>IF(AND(AG1145="Yes",OR(I1145="Approve proposed",I1145="Use my price")),"CHECK: protected price kept current",IF(OR(I1145="Unreviewed",I1145=""),"Pending review",IF(I1145="Hold","On hold",IF(I1145="Keep current",IF(ISNUMBER(E1145),"Kept current","CHECK: no confirmed current price"),IF(AH1145&lt;&gt;"Yes","CHECK: source needs review",IF(AND(I1145="Use my price",NOT(AND(ISNUMBER(J1145),J1145&gt;0))),"CHECK: enter a price above zero",IF(NOT(OR(I1145="Approve proposed",I1145="Use my price")),"CHECK: choose a listed decision",IF(OR(NOT(ISNUMBER(L1145)),L1145&lt;=0,NOT(ISNUMBER(Y1145)),Y1145&lt;=0,X1145&gt;=1),"CHECK: price or base unavailable",IF(L1145/(Y1145*(1-X1145))-1&lt;0,"CHECK: price below local base","Ready")))))))))</f>
        <v>Kept current</v>
      </c>
      <c r="N1145" s="18">
        <v>4.2</v>
      </c>
      <c r="O1145" s="19">
        <v>0.4</v>
      </c>
      <c r="P1145" s="14">
        <v>0.4</v>
      </c>
      <c r="Q1145" s="20">
        <f>IF(AND(ISNUMBER(L1145),ISNUMBER(Y1145),Y1145&gt;0,X1145&lt;1),ROUND(L1145/(Y1145*(1-X1145))-1,4),"")</f>
        <v>0.4</v>
      </c>
      <c r="R1145" s="12">
        <v>0</v>
      </c>
      <c r="S1145" s="13">
        <f>IF(AND(ISNUMBER(E1145),E1145&gt;0,ISNUMBER(F1145)),R1145*(F1145/E1145-1)*(1-'Start Here'!$B$16),0)</f>
        <v>0</v>
      </c>
      <c r="T1145" s="17">
        <f>IF(AND(M1145="Ready",OR(I1145="Approve proposed",AND(I1145="Use my price",AND(ISNUMBER(J1145),J1145&gt;0))),ISNUMBER(L1145),E1145&gt;0),R1145*(L1145/E1145-1)*(1-'Start Here'!$B$16),0)</f>
        <v>0</v>
      </c>
      <c r="U1145" t="str" s="6">
        <v>SNAP: preserve existing selling price</v>
      </c>
      <c r="V1145" t="str" s="21">
        <v>Yes</v>
      </c>
      <c r="W1145" t="str" s="21">
        <v>No</v>
      </c>
      <c r="X1145" s="22">
        <v>0</v>
      </c>
      <c r="Y1145" s="18">
        <v>3</v>
      </c>
      <c r="AB1145" t="str" s="6">
        <v>2026-10-01 10:41:27 UTC</v>
      </c>
      <c r="AC1145" t="str" s="6">
        <v>Local Line cache</v>
      </c>
      <c r="AD1145" s="23">
        <v>806025</v>
      </c>
      <c r="AE1145" s="23">
        <v>527087</v>
      </c>
      <c r="AF1145" t="str" s="23">
        <v>806025:527087:snap</v>
      </c>
      <c r="AG1145" t="str" s="23">
        <v>Yes</v>
      </c>
      <c r="AH1145" t="str" s="23">
        <v>Yes</v>
      </c>
      <c r="AI1145" s="18">
        <v>0</v>
      </c>
    </row>
    <row r="1146" ht="32" customHeight="1">
      <c r="A1146" t="str" s="7">
        <v>Elegant Elephant Baking Co.</v>
      </c>
      <c r="B1146" t="str" s="7">
        <v>Gluten Free Box of 5 Cupcakes</v>
      </c>
      <c r="C1146" t="str" s="7">
        <v>each</v>
      </c>
      <c r="D1146" t="str" s="7">
        <v>Herd Share Members</v>
      </c>
      <c r="E1146" s="12">
        <v>8.4</v>
      </c>
      <c r="F1146" s="13">
        <v>9.07</v>
      </c>
      <c r="G1146" s="13">
        <f>IF(AND(ISNUMBER(E1146),ISNUMBER(F1146)),F1146-E1146,"")</f>
        <v>0.67</v>
      </c>
      <c r="H1146" s="14">
        <f>IF(AND(ISNUMBER(E1146),E1146&gt;0,ISNUMBER(F1146)),F1146/E1146-1,"")</f>
        <v>0.0797619047619047</v>
      </c>
      <c r="I1146" t="str" s="15">
        <v>Unreviewed</v>
      </c>
      <c r="J1146" s="16"/>
      <c r="K1146" t="str" s="15">
        <v/>
      </c>
      <c r="L1146" s="17" t="str">
        <f>IF(AC1146="Local catalog","",IF(AG1146="Yes",IF(ISNUMBER(E1146),E1146,""),IF(I1146="Keep current",IF(ISNUMBER(E1146),E1146,""),IF(AH1146&lt;&gt;"Yes","",IF(I1146="Approve proposed",F1146,IF(AND(I1146="Use my price",AND(ISNUMBER(J1146),J1146&gt;0)),J1146,""))))))</f>
        <v/>
      </c>
      <c r="M1146" t="str" s="7">
        <f>IF(AND(AG1146="Yes",OR(I1146="Approve proposed",I1146="Use my price")),"CHECK: protected price kept current",IF(OR(I1146="Unreviewed",I1146=""),"Pending review",IF(I1146="Hold","On hold",IF(I1146="Keep current",IF(ISNUMBER(E1146),"Kept current","CHECK: no confirmed current price"),IF(AH1146&lt;&gt;"Yes","CHECK: source needs review",IF(AND(I1146="Use my price",NOT(AND(ISNUMBER(J1146),J1146&gt;0))),"CHECK: enter a price above zero",IF(NOT(OR(I1146="Approve proposed",I1146="Use my price")),"CHECK: choose a listed decision",IF(OR(NOT(ISNUMBER(L1146)),L1146&lt;=0,NOT(ISNUMBER(Y1146)),Y1146&lt;=0,X1146&gt;=1),"CHECK: price or base unavailable",IF(L1146/(Y1146*(1-X1146))-1&lt;0,"CHECK: price below local base","Ready")))))))))</f>
        <v>Pending review</v>
      </c>
      <c r="N1146" s="18">
        <v>8.4</v>
      </c>
      <c r="O1146" s="19">
        <v>0.4</v>
      </c>
      <c r="P1146" s="14">
        <v>0.5117</v>
      </c>
      <c r="Q1146" s="20" t="str">
        <f>IF(AND(ISNUMBER(L1146),ISNUMBER(Y1146),Y1146&gt;0,X1146&lt;1),ROUND(L1146/(Y1146*(1-X1146))-1,4),"")</f>
        <v/>
      </c>
      <c r="R1146" s="12">
        <v>134.4</v>
      </c>
      <c r="S1146" s="13">
        <f>IF(AND(ISNUMBER(E1146),E1146&gt;0,ISNUMBER(F1146)),R1146*(F1146/E1146-1)*(1-'Start Here'!$B$16),0)</f>
        <v>10.398399999999992</v>
      </c>
      <c r="T1146" s="17">
        <f>IF(AND(M1146="Ready",OR(I1146="Approve proposed",AND(I1146="Use my price",AND(ISNUMBER(J1146),J1146&gt;0))),ISNUMBER(L1146),E1146&gt;0),R1146*(L1146/E1146-1)*(1-'Start Here'!$B$16),0)</f>
        <v>0</v>
      </c>
      <c r="U1146" t="str" s="6">
        <v/>
      </c>
      <c r="V1146" t="str" s="21">
        <v>Yes</v>
      </c>
      <c r="W1146" t="str" s="21">
        <v>No</v>
      </c>
      <c r="X1146" s="22">
        <v>0</v>
      </c>
      <c r="Y1146" s="18">
        <v>6</v>
      </c>
      <c r="AB1146" t="str" s="6">
        <v>2026-10-01 10:41:27 UTC</v>
      </c>
      <c r="AC1146" t="str" s="6">
        <v>Local Line cache</v>
      </c>
      <c r="AD1146" s="23">
        <v>806028</v>
      </c>
      <c r="AE1146" s="23">
        <v>527090</v>
      </c>
      <c r="AF1146" t="str" s="23">
        <v>806028:527090:herdShare</v>
      </c>
      <c r="AG1146" t="str" s="23">
        <v>No</v>
      </c>
      <c r="AH1146" t="str" s="23">
        <v>Yes</v>
      </c>
      <c r="AI1146" s="18">
        <v>96</v>
      </c>
    </row>
    <row r="1147" ht="32" customHeight="1">
      <c r="A1147" t="str" s="7">
        <v>Elegant Elephant Baking Co.</v>
      </c>
      <c r="B1147" t="str" s="7">
        <v>Gluten Free Box of 5 Cupcakes</v>
      </c>
      <c r="C1147" t="str" s="7">
        <v>each</v>
      </c>
      <c r="D1147" t="str" s="7">
        <v>CSA Members</v>
      </c>
      <c r="E1147" s="12">
        <v>8.4</v>
      </c>
      <c r="F1147" s="13">
        <v>9.07</v>
      </c>
      <c r="G1147" s="13">
        <f>IF(AND(ISNUMBER(E1147),ISNUMBER(F1147)),F1147-E1147,"")</f>
        <v>0.67</v>
      </c>
      <c r="H1147" s="14">
        <f>IF(AND(ISNUMBER(E1147),E1147&gt;0,ISNUMBER(F1147)),F1147/E1147-1,"")</f>
        <v>0.0797619047619047</v>
      </c>
      <c r="I1147" t="str" s="15">
        <v>Unreviewed</v>
      </c>
      <c r="J1147" s="16"/>
      <c r="K1147" t="str" s="15">
        <v/>
      </c>
      <c r="L1147" s="17" t="str">
        <f>IF(AC1147="Local catalog","",IF(AG1147="Yes",IF(ISNUMBER(E1147),E1147,""),IF(I1147="Keep current",IF(ISNUMBER(E1147),E1147,""),IF(AH1147&lt;&gt;"Yes","",IF(I1147="Approve proposed",F1147,IF(AND(I1147="Use my price",AND(ISNUMBER(J1147),J1147&gt;0)),J1147,""))))))</f>
        <v/>
      </c>
      <c r="M1147" t="str" s="7">
        <f>IF(AND(AG1147="Yes",OR(I1147="Approve proposed",I1147="Use my price")),"CHECK: protected price kept current",IF(OR(I1147="Unreviewed",I1147=""),"Pending review",IF(I1147="Hold","On hold",IF(I1147="Keep current",IF(ISNUMBER(E1147),"Kept current","CHECK: no confirmed current price"),IF(AH1147&lt;&gt;"Yes","CHECK: source needs review",IF(AND(I1147="Use my price",NOT(AND(ISNUMBER(J1147),J1147&gt;0))),"CHECK: enter a price above zero",IF(NOT(OR(I1147="Approve proposed",I1147="Use my price")),"CHECK: choose a listed decision",IF(OR(NOT(ISNUMBER(L1147)),L1147&lt;=0,NOT(ISNUMBER(Y1147)),Y1147&lt;=0,X1147&gt;=1),"CHECK: price or base unavailable",IF(L1147/(Y1147*(1-X1147))-1&lt;0,"CHECK: price below local base","Ready")))))))))</f>
        <v>Pending review</v>
      </c>
      <c r="N1147" s="18">
        <v>8.4</v>
      </c>
      <c r="O1147" s="19">
        <v>0.4</v>
      </c>
      <c r="P1147" s="14">
        <v>0.5117</v>
      </c>
      <c r="Q1147" s="20" t="str">
        <f>IF(AND(ISNUMBER(L1147),ISNUMBER(Y1147),Y1147&gt;0,X1147&lt;1),ROUND(L1147/(Y1147*(1-X1147))-1,4),"")</f>
        <v/>
      </c>
      <c r="R1147" s="12">
        <v>0</v>
      </c>
      <c r="S1147" s="13">
        <f>IF(AND(ISNUMBER(E1147),E1147&gt;0,ISNUMBER(F1147)),R1147*(F1147/E1147-1)*(1-'Start Here'!$B$16),0)</f>
        <v>0</v>
      </c>
      <c r="T1147" s="17">
        <f>IF(AND(M1147="Ready",OR(I1147="Approve proposed",AND(I1147="Use my price",AND(ISNUMBER(J1147),J1147&gt;0))),ISNUMBER(L1147),E1147&gt;0),R1147*(L1147/E1147-1)*(1-'Start Here'!$B$16),0)</f>
        <v>0</v>
      </c>
      <c r="U1147" t="str" s="6">
        <v/>
      </c>
      <c r="V1147" t="str" s="21">
        <v>Yes</v>
      </c>
      <c r="W1147" t="str" s="21">
        <v>No</v>
      </c>
      <c r="X1147" s="22">
        <v>0</v>
      </c>
      <c r="Y1147" s="18">
        <v>6</v>
      </c>
      <c r="AB1147" t="str" s="6">
        <v>2026-10-01 10:41:27 UTC</v>
      </c>
      <c r="AC1147" t="str" s="6">
        <v>Local Line cache</v>
      </c>
      <c r="AD1147" s="23">
        <v>806028</v>
      </c>
      <c r="AE1147" s="23">
        <v>527090</v>
      </c>
      <c r="AF1147" t="str" s="23">
        <v>806028:527090:member</v>
      </c>
      <c r="AG1147" t="str" s="23">
        <v>No</v>
      </c>
      <c r="AH1147" t="str" s="23">
        <v>Yes</v>
      </c>
      <c r="AI1147" s="18">
        <v>0</v>
      </c>
    </row>
    <row r="1148" ht="32" customHeight="1">
      <c r="A1148" t="str" s="7">
        <v>Elegant Elephant Baking Co.</v>
      </c>
      <c r="B1148" t="str" s="7">
        <v>Gluten Free Box of 5 Cupcakes</v>
      </c>
      <c r="C1148" t="str" s="7">
        <v>each</v>
      </c>
      <c r="D1148" t="str" s="7">
        <v>Guest Basket</v>
      </c>
      <c r="E1148" s="12">
        <v>8.4</v>
      </c>
      <c r="F1148" s="13">
        <v>9.07</v>
      </c>
      <c r="G1148" s="13">
        <f>IF(AND(ISNUMBER(E1148),ISNUMBER(F1148)),F1148-E1148,"")</f>
        <v>0.67</v>
      </c>
      <c r="H1148" s="14">
        <f>IF(AND(ISNUMBER(E1148),E1148&gt;0,ISNUMBER(F1148)),F1148/E1148-1,"")</f>
        <v>0.0797619047619047</v>
      </c>
      <c r="I1148" t="str" s="15">
        <v>Unreviewed</v>
      </c>
      <c r="J1148" s="16"/>
      <c r="K1148" t="str" s="15">
        <v/>
      </c>
      <c r="L1148" s="17" t="str">
        <f>IF(AC1148="Local catalog","",IF(AG1148="Yes",IF(ISNUMBER(E1148),E1148,""),IF(I1148="Keep current",IF(ISNUMBER(E1148),E1148,""),IF(AH1148&lt;&gt;"Yes","",IF(I1148="Approve proposed",F1148,IF(AND(I1148="Use my price",AND(ISNUMBER(J1148),J1148&gt;0)),J1148,""))))))</f>
        <v/>
      </c>
      <c r="M1148" t="str" s="7">
        <f>IF(AND(AG1148="Yes",OR(I1148="Approve proposed",I1148="Use my price")),"CHECK: protected price kept current",IF(OR(I1148="Unreviewed",I1148=""),"Pending review",IF(I1148="Hold","On hold",IF(I1148="Keep current",IF(ISNUMBER(E1148),"Kept current","CHECK: no confirmed current price"),IF(AH1148&lt;&gt;"Yes","CHECK: source needs review",IF(AND(I1148="Use my price",NOT(AND(ISNUMBER(J1148),J1148&gt;0))),"CHECK: enter a price above zero",IF(NOT(OR(I1148="Approve proposed",I1148="Use my price")),"CHECK: choose a listed decision",IF(OR(NOT(ISNUMBER(L1148)),L1148&lt;=0,NOT(ISNUMBER(Y1148)),Y1148&lt;=0,X1148&gt;=1),"CHECK: price or base unavailable",IF(L1148/(Y1148*(1-X1148))-1&lt;0,"CHECK: price below local base","Ready")))))))))</f>
        <v>Pending review</v>
      </c>
      <c r="N1148" s="18">
        <v>8.4</v>
      </c>
      <c r="O1148" s="19">
        <v>0.4</v>
      </c>
      <c r="P1148" s="14">
        <v>0.5117</v>
      </c>
      <c r="Q1148" s="20" t="str">
        <f>IF(AND(ISNUMBER(L1148),ISNUMBER(Y1148),Y1148&gt;0,X1148&lt;1),ROUND(L1148/(Y1148*(1-X1148))-1,4),"")</f>
        <v/>
      </c>
      <c r="R1148" s="12">
        <v>0</v>
      </c>
      <c r="S1148" s="13">
        <f>IF(AND(ISNUMBER(E1148),E1148&gt;0,ISNUMBER(F1148)),R1148*(F1148/E1148-1)*(1-'Start Here'!$B$16),0)</f>
        <v>0</v>
      </c>
      <c r="T1148" s="17">
        <f>IF(AND(M1148="Ready",OR(I1148="Approve proposed",AND(I1148="Use my price",AND(ISNUMBER(J1148),J1148&gt;0))),ISNUMBER(L1148),E1148&gt;0),R1148*(L1148/E1148-1)*(1-'Start Here'!$B$16),0)</f>
        <v>0</v>
      </c>
      <c r="U1148" t="str" s="6">
        <v/>
      </c>
      <c r="V1148" t="str" s="21">
        <v>Yes</v>
      </c>
      <c r="W1148" t="str" s="21">
        <v>No</v>
      </c>
      <c r="X1148" s="22">
        <v>0</v>
      </c>
      <c r="Y1148" s="18">
        <v>6</v>
      </c>
      <c r="AB1148" t="str" s="6">
        <v>2026-10-01 10:41:27 UTC</v>
      </c>
      <c r="AC1148" t="str" s="6">
        <v>Local Line cache</v>
      </c>
      <c r="AD1148" s="23">
        <v>806028</v>
      </c>
      <c r="AE1148" s="23">
        <v>527090</v>
      </c>
      <c r="AF1148" t="str" s="23">
        <v>806028:527090:guest</v>
      </c>
      <c r="AG1148" t="str" s="23">
        <v>No</v>
      </c>
      <c r="AH1148" t="str" s="23">
        <v>Yes</v>
      </c>
      <c r="AI1148" s="18">
        <v>0</v>
      </c>
    </row>
    <row r="1149" ht="32" customHeight="1">
      <c r="A1149" t="str" s="7">
        <v>Elegant Elephant Baking Co.</v>
      </c>
      <c r="B1149" t="str" s="7">
        <v>Gluten Free Box of 5 Cupcakes</v>
      </c>
      <c r="C1149" t="str" s="7">
        <v>each</v>
      </c>
      <c r="D1149" t="str" s="7">
        <v>SNAP</v>
      </c>
      <c r="E1149" s="12">
        <v>8.4</v>
      </c>
      <c r="F1149" s="13">
        <v>8.4</v>
      </c>
      <c r="G1149" s="13">
        <f>IF(AND(ISNUMBER(E1149),ISNUMBER(F1149)),F1149-E1149,"")</f>
        <v>0</v>
      </c>
      <c r="H1149" s="14">
        <f>IF(AND(ISNUMBER(E1149),E1149&gt;0,ISNUMBER(F1149)),F1149/E1149-1,"")</f>
        <v>0</v>
      </c>
      <c r="I1149" t="str" s="15">
        <v>Keep current</v>
      </c>
      <c r="J1149" s="16"/>
      <c r="K1149" t="str" s="15">
        <v/>
      </c>
      <c r="L1149" s="17">
        <f>IF(AC1149="Local catalog","",IF(AG1149="Yes",IF(ISNUMBER(E1149),E1149,""),IF(I1149="Keep current",IF(ISNUMBER(E1149),E1149,""),IF(AH1149&lt;&gt;"Yes","",IF(I1149="Approve proposed",F1149,IF(AND(I1149="Use my price",AND(ISNUMBER(J1149),J1149&gt;0)),J1149,""))))))</f>
        <v>8.4</v>
      </c>
      <c r="M1149" t="str" s="7">
        <f>IF(AND(AG1149="Yes",OR(I1149="Approve proposed",I1149="Use my price")),"CHECK: protected price kept current",IF(OR(I1149="Unreviewed",I1149=""),"Pending review",IF(I1149="Hold","On hold",IF(I1149="Keep current",IF(ISNUMBER(E1149),"Kept current","CHECK: no confirmed current price"),IF(AH1149&lt;&gt;"Yes","CHECK: source needs review",IF(AND(I1149="Use my price",NOT(AND(ISNUMBER(J1149),J1149&gt;0))),"CHECK: enter a price above zero",IF(NOT(OR(I1149="Approve proposed",I1149="Use my price")),"CHECK: choose a listed decision",IF(OR(NOT(ISNUMBER(L1149)),L1149&lt;=0,NOT(ISNUMBER(Y1149)),Y1149&lt;=0,X1149&gt;=1),"CHECK: price or base unavailable",IF(L1149/(Y1149*(1-X1149))-1&lt;0,"CHECK: price below local base","Ready")))))))))</f>
        <v>Kept current</v>
      </c>
      <c r="N1149" s="18">
        <v>8.4</v>
      </c>
      <c r="O1149" s="19">
        <v>0.4</v>
      </c>
      <c r="P1149" s="14">
        <v>0.4</v>
      </c>
      <c r="Q1149" s="20">
        <f>IF(AND(ISNUMBER(L1149),ISNUMBER(Y1149),Y1149&gt;0,X1149&lt;1),ROUND(L1149/(Y1149*(1-X1149))-1,4),"")</f>
        <v>0.4</v>
      </c>
      <c r="R1149" s="12">
        <v>0</v>
      </c>
      <c r="S1149" s="13">
        <f>IF(AND(ISNUMBER(E1149),E1149&gt;0,ISNUMBER(F1149)),R1149*(F1149/E1149-1)*(1-'Start Here'!$B$16),0)</f>
        <v>0</v>
      </c>
      <c r="T1149" s="17">
        <f>IF(AND(M1149="Ready",OR(I1149="Approve proposed",AND(I1149="Use my price",AND(ISNUMBER(J1149),J1149&gt;0))),ISNUMBER(L1149),E1149&gt;0),R1149*(L1149/E1149-1)*(1-'Start Here'!$B$16),0)</f>
        <v>0</v>
      </c>
      <c r="U1149" t="str" s="6">
        <v>SNAP: preserve existing selling price</v>
      </c>
      <c r="V1149" t="str" s="21">
        <v>Yes</v>
      </c>
      <c r="W1149" t="str" s="21">
        <v>No</v>
      </c>
      <c r="X1149" s="22">
        <v>0</v>
      </c>
      <c r="Y1149" s="18">
        <v>6</v>
      </c>
      <c r="AB1149" t="str" s="6">
        <v>2026-10-01 10:41:27 UTC</v>
      </c>
      <c r="AC1149" t="str" s="6">
        <v>Local Line cache</v>
      </c>
      <c r="AD1149" s="23">
        <v>806028</v>
      </c>
      <c r="AE1149" s="23">
        <v>527090</v>
      </c>
      <c r="AF1149" t="str" s="23">
        <v>806028:527090:snap</v>
      </c>
      <c r="AG1149" t="str" s="23">
        <v>Yes</v>
      </c>
      <c r="AH1149" t="str" s="23">
        <v>Yes</v>
      </c>
      <c r="AI1149" s="18">
        <v>0</v>
      </c>
    </row>
    <row r="1150" ht="32" customHeight="1">
      <c r="A1150" t="str" s="7">
        <v>Elegant Elephant Baking Co.</v>
      </c>
      <c r="B1150" t="str" s="7">
        <v>Gluten Free Brownie Bite with Chocolate Chips</v>
      </c>
      <c r="C1150" t="str" s="7">
        <v>each</v>
      </c>
      <c r="D1150" t="str" s="7">
        <v>Herd Share Members</v>
      </c>
      <c r="E1150" s="12">
        <v>3.5</v>
      </c>
      <c r="F1150" s="13">
        <v>3.78</v>
      </c>
      <c r="G1150" s="13">
        <f>IF(AND(ISNUMBER(E1150),ISNUMBER(F1150)),F1150-E1150,"")</f>
        <v>0.28</v>
      </c>
      <c r="H1150" s="14">
        <f>IF(AND(ISNUMBER(E1150),E1150&gt;0,ISNUMBER(F1150)),F1150/E1150-1,"")</f>
        <v>0.07999999999999985</v>
      </c>
      <c r="I1150" t="str" s="15">
        <v>Unreviewed</v>
      </c>
      <c r="J1150" s="16"/>
      <c r="K1150" t="str" s="15">
        <v/>
      </c>
      <c r="L1150" s="17" t="str">
        <f>IF(AC1150="Local catalog","",IF(AG1150="Yes",IF(ISNUMBER(E1150),E1150,""),IF(I1150="Keep current",IF(ISNUMBER(E1150),E1150,""),IF(AH1150&lt;&gt;"Yes","",IF(I1150="Approve proposed",F1150,IF(AND(I1150="Use my price",AND(ISNUMBER(J1150),J1150&gt;0)),J1150,""))))))</f>
        <v/>
      </c>
      <c r="M1150" t="str" s="7">
        <f>IF(AND(AG1150="Yes",OR(I1150="Approve proposed",I1150="Use my price")),"CHECK: protected price kept current",IF(OR(I1150="Unreviewed",I1150=""),"Pending review",IF(I1150="Hold","On hold",IF(I1150="Keep current",IF(ISNUMBER(E1150),"Kept current","CHECK: no confirmed current price"),IF(AH1150&lt;&gt;"Yes","CHECK: source needs review",IF(AND(I1150="Use my price",NOT(AND(ISNUMBER(J1150),J1150&gt;0))),"CHECK: enter a price above zero",IF(NOT(OR(I1150="Approve proposed",I1150="Use my price")),"CHECK: choose a listed decision",IF(OR(NOT(ISNUMBER(L1150)),L1150&lt;=0,NOT(ISNUMBER(Y1150)),Y1150&lt;=0,X1150&gt;=1),"CHECK: price or base unavailable",IF(L1150/(Y1150*(1-X1150))-1&lt;0,"CHECK: price below local base","Ready")))))))))</f>
        <v>Pending review</v>
      </c>
      <c r="N1150" s="18">
        <v>3.5</v>
      </c>
      <c r="O1150" s="19">
        <v>0.4</v>
      </c>
      <c r="P1150" s="14">
        <v>0.512</v>
      </c>
      <c r="Q1150" s="20" t="str">
        <f>IF(AND(ISNUMBER(L1150),ISNUMBER(Y1150),Y1150&gt;0,X1150&lt;1),ROUND(L1150/(Y1150*(1-X1150))-1,4),"")</f>
        <v/>
      </c>
      <c r="R1150" s="12">
        <v>199.5</v>
      </c>
      <c r="S1150" s="13">
        <f>IF(AND(ISNUMBER(E1150),E1150&gt;0,ISNUMBER(F1150)),R1150*(F1150/E1150-1)*(1-'Start Here'!$B$16),0)</f>
        <v>15.481199999999971</v>
      </c>
      <c r="T1150" s="17">
        <f>IF(AND(M1150="Ready",OR(I1150="Approve proposed",AND(I1150="Use my price",AND(ISNUMBER(J1150),J1150&gt;0))),ISNUMBER(L1150),E1150&gt;0),R1150*(L1150/E1150-1)*(1-'Start Here'!$B$16),0)</f>
        <v>0</v>
      </c>
      <c r="U1150" t="str" s="6">
        <v/>
      </c>
      <c r="V1150" t="str" s="21">
        <v>Yes</v>
      </c>
      <c r="W1150" t="str" s="21">
        <v>No</v>
      </c>
      <c r="X1150" s="22">
        <v>0</v>
      </c>
      <c r="Y1150" s="18">
        <v>2.5</v>
      </c>
      <c r="AB1150" t="str" s="6">
        <v>2026-10-01 10:41:27 UTC</v>
      </c>
      <c r="AC1150" t="str" s="6">
        <v>Local Line cache</v>
      </c>
      <c r="AD1150" s="23">
        <v>806030</v>
      </c>
      <c r="AE1150" s="23">
        <v>527092</v>
      </c>
      <c r="AF1150" t="str" s="23">
        <v>806030:527092:herdShare</v>
      </c>
      <c r="AG1150" t="str" s="23">
        <v>No</v>
      </c>
      <c r="AH1150" t="str" s="23">
        <v>Yes</v>
      </c>
      <c r="AI1150" s="18">
        <v>142.5</v>
      </c>
    </row>
    <row r="1151" ht="32" customHeight="1">
      <c r="A1151" t="str" s="7">
        <v>Elegant Elephant Baking Co.</v>
      </c>
      <c r="B1151" t="str" s="7">
        <v>Gluten Free Brownie Bite with Chocolate Chips</v>
      </c>
      <c r="C1151" t="str" s="7">
        <v>each</v>
      </c>
      <c r="D1151" t="str" s="7">
        <v>CSA Members</v>
      </c>
      <c r="E1151" s="12">
        <v>3.5</v>
      </c>
      <c r="F1151" s="13">
        <v>3.78</v>
      </c>
      <c r="G1151" s="13">
        <f>IF(AND(ISNUMBER(E1151),ISNUMBER(F1151)),F1151-E1151,"")</f>
        <v>0.28</v>
      </c>
      <c r="H1151" s="14">
        <f>IF(AND(ISNUMBER(E1151),E1151&gt;0,ISNUMBER(F1151)),F1151/E1151-1,"")</f>
        <v>0.07999999999999985</v>
      </c>
      <c r="I1151" t="str" s="15">
        <v>Unreviewed</v>
      </c>
      <c r="J1151" s="16"/>
      <c r="K1151" t="str" s="15">
        <v/>
      </c>
      <c r="L1151" s="17" t="str">
        <f>IF(AC1151="Local catalog","",IF(AG1151="Yes",IF(ISNUMBER(E1151),E1151,""),IF(I1151="Keep current",IF(ISNUMBER(E1151),E1151,""),IF(AH1151&lt;&gt;"Yes","",IF(I1151="Approve proposed",F1151,IF(AND(I1151="Use my price",AND(ISNUMBER(J1151),J1151&gt;0)),J1151,""))))))</f>
        <v/>
      </c>
      <c r="M1151" t="str" s="7">
        <f>IF(AND(AG1151="Yes",OR(I1151="Approve proposed",I1151="Use my price")),"CHECK: protected price kept current",IF(OR(I1151="Unreviewed",I1151=""),"Pending review",IF(I1151="Hold","On hold",IF(I1151="Keep current",IF(ISNUMBER(E1151),"Kept current","CHECK: no confirmed current price"),IF(AH1151&lt;&gt;"Yes","CHECK: source needs review",IF(AND(I1151="Use my price",NOT(AND(ISNUMBER(J1151),J1151&gt;0))),"CHECK: enter a price above zero",IF(NOT(OR(I1151="Approve proposed",I1151="Use my price")),"CHECK: choose a listed decision",IF(OR(NOT(ISNUMBER(L1151)),L1151&lt;=0,NOT(ISNUMBER(Y1151)),Y1151&lt;=0,X1151&gt;=1),"CHECK: price or base unavailable",IF(L1151/(Y1151*(1-X1151))-1&lt;0,"CHECK: price below local base","Ready")))))))))</f>
        <v>Pending review</v>
      </c>
      <c r="N1151" s="18">
        <v>3.5</v>
      </c>
      <c r="O1151" s="19">
        <v>0.4</v>
      </c>
      <c r="P1151" s="14">
        <v>0.512</v>
      </c>
      <c r="Q1151" s="20" t="str">
        <f>IF(AND(ISNUMBER(L1151),ISNUMBER(Y1151),Y1151&gt;0,X1151&lt;1),ROUND(L1151/(Y1151*(1-X1151))-1,4),"")</f>
        <v/>
      </c>
      <c r="R1151" s="12">
        <v>21</v>
      </c>
      <c r="S1151" s="13">
        <f>IF(AND(ISNUMBER(E1151),E1151&gt;0,ISNUMBER(F1151)),R1151*(F1151/E1151-1)*(1-'Start Here'!$B$16),0)</f>
        <v>1.6295999999999968</v>
      </c>
      <c r="T1151" s="17">
        <f>IF(AND(M1151="Ready",OR(I1151="Approve proposed",AND(I1151="Use my price",AND(ISNUMBER(J1151),J1151&gt;0))),ISNUMBER(L1151),E1151&gt;0),R1151*(L1151/E1151-1)*(1-'Start Here'!$B$16),0)</f>
        <v>0</v>
      </c>
      <c r="U1151" t="str" s="6">
        <v/>
      </c>
      <c r="V1151" t="str" s="21">
        <v>Yes</v>
      </c>
      <c r="W1151" t="str" s="21">
        <v>No</v>
      </c>
      <c r="X1151" s="22">
        <v>0</v>
      </c>
      <c r="Y1151" s="18">
        <v>2.5</v>
      </c>
      <c r="AB1151" t="str" s="6">
        <v>2026-10-01 10:41:27 UTC</v>
      </c>
      <c r="AC1151" t="str" s="6">
        <v>Local Line cache</v>
      </c>
      <c r="AD1151" s="23">
        <v>806030</v>
      </c>
      <c r="AE1151" s="23">
        <v>527092</v>
      </c>
      <c r="AF1151" t="str" s="23">
        <v>806030:527092:member</v>
      </c>
      <c r="AG1151" t="str" s="23">
        <v>No</v>
      </c>
      <c r="AH1151" t="str" s="23">
        <v>Yes</v>
      </c>
      <c r="AI1151" s="18">
        <v>15</v>
      </c>
    </row>
    <row r="1152" ht="32" customHeight="1">
      <c r="A1152" t="str" s="7">
        <v>Elegant Elephant Baking Co.</v>
      </c>
      <c r="B1152" t="str" s="7">
        <v>Gluten Free Brownie Bite with Chocolate Chips</v>
      </c>
      <c r="C1152" t="str" s="7">
        <v>each</v>
      </c>
      <c r="D1152" t="str" s="7">
        <v>Guest Basket</v>
      </c>
      <c r="E1152" s="12">
        <v>3.5</v>
      </c>
      <c r="F1152" s="13">
        <v>3.78</v>
      </c>
      <c r="G1152" s="13">
        <f>IF(AND(ISNUMBER(E1152),ISNUMBER(F1152)),F1152-E1152,"")</f>
        <v>0.28</v>
      </c>
      <c r="H1152" s="14">
        <f>IF(AND(ISNUMBER(E1152),E1152&gt;0,ISNUMBER(F1152)),F1152/E1152-1,"")</f>
        <v>0.07999999999999985</v>
      </c>
      <c r="I1152" t="str" s="15">
        <v>Unreviewed</v>
      </c>
      <c r="J1152" s="16"/>
      <c r="K1152" t="str" s="15">
        <v/>
      </c>
      <c r="L1152" s="17" t="str">
        <f>IF(AC1152="Local catalog","",IF(AG1152="Yes",IF(ISNUMBER(E1152),E1152,""),IF(I1152="Keep current",IF(ISNUMBER(E1152),E1152,""),IF(AH1152&lt;&gt;"Yes","",IF(I1152="Approve proposed",F1152,IF(AND(I1152="Use my price",AND(ISNUMBER(J1152),J1152&gt;0)),J1152,""))))))</f>
        <v/>
      </c>
      <c r="M1152" t="str" s="7">
        <f>IF(AND(AG1152="Yes",OR(I1152="Approve proposed",I1152="Use my price")),"CHECK: protected price kept current",IF(OR(I1152="Unreviewed",I1152=""),"Pending review",IF(I1152="Hold","On hold",IF(I1152="Keep current",IF(ISNUMBER(E1152),"Kept current","CHECK: no confirmed current price"),IF(AH1152&lt;&gt;"Yes","CHECK: source needs review",IF(AND(I1152="Use my price",NOT(AND(ISNUMBER(J1152),J1152&gt;0))),"CHECK: enter a price above zero",IF(NOT(OR(I1152="Approve proposed",I1152="Use my price")),"CHECK: choose a listed decision",IF(OR(NOT(ISNUMBER(L1152)),L1152&lt;=0,NOT(ISNUMBER(Y1152)),Y1152&lt;=0,X1152&gt;=1),"CHECK: price or base unavailable",IF(L1152/(Y1152*(1-X1152))-1&lt;0,"CHECK: price below local base","Ready")))))))))</f>
        <v>Pending review</v>
      </c>
      <c r="N1152" s="18">
        <v>3.5</v>
      </c>
      <c r="O1152" s="19">
        <v>0.4</v>
      </c>
      <c r="P1152" s="14">
        <v>0.512</v>
      </c>
      <c r="Q1152" s="20" t="str">
        <f>IF(AND(ISNUMBER(L1152),ISNUMBER(Y1152),Y1152&gt;0,X1152&lt;1),ROUND(L1152/(Y1152*(1-X1152))-1,4),"")</f>
        <v/>
      </c>
      <c r="R1152" s="12">
        <v>17.5</v>
      </c>
      <c r="S1152" s="13">
        <f>IF(AND(ISNUMBER(E1152),E1152&gt;0,ISNUMBER(F1152)),R1152*(F1152/E1152-1)*(1-'Start Here'!$B$16),0)</f>
        <v>1.3579999999999972</v>
      </c>
      <c r="T1152" s="17">
        <f>IF(AND(M1152="Ready",OR(I1152="Approve proposed",AND(I1152="Use my price",AND(ISNUMBER(J1152),J1152&gt;0))),ISNUMBER(L1152),E1152&gt;0),R1152*(L1152/E1152-1)*(1-'Start Here'!$B$16),0)</f>
        <v>0</v>
      </c>
      <c r="U1152" t="str" s="6">
        <v/>
      </c>
      <c r="V1152" t="str" s="21">
        <v>Yes</v>
      </c>
      <c r="W1152" t="str" s="21">
        <v>No</v>
      </c>
      <c r="X1152" s="22">
        <v>0</v>
      </c>
      <c r="Y1152" s="18">
        <v>2.5</v>
      </c>
      <c r="AB1152" t="str" s="6">
        <v>2026-10-01 10:41:27 UTC</v>
      </c>
      <c r="AC1152" t="str" s="6">
        <v>Local Line cache</v>
      </c>
      <c r="AD1152" s="23">
        <v>806030</v>
      </c>
      <c r="AE1152" s="23">
        <v>527092</v>
      </c>
      <c r="AF1152" t="str" s="23">
        <v>806030:527092:guest</v>
      </c>
      <c r="AG1152" t="str" s="23">
        <v>No</v>
      </c>
      <c r="AH1152" t="str" s="23">
        <v>Yes</v>
      </c>
      <c r="AI1152" s="18">
        <v>12.5</v>
      </c>
    </row>
    <row r="1153" ht="32" customHeight="1">
      <c r="A1153" t="str" s="7">
        <v>Elegant Elephant Baking Co.</v>
      </c>
      <c r="B1153" t="str" s="7">
        <v>Gluten Free Brownie Bite with Chocolate Chips</v>
      </c>
      <c r="C1153" t="str" s="7">
        <v>each</v>
      </c>
      <c r="D1153" t="str" s="7">
        <v>SNAP</v>
      </c>
      <c r="E1153" s="12">
        <v>3.5</v>
      </c>
      <c r="F1153" s="13">
        <v>3.5</v>
      </c>
      <c r="G1153" s="13">
        <f>IF(AND(ISNUMBER(E1153),ISNUMBER(F1153)),F1153-E1153,"")</f>
        <v>0</v>
      </c>
      <c r="H1153" s="14">
        <f>IF(AND(ISNUMBER(E1153),E1153&gt;0,ISNUMBER(F1153)),F1153/E1153-1,"")</f>
        <v>0</v>
      </c>
      <c r="I1153" t="str" s="15">
        <v>Keep current</v>
      </c>
      <c r="J1153" s="16"/>
      <c r="K1153" t="str" s="15">
        <v/>
      </c>
      <c r="L1153" s="17">
        <f>IF(AC1153="Local catalog","",IF(AG1153="Yes",IF(ISNUMBER(E1153),E1153,""),IF(I1153="Keep current",IF(ISNUMBER(E1153),E1153,""),IF(AH1153&lt;&gt;"Yes","",IF(I1153="Approve proposed",F1153,IF(AND(I1153="Use my price",AND(ISNUMBER(J1153),J1153&gt;0)),J1153,""))))))</f>
        <v>3.5</v>
      </c>
      <c r="M1153" t="str" s="7">
        <f>IF(AND(AG1153="Yes",OR(I1153="Approve proposed",I1153="Use my price")),"CHECK: protected price kept current",IF(OR(I1153="Unreviewed",I1153=""),"Pending review",IF(I1153="Hold","On hold",IF(I1153="Keep current",IF(ISNUMBER(E1153),"Kept current","CHECK: no confirmed current price"),IF(AH1153&lt;&gt;"Yes","CHECK: source needs review",IF(AND(I1153="Use my price",NOT(AND(ISNUMBER(J1153),J1153&gt;0))),"CHECK: enter a price above zero",IF(NOT(OR(I1153="Approve proposed",I1153="Use my price")),"CHECK: choose a listed decision",IF(OR(NOT(ISNUMBER(L1153)),L1153&lt;=0,NOT(ISNUMBER(Y1153)),Y1153&lt;=0,X1153&gt;=1),"CHECK: price or base unavailable",IF(L1153/(Y1153*(1-X1153))-1&lt;0,"CHECK: price below local base","Ready")))))))))</f>
        <v>Kept current</v>
      </c>
      <c r="N1153" s="18">
        <v>3.5</v>
      </c>
      <c r="O1153" s="19">
        <v>0.4</v>
      </c>
      <c r="P1153" s="14">
        <v>0.4</v>
      </c>
      <c r="Q1153" s="20">
        <f>IF(AND(ISNUMBER(L1153),ISNUMBER(Y1153),Y1153&gt;0,X1153&lt;1),ROUND(L1153/(Y1153*(1-X1153))-1,4),"")</f>
        <v>0.4</v>
      </c>
      <c r="R1153" s="12">
        <v>0</v>
      </c>
      <c r="S1153" s="13">
        <f>IF(AND(ISNUMBER(E1153),E1153&gt;0,ISNUMBER(F1153)),R1153*(F1153/E1153-1)*(1-'Start Here'!$B$16),0)</f>
        <v>0</v>
      </c>
      <c r="T1153" s="17">
        <f>IF(AND(M1153="Ready",OR(I1153="Approve proposed",AND(I1153="Use my price",AND(ISNUMBER(J1153),J1153&gt;0))),ISNUMBER(L1153),E1153&gt;0),R1153*(L1153/E1153-1)*(1-'Start Here'!$B$16),0)</f>
        <v>0</v>
      </c>
      <c r="U1153" t="str" s="6">
        <v>SNAP: preserve existing selling price</v>
      </c>
      <c r="V1153" t="str" s="21">
        <v>Yes</v>
      </c>
      <c r="W1153" t="str" s="21">
        <v>No</v>
      </c>
      <c r="X1153" s="22">
        <v>0</v>
      </c>
      <c r="Y1153" s="18">
        <v>2.5</v>
      </c>
      <c r="AB1153" t="str" s="6">
        <v>2026-10-01 10:41:27 UTC</v>
      </c>
      <c r="AC1153" t="str" s="6">
        <v>Local Line cache</v>
      </c>
      <c r="AD1153" s="23">
        <v>806030</v>
      </c>
      <c r="AE1153" s="23">
        <v>527092</v>
      </c>
      <c r="AF1153" t="str" s="23">
        <v>806030:527092:snap</v>
      </c>
      <c r="AG1153" t="str" s="23">
        <v>Yes</v>
      </c>
      <c r="AH1153" t="str" s="23">
        <v>Yes</v>
      </c>
      <c r="AI1153" s="18">
        <v>0</v>
      </c>
    </row>
    <row r="1154" ht="32" customHeight="1">
      <c r="A1154" t="str" s="7">
        <v>Elegant Elephant Baking Co.</v>
      </c>
      <c r="B1154" t="str" s="7">
        <v>Gluten Free Cheddar Rolls</v>
      </c>
      <c r="C1154" t="str" s="7">
        <v>bag of 4</v>
      </c>
      <c r="D1154" t="str" s="7">
        <v>Herd Share Members</v>
      </c>
      <c r="E1154" s="12">
        <v>8.75</v>
      </c>
      <c r="F1154" s="13">
        <v>9.45</v>
      </c>
      <c r="G1154" s="13">
        <f>IF(AND(ISNUMBER(E1154),ISNUMBER(F1154)),F1154-E1154,"")</f>
        <v>0.7</v>
      </c>
      <c r="H1154" s="14">
        <f>IF(AND(ISNUMBER(E1154),E1154&gt;0,ISNUMBER(F1154)),F1154/E1154-1,"")</f>
        <v>0.07999999999999985</v>
      </c>
      <c r="I1154" t="str" s="15">
        <v>Unreviewed</v>
      </c>
      <c r="J1154" s="16"/>
      <c r="K1154" t="str" s="15">
        <v/>
      </c>
      <c r="L1154" s="17" t="str">
        <f>IF(AC1154="Local catalog","",IF(AG1154="Yes",IF(ISNUMBER(E1154),E1154,""),IF(I1154="Keep current",IF(ISNUMBER(E1154),E1154,""),IF(AH1154&lt;&gt;"Yes","",IF(I1154="Approve proposed",F1154,IF(AND(I1154="Use my price",AND(ISNUMBER(J1154),J1154&gt;0)),J1154,""))))))</f>
        <v/>
      </c>
      <c r="M1154" t="str" s="7">
        <f>IF(AND(AG1154="Yes",OR(I1154="Approve proposed",I1154="Use my price")),"CHECK: protected price kept current",IF(OR(I1154="Unreviewed",I1154=""),"Pending review",IF(I1154="Hold","On hold",IF(I1154="Keep current",IF(ISNUMBER(E1154),"Kept current","CHECK: no confirmed current price"),IF(AH1154&lt;&gt;"Yes","CHECK: source needs review",IF(AND(I1154="Use my price",NOT(AND(ISNUMBER(J1154),J1154&gt;0))),"CHECK: enter a price above zero",IF(NOT(OR(I1154="Approve proposed",I1154="Use my price")),"CHECK: choose a listed decision",IF(OR(NOT(ISNUMBER(L1154)),L1154&lt;=0,NOT(ISNUMBER(Y1154)),Y1154&lt;=0,X1154&gt;=1),"CHECK: price or base unavailable",IF(L1154/(Y1154*(1-X1154))-1&lt;0,"CHECK: price below local base","Ready")))))))))</f>
        <v>Pending review</v>
      </c>
      <c r="N1154" s="18">
        <v>8.75</v>
      </c>
      <c r="O1154" s="19">
        <v>0.4</v>
      </c>
      <c r="P1154" s="14">
        <v>0.512</v>
      </c>
      <c r="Q1154" s="20" t="str">
        <f>IF(AND(ISNUMBER(L1154),ISNUMBER(Y1154),Y1154&gt;0,X1154&lt;1),ROUND(L1154/(Y1154*(1-X1154))-1,4),"")</f>
        <v/>
      </c>
      <c r="R1154" s="12">
        <v>87.5</v>
      </c>
      <c r="S1154" s="13">
        <f>IF(AND(ISNUMBER(E1154),E1154&gt;0,ISNUMBER(F1154)),R1154*(F1154/E1154-1)*(1-'Start Here'!$B$16),0)</f>
        <v>6.789999999999987</v>
      </c>
      <c r="T1154" s="17">
        <f>IF(AND(M1154="Ready",OR(I1154="Approve proposed",AND(I1154="Use my price",AND(ISNUMBER(J1154),J1154&gt;0))),ISNUMBER(L1154),E1154&gt;0),R1154*(L1154/E1154-1)*(1-'Start Here'!$B$16),0)</f>
        <v>0</v>
      </c>
      <c r="U1154" t="str" s="6">
        <v/>
      </c>
      <c r="V1154" t="str" s="21">
        <v>Yes</v>
      </c>
      <c r="W1154" t="str" s="21">
        <v>No</v>
      </c>
      <c r="X1154" s="22">
        <v>0</v>
      </c>
      <c r="Y1154" s="18">
        <v>6.25</v>
      </c>
      <c r="AB1154" t="str" s="6">
        <v>2026-10-01 10:41:27 UTC</v>
      </c>
      <c r="AC1154" t="str" s="6">
        <v>Local Line cache</v>
      </c>
      <c r="AD1154" s="23">
        <v>806032</v>
      </c>
      <c r="AE1154" s="23">
        <v>527094</v>
      </c>
      <c r="AF1154" t="str" s="23">
        <v>806032:527094:herdShare</v>
      </c>
      <c r="AG1154" t="str" s="23">
        <v>No</v>
      </c>
      <c r="AH1154" t="str" s="23">
        <v>Yes</v>
      </c>
      <c r="AI1154" s="18">
        <v>62.5</v>
      </c>
    </row>
    <row r="1155" ht="32" customHeight="1">
      <c r="A1155" t="str" s="7">
        <v>Elegant Elephant Baking Co.</v>
      </c>
      <c r="B1155" t="str" s="7">
        <v>Gluten Free Cheddar Rolls</v>
      </c>
      <c r="C1155" t="str" s="7">
        <v>bag of 4</v>
      </c>
      <c r="D1155" t="str" s="7">
        <v>CSA Members</v>
      </c>
      <c r="E1155" s="12">
        <v>8.75</v>
      </c>
      <c r="F1155" s="13">
        <v>9.45</v>
      </c>
      <c r="G1155" s="13">
        <f>IF(AND(ISNUMBER(E1155),ISNUMBER(F1155)),F1155-E1155,"")</f>
        <v>0.7</v>
      </c>
      <c r="H1155" s="14">
        <f>IF(AND(ISNUMBER(E1155),E1155&gt;0,ISNUMBER(F1155)),F1155/E1155-1,"")</f>
        <v>0.07999999999999985</v>
      </c>
      <c r="I1155" t="str" s="15">
        <v>Unreviewed</v>
      </c>
      <c r="J1155" s="16"/>
      <c r="K1155" t="str" s="15">
        <v/>
      </c>
      <c r="L1155" s="17" t="str">
        <f>IF(AC1155="Local catalog","",IF(AG1155="Yes",IF(ISNUMBER(E1155),E1155,""),IF(I1155="Keep current",IF(ISNUMBER(E1155),E1155,""),IF(AH1155&lt;&gt;"Yes","",IF(I1155="Approve proposed",F1155,IF(AND(I1155="Use my price",AND(ISNUMBER(J1155),J1155&gt;0)),J1155,""))))))</f>
        <v/>
      </c>
      <c r="M1155" t="str" s="7">
        <f>IF(AND(AG1155="Yes",OR(I1155="Approve proposed",I1155="Use my price")),"CHECK: protected price kept current",IF(OR(I1155="Unreviewed",I1155=""),"Pending review",IF(I1155="Hold","On hold",IF(I1155="Keep current",IF(ISNUMBER(E1155),"Kept current","CHECK: no confirmed current price"),IF(AH1155&lt;&gt;"Yes","CHECK: source needs review",IF(AND(I1155="Use my price",NOT(AND(ISNUMBER(J1155),J1155&gt;0))),"CHECK: enter a price above zero",IF(NOT(OR(I1155="Approve proposed",I1155="Use my price")),"CHECK: choose a listed decision",IF(OR(NOT(ISNUMBER(L1155)),L1155&lt;=0,NOT(ISNUMBER(Y1155)),Y1155&lt;=0,X1155&gt;=1),"CHECK: price or base unavailable",IF(L1155/(Y1155*(1-X1155))-1&lt;0,"CHECK: price below local base","Ready")))))))))</f>
        <v>Pending review</v>
      </c>
      <c r="N1155" s="18">
        <v>8.75</v>
      </c>
      <c r="O1155" s="19">
        <v>0.4</v>
      </c>
      <c r="P1155" s="14">
        <v>0.512</v>
      </c>
      <c r="Q1155" s="20" t="str">
        <f>IF(AND(ISNUMBER(L1155),ISNUMBER(Y1155),Y1155&gt;0,X1155&lt;1),ROUND(L1155/(Y1155*(1-X1155))-1,4),"")</f>
        <v/>
      </c>
      <c r="R1155" s="12">
        <v>0</v>
      </c>
      <c r="S1155" s="13">
        <f>IF(AND(ISNUMBER(E1155),E1155&gt;0,ISNUMBER(F1155)),R1155*(F1155/E1155-1)*(1-'Start Here'!$B$16),0)</f>
        <v>0</v>
      </c>
      <c r="T1155" s="17">
        <f>IF(AND(M1155="Ready",OR(I1155="Approve proposed",AND(I1155="Use my price",AND(ISNUMBER(J1155),J1155&gt;0))),ISNUMBER(L1155),E1155&gt;0),R1155*(L1155/E1155-1)*(1-'Start Here'!$B$16),0)</f>
        <v>0</v>
      </c>
      <c r="U1155" t="str" s="6">
        <v/>
      </c>
      <c r="V1155" t="str" s="21">
        <v>Yes</v>
      </c>
      <c r="W1155" t="str" s="21">
        <v>No</v>
      </c>
      <c r="X1155" s="22">
        <v>0</v>
      </c>
      <c r="Y1155" s="18">
        <v>6.25</v>
      </c>
      <c r="AB1155" t="str" s="6">
        <v>2026-10-01 10:41:27 UTC</v>
      </c>
      <c r="AC1155" t="str" s="6">
        <v>Local Line cache</v>
      </c>
      <c r="AD1155" s="23">
        <v>806032</v>
      </c>
      <c r="AE1155" s="23">
        <v>527094</v>
      </c>
      <c r="AF1155" t="str" s="23">
        <v>806032:527094:member</v>
      </c>
      <c r="AG1155" t="str" s="23">
        <v>No</v>
      </c>
      <c r="AH1155" t="str" s="23">
        <v>Yes</v>
      </c>
      <c r="AI1155" s="18">
        <v>0</v>
      </c>
    </row>
    <row r="1156" ht="32" customHeight="1">
      <c r="A1156" t="str" s="7">
        <v>Elegant Elephant Baking Co.</v>
      </c>
      <c r="B1156" t="str" s="7">
        <v>Gluten Free Cheddar Rolls</v>
      </c>
      <c r="C1156" t="str" s="7">
        <v>bag of 4</v>
      </c>
      <c r="D1156" t="str" s="7">
        <v>Guest Basket</v>
      </c>
      <c r="E1156" s="12">
        <v>8.75</v>
      </c>
      <c r="F1156" s="13">
        <v>9.45</v>
      </c>
      <c r="G1156" s="13">
        <f>IF(AND(ISNUMBER(E1156),ISNUMBER(F1156)),F1156-E1156,"")</f>
        <v>0.7</v>
      </c>
      <c r="H1156" s="14">
        <f>IF(AND(ISNUMBER(E1156),E1156&gt;0,ISNUMBER(F1156)),F1156/E1156-1,"")</f>
        <v>0.07999999999999985</v>
      </c>
      <c r="I1156" t="str" s="15">
        <v>Unreviewed</v>
      </c>
      <c r="J1156" s="16"/>
      <c r="K1156" t="str" s="15">
        <v/>
      </c>
      <c r="L1156" s="17" t="str">
        <f>IF(AC1156="Local catalog","",IF(AG1156="Yes",IF(ISNUMBER(E1156),E1156,""),IF(I1156="Keep current",IF(ISNUMBER(E1156),E1156,""),IF(AH1156&lt;&gt;"Yes","",IF(I1156="Approve proposed",F1156,IF(AND(I1156="Use my price",AND(ISNUMBER(J1156),J1156&gt;0)),J1156,""))))))</f>
        <v/>
      </c>
      <c r="M1156" t="str" s="7">
        <f>IF(AND(AG1156="Yes",OR(I1156="Approve proposed",I1156="Use my price")),"CHECK: protected price kept current",IF(OR(I1156="Unreviewed",I1156=""),"Pending review",IF(I1156="Hold","On hold",IF(I1156="Keep current",IF(ISNUMBER(E1156),"Kept current","CHECK: no confirmed current price"),IF(AH1156&lt;&gt;"Yes","CHECK: source needs review",IF(AND(I1156="Use my price",NOT(AND(ISNUMBER(J1156),J1156&gt;0))),"CHECK: enter a price above zero",IF(NOT(OR(I1156="Approve proposed",I1156="Use my price")),"CHECK: choose a listed decision",IF(OR(NOT(ISNUMBER(L1156)),L1156&lt;=0,NOT(ISNUMBER(Y1156)),Y1156&lt;=0,X1156&gt;=1),"CHECK: price or base unavailable",IF(L1156/(Y1156*(1-X1156))-1&lt;0,"CHECK: price below local base","Ready")))))))))</f>
        <v>Pending review</v>
      </c>
      <c r="N1156" s="18">
        <v>8.75</v>
      </c>
      <c r="O1156" s="19">
        <v>0.4</v>
      </c>
      <c r="P1156" s="14">
        <v>0.512</v>
      </c>
      <c r="Q1156" s="20" t="str">
        <f>IF(AND(ISNUMBER(L1156),ISNUMBER(Y1156),Y1156&gt;0,X1156&lt;1),ROUND(L1156/(Y1156*(1-X1156))-1,4),"")</f>
        <v/>
      </c>
      <c r="R1156" s="12">
        <v>8.75</v>
      </c>
      <c r="S1156" s="13">
        <f>IF(AND(ISNUMBER(E1156),E1156&gt;0,ISNUMBER(F1156)),R1156*(F1156/E1156-1)*(1-'Start Here'!$B$16),0)</f>
        <v>0.6789999999999986</v>
      </c>
      <c r="T1156" s="17">
        <f>IF(AND(M1156="Ready",OR(I1156="Approve proposed",AND(I1156="Use my price",AND(ISNUMBER(J1156),J1156&gt;0))),ISNUMBER(L1156),E1156&gt;0),R1156*(L1156/E1156-1)*(1-'Start Here'!$B$16),0)</f>
        <v>0</v>
      </c>
      <c r="U1156" t="str" s="6">
        <v/>
      </c>
      <c r="V1156" t="str" s="21">
        <v>Yes</v>
      </c>
      <c r="W1156" t="str" s="21">
        <v>No</v>
      </c>
      <c r="X1156" s="22">
        <v>0</v>
      </c>
      <c r="Y1156" s="18">
        <v>6.25</v>
      </c>
      <c r="AB1156" t="str" s="6">
        <v>2026-10-01 10:41:27 UTC</v>
      </c>
      <c r="AC1156" t="str" s="6">
        <v>Local Line cache</v>
      </c>
      <c r="AD1156" s="23">
        <v>806032</v>
      </c>
      <c r="AE1156" s="23">
        <v>527094</v>
      </c>
      <c r="AF1156" t="str" s="23">
        <v>806032:527094:guest</v>
      </c>
      <c r="AG1156" t="str" s="23">
        <v>No</v>
      </c>
      <c r="AH1156" t="str" s="23">
        <v>Yes</v>
      </c>
      <c r="AI1156" s="18">
        <v>6.25</v>
      </c>
    </row>
    <row r="1157" ht="32" customHeight="1">
      <c r="A1157" t="str" s="7">
        <v>Elegant Elephant Baking Co.</v>
      </c>
      <c r="B1157" t="str" s="7">
        <v>Gluten Free Cheddar Rolls</v>
      </c>
      <c r="C1157" t="str" s="7">
        <v>bag of 4</v>
      </c>
      <c r="D1157" t="str" s="7">
        <v>SNAP</v>
      </c>
      <c r="E1157" s="12">
        <v>8.75</v>
      </c>
      <c r="F1157" s="13">
        <v>8.75</v>
      </c>
      <c r="G1157" s="13">
        <f>IF(AND(ISNUMBER(E1157),ISNUMBER(F1157)),F1157-E1157,"")</f>
        <v>0</v>
      </c>
      <c r="H1157" s="14">
        <f>IF(AND(ISNUMBER(E1157),E1157&gt;0,ISNUMBER(F1157)),F1157/E1157-1,"")</f>
        <v>0</v>
      </c>
      <c r="I1157" t="str" s="15">
        <v>Keep current</v>
      </c>
      <c r="J1157" s="16"/>
      <c r="K1157" t="str" s="15">
        <v/>
      </c>
      <c r="L1157" s="17">
        <f>IF(AC1157="Local catalog","",IF(AG1157="Yes",IF(ISNUMBER(E1157),E1157,""),IF(I1157="Keep current",IF(ISNUMBER(E1157),E1157,""),IF(AH1157&lt;&gt;"Yes","",IF(I1157="Approve proposed",F1157,IF(AND(I1157="Use my price",AND(ISNUMBER(J1157),J1157&gt;0)),J1157,""))))))</f>
        <v>8.75</v>
      </c>
      <c r="M1157" t="str" s="7">
        <f>IF(AND(AG1157="Yes",OR(I1157="Approve proposed",I1157="Use my price")),"CHECK: protected price kept current",IF(OR(I1157="Unreviewed",I1157=""),"Pending review",IF(I1157="Hold","On hold",IF(I1157="Keep current",IF(ISNUMBER(E1157),"Kept current","CHECK: no confirmed current price"),IF(AH1157&lt;&gt;"Yes","CHECK: source needs review",IF(AND(I1157="Use my price",NOT(AND(ISNUMBER(J1157),J1157&gt;0))),"CHECK: enter a price above zero",IF(NOT(OR(I1157="Approve proposed",I1157="Use my price")),"CHECK: choose a listed decision",IF(OR(NOT(ISNUMBER(L1157)),L1157&lt;=0,NOT(ISNUMBER(Y1157)),Y1157&lt;=0,X1157&gt;=1),"CHECK: price or base unavailable",IF(L1157/(Y1157*(1-X1157))-1&lt;0,"CHECK: price below local base","Ready")))))))))</f>
        <v>Kept current</v>
      </c>
      <c r="N1157" s="18">
        <v>8.75</v>
      </c>
      <c r="O1157" s="19">
        <v>0.4</v>
      </c>
      <c r="P1157" s="14">
        <v>0.4</v>
      </c>
      <c r="Q1157" s="20">
        <f>IF(AND(ISNUMBER(L1157),ISNUMBER(Y1157),Y1157&gt;0,X1157&lt;1),ROUND(L1157/(Y1157*(1-X1157))-1,4),"")</f>
        <v>0.4</v>
      </c>
      <c r="R1157" s="12">
        <v>0</v>
      </c>
      <c r="S1157" s="13">
        <f>IF(AND(ISNUMBER(E1157),E1157&gt;0,ISNUMBER(F1157)),R1157*(F1157/E1157-1)*(1-'Start Here'!$B$16),0)</f>
        <v>0</v>
      </c>
      <c r="T1157" s="17">
        <f>IF(AND(M1157="Ready",OR(I1157="Approve proposed",AND(I1157="Use my price",AND(ISNUMBER(J1157),J1157&gt;0))),ISNUMBER(L1157),E1157&gt;0),R1157*(L1157/E1157-1)*(1-'Start Here'!$B$16),0)</f>
        <v>0</v>
      </c>
      <c r="U1157" t="str" s="6">
        <v>SNAP: preserve existing selling price</v>
      </c>
      <c r="V1157" t="str" s="21">
        <v>Yes</v>
      </c>
      <c r="W1157" t="str" s="21">
        <v>No</v>
      </c>
      <c r="X1157" s="22">
        <v>0</v>
      </c>
      <c r="Y1157" s="18">
        <v>6.25</v>
      </c>
      <c r="AB1157" t="str" s="6">
        <v>2026-10-01 10:41:27 UTC</v>
      </c>
      <c r="AC1157" t="str" s="6">
        <v>Local Line cache</v>
      </c>
      <c r="AD1157" s="23">
        <v>806032</v>
      </c>
      <c r="AE1157" s="23">
        <v>527094</v>
      </c>
      <c r="AF1157" t="str" s="23">
        <v>806032:527094:snap</v>
      </c>
      <c r="AG1157" t="str" s="23">
        <v>Yes</v>
      </c>
      <c r="AH1157" t="str" s="23">
        <v>Yes</v>
      </c>
      <c r="AI1157" s="18">
        <v>0</v>
      </c>
    </row>
    <row r="1158" ht="32" customHeight="1">
      <c r="A1158" t="str" s="7">
        <v>Elegant Elephant Baking Co.</v>
      </c>
      <c r="B1158" t="str" s="7">
        <v>Gluten Free Chocolate Cream Pie</v>
      </c>
      <c r="C1158" t="str" s="7">
        <v>6"</v>
      </c>
      <c r="D1158" t="str" s="7">
        <v>Herd Share Members</v>
      </c>
      <c r="E1158" s="12">
        <v>11.2</v>
      </c>
      <c r="F1158" s="13">
        <v>12.1</v>
      </c>
      <c r="G1158" s="13">
        <f>IF(AND(ISNUMBER(E1158),ISNUMBER(F1158)),F1158-E1158,"")</f>
        <v>0.9</v>
      </c>
      <c r="H1158" s="14">
        <f>IF(AND(ISNUMBER(E1158),E1158&gt;0,ISNUMBER(F1158)),F1158/E1158-1,"")</f>
        <v>0.0803571428571428</v>
      </c>
      <c r="I1158" t="str" s="15">
        <v>Unreviewed</v>
      </c>
      <c r="J1158" s="16"/>
      <c r="K1158" t="str" s="15">
        <v/>
      </c>
      <c r="L1158" s="17" t="str">
        <f>IF(AC1158="Local catalog","",IF(AG1158="Yes",IF(ISNUMBER(E1158),E1158,""),IF(I1158="Keep current",IF(ISNUMBER(E1158),E1158,""),IF(AH1158&lt;&gt;"Yes","",IF(I1158="Approve proposed",F1158,IF(AND(I1158="Use my price",AND(ISNUMBER(J1158),J1158&gt;0)),J1158,""))))))</f>
        <v/>
      </c>
      <c r="M1158" t="str" s="7">
        <f>IF(AND(AG1158="Yes",OR(I1158="Approve proposed",I1158="Use my price")),"CHECK: protected price kept current",IF(OR(I1158="Unreviewed",I1158=""),"Pending review",IF(I1158="Hold","On hold",IF(I1158="Keep current",IF(ISNUMBER(E1158),"Kept current","CHECK: no confirmed current price"),IF(AH1158&lt;&gt;"Yes","CHECK: source needs review",IF(AND(I1158="Use my price",NOT(AND(ISNUMBER(J1158),J1158&gt;0))),"CHECK: enter a price above zero",IF(NOT(OR(I1158="Approve proposed",I1158="Use my price")),"CHECK: choose a listed decision",IF(OR(NOT(ISNUMBER(L1158)),L1158&lt;=0,NOT(ISNUMBER(Y1158)),Y1158&lt;=0,X1158&gt;=1),"CHECK: price or base unavailable",IF(L1158/(Y1158*(1-X1158))-1&lt;0,"CHECK: price below local base","Ready")))))))))</f>
        <v>Pending review</v>
      </c>
      <c r="N1158" s="18">
        <v>11.2</v>
      </c>
      <c r="O1158" s="19">
        <v>0.4</v>
      </c>
      <c r="P1158" s="14">
        <v>0.5125</v>
      </c>
      <c r="Q1158" s="20" t="str">
        <f>IF(AND(ISNUMBER(L1158),ISNUMBER(Y1158),Y1158&gt;0,X1158&lt;1),ROUND(L1158/(Y1158*(1-X1158))-1,4),"")</f>
        <v/>
      </c>
      <c r="R1158" s="12">
        <v>168</v>
      </c>
      <c r="S1158" s="13">
        <f>IF(AND(ISNUMBER(E1158),E1158&gt;0,ISNUMBER(F1158)),R1158*(F1158/E1158-1)*(1-'Start Here'!$B$16),0)</f>
        <v>13.09499999999999</v>
      </c>
      <c r="T1158" s="17">
        <f>IF(AND(M1158="Ready",OR(I1158="Approve proposed",AND(I1158="Use my price",AND(ISNUMBER(J1158),J1158&gt;0))),ISNUMBER(L1158),E1158&gt;0),R1158*(L1158/E1158-1)*(1-'Start Here'!$B$16),0)</f>
        <v>0</v>
      </c>
      <c r="U1158" t="str" s="6">
        <v/>
      </c>
      <c r="V1158" t="str" s="21">
        <v>Yes</v>
      </c>
      <c r="W1158" t="str" s="21">
        <v>No</v>
      </c>
      <c r="X1158" s="22">
        <v>0</v>
      </c>
      <c r="Y1158" s="18">
        <v>8</v>
      </c>
      <c r="AB1158" t="str" s="6">
        <v>2026-10-01 10:41:27 UTC</v>
      </c>
      <c r="AC1158" t="str" s="6">
        <v>Local Line cache</v>
      </c>
      <c r="AD1158" s="23">
        <v>806035</v>
      </c>
      <c r="AE1158" s="23">
        <v>527097</v>
      </c>
      <c r="AF1158" t="str" s="23">
        <v>806035:527097:herdShare</v>
      </c>
      <c r="AG1158" t="str" s="23">
        <v>No</v>
      </c>
      <c r="AH1158" t="str" s="23">
        <v>Yes</v>
      </c>
      <c r="AI1158" s="18">
        <v>120</v>
      </c>
    </row>
    <row r="1159" ht="32" customHeight="1">
      <c r="A1159" t="str" s="7">
        <v>Elegant Elephant Baking Co.</v>
      </c>
      <c r="B1159" t="str" s="7">
        <v>Gluten Free Chocolate Cream Pie</v>
      </c>
      <c r="C1159" t="str" s="7">
        <v>6"</v>
      </c>
      <c r="D1159" t="str" s="7">
        <v>CSA Members</v>
      </c>
      <c r="E1159" s="12">
        <v>11.2</v>
      </c>
      <c r="F1159" s="13">
        <v>12.1</v>
      </c>
      <c r="G1159" s="13">
        <f>IF(AND(ISNUMBER(E1159),ISNUMBER(F1159)),F1159-E1159,"")</f>
        <v>0.9</v>
      </c>
      <c r="H1159" s="14">
        <f>IF(AND(ISNUMBER(E1159),E1159&gt;0,ISNUMBER(F1159)),F1159/E1159-1,"")</f>
        <v>0.0803571428571428</v>
      </c>
      <c r="I1159" t="str" s="15">
        <v>Unreviewed</v>
      </c>
      <c r="J1159" s="16"/>
      <c r="K1159" t="str" s="15">
        <v/>
      </c>
      <c r="L1159" s="17" t="str">
        <f>IF(AC1159="Local catalog","",IF(AG1159="Yes",IF(ISNUMBER(E1159),E1159,""),IF(I1159="Keep current",IF(ISNUMBER(E1159),E1159,""),IF(AH1159&lt;&gt;"Yes","",IF(I1159="Approve proposed",F1159,IF(AND(I1159="Use my price",AND(ISNUMBER(J1159),J1159&gt;0)),J1159,""))))))</f>
        <v/>
      </c>
      <c r="M1159" t="str" s="7">
        <f>IF(AND(AG1159="Yes",OR(I1159="Approve proposed",I1159="Use my price")),"CHECK: protected price kept current",IF(OR(I1159="Unreviewed",I1159=""),"Pending review",IF(I1159="Hold","On hold",IF(I1159="Keep current",IF(ISNUMBER(E1159),"Kept current","CHECK: no confirmed current price"),IF(AH1159&lt;&gt;"Yes","CHECK: source needs review",IF(AND(I1159="Use my price",NOT(AND(ISNUMBER(J1159),J1159&gt;0))),"CHECK: enter a price above zero",IF(NOT(OR(I1159="Approve proposed",I1159="Use my price")),"CHECK: choose a listed decision",IF(OR(NOT(ISNUMBER(L1159)),L1159&lt;=0,NOT(ISNUMBER(Y1159)),Y1159&lt;=0,X1159&gt;=1),"CHECK: price or base unavailable",IF(L1159/(Y1159*(1-X1159))-1&lt;0,"CHECK: price below local base","Ready")))))))))</f>
        <v>Pending review</v>
      </c>
      <c r="N1159" s="18">
        <v>11.2</v>
      </c>
      <c r="O1159" s="19">
        <v>0.4</v>
      </c>
      <c r="P1159" s="14">
        <v>0.5125</v>
      </c>
      <c r="Q1159" s="20" t="str">
        <f>IF(AND(ISNUMBER(L1159),ISNUMBER(Y1159),Y1159&gt;0,X1159&lt;1),ROUND(L1159/(Y1159*(1-X1159))-1,4),"")</f>
        <v/>
      </c>
      <c r="R1159" s="12">
        <v>11.2</v>
      </c>
      <c r="S1159" s="13">
        <f>IF(AND(ISNUMBER(E1159),E1159&gt;0,ISNUMBER(F1159)),R1159*(F1159/E1159-1)*(1-'Start Here'!$B$16),0)</f>
        <v>0.8729999999999992</v>
      </c>
      <c r="T1159" s="17">
        <f>IF(AND(M1159="Ready",OR(I1159="Approve proposed",AND(I1159="Use my price",AND(ISNUMBER(J1159),J1159&gt;0))),ISNUMBER(L1159),E1159&gt;0),R1159*(L1159/E1159-1)*(1-'Start Here'!$B$16),0)</f>
        <v>0</v>
      </c>
      <c r="U1159" t="str" s="6">
        <v/>
      </c>
      <c r="V1159" t="str" s="21">
        <v>Yes</v>
      </c>
      <c r="W1159" t="str" s="21">
        <v>No</v>
      </c>
      <c r="X1159" s="22">
        <v>0</v>
      </c>
      <c r="Y1159" s="18">
        <v>8</v>
      </c>
      <c r="AB1159" t="str" s="6">
        <v>2026-10-01 10:41:27 UTC</v>
      </c>
      <c r="AC1159" t="str" s="6">
        <v>Local Line cache</v>
      </c>
      <c r="AD1159" s="23">
        <v>806035</v>
      </c>
      <c r="AE1159" s="23">
        <v>527097</v>
      </c>
      <c r="AF1159" t="str" s="23">
        <v>806035:527097:member</v>
      </c>
      <c r="AG1159" t="str" s="23">
        <v>No</v>
      </c>
      <c r="AH1159" t="str" s="23">
        <v>Yes</v>
      </c>
      <c r="AI1159" s="18">
        <v>8</v>
      </c>
    </row>
    <row r="1160" ht="32" customHeight="1">
      <c r="A1160" t="str" s="7">
        <v>Elegant Elephant Baking Co.</v>
      </c>
      <c r="B1160" t="str" s="7">
        <v>Gluten Free Chocolate Cream Pie</v>
      </c>
      <c r="C1160" t="str" s="7">
        <v>6"</v>
      </c>
      <c r="D1160" t="str" s="7">
        <v>Guest Basket</v>
      </c>
      <c r="E1160" s="12">
        <v>11.2</v>
      </c>
      <c r="F1160" s="13">
        <v>12.1</v>
      </c>
      <c r="G1160" s="13">
        <f>IF(AND(ISNUMBER(E1160),ISNUMBER(F1160)),F1160-E1160,"")</f>
        <v>0.9</v>
      </c>
      <c r="H1160" s="14">
        <f>IF(AND(ISNUMBER(E1160),E1160&gt;0,ISNUMBER(F1160)),F1160/E1160-1,"")</f>
        <v>0.0803571428571428</v>
      </c>
      <c r="I1160" t="str" s="15">
        <v>Unreviewed</v>
      </c>
      <c r="J1160" s="16"/>
      <c r="K1160" t="str" s="15">
        <v/>
      </c>
      <c r="L1160" s="17" t="str">
        <f>IF(AC1160="Local catalog","",IF(AG1160="Yes",IF(ISNUMBER(E1160),E1160,""),IF(I1160="Keep current",IF(ISNUMBER(E1160),E1160,""),IF(AH1160&lt;&gt;"Yes","",IF(I1160="Approve proposed",F1160,IF(AND(I1160="Use my price",AND(ISNUMBER(J1160),J1160&gt;0)),J1160,""))))))</f>
        <v/>
      </c>
      <c r="M1160" t="str" s="7">
        <f>IF(AND(AG1160="Yes",OR(I1160="Approve proposed",I1160="Use my price")),"CHECK: protected price kept current",IF(OR(I1160="Unreviewed",I1160=""),"Pending review",IF(I1160="Hold","On hold",IF(I1160="Keep current",IF(ISNUMBER(E1160),"Kept current","CHECK: no confirmed current price"),IF(AH1160&lt;&gt;"Yes","CHECK: source needs review",IF(AND(I1160="Use my price",NOT(AND(ISNUMBER(J1160),J1160&gt;0))),"CHECK: enter a price above zero",IF(NOT(OR(I1160="Approve proposed",I1160="Use my price")),"CHECK: choose a listed decision",IF(OR(NOT(ISNUMBER(L1160)),L1160&lt;=0,NOT(ISNUMBER(Y1160)),Y1160&lt;=0,X1160&gt;=1),"CHECK: price or base unavailable",IF(L1160/(Y1160*(1-X1160))-1&lt;0,"CHECK: price below local base","Ready")))))))))</f>
        <v>Pending review</v>
      </c>
      <c r="N1160" s="18">
        <v>11.2</v>
      </c>
      <c r="O1160" s="19">
        <v>0.4</v>
      </c>
      <c r="P1160" s="14">
        <v>0.5125</v>
      </c>
      <c r="Q1160" s="20" t="str">
        <f>IF(AND(ISNUMBER(L1160),ISNUMBER(Y1160),Y1160&gt;0,X1160&lt;1),ROUND(L1160/(Y1160*(1-X1160))-1,4),"")</f>
        <v/>
      </c>
      <c r="R1160" s="12">
        <v>11.2</v>
      </c>
      <c r="S1160" s="13">
        <f>IF(AND(ISNUMBER(E1160),E1160&gt;0,ISNUMBER(F1160)),R1160*(F1160/E1160-1)*(1-'Start Here'!$B$16),0)</f>
        <v>0.8729999999999992</v>
      </c>
      <c r="T1160" s="17">
        <f>IF(AND(M1160="Ready",OR(I1160="Approve proposed",AND(I1160="Use my price",AND(ISNUMBER(J1160),J1160&gt;0))),ISNUMBER(L1160),E1160&gt;0),R1160*(L1160/E1160-1)*(1-'Start Here'!$B$16),0)</f>
        <v>0</v>
      </c>
      <c r="U1160" t="str" s="6">
        <v/>
      </c>
      <c r="V1160" t="str" s="21">
        <v>Yes</v>
      </c>
      <c r="W1160" t="str" s="21">
        <v>No</v>
      </c>
      <c r="X1160" s="22">
        <v>0</v>
      </c>
      <c r="Y1160" s="18">
        <v>8</v>
      </c>
      <c r="AB1160" t="str" s="6">
        <v>2026-10-01 10:41:27 UTC</v>
      </c>
      <c r="AC1160" t="str" s="6">
        <v>Local Line cache</v>
      </c>
      <c r="AD1160" s="23">
        <v>806035</v>
      </c>
      <c r="AE1160" s="23">
        <v>527097</v>
      </c>
      <c r="AF1160" t="str" s="23">
        <v>806035:527097:guest</v>
      </c>
      <c r="AG1160" t="str" s="23">
        <v>No</v>
      </c>
      <c r="AH1160" t="str" s="23">
        <v>Yes</v>
      </c>
      <c r="AI1160" s="18">
        <v>8</v>
      </c>
    </row>
    <row r="1161" ht="32" customHeight="1">
      <c r="A1161" t="str" s="7">
        <v>Elegant Elephant Baking Co.</v>
      </c>
      <c r="B1161" t="str" s="7">
        <v>Gluten Free Chocolate Cream Pie</v>
      </c>
      <c r="C1161" t="str" s="7">
        <v>6"</v>
      </c>
      <c r="D1161" t="str" s="7">
        <v>SNAP</v>
      </c>
      <c r="E1161" s="12">
        <v>11.2</v>
      </c>
      <c r="F1161" s="13">
        <v>11.2</v>
      </c>
      <c r="G1161" s="13">
        <f>IF(AND(ISNUMBER(E1161),ISNUMBER(F1161)),F1161-E1161,"")</f>
        <v>0</v>
      </c>
      <c r="H1161" s="14">
        <f>IF(AND(ISNUMBER(E1161),E1161&gt;0,ISNUMBER(F1161)),F1161/E1161-1,"")</f>
        <v>0</v>
      </c>
      <c r="I1161" t="str" s="15">
        <v>Keep current</v>
      </c>
      <c r="J1161" s="16"/>
      <c r="K1161" t="str" s="15">
        <v/>
      </c>
      <c r="L1161" s="17">
        <f>IF(AC1161="Local catalog","",IF(AG1161="Yes",IF(ISNUMBER(E1161),E1161,""),IF(I1161="Keep current",IF(ISNUMBER(E1161),E1161,""),IF(AH1161&lt;&gt;"Yes","",IF(I1161="Approve proposed",F1161,IF(AND(I1161="Use my price",AND(ISNUMBER(J1161),J1161&gt;0)),J1161,""))))))</f>
        <v>11.2</v>
      </c>
      <c r="M1161" t="str" s="7">
        <f>IF(AND(AG1161="Yes",OR(I1161="Approve proposed",I1161="Use my price")),"CHECK: protected price kept current",IF(OR(I1161="Unreviewed",I1161=""),"Pending review",IF(I1161="Hold","On hold",IF(I1161="Keep current",IF(ISNUMBER(E1161),"Kept current","CHECK: no confirmed current price"),IF(AH1161&lt;&gt;"Yes","CHECK: source needs review",IF(AND(I1161="Use my price",NOT(AND(ISNUMBER(J1161),J1161&gt;0))),"CHECK: enter a price above zero",IF(NOT(OR(I1161="Approve proposed",I1161="Use my price")),"CHECK: choose a listed decision",IF(OR(NOT(ISNUMBER(L1161)),L1161&lt;=0,NOT(ISNUMBER(Y1161)),Y1161&lt;=0,X1161&gt;=1),"CHECK: price or base unavailable",IF(L1161/(Y1161*(1-X1161))-1&lt;0,"CHECK: price below local base","Ready")))))))))</f>
        <v>Kept current</v>
      </c>
      <c r="N1161" s="18">
        <v>11.2</v>
      </c>
      <c r="O1161" s="19">
        <v>0.4</v>
      </c>
      <c r="P1161" s="14">
        <v>0.4</v>
      </c>
      <c r="Q1161" s="20">
        <f>IF(AND(ISNUMBER(L1161),ISNUMBER(Y1161),Y1161&gt;0,X1161&lt;1),ROUND(L1161/(Y1161*(1-X1161))-1,4),"")</f>
        <v>0.4</v>
      </c>
      <c r="R1161" s="12">
        <v>0</v>
      </c>
      <c r="S1161" s="13">
        <f>IF(AND(ISNUMBER(E1161),E1161&gt;0,ISNUMBER(F1161)),R1161*(F1161/E1161-1)*(1-'Start Here'!$B$16),0)</f>
        <v>0</v>
      </c>
      <c r="T1161" s="17">
        <f>IF(AND(M1161="Ready",OR(I1161="Approve proposed",AND(I1161="Use my price",AND(ISNUMBER(J1161),J1161&gt;0))),ISNUMBER(L1161),E1161&gt;0),R1161*(L1161/E1161-1)*(1-'Start Here'!$B$16),0)</f>
        <v>0</v>
      </c>
      <c r="U1161" t="str" s="6">
        <v>SNAP: preserve existing selling price</v>
      </c>
      <c r="V1161" t="str" s="21">
        <v>Yes</v>
      </c>
      <c r="W1161" t="str" s="21">
        <v>No</v>
      </c>
      <c r="X1161" s="22">
        <v>0</v>
      </c>
      <c r="Y1161" s="18">
        <v>8</v>
      </c>
      <c r="AB1161" t="str" s="6">
        <v>2026-10-01 10:41:27 UTC</v>
      </c>
      <c r="AC1161" t="str" s="6">
        <v>Local Line cache</v>
      </c>
      <c r="AD1161" s="23">
        <v>806035</v>
      </c>
      <c r="AE1161" s="23">
        <v>527097</v>
      </c>
      <c r="AF1161" t="str" s="23">
        <v>806035:527097:snap</v>
      </c>
      <c r="AG1161" t="str" s="23">
        <v>Yes</v>
      </c>
      <c r="AH1161" t="str" s="23">
        <v>Yes</v>
      </c>
      <c r="AI1161" s="18">
        <v>0</v>
      </c>
    </row>
    <row r="1162" ht="32" customHeight="1">
      <c r="A1162" t="str" s="7">
        <v>Elegant Elephant Baking Co.</v>
      </c>
      <c r="B1162" t="str" s="7">
        <v>Gluten Free Chocolate Donut</v>
      </c>
      <c r="C1162" t="str" s="7">
        <v>each</v>
      </c>
      <c r="D1162" t="str" s="7">
        <v>Herd Share Members</v>
      </c>
      <c r="E1162" s="12">
        <v>3.29</v>
      </c>
      <c r="F1162" s="13">
        <v>3.55</v>
      </c>
      <c r="G1162" s="13">
        <f>IF(AND(ISNUMBER(E1162),ISNUMBER(F1162)),F1162-E1162,"")</f>
        <v>0.26</v>
      </c>
      <c r="H1162" s="14">
        <f>IF(AND(ISNUMBER(E1162),E1162&gt;0,ISNUMBER(F1162)),F1162/E1162-1,"")</f>
        <v>0.07902735562310026</v>
      </c>
      <c r="I1162" t="str" s="15">
        <v>Unreviewed</v>
      </c>
      <c r="J1162" s="16"/>
      <c r="K1162" t="str" s="15">
        <v/>
      </c>
      <c r="L1162" s="17" t="str">
        <f>IF(AC1162="Local catalog","",IF(AG1162="Yes",IF(ISNUMBER(E1162),E1162,""),IF(I1162="Keep current",IF(ISNUMBER(E1162),E1162,""),IF(AH1162&lt;&gt;"Yes","",IF(I1162="Approve proposed",F1162,IF(AND(I1162="Use my price",AND(ISNUMBER(J1162),J1162&gt;0)),J1162,""))))))</f>
        <v/>
      </c>
      <c r="M1162" t="str" s="7">
        <f>IF(AND(AG1162="Yes",OR(I1162="Approve proposed",I1162="Use my price")),"CHECK: protected price kept current",IF(OR(I1162="Unreviewed",I1162=""),"Pending review",IF(I1162="Hold","On hold",IF(I1162="Keep current",IF(ISNUMBER(E1162),"Kept current","CHECK: no confirmed current price"),IF(AH1162&lt;&gt;"Yes","CHECK: source needs review",IF(AND(I1162="Use my price",NOT(AND(ISNUMBER(J1162),J1162&gt;0))),"CHECK: enter a price above zero",IF(NOT(OR(I1162="Approve proposed",I1162="Use my price")),"CHECK: choose a listed decision",IF(OR(NOT(ISNUMBER(L1162)),L1162&lt;=0,NOT(ISNUMBER(Y1162)),Y1162&lt;=0,X1162&gt;=1),"CHECK: price or base unavailable",IF(L1162/(Y1162*(1-X1162))-1&lt;0,"CHECK: price below local base","Ready")))))))))</f>
        <v>Pending review</v>
      </c>
      <c r="N1162" s="18">
        <v>3.29</v>
      </c>
      <c r="O1162" s="19">
        <v>0.4</v>
      </c>
      <c r="P1162" s="14">
        <v>0.5106</v>
      </c>
      <c r="Q1162" s="20" t="str">
        <f>IF(AND(ISNUMBER(L1162),ISNUMBER(Y1162),Y1162&gt;0,X1162&lt;1),ROUND(L1162/(Y1162*(1-X1162))-1,4),"")</f>
        <v/>
      </c>
      <c r="R1162" s="12">
        <v>98.7</v>
      </c>
      <c r="S1162" s="13">
        <f>IF(AND(ISNUMBER(E1162),E1162&gt;0,ISNUMBER(F1162)),R1162*(F1162/E1162-1)*(1-'Start Here'!$B$16),0)</f>
        <v>7.565999999999996</v>
      </c>
      <c r="T1162" s="17">
        <f>IF(AND(M1162="Ready",OR(I1162="Approve proposed",AND(I1162="Use my price",AND(ISNUMBER(J1162),J1162&gt;0))),ISNUMBER(L1162),E1162&gt;0),R1162*(L1162/E1162-1)*(1-'Start Here'!$B$16),0)</f>
        <v>0</v>
      </c>
      <c r="U1162" t="str" s="6">
        <v/>
      </c>
      <c r="V1162" t="str" s="21">
        <v>Yes</v>
      </c>
      <c r="W1162" t="str" s="21">
        <v>No</v>
      </c>
      <c r="X1162" s="22">
        <v>0</v>
      </c>
      <c r="Y1162" s="18">
        <v>2.35</v>
      </c>
      <c r="AB1162" t="str" s="6">
        <v>2026-10-01 10:41:27 UTC</v>
      </c>
      <c r="AC1162" t="str" s="6">
        <v>Local Line cache</v>
      </c>
      <c r="AD1162" s="23">
        <v>806038</v>
      </c>
      <c r="AE1162" s="23">
        <v>527100</v>
      </c>
      <c r="AF1162" t="str" s="23">
        <v>806038:527100:herdShare</v>
      </c>
      <c r="AG1162" t="str" s="23">
        <v>No</v>
      </c>
      <c r="AH1162" t="str" s="23">
        <v>Yes</v>
      </c>
      <c r="AI1162" s="18">
        <v>70.5</v>
      </c>
    </row>
    <row r="1163" ht="32" customHeight="1">
      <c r="A1163" t="str" s="7">
        <v>Elegant Elephant Baking Co.</v>
      </c>
      <c r="B1163" t="str" s="7">
        <v>Gluten Free Chocolate Donut</v>
      </c>
      <c r="C1163" t="str" s="7">
        <v>each</v>
      </c>
      <c r="D1163" t="str" s="7">
        <v>CSA Members</v>
      </c>
      <c r="E1163" s="12">
        <v>3.29</v>
      </c>
      <c r="F1163" s="13">
        <v>3.55</v>
      </c>
      <c r="G1163" s="13">
        <f>IF(AND(ISNUMBER(E1163),ISNUMBER(F1163)),F1163-E1163,"")</f>
        <v>0.26</v>
      </c>
      <c r="H1163" s="14">
        <f>IF(AND(ISNUMBER(E1163),E1163&gt;0,ISNUMBER(F1163)),F1163/E1163-1,"")</f>
        <v>0.07902735562310026</v>
      </c>
      <c r="I1163" t="str" s="15">
        <v>Unreviewed</v>
      </c>
      <c r="J1163" s="16"/>
      <c r="K1163" t="str" s="15">
        <v/>
      </c>
      <c r="L1163" s="17" t="str">
        <f>IF(AC1163="Local catalog","",IF(AG1163="Yes",IF(ISNUMBER(E1163),E1163,""),IF(I1163="Keep current",IF(ISNUMBER(E1163),E1163,""),IF(AH1163&lt;&gt;"Yes","",IF(I1163="Approve proposed",F1163,IF(AND(I1163="Use my price",AND(ISNUMBER(J1163),J1163&gt;0)),J1163,""))))))</f>
        <v/>
      </c>
      <c r="M1163" t="str" s="7">
        <f>IF(AND(AG1163="Yes",OR(I1163="Approve proposed",I1163="Use my price")),"CHECK: protected price kept current",IF(OR(I1163="Unreviewed",I1163=""),"Pending review",IF(I1163="Hold","On hold",IF(I1163="Keep current",IF(ISNUMBER(E1163),"Kept current","CHECK: no confirmed current price"),IF(AH1163&lt;&gt;"Yes","CHECK: source needs review",IF(AND(I1163="Use my price",NOT(AND(ISNUMBER(J1163),J1163&gt;0))),"CHECK: enter a price above zero",IF(NOT(OR(I1163="Approve proposed",I1163="Use my price")),"CHECK: choose a listed decision",IF(OR(NOT(ISNUMBER(L1163)),L1163&lt;=0,NOT(ISNUMBER(Y1163)),Y1163&lt;=0,X1163&gt;=1),"CHECK: price or base unavailable",IF(L1163/(Y1163*(1-X1163))-1&lt;0,"CHECK: price below local base","Ready")))))))))</f>
        <v>Pending review</v>
      </c>
      <c r="N1163" s="18">
        <v>3.29</v>
      </c>
      <c r="O1163" s="19">
        <v>0.4</v>
      </c>
      <c r="P1163" s="14">
        <v>0.5106</v>
      </c>
      <c r="Q1163" s="20" t="str">
        <f>IF(AND(ISNUMBER(L1163),ISNUMBER(Y1163),Y1163&gt;0,X1163&lt;1),ROUND(L1163/(Y1163*(1-X1163))-1,4),"")</f>
        <v/>
      </c>
      <c r="R1163" s="12">
        <v>9.87</v>
      </c>
      <c r="S1163" s="13">
        <f>IF(AND(ISNUMBER(E1163),E1163&gt;0,ISNUMBER(F1163)),R1163*(F1163/E1163-1)*(1-'Start Here'!$B$16),0)</f>
        <v>0.7565999999999995</v>
      </c>
      <c r="T1163" s="17">
        <f>IF(AND(M1163="Ready",OR(I1163="Approve proposed",AND(I1163="Use my price",AND(ISNUMBER(J1163),J1163&gt;0))),ISNUMBER(L1163),E1163&gt;0),R1163*(L1163/E1163-1)*(1-'Start Here'!$B$16),0)</f>
        <v>0</v>
      </c>
      <c r="U1163" t="str" s="6">
        <v/>
      </c>
      <c r="V1163" t="str" s="21">
        <v>Yes</v>
      </c>
      <c r="W1163" t="str" s="21">
        <v>No</v>
      </c>
      <c r="X1163" s="22">
        <v>0</v>
      </c>
      <c r="Y1163" s="18">
        <v>2.35</v>
      </c>
      <c r="AB1163" t="str" s="6">
        <v>2026-10-01 10:41:27 UTC</v>
      </c>
      <c r="AC1163" t="str" s="6">
        <v>Local Line cache</v>
      </c>
      <c r="AD1163" s="23">
        <v>806038</v>
      </c>
      <c r="AE1163" s="23">
        <v>527100</v>
      </c>
      <c r="AF1163" t="str" s="23">
        <v>806038:527100:member</v>
      </c>
      <c r="AG1163" t="str" s="23">
        <v>No</v>
      </c>
      <c r="AH1163" t="str" s="23">
        <v>Yes</v>
      </c>
      <c r="AI1163" s="18">
        <v>7.05</v>
      </c>
    </row>
    <row r="1164" ht="32" customHeight="1">
      <c r="A1164" t="str" s="7">
        <v>Elegant Elephant Baking Co.</v>
      </c>
      <c r="B1164" t="str" s="7">
        <v>Gluten Free Chocolate Donut</v>
      </c>
      <c r="C1164" t="str" s="7">
        <v>each</v>
      </c>
      <c r="D1164" t="str" s="7">
        <v>Guest Basket</v>
      </c>
      <c r="E1164" s="12">
        <v>3.29</v>
      </c>
      <c r="F1164" s="13">
        <v>3.55</v>
      </c>
      <c r="G1164" s="13">
        <f>IF(AND(ISNUMBER(E1164),ISNUMBER(F1164)),F1164-E1164,"")</f>
        <v>0.26</v>
      </c>
      <c r="H1164" s="14">
        <f>IF(AND(ISNUMBER(E1164),E1164&gt;0,ISNUMBER(F1164)),F1164/E1164-1,"")</f>
        <v>0.07902735562310026</v>
      </c>
      <c r="I1164" t="str" s="15">
        <v>Unreviewed</v>
      </c>
      <c r="J1164" s="16"/>
      <c r="K1164" t="str" s="15">
        <v/>
      </c>
      <c r="L1164" s="17" t="str">
        <f>IF(AC1164="Local catalog","",IF(AG1164="Yes",IF(ISNUMBER(E1164),E1164,""),IF(I1164="Keep current",IF(ISNUMBER(E1164),E1164,""),IF(AH1164&lt;&gt;"Yes","",IF(I1164="Approve proposed",F1164,IF(AND(I1164="Use my price",AND(ISNUMBER(J1164),J1164&gt;0)),J1164,""))))))</f>
        <v/>
      </c>
      <c r="M1164" t="str" s="7">
        <f>IF(AND(AG1164="Yes",OR(I1164="Approve proposed",I1164="Use my price")),"CHECK: protected price kept current",IF(OR(I1164="Unreviewed",I1164=""),"Pending review",IF(I1164="Hold","On hold",IF(I1164="Keep current",IF(ISNUMBER(E1164),"Kept current","CHECK: no confirmed current price"),IF(AH1164&lt;&gt;"Yes","CHECK: source needs review",IF(AND(I1164="Use my price",NOT(AND(ISNUMBER(J1164),J1164&gt;0))),"CHECK: enter a price above zero",IF(NOT(OR(I1164="Approve proposed",I1164="Use my price")),"CHECK: choose a listed decision",IF(OR(NOT(ISNUMBER(L1164)),L1164&lt;=0,NOT(ISNUMBER(Y1164)),Y1164&lt;=0,X1164&gt;=1),"CHECK: price or base unavailable",IF(L1164/(Y1164*(1-X1164))-1&lt;0,"CHECK: price below local base","Ready")))))))))</f>
        <v>Pending review</v>
      </c>
      <c r="N1164" s="18">
        <v>3.29</v>
      </c>
      <c r="O1164" s="19">
        <v>0.4</v>
      </c>
      <c r="P1164" s="14">
        <v>0.5106</v>
      </c>
      <c r="Q1164" s="20" t="str">
        <f>IF(AND(ISNUMBER(L1164),ISNUMBER(Y1164),Y1164&gt;0,X1164&lt;1),ROUND(L1164/(Y1164*(1-X1164))-1,4),"")</f>
        <v/>
      </c>
      <c r="R1164" s="12">
        <v>9.870000000000001</v>
      </c>
      <c r="S1164" s="13">
        <f>IF(AND(ISNUMBER(E1164),E1164&gt;0,ISNUMBER(F1164)),R1164*(F1164/E1164-1)*(1-'Start Here'!$B$16),0)</f>
        <v>0.7565999999999997</v>
      </c>
      <c r="T1164" s="17">
        <f>IF(AND(M1164="Ready",OR(I1164="Approve proposed",AND(I1164="Use my price",AND(ISNUMBER(J1164),J1164&gt;0))),ISNUMBER(L1164),E1164&gt;0),R1164*(L1164/E1164-1)*(1-'Start Here'!$B$16),0)</f>
        <v>0</v>
      </c>
      <c r="U1164" t="str" s="6">
        <v/>
      </c>
      <c r="V1164" t="str" s="21">
        <v>Yes</v>
      </c>
      <c r="W1164" t="str" s="21">
        <v>No</v>
      </c>
      <c r="X1164" s="22">
        <v>0</v>
      </c>
      <c r="Y1164" s="18">
        <v>2.35</v>
      </c>
      <c r="AB1164" t="str" s="6">
        <v>2026-10-01 10:41:27 UTC</v>
      </c>
      <c r="AC1164" t="str" s="6">
        <v>Local Line cache</v>
      </c>
      <c r="AD1164" s="23">
        <v>806038</v>
      </c>
      <c r="AE1164" s="23">
        <v>527100</v>
      </c>
      <c r="AF1164" t="str" s="23">
        <v>806038:527100:guest</v>
      </c>
      <c r="AG1164" t="str" s="23">
        <v>No</v>
      </c>
      <c r="AH1164" t="str" s="23">
        <v>Yes</v>
      </c>
      <c r="AI1164" s="18">
        <v>7.050000000000001</v>
      </c>
    </row>
    <row r="1165" ht="32" customHeight="1">
      <c r="A1165" t="str" s="7">
        <v>Elegant Elephant Baking Co.</v>
      </c>
      <c r="B1165" t="str" s="7">
        <v>Gluten Free Chocolate Donut</v>
      </c>
      <c r="C1165" t="str" s="7">
        <v>each</v>
      </c>
      <c r="D1165" t="str" s="7">
        <v>SNAP</v>
      </c>
      <c r="E1165" s="12">
        <v>3.29</v>
      </c>
      <c r="F1165" s="13">
        <v>3.29</v>
      </c>
      <c r="G1165" s="13">
        <f>IF(AND(ISNUMBER(E1165),ISNUMBER(F1165)),F1165-E1165,"")</f>
        <v>0</v>
      </c>
      <c r="H1165" s="14">
        <f>IF(AND(ISNUMBER(E1165),E1165&gt;0,ISNUMBER(F1165)),F1165/E1165-1,"")</f>
        <v>0</v>
      </c>
      <c r="I1165" t="str" s="15">
        <v>Keep current</v>
      </c>
      <c r="J1165" s="16"/>
      <c r="K1165" t="str" s="15">
        <v/>
      </c>
      <c r="L1165" s="17">
        <f>IF(AC1165="Local catalog","",IF(AG1165="Yes",IF(ISNUMBER(E1165),E1165,""),IF(I1165="Keep current",IF(ISNUMBER(E1165),E1165,""),IF(AH1165&lt;&gt;"Yes","",IF(I1165="Approve proposed",F1165,IF(AND(I1165="Use my price",AND(ISNUMBER(J1165),J1165&gt;0)),J1165,""))))))</f>
        <v>3.29</v>
      </c>
      <c r="M1165" t="str" s="7">
        <f>IF(AND(AG1165="Yes",OR(I1165="Approve proposed",I1165="Use my price")),"CHECK: protected price kept current",IF(OR(I1165="Unreviewed",I1165=""),"Pending review",IF(I1165="Hold","On hold",IF(I1165="Keep current",IF(ISNUMBER(E1165),"Kept current","CHECK: no confirmed current price"),IF(AH1165&lt;&gt;"Yes","CHECK: source needs review",IF(AND(I1165="Use my price",NOT(AND(ISNUMBER(J1165),J1165&gt;0))),"CHECK: enter a price above zero",IF(NOT(OR(I1165="Approve proposed",I1165="Use my price")),"CHECK: choose a listed decision",IF(OR(NOT(ISNUMBER(L1165)),L1165&lt;=0,NOT(ISNUMBER(Y1165)),Y1165&lt;=0,X1165&gt;=1),"CHECK: price or base unavailable",IF(L1165/(Y1165*(1-X1165))-1&lt;0,"CHECK: price below local base","Ready")))))))))</f>
        <v>Kept current</v>
      </c>
      <c r="N1165" s="18">
        <v>3.29</v>
      </c>
      <c r="O1165" s="19">
        <v>0.4</v>
      </c>
      <c r="P1165" s="14">
        <v>0.4</v>
      </c>
      <c r="Q1165" s="20">
        <f>IF(AND(ISNUMBER(L1165),ISNUMBER(Y1165),Y1165&gt;0,X1165&lt;1),ROUND(L1165/(Y1165*(1-X1165))-1,4),"")</f>
        <v>0.4</v>
      </c>
      <c r="R1165" s="12">
        <v>0</v>
      </c>
      <c r="S1165" s="13">
        <f>IF(AND(ISNUMBER(E1165),E1165&gt;0,ISNUMBER(F1165)),R1165*(F1165/E1165-1)*(1-'Start Here'!$B$16),0)</f>
        <v>0</v>
      </c>
      <c r="T1165" s="17">
        <f>IF(AND(M1165="Ready",OR(I1165="Approve proposed",AND(I1165="Use my price",AND(ISNUMBER(J1165),J1165&gt;0))),ISNUMBER(L1165),E1165&gt;0),R1165*(L1165/E1165-1)*(1-'Start Here'!$B$16),0)</f>
        <v>0</v>
      </c>
      <c r="U1165" t="str" s="6">
        <v>SNAP: preserve existing selling price</v>
      </c>
      <c r="V1165" t="str" s="21">
        <v>Yes</v>
      </c>
      <c r="W1165" t="str" s="21">
        <v>No</v>
      </c>
      <c r="X1165" s="22">
        <v>0</v>
      </c>
      <c r="Y1165" s="18">
        <v>2.35</v>
      </c>
      <c r="AB1165" t="str" s="6">
        <v>2026-10-01 10:41:27 UTC</v>
      </c>
      <c r="AC1165" t="str" s="6">
        <v>Local Line cache</v>
      </c>
      <c r="AD1165" s="23">
        <v>806038</v>
      </c>
      <c r="AE1165" s="23">
        <v>527100</v>
      </c>
      <c r="AF1165" t="str" s="23">
        <v>806038:527100:snap</v>
      </c>
      <c r="AG1165" t="str" s="23">
        <v>Yes</v>
      </c>
      <c r="AH1165" t="str" s="23">
        <v>Yes</v>
      </c>
      <c r="AI1165" s="18">
        <v>0</v>
      </c>
    </row>
    <row r="1166" ht="32" customHeight="1">
      <c r="A1166" t="str" s="7">
        <v>Elegant Elephant Baking Co.</v>
      </c>
      <c r="B1166" t="str" s="7">
        <v>Gluten Free Cinnamon Roll Pan</v>
      </c>
      <c r="C1166" t="str" s="7">
        <v>6"</v>
      </c>
      <c r="D1166" t="str" s="7">
        <v>Herd Share Members</v>
      </c>
      <c r="E1166" s="12">
        <v>8.4</v>
      </c>
      <c r="F1166" s="13">
        <v>9.07</v>
      </c>
      <c r="G1166" s="13">
        <f>IF(AND(ISNUMBER(E1166),ISNUMBER(F1166)),F1166-E1166,"")</f>
        <v>0.67</v>
      </c>
      <c r="H1166" s="14">
        <f>IF(AND(ISNUMBER(E1166),E1166&gt;0,ISNUMBER(F1166)),F1166/E1166-1,"")</f>
        <v>0.0797619047619047</v>
      </c>
      <c r="I1166" t="str" s="15">
        <v>Unreviewed</v>
      </c>
      <c r="J1166" s="16"/>
      <c r="K1166" t="str" s="15">
        <v/>
      </c>
      <c r="L1166" s="17" t="str">
        <f>IF(AC1166="Local catalog","",IF(AG1166="Yes",IF(ISNUMBER(E1166),E1166,""),IF(I1166="Keep current",IF(ISNUMBER(E1166),E1166,""),IF(AH1166&lt;&gt;"Yes","",IF(I1166="Approve proposed",F1166,IF(AND(I1166="Use my price",AND(ISNUMBER(J1166),J1166&gt;0)),J1166,""))))))</f>
        <v/>
      </c>
      <c r="M1166" t="str" s="7">
        <f>IF(AND(AG1166="Yes",OR(I1166="Approve proposed",I1166="Use my price")),"CHECK: protected price kept current",IF(OR(I1166="Unreviewed",I1166=""),"Pending review",IF(I1166="Hold","On hold",IF(I1166="Keep current",IF(ISNUMBER(E1166),"Kept current","CHECK: no confirmed current price"),IF(AH1166&lt;&gt;"Yes","CHECK: source needs review",IF(AND(I1166="Use my price",NOT(AND(ISNUMBER(J1166),J1166&gt;0))),"CHECK: enter a price above zero",IF(NOT(OR(I1166="Approve proposed",I1166="Use my price")),"CHECK: choose a listed decision",IF(OR(NOT(ISNUMBER(L1166)),L1166&lt;=0,NOT(ISNUMBER(Y1166)),Y1166&lt;=0,X1166&gt;=1),"CHECK: price or base unavailable",IF(L1166/(Y1166*(1-X1166))-1&lt;0,"CHECK: price below local base","Ready")))))))))</f>
        <v>Pending review</v>
      </c>
      <c r="N1166" s="18">
        <v>8.4</v>
      </c>
      <c r="O1166" s="19">
        <v>0.4</v>
      </c>
      <c r="P1166" s="14">
        <v>0.5117</v>
      </c>
      <c r="Q1166" s="20" t="str">
        <f>IF(AND(ISNUMBER(L1166),ISNUMBER(Y1166),Y1166&gt;0,X1166&lt;1),ROUND(L1166/(Y1166*(1-X1166))-1,4),"")</f>
        <v/>
      </c>
      <c r="R1166" s="12">
        <v>562.8000000000001</v>
      </c>
      <c r="S1166" s="13">
        <f>IF(AND(ISNUMBER(E1166),E1166&gt;0,ISNUMBER(F1166)),R1166*(F1166/E1166-1)*(1-'Start Here'!$B$16),0)</f>
        <v>43.543299999999974</v>
      </c>
      <c r="T1166" s="17">
        <f>IF(AND(M1166="Ready",OR(I1166="Approve proposed",AND(I1166="Use my price",AND(ISNUMBER(J1166),J1166&gt;0))),ISNUMBER(L1166),E1166&gt;0),R1166*(L1166/E1166-1)*(1-'Start Here'!$B$16),0)</f>
        <v>0</v>
      </c>
      <c r="U1166" t="str" s="6">
        <v/>
      </c>
      <c r="V1166" t="str" s="21">
        <v>Yes</v>
      </c>
      <c r="W1166" t="str" s="21">
        <v>No</v>
      </c>
      <c r="X1166" s="22">
        <v>0</v>
      </c>
      <c r="Y1166" s="18">
        <v>6</v>
      </c>
      <c r="AB1166" t="str" s="6">
        <v>2026-10-01 10:41:27 UTC</v>
      </c>
      <c r="AC1166" t="str" s="6">
        <v>Local Line cache</v>
      </c>
      <c r="AD1166" s="23">
        <v>806041</v>
      </c>
      <c r="AE1166" s="23">
        <v>527105</v>
      </c>
      <c r="AF1166" t="str" s="23">
        <v>806041:527105:herdShare</v>
      </c>
      <c r="AG1166" t="str" s="23">
        <v>No</v>
      </c>
      <c r="AH1166" t="str" s="23">
        <v>Yes</v>
      </c>
      <c r="AI1166" s="18">
        <v>402</v>
      </c>
    </row>
    <row r="1167" ht="32" customHeight="1">
      <c r="A1167" t="str" s="7">
        <v>Elegant Elephant Baking Co.</v>
      </c>
      <c r="B1167" t="str" s="7">
        <v>Gluten Free Cinnamon Roll Pan</v>
      </c>
      <c r="C1167" t="str" s="7">
        <v>6"</v>
      </c>
      <c r="D1167" t="str" s="7">
        <v>CSA Members</v>
      </c>
      <c r="E1167" s="12">
        <v>8.4</v>
      </c>
      <c r="F1167" s="13">
        <v>9.07</v>
      </c>
      <c r="G1167" s="13">
        <f>IF(AND(ISNUMBER(E1167),ISNUMBER(F1167)),F1167-E1167,"")</f>
        <v>0.67</v>
      </c>
      <c r="H1167" s="14">
        <f>IF(AND(ISNUMBER(E1167),E1167&gt;0,ISNUMBER(F1167)),F1167/E1167-1,"")</f>
        <v>0.0797619047619047</v>
      </c>
      <c r="I1167" t="str" s="15">
        <v>Unreviewed</v>
      </c>
      <c r="J1167" s="16"/>
      <c r="K1167" t="str" s="15">
        <v/>
      </c>
      <c r="L1167" s="17" t="str">
        <f>IF(AC1167="Local catalog","",IF(AG1167="Yes",IF(ISNUMBER(E1167),E1167,""),IF(I1167="Keep current",IF(ISNUMBER(E1167),E1167,""),IF(AH1167&lt;&gt;"Yes","",IF(I1167="Approve proposed",F1167,IF(AND(I1167="Use my price",AND(ISNUMBER(J1167),J1167&gt;0)),J1167,""))))))</f>
        <v/>
      </c>
      <c r="M1167" t="str" s="7">
        <f>IF(AND(AG1167="Yes",OR(I1167="Approve proposed",I1167="Use my price")),"CHECK: protected price kept current",IF(OR(I1167="Unreviewed",I1167=""),"Pending review",IF(I1167="Hold","On hold",IF(I1167="Keep current",IF(ISNUMBER(E1167),"Kept current","CHECK: no confirmed current price"),IF(AH1167&lt;&gt;"Yes","CHECK: source needs review",IF(AND(I1167="Use my price",NOT(AND(ISNUMBER(J1167),J1167&gt;0))),"CHECK: enter a price above zero",IF(NOT(OR(I1167="Approve proposed",I1167="Use my price")),"CHECK: choose a listed decision",IF(OR(NOT(ISNUMBER(L1167)),L1167&lt;=0,NOT(ISNUMBER(Y1167)),Y1167&lt;=0,X1167&gt;=1),"CHECK: price or base unavailable",IF(L1167/(Y1167*(1-X1167))-1&lt;0,"CHECK: price below local base","Ready")))))))))</f>
        <v>Pending review</v>
      </c>
      <c r="N1167" s="18">
        <v>8.4</v>
      </c>
      <c r="O1167" s="19">
        <v>0.4</v>
      </c>
      <c r="P1167" s="14">
        <v>0.5117</v>
      </c>
      <c r="Q1167" s="20" t="str">
        <f>IF(AND(ISNUMBER(L1167),ISNUMBER(Y1167),Y1167&gt;0,X1167&lt;1),ROUND(L1167/(Y1167*(1-X1167))-1,4),"")</f>
        <v/>
      </c>
      <c r="R1167" s="12">
        <v>8.4</v>
      </c>
      <c r="S1167" s="13">
        <f>IF(AND(ISNUMBER(E1167),E1167&gt;0,ISNUMBER(F1167)),R1167*(F1167/E1167-1)*(1-'Start Here'!$B$16),0)</f>
        <v>0.6498999999999995</v>
      </c>
      <c r="T1167" s="17">
        <f>IF(AND(M1167="Ready",OR(I1167="Approve proposed",AND(I1167="Use my price",AND(ISNUMBER(J1167),J1167&gt;0))),ISNUMBER(L1167),E1167&gt;0),R1167*(L1167/E1167-1)*(1-'Start Here'!$B$16),0)</f>
        <v>0</v>
      </c>
      <c r="U1167" t="str" s="6">
        <v/>
      </c>
      <c r="V1167" t="str" s="21">
        <v>Yes</v>
      </c>
      <c r="W1167" t="str" s="21">
        <v>No</v>
      </c>
      <c r="X1167" s="22">
        <v>0</v>
      </c>
      <c r="Y1167" s="18">
        <v>6</v>
      </c>
      <c r="AB1167" t="str" s="6">
        <v>2026-10-01 10:41:27 UTC</v>
      </c>
      <c r="AC1167" t="str" s="6">
        <v>Local Line cache</v>
      </c>
      <c r="AD1167" s="23">
        <v>806041</v>
      </c>
      <c r="AE1167" s="23">
        <v>527105</v>
      </c>
      <c r="AF1167" t="str" s="23">
        <v>806041:527105:member</v>
      </c>
      <c r="AG1167" t="str" s="23">
        <v>No</v>
      </c>
      <c r="AH1167" t="str" s="23">
        <v>Yes</v>
      </c>
      <c r="AI1167" s="18">
        <v>6</v>
      </c>
    </row>
    <row r="1168" ht="32" customHeight="1">
      <c r="A1168" t="str" s="7">
        <v>Elegant Elephant Baking Co.</v>
      </c>
      <c r="B1168" t="str" s="7">
        <v>Gluten Free Cinnamon Roll Pan</v>
      </c>
      <c r="C1168" t="str" s="7">
        <v>6"</v>
      </c>
      <c r="D1168" t="str" s="7">
        <v>Guest Basket</v>
      </c>
      <c r="E1168" s="12">
        <v>8.4</v>
      </c>
      <c r="F1168" s="13">
        <v>9.07</v>
      </c>
      <c r="G1168" s="13">
        <f>IF(AND(ISNUMBER(E1168),ISNUMBER(F1168)),F1168-E1168,"")</f>
        <v>0.67</v>
      </c>
      <c r="H1168" s="14">
        <f>IF(AND(ISNUMBER(E1168),E1168&gt;0,ISNUMBER(F1168)),F1168/E1168-1,"")</f>
        <v>0.0797619047619047</v>
      </c>
      <c r="I1168" t="str" s="15">
        <v>Unreviewed</v>
      </c>
      <c r="J1168" s="16"/>
      <c r="K1168" t="str" s="15">
        <v/>
      </c>
      <c r="L1168" s="17" t="str">
        <f>IF(AC1168="Local catalog","",IF(AG1168="Yes",IF(ISNUMBER(E1168),E1168,""),IF(I1168="Keep current",IF(ISNUMBER(E1168),E1168,""),IF(AH1168&lt;&gt;"Yes","",IF(I1168="Approve proposed",F1168,IF(AND(I1168="Use my price",AND(ISNUMBER(J1168),J1168&gt;0)),J1168,""))))))</f>
        <v/>
      </c>
      <c r="M1168" t="str" s="7">
        <f>IF(AND(AG1168="Yes",OR(I1168="Approve proposed",I1168="Use my price")),"CHECK: protected price kept current",IF(OR(I1168="Unreviewed",I1168=""),"Pending review",IF(I1168="Hold","On hold",IF(I1168="Keep current",IF(ISNUMBER(E1168),"Kept current","CHECK: no confirmed current price"),IF(AH1168&lt;&gt;"Yes","CHECK: source needs review",IF(AND(I1168="Use my price",NOT(AND(ISNUMBER(J1168),J1168&gt;0))),"CHECK: enter a price above zero",IF(NOT(OR(I1168="Approve proposed",I1168="Use my price")),"CHECK: choose a listed decision",IF(OR(NOT(ISNUMBER(L1168)),L1168&lt;=0,NOT(ISNUMBER(Y1168)),Y1168&lt;=0,X1168&gt;=1),"CHECK: price or base unavailable",IF(L1168/(Y1168*(1-X1168))-1&lt;0,"CHECK: price below local base","Ready")))))))))</f>
        <v>Pending review</v>
      </c>
      <c r="N1168" s="18">
        <v>8.4</v>
      </c>
      <c r="O1168" s="19">
        <v>0.4</v>
      </c>
      <c r="P1168" s="14">
        <v>0.5117</v>
      </c>
      <c r="Q1168" s="20" t="str">
        <f>IF(AND(ISNUMBER(L1168),ISNUMBER(Y1168),Y1168&gt;0,X1168&lt;1),ROUND(L1168/(Y1168*(1-X1168))-1,4),"")</f>
        <v/>
      </c>
      <c r="R1168" s="12">
        <v>42.9</v>
      </c>
      <c r="S1168" s="13">
        <f>IF(AND(ISNUMBER(E1168),E1168&gt;0,ISNUMBER(F1168)),R1168*(F1168/E1168-1)*(1-'Start Here'!$B$16),0)</f>
        <v>3.31913214285714</v>
      </c>
      <c r="T1168" s="17">
        <f>IF(AND(M1168="Ready",OR(I1168="Approve proposed",AND(I1168="Use my price",AND(ISNUMBER(J1168),J1168&gt;0))),ISNUMBER(L1168),E1168&gt;0),R1168*(L1168/E1168-1)*(1-'Start Here'!$B$16),0)</f>
        <v>0</v>
      </c>
      <c r="U1168" t="str" s="6">
        <v/>
      </c>
      <c r="V1168" t="str" s="21">
        <v>Yes</v>
      </c>
      <c r="W1168" t="str" s="21">
        <v>No</v>
      </c>
      <c r="X1168" s="22">
        <v>0</v>
      </c>
      <c r="Y1168" s="18">
        <v>6</v>
      </c>
      <c r="AB1168" t="str" s="6">
        <v>2026-10-01 10:41:27 UTC</v>
      </c>
      <c r="AC1168" t="str" s="6">
        <v>Local Line cache</v>
      </c>
      <c r="AD1168" s="23">
        <v>806041</v>
      </c>
      <c r="AE1168" s="23">
        <v>527105</v>
      </c>
      <c r="AF1168" t="str" s="23">
        <v>806041:527105:guest</v>
      </c>
      <c r="AG1168" t="str" s="23">
        <v>No</v>
      </c>
      <c r="AH1168" t="str" s="23">
        <v>Yes</v>
      </c>
      <c r="AI1168" s="18">
        <v>30</v>
      </c>
    </row>
    <row r="1169" ht="32" customHeight="1">
      <c r="A1169" t="str" s="7">
        <v>Elegant Elephant Baking Co.</v>
      </c>
      <c r="B1169" t="str" s="7">
        <v>Gluten Free Cinnamon Roll Pan</v>
      </c>
      <c r="C1169" t="str" s="7">
        <v>6"</v>
      </c>
      <c r="D1169" t="str" s="7">
        <v>SNAP</v>
      </c>
      <c r="E1169" s="12">
        <v>8.4</v>
      </c>
      <c r="F1169" s="13">
        <v>8.4</v>
      </c>
      <c r="G1169" s="13">
        <f>IF(AND(ISNUMBER(E1169),ISNUMBER(F1169)),F1169-E1169,"")</f>
        <v>0</v>
      </c>
      <c r="H1169" s="14">
        <f>IF(AND(ISNUMBER(E1169),E1169&gt;0,ISNUMBER(F1169)),F1169/E1169-1,"")</f>
        <v>0</v>
      </c>
      <c r="I1169" t="str" s="15">
        <v>Keep current</v>
      </c>
      <c r="J1169" s="16"/>
      <c r="K1169" t="str" s="15">
        <v/>
      </c>
      <c r="L1169" s="17">
        <f>IF(AC1169="Local catalog","",IF(AG1169="Yes",IF(ISNUMBER(E1169),E1169,""),IF(I1169="Keep current",IF(ISNUMBER(E1169),E1169,""),IF(AH1169&lt;&gt;"Yes","",IF(I1169="Approve proposed",F1169,IF(AND(I1169="Use my price",AND(ISNUMBER(J1169),J1169&gt;0)),J1169,""))))))</f>
        <v>8.4</v>
      </c>
      <c r="M1169" t="str" s="7">
        <f>IF(AND(AG1169="Yes",OR(I1169="Approve proposed",I1169="Use my price")),"CHECK: protected price kept current",IF(OR(I1169="Unreviewed",I1169=""),"Pending review",IF(I1169="Hold","On hold",IF(I1169="Keep current",IF(ISNUMBER(E1169),"Kept current","CHECK: no confirmed current price"),IF(AH1169&lt;&gt;"Yes","CHECK: source needs review",IF(AND(I1169="Use my price",NOT(AND(ISNUMBER(J1169),J1169&gt;0))),"CHECK: enter a price above zero",IF(NOT(OR(I1169="Approve proposed",I1169="Use my price")),"CHECK: choose a listed decision",IF(OR(NOT(ISNUMBER(L1169)),L1169&lt;=0,NOT(ISNUMBER(Y1169)),Y1169&lt;=0,X1169&gt;=1),"CHECK: price or base unavailable",IF(L1169/(Y1169*(1-X1169))-1&lt;0,"CHECK: price below local base","Ready")))))))))</f>
        <v>Kept current</v>
      </c>
      <c r="N1169" s="18">
        <v>8.4</v>
      </c>
      <c r="O1169" s="19">
        <v>0.4</v>
      </c>
      <c r="P1169" s="14">
        <v>0.4</v>
      </c>
      <c r="Q1169" s="20">
        <f>IF(AND(ISNUMBER(L1169),ISNUMBER(Y1169),Y1169&gt;0,X1169&lt;1),ROUND(L1169/(Y1169*(1-X1169))-1,4),"")</f>
        <v>0.4</v>
      </c>
      <c r="R1169" s="12">
        <v>0</v>
      </c>
      <c r="S1169" s="13">
        <f>IF(AND(ISNUMBER(E1169),E1169&gt;0,ISNUMBER(F1169)),R1169*(F1169/E1169-1)*(1-'Start Here'!$B$16),0)</f>
        <v>0</v>
      </c>
      <c r="T1169" s="17">
        <f>IF(AND(M1169="Ready",OR(I1169="Approve proposed",AND(I1169="Use my price",AND(ISNUMBER(J1169),J1169&gt;0))),ISNUMBER(L1169),E1169&gt;0),R1169*(L1169/E1169-1)*(1-'Start Here'!$B$16),0)</f>
        <v>0</v>
      </c>
      <c r="U1169" t="str" s="6">
        <v>SNAP: preserve existing selling price</v>
      </c>
      <c r="V1169" t="str" s="21">
        <v>Yes</v>
      </c>
      <c r="W1169" t="str" s="21">
        <v>No</v>
      </c>
      <c r="X1169" s="22">
        <v>0</v>
      </c>
      <c r="Y1169" s="18">
        <v>6</v>
      </c>
      <c r="AB1169" t="str" s="6">
        <v>2026-10-01 10:41:27 UTC</v>
      </c>
      <c r="AC1169" t="str" s="6">
        <v>Local Line cache</v>
      </c>
      <c r="AD1169" s="23">
        <v>806041</v>
      </c>
      <c r="AE1169" s="23">
        <v>527105</v>
      </c>
      <c r="AF1169" t="str" s="23">
        <v>806041:527105:snap</v>
      </c>
      <c r="AG1169" t="str" s="23">
        <v>Yes</v>
      </c>
      <c r="AH1169" t="str" s="23">
        <v>Yes</v>
      </c>
      <c r="AI1169" s="18">
        <v>0</v>
      </c>
    </row>
    <row r="1170" ht="32" customHeight="1">
      <c r="A1170" t="str" s="7">
        <v>Elegant Elephant Baking Co.</v>
      </c>
      <c r="B1170" t="str" s="7">
        <v>Gluten Free Croutons</v>
      </c>
      <c r="C1170" t="str" s="7">
        <v>each</v>
      </c>
      <c r="D1170" t="str" s="7">
        <v>Herd Share Members</v>
      </c>
      <c r="E1170" s="12">
        <v>7.35</v>
      </c>
      <c r="F1170" s="13">
        <v>7.94</v>
      </c>
      <c r="G1170" s="13">
        <f>IF(AND(ISNUMBER(E1170),ISNUMBER(F1170)),F1170-E1170,"")</f>
        <v>0.59</v>
      </c>
      <c r="H1170" s="14">
        <f>IF(AND(ISNUMBER(E1170),E1170&gt;0,ISNUMBER(F1170)),F1170/E1170-1,"")</f>
        <v>0.08027210884353742</v>
      </c>
      <c r="I1170" t="str" s="15">
        <v>Unreviewed</v>
      </c>
      <c r="J1170" s="16"/>
      <c r="K1170" t="str" s="15">
        <v/>
      </c>
      <c r="L1170" s="17" t="str">
        <f>IF(AC1170="Local catalog","",IF(AG1170="Yes",IF(ISNUMBER(E1170),E1170,""),IF(I1170="Keep current",IF(ISNUMBER(E1170),E1170,""),IF(AH1170&lt;&gt;"Yes","",IF(I1170="Approve proposed",F1170,IF(AND(I1170="Use my price",AND(ISNUMBER(J1170),J1170&gt;0)),J1170,""))))))</f>
        <v/>
      </c>
      <c r="M1170" t="str" s="7">
        <f>IF(AND(AG1170="Yes",OR(I1170="Approve proposed",I1170="Use my price")),"CHECK: protected price kept current",IF(OR(I1170="Unreviewed",I1170=""),"Pending review",IF(I1170="Hold","On hold",IF(I1170="Keep current",IF(ISNUMBER(E1170),"Kept current","CHECK: no confirmed current price"),IF(AH1170&lt;&gt;"Yes","CHECK: source needs review",IF(AND(I1170="Use my price",NOT(AND(ISNUMBER(J1170),J1170&gt;0))),"CHECK: enter a price above zero",IF(NOT(OR(I1170="Approve proposed",I1170="Use my price")),"CHECK: choose a listed decision",IF(OR(NOT(ISNUMBER(L1170)),L1170&lt;=0,NOT(ISNUMBER(Y1170)),Y1170&lt;=0,X1170&gt;=1),"CHECK: price or base unavailable",IF(L1170/(Y1170*(1-X1170))-1&lt;0,"CHECK: price below local base","Ready")))))))))</f>
        <v>Pending review</v>
      </c>
      <c r="N1170" s="18">
        <v>7.35</v>
      </c>
      <c r="O1170" s="19">
        <v>0.4</v>
      </c>
      <c r="P1170" s="14">
        <v>0.5124</v>
      </c>
      <c r="Q1170" s="20" t="str">
        <f>IF(AND(ISNUMBER(L1170),ISNUMBER(Y1170),Y1170&gt;0,X1170&lt;1),ROUND(L1170/(Y1170*(1-X1170))-1,4),"")</f>
        <v/>
      </c>
      <c r="R1170" s="12">
        <v>58.800000000000004</v>
      </c>
      <c r="S1170" s="13">
        <f>IF(AND(ISNUMBER(E1170),E1170&gt;0,ISNUMBER(F1170)),R1170*(F1170/E1170-1)*(1-'Start Here'!$B$16),0)</f>
        <v>4.5784</v>
      </c>
      <c r="T1170" s="17">
        <f>IF(AND(M1170="Ready",OR(I1170="Approve proposed",AND(I1170="Use my price",AND(ISNUMBER(J1170),J1170&gt;0))),ISNUMBER(L1170),E1170&gt;0),R1170*(L1170/E1170-1)*(1-'Start Here'!$B$16),0)</f>
        <v>0</v>
      </c>
      <c r="U1170" t="str" s="6">
        <v/>
      </c>
      <c r="V1170" t="str" s="21">
        <v>Yes</v>
      </c>
      <c r="W1170" t="str" s="21">
        <v>No</v>
      </c>
      <c r="X1170" s="22">
        <v>0</v>
      </c>
      <c r="Y1170" s="18">
        <v>5.25</v>
      </c>
      <c r="AB1170" t="str" s="6">
        <v>2026-10-01 10:41:27 UTC</v>
      </c>
      <c r="AC1170" t="str" s="6">
        <v>Local Line cache</v>
      </c>
      <c r="AD1170" s="23">
        <v>806044</v>
      </c>
      <c r="AE1170" s="23">
        <v>527108</v>
      </c>
      <c r="AF1170" t="str" s="23">
        <v>806044:527108:herdShare</v>
      </c>
      <c r="AG1170" t="str" s="23">
        <v>No</v>
      </c>
      <c r="AH1170" t="str" s="23">
        <v>Yes</v>
      </c>
      <c r="AI1170" s="18">
        <v>42</v>
      </c>
    </row>
    <row r="1171" ht="32" customHeight="1">
      <c r="A1171" t="str" s="7">
        <v>Elegant Elephant Baking Co.</v>
      </c>
      <c r="B1171" t="str" s="7">
        <v>Gluten Free Croutons</v>
      </c>
      <c r="C1171" t="str" s="7">
        <v>each</v>
      </c>
      <c r="D1171" t="str" s="7">
        <v>CSA Members</v>
      </c>
      <c r="E1171" s="12">
        <v>7.35</v>
      </c>
      <c r="F1171" s="13">
        <v>7.94</v>
      </c>
      <c r="G1171" s="13">
        <f>IF(AND(ISNUMBER(E1171),ISNUMBER(F1171)),F1171-E1171,"")</f>
        <v>0.59</v>
      </c>
      <c r="H1171" s="14">
        <f>IF(AND(ISNUMBER(E1171),E1171&gt;0,ISNUMBER(F1171)),F1171/E1171-1,"")</f>
        <v>0.08027210884353742</v>
      </c>
      <c r="I1171" t="str" s="15">
        <v>Unreviewed</v>
      </c>
      <c r="J1171" s="16"/>
      <c r="K1171" t="str" s="15">
        <v/>
      </c>
      <c r="L1171" s="17" t="str">
        <f>IF(AC1171="Local catalog","",IF(AG1171="Yes",IF(ISNUMBER(E1171),E1171,""),IF(I1171="Keep current",IF(ISNUMBER(E1171),E1171,""),IF(AH1171&lt;&gt;"Yes","",IF(I1171="Approve proposed",F1171,IF(AND(I1171="Use my price",AND(ISNUMBER(J1171),J1171&gt;0)),J1171,""))))))</f>
        <v/>
      </c>
      <c r="M1171" t="str" s="7">
        <f>IF(AND(AG1171="Yes",OR(I1171="Approve proposed",I1171="Use my price")),"CHECK: protected price kept current",IF(OR(I1171="Unreviewed",I1171=""),"Pending review",IF(I1171="Hold","On hold",IF(I1171="Keep current",IF(ISNUMBER(E1171),"Kept current","CHECK: no confirmed current price"),IF(AH1171&lt;&gt;"Yes","CHECK: source needs review",IF(AND(I1171="Use my price",NOT(AND(ISNUMBER(J1171),J1171&gt;0))),"CHECK: enter a price above zero",IF(NOT(OR(I1171="Approve proposed",I1171="Use my price")),"CHECK: choose a listed decision",IF(OR(NOT(ISNUMBER(L1171)),L1171&lt;=0,NOT(ISNUMBER(Y1171)),Y1171&lt;=0,X1171&gt;=1),"CHECK: price or base unavailable",IF(L1171/(Y1171*(1-X1171))-1&lt;0,"CHECK: price below local base","Ready")))))))))</f>
        <v>Pending review</v>
      </c>
      <c r="N1171" s="18">
        <v>7.35</v>
      </c>
      <c r="O1171" s="19">
        <v>0.4</v>
      </c>
      <c r="P1171" s="14">
        <v>0.5124</v>
      </c>
      <c r="Q1171" s="20" t="str">
        <f>IF(AND(ISNUMBER(L1171),ISNUMBER(Y1171),Y1171&gt;0,X1171&lt;1),ROUND(L1171/(Y1171*(1-X1171))-1,4),"")</f>
        <v/>
      </c>
      <c r="R1171" s="12">
        <v>0</v>
      </c>
      <c r="S1171" s="13">
        <f>IF(AND(ISNUMBER(E1171),E1171&gt;0,ISNUMBER(F1171)),R1171*(F1171/E1171-1)*(1-'Start Here'!$B$16),0)</f>
        <v>0</v>
      </c>
      <c r="T1171" s="17">
        <f>IF(AND(M1171="Ready",OR(I1171="Approve proposed",AND(I1171="Use my price",AND(ISNUMBER(J1171),J1171&gt;0))),ISNUMBER(L1171),E1171&gt;0),R1171*(L1171/E1171-1)*(1-'Start Here'!$B$16),0)</f>
        <v>0</v>
      </c>
      <c r="U1171" t="str" s="6">
        <v/>
      </c>
      <c r="V1171" t="str" s="21">
        <v>Yes</v>
      </c>
      <c r="W1171" t="str" s="21">
        <v>No</v>
      </c>
      <c r="X1171" s="22">
        <v>0</v>
      </c>
      <c r="Y1171" s="18">
        <v>5.25</v>
      </c>
      <c r="AB1171" t="str" s="6">
        <v>2026-10-01 10:41:27 UTC</v>
      </c>
      <c r="AC1171" t="str" s="6">
        <v>Local Line cache</v>
      </c>
      <c r="AD1171" s="23">
        <v>806044</v>
      </c>
      <c r="AE1171" s="23">
        <v>527108</v>
      </c>
      <c r="AF1171" t="str" s="23">
        <v>806044:527108:member</v>
      </c>
      <c r="AG1171" t="str" s="23">
        <v>No</v>
      </c>
      <c r="AH1171" t="str" s="23">
        <v>Yes</v>
      </c>
      <c r="AI1171" s="18">
        <v>0</v>
      </c>
    </row>
    <row r="1172" ht="32" customHeight="1">
      <c r="A1172" t="str" s="7">
        <v>Elegant Elephant Baking Co.</v>
      </c>
      <c r="B1172" t="str" s="7">
        <v>Gluten Free Croutons</v>
      </c>
      <c r="C1172" t="str" s="7">
        <v>each</v>
      </c>
      <c r="D1172" t="str" s="7">
        <v>Guest Basket</v>
      </c>
      <c r="E1172" s="12">
        <v>7.35</v>
      </c>
      <c r="F1172" s="13">
        <v>7.94</v>
      </c>
      <c r="G1172" s="13">
        <f>IF(AND(ISNUMBER(E1172),ISNUMBER(F1172)),F1172-E1172,"")</f>
        <v>0.59</v>
      </c>
      <c r="H1172" s="14">
        <f>IF(AND(ISNUMBER(E1172),E1172&gt;0,ISNUMBER(F1172)),F1172/E1172-1,"")</f>
        <v>0.08027210884353742</v>
      </c>
      <c r="I1172" t="str" s="15">
        <v>Unreviewed</v>
      </c>
      <c r="J1172" s="16"/>
      <c r="K1172" t="str" s="15">
        <v/>
      </c>
      <c r="L1172" s="17" t="str">
        <f>IF(AC1172="Local catalog","",IF(AG1172="Yes",IF(ISNUMBER(E1172),E1172,""),IF(I1172="Keep current",IF(ISNUMBER(E1172),E1172,""),IF(AH1172&lt;&gt;"Yes","",IF(I1172="Approve proposed",F1172,IF(AND(I1172="Use my price",AND(ISNUMBER(J1172),J1172&gt;0)),J1172,""))))))</f>
        <v/>
      </c>
      <c r="M1172" t="str" s="7">
        <f>IF(AND(AG1172="Yes",OR(I1172="Approve proposed",I1172="Use my price")),"CHECK: protected price kept current",IF(OR(I1172="Unreviewed",I1172=""),"Pending review",IF(I1172="Hold","On hold",IF(I1172="Keep current",IF(ISNUMBER(E1172),"Kept current","CHECK: no confirmed current price"),IF(AH1172&lt;&gt;"Yes","CHECK: source needs review",IF(AND(I1172="Use my price",NOT(AND(ISNUMBER(J1172),J1172&gt;0))),"CHECK: enter a price above zero",IF(NOT(OR(I1172="Approve proposed",I1172="Use my price")),"CHECK: choose a listed decision",IF(OR(NOT(ISNUMBER(L1172)),L1172&lt;=0,NOT(ISNUMBER(Y1172)),Y1172&lt;=0,X1172&gt;=1),"CHECK: price or base unavailable",IF(L1172/(Y1172*(1-X1172))-1&lt;0,"CHECK: price below local base","Ready")))))))))</f>
        <v>Pending review</v>
      </c>
      <c r="N1172" s="18">
        <v>7.35</v>
      </c>
      <c r="O1172" s="19">
        <v>0.4</v>
      </c>
      <c r="P1172" s="14">
        <v>0.5124</v>
      </c>
      <c r="Q1172" s="20" t="str">
        <f>IF(AND(ISNUMBER(L1172),ISNUMBER(Y1172),Y1172&gt;0,X1172&lt;1),ROUND(L1172/(Y1172*(1-X1172))-1,4),"")</f>
        <v/>
      </c>
      <c r="R1172" s="12">
        <v>0</v>
      </c>
      <c r="S1172" s="13">
        <f>IF(AND(ISNUMBER(E1172),E1172&gt;0,ISNUMBER(F1172)),R1172*(F1172/E1172-1)*(1-'Start Here'!$B$16),0)</f>
        <v>0</v>
      </c>
      <c r="T1172" s="17">
        <f>IF(AND(M1172="Ready",OR(I1172="Approve proposed",AND(I1172="Use my price",AND(ISNUMBER(J1172),J1172&gt;0))),ISNUMBER(L1172),E1172&gt;0),R1172*(L1172/E1172-1)*(1-'Start Here'!$B$16),0)</f>
        <v>0</v>
      </c>
      <c r="U1172" t="str" s="6">
        <v/>
      </c>
      <c r="V1172" t="str" s="21">
        <v>Yes</v>
      </c>
      <c r="W1172" t="str" s="21">
        <v>No</v>
      </c>
      <c r="X1172" s="22">
        <v>0</v>
      </c>
      <c r="Y1172" s="18">
        <v>5.25</v>
      </c>
      <c r="AB1172" t="str" s="6">
        <v>2026-10-01 10:41:27 UTC</v>
      </c>
      <c r="AC1172" t="str" s="6">
        <v>Local Line cache</v>
      </c>
      <c r="AD1172" s="23">
        <v>806044</v>
      </c>
      <c r="AE1172" s="23">
        <v>527108</v>
      </c>
      <c r="AF1172" t="str" s="23">
        <v>806044:527108:guest</v>
      </c>
      <c r="AG1172" t="str" s="23">
        <v>No</v>
      </c>
      <c r="AH1172" t="str" s="23">
        <v>Yes</v>
      </c>
      <c r="AI1172" s="18">
        <v>0</v>
      </c>
    </row>
    <row r="1173" ht="32" customHeight="1">
      <c r="A1173" t="str" s="7">
        <v>Elegant Elephant Baking Co.</v>
      </c>
      <c r="B1173" t="str" s="7">
        <v>Gluten Free Croutons</v>
      </c>
      <c r="C1173" t="str" s="7">
        <v>each</v>
      </c>
      <c r="D1173" t="str" s="7">
        <v>SNAP</v>
      </c>
      <c r="E1173" s="12">
        <v>7.35</v>
      </c>
      <c r="F1173" s="13">
        <v>7.35</v>
      </c>
      <c r="G1173" s="13">
        <f>IF(AND(ISNUMBER(E1173),ISNUMBER(F1173)),F1173-E1173,"")</f>
        <v>0</v>
      </c>
      <c r="H1173" s="14">
        <f>IF(AND(ISNUMBER(E1173),E1173&gt;0,ISNUMBER(F1173)),F1173/E1173-1,"")</f>
        <v>0</v>
      </c>
      <c r="I1173" t="str" s="15">
        <v>Keep current</v>
      </c>
      <c r="J1173" s="16"/>
      <c r="K1173" t="str" s="15">
        <v/>
      </c>
      <c r="L1173" s="17">
        <f>IF(AC1173="Local catalog","",IF(AG1173="Yes",IF(ISNUMBER(E1173),E1173,""),IF(I1173="Keep current",IF(ISNUMBER(E1173),E1173,""),IF(AH1173&lt;&gt;"Yes","",IF(I1173="Approve proposed",F1173,IF(AND(I1173="Use my price",AND(ISNUMBER(J1173),J1173&gt;0)),J1173,""))))))</f>
        <v>7.35</v>
      </c>
      <c r="M1173" t="str" s="7">
        <f>IF(AND(AG1173="Yes",OR(I1173="Approve proposed",I1173="Use my price")),"CHECK: protected price kept current",IF(OR(I1173="Unreviewed",I1173=""),"Pending review",IF(I1173="Hold","On hold",IF(I1173="Keep current",IF(ISNUMBER(E1173),"Kept current","CHECK: no confirmed current price"),IF(AH1173&lt;&gt;"Yes","CHECK: source needs review",IF(AND(I1173="Use my price",NOT(AND(ISNUMBER(J1173),J1173&gt;0))),"CHECK: enter a price above zero",IF(NOT(OR(I1173="Approve proposed",I1173="Use my price")),"CHECK: choose a listed decision",IF(OR(NOT(ISNUMBER(L1173)),L1173&lt;=0,NOT(ISNUMBER(Y1173)),Y1173&lt;=0,X1173&gt;=1),"CHECK: price or base unavailable",IF(L1173/(Y1173*(1-X1173))-1&lt;0,"CHECK: price below local base","Ready")))))))))</f>
        <v>Kept current</v>
      </c>
      <c r="N1173" s="18">
        <v>7.35</v>
      </c>
      <c r="O1173" s="19">
        <v>0.4</v>
      </c>
      <c r="P1173" s="14">
        <v>0.4</v>
      </c>
      <c r="Q1173" s="20">
        <f>IF(AND(ISNUMBER(L1173),ISNUMBER(Y1173),Y1173&gt;0,X1173&lt;1),ROUND(L1173/(Y1173*(1-X1173))-1,4),"")</f>
        <v>0.4</v>
      </c>
      <c r="R1173" s="12">
        <v>0</v>
      </c>
      <c r="S1173" s="13">
        <f>IF(AND(ISNUMBER(E1173),E1173&gt;0,ISNUMBER(F1173)),R1173*(F1173/E1173-1)*(1-'Start Here'!$B$16),0)</f>
        <v>0</v>
      </c>
      <c r="T1173" s="17">
        <f>IF(AND(M1173="Ready",OR(I1173="Approve proposed",AND(I1173="Use my price",AND(ISNUMBER(J1173),J1173&gt;0))),ISNUMBER(L1173),E1173&gt;0),R1173*(L1173/E1173-1)*(1-'Start Here'!$B$16),0)</f>
        <v>0</v>
      </c>
      <c r="U1173" t="str" s="6">
        <v>SNAP: preserve existing selling price</v>
      </c>
      <c r="V1173" t="str" s="21">
        <v>Yes</v>
      </c>
      <c r="W1173" t="str" s="21">
        <v>No</v>
      </c>
      <c r="X1173" s="22">
        <v>0</v>
      </c>
      <c r="Y1173" s="18">
        <v>5.25</v>
      </c>
      <c r="AB1173" t="str" s="6">
        <v>2026-10-01 10:41:27 UTC</v>
      </c>
      <c r="AC1173" t="str" s="6">
        <v>Local Line cache</v>
      </c>
      <c r="AD1173" s="23">
        <v>806044</v>
      </c>
      <c r="AE1173" s="23">
        <v>527108</v>
      </c>
      <c r="AF1173" t="str" s="23">
        <v>806044:527108:snap</v>
      </c>
      <c r="AG1173" t="str" s="23">
        <v>Yes</v>
      </c>
      <c r="AH1173" t="str" s="23">
        <v>Yes</v>
      </c>
      <c r="AI1173" s="18">
        <v>0</v>
      </c>
    </row>
    <row r="1174" ht="32" customHeight="1">
      <c r="A1174" t="str" s="7">
        <v>Elegant Elephant Baking Co.</v>
      </c>
      <c r="B1174" t="str" s="7">
        <v>Gluten Free Dinner Rolls</v>
      </c>
      <c r="C1174" t="str" s="7">
        <v>bag of 6</v>
      </c>
      <c r="D1174" t="str" s="7">
        <v>Herd Share Members</v>
      </c>
      <c r="E1174" s="12">
        <v>8.05</v>
      </c>
      <c r="F1174" s="13">
        <v>8.69</v>
      </c>
      <c r="G1174" s="13">
        <f>IF(AND(ISNUMBER(E1174),ISNUMBER(F1174)),F1174-E1174,"")</f>
        <v>0.64</v>
      </c>
      <c r="H1174" s="14">
        <f>IF(AND(ISNUMBER(E1174),E1174&gt;0,ISNUMBER(F1174)),F1174/E1174-1,"")</f>
        <v>0.0795031055900619</v>
      </c>
      <c r="I1174" t="str" s="15">
        <v>Unreviewed</v>
      </c>
      <c r="J1174" s="16"/>
      <c r="K1174" t="str" s="15">
        <v/>
      </c>
      <c r="L1174" s="17" t="str">
        <f>IF(AC1174="Local catalog","",IF(AG1174="Yes",IF(ISNUMBER(E1174),E1174,""),IF(I1174="Keep current",IF(ISNUMBER(E1174),E1174,""),IF(AH1174&lt;&gt;"Yes","",IF(I1174="Approve proposed",F1174,IF(AND(I1174="Use my price",AND(ISNUMBER(J1174),J1174&gt;0)),J1174,""))))))</f>
        <v/>
      </c>
      <c r="M1174" t="str" s="7">
        <f>IF(AND(AG1174="Yes",OR(I1174="Approve proposed",I1174="Use my price")),"CHECK: protected price kept current",IF(OR(I1174="Unreviewed",I1174=""),"Pending review",IF(I1174="Hold","On hold",IF(I1174="Keep current",IF(ISNUMBER(E1174),"Kept current","CHECK: no confirmed current price"),IF(AH1174&lt;&gt;"Yes","CHECK: source needs review",IF(AND(I1174="Use my price",NOT(AND(ISNUMBER(J1174),J1174&gt;0))),"CHECK: enter a price above zero",IF(NOT(OR(I1174="Approve proposed",I1174="Use my price")),"CHECK: choose a listed decision",IF(OR(NOT(ISNUMBER(L1174)),L1174&lt;=0,NOT(ISNUMBER(Y1174)),Y1174&lt;=0,X1174&gt;=1),"CHECK: price or base unavailable",IF(L1174/(Y1174*(1-X1174))-1&lt;0,"CHECK: price below local base","Ready")))))))))</f>
        <v>Pending review</v>
      </c>
      <c r="N1174" s="18">
        <v>8.05</v>
      </c>
      <c r="O1174" s="19">
        <v>0.4</v>
      </c>
      <c r="P1174" s="14">
        <v>0.5113</v>
      </c>
      <c r="Q1174" s="20" t="str">
        <f>IF(AND(ISNUMBER(L1174),ISNUMBER(Y1174),Y1174&gt;0,X1174&lt;1),ROUND(L1174/(Y1174*(1-X1174))-1,4),"")</f>
        <v/>
      </c>
      <c r="R1174" s="12">
        <v>144.89999999999998</v>
      </c>
      <c r="S1174" s="13">
        <f>IF(AND(ISNUMBER(E1174),E1174&gt;0,ISNUMBER(F1174)),R1174*(F1174/E1174-1)*(1-'Start Here'!$B$16),0)</f>
        <v>11.174399999999968</v>
      </c>
      <c r="T1174" s="17">
        <f>IF(AND(M1174="Ready",OR(I1174="Approve proposed",AND(I1174="Use my price",AND(ISNUMBER(J1174),J1174&gt;0))),ISNUMBER(L1174),E1174&gt;0),R1174*(L1174/E1174-1)*(1-'Start Here'!$B$16),0)</f>
        <v>0</v>
      </c>
      <c r="U1174" t="str" s="6">
        <v/>
      </c>
      <c r="V1174" t="str" s="21">
        <v>Yes</v>
      </c>
      <c r="W1174" t="str" s="21">
        <v>No</v>
      </c>
      <c r="X1174" s="22">
        <v>0</v>
      </c>
      <c r="Y1174" s="18">
        <v>5.75</v>
      </c>
      <c r="AB1174" t="str" s="6">
        <v>2026-10-01 10:41:27 UTC</v>
      </c>
      <c r="AC1174" t="str" s="6">
        <v>Local Line cache</v>
      </c>
      <c r="AD1174" s="23">
        <v>806046</v>
      </c>
      <c r="AE1174" s="23">
        <v>527110</v>
      </c>
      <c r="AF1174" t="str" s="23">
        <v>806046:527110:herdShare</v>
      </c>
      <c r="AG1174" t="str" s="23">
        <v>No</v>
      </c>
      <c r="AH1174" t="str" s="23">
        <v>Yes</v>
      </c>
      <c r="AI1174" s="18">
        <v>103.5</v>
      </c>
    </row>
    <row r="1175" ht="32" customHeight="1">
      <c r="A1175" t="str" s="7">
        <v>Elegant Elephant Baking Co.</v>
      </c>
      <c r="B1175" t="str" s="7">
        <v>Gluten Free Dinner Rolls</v>
      </c>
      <c r="C1175" t="str" s="7">
        <v>bag of 6</v>
      </c>
      <c r="D1175" t="str" s="7">
        <v>CSA Members</v>
      </c>
      <c r="E1175" s="12">
        <v>8.05</v>
      </c>
      <c r="F1175" s="13">
        <v>8.69</v>
      </c>
      <c r="G1175" s="13">
        <f>IF(AND(ISNUMBER(E1175),ISNUMBER(F1175)),F1175-E1175,"")</f>
        <v>0.64</v>
      </c>
      <c r="H1175" s="14">
        <f>IF(AND(ISNUMBER(E1175),E1175&gt;0,ISNUMBER(F1175)),F1175/E1175-1,"")</f>
        <v>0.0795031055900619</v>
      </c>
      <c r="I1175" t="str" s="15">
        <v>Unreviewed</v>
      </c>
      <c r="J1175" s="16"/>
      <c r="K1175" t="str" s="15">
        <v/>
      </c>
      <c r="L1175" s="17" t="str">
        <f>IF(AC1175="Local catalog","",IF(AG1175="Yes",IF(ISNUMBER(E1175),E1175,""),IF(I1175="Keep current",IF(ISNUMBER(E1175),E1175,""),IF(AH1175&lt;&gt;"Yes","",IF(I1175="Approve proposed",F1175,IF(AND(I1175="Use my price",AND(ISNUMBER(J1175),J1175&gt;0)),J1175,""))))))</f>
        <v/>
      </c>
      <c r="M1175" t="str" s="7">
        <f>IF(AND(AG1175="Yes",OR(I1175="Approve proposed",I1175="Use my price")),"CHECK: protected price kept current",IF(OR(I1175="Unreviewed",I1175=""),"Pending review",IF(I1175="Hold","On hold",IF(I1175="Keep current",IF(ISNUMBER(E1175),"Kept current","CHECK: no confirmed current price"),IF(AH1175&lt;&gt;"Yes","CHECK: source needs review",IF(AND(I1175="Use my price",NOT(AND(ISNUMBER(J1175),J1175&gt;0))),"CHECK: enter a price above zero",IF(NOT(OR(I1175="Approve proposed",I1175="Use my price")),"CHECK: choose a listed decision",IF(OR(NOT(ISNUMBER(L1175)),L1175&lt;=0,NOT(ISNUMBER(Y1175)),Y1175&lt;=0,X1175&gt;=1),"CHECK: price or base unavailable",IF(L1175/(Y1175*(1-X1175))-1&lt;0,"CHECK: price below local base","Ready")))))))))</f>
        <v>Pending review</v>
      </c>
      <c r="N1175" s="18">
        <v>8.05</v>
      </c>
      <c r="O1175" s="19">
        <v>0.4</v>
      </c>
      <c r="P1175" s="14">
        <v>0.5113</v>
      </c>
      <c r="Q1175" s="20" t="str">
        <f>IF(AND(ISNUMBER(L1175),ISNUMBER(Y1175),Y1175&gt;0,X1175&lt;1),ROUND(L1175/(Y1175*(1-X1175))-1,4),"")</f>
        <v/>
      </c>
      <c r="R1175" s="12">
        <v>16.1</v>
      </c>
      <c r="S1175" s="13">
        <f>IF(AND(ISNUMBER(E1175),E1175&gt;0,ISNUMBER(F1175)),R1175*(F1175/E1175-1)*(1-'Start Here'!$B$16),0)</f>
        <v>1.241599999999997</v>
      </c>
      <c r="T1175" s="17">
        <f>IF(AND(M1175="Ready",OR(I1175="Approve proposed",AND(I1175="Use my price",AND(ISNUMBER(J1175),J1175&gt;0))),ISNUMBER(L1175),E1175&gt;0),R1175*(L1175/E1175-1)*(1-'Start Here'!$B$16),0)</f>
        <v>0</v>
      </c>
      <c r="U1175" t="str" s="6">
        <v/>
      </c>
      <c r="V1175" t="str" s="21">
        <v>Yes</v>
      </c>
      <c r="W1175" t="str" s="21">
        <v>No</v>
      </c>
      <c r="X1175" s="22">
        <v>0</v>
      </c>
      <c r="Y1175" s="18">
        <v>5.75</v>
      </c>
      <c r="AB1175" t="str" s="6">
        <v>2026-10-01 10:41:27 UTC</v>
      </c>
      <c r="AC1175" t="str" s="6">
        <v>Local Line cache</v>
      </c>
      <c r="AD1175" s="23">
        <v>806046</v>
      </c>
      <c r="AE1175" s="23">
        <v>527110</v>
      </c>
      <c r="AF1175" t="str" s="23">
        <v>806046:527110:member</v>
      </c>
      <c r="AG1175" t="str" s="23">
        <v>No</v>
      </c>
      <c r="AH1175" t="str" s="23">
        <v>Yes</v>
      </c>
      <c r="AI1175" s="18">
        <v>11.5</v>
      </c>
    </row>
    <row r="1176" ht="32" customHeight="1">
      <c r="A1176" t="str" s="7">
        <v>Elegant Elephant Baking Co.</v>
      </c>
      <c r="B1176" t="str" s="7">
        <v>Gluten Free Dinner Rolls</v>
      </c>
      <c r="C1176" t="str" s="7">
        <v>bag of 6</v>
      </c>
      <c r="D1176" t="str" s="7">
        <v>Guest Basket</v>
      </c>
      <c r="E1176" s="12">
        <v>8.05</v>
      </c>
      <c r="F1176" s="13">
        <v>8.69</v>
      </c>
      <c r="G1176" s="13">
        <f>IF(AND(ISNUMBER(E1176),ISNUMBER(F1176)),F1176-E1176,"")</f>
        <v>0.64</v>
      </c>
      <c r="H1176" s="14">
        <f>IF(AND(ISNUMBER(E1176),E1176&gt;0,ISNUMBER(F1176)),F1176/E1176-1,"")</f>
        <v>0.0795031055900619</v>
      </c>
      <c r="I1176" t="str" s="15">
        <v>Unreviewed</v>
      </c>
      <c r="J1176" s="16"/>
      <c r="K1176" t="str" s="15">
        <v/>
      </c>
      <c r="L1176" s="17" t="str">
        <f>IF(AC1176="Local catalog","",IF(AG1176="Yes",IF(ISNUMBER(E1176),E1176,""),IF(I1176="Keep current",IF(ISNUMBER(E1176),E1176,""),IF(AH1176&lt;&gt;"Yes","",IF(I1176="Approve proposed",F1176,IF(AND(I1176="Use my price",AND(ISNUMBER(J1176),J1176&gt;0)),J1176,""))))))</f>
        <v/>
      </c>
      <c r="M1176" t="str" s="7">
        <f>IF(AND(AG1176="Yes",OR(I1176="Approve proposed",I1176="Use my price")),"CHECK: protected price kept current",IF(OR(I1176="Unreviewed",I1176=""),"Pending review",IF(I1176="Hold","On hold",IF(I1176="Keep current",IF(ISNUMBER(E1176),"Kept current","CHECK: no confirmed current price"),IF(AH1176&lt;&gt;"Yes","CHECK: source needs review",IF(AND(I1176="Use my price",NOT(AND(ISNUMBER(J1176),J1176&gt;0))),"CHECK: enter a price above zero",IF(NOT(OR(I1176="Approve proposed",I1176="Use my price")),"CHECK: choose a listed decision",IF(OR(NOT(ISNUMBER(L1176)),L1176&lt;=0,NOT(ISNUMBER(Y1176)),Y1176&lt;=0,X1176&gt;=1),"CHECK: price or base unavailable",IF(L1176/(Y1176*(1-X1176))-1&lt;0,"CHECK: price below local base","Ready")))))))))</f>
        <v>Pending review</v>
      </c>
      <c r="N1176" s="18">
        <v>8.05</v>
      </c>
      <c r="O1176" s="19">
        <v>0.4</v>
      </c>
      <c r="P1176" s="14">
        <v>0.5113</v>
      </c>
      <c r="Q1176" s="20" t="str">
        <f>IF(AND(ISNUMBER(L1176),ISNUMBER(Y1176),Y1176&gt;0,X1176&lt;1),ROUND(L1176/(Y1176*(1-X1176))-1,4),"")</f>
        <v/>
      </c>
      <c r="R1176" s="12">
        <v>24.150000000000002</v>
      </c>
      <c r="S1176" s="13">
        <f>IF(AND(ISNUMBER(E1176),E1176&gt;0,ISNUMBER(F1176)),R1176*(F1176/E1176-1)*(1-'Start Here'!$B$16),0)</f>
        <v>1.8623999999999954</v>
      </c>
      <c r="T1176" s="17">
        <f>IF(AND(M1176="Ready",OR(I1176="Approve proposed",AND(I1176="Use my price",AND(ISNUMBER(J1176),J1176&gt;0))),ISNUMBER(L1176),E1176&gt;0),R1176*(L1176/E1176-1)*(1-'Start Here'!$B$16),0)</f>
        <v>0</v>
      </c>
      <c r="U1176" t="str" s="6">
        <v/>
      </c>
      <c r="V1176" t="str" s="21">
        <v>Yes</v>
      </c>
      <c r="W1176" t="str" s="21">
        <v>No</v>
      </c>
      <c r="X1176" s="22">
        <v>0</v>
      </c>
      <c r="Y1176" s="18">
        <v>5.75</v>
      </c>
      <c r="AB1176" t="str" s="6">
        <v>2026-10-01 10:41:27 UTC</v>
      </c>
      <c r="AC1176" t="str" s="6">
        <v>Local Line cache</v>
      </c>
      <c r="AD1176" s="23">
        <v>806046</v>
      </c>
      <c r="AE1176" s="23">
        <v>527110</v>
      </c>
      <c r="AF1176" t="str" s="23">
        <v>806046:527110:guest</v>
      </c>
      <c r="AG1176" t="str" s="23">
        <v>No</v>
      </c>
      <c r="AH1176" t="str" s="23">
        <v>Yes</v>
      </c>
      <c r="AI1176" s="18">
        <v>17.25</v>
      </c>
    </row>
    <row r="1177" ht="32" customHeight="1">
      <c r="A1177" t="str" s="7">
        <v>Elegant Elephant Baking Co.</v>
      </c>
      <c r="B1177" t="str" s="7">
        <v>Gluten Free Dinner Rolls</v>
      </c>
      <c r="C1177" t="str" s="7">
        <v>bag of 6</v>
      </c>
      <c r="D1177" t="str" s="7">
        <v>SNAP</v>
      </c>
      <c r="E1177" s="12">
        <v>8.05</v>
      </c>
      <c r="F1177" s="13">
        <v>8.05</v>
      </c>
      <c r="G1177" s="13">
        <f>IF(AND(ISNUMBER(E1177),ISNUMBER(F1177)),F1177-E1177,"")</f>
        <v>0</v>
      </c>
      <c r="H1177" s="14">
        <f>IF(AND(ISNUMBER(E1177),E1177&gt;0,ISNUMBER(F1177)),F1177/E1177-1,"")</f>
        <v>0</v>
      </c>
      <c r="I1177" t="str" s="15">
        <v>Keep current</v>
      </c>
      <c r="J1177" s="16"/>
      <c r="K1177" t="str" s="15">
        <v/>
      </c>
      <c r="L1177" s="17">
        <f>IF(AC1177="Local catalog","",IF(AG1177="Yes",IF(ISNUMBER(E1177),E1177,""),IF(I1177="Keep current",IF(ISNUMBER(E1177),E1177,""),IF(AH1177&lt;&gt;"Yes","",IF(I1177="Approve proposed",F1177,IF(AND(I1177="Use my price",AND(ISNUMBER(J1177),J1177&gt;0)),J1177,""))))))</f>
        <v>8.05</v>
      </c>
      <c r="M1177" t="str" s="7">
        <f>IF(AND(AG1177="Yes",OR(I1177="Approve proposed",I1177="Use my price")),"CHECK: protected price kept current",IF(OR(I1177="Unreviewed",I1177=""),"Pending review",IF(I1177="Hold","On hold",IF(I1177="Keep current",IF(ISNUMBER(E1177),"Kept current","CHECK: no confirmed current price"),IF(AH1177&lt;&gt;"Yes","CHECK: source needs review",IF(AND(I1177="Use my price",NOT(AND(ISNUMBER(J1177),J1177&gt;0))),"CHECK: enter a price above zero",IF(NOT(OR(I1177="Approve proposed",I1177="Use my price")),"CHECK: choose a listed decision",IF(OR(NOT(ISNUMBER(L1177)),L1177&lt;=0,NOT(ISNUMBER(Y1177)),Y1177&lt;=0,X1177&gt;=1),"CHECK: price or base unavailable",IF(L1177/(Y1177*(1-X1177))-1&lt;0,"CHECK: price below local base","Ready")))))))))</f>
        <v>Kept current</v>
      </c>
      <c r="N1177" s="18">
        <v>8.05</v>
      </c>
      <c r="O1177" s="19">
        <v>0.4</v>
      </c>
      <c r="P1177" s="14">
        <v>0.4</v>
      </c>
      <c r="Q1177" s="20">
        <f>IF(AND(ISNUMBER(L1177),ISNUMBER(Y1177),Y1177&gt;0,X1177&lt;1),ROUND(L1177/(Y1177*(1-X1177))-1,4),"")</f>
        <v>0.4</v>
      </c>
      <c r="R1177" s="12">
        <v>0</v>
      </c>
      <c r="S1177" s="13">
        <f>IF(AND(ISNUMBER(E1177),E1177&gt;0,ISNUMBER(F1177)),R1177*(F1177/E1177-1)*(1-'Start Here'!$B$16),0)</f>
        <v>0</v>
      </c>
      <c r="T1177" s="17">
        <f>IF(AND(M1177="Ready",OR(I1177="Approve proposed",AND(I1177="Use my price",AND(ISNUMBER(J1177),J1177&gt;0))),ISNUMBER(L1177),E1177&gt;0),R1177*(L1177/E1177-1)*(1-'Start Here'!$B$16),0)</f>
        <v>0</v>
      </c>
      <c r="U1177" t="str" s="6">
        <v>SNAP: preserve existing selling price</v>
      </c>
      <c r="V1177" t="str" s="21">
        <v>Yes</v>
      </c>
      <c r="W1177" t="str" s="21">
        <v>No</v>
      </c>
      <c r="X1177" s="22">
        <v>0</v>
      </c>
      <c r="Y1177" s="18">
        <v>5.75</v>
      </c>
      <c r="AB1177" t="str" s="6">
        <v>2026-10-01 10:41:27 UTC</v>
      </c>
      <c r="AC1177" t="str" s="6">
        <v>Local Line cache</v>
      </c>
      <c r="AD1177" s="23">
        <v>806046</v>
      </c>
      <c r="AE1177" s="23">
        <v>527110</v>
      </c>
      <c r="AF1177" t="str" s="23">
        <v>806046:527110:snap</v>
      </c>
      <c r="AG1177" t="str" s="23">
        <v>Yes</v>
      </c>
      <c r="AH1177" t="str" s="23">
        <v>Yes</v>
      </c>
      <c r="AI1177" s="18">
        <v>0</v>
      </c>
    </row>
    <row r="1178" ht="32" customHeight="1">
      <c r="A1178" t="str" s="7">
        <v>Elegant Elephant Baking Co.</v>
      </c>
      <c r="B1178" t="str" s="7">
        <v>Gluten Free Half Almond Loaf Sliced</v>
      </c>
      <c r="C1178" t="str" s="7">
        <v>each</v>
      </c>
      <c r="D1178" t="str" s="7">
        <v>Herd Share Members</v>
      </c>
      <c r="E1178" s="12">
        <v>7</v>
      </c>
      <c r="F1178" s="13">
        <v>7.56</v>
      </c>
      <c r="G1178" s="13">
        <f>IF(AND(ISNUMBER(E1178),ISNUMBER(F1178)),F1178-E1178,"")</f>
        <v>0.56</v>
      </c>
      <c r="H1178" s="14">
        <f>IF(AND(ISNUMBER(E1178),E1178&gt;0,ISNUMBER(F1178)),F1178/E1178-1,"")</f>
        <v>0.07999999999999985</v>
      </c>
      <c r="I1178" t="str" s="15">
        <v>Unreviewed</v>
      </c>
      <c r="J1178" s="16"/>
      <c r="K1178" t="str" s="15">
        <v/>
      </c>
      <c r="L1178" s="17" t="str">
        <f>IF(AC1178="Local catalog","",IF(AG1178="Yes",IF(ISNUMBER(E1178),E1178,""),IF(I1178="Keep current",IF(ISNUMBER(E1178),E1178,""),IF(AH1178&lt;&gt;"Yes","",IF(I1178="Approve proposed",F1178,IF(AND(I1178="Use my price",AND(ISNUMBER(J1178),J1178&gt;0)),J1178,""))))))</f>
        <v/>
      </c>
      <c r="M1178" t="str" s="7">
        <f>IF(AND(AG1178="Yes",OR(I1178="Approve proposed",I1178="Use my price")),"CHECK: protected price kept current",IF(OR(I1178="Unreviewed",I1178=""),"Pending review",IF(I1178="Hold","On hold",IF(I1178="Keep current",IF(ISNUMBER(E1178),"Kept current","CHECK: no confirmed current price"),IF(AH1178&lt;&gt;"Yes","CHECK: source needs review",IF(AND(I1178="Use my price",NOT(AND(ISNUMBER(J1178),J1178&gt;0))),"CHECK: enter a price above zero",IF(NOT(OR(I1178="Approve proposed",I1178="Use my price")),"CHECK: choose a listed decision",IF(OR(NOT(ISNUMBER(L1178)),L1178&lt;=0,NOT(ISNUMBER(Y1178)),Y1178&lt;=0,X1178&gt;=1),"CHECK: price or base unavailable",IF(L1178/(Y1178*(1-X1178))-1&lt;0,"CHECK: price below local base","Ready")))))))))</f>
        <v>Pending review</v>
      </c>
      <c r="N1178" s="18">
        <v>7</v>
      </c>
      <c r="O1178" s="19">
        <v>0.4</v>
      </c>
      <c r="P1178" s="14">
        <v>0.512</v>
      </c>
      <c r="Q1178" s="20" t="str">
        <f>IF(AND(ISNUMBER(L1178),ISNUMBER(Y1178),Y1178&gt;0,X1178&lt;1),ROUND(L1178/(Y1178*(1-X1178))-1,4),"")</f>
        <v/>
      </c>
      <c r="R1178" s="12">
        <v>154</v>
      </c>
      <c r="S1178" s="13">
        <f>IF(AND(ISNUMBER(E1178),E1178&gt;0,ISNUMBER(F1178)),R1178*(F1178/E1178-1)*(1-'Start Here'!$B$16),0)</f>
        <v>11.950399999999977</v>
      </c>
      <c r="T1178" s="17">
        <f>IF(AND(M1178="Ready",OR(I1178="Approve proposed",AND(I1178="Use my price",AND(ISNUMBER(J1178),J1178&gt;0))),ISNUMBER(L1178),E1178&gt;0),R1178*(L1178/E1178-1)*(1-'Start Here'!$B$16),0)</f>
        <v>0</v>
      </c>
      <c r="U1178" t="str" s="6">
        <v/>
      </c>
      <c r="V1178" t="str" s="21">
        <v>Yes</v>
      </c>
      <c r="W1178" t="str" s="21">
        <v>No</v>
      </c>
      <c r="X1178" s="22">
        <v>0</v>
      </c>
      <c r="Y1178" s="18">
        <v>5</v>
      </c>
      <c r="AB1178" t="str" s="6">
        <v>2026-10-01 10:41:27 UTC</v>
      </c>
      <c r="AC1178" t="str" s="6">
        <v>Local Line cache</v>
      </c>
      <c r="AD1178" s="23">
        <v>806048</v>
      </c>
      <c r="AE1178" s="23">
        <v>527112</v>
      </c>
      <c r="AF1178" t="str" s="23">
        <v>806048:527112:herdShare</v>
      </c>
      <c r="AG1178" t="str" s="23">
        <v>No</v>
      </c>
      <c r="AH1178" t="str" s="23">
        <v>Yes</v>
      </c>
      <c r="AI1178" s="18">
        <v>110</v>
      </c>
    </row>
    <row r="1179" ht="32" customHeight="1">
      <c r="A1179" t="str" s="7">
        <v>Elegant Elephant Baking Co.</v>
      </c>
      <c r="B1179" t="str" s="7">
        <v>Gluten Free Half Almond Loaf Sliced</v>
      </c>
      <c r="C1179" t="str" s="7">
        <v>each</v>
      </c>
      <c r="D1179" t="str" s="7">
        <v>CSA Members</v>
      </c>
      <c r="E1179" s="12">
        <v>7</v>
      </c>
      <c r="F1179" s="13">
        <v>7.56</v>
      </c>
      <c r="G1179" s="13">
        <f>IF(AND(ISNUMBER(E1179),ISNUMBER(F1179)),F1179-E1179,"")</f>
        <v>0.56</v>
      </c>
      <c r="H1179" s="14">
        <f>IF(AND(ISNUMBER(E1179),E1179&gt;0,ISNUMBER(F1179)),F1179/E1179-1,"")</f>
        <v>0.07999999999999985</v>
      </c>
      <c r="I1179" t="str" s="15">
        <v>Unreviewed</v>
      </c>
      <c r="J1179" s="16"/>
      <c r="K1179" t="str" s="15">
        <v/>
      </c>
      <c r="L1179" s="17" t="str">
        <f>IF(AC1179="Local catalog","",IF(AG1179="Yes",IF(ISNUMBER(E1179),E1179,""),IF(I1179="Keep current",IF(ISNUMBER(E1179),E1179,""),IF(AH1179&lt;&gt;"Yes","",IF(I1179="Approve proposed",F1179,IF(AND(I1179="Use my price",AND(ISNUMBER(J1179),J1179&gt;0)),J1179,""))))))</f>
        <v/>
      </c>
      <c r="M1179" t="str" s="7">
        <f>IF(AND(AG1179="Yes",OR(I1179="Approve proposed",I1179="Use my price")),"CHECK: protected price kept current",IF(OR(I1179="Unreviewed",I1179=""),"Pending review",IF(I1179="Hold","On hold",IF(I1179="Keep current",IF(ISNUMBER(E1179),"Kept current","CHECK: no confirmed current price"),IF(AH1179&lt;&gt;"Yes","CHECK: source needs review",IF(AND(I1179="Use my price",NOT(AND(ISNUMBER(J1179),J1179&gt;0))),"CHECK: enter a price above zero",IF(NOT(OR(I1179="Approve proposed",I1179="Use my price")),"CHECK: choose a listed decision",IF(OR(NOT(ISNUMBER(L1179)),L1179&lt;=0,NOT(ISNUMBER(Y1179)),Y1179&lt;=0,X1179&gt;=1),"CHECK: price or base unavailable",IF(L1179/(Y1179*(1-X1179))-1&lt;0,"CHECK: price below local base","Ready")))))))))</f>
        <v>Pending review</v>
      </c>
      <c r="N1179" s="18">
        <v>7</v>
      </c>
      <c r="O1179" s="19">
        <v>0.4</v>
      </c>
      <c r="P1179" s="14">
        <v>0.512</v>
      </c>
      <c r="Q1179" s="20" t="str">
        <f>IF(AND(ISNUMBER(L1179),ISNUMBER(Y1179),Y1179&gt;0,X1179&lt;1),ROUND(L1179/(Y1179*(1-X1179))-1,4),"")</f>
        <v/>
      </c>
      <c r="R1179" s="12">
        <v>28</v>
      </c>
      <c r="S1179" s="13">
        <f>IF(AND(ISNUMBER(E1179),E1179&gt;0,ISNUMBER(F1179)),R1179*(F1179/E1179-1)*(1-'Start Here'!$B$16),0)</f>
        <v>2.1727999999999956</v>
      </c>
      <c r="T1179" s="17">
        <f>IF(AND(M1179="Ready",OR(I1179="Approve proposed",AND(I1179="Use my price",AND(ISNUMBER(J1179),J1179&gt;0))),ISNUMBER(L1179),E1179&gt;0),R1179*(L1179/E1179-1)*(1-'Start Here'!$B$16),0)</f>
        <v>0</v>
      </c>
      <c r="U1179" t="str" s="6">
        <v/>
      </c>
      <c r="V1179" t="str" s="21">
        <v>Yes</v>
      </c>
      <c r="W1179" t="str" s="21">
        <v>No</v>
      </c>
      <c r="X1179" s="22">
        <v>0</v>
      </c>
      <c r="Y1179" s="18">
        <v>5</v>
      </c>
      <c r="AB1179" t="str" s="6">
        <v>2026-10-01 10:41:27 UTC</v>
      </c>
      <c r="AC1179" t="str" s="6">
        <v>Local Line cache</v>
      </c>
      <c r="AD1179" s="23">
        <v>806048</v>
      </c>
      <c r="AE1179" s="23">
        <v>527112</v>
      </c>
      <c r="AF1179" t="str" s="23">
        <v>806048:527112:member</v>
      </c>
      <c r="AG1179" t="str" s="23">
        <v>No</v>
      </c>
      <c r="AH1179" t="str" s="23">
        <v>Yes</v>
      </c>
      <c r="AI1179" s="18">
        <v>20</v>
      </c>
    </row>
    <row r="1180" ht="32" customHeight="1">
      <c r="A1180" t="str" s="7">
        <v>Elegant Elephant Baking Co.</v>
      </c>
      <c r="B1180" t="str" s="7">
        <v>Gluten Free Half Almond Loaf Sliced</v>
      </c>
      <c r="C1180" t="str" s="7">
        <v>each</v>
      </c>
      <c r="D1180" t="str" s="7">
        <v>Guest Basket</v>
      </c>
      <c r="E1180" s="12">
        <v>7</v>
      </c>
      <c r="F1180" s="13">
        <v>7.56</v>
      </c>
      <c r="G1180" s="13">
        <f>IF(AND(ISNUMBER(E1180),ISNUMBER(F1180)),F1180-E1180,"")</f>
        <v>0.56</v>
      </c>
      <c r="H1180" s="14">
        <f>IF(AND(ISNUMBER(E1180),E1180&gt;0,ISNUMBER(F1180)),F1180/E1180-1,"")</f>
        <v>0.07999999999999985</v>
      </c>
      <c r="I1180" t="str" s="15">
        <v>Unreviewed</v>
      </c>
      <c r="J1180" s="16"/>
      <c r="K1180" t="str" s="15">
        <v/>
      </c>
      <c r="L1180" s="17" t="str">
        <f>IF(AC1180="Local catalog","",IF(AG1180="Yes",IF(ISNUMBER(E1180),E1180,""),IF(I1180="Keep current",IF(ISNUMBER(E1180),E1180,""),IF(AH1180&lt;&gt;"Yes","",IF(I1180="Approve proposed",F1180,IF(AND(I1180="Use my price",AND(ISNUMBER(J1180),J1180&gt;0)),J1180,""))))))</f>
        <v/>
      </c>
      <c r="M1180" t="str" s="7">
        <f>IF(AND(AG1180="Yes",OR(I1180="Approve proposed",I1180="Use my price")),"CHECK: protected price kept current",IF(OR(I1180="Unreviewed",I1180=""),"Pending review",IF(I1180="Hold","On hold",IF(I1180="Keep current",IF(ISNUMBER(E1180),"Kept current","CHECK: no confirmed current price"),IF(AH1180&lt;&gt;"Yes","CHECK: source needs review",IF(AND(I1180="Use my price",NOT(AND(ISNUMBER(J1180),J1180&gt;0))),"CHECK: enter a price above zero",IF(NOT(OR(I1180="Approve proposed",I1180="Use my price")),"CHECK: choose a listed decision",IF(OR(NOT(ISNUMBER(L1180)),L1180&lt;=0,NOT(ISNUMBER(Y1180)),Y1180&lt;=0,X1180&gt;=1),"CHECK: price or base unavailable",IF(L1180/(Y1180*(1-X1180))-1&lt;0,"CHECK: price below local base","Ready")))))))))</f>
        <v>Pending review</v>
      </c>
      <c r="N1180" s="18">
        <v>7</v>
      </c>
      <c r="O1180" s="19">
        <v>0.4</v>
      </c>
      <c r="P1180" s="14">
        <v>0.512</v>
      </c>
      <c r="Q1180" s="20" t="str">
        <f>IF(AND(ISNUMBER(L1180),ISNUMBER(Y1180),Y1180&gt;0,X1180&lt;1),ROUND(L1180/(Y1180*(1-X1180))-1,4),"")</f>
        <v/>
      </c>
      <c r="R1180" s="12">
        <v>35</v>
      </c>
      <c r="S1180" s="13">
        <f>IF(AND(ISNUMBER(E1180),E1180&gt;0,ISNUMBER(F1180)),R1180*(F1180/E1180-1)*(1-'Start Here'!$B$16),0)</f>
        <v>2.7159999999999944</v>
      </c>
      <c r="T1180" s="17">
        <f>IF(AND(M1180="Ready",OR(I1180="Approve proposed",AND(I1180="Use my price",AND(ISNUMBER(J1180),J1180&gt;0))),ISNUMBER(L1180),E1180&gt;0),R1180*(L1180/E1180-1)*(1-'Start Here'!$B$16),0)</f>
        <v>0</v>
      </c>
      <c r="U1180" t="str" s="6">
        <v/>
      </c>
      <c r="V1180" t="str" s="21">
        <v>Yes</v>
      </c>
      <c r="W1180" t="str" s="21">
        <v>No</v>
      </c>
      <c r="X1180" s="22">
        <v>0</v>
      </c>
      <c r="Y1180" s="18">
        <v>5</v>
      </c>
      <c r="AB1180" t="str" s="6">
        <v>2026-10-01 10:41:27 UTC</v>
      </c>
      <c r="AC1180" t="str" s="6">
        <v>Local Line cache</v>
      </c>
      <c r="AD1180" s="23">
        <v>806048</v>
      </c>
      <c r="AE1180" s="23">
        <v>527112</v>
      </c>
      <c r="AF1180" t="str" s="23">
        <v>806048:527112:guest</v>
      </c>
      <c r="AG1180" t="str" s="23">
        <v>No</v>
      </c>
      <c r="AH1180" t="str" s="23">
        <v>Yes</v>
      </c>
      <c r="AI1180" s="18">
        <v>25</v>
      </c>
    </row>
    <row r="1181" ht="32" customHeight="1">
      <c r="A1181" t="str" s="7">
        <v>Elegant Elephant Baking Co.</v>
      </c>
      <c r="B1181" t="str" s="7">
        <v>Gluten Free Half Almond Loaf Sliced</v>
      </c>
      <c r="C1181" t="str" s="7">
        <v>each</v>
      </c>
      <c r="D1181" t="str" s="7">
        <v>SNAP</v>
      </c>
      <c r="E1181" s="12">
        <v>7</v>
      </c>
      <c r="F1181" s="13">
        <v>7</v>
      </c>
      <c r="G1181" s="13">
        <f>IF(AND(ISNUMBER(E1181),ISNUMBER(F1181)),F1181-E1181,"")</f>
        <v>0</v>
      </c>
      <c r="H1181" s="14">
        <f>IF(AND(ISNUMBER(E1181),E1181&gt;0,ISNUMBER(F1181)),F1181/E1181-1,"")</f>
        <v>0</v>
      </c>
      <c r="I1181" t="str" s="15">
        <v>Keep current</v>
      </c>
      <c r="J1181" s="16"/>
      <c r="K1181" t="str" s="15">
        <v/>
      </c>
      <c r="L1181" s="17">
        <f>IF(AC1181="Local catalog","",IF(AG1181="Yes",IF(ISNUMBER(E1181),E1181,""),IF(I1181="Keep current",IF(ISNUMBER(E1181),E1181,""),IF(AH1181&lt;&gt;"Yes","",IF(I1181="Approve proposed",F1181,IF(AND(I1181="Use my price",AND(ISNUMBER(J1181),J1181&gt;0)),J1181,""))))))</f>
        <v>7</v>
      </c>
      <c r="M1181" t="str" s="7">
        <f>IF(AND(AG1181="Yes",OR(I1181="Approve proposed",I1181="Use my price")),"CHECK: protected price kept current",IF(OR(I1181="Unreviewed",I1181=""),"Pending review",IF(I1181="Hold","On hold",IF(I1181="Keep current",IF(ISNUMBER(E1181),"Kept current","CHECK: no confirmed current price"),IF(AH1181&lt;&gt;"Yes","CHECK: source needs review",IF(AND(I1181="Use my price",NOT(AND(ISNUMBER(J1181),J1181&gt;0))),"CHECK: enter a price above zero",IF(NOT(OR(I1181="Approve proposed",I1181="Use my price")),"CHECK: choose a listed decision",IF(OR(NOT(ISNUMBER(L1181)),L1181&lt;=0,NOT(ISNUMBER(Y1181)),Y1181&lt;=0,X1181&gt;=1),"CHECK: price or base unavailable",IF(L1181/(Y1181*(1-X1181))-1&lt;0,"CHECK: price below local base","Ready")))))))))</f>
        <v>Kept current</v>
      </c>
      <c r="N1181" s="18">
        <v>7</v>
      </c>
      <c r="O1181" s="19">
        <v>0.4</v>
      </c>
      <c r="P1181" s="14">
        <v>0.4</v>
      </c>
      <c r="Q1181" s="20">
        <f>IF(AND(ISNUMBER(L1181),ISNUMBER(Y1181),Y1181&gt;0,X1181&lt;1),ROUND(L1181/(Y1181*(1-X1181))-1,4),"")</f>
        <v>0.4</v>
      </c>
      <c r="R1181" s="12">
        <v>0</v>
      </c>
      <c r="S1181" s="13">
        <f>IF(AND(ISNUMBER(E1181),E1181&gt;0,ISNUMBER(F1181)),R1181*(F1181/E1181-1)*(1-'Start Here'!$B$16),0)</f>
        <v>0</v>
      </c>
      <c r="T1181" s="17">
        <f>IF(AND(M1181="Ready",OR(I1181="Approve proposed",AND(I1181="Use my price",AND(ISNUMBER(J1181),J1181&gt;0))),ISNUMBER(L1181),E1181&gt;0),R1181*(L1181/E1181-1)*(1-'Start Here'!$B$16),0)</f>
        <v>0</v>
      </c>
      <c r="U1181" t="str" s="6">
        <v>SNAP: preserve existing selling price</v>
      </c>
      <c r="V1181" t="str" s="21">
        <v>Yes</v>
      </c>
      <c r="W1181" t="str" s="21">
        <v>No</v>
      </c>
      <c r="X1181" s="22">
        <v>0</v>
      </c>
      <c r="Y1181" s="18">
        <v>5</v>
      </c>
      <c r="AB1181" t="str" s="6">
        <v>2026-10-01 10:41:27 UTC</v>
      </c>
      <c r="AC1181" t="str" s="6">
        <v>Local Line cache</v>
      </c>
      <c r="AD1181" s="23">
        <v>806048</v>
      </c>
      <c r="AE1181" s="23">
        <v>527112</v>
      </c>
      <c r="AF1181" t="str" s="23">
        <v>806048:527112:snap</v>
      </c>
      <c r="AG1181" t="str" s="23">
        <v>Yes</v>
      </c>
      <c r="AH1181" t="str" s="23">
        <v>Yes</v>
      </c>
      <c r="AI1181" s="18">
        <v>0</v>
      </c>
    </row>
    <row r="1182" ht="32" customHeight="1">
      <c r="A1182" t="str" s="7">
        <v>Elegant Elephant Baking Co.</v>
      </c>
      <c r="B1182" t="str" s="7">
        <v>Gluten Free Mini Banana Bread Loaf</v>
      </c>
      <c r="C1182" t="str" s="7">
        <v>each</v>
      </c>
      <c r="D1182" t="str" s="7">
        <v>Herd Share Members</v>
      </c>
      <c r="E1182" s="12">
        <v>7</v>
      </c>
      <c r="F1182" s="13">
        <v>7.56</v>
      </c>
      <c r="G1182" s="13">
        <f>IF(AND(ISNUMBER(E1182),ISNUMBER(F1182)),F1182-E1182,"")</f>
        <v>0.56</v>
      </c>
      <c r="H1182" s="14">
        <f>IF(AND(ISNUMBER(E1182),E1182&gt;0,ISNUMBER(F1182)),F1182/E1182-1,"")</f>
        <v>0.07999999999999985</v>
      </c>
      <c r="I1182" t="str" s="15">
        <v>Unreviewed</v>
      </c>
      <c r="J1182" s="16"/>
      <c r="K1182" t="str" s="15">
        <v/>
      </c>
      <c r="L1182" s="17" t="str">
        <f>IF(AC1182="Local catalog","",IF(AG1182="Yes",IF(ISNUMBER(E1182),E1182,""),IF(I1182="Keep current",IF(ISNUMBER(E1182),E1182,""),IF(AH1182&lt;&gt;"Yes","",IF(I1182="Approve proposed",F1182,IF(AND(I1182="Use my price",AND(ISNUMBER(J1182),J1182&gt;0)),J1182,""))))))</f>
        <v/>
      </c>
      <c r="M1182" t="str" s="7">
        <f>IF(AND(AG1182="Yes",OR(I1182="Approve proposed",I1182="Use my price")),"CHECK: protected price kept current",IF(OR(I1182="Unreviewed",I1182=""),"Pending review",IF(I1182="Hold","On hold",IF(I1182="Keep current",IF(ISNUMBER(E1182),"Kept current","CHECK: no confirmed current price"),IF(AH1182&lt;&gt;"Yes","CHECK: source needs review",IF(AND(I1182="Use my price",NOT(AND(ISNUMBER(J1182),J1182&gt;0))),"CHECK: enter a price above zero",IF(NOT(OR(I1182="Approve proposed",I1182="Use my price")),"CHECK: choose a listed decision",IF(OR(NOT(ISNUMBER(L1182)),L1182&lt;=0,NOT(ISNUMBER(Y1182)),Y1182&lt;=0,X1182&gt;=1),"CHECK: price or base unavailable",IF(L1182/(Y1182*(1-X1182))-1&lt;0,"CHECK: price below local base","Ready")))))))))</f>
        <v>Pending review</v>
      </c>
      <c r="N1182" s="18">
        <v>7</v>
      </c>
      <c r="O1182" s="19">
        <v>0.4</v>
      </c>
      <c r="P1182" s="14">
        <v>0.512</v>
      </c>
      <c r="Q1182" s="20" t="str">
        <f>IF(AND(ISNUMBER(L1182),ISNUMBER(Y1182),Y1182&gt;0,X1182&lt;1),ROUND(L1182/(Y1182*(1-X1182))-1,4),"")</f>
        <v/>
      </c>
      <c r="R1182" s="12">
        <v>483</v>
      </c>
      <c r="S1182" s="13">
        <f>IF(AND(ISNUMBER(E1182),E1182&gt;0,ISNUMBER(F1182)),R1182*(F1182/E1182-1)*(1-'Start Here'!$B$16),0)</f>
        <v>37.48079999999993</v>
      </c>
      <c r="T1182" s="17">
        <f>IF(AND(M1182="Ready",OR(I1182="Approve proposed",AND(I1182="Use my price",AND(ISNUMBER(J1182),J1182&gt;0))),ISNUMBER(L1182),E1182&gt;0),R1182*(L1182/E1182-1)*(1-'Start Here'!$B$16),0)</f>
        <v>0</v>
      </c>
      <c r="U1182" t="str" s="6">
        <v/>
      </c>
      <c r="V1182" t="str" s="21">
        <v>Yes</v>
      </c>
      <c r="W1182" t="str" s="21">
        <v>No</v>
      </c>
      <c r="X1182" s="22">
        <v>0</v>
      </c>
      <c r="Y1182" s="18">
        <v>5</v>
      </c>
      <c r="AB1182" t="str" s="6">
        <v>2026-10-01 10:41:27 UTC</v>
      </c>
      <c r="AC1182" t="str" s="6">
        <v>Local Line cache</v>
      </c>
      <c r="AD1182" s="23">
        <v>806055</v>
      </c>
      <c r="AE1182" s="23">
        <v>527119</v>
      </c>
      <c r="AF1182" t="str" s="23">
        <v>806055:527119:herdShare</v>
      </c>
      <c r="AG1182" t="str" s="23">
        <v>No</v>
      </c>
      <c r="AH1182" t="str" s="23">
        <v>Yes</v>
      </c>
      <c r="AI1182" s="18">
        <v>345</v>
      </c>
    </row>
    <row r="1183" ht="32" customHeight="1">
      <c r="A1183" t="str" s="7">
        <v>Elegant Elephant Baking Co.</v>
      </c>
      <c r="B1183" t="str" s="7">
        <v>Gluten Free Mini Banana Bread Loaf</v>
      </c>
      <c r="C1183" t="str" s="7">
        <v>each</v>
      </c>
      <c r="D1183" t="str" s="7">
        <v>CSA Members</v>
      </c>
      <c r="E1183" s="12">
        <v>7</v>
      </c>
      <c r="F1183" s="13">
        <v>7.56</v>
      </c>
      <c r="G1183" s="13">
        <f>IF(AND(ISNUMBER(E1183),ISNUMBER(F1183)),F1183-E1183,"")</f>
        <v>0.56</v>
      </c>
      <c r="H1183" s="14">
        <f>IF(AND(ISNUMBER(E1183),E1183&gt;0,ISNUMBER(F1183)),F1183/E1183-1,"")</f>
        <v>0.07999999999999985</v>
      </c>
      <c r="I1183" t="str" s="15">
        <v>Unreviewed</v>
      </c>
      <c r="J1183" s="16"/>
      <c r="K1183" t="str" s="15">
        <v/>
      </c>
      <c r="L1183" s="17" t="str">
        <f>IF(AC1183="Local catalog","",IF(AG1183="Yes",IF(ISNUMBER(E1183),E1183,""),IF(I1183="Keep current",IF(ISNUMBER(E1183),E1183,""),IF(AH1183&lt;&gt;"Yes","",IF(I1183="Approve proposed",F1183,IF(AND(I1183="Use my price",AND(ISNUMBER(J1183),J1183&gt;0)),J1183,""))))))</f>
        <v/>
      </c>
      <c r="M1183" t="str" s="7">
        <f>IF(AND(AG1183="Yes",OR(I1183="Approve proposed",I1183="Use my price")),"CHECK: protected price kept current",IF(OR(I1183="Unreviewed",I1183=""),"Pending review",IF(I1183="Hold","On hold",IF(I1183="Keep current",IF(ISNUMBER(E1183),"Kept current","CHECK: no confirmed current price"),IF(AH1183&lt;&gt;"Yes","CHECK: source needs review",IF(AND(I1183="Use my price",NOT(AND(ISNUMBER(J1183),J1183&gt;0))),"CHECK: enter a price above zero",IF(NOT(OR(I1183="Approve proposed",I1183="Use my price")),"CHECK: choose a listed decision",IF(OR(NOT(ISNUMBER(L1183)),L1183&lt;=0,NOT(ISNUMBER(Y1183)),Y1183&lt;=0,X1183&gt;=1),"CHECK: price or base unavailable",IF(L1183/(Y1183*(1-X1183))-1&lt;0,"CHECK: price below local base","Ready")))))))))</f>
        <v>Pending review</v>
      </c>
      <c r="N1183" s="18">
        <v>7</v>
      </c>
      <c r="O1183" s="19">
        <v>0.4</v>
      </c>
      <c r="P1183" s="14">
        <v>0.512</v>
      </c>
      <c r="Q1183" s="20" t="str">
        <f>IF(AND(ISNUMBER(L1183),ISNUMBER(Y1183),Y1183&gt;0,X1183&lt;1),ROUND(L1183/(Y1183*(1-X1183))-1,4),"")</f>
        <v/>
      </c>
      <c r="R1183" s="12">
        <v>7</v>
      </c>
      <c r="S1183" s="13">
        <f>IF(AND(ISNUMBER(E1183),E1183&gt;0,ISNUMBER(F1183)),R1183*(F1183/E1183-1)*(1-'Start Here'!$B$16),0)</f>
        <v>0.5431999999999989</v>
      </c>
      <c r="T1183" s="17">
        <f>IF(AND(M1183="Ready",OR(I1183="Approve proposed",AND(I1183="Use my price",AND(ISNUMBER(J1183),J1183&gt;0))),ISNUMBER(L1183),E1183&gt;0),R1183*(L1183/E1183-1)*(1-'Start Here'!$B$16),0)</f>
        <v>0</v>
      </c>
      <c r="U1183" t="str" s="6">
        <v/>
      </c>
      <c r="V1183" t="str" s="21">
        <v>Yes</v>
      </c>
      <c r="W1183" t="str" s="21">
        <v>No</v>
      </c>
      <c r="X1183" s="22">
        <v>0</v>
      </c>
      <c r="Y1183" s="18">
        <v>5</v>
      </c>
      <c r="AB1183" t="str" s="6">
        <v>2026-10-01 10:41:27 UTC</v>
      </c>
      <c r="AC1183" t="str" s="6">
        <v>Local Line cache</v>
      </c>
      <c r="AD1183" s="23">
        <v>806055</v>
      </c>
      <c r="AE1183" s="23">
        <v>527119</v>
      </c>
      <c r="AF1183" t="str" s="23">
        <v>806055:527119:member</v>
      </c>
      <c r="AG1183" t="str" s="23">
        <v>No</v>
      </c>
      <c r="AH1183" t="str" s="23">
        <v>Yes</v>
      </c>
      <c r="AI1183" s="18">
        <v>5</v>
      </c>
    </row>
    <row r="1184" ht="32" customHeight="1">
      <c r="A1184" t="str" s="7">
        <v>Elegant Elephant Baking Co.</v>
      </c>
      <c r="B1184" t="str" s="7">
        <v>Gluten Free Mini Banana Bread Loaf</v>
      </c>
      <c r="C1184" t="str" s="7">
        <v>each</v>
      </c>
      <c r="D1184" t="str" s="7">
        <v>Guest Basket</v>
      </c>
      <c r="E1184" s="12">
        <v>7</v>
      </c>
      <c r="F1184" s="13">
        <v>7.56</v>
      </c>
      <c r="G1184" s="13">
        <f>IF(AND(ISNUMBER(E1184),ISNUMBER(F1184)),F1184-E1184,"")</f>
        <v>0.56</v>
      </c>
      <c r="H1184" s="14">
        <f>IF(AND(ISNUMBER(E1184),E1184&gt;0,ISNUMBER(F1184)),F1184/E1184-1,"")</f>
        <v>0.07999999999999985</v>
      </c>
      <c r="I1184" t="str" s="15">
        <v>Unreviewed</v>
      </c>
      <c r="J1184" s="16"/>
      <c r="K1184" t="str" s="15">
        <v/>
      </c>
      <c r="L1184" s="17" t="str">
        <f>IF(AC1184="Local catalog","",IF(AG1184="Yes",IF(ISNUMBER(E1184),E1184,""),IF(I1184="Keep current",IF(ISNUMBER(E1184),E1184,""),IF(AH1184&lt;&gt;"Yes","",IF(I1184="Approve proposed",F1184,IF(AND(I1184="Use my price",AND(ISNUMBER(J1184),J1184&gt;0)),J1184,""))))))</f>
        <v/>
      </c>
      <c r="M1184" t="str" s="7">
        <f>IF(AND(AG1184="Yes",OR(I1184="Approve proposed",I1184="Use my price")),"CHECK: protected price kept current",IF(OR(I1184="Unreviewed",I1184=""),"Pending review",IF(I1184="Hold","On hold",IF(I1184="Keep current",IF(ISNUMBER(E1184),"Kept current","CHECK: no confirmed current price"),IF(AH1184&lt;&gt;"Yes","CHECK: source needs review",IF(AND(I1184="Use my price",NOT(AND(ISNUMBER(J1184),J1184&gt;0))),"CHECK: enter a price above zero",IF(NOT(OR(I1184="Approve proposed",I1184="Use my price")),"CHECK: choose a listed decision",IF(OR(NOT(ISNUMBER(L1184)),L1184&lt;=0,NOT(ISNUMBER(Y1184)),Y1184&lt;=0,X1184&gt;=1),"CHECK: price or base unavailable",IF(L1184/(Y1184*(1-X1184))-1&lt;0,"CHECK: price below local base","Ready")))))))))</f>
        <v>Pending review</v>
      </c>
      <c r="N1184" s="18">
        <v>7</v>
      </c>
      <c r="O1184" s="19">
        <v>0.4</v>
      </c>
      <c r="P1184" s="14">
        <v>0.512</v>
      </c>
      <c r="Q1184" s="20" t="str">
        <f>IF(AND(ISNUMBER(L1184),ISNUMBER(Y1184),Y1184&gt;0,X1184&lt;1),ROUND(L1184/(Y1184*(1-X1184))-1,4),"")</f>
        <v/>
      </c>
      <c r="R1184" s="12">
        <v>28.75</v>
      </c>
      <c r="S1184" s="13">
        <f>IF(AND(ISNUMBER(E1184),E1184&gt;0,ISNUMBER(F1184)),R1184*(F1184/E1184-1)*(1-'Start Here'!$B$16),0)</f>
        <v>2.230999999999996</v>
      </c>
      <c r="T1184" s="17">
        <f>IF(AND(M1184="Ready",OR(I1184="Approve proposed",AND(I1184="Use my price",AND(ISNUMBER(J1184),J1184&gt;0))),ISNUMBER(L1184),E1184&gt;0),R1184*(L1184/E1184-1)*(1-'Start Here'!$B$16),0)</f>
        <v>0</v>
      </c>
      <c r="U1184" t="str" s="6">
        <v/>
      </c>
      <c r="V1184" t="str" s="21">
        <v>Yes</v>
      </c>
      <c r="W1184" t="str" s="21">
        <v>No</v>
      </c>
      <c r="X1184" s="22">
        <v>0</v>
      </c>
      <c r="Y1184" s="18">
        <v>5</v>
      </c>
      <c r="AB1184" t="str" s="6">
        <v>2026-10-01 10:41:27 UTC</v>
      </c>
      <c r="AC1184" t="str" s="6">
        <v>Local Line cache</v>
      </c>
      <c r="AD1184" s="23">
        <v>806055</v>
      </c>
      <c r="AE1184" s="23">
        <v>527119</v>
      </c>
      <c r="AF1184" t="str" s="23">
        <v>806055:527119:guest</v>
      </c>
      <c r="AG1184" t="str" s="23">
        <v>No</v>
      </c>
      <c r="AH1184" t="str" s="23">
        <v>Yes</v>
      </c>
      <c r="AI1184" s="18">
        <v>20</v>
      </c>
    </row>
    <row r="1185" ht="32" customHeight="1">
      <c r="A1185" t="str" s="7">
        <v>Elegant Elephant Baking Co.</v>
      </c>
      <c r="B1185" t="str" s="7">
        <v>Gluten Free Mini Banana Bread Loaf</v>
      </c>
      <c r="C1185" t="str" s="7">
        <v>each</v>
      </c>
      <c r="D1185" t="str" s="7">
        <v>SNAP</v>
      </c>
      <c r="E1185" s="12">
        <v>7</v>
      </c>
      <c r="F1185" s="13">
        <v>7</v>
      </c>
      <c r="G1185" s="13">
        <f>IF(AND(ISNUMBER(E1185),ISNUMBER(F1185)),F1185-E1185,"")</f>
        <v>0</v>
      </c>
      <c r="H1185" s="14">
        <f>IF(AND(ISNUMBER(E1185),E1185&gt;0,ISNUMBER(F1185)),F1185/E1185-1,"")</f>
        <v>0</v>
      </c>
      <c r="I1185" t="str" s="15">
        <v>Keep current</v>
      </c>
      <c r="J1185" s="16"/>
      <c r="K1185" t="str" s="15">
        <v/>
      </c>
      <c r="L1185" s="17">
        <f>IF(AC1185="Local catalog","",IF(AG1185="Yes",IF(ISNUMBER(E1185),E1185,""),IF(I1185="Keep current",IF(ISNUMBER(E1185),E1185,""),IF(AH1185&lt;&gt;"Yes","",IF(I1185="Approve proposed",F1185,IF(AND(I1185="Use my price",AND(ISNUMBER(J1185),J1185&gt;0)),J1185,""))))))</f>
        <v>7</v>
      </c>
      <c r="M1185" t="str" s="7">
        <f>IF(AND(AG1185="Yes",OR(I1185="Approve proposed",I1185="Use my price")),"CHECK: protected price kept current",IF(OR(I1185="Unreviewed",I1185=""),"Pending review",IF(I1185="Hold","On hold",IF(I1185="Keep current",IF(ISNUMBER(E1185),"Kept current","CHECK: no confirmed current price"),IF(AH1185&lt;&gt;"Yes","CHECK: source needs review",IF(AND(I1185="Use my price",NOT(AND(ISNUMBER(J1185),J1185&gt;0))),"CHECK: enter a price above zero",IF(NOT(OR(I1185="Approve proposed",I1185="Use my price")),"CHECK: choose a listed decision",IF(OR(NOT(ISNUMBER(L1185)),L1185&lt;=0,NOT(ISNUMBER(Y1185)),Y1185&lt;=0,X1185&gt;=1),"CHECK: price or base unavailable",IF(L1185/(Y1185*(1-X1185))-1&lt;0,"CHECK: price below local base","Ready")))))))))</f>
        <v>Kept current</v>
      </c>
      <c r="N1185" s="18">
        <v>7</v>
      </c>
      <c r="O1185" s="19">
        <v>0.4</v>
      </c>
      <c r="P1185" s="14">
        <v>0.4</v>
      </c>
      <c r="Q1185" s="20">
        <f>IF(AND(ISNUMBER(L1185),ISNUMBER(Y1185),Y1185&gt;0,X1185&lt;1),ROUND(L1185/(Y1185*(1-X1185))-1,4),"")</f>
        <v>0.4</v>
      </c>
      <c r="R1185" s="12">
        <v>0</v>
      </c>
      <c r="S1185" s="13">
        <f>IF(AND(ISNUMBER(E1185),E1185&gt;0,ISNUMBER(F1185)),R1185*(F1185/E1185-1)*(1-'Start Here'!$B$16),0)</f>
        <v>0</v>
      </c>
      <c r="T1185" s="17">
        <f>IF(AND(M1185="Ready",OR(I1185="Approve proposed",AND(I1185="Use my price",AND(ISNUMBER(J1185),J1185&gt;0))),ISNUMBER(L1185),E1185&gt;0),R1185*(L1185/E1185-1)*(1-'Start Here'!$B$16),0)</f>
        <v>0</v>
      </c>
      <c r="U1185" t="str" s="6">
        <v>SNAP: preserve existing selling price</v>
      </c>
      <c r="V1185" t="str" s="21">
        <v>Yes</v>
      </c>
      <c r="W1185" t="str" s="21">
        <v>No</v>
      </c>
      <c r="X1185" s="22">
        <v>0</v>
      </c>
      <c r="Y1185" s="18">
        <v>5</v>
      </c>
      <c r="AB1185" t="str" s="6">
        <v>2026-10-01 10:41:27 UTC</v>
      </c>
      <c r="AC1185" t="str" s="6">
        <v>Local Line cache</v>
      </c>
      <c r="AD1185" s="23">
        <v>806055</v>
      </c>
      <c r="AE1185" s="23">
        <v>527119</v>
      </c>
      <c r="AF1185" t="str" s="23">
        <v>806055:527119:snap</v>
      </c>
      <c r="AG1185" t="str" s="23">
        <v>Yes</v>
      </c>
      <c r="AH1185" t="str" s="23">
        <v>Yes</v>
      </c>
      <c r="AI1185" s="18">
        <v>0</v>
      </c>
    </row>
    <row r="1186" ht="32" customHeight="1">
      <c r="A1186" t="str" s="7">
        <v>Elegant Elephant Baking Co.</v>
      </c>
      <c r="B1186" t="str" s="7">
        <v>Gluten Free Mixed Berry Pie</v>
      </c>
      <c r="C1186" t="str" s="7">
        <v>9"</v>
      </c>
      <c r="D1186" t="str" s="7">
        <v>Herd Share Members</v>
      </c>
      <c r="E1186" s="12">
        <v>23.8</v>
      </c>
      <c r="F1186" s="13">
        <v>25.7</v>
      </c>
      <c r="G1186" s="13">
        <f>IF(AND(ISNUMBER(E1186),ISNUMBER(F1186)),F1186-E1186,"")</f>
        <v>1.9</v>
      </c>
      <c r="H1186" s="14">
        <f>IF(AND(ISNUMBER(E1186),E1186&gt;0,ISNUMBER(F1186)),F1186/E1186-1,"")</f>
        <v>0.07983193277310918</v>
      </c>
      <c r="I1186" t="str" s="15">
        <v>Unreviewed</v>
      </c>
      <c r="J1186" s="16"/>
      <c r="K1186" t="str" s="15">
        <v/>
      </c>
      <c r="L1186" s="17" t="str">
        <f>IF(AC1186="Local catalog","",IF(AG1186="Yes",IF(ISNUMBER(E1186),E1186,""),IF(I1186="Keep current",IF(ISNUMBER(E1186),E1186,""),IF(AH1186&lt;&gt;"Yes","",IF(I1186="Approve proposed",F1186,IF(AND(I1186="Use my price",AND(ISNUMBER(J1186),J1186&gt;0)),J1186,""))))))</f>
        <v/>
      </c>
      <c r="M1186" t="str" s="7">
        <f>IF(AND(AG1186="Yes",OR(I1186="Approve proposed",I1186="Use my price")),"CHECK: protected price kept current",IF(OR(I1186="Unreviewed",I1186=""),"Pending review",IF(I1186="Hold","On hold",IF(I1186="Keep current",IF(ISNUMBER(E1186),"Kept current","CHECK: no confirmed current price"),IF(AH1186&lt;&gt;"Yes","CHECK: source needs review",IF(AND(I1186="Use my price",NOT(AND(ISNUMBER(J1186),J1186&gt;0))),"CHECK: enter a price above zero",IF(NOT(OR(I1186="Approve proposed",I1186="Use my price")),"CHECK: choose a listed decision",IF(OR(NOT(ISNUMBER(L1186)),L1186&lt;=0,NOT(ISNUMBER(Y1186)),Y1186&lt;=0,X1186&gt;=1),"CHECK: price or base unavailable",IF(L1186/(Y1186*(1-X1186))-1&lt;0,"CHECK: price below local base","Ready")))))))))</f>
        <v>Pending review</v>
      </c>
      <c r="N1186" s="18">
        <v>23.8</v>
      </c>
      <c r="O1186" s="19">
        <v>0.4</v>
      </c>
      <c r="P1186" s="14">
        <v>0.5118</v>
      </c>
      <c r="Q1186" s="20" t="str">
        <f>IF(AND(ISNUMBER(L1186),ISNUMBER(Y1186),Y1186&gt;0,X1186&lt;1),ROUND(L1186/(Y1186*(1-X1186))-1,4),"")</f>
        <v/>
      </c>
      <c r="R1186" s="12">
        <v>523.6</v>
      </c>
      <c r="S1186" s="13">
        <f>IF(AND(ISNUMBER(E1186),E1186&gt;0,ISNUMBER(F1186)),R1186*(F1186/E1186-1)*(1-'Start Here'!$B$16),0)</f>
        <v>40.54599999999997</v>
      </c>
      <c r="T1186" s="17">
        <f>IF(AND(M1186="Ready",OR(I1186="Approve proposed",AND(I1186="Use my price",AND(ISNUMBER(J1186),J1186&gt;0))),ISNUMBER(L1186),E1186&gt;0),R1186*(L1186/E1186-1)*(1-'Start Here'!$B$16),0)</f>
        <v>0</v>
      </c>
      <c r="U1186" t="str" s="6">
        <v/>
      </c>
      <c r="V1186" t="str" s="21">
        <v>Yes</v>
      </c>
      <c r="W1186" t="str" s="21">
        <v>No</v>
      </c>
      <c r="X1186" s="22">
        <v>0</v>
      </c>
      <c r="Y1186" s="18">
        <v>17</v>
      </c>
      <c r="AB1186" t="str" s="6">
        <v>2026-10-01 10:41:27 UTC</v>
      </c>
      <c r="AC1186" t="str" s="6">
        <v>Local Line cache</v>
      </c>
      <c r="AD1186" s="23">
        <v>806057</v>
      </c>
      <c r="AE1186" s="23">
        <v>527121</v>
      </c>
      <c r="AF1186" t="str" s="23">
        <v>806057:527121:herdShare</v>
      </c>
      <c r="AG1186" t="str" s="23">
        <v>No</v>
      </c>
      <c r="AH1186" t="str" s="23">
        <v>Yes</v>
      </c>
      <c r="AI1186" s="18">
        <v>374</v>
      </c>
    </row>
    <row r="1187" ht="32" customHeight="1">
      <c r="A1187" t="str" s="7">
        <v>Elegant Elephant Baking Co.</v>
      </c>
      <c r="B1187" t="str" s="7">
        <v>Gluten Free Mixed Berry Pie</v>
      </c>
      <c r="C1187" t="str" s="7">
        <v>9"</v>
      </c>
      <c r="D1187" t="str" s="7">
        <v>CSA Members</v>
      </c>
      <c r="E1187" s="12">
        <v>23.8</v>
      </c>
      <c r="F1187" s="13">
        <v>25.7</v>
      </c>
      <c r="G1187" s="13">
        <f>IF(AND(ISNUMBER(E1187),ISNUMBER(F1187)),F1187-E1187,"")</f>
        <v>1.9</v>
      </c>
      <c r="H1187" s="14">
        <f>IF(AND(ISNUMBER(E1187),E1187&gt;0,ISNUMBER(F1187)),F1187/E1187-1,"")</f>
        <v>0.07983193277310918</v>
      </c>
      <c r="I1187" t="str" s="15">
        <v>Unreviewed</v>
      </c>
      <c r="J1187" s="16"/>
      <c r="K1187" t="str" s="15">
        <v/>
      </c>
      <c r="L1187" s="17" t="str">
        <f>IF(AC1187="Local catalog","",IF(AG1187="Yes",IF(ISNUMBER(E1187),E1187,""),IF(I1187="Keep current",IF(ISNUMBER(E1187),E1187,""),IF(AH1187&lt;&gt;"Yes","",IF(I1187="Approve proposed",F1187,IF(AND(I1187="Use my price",AND(ISNUMBER(J1187),J1187&gt;0)),J1187,""))))))</f>
        <v/>
      </c>
      <c r="M1187" t="str" s="7">
        <f>IF(AND(AG1187="Yes",OR(I1187="Approve proposed",I1187="Use my price")),"CHECK: protected price kept current",IF(OR(I1187="Unreviewed",I1187=""),"Pending review",IF(I1187="Hold","On hold",IF(I1187="Keep current",IF(ISNUMBER(E1187),"Kept current","CHECK: no confirmed current price"),IF(AH1187&lt;&gt;"Yes","CHECK: source needs review",IF(AND(I1187="Use my price",NOT(AND(ISNUMBER(J1187),J1187&gt;0))),"CHECK: enter a price above zero",IF(NOT(OR(I1187="Approve proposed",I1187="Use my price")),"CHECK: choose a listed decision",IF(OR(NOT(ISNUMBER(L1187)),L1187&lt;=0,NOT(ISNUMBER(Y1187)),Y1187&lt;=0,X1187&gt;=1),"CHECK: price or base unavailable",IF(L1187/(Y1187*(1-X1187))-1&lt;0,"CHECK: price below local base","Ready")))))))))</f>
        <v>Pending review</v>
      </c>
      <c r="N1187" s="18">
        <v>23.8</v>
      </c>
      <c r="O1187" s="19">
        <v>0.4</v>
      </c>
      <c r="P1187" s="14">
        <v>0.5118</v>
      </c>
      <c r="Q1187" s="20" t="str">
        <f>IF(AND(ISNUMBER(L1187),ISNUMBER(Y1187),Y1187&gt;0,X1187&lt;1),ROUND(L1187/(Y1187*(1-X1187))-1,4),"")</f>
        <v/>
      </c>
      <c r="R1187" s="12">
        <v>71.4</v>
      </c>
      <c r="S1187" s="13">
        <f>IF(AND(ISNUMBER(E1187),E1187&gt;0,ISNUMBER(F1187)),R1187*(F1187/E1187-1)*(1-'Start Here'!$B$16),0)</f>
        <v>5.5289999999999955</v>
      </c>
      <c r="T1187" s="17">
        <f>IF(AND(M1187="Ready",OR(I1187="Approve proposed",AND(I1187="Use my price",AND(ISNUMBER(J1187),J1187&gt;0))),ISNUMBER(L1187),E1187&gt;0),R1187*(L1187/E1187-1)*(1-'Start Here'!$B$16),0)</f>
        <v>0</v>
      </c>
      <c r="U1187" t="str" s="6">
        <v/>
      </c>
      <c r="V1187" t="str" s="21">
        <v>Yes</v>
      </c>
      <c r="W1187" t="str" s="21">
        <v>No</v>
      </c>
      <c r="X1187" s="22">
        <v>0</v>
      </c>
      <c r="Y1187" s="18">
        <v>17</v>
      </c>
      <c r="AB1187" t="str" s="6">
        <v>2026-10-01 10:41:27 UTC</v>
      </c>
      <c r="AC1187" t="str" s="6">
        <v>Local Line cache</v>
      </c>
      <c r="AD1187" s="23">
        <v>806057</v>
      </c>
      <c r="AE1187" s="23">
        <v>527121</v>
      </c>
      <c r="AF1187" t="str" s="23">
        <v>806057:527121:member</v>
      </c>
      <c r="AG1187" t="str" s="23">
        <v>No</v>
      </c>
      <c r="AH1187" t="str" s="23">
        <v>Yes</v>
      </c>
      <c r="AI1187" s="18">
        <v>51</v>
      </c>
    </row>
    <row r="1188" ht="32" customHeight="1">
      <c r="A1188" t="str" s="7">
        <v>Elegant Elephant Baking Co.</v>
      </c>
      <c r="B1188" t="str" s="7">
        <v>Gluten Free Mixed Berry Pie</v>
      </c>
      <c r="C1188" t="str" s="7">
        <v>9"</v>
      </c>
      <c r="D1188" t="str" s="7">
        <v>Guest Basket</v>
      </c>
      <c r="E1188" s="12">
        <v>23.8</v>
      </c>
      <c r="F1188" s="13">
        <v>25.7</v>
      </c>
      <c r="G1188" s="13">
        <f>IF(AND(ISNUMBER(E1188),ISNUMBER(F1188)),F1188-E1188,"")</f>
        <v>1.9</v>
      </c>
      <c r="H1188" s="14">
        <f>IF(AND(ISNUMBER(E1188),E1188&gt;0,ISNUMBER(F1188)),F1188/E1188-1,"")</f>
        <v>0.07983193277310918</v>
      </c>
      <c r="I1188" t="str" s="15">
        <v>Unreviewed</v>
      </c>
      <c r="J1188" s="16"/>
      <c r="K1188" t="str" s="15">
        <v/>
      </c>
      <c r="L1188" s="17" t="str">
        <f>IF(AC1188="Local catalog","",IF(AG1188="Yes",IF(ISNUMBER(E1188),E1188,""),IF(I1188="Keep current",IF(ISNUMBER(E1188),E1188,""),IF(AH1188&lt;&gt;"Yes","",IF(I1188="Approve proposed",F1188,IF(AND(I1188="Use my price",AND(ISNUMBER(J1188),J1188&gt;0)),J1188,""))))))</f>
        <v/>
      </c>
      <c r="M1188" t="str" s="7">
        <f>IF(AND(AG1188="Yes",OR(I1188="Approve proposed",I1188="Use my price")),"CHECK: protected price kept current",IF(OR(I1188="Unreviewed",I1188=""),"Pending review",IF(I1188="Hold","On hold",IF(I1188="Keep current",IF(ISNUMBER(E1188),"Kept current","CHECK: no confirmed current price"),IF(AH1188&lt;&gt;"Yes","CHECK: source needs review",IF(AND(I1188="Use my price",NOT(AND(ISNUMBER(J1188),J1188&gt;0))),"CHECK: enter a price above zero",IF(NOT(OR(I1188="Approve proposed",I1188="Use my price")),"CHECK: choose a listed decision",IF(OR(NOT(ISNUMBER(L1188)),L1188&lt;=0,NOT(ISNUMBER(Y1188)),Y1188&lt;=0,X1188&gt;=1),"CHECK: price or base unavailable",IF(L1188/(Y1188*(1-X1188))-1&lt;0,"CHECK: price below local base","Ready")))))))))</f>
        <v>Pending review</v>
      </c>
      <c r="N1188" s="18">
        <v>23.8</v>
      </c>
      <c r="O1188" s="19">
        <v>0.4</v>
      </c>
      <c r="P1188" s="14">
        <v>0.5118</v>
      </c>
      <c r="Q1188" s="20" t="str">
        <f>IF(AND(ISNUMBER(L1188),ISNUMBER(Y1188),Y1188&gt;0,X1188&lt;1),ROUND(L1188/(Y1188*(1-X1188))-1,4),"")</f>
        <v/>
      </c>
      <c r="R1188" s="12">
        <v>0</v>
      </c>
      <c r="S1188" s="13">
        <f>IF(AND(ISNUMBER(E1188),E1188&gt;0,ISNUMBER(F1188)),R1188*(F1188/E1188-1)*(1-'Start Here'!$B$16),0)</f>
        <v>0</v>
      </c>
      <c r="T1188" s="17">
        <f>IF(AND(M1188="Ready",OR(I1188="Approve proposed",AND(I1188="Use my price",AND(ISNUMBER(J1188),J1188&gt;0))),ISNUMBER(L1188),E1188&gt;0),R1188*(L1188/E1188-1)*(1-'Start Here'!$B$16),0)</f>
        <v>0</v>
      </c>
      <c r="U1188" t="str" s="6">
        <v/>
      </c>
      <c r="V1188" t="str" s="21">
        <v>Yes</v>
      </c>
      <c r="W1188" t="str" s="21">
        <v>No</v>
      </c>
      <c r="X1188" s="22">
        <v>0</v>
      </c>
      <c r="Y1188" s="18">
        <v>17</v>
      </c>
      <c r="AB1188" t="str" s="6">
        <v>2026-10-01 10:41:27 UTC</v>
      </c>
      <c r="AC1188" t="str" s="6">
        <v>Local Line cache</v>
      </c>
      <c r="AD1188" s="23">
        <v>806057</v>
      </c>
      <c r="AE1188" s="23">
        <v>527121</v>
      </c>
      <c r="AF1188" t="str" s="23">
        <v>806057:527121:guest</v>
      </c>
      <c r="AG1188" t="str" s="23">
        <v>No</v>
      </c>
      <c r="AH1188" t="str" s="23">
        <v>Yes</v>
      </c>
      <c r="AI1188" s="18">
        <v>0</v>
      </c>
    </row>
    <row r="1189" ht="32" customHeight="1">
      <c r="A1189" t="str" s="7">
        <v>Elegant Elephant Baking Co.</v>
      </c>
      <c r="B1189" t="str" s="7">
        <v>Gluten Free Mixed Berry Pie</v>
      </c>
      <c r="C1189" t="str" s="7">
        <v>9"</v>
      </c>
      <c r="D1189" t="str" s="7">
        <v>SNAP</v>
      </c>
      <c r="E1189" s="12">
        <v>23.8</v>
      </c>
      <c r="F1189" s="13">
        <v>23.8</v>
      </c>
      <c r="G1189" s="13">
        <f>IF(AND(ISNUMBER(E1189),ISNUMBER(F1189)),F1189-E1189,"")</f>
        <v>0</v>
      </c>
      <c r="H1189" s="14">
        <f>IF(AND(ISNUMBER(E1189),E1189&gt;0,ISNUMBER(F1189)),F1189/E1189-1,"")</f>
        <v>0</v>
      </c>
      <c r="I1189" t="str" s="15">
        <v>Keep current</v>
      </c>
      <c r="J1189" s="16"/>
      <c r="K1189" t="str" s="15">
        <v/>
      </c>
      <c r="L1189" s="17">
        <f>IF(AC1189="Local catalog","",IF(AG1189="Yes",IF(ISNUMBER(E1189),E1189,""),IF(I1189="Keep current",IF(ISNUMBER(E1189),E1189,""),IF(AH1189&lt;&gt;"Yes","",IF(I1189="Approve proposed",F1189,IF(AND(I1189="Use my price",AND(ISNUMBER(J1189),J1189&gt;0)),J1189,""))))))</f>
        <v>23.8</v>
      </c>
      <c r="M1189" t="str" s="7">
        <f>IF(AND(AG1189="Yes",OR(I1189="Approve proposed",I1189="Use my price")),"CHECK: protected price kept current",IF(OR(I1189="Unreviewed",I1189=""),"Pending review",IF(I1189="Hold","On hold",IF(I1189="Keep current",IF(ISNUMBER(E1189),"Kept current","CHECK: no confirmed current price"),IF(AH1189&lt;&gt;"Yes","CHECK: source needs review",IF(AND(I1189="Use my price",NOT(AND(ISNUMBER(J1189),J1189&gt;0))),"CHECK: enter a price above zero",IF(NOT(OR(I1189="Approve proposed",I1189="Use my price")),"CHECK: choose a listed decision",IF(OR(NOT(ISNUMBER(L1189)),L1189&lt;=0,NOT(ISNUMBER(Y1189)),Y1189&lt;=0,X1189&gt;=1),"CHECK: price or base unavailable",IF(L1189/(Y1189*(1-X1189))-1&lt;0,"CHECK: price below local base","Ready")))))))))</f>
        <v>Kept current</v>
      </c>
      <c r="N1189" s="18">
        <v>23.8</v>
      </c>
      <c r="O1189" s="19">
        <v>0.4</v>
      </c>
      <c r="P1189" s="14">
        <v>0.4</v>
      </c>
      <c r="Q1189" s="20">
        <f>IF(AND(ISNUMBER(L1189),ISNUMBER(Y1189),Y1189&gt;0,X1189&lt;1),ROUND(L1189/(Y1189*(1-X1189))-1,4),"")</f>
        <v>0.4</v>
      </c>
      <c r="R1189" s="12">
        <v>0</v>
      </c>
      <c r="S1189" s="13">
        <f>IF(AND(ISNUMBER(E1189),E1189&gt;0,ISNUMBER(F1189)),R1189*(F1189/E1189-1)*(1-'Start Here'!$B$16),0)</f>
        <v>0</v>
      </c>
      <c r="T1189" s="17">
        <f>IF(AND(M1189="Ready",OR(I1189="Approve proposed",AND(I1189="Use my price",AND(ISNUMBER(J1189),J1189&gt;0))),ISNUMBER(L1189),E1189&gt;0),R1189*(L1189/E1189-1)*(1-'Start Here'!$B$16),0)</f>
        <v>0</v>
      </c>
      <c r="U1189" t="str" s="6">
        <v>SNAP: preserve existing selling price</v>
      </c>
      <c r="V1189" t="str" s="21">
        <v>Yes</v>
      </c>
      <c r="W1189" t="str" s="21">
        <v>No</v>
      </c>
      <c r="X1189" s="22">
        <v>0</v>
      </c>
      <c r="Y1189" s="18">
        <v>17</v>
      </c>
      <c r="AB1189" t="str" s="6">
        <v>2026-10-01 10:41:27 UTC</v>
      </c>
      <c r="AC1189" t="str" s="6">
        <v>Local Line cache</v>
      </c>
      <c r="AD1189" s="23">
        <v>806057</v>
      </c>
      <c r="AE1189" s="23">
        <v>527121</v>
      </c>
      <c r="AF1189" t="str" s="23">
        <v>806057:527121:snap</v>
      </c>
      <c r="AG1189" t="str" s="23">
        <v>Yes</v>
      </c>
      <c r="AH1189" t="str" s="23">
        <v>Yes</v>
      </c>
      <c r="AI1189" s="18">
        <v>0</v>
      </c>
    </row>
    <row r="1190" ht="32" customHeight="1">
      <c r="A1190" t="str" s="7">
        <v>Elegant Elephant Baking Co.</v>
      </c>
      <c r="B1190" t="str" s="7">
        <v>Gluten Free Pizza Dough</v>
      </c>
      <c r="C1190" t="str" s="7">
        <v>22 oz. each</v>
      </c>
      <c r="D1190" t="str" s="7">
        <v>Herd Share Members</v>
      </c>
      <c r="E1190" s="12">
        <v>6.65</v>
      </c>
      <c r="F1190" s="13">
        <v>7.18</v>
      </c>
      <c r="G1190" s="13">
        <f>IF(AND(ISNUMBER(E1190),ISNUMBER(F1190)),F1190-E1190,"")</f>
        <v>0.53</v>
      </c>
      <c r="H1190" s="14">
        <f>IF(AND(ISNUMBER(E1190),E1190&gt;0,ISNUMBER(F1190)),F1190/E1190-1,"")</f>
        <v>0.07969924812030071</v>
      </c>
      <c r="I1190" t="str" s="15">
        <v>Unreviewed</v>
      </c>
      <c r="J1190" s="16"/>
      <c r="K1190" t="str" s="15">
        <v/>
      </c>
      <c r="L1190" s="17" t="str">
        <f>IF(AC1190="Local catalog","",IF(AG1190="Yes",IF(ISNUMBER(E1190),E1190,""),IF(I1190="Keep current",IF(ISNUMBER(E1190),E1190,""),IF(AH1190&lt;&gt;"Yes","",IF(I1190="Approve proposed",F1190,IF(AND(I1190="Use my price",AND(ISNUMBER(J1190),J1190&gt;0)),J1190,""))))))</f>
        <v/>
      </c>
      <c r="M1190" t="str" s="7">
        <f>IF(AND(AG1190="Yes",OR(I1190="Approve proposed",I1190="Use my price")),"CHECK: protected price kept current",IF(OR(I1190="Unreviewed",I1190=""),"Pending review",IF(I1190="Hold","On hold",IF(I1190="Keep current",IF(ISNUMBER(E1190),"Kept current","CHECK: no confirmed current price"),IF(AH1190&lt;&gt;"Yes","CHECK: source needs review",IF(AND(I1190="Use my price",NOT(AND(ISNUMBER(J1190),J1190&gt;0))),"CHECK: enter a price above zero",IF(NOT(OR(I1190="Approve proposed",I1190="Use my price")),"CHECK: choose a listed decision",IF(OR(NOT(ISNUMBER(L1190)),L1190&lt;=0,NOT(ISNUMBER(Y1190)),Y1190&lt;=0,X1190&gt;=1),"CHECK: price or base unavailable",IF(L1190/(Y1190*(1-X1190))-1&lt;0,"CHECK: price below local base","Ready")))))))))</f>
        <v>Pending review</v>
      </c>
      <c r="N1190" s="18">
        <v>6.65</v>
      </c>
      <c r="O1190" s="19">
        <v>0.4</v>
      </c>
      <c r="P1190" s="14">
        <v>0.5116</v>
      </c>
      <c r="Q1190" s="20" t="str">
        <f>IF(AND(ISNUMBER(L1190),ISNUMBER(Y1190),Y1190&gt;0,X1190&lt;1),ROUND(L1190/(Y1190*(1-X1190))-1,4),"")</f>
        <v/>
      </c>
      <c r="R1190" s="12">
        <v>545.3</v>
      </c>
      <c r="S1190" s="13">
        <f>IF(AND(ISNUMBER(E1190),E1190&gt;0,ISNUMBER(F1190)),R1190*(F1190/E1190-1)*(1-'Start Here'!$B$16),0)</f>
        <v>42.15619999999997</v>
      </c>
      <c r="T1190" s="17">
        <f>IF(AND(M1190="Ready",OR(I1190="Approve proposed",AND(I1190="Use my price",AND(ISNUMBER(J1190),J1190&gt;0))),ISNUMBER(L1190),E1190&gt;0),R1190*(L1190/E1190-1)*(1-'Start Here'!$B$16),0)</f>
        <v>0</v>
      </c>
      <c r="U1190" t="str" s="6">
        <v/>
      </c>
      <c r="V1190" t="str" s="21">
        <v>Yes</v>
      </c>
      <c r="W1190" t="str" s="21">
        <v>No</v>
      </c>
      <c r="X1190" s="22">
        <v>0</v>
      </c>
      <c r="Y1190" s="18">
        <v>4.75</v>
      </c>
      <c r="AB1190" t="str" s="6">
        <v>2026-10-01 10:41:27 UTC</v>
      </c>
      <c r="AC1190" t="str" s="6">
        <v>Local Line cache</v>
      </c>
      <c r="AD1190" s="23">
        <v>806060</v>
      </c>
      <c r="AE1190" s="23">
        <v>527123</v>
      </c>
      <c r="AF1190" t="str" s="23">
        <v>806060:527123:herdShare</v>
      </c>
      <c r="AG1190" t="str" s="23">
        <v>No</v>
      </c>
      <c r="AH1190" t="str" s="23">
        <v>Yes</v>
      </c>
      <c r="AI1190" s="18">
        <v>389.5</v>
      </c>
    </row>
    <row r="1191" ht="32" customHeight="1">
      <c r="A1191" t="str" s="7">
        <v>Elegant Elephant Baking Co.</v>
      </c>
      <c r="B1191" t="str" s="7">
        <v>Gluten Free Pizza Dough</v>
      </c>
      <c r="C1191" t="str" s="7">
        <v>22 oz. each</v>
      </c>
      <c r="D1191" t="str" s="7">
        <v>CSA Members</v>
      </c>
      <c r="E1191" s="12">
        <v>6.65</v>
      </c>
      <c r="F1191" s="13">
        <v>7.18</v>
      </c>
      <c r="G1191" s="13">
        <f>IF(AND(ISNUMBER(E1191),ISNUMBER(F1191)),F1191-E1191,"")</f>
        <v>0.53</v>
      </c>
      <c r="H1191" s="14">
        <f>IF(AND(ISNUMBER(E1191),E1191&gt;0,ISNUMBER(F1191)),F1191/E1191-1,"")</f>
        <v>0.07969924812030071</v>
      </c>
      <c r="I1191" t="str" s="15">
        <v>Unreviewed</v>
      </c>
      <c r="J1191" s="16"/>
      <c r="K1191" t="str" s="15">
        <v/>
      </c>
      <c r="L1191" s="17" t="str">
        <f>IF(AC1191="Local catalog","",IF(AG1191="Yes",IF(ISNUMBER(E1191),E1191,""),IF(I1191="Keep current",IF(ISNUMBER(E1191),E1191,""),IF(AH1191&lt;&gt;"Yes","",IF(I1191="Approve proposed",F1191,IF(AND(I1191="Use my price",AND(ISNUMBER(J1191),J1191&gt;0)),J1191,""))))))</f>
        <v/>
      </c>
      <c r="M1191" t="str" s="7">
        <f>IF(AND(AG1191="Yes",OR(I1191="Approve proposed",I1191="Use my price")),"CHECK: protected price kept current",IF(OR(I1191="Unreviewed",I1191=""),"Pending review",IF(I1191="Hold","On hold",IF(I1191="Keep current",IF(ISNUMBER(E1191),"Kept current","CHECK: no confirmed current price"),IF(AH1191&lt;&gt;"Yes","CHECK: source needs review",IF(AND(I1191="Use my price",NOT(AND(ISNUMBER(J1191),J1191&gt;0))),"CHECK: enter a price above zero",IF(NOT(OR(I1191="Approve proposed",I1191="Use my price")),"CHECK: choose a listed decision",IF(OR(NOT(ISNUMBER(L1191)),L1191&lt;=0,NOT(ISNUMBER(Y1191)),Y1191&lt;=0,X1191&gt;=1),"CHECK: price or base unavailable",IF(L1191/(Y1191*(1-X1191))-1&lt;0,"CHECK: price below local base","Ready")))))))))</f>
        <v>Pending review</v>
      </c>
      <c r="N1191" s="18">
        <v>6.65</v>
      </c>
      <c r="O1191" s="19">
        <v>0.4</v>
      </c>
      <c r="P1191" s="14">
        <v>0.5116</v>
      </c>
      <c r="Q1191" s="20" t="str">
        <f>IF(AND(ISNUMBER(L1191),ISNUMBER(Y1191),Y1191&gt;0,X1191&lt;1),ROUND(L1191/(Y1191*(1-X1191))-1,4),"")</f>
        <v/>
      </c>
      <c r="R1191" s="12">
        <v>39.900000000000006</v>
      </c>
      <c r="S1191" s="13">
        <f>IF(AND(ISNUMBER(E1191),E1191&gt;0,ISNUMBER(F1191)),R1191*(F1191/E1191-1)*(1-'Start Here'!$B$16),0)</f>
        <v>3.0845999999999987</v>
      </c>
      <c r="T1191" s="17">
        <f>IF(AND(M1191="Ready",OR(I1191="Approve proposed",AND(I1191="Use my price",AND(ISNUMBER(J1191),J1191&gt;0))),ISNUMBER(L1191),E1191&gt;0),R1191*(L1191/E1191-1)*(1-'Start Here'!$B$16),0)</f>
        <v>0</v>
      </c>
      <c r="U1191" t="str" s="6">
        <v/>
      </c>
      <c r="V1191" t="str" s="21">
        <v>Yes</v>
      </c>
      <c r="W1191" t="str" s="21">
        <v>No</v>
      </c>
      <c r="X1191" s="22">
        <v>0</v>
      </c>
      <c r="Y1191" s="18">
        <v>4.75</v>
      </c>
      <c r="AB1191" t="str" s="6">
        <v>2026-10-01 10:41:27 UTC</v>
      </c>
      <c r="AC1191" t="str" s="6">
        <v>Local Line cache</v>
      </c>
      <c r="AD1191" s="23">
        <v>806060</v>
      </c>
      <c r="AE1191" s="23">
        <v>527123</v>
      </c>
      <c r="AF1191" t="str" s="23">
        <v>806060:527123:member</v>
      </c>
      <c r="AG1191" t="str" s="23">
        <v>No</v>
      </c>
      <c r="AH1191" t="str" s="23">
        <v>Yes</v>
      </c>
      <c r="AI1191" s="18">
        <v>28.5</v>
      </c>
    </row>
    <row r="1192" ht="32" customHeight="1">
      <c r="A1192" t="str" s="7">
        <v>Elegant Elephant Baking Co.</v>
      </c>
      <c r="B1192" t="str" s="7">
        <v>Gluten Free Pizza Dough</v>
      </c>
      <c r="C1192" t="str" s="7">
        <v>22 oz. each</v>
      </c>
      <c r="D1192" t="str" s="7">
        <v>Guest Basket</v>
      </c>
      <c r="E1192" s="12">
        <v>6.65</v>
      </c>
      <c r="F1192" s="13">
        <v>7.18</v>
      </c>
      <c r="G1192" s="13">
        <f>IF(AND(ISNUMBER(E1192),ISNUMBER(F1192)),F1192-E1192,"")</f>
        <v>0.53</v>
      </c>
      <c r="H1192" s="14">
        <f>IF(AND(ISNUMBER(E1192),E1192&gt;0,ISNUMBER(F1192)),F1192/E1192-1,"")</f>
        <v>0.07969924812030071</v>
      </c>
      <c r="I1192" t="str" s="15">
        <v>Unreviewed</v>
      </c>
      <c r="J1192" s="16"/>
      <c r="K1192" t="str" s="15">
        <v/>
      </c>
      <c r="L1192" s="17" t="str">
        <f>IF(AC1192="Local catalog","",IF(AG1192="Yes",IF(ISNUMBER(E1192),E1192,""),IF(I1192="Keep current",IF(ISNUMBER(E1192),E1192,""),IF(AH1192&lt;&gt;"Yes","",IF(I1192="Approve proposed",F1192,IF(AND(I1192="Use my price",AND(ISNUMBER(J1192),J1192&gt;0)),J1192,""))))))</f>
        <v/>
      </c>
      <c r="M1192" t="str" s="7">
        <f>IF(AND(AG1192="Yes",OR(I1192="Approve proposed",I1192="Use my price")),"CHECK: protected price kept current",IF(OR(I1192="Unreviewed",I1192=""),"Pending review",IF(I1192="Hold","On hold",IF(I1192="Keep current",IF(ISNUMBER(E1192),"Kept current","CHECK: no confirmed current price"),IF(AH1192&lt;&gt;"Yes","CHECK: source needs review",IF(AND(I1192="Use my price",NOT(AND(ISNUMBER(J1192),J1192&gt;0))),"CHECK: enter a price above zero",IF(NOT(OR(I1192="Approve proposed",I1192="Use my price")),"CHECK: choose a listed decision",IF(OR(NOT(ISNUMBER(L1192)),L1192&lt;=0,NOT(ISNUMBER(Y1192)),Y1192&lt;=0,X1192&gt;=1),"CHECK: price or base unavailable",IF(L1192/(Y1192*(1-X1192))-1&lt;0,"CHECK: price below local base","Ready")))))))))</f>
        <v>Pending review</v>
      </c>
      <c r="N1192" s="18">
        <v>6.65</v>
      </c>
      <c r="O1192" s="19">
        <v>0.4</v>
      </c>
      <c r="P1192" s="14">
        <v>0.5116</v>
      </c>
      <c r="Q1192" s="20" t="str">
        <f>IF(AND(ISNUMBER(L1192),ISNUMBER(Y1192),Y1192&gt;0,X1192&lt;1),ROUND(L1192/(Y1192*(1-X1192))-1,4),"")</f>
        <v/>
      </c>
      <c r="R1192" s="12">
        <v>26.6</v>
      </c>
      <c r="S1192" s="13">
        <f>IF(AND(ISNUMBER(E1192),E1192&gt;0,ISNUMBER(F1192)),R1192*(F1192/E1192-1)*(1-'Start Here'!$B$16),0)</f>
        <v>2.056399999999999</v>
      </c>
      <c r="T1192" s="17">
        <f>IF(AND(M1192="Ready",OR(I1192="Approve proposed",AND(I1192="Use my price",AND(ISNUMBER(J1192),J1192&gt;0))),ISNUMBER(L1192),E1192&gt;0),R1192*(L1192/E1192-1)*(1-'Start Here'!$B$16),0)</f>
        <v>0</v>
      </c>
      <c r="U1192" t="str" s="6">
        <v/>
      </c>
      <c r="V1192" t="str" s="21">
        <v>Yes</v>
      </c>
      <c r="W1192" t="str" s="21">
        <v>No</v>
      </c>
      <c r="X1192" s="22">
        <v>0</v>
      </c>
      <c r="Y1192" s="18">
        <v>4.75</v>
      </c>
      <c r="AB1192" t="str" s="6">
        <v>2026-10-01 10:41:27 UTC</v>
      </c>
      <c r="AC1192" t="str" s="6">
        <v>Local Line cache</v>
      </c>
      <c r="AD1192" s="23">
        <v>806060</v>
      </c>
      <c r="AE1192" s="23">
        <v>527123</v>
      </c>
      <c r="AF1192" t="str" s="23">
        <v>806060:527123:guest</v>
      </c>
      <c r="AG1192" t="str" s="23">
        <v>No</v>
      </c>
      <c r="AH1192" t="str" s="23">
        <v>Yes</v>
      </c>
      <c r="AI1192" s="18">
        <v>19</v>
      </c>
    </row>
    <row r="1193" ht="32" customHeight="1">
      <c r="A1193" t="str" s="7">
        <v>Elegant Elephant Baking Co.</v>
      </c>
      <c r="B1193" t="str" s="7">
        <v>Gluten Free Pizza Dough</v>
      </c>
      <c r="C1193" t="str" s="7">
        <v>22 oz. each</v>
      </c>
      <c r="D1193" t="str" s="7">
        <v>SNAP</v>
      </c>
      <c r="E1193" s="12">
        <v>6.65</v>
      </c>
      <c r="F1193" s="13">
        <v>6.65</v>
      </c>
      <c r="G1193" s="13">
        <f>IF(AND(ISNUMBER(E1193),ISNUMBER(F1193)),F1193-E1193,"")</f>
        <v>0</v>
      </c>
      <c r="H1193" s="14">
        <f>IF(AND(ISNUMBER(E1193),E1193&gt;0,ISNUMBER(F1193)),F1193/E1193-1,"")</f>
        <v>0</v>
      </c>
      <c r="I1193" t="str" s="15">
        <v>Keep current</v>
      </c>
      <c r="J1193" s="16"/>
      <c r="K1193" t="str" s="15">
        <v/>
      </c>
      <c r="L1193" s="17">
        <f>IF(AC1193="Local catalog","",IF(AG1193="Yes",IF(ISNUMBER(E1193),E1193,""),IF(I1193="Keep current",IF(ISNUMBER(E1193),E1193,""),IF(AH1193&lt;&gt;"Yes","",IF(I1193="Approve proposed",F1193,IF(AND(I1193="Use my price",AND(ISNUMBER(J1193),J1193&gt;0)),J1193,""))))))</f>
        <v>6.65</v>
      </c>
      <c r="M1193" t="str" s="7">
        <f>IF(AND(AG1193="Yes",OR(I1193="Approve proposed",I1193="Use my price")),"CHECK: protected price kept current",IF(OR(I1193="Unreviewed",I1193=""),"Pending review",IF(I1193="Hold","On hold",IF(I1193="Keep current",IF(ISNUMBER(E1193),"Kept current","CHECK: no confirmed current price"),IF(AH1193&lt;&gt;"Yes","CHECK: source needs review",IF(AND(I1193="Use my price",NOT(AND(ISNUMBER(J1193),J1193&gt;0))),"CHECK: enter a price above zero",IF(NOT(OR(I1193="Approve proposed",I1193="Use my price")),"CHECK: choose a listed decision",IF(OR(NOT(ISNUMBER(L1193)),L1193&lt;=0,NOT(ISNUMBER(Y1193)),Y1193&lt;=0,X1193&gt;=1),"CHECK: price or base unavailable",IF(L1193/(Y1193*(1-X1193))-1&lt;0,"CHECK: price below local base","Ready")))))))))</f>
        <v>Kept current</v>
      </c>
      <c r="N1193" s="18">
        <v>6.65</v>
      </c>
      <c r="O1193" s="19">
        <v>0.4</v>
      </c>
      <c r="P1193" s="14">
        <v>0.4</v>
      </c>
      <c r="Q1193" s="20">
        <f>IF(AND(ISNUMBER(L1193),ISNUMBER(Y1193),Y1193&gt;0,X1193&lt;1),ROUND(L1193/(Y1193*(1-X1193))-1,4),"")</f>
        <v>0.4</v>
      </c>
      <c r="R1193" s="12">
        <v>0</v>
      </c>
      <c r="S1193" s="13">
        <f>IF(AND(ISNUMBER(E1193),E1193&gt;0,ISNUMBER(F1193)),R1193*(F1193/E1193-1)*(1-'Start Here'!$B$16),0)</f>
        <v>0</v>
      </c>
      <c r="T1193" s="17">
        <f>IF(AND(M1193="Ready",OR(I1193="Approve proposed",AND(I1193="Use my price",AND(ISNUMBER(J1193),J1193&gt;0))),ISNUMBER(L1193),E1193&gt;0),R1193*(L1193/E1193-1)*(1-'Start Here'!$B$16),0)</f>
        <v>0</v>
      </c>
      <c r="U1193" t="str" s="6">
        <v>SNAP: preserve existing selling price</v>
      </c>
      <c r="V1193" t="str" s="21">
        <v>Yes</v>
      </c>
      <c r="W1193" t="str" s="21">
        <v>No</v>
      </c>
      <c r="X1193" s="22">
        <v>0</v>
      </c>
      <c r="Y1193" s="18">
        <v>4.75</v>
      </c>
      <c r="AB1193" t="str" s="6">
        <v>2026-10-01 10:41:27 UTC</v>
      </c>
      <c r="AC1193" t="str" s="6">
        <v>Local Line cache</v>
      </c>
      <c r="AD1193" s="23">
        <v>806060</v>
      </c>
      <c r="AE1193" s="23">
        <v>527123</v>
      </c>
      <c r="AF1193" t="str" s="23">
        <v>806060:527123:snap</v>
      </c>
      <c r="AG1193" t="str" s="23">
        <v>Yes</v>
      </c>
      <c r="AH1193" t="str" s="23">
        <v>Yes</v>
      </c>
      <c r="AI1193" s="18">
        <v>0</v>
      </c>
    </row>
    <row r="1194" ht="32" customHeight="1">
      <c r="A1194" t="str" s="7">
        <v>Elegant Elephant Baking Co.</v>
      </c>
      <c r="B1194" t="str" s="7">
        <v>Gluten Free Potato Loaf with Teff</v>
      </c>
      <c r="C1194" t="str" s="7">
        <v>each</v>
      </c>
      <c r="D1194" t="str" s="7">
        <v>Herd Share Members</v>
      </c>
      <c r="E1194" s="12">
        <v>9.8</v>
      </c>
      <c r="F1194" s="13">
        <v>10.58</v>
      </c>
      <c r="G1194" s="13">
        <f>IF(AND(ISNUMBER(E1194),ISNUMBER(F1194)),F1194-E1194,"")</f>
        <v>0.78</v>
      </c>
      <c r="H1194" s="14">
        <f>IF(AND(ISNUMBER(E1194),E1194&gt;0,ISNUMBER(F1194)),F1194/E1194-1,"")</f>
        <v>0.07959183673469372</v>
      </c>
      <c r="I1194" t="str" s="15">
        <v>Unreviewed</v>
      </c>
      <c r="J1194" s="16"/>
      <c r="K1194" t="str" s="15">
        <v/>
      </c>
      <c r="L1194" s="17" t="str">
        <f>IF(AC1194="Local catalog","",IF(AG1194="Yes",IF(ISNUMBER(E1194),E1194,""),IF(I1194="Keep current",IF(ISNUMBER(E1194),E1194,""),IF(AH1194&lt;&gt;"Yes","",IF(I1194="Approve proposed",F1194,IF(AND(I1194="Use my price",AND(ISNUMBER(J1194),J1194&gt;0)),J1194,""))))))</f>
        <v/>
      </c>
      <c r="M1194" t="str" s="7">
        <f>IF(AND(AG1194="Yes",OR(I1194="Approve proposed",I1194="Use my price")),"CHECK: protected price kept current",IF(OR(I1194="Unreviewed",I1194=""),"Pending review",IF(I1194="Hold","On hold",IF(I1194="Keep current",IF(ISNUMBER(E1194),"Kept current","CHECK: no confirmed current price"),IF(AH1194&lt;&gt;"Yes","CHECK: source needs review",IF(AND(I1194="Use my price",NOT(AND(ISNUMBER(J1194),J1194&gt;0))),"CHECK: enter a price above zero",IF(NOT(OR(I1194="Approve proposed",I1194="Use my price")),"CHECK: choose a listed decision",IF(OR(NOT(ISNUMBER(L1194)),L1194&lt;=0,NOT(ISNUMBER(Y1194)),Y1194&lt;=0,X1194&gt;=1),"CHECK: price or base unavailable",IF(L1194/(Y1194*(1-X1194))-1&lt;0,"CHECK: price below local base","Ready")))))))))</f>
        <v>Pending review</v>
      </c>
      <c r="N1194" s="18">
        <v>9.8</v>
      </c>
      <c r="O1194" s="19">
        <v>0.4</v>
      </c>
      <c r="P1194" s="14">
        <v>0.5114</v>
      </c>
      <c r="Q1194" s="20" t="str">
        <f>IF(AND(ISNUMBER(L1194),ISNUMBER(Y1194),Y1194&gt;0,X1194&lt;1),ROUND(L1194/(Y1194*(1-X1194))-1,4),"")</f>
        <v/>
      </c>
      <c r="R1194" s="12">
        <v>441</v>
      </c>
      <c r="S1194" s="13">
        <f>IF(AND(ISNUMBER(E1194),E1194&gt;0,ISNUMBER(F1194)),R1194*(F1194/E1194-1)*(1-'Start Here'!$B$16),0)</f>
        <v>34.04699999999993</v>
      </c>
      <c r="T1194" s="17">
        <f>IF(AND(M1194="Ready",OR(I1194="Approve proposed",AND(I1194="Use my price",AND(ISNUMBER(J1194),J1194&gt;0))),ISNUMBER(L1194),E1194&gt;0),R1194*(L1194/E1194-1)*(1-'Start Here'!$B$16),0)</f>
        <v>0</v>
      </c>
      <c r="U1194" t="str" s="6">
        <v/>
      </c>
      <c r="V1194" t="str" s="21">
        <v>Yes</v>
      </c>
      <c r="W1194" t="str" s="21">
        <v>No</v>
      </c>
      <c r="X1194" s="22">
        <v>0</v>
      </c>
      <c r="Y1194" s="18">
        <v>7</v>
      </c>
      <c r="AB1194" t="str" s="6">
        <v>2026-10-01 10:41:27 UTC</v>
      </c>
      <c r="AC1194" t="str" s="6">
        <v>Local Line cache</v>
      </c>
      <c r="AD1194" s="23">
        <v>806062</v>
      </c>
      <c r="AE1194" s="23">
        <v>527126</v>
      </c>
      <c r="AF1194" t="str" s="23">
        <v>806062:527126:herdShare</v>
      </c>
      <c r="AG1194" t="str" s="23">
        <v>No</v>
      </c>
      <c r="AH1194" t="str" s="23">
        <v>Yes</v>
      </c>
      <c r="AI1194" s="18">
        <v>315</v>
      </c>
    </row>
    <row r="1195" ht="32" customHeight="1">
      <c r="A1195" t="str" s="7">
        <v>Elegant Elephant Baking Co.</v>
      </c>
      <c r="B1195" t="str" s="7">
        <v>Gluten Free Potato Loaf with Teff</v>
      </c>
      <c r="C1195" t="str" s="7">
        <v>each</v>
      </c>
      <c r="D1195" t="str" s="7">
        <v>CSA Members</v>
      </c>
      <c r="E1195" s="12">
        <v>9.8</v>
      </c>
      <c r="F1195" s="13">
        <v>10.58</v>
      </c>
      <c r="G1195" s="13">
        <f>IF(AND(ISNUMBER(E1195),ISNUMBER(F1195)),F1195-E1195,"")</f>
        <v>0.78</v>
      </c>
      <c r="H1195" s="14">
        <f>IF(AND(ISNUMBER(E1195),E1195&gt;0,ISNUMBER(F1195)),F1195/E1195-1,"")</f>
        <v>0.07959183673469372</v>
      </c>
      <c r="I1195" t="str" s="15">
        <v>Unreviewed</v>
      </c>
      <c r="J1195" s="16"/>
      <c r="K1195" t="str" s="15">
        <v/>
      </c>
      <c r="L1195" s="17" t="str">
        <f>IF(AC1195="Local catalog","",IF(AG1195="Yes",IF(ISNUMBER(E1195),E1195,""),IF(I1195="Keep current",IF(ISNUMBER(E1195),E1195,""),IF(AH1195&lt;&gt;"Yes","",IF(I1195="Approve proposed",F1195,IF(AND(I1195="Use my price",AND(ISNUMBER(J1195),J1195&gt;0)),J1195,""))))))</f>
        <v/>
      </c>
      <c r="M1195" t="str" s="7">
        <f>IF(AND(AG1195="Yes",OR(I1195="Approve proposed",I1195="Use my price")),"CHECK: protected price kept current",IF(OR(I1195="Unreviewed",I1195=""),"Pending review",IF(I1195="Hold","On hold",IF(I1195="Keep current",IF(ISNUMBER(E1195),"Kept current","CHECK: no confirmed current price"),IF(AH1195&lt;&gt;"Yes","CHECK: source needs review",IF(AND(I1195="Use my price",NOT(AND(ISNUMBER(J1195),J1195&gt;0))),"CHECK: enter a price above zero",IF(NOT(OR(I1195="Approve proposed",I1195="Use my price")),"CHECK: choose a listed decision",IF(OR(NOT(ISNUMBER(L1195)),L1195&lt;=0,NOT(ISNUMBER(Y1195)),Y1195&lt;=0,X1195&gt;=1),"CHECK: price or base unavailable",IF(L1195/(Y1195*(1-X1195))-1&lt;0,"CHECK: price below local base","Ready")))))))))</f>
        <v>Pending review</v>
      </c>
      <c r="N1195" s="18">
        <v>9.8</v>
      </c>
      <c r="O1195" s="19">
        <v>0.4</v>
      </c>
      <c r="P1195" s="14">
        <v>0.5114</v>
      </c>
      <c r="Q1195" s="20" t="str">
        <f>IF(AND(ISNUMBER(L1195),ISNUMBER(Y1195),Y1195&gt;0,X1195&lt;1),ROUND(L1195/(Y1195*(1-X1195))-1,4),"")</f>
        <v/>
      </c>
      <c r="R1195" s="12">
        <v>0</v>
      </c>
      <c r="S1195" s="13">
        <f>IF(AND(ISNUMBER(E1195),E1195&gt;0,ISNUMBER(F1195)),R1195*(F1195/E1195-1)*(1-'Start Here'!$B$16),0)</f>
        <v>0</v>
      </c>
      <c r="T1195" s="17">
        <f>IF(AND(M1195="Ready",OR(I1195="Approve proposed",AND(I1195="Use my price",AND(ISNUMBER(J1195),J1195&gt;0))),ISNUMBER(L1195),E1195&gt;0),R1195*(L1195/E1195-1)*(1-'Start Here'!$B$16),0)</f>
        <v>0</v>
      </c>
      <c r="U1195" t="str" s="6">
        <v/>
      </c>
      <c r="V1195" t="str" s="21">
        <v>Yes</v>
      </c>
      <c r="W1195" t="str" s="21">
        <v>No</v>
      </c>
      <c r="X1195" s="22">
        <v>0</v>
      </c>
      <c r="Y1195" s="18">
        <v>7</v>
      </c>
      <c r="AB1195" t="str" s="6">
        <v>2026-10-01 10:41:27 UTC</v>
      </c>
      <c r="AC1195" t="str" s="6">
        <v>Local Line cache</v>
      </c>
      <c r="AD1195" s="23">
        <v>806062</v>
      </c>
      <c r="AE1195" s="23">
        <v>527126</v>
      </c>
      <c r="AF1195" t="str" s="23">
        <v>806062:527126:member</v>
      </c>
      <c r="AG1195" t="str" s="23">
        <v>No</v>
      </c>
      <c r="AH1195" t="str" s="23">
        <v>Yes</v>
      </c>
      <c r="AI1195" s="18">
        <v>0</v>
      </c>
    </row>
    <row r="1196" ht="32" customHeight="1">
      <c r="A1196" t="str" s="7">
        <v>Elegant Elephant Baking Co.</v>
      </c>
      <c r="B1196" t="str" s="7">
        <v>Gluten Free Potato Loaf with Teff</v>
      </c>
      <c r="C1196" t="str" s="7">
        <v>each</v>
      </c>
      <c r="D1196" t="str" s="7">
        <v>Guest Basket</v>
      </c>
      <c r="E1196" s="12">
        <v>9.8</v>
      </c>
      <c r="F1196" s="13">
        <v>10.58</v>
      </c>
      <c r="G1196" s="13">
        <f>IF(AND(ISNUMBER(E1196),ISNUMBER(F1196)),F1196-E1196,"")</f>
        <v>0.78</v>
      </c>
      <c r="H1196" s="14">
        <f>IF(AND(ISNUMBER(E1196),E1196&gt;0,ISNUMBER(F1196)),F1196/E1196-1,"")</f>
        <v>0.07959183673469372</v>
      </c>
      <c r="I1196" t="str" s="15">
        <v>Unreviewed</v>
      </c>
      <c r="J1196" s="16"/>
      <c r="K1196" t="str" s="15">
        <v/>
      </c>
      <c r="L1196" s="17" t="str">
        <f>IF(AC1196="Local catalog","",IF(AG1196="Yes",IF(ISNUMBER(E1196),E1196,""),IF(I1196="Keep current",IF(ISNUMBER(E1196),E1196,""),IF(AH1196&lt;&gt;"Yes","",IF(I1196="Approve proposed",F1196,IF(AND(I1196="Use my price",AND(ISNUMBER(J1196),J1196&gt;0)),J1196,""))))))</f>
        <v/>
      </c>
      <c r="M1196" t="str" s="7">
        <f>IF(AND(AG1196="Yes",OR(I1196="Approve proposed",I1196="Use my price")),"CHECK: protected price kept current",IF(OR(I1196="Unreviewed",I1196=""),"Pending review",IF(I1196="Hold","On hold",IF(I1196="Keep current",IF(ISNUMBER(E1196),"Kept current","CHECK: no confirmed current price"),IF(AH1196&lt;&gt;"Yes","CHECK: source needs review",IF(AND(I1196="Use my price",NOT(AND(ISNUMBER(J1196),J1196&gt;0))),"CHECK: enter a price above zero",IF(NOT(OR(I1196="Approve proposed",I1196="Use my price")),"CHECK: choose a listed decision",IF(OR(NOT(ISNUMBER(L1196)),L1196&lt;=0,NOT(ISNUMBER(Y1196)),Y1196&lt;=0,X1196&gt;=1),"CHECK: price or base unavailable",IF(L1196/(Y1196*(1-X1196))-1&lt;0,"CHECK: price below local base","Ready")))))))))</f>
        <v>Pending review</v>
      </c>
      <c r="N1196" s="18">
        <v>9.8</v>
      </c>
      <c r="O1196" s="19">
        <v>0.4</v>
      </c>
      <c r="P1196" s="14">
        <v>0.5114</v>
      </c>
      <c r="Q1196" s="20" t="str">
        <f>IF(AND(ISNUMBER(L1196),ISNUMBER(Y1196),Y1196&gt;0,X1196&lt;1),ROUND(L1196/(Y1196*(1-X1196))-1,4),"")</f>
        <v/>
      </c>
      <c r="R1196" s="12">
        <v>0</v>
      </c>
      <c r="S1196" s="13">
        <f>IF(AND(ISNUMBER(E1196),E1196&gt;0,ISNUMBER(F1196)),R1196*(F1196/E1196-1)*(1-'Start Here'!$B$16),0)</f>
        <v>0</v>
      </c>
      <c r="T1196" s="17">
        <f>IF(AND(M1196="Ready",OR(I1196="Approve proposed",AND(I1196="Use my price",AND(ISNUMBER(J1196),J1196&gt;0))),ISNUMBER(L1196),E1196&gt;0),R1196*(L1196/E1196-1)*(1-'Start Here'!$B$16),0)</f>
        <v>0</v>
      </c>
      <c r="U1196" t="str" s="6">
        <v/>
      </c>
      <c r="V1196" t="str" s="21">
        <v>Yes</v>
      </c>
      <c r="W1196" t="str" s="21">
        <v>No</v>
      </c>
      <c r="X1196" s="22">
        <v>0</v>
      </c>
      <c r="Y1196" s="18">
        <v>7</v>
      </c>
      <c r="AB1196" t="str" s="6">
        <v>2026-10-01 10:41:27 UTC</v>
      </c>
      <c r="AC1196" t="str" s="6">
        <v>Local Line cache</v>
      </c>
      <c r="AD1196" s="23">
        <v>806062</v>
      </c>
      <c r="AE1196" s="23">
        <v>527126</v>
      </c>
      <c r="AF1196" t="str" s="23">
        <v>806062:527126:guest</v>
      </c>
      <c r="AG1196" t="str" s="23">
        <v>No</v>
      </c>
      <c r="AH1196" t="str" s="23">
        <v>Yes</v>
      </c>
      <c r="AI1196" s="18">
        <v>0</v>
      </c>
    </row>
    <row r="1197" ht="32" customHeight="1">
      <c r="A1197" t="str" s="7">
        <v>Elegant Elephant Baking Co.</v>
      </c>
      <c r="B1197" t="str" s="7">
        <v>Gluten Free Potato Loaf with Teff</v>
      </c>
      <c r="C1197" t="str" s="7">
        <v>each</v>
      </c>
      <c r="D1197" t="str" s="7">
        <v>SNAP</v>
      </c>
      <c r="E1197" s="12">
        <v>9.8</v>
      </c>
      <c r="F1197" s="13">
        <v>9.8</v>
      </c>
      <c r="G1197" s="13">
        <f>IF(AND(ISNUMBER(E1197),ISNUMBER(F1197)),F1197-E1197,"")</f>
        <v>0</v>
      </c>
      <c r="H1197" s="14">
        <f>IF(AND(ISNUMBER(E1197),E1197&gt;0,ISNUMBER(F1197)),F1197/E1197-1,"")</f>
        <v>0</v>
      </c>
      <c r="I1197" t="str" s="15">
        <v>Keep current</v>
      </c>
      <c r="J1197" s="16"/>
      <c r="K1197" t="str" s="15">
        <v/>
      </c>
      <c r="L1197" s="17">
        <f>IF(AC1197="Local catalog","",IF(AG1197="Yes",IF(ISNUMBER(E1197),E1197,""),IF(I1197="Keep current",IF(ISNUMBER(E1197),E1197,""),IF(AH1197&lt;&gt;"Yes","",IF(I1197="Approve proposed",F1197,IF(AND(I1197="Use my price",AND(ISNUMBER(J1197),J1197&gt;0)),J1197,""))))))</f>
        <v>9.8</v>
      </c>
      <c r="M1197" t="str" s="7">
        <f>IF(AND(AG1197="Yes",OR(I1197="Approve proposed",I1197="Use my price")),"CHECK: protected price kept current",IF(OR(I1197="Unreviewed",I1197=""),"Pending review",IF(I1197="Hold","On hold",IF(I1197="Keep current",IF(ISNUMBER(E1197),"Kept current","CHECK: no confirmed current price"),IF(AH1197&lt;&gt;"Yes","CHECK: source needs review",IF(AND(I1197="Use my price",NOT(AND(ISNUMBER(J1197),J1197&gt;0))),"CHECK: enter a price above zero",IF(NOT(OR(I1197="Approve proposed",I1197="Use my price")),"CHECK: choose a listed decision",IF(OR(NOT(ISNUMBER(L1197)),L1197&lt;=0,NOT(ISNUMBER(Y1197)),Y1197&lt;=0,X1197&gt;=1),"CHECK: price or base unavailable",IF(L1197/(Y1197*(1-X1197))-1&lt;0,"CHECK: price below local base","Ready")))))))))</f>
        <v>Kept current</v>
      </c>
      <c r="N1197" s="18">
        <v>9.8</v>
      </c>
      <c r="O1197" s="19">
        <v>0.4</v>
      </c>
      <c r="P1197" s="14">
        <v>0.4</v>
      </c>
      <c r="Q1197" s="20">
        <f>IF(AND(ISNUMBER(L1197),ISNUMBER(Y1197),Y1197&gt;0,X1197&lt;1),ROUND(L1197/(Y1197*(1-X1197))-1,4),"")</f>
        <v>0.4</v>
      </c>
      <c r="R1197" s="12">
        <v>0</v>
      </c>
      <c r="S1197" s="13">
        <f>IF(AND(ISNUMBER(E1197),E1197&gt;0,ISNUMBER(F1197)),R1197*(F1197/E1197-1)*(1-'Start Here'!$B$16),0)</f>
        <v>0</v>
      </c>
      <c r="T1197" s="17">
        <f>IF(AND(M1197="Ready",OR(I1197="Approve proposed",AND(I1197="Use my price",AND(ISNUMBER(J1197),J1197&gt;0))),ISNUMBER(L1197),E1197&gt;0),R1197*(L1197/E1197-1)*(1-'Start Here'!$B$16),0)</f>
        <v>0</v>
      </c>
      <c r="U1197" t="str" s="6">
        <v>SNAP: preserve existing selling price</v>
      </c>
      <c r="V1197" t="str" s="21">
        <v>Yes</v>
      </c>
      <c r="W1197" t="str" s="21">
        <v>No</v>
      </c>
      <c r="X1197" s="22">
        <v>0</v>
      </c>
      <c r="Y1197" s="18">
        <v>7</v>
      </c>
      <c r="AB1197" t="str" s="6">
        <v>2026-10-01 10:41:27 UTC</v>
      </c>
      <c r="AC1197" t="str" s="6">
        <v>Local Line cache</v>
      </c>
      <c r="AD1197" s="23">
        <v>806062</v>
      </c>
      <c r="AE1197" s="23">
        <v>527126</v>
      </c>
      <c r="AF1197" t="str" s="23">
        <v>806062:527126:snap</v>
      </c>
      <c r="AG1197" t="str" s="23">
        <v>Yes</v>
      </c>
      <c r="AH1197" t="str" s="23">
        <v>Yes</v>
      </c>
      <c r="AI1197" s="18">
        <v>0</v>
      </c>
    </row>
    <row r="1198" ht="32" customHeight="1">
      <c r="A1198" t="str" s="7">
        <v>Elegant Elephant Baking Co.</v>
      </c>
      <c r="B1198" t="str" s="7">
        <v>Gluten Free Seven Layer Cookie</v>
      </c>
      <c r="C1198" t="str" s="7">
        <v>each</v>
      </c>
      <c r="D1198" t="str" s="7">
        <v>Herd Share Members</v>
      </c>
      <c r="E1198" s="12">
        <v>3.5</v>
      </c>
      <c r="F1198" s="13">
        <v>3.78</v>
      </c>
      <c r="G1198" s="13">
        <f>IF(AND(ISNUMBER(E1198),ISNUMBER(F1198)),F1198-E1198,"")</f>
        <v>0.28</v>
      </c>
      <c r="H1198" s="14">
        <f>IF(AND(ISNUMBER(E1198),E1198&gt;0,ISNUMBER(F1198)),F1198/E1198-1,"")</f>
        <v>0.07999999999999985</v>
      </c>
      <c r="I1198" t="str" s="15">
        <v>Unreviewed</v>
      </c>
      <c r="J1198" s="16"/>
      <c r="K1198" t="str" s="15">
        <v/>
      </c>
      <c r="L1198" s="17" t="str">
        <f>IF(AC1198="Local catalog","",IF(AG1198="Yes",IF(ISNUMBER(E1198),E1198,""),IF(I1198="Keep current",IF(ISNUMBER(E1198),E1198,""),IF(AH1198&lt;&gt;"Yes","",IF(I1198="Approve proposed",F1198,IF(AND(I1198="Use my price",AND(ISNUMBER(J1198),J1198&gt;0)),J1198,""))))))</f>
        <v/>
      </c>
      <c r="M1198" t="str" s="7">
        <f>IF(AND(AG1198="Yes",OR(I1198="Approve proposed",I1198="Use my price")),"CHECK: protected price kept current",IF(OR(I1198="Unreviewed",I1198=""),"Pending review",IF(I1198="Hold","On hold",IF(I1198="Keep current",IF(ISNUMBER(E1198),"Kept current","CHECK: no confirmed current price"),IF(AH1198&lt;&gt;"Yes","CHECK: source needs review",IF(AND(I1198="Use my price",NOT(AND(ISNUMBER(J1198),J1198&gt;0))),"CHECK: enter a price above zero",IF(NOT(OR(I1198="Approve proposed",I1198="Use my price")),"CHECK: choose a listed decision",IF(OR(NOT(ISNUMBER(L1198)),L1198&lt;=0,NOT(ISNUMBER(Y1198)),Y1198&lt;=0,X1198&gt;=1),"CHECK: price or base unavailable",IF(L1198/(Y1198*(1-X1198))-1&lt;0,"CHECK: price below local base","Ready")))))))))</f>
        <v>Pending review</v>
      </c>
      <c r="N1198" s="18">
        <v>3.5</v>
      </c>
      <c r="O1198" s="19">
        <v>0.4</v>
      </c>
      <c r="P1198" s="14">
        <v>0.512</v>
      </c>
      <c r="Q1198" s="20" t="str">
        <f>IF(AND(ISNUMBER(L1198),ISNUMBER(Y1198),Y1198&gt;0,X1198&lt;1),ROUND(L1198/(Y1198*(1-X1198))-1,4),"")</f>
        <v/>
      </c>
      <c r="R1198" s="12">
        <v>609</v>
      </c>
      <c r="S1198" s="13">
        <f>IF(AND(ISNUMBER(E1198),E1198&gt;0,ISNUMBER(F1198)),R1198*(F1198/E1198-1)*(1-'Start Here'!$B$16),0)</f>
        <v>47.25839999999991</v>
      </c>
      <c r="T1198" s="17">
        <f>IF(AND(M1198="Ready",OR(I1198="Approve proposed",AND(I1198="Use my price",AND(ISNUMBER(J1198),J1198&gt;0))),ISNUMBER(L1198),E1198&gt;0),R1198*(L1198/E1198-1)*(1-'Start Here'!$B$16),0)</f>
        <v>0</v>
      </c>
      <c r="U1198" t="str" s="6">
        <v/>
      </c>
      <c r="V1198" t="str" s="21">
        <v>Yes</v>
      </c>
      <c r="W1198" t="str" s="21">
        <v>No</v>
      </c>
      <c r="X1198" s="22">
        <v>0</v>
      </c>
      <c r="Y1198" s="18">
        <v>2.5</v>
      </c>
      <c r="AB1198" t="str" s="6">
        <v>2026-10-01 10:41:27 UTC</v>
      </c>
      <c r="AC1198" t="str" s="6">
        <v>Local Line cache</v>
      </c>
      <c r="AD1198" s="23">
        <v>806065</v>
      </c>
      <c r="AE1198" s="23">
        <v>527128</v>
      </c>
      <c r="AF1198" t="str" s="23">
        <v>806065:527128:herdShare</v>
      </c>
      <c r="AG1198" t="str" s="23">
        <v>No</v>
      </c>
      <c r="AH1198" t="str" s="23">
        <v>Yes</v>
      </c>
      <c r="AI1198" s="18">
        <v>435</v>
      </c>
    </row>
    <row r="1199" ht="32" customHeight="1">
      <c r="A1199" t="str" s="7">
        <v>Elegant Elephant Baking Co.</v>
      </c>
      <c r="B1199" t="str" s="7">
        <v>Gluten Free Seven Layer Cookie</v>
      </c>
      <c r="C1199" t="str" s="7">
        <v>each</v>
      </c>
      <c r="D1199" t="str" s="7">
        <v>CSA Members</v>
      </c>
      <c r="E1199" s="12">
        <v>3.5</v>
      </c>
      <c r="F1199" s="13">
        <v>3.78</v>
      </c>
      <c r="G1199" s="13">
        <f>IF(AND(ISNUMBER(E1199),ISNUMBER(F1199)),F1199-E1199,"")</f>
        <v>0.28</v>
      </c>
      <c r="H1199" s="14">
        <f>IF(AND(ISNUMBER(E1199),E1199&gt;0,ISNUMBER(F1199)),F1199/E1199-1,"")</f>
        <v>0.07999999999999985</v>
      </c>
      <c r="I1199" t="str" s="15">
        <v>Unreviewed</v>
      </c>
      <c r="J1199" s="16"/>
      <c r="K1199" t="str" s="15">
        <v/>
      </c>
      <c r="L1199" s="17" t="str">
        <f>IF(AC1199="Local catalog","",IF(AG1199="Yes",IF(ISNUMBER(E1199),E1199,""),IF(I1199="Keep current",IF(ISNUMBER(E1199),E1199,""),IF(AH1199&lt;&gt;"Yes","",IF(I1199="Approve proposed",F1199,IF(AND(I1199="Use my price",AND(ISNUMBER(J1199),J1199&gt;0)),J1199,""))))))</f>
        <v/>
      </c>
      <c r="M1199" t="str" s="7">
        <f>IF(AND(AG1199="Yes",OR(I1199="Approve proposed",I1199="Use my price")),"CHECK: protected price kept current",IF(OR(I1199="Unreviewed",I1199=""),"Pending review",IF(I1199="Hold","On hold",IF(I1199="Keep current",IF(ISNUMBER(E1199),"Kept current","CHECK: no confirmed current price"),IF(AH1199&lt;&gt;"Yes","CHECK: source needs review",IF(AND(I1199="Use my price",NOT(AND(ISNUMBER(J1199),J1199&gt;0))),"CHECK: enter a price above zero",IF(NOT(OR(I1199="Approve proposed",I1199="Use my price")),"CHECK: choose a listed decision",IF(OR(NOT(ISNUMBER(L1199)),L1199&lt;=0,NOT(ISNUMBER(Y1199)),Y1199&lt;=0,X1199&gt;=1),"CHECK: price or base unavailable",IF(L1199/(Y1199*(1-X1199))-1&lt;0,"CHECK: price below local base","Ready")))))))))</f>
        <v>Pending review</v>
      </c>
      <c r="N1199" s="18">
        <v>3.5</v>
      </c>
      <c r="O1199" s="19">
        <v>0.4</v>
      </c>
      <c r="P1199" s="14">
        <v>0.512</v>
      </c>
      <c r="Q1199" s="20" t="str">
        <f>IF(AND(ISNUMBER(L1199),ISNUMBER(Y1199),Y1199&gt;0,X1199&lt;1),ROUND(L1199/(Y1199*(1-X1199))-1,4),"")</f>
        <v/>
      </c>
      <c r="R1199" s="12">
        <v>7</v>
      </c>
      <c r="S1199" s="13">
        <f>IF(AND(ISNUMBER(E1199),E1199&gt;0,ISNUMBER(F1199)),R1199*(F1199/E1199-1)*(1-'Start Here'!$B$16),0)</f>
        <v>0.5431999999999989</v>
      </c>
      <c r="T1199" s="17">
        <f>IF(AND(M1199="Ready",OR(I1199="Approve proposed",AND(I1199="Use my price",AND(ISNUMBER(J1199),J1199&gt;0))),ISNUMBER(L1199),E1199&gt;0),R1199*(L1199/E1199-1)*(1-'Start Here'!$B$16),0)</f>
        <v>0</v>
      </c>
      <c r="U1199" t="str" s="6">
        <v/>
      </c>
      <c r="V1199" t="str" s="21">
        <v>Yes</v>
      </c>
      <c r="W1199" t="str" s="21">
        <v>No</v>
      </c>
      <c r="X1199" s="22">
        <v>0</v>
      </c>
      <c r="Y1199" s="18">
        <v>2.5</v>
      </c>
      <c r="AB1199" t="str" s="6">
        <v>2026-10-01 10:41:27 UTC</v>
      </c>
      <c r="AC1199" t="str" s="6">
        <v>Local Line cache</v>
      </c>
      <c r="AD1199" s="23">
        <v>806065</v>
      </c>
      <c r="AE1199" s="23">
        <v>527128</v>
      </c>
      <c r="AF1199" t="str" s="23">
        <v>806065:527128:member</v>
      </c>
      <c r="AG1199" t="str" s="23">
        <v>No</v>
      </c>
      <c r="AH1199" t="str" s="23">
        <v>Yes</v>
      </c>
      <c r="AI1199" s="18">
        <v>5</v>
      </c>
    </row>
    <row r="1200" ht="32" customHeight="1">
      <c r="A1200" t="str" s="7">
        <v>Elegant Elephant Baking Co.</v>
      </c>
      <c r="B1200" t="str" s="7">
        <v>Gluten Free Seven Layer Cookie</v>
      </c>
      <c r="C1200" t="str" s="7">
        <v>each</v>
      </c>
      <c r="D1200" t="str" s="7">
        <v>Guest Basket</v>
      </c>
      <c r="E1200" s="12">
        <v>3.5</v>
      </c>
      <c r="F1200" s="13">
        <v>3.78</v>
      </c>
      <c r="G1200" s="13">
        <f>IF(AND(ISNUMBER(E1200),ISNUMBER(F1200)),F1200-E1200,"")</f>
        <v>0.28</v>
      </c>
      <c r="H1200" s="14">
        <f>IF(AND(ISNUMBER(E1200),E1200&gt;0,ISNUMBER(F1200)),F1200/E1200-1,"")</f>
        <v>0.07999999999999985</v>
      </c>
      <c r="I1200" t="str" s="15">
        <v>Unreviewed</v>
      </c>
      <c r="J1200" s="16"/>
      <c r="K1200" t="str" s="15">
        <v/>
      </c>
      <c r="L1200" s="17" t="str">
        <f>IF(AC1200="Local catalog","",IF(AG1200="Yes",IF(ISNUMBER(E1200),E1200,""),IF(I1200="Keep current",IF(ISNUMBER(E1200),E1200,""),IF(AH1200&lt;&gt;"Yes","",IF(I1200="Approve proposed",F1200,IF(AND(I1200="Use my price",AND(ISNUMBER(J1200),J1200&gt;0)),J1200,""))))))</f>
        <v/>
      </c>
      <c r="M1200" t="str" s="7">
        <f>IF(AND(AG1200="Yes",OR(I1200="Approve proposed",I1200="Use my price")),"CHECK: protected price kept current",IF(OR(I1200="Unreviewed",I1200=""),"Pending review",IF(I1200="Hold","On hold",IF(I1200="Keep current",IF(ISNUMBER(E1200),"Kept current","CHECK: no confirmed current price"),IF(AH1200&lt;&gt;"Yes","CHECK: source needs review",IF(AND(I1200="Use my price",NOT(AND(ISNUMBER(J1200),J1200&gt;0))),"CHECK: enter a price above zero",IF(NOT(OR(I1200="Approve proposed",I1200="Use my price")),"CHECK: choose a listed decision",IF(OR(NOT(ISNUMBER(L1200)),L1200&lt;=0,NOT(ISNUMBER(Y1200)),Y1200&lt;=0,X1200&gt;=1),"CHECK: price or base unavailable",IF(L1200/(Y1200*(1-X1200))-1&lt;0,"CHECK: price below local base","Ready")))))))))</f>
        <v>Pending review</v>
      </c>
      <c r="N1200" s="18">
        <v>3.5</v>
      </c>
      <c r="O1200" s="19">
        <v>0.4</v>
      </c>
      <c r="P1200" s="14">
        <v>0.512</v>
      </c>
      <c r="Q1200" s="20" t="str">
        <f>IF(AND(ISNUMBER(L1200),ISNUMBER(Y1200),Y1200&gt;0,X1200&lt;1),ROUND(L1200/(Y1200*(1-X1200))-1,4),"")</f>
        <v/>
      </c>
      <c r="R1200" s="12">
        <v>7</v>
      </c>
      <c r="S1200" s="13">
        <f>IF(AND(ISNUMBER(E1200),E1200&gt;0,ISNUMBER(F1200)),R1200*(F1200/E1200-1)*(1-'Start Here'!$B$16),0)</f>
        <v>0.5431999999999989</v>
      </c>
      <c r="T1200" s="17">
        <f>IF(AND(M1200="Ready",OR(I1200="Approve proposed",AND(I1200="Use my price",AND(ISNUMBER(J1200),J1200&gt;0))),ISNUMBER(L1200),E1200&gt;0),R1200*(L1200/E1200-1)*(1-'Start Here'!$B$16),0)</f>
        <v>0</v>
      </c>
      <c r="U1200" t="str" s="6">
        <v/>
      </c>
      <c r="V1200" t="str" s="21">
        <v>Yes</v>
      </c>
      <c r="W1200" t="str" s="21">
        <v>No</v>
      </c>
      <c r="X1200" s="22">
        <v>0</v>
      </c>
      <c r="Y1200" s="18">
        <v>2.5</v>
      </c>
      <c r="AB1200" t="str" s="6">
        <v>2026-10-01 10:41:27 UTC</v>
      </c>
      <c r="AC1200" t="str" s="6">
        <v>Local Line cache</v>
      </c>
      <c r="AD1200" s="23">
        <v>806065</v>
      </c>
      <c r="AE1200" s="23">
        <v>527128</v>
      </c>
      <c r="AF1200" t="str" s="23">
        <v>806065:527128:guest</v>
      </c>
      <c r="AG1200" t="str" s="23">
        <v>No</v>
      </c>
      <c r="AH1200" t="str" s="23">
        <v>Yes</v>
      </c>
      <c r="AI1200" s="18">
        <v>5</v>
      </c>
    </row>
    <row r="1201" ht="32" customHeight="1">
      <c r="A1201" t="str" s="7">
        <v>Elegant Elephant Baking Co.</v>
      </c>
      <c r="B1201" t="str" s="7">
        <v>Gluten Free Seven Layer Cookie</v>
      </c>
      <c r="C1201" t="str" s="7">
        <v>each</v>
      </c>
      <c r="D1201" t="str" s="7">
        <v>SNAP</v>
      </c>
      <c r="E1201" s="12">
        <v>3.5</v>
      </c>
      <c r="F1201" s="13">
        <v>3.5</v>
      </c>
      <c r="G1201" s="13">
        <f>IF(AND(ISNUMBER(E1201),ISNUMBER(F1201)),F1201-E1201,"")</f>
        <v>0</v>
      </c>
      <c r="H1201" s="14">
        <f>IF(AND(ISNUMBER(E1201),E1201&gt;0,ISNUMBER(F1201)),F1201/E1201-1,"")</f>
        <v>0</v>
      </c>
      <c r="I1201" t="str" s="15">
        <v>Keep current</v>
      </c>
      <c r="J1201" s="16"/>
      <c r="K1201" t="str" s="15">
        <v/>
      </c>
      <c r="L1201" s="17">
        <f>IF(AC1201="Local catalog","",IF(AG1201="Yes",IF(ISNUMBER(E1201),E1201,""),IF(I1201="Keep current",IF(ISNUMBER(E1201),E1201,""),IF(AH1201&lt;&gt;"Yes","",IF(I1201="Approve proposed",F1201,IF(AND(I1201="Use my price",AND(ISNUMBER(J1201),J1201&gt;0)),J1201,""))))))</f>
        <v>3.5</v>
      </c>
      <c r="M1201" t="str" s="7">
        <f>IF(AND(AG1201="Yes",OR(I1201="Approve proposed",I1201="Use my price")),"CHECK: protected price kept current",IF(OR(I1201="Unreviewed",I1201=""),"Pending review",IF(I1201="Hold","On hold",IF(I1201="Keep current",IF(ISNUMBER(E1201),"Kept current","CHECK: no confirmed current price"),IF(AH1201&lt;&gt;"Yes","CHECK: source needs review",IF(AND(I1201="Use my price",NOT(AND(ISNUMBER(J1201),J1201&gt;0))),"CHECK: enter a price above zero",IF(NOT(OR(I1201="Approve proposed",I1201="Use my price")),"CHECK: choose a listed decision",IF(OR(NOT(ISNUMBER(L1201)),L1201&lt;=0,NOT(ISNUMBER(Y1201)),Y1201&lt;=0,X1201&gt;=1),"CHECK: price or base unavailable",IF(L1201/(Y1201*(1-X1201))-1&lt;0,"CHECK: price below local base","Ready")))))))))</f>
        <v>Kept current</v>
      </c>
      <c r="N1201" s="18">
        <v>3.5</v>
      </c>
      <c r="O1201" s="19">
        <v>0.4</v>
      </c>
      <c r="P1201" s="14">
        <v>0.4</v>
      </c>
      <c r="Q1201" s="20">
        <f>IF(AND(ISNUMBER(L1201),ISNUMBER(Y1201),Y1201&gt;0,X1201&lt;1),ROUND(L1201/(Y1201*(1-X1201))-1,4),"")</f>
        <v>0.4</v>
      </c>
      <c r="R1201" s="12">
        <v>0</v>
      </c>
      <c r="S1201" s="13">
        <f>IF(AND(ISNUMBER(E1201),E1201&gt;0,ISNUMBER(F1201)),R1201*(F1201/E1201-1)*(1-'Start Here'!$B$16),0)</f>
        <v>0</v>
      </c>
      <c r="T1201" s="17">
        <f>IF(AND(M1201="Ready",OR(I1201="Approve proposed",AND(I1201="Use my price",AND(ISNUMBER(J1201),J1201&gt;0))),ISNUMBER(L1201),E1201&gt;0),R1201*(L1201/E1201-1)*(1-'Start Here'!$B$16),0)</f>
        <v>0</v>
      </c>
      <c r="U1201" t="str" s="6">
        <v>SNAP: preserve existing selling price</v>
      </c>
      <c r="V1201" t="str" s="21">
        <v>Yes</v>
      </c>
      <c r="W1201" t="str" s="21">
        <v>No</v>
      </c>
      <c r="X1201" s="22">
        <v>0</v>
      </c>
      <c r="Y1201" s="18">
        <v>2.5</v>
      </c>
      <c r="AB1201" t="str" s="6">
        <v>2026-10-01 10:41:27 UTC</v>
      </c>
      <c r="AC1201" t="str" s="6">
        <v>Local Line cache</v>
      </c>
      <c r="AD1201" s="23">
        <v>806065</v>
      </c>
      <c r="AE1201" s="23">
        <v>527128</v>
      </c>
      <c r="AF1201" t="str" s="23">
        <v>806065:527128:snap</v>
      </c>
      <c r="AG1201" t="str" s="23">
        <v>Yes</v>
      </c>
      <c r="AH1201" t="str" s="23">
        <v>Yes</v>
      </c>
      <c r="AI1201" s="18">
        <v>0</v>
      </c>
    </row>
    <row r="1202" ht="32" customHeight="1">
      <c r="A1202" t="str" s="7">
        <v>Elegant Elephant Baking Co.</v>
      </c>
      <c r="B1202" t="str" s="7">
        <v>Gluten Free Sourdough Baguette</v>
      </c>
      <c r="C1202" t="str" s="7">
        <v>each</v>
      </c>
      <c r="D1202" t="str" s="7">
        <v>Herd Share Members</v>
      </c>
      <c r="E1202" s="12">
        <v>7</v>
      </c>
      <c r="F1202" s="13">
        <v>7.56</v>
      </c>
      <c r="G1202" s="13">
        <f>IF(AND(ISNUMBER(E1202),ISNUMBER(F1202)),F1202-E1202,"")</f>
        <v>0.56</v>
      </c>
      <c r="H1202" s="14">
        <f>IF(AND(ISNUMBER(E1202),E1202&gt;0,ISNUMBER(F1202)),F1202/E1202-1,"")</f>
        <v>0.07999999999999985</v>
      </c>
      <c r="I1202" t="str" s="15">
        <v>Unreviewed</v>
      </c>
      <c r="J1202" s="16"/>
      <c r="K1202" t="str" s="15">
        <v/>
      </c>
      <c r="L1202" s="17" t="str">
        <f>IF(AC1202="Local catalog","",IF(AG1202="Yes",IF(ISNUMBER(E1202),E1202,""),IF(I1202="Keep current",IF(ISNUMBER(E1202),E1202,""),IF(AH1202&lt;&gt;"Yes","",IF(I1202="Approve proposed",F1202,IF(AND(I1202="Use my price",AND(ISNUMBER(J1202),J1202&gt;0)),J1202,""))))))</f>
        <v/>
      </c>
      <c r="M1202" t="str" s="7">
        <f>IF(AND(AG1202="Yes",OR(I1202="Approve proposed",I1202="Use my price")),"CHECK: protected price kept current",IF(OR(I1202="Unreviewed",I1202=""),"Pending review",IF(I1202="Hold","On hold",IF(I1202="Keep current",IF(ISNUMBER(E1202),"Kept current","CHECK: no confirmed current price"),IF(AH1202&lt;&gt;"Yes","CHECK: source needs review",IF(AND(I1202="Use my price",NOT(AND(ISNUMBER(J1202),J1202&gt;0))),"CHECK: enter a price above zero",IF(NOT(OR(I1202="Approve proposed",I1202="Use my price")),"CHECK: choose a listed decision",IF(OR(NOT(ISNUMBER(L1202)),L1202&lt;=0,NOT(ISNUMBER(Y1202)),Y1202&lt;=0,X1202&gt;=1),"CHECK: price or base unavailable",IF(L1202/(Y1202*(1-X1202))-1&lt;0,"CHECK: price below local base","Ready")))))))))</f>
        <v>Pending review</v>
      </c>
      <c r="N1202" s="18">
        <v>7</v>
      </c>
      <c r="O1202" s="19">
        <v>0.4</v>
      </c>
      <c r="P1202" s="14">
        <v>0.512</v>
      </c>
      <c r="Q1202" s="20" t="str">
        <f>IF(AND(ISNUMBER(L1202),ISNUMBER(Y1202),Y1202&gt;0,X1202&lt;1),ROUND(L1202/(Y1202*(1-X1202))-1,4),"")</f>
        <v/>
      </c>
      <c r="R1202" s="12">
        <v>0</v>
      </c>
      <c r="S1202" s="13">
        <f>IF(AND(ISNUMBER(E1202),E1202&gt;0,ISNUMBER(F1202)),R1202*(F1202/E1202-1)*(1-'Start Here'!$B$16),0)</f>
        <v>0</v>
      </c>
      <c r="T1202" s="17">
        <f>IF(AND(M1202="Ready",OR(I1202="Approve proposed",AND(I1202="Use my price",AND(ISNUMBER(J1202),J1202&gt;0))),ISNUMBER(L1202),E1202&gt;0),R1202*(L1202/E1202-1)*(1-'Start Here'!$B$16),0)</f>
        <v>0</v>
      </c>
      <c r="U1202" t="str" s="6">
        <v>Currently hidden; do not activate automatically</v>
      </c>
      <c r="V1202" t="str" s="21">
        <v>No</v>
      </c>
      <c r="W1202" t="str" s="21">
        <v>No</v>
      </c>
      <c r="X1202" s="22">
        <v>0</v>
      </c>
      <c r="Y1202" s="18">
        <v>5</v>
      </c>
      <c r="AB1202" t="str" s="6">
        <v>2026-10-01 10:41:27 UTC</v>
      </c>
      <c r="AC1202" t="str" s="6">
        <v>Local Line cache</v>
      </c>
      <c r="AD1202" s="23">
        <v>806066</v>
      </c>
      <c r="AE1202" s="23">
        <v>527130</v>
      </c>
      <c r="AF1202" t="str" s="23">
        <v>806066:527130:herdShare</v>
      </c>
      <c r="AG1202" t="str" s="23">
        <v>No</v>
      </c>
      <c r="AH1202" t="str" s="23">
        <v>Yes</v>
      </c>
      <c r="AI1202" s="18">
        <v>0</v>
      </c>
    </row>
    <row r="1203" ht="32" customHeight="1">
      <c r="A1203" t="str" s="7">
        <v>Elegant Elephant Baking Co.</v>
      </c>
      <c r="B1203" t="str" s="7">
        <v>Gluten Free Sourdough Baguette</v>
      </c>
      <c r="C1203" t="str" s="7">
        <v>each</v>
      </c>
      <c r="D1203" t="str" s="7">
        <v>CSA Members</v>
      </c>
      <c r="E1203" s="12">
        <v>7</v>
      </c>
      <c r="F1203" s="13">
        <v>7.56</v>
      </c>
      <c r="G1203" s="13">
        <f>IF(AND(ISNUMBER(E1203),ISNUMBER(F1203)),F1203-E1203,"")</f>
        <v>0.56</v>
      </c>
      <c r="H1203" s="14">
        <f>IF(AND(ISNUMBER(E1203),E1203&gt;0,ISNUMBER(F1203)),F1203/E1203-1,"")</f>
        <v>0.07999999999999985</v>
      </c>
      <c r="I1203" t="str" s="15">
        <v>Unreviewed</v>
      </c>
      <c r="J1203" s="16"/>
      <c r="K1203" t="str" s="15">
        <v/>
      </c>
      <c r="L1203" s="17" t="str">
        <f>IF(AC1203="Local catalog","",IF(AG1203="Yes",IF(ISNUMBER(E1203),E1203,""),IF(I1203="Keep current",IF(ISNUMBER(E1203),E1203,""),IF(AH1203&lt;&gt;"Yes","",IF(I1203="Approve proposed",F1203,IF(AND(I1203="Use my price",AND(ISNUMBER(J1203),J1203&gt;0)),J1203,""))))))</f>
        <v/>
      </c>
      <c r="M1203" t="str" s="7">
        <f>IF(AND(AG1203="Yes",OR(I1203="Approve proposed",I1203="Use my price")),"CHECK: protected price kept current",IF(OR(I1203="Unreviewed",I1203=""),"Pending review",IF(I1203="Hold","On hold",IF(I1203="Keep current",IF(ISNUMBER(E1203),"Kept current","CHECK: no confirmed current price"),IF(AH1203&lt;&gt;"Yes","CHECK: source needs review",IF(AND(I1203="Use my price",NOT(AND(ISNUMBER(J1203),J1203&gt;0))),"CHECK: enter a price above zero",IF(NOT(OR(I1203="Approve proposed",I1203="Use my price")),"CHECK: choose a listed decision",IF(OR(NOT(ISNUMBER(L1203)),L1203&lt;=0,NOT(ISNUMBER(Y1203)),Y1203&lt;=0,X1203&gt;=1),"CHECK: price or base unavailable",IF(L1203/(Y1203*(1-X1203))-1&lt;0,"CHECK: price below local base","Ready")))))))))</f>
        <v>Pending review</v>
      </c>
      <c r="N1203" s="18">
        <v>7</v>
      </c>
      <c r="O1203" s="19">
        <v>0.4</v>
      </c>
      <c r="P1203" s="14">
        <v>0.512</v>
      </c>
      <c r="Q1203" s="20" t="str">
        <f>IF(AND(ISNUMBER(L1203),ISNUMBER(Y1203),Y1203&gt;0,X1203&lt;1),ROUND(L1203/(Y1203*(1-X1203))-1,4),"")</f>
        <v/>
      </c>
      <c r="R1203" s="12">
        <v>0</v>
      </c>
      <c r="S1203" s="13">
        <f>IF(AND(ISNUMBER(E1203),E1203&gt;0,ISNUMBER(F1203)),R1203*(F1203/E1203-1)*(1-'Start Here'!$B$16),0)</f>
        <v>0</v>
      </c>
      <c r="T1203" s="17">
        <f>IF(AND(M1203="Ready",OR(I1203="Approve proposed",AND(I1203="Use my price",AND(ISNUMBER(J1203),J1203&gt;0))),ISNUMBER(L1203),E1203&gt;0),R1203*(L1203/E1203-1)*(1-'Start Here'!$B$16),0)</f>
        <v>0</v>
      </c>
      <c r="U1203" t="str" s="6">
        <v>Currently hidden; do not activate automatically</v>
      </c>
      <c r="V1203" t="str" s="21">
        <v>No</v>
      </c>
      <c r="W1203" t="str" s="21">
        <v>No</v>
      </c>
      <c r="X1203" s="22">
        <v>0</v>
      </c>
      <c r="Y1203" s="18">
        <v>5</v>
      </c>
      <c r="AB1203" t="str" s="6">
        <v>2026-10-01 10:41:27 UTC</v>
      </c>
      <c r="AC1203" t="str" s="6">
        <v>Local Line cache</v>
      </c>
      <c r="AD1203" s="23">
        <v>806066</v>
      </c>
      <c r="AE1203" s="23">
        <v>527130</v>
      </c>
      <c r="AF1203" t="str" s="23">
        <v>806066:527130:member</v>
      </c>
      <c r="AG1203" t="str" s="23">
        <v>No</v>
      </c>
      <c r="AH1203" t="str" s="23">
        <v>Yes</v>
      </c>
      <c r="AI1203" s="18">
        <v>0</v>
      </c>
    </row>
    <row r="1204" ht="32" customHeight="1">
      <c r="A1204" t="str" s="7">
        <v>Elegant Elephant Baking Co.</v>
      </c>
      <c r="B1204" t="str" s="7">
        <v>Gluten Free Sourdough Baguette</v>
      </c>
      <c r="C1204" t="str" s="7">
        <v>each</v>
      </c>
      <c r="D1204" t="str" s="7">
        <v>Guest Basket</v>
      </c>
      <c r="E1204" s="12">
        <v>7</v>
      </c>
      <c r="F1204" s="13">
        <v>7.56</v>
      </c>
      <c r="G1204" s="13">
        <f>IF(AND(ISNUMBER(E1204),ISNUMBER(F1204)),F1204-E1204,"")</f>
        <v>0.56</v>
      </c>
      <c r="H1204" s="14">
        <f>IF(AND(ISNUMBER(E1204),E1204&gt;0,ISNUMBER(F1204)),F1204/E1204-1,"")</f>
        <v>0.07999999999999985</v>
      </c>
      <c r="I1204" t="str" s="15">
        <v>Unreviewed</v>
      </c>
      <c r="J1204" s="16"/>
      <c r="K1204" t="str" s="15">
        <v/>
      </c>
      <c r="L1204" s="17" t="str">
        <f>IF(AC1204="Local catalog","",IF(AG1204="Yes",IF(ISNUMBER(E1204),E1204,""),IF(I1204="Keep current",IF(ISNUMBER(E1204),E1204,""),IF(AH1204&lt;&gt;"Yes","",IF(I1204="Approve proposed",F1204,IF(AND(I1204="Use my price",AND(ISNUMBER(J1204),J1204&gt;0)),J1204,""))))))</f>
        <v/>
      </c>
      <c r="M1204" t="str" s="7">
        <f>IF(AND(AG1204="Yes",OR(I1204="Approve proposed",I1204="Use my price")),"CHECK: protected price kept current",IF(OR(I1204="Unreviewed",I1204=""),"Pending review",IF(I1204="Hold","On hold",IF(I1204="Keep current",IF(ISNUMBER(E1204),"Kept current","CHECK: no confirmed current price"),IF(AH1204&lt;&gt;"Yes","CHECK: source needs review",IF(AND(I1204="Use my price",NOT(AND(ISNUMBER(J1204),J1204&gt;0))),"CHECK: enter a price above zero",IF(NOT(OR(I1204="Approve proposed",I1204="Use my price")),"CHECK: choose a listed decision",IF(OR(NOT(ISNUMBER(L1204)),L1204&lt;=0,NOT(ISNUMBER(Y1204)),Y1204&lt;=0,X1204&gt;=1),"CHECK: price or base unavailable",IF(L1204/(Y1204*(1-X1204))-1&lt;0,"CHECK: price below local base","Ready")))))))))</f>
        <v>Pending review</v>
      </c>
      <c r="N1204" s="18">
        <v>7</v>
      </c>
      <c r="O1204" s="19">
        <v>0.4</v>
      </c>
      <c r="P1204" s="14">
        <v>0.512</v>
      </c>
      <c r="Q1204" s="20" t="str">
        <f>IF(AND(ISNUMBER(L1204),ISNUMBER(Y1204),Y1204&gt;0,X1204&lt;1),ROUND(L1204/(Y1204*(1-X1204))-1,4),"")</f>
        <v/>
      </c>
      <c r="R1204" s="12">
        <v>0</v>
      </c>
      <c r="S1204" s="13">
        <f>IF(AND(ISNUMBER(E1204),E1204&gt;0,ISNUMBER(F1204)),R1204*(F1204/E1204-1)*(1-'Start Here'!$B$16),0)</f>
        <v>0</v>
      </c>
      <c r="T1204" s="17">
        <f>IF(AND(M1204="Ready",OR(I1204="Approve proposed",AND(I1204="Use my price",AND(ISNUMBER(J1204),J1204&gt;0))),ISNUMBER(L1204),E1204&gt;0),R1204*(L1204/E1204-1)*(1-'Start Here'!$B$16),0)</f>
        <v>0</v>
      </c>
      <c r="U1204" t="str" s="6">
        <v>Currently hidden; do not activate automatically</v>
      </c>
      <c r="V1204" t="str" s="21">
        <v>No</v>
      </c>
      <c r="W1204" t="str" s="21">
        <v>No</v>
      </c>
      <c r="X1204" s="22">
        <v>0</v>
      </c>
      <c r="Y1204" s="18">
        <v>5</v>
      </c>
      <c r="AB1204" t="str" s="6">
        <v>2026-10-01 10:41:27 UTC</v>
      </c>
      <c r="AC1204" t="str" s="6">
        <v>Local Line cache</v>
      </c>
      <c r="AD1204" s="23">
        <v>806066</v>
      </c>
      <c r="AE1204" s="23">
        <v>527130</v>
      </c>
      <c r="AF1204" t="str" s="23">
        <v>806066:527130:guest</v>
      </c>
      <c r="AG1204" t="str" s="23">
        <v>No</v>
      </c>
      <c r="AH1204" t="str" s="23">
        <v>Yes</v>
      </c>
      <c r="AI1204" s="18">
        <v>0</v>
      </c>
    </row>
    <row r="1205" ht="32" customHeight="1">
      <c r="A1205" t="str" s="7">
        <v>Elegant Elephant Baking Co.</v>
      </c>
      <c r="B1205" t="str" s="7">
        <v>Gluten Free Sourdough Baguette</v>
      </c>
      <c r="C1205" t="str" s="7">
        <v>each</v>
      </c>
      <c r="D1205" t="str" s="7">
        <v>SNAP</v>
      </c>
      <c r="E1205" s="12">
        <v>7</v>
      </c>
      <c r="F1205" s="13">
        <v>7</v>
      </c>
      <c r="G1205" s="13">
        <f>IF(AND(ISNUMBER(E1205),ISNUMBER(F1205)),F1205-E1205,"")</f>
        <v>0</v>
      </c>
      <c r="H1205" s="14">
        <f>IF(AND(ISNUMBER(E1205),E1205&gt;0,ISNUMBER(F1205)),F1205/E1205-1,"")</f>
        <v>0</v>
      </c>
      <c r="I1205" t="str" s="15">
        <v>Keep current</v>
      </c>
      <c r="J1205" s="16"/>
      <c r="K1205" t="str" s="15">
        <v/>
      </c>
      <c r="L1205" s="17">
        <f>IF(AC1205="Local catalog","",IF(AG1205="Yes",IF(ISNUMBER(E1205),E1205,""),IF(I1205="Keep current",IF(ISNUMBER(E1205),E1205,""),IF(AH1205&lt;&gt;"Yes","",IF(I1205="Approve proposed",F1205,IF(AND(I1205="Use my price",AND(ISNUMBER(J1205),J1205&gt;0)),J1205,""))))))</f>
        <v>7</v>
      </c>
      <c r="M1205" t="str" s="7">
        <f>IF(AND(AG1205="Yes",OR(I1205="Approve proposed",I1205="Use my price")),"CHECK: protected price kept current",IF(OR(I1205="Unreviewed",I1205=""),"Pending review",IF(I1205="Hold","On hold",IF(I1205="Keep current",IF(ISNUMBER(E1205),"Kept current","CHECK: no confirmed current price"),IF(AH1205&lt;&gt;"Yes","CHECK: source needs review",IF(AND(I1205="Use my price",NOT(AND(ISNUMBER(J1205),J1205&gt;0))),"CHECK: enter a price above zero",IF(NOT(OR(I1205="Approve proposed",I1205="Use my price")),"CHECK: choose a listed decision",IF(OR(NOT(ISNUMBER(L1205)),L1205&lt;=0,NOT(ISNUMBER(Y1205)),Y1205&lt;=0,X1205&gt;=1),"CHECK: price or base unavailable",IF(L1205/(Y1205*(1-X1205))-1&lt;0,"CHECK: price below local base","Ready")))))))))</f>
        <v>Kept current</v>
      </c>
      <c r="N1205" s="18">
        <v>7</v>
      </c>
      <c r="O1205" s="19">
        <v>0.4</v>
      </c>
      <c r="P1205" s="14">
        <v>0.4</v>
      </c>
      <c r="Q1205" s="20">
        <f>IF(AND(ISNUMBER(L1205),ISNUMBER(Y1205),Y1205&gt;0,X1205&lt;1),ROUND(L1205/(Y1205*(1-X1205))-1,4),"")</f>
        <v>0.4</v>
      </c>
      <c r="R1205" s="12">
        <v>0</v>
      </c>
      <c r="S1205" s="13">
        <f>IF(AND(ISNUMBER(E1205),E1205&gt;0,ISNUMBER(F1205)),R1205*(F1205/E1205-1)*(1-'Start Here'!$B$16),0)</f>
        <v>0</v>
      </c>
      <c r="T1205" s="17">
        <f>IF(AND(M1205="Ready",OR(I1205="Approve proposed",AND(I1205="Use my price",AND(ISNUMBER(J1205),J1205&gt;0))),ISNUMBER(L1205),E1205&gt;0),R1205*(L1205/E1205-1)*(1-'Start Here'!$B$16),0)</f>
        <v>0</v>
      </c>
      <c r="U1205" t="str" s="6">
        <v>SNAP: preserve existing selling price; Currently hidden; do not activate automatically</v>
      </c>
      <c r="V1205" t="str" s="21">
        <v>No</v>
      </c>
      <c r="W1205" t="str" s="21">
        <v>No</v>
      </c>
      <c r="X1205" s="22">
        <v>0</v>
      </c>
      <c r="Y1205" s="18">
        <v>5</v>
      </c>
      <c r="AB1205" t="str" s="6">
        <v>2026-10-01 10:41:27 UTC</v>
      </c>
      <c r="AC1205" t="str" s="6">
        <v>Local Line cache</v>
      </c>
      <c r="AD1205" s="23">
        <v>806066</v>
      </c>
      <c r="AE1205" s="23">
        <v>527130</v>
      </c>
      <c r="AF1205" t="str" s="23">
        <v>806066:527130:snap</v>
      </c>
      <c r="AG1205" t="str" s="23">
        <v>Yes</v>
      </c>
      <c r="AH1205" t="str" s="23">
        <v>Yes</v>
      </c>
      <c r="AI1205" s="18">
        <v>0</v>
      </c>
    </row>
    <row r="1206" ht="32" customHeight="1">
      <c r="A1206" t="str" s="7">
        <v>Farmhands Co-Op</v>
      </c>
      <c r="B1206" t="str" s="7">
        <v>Roasted Hazelnuts 12 oz.</v>
      </c>
      <c r="C1206" t="str" s="7">
        <v>12 oz bag</v>
      </c>
      <c r="D1206" t="str" s="7">
        <v>Herd Share Members</v>
      </c>
      <c r="E1206" s="12">
        <v>17.78</v>
      </c>
      <c r="F1206" s="13">
        <v>19.2</v>
      </c>
      <c r="G1206" s="13">
        <f>IF(AND(ISNUMBER(E1206),ISNUMBER(F1206)),F1206-E1206,"")</f>
        <v>1.42</v>
      </c>
      <c r="H1206" s="14">
        <f>IF(AND(ISNUMBER(E1206),E1206&gt;0,ISNUMBER(F1206)),F1206/E1206-1,"")</f>
        <v>0.07986501687289072</v>
      </c>
      <c r="I1206" t="str" s="15">
        <v>Unreviewed</v>
      </c>
      <c r="J1206" s="16"/>
      <c r="K1206" t="str" s="15">
        <v/>
      </c>
      <c r="L1206" s="17" t="str">
        <f>IF(AC1206="Local catalog","",IF(AG1206="Yes",IF(ISNUMBER(E1206),E1206,""),IF(I1206="Keep current",IF(ISNUMBER(E1206),E1206,""),IF(AH1206&lt;&gt;"Yes","",IF(I1206="Approve proposed",F1206,IF(AND(I1206="Use my price",AND(ISNUMBER(J1206),J1206&gt;0)),J1206,""))))))</f>
        <v/>
      </c>
      <c r="M1206" t="str" s="7">
        <f>IF(AND(AG1206="Yes",OR(I1206="Approve proposed",I1206="Use my price")),"CHECK: protected price kept current",IF(OR(I1206="Unreviewed",I1206=""),"Pending review",IF(I1206="Hold","On hold",IF(I1206="Keep current",IF(ISNUMBER(E1206),"Kept current","CHECK: no confirmed current price"),IF(AH1206&lt;&gt;"Yes","CHECK: source needs review",IF(AND(I1206="Use my price",NOT(AND(ISNUMBER(J1206),J1206&gt;0))),"CHECK: enter a price above zero",IF(NOT(OR(I1206="Approve proposed",I1206="Use my price")),"CHECK: choose a listed decision",IF(OR(NOT(ISNUMBER(L1206)),L1206&lt;=0,NOT(ISNUMBER(Y1206)),Y1206&lt;=0,X1206&gt;=1),"CHECK: price or base unavailable",IF(L1206/(Y1206*(1-X1206))-1&lt;0,"CHECK: price below local base","Ready")))))))))</f>
        <v>Pending review</v>
      </c>
      <c r="N1206" s="18">
        <v>17.78</v>
      </c>
      <c r="O1206" s="19">
        <v>0.4</v>
      </c>
      <c r="P1206" s="14">
        <v>0.5118</v>
      </c>
      <c r="Q1206" s="20" t="str">
        <f>IF(AND(ISNUMBER(L1206),ISNUMBER(Y1206),Y1206&gt;0,X1206&lt;1),ROUND(L1206/(Y1206*(1-X1206))-1,4),"")</f>
        <v/>
      </c>
      <c r="R1206" s="12">
        <v>1084.58</v>
      </c>
      <c r="S1206" s="13">
        <f>IF(AND(ISNUMBER(E1206),E1206&gt;0,ISNUMBER(F1206)),R1206*(F1206/E1206-1)*(1-'Start Here'!$B$16),0)</f>
        <v>84.02139999999982</v>
      </c>
      <c r="T1206" s="17">
        <f>IF(AND(M1206="Ready",OR(I1206="Approve proposed",AND(I1206="Use my price",AND(ISNUMBER(J1206),J1206&gt;0))),ISNUMBER(L1206),E1206&gt;0),R1206*(L1206/E1206-1)*(1-'Start Here'!$B$16),0)</f>
        <v>0</v>
      </c>
      <c r="U1206" t="str" s="6">
        <v/>
      </c>
      <c r="V1206" t="str" s="21">
        <v>Yes</v>
      </c>
      <c r="W1206" t="str" s="21">
        <v>No</v>
      </c>
      <c r="X1206" s="22">
        <v>0</v>
      </c>
      <c r="Y1206" s="18">
        <v>12.7</v>
      </c>
      <c r="AB1206" t="str" s="6">
        <v>2026-10-01 10:41:27 UTC</v>
      </c>
      <c r="AC1206" t="str" s="6">
        <v>Local Line cache</v>
      </c>
      <c r="AD1206" s="23">
        <v>907016</v>
      </c>
      <c r="AE1206" s="23">
        <v>651217</v>
      </c>
      <c r="AF1206" t="str" s="23">
        <v>907016:651217:herdShare</v>
      </c>
      <c r="AG1206" t="str" s="23">
        <v>No</v>
      </c>
      <c r="AH1206" t="str" s="23">
        <v>Yes</v>
      </c>
      <c r="AI1206" s="18">
        <v>774.6999999999999</v>
      </c>
    </row>
    <row r="1207" ht="32" customHeight="1">
      <c r="A1207" t="str" s="7">
        <v>Farmhands Co-Op</v>
      </c>
      <c r="B1207" t="str" s="7">
        <v>Roasted Hazelnuts 12 oz.</v>
      </c>
      <c r="C1207" t="str" s="7">
        <v>12 oz bag</v>
      </c>
      <c r="D1207" t="str" s="7">
        <v>CSA Members</v>
      </c>
      <c r="E1207" s="12">
        <v>17.78</v>
      </c>
      <c r="F1207" s="13">
        <v>19.2</v>
      </c>
      <c r="G1207" s="13">
        <f>IF(AND(ISNUMBER(E1207),ISNUMBER(F1207)),F1207-E1207,"")</f>
        <v>1.42</v>
      </c>
      <c r="H1207" s="14">
        <f>IF(AND(ISNUMBER(E1207),E1207&gt;0,ISNUMBER(F1207)),F1207/E1207-1,"")</f>
        <v>0.07986501687289072</v>
      </c>
      <c r="I1207" t="str" s="15">
        <v>Unreviewed</v>
      </c>
      <c r="J1207" s="16"/>
      <c r="K1207" t="str" s="15">
        <v/>
      </c>
      <c r="L1207" s="17" t="str">
        <f>IF(AC1207="Local catalog","",IF(AG1207="Yes",IF(ISNUMBER(E1207),E1207,""),IF(I1207="Keep current",IF(ISNUMBER(E1207),E1207,""),IF(AH1207&lt;&gt;"Yes","",IF(I1207="Approve proposed",F1207,IF(AND(I1207="Use my price",AND(ISNUMBER(J1207),J1207&gt;0)),J1207,""))))))</f>
        <v/>
      </c>
      <c r="M1207" t="str" s="7">
        <f>IF(AND(AG1207="Yes",OR(I1207="Approve proposed",I1207="Use my price")),"CHECK: protected price kept current",IF(OR(I1207="Unreviewed",I1207=""),"Pending review",IF(I1207="Hold","On hold",IF(I1207="Keep current",IF(ISNUMBER(E1207),"Kept current","CHECK: no confirmed current price"),IF(AH1207&lt;&gt;"Yes","CHECK: source needs review",IF(AND(I1207="Use my price",NOT(AND(ISNUMBER(J1207),J1207&gt;0))),"CHECK: enter a price above zero",IF(NOT(OR(I1207="Approve proposed",I1207="Use my price")),"CHECK: choose a listed decision",IF(OR(NOT(ISNUMBER(L1207)),L1207&lt;=0,NOT(ISNUMBER(Y1207)),Y1207&lt;=0,X1207&gt;=1),"CHECK: price or base unavailable",IF(L1207/(Y1207*(1-X1207))-1&lt;0,"CHECK: price below local base","Ready")))))))))</f>
        <v>Pending review</v>
      </c>
      <c r="N1207" s="18">
        <v>17.78</v>
      </c>
      <c r="O1207" s="19">
        <v>0.4</v>
      </c>
      <c r="P1207" s="14">
        <v>0.5118</v>
      </c>
      <c r="Q1207" s="20" t="str">
        <f>IF(AND(ISNUMBER(L1207),ISNUMBER(Y1207),Y1207&gt;0,X1207&lt;1),ROUND(L1207/(Y1207*(1-X1207))-1,4),"")</f>
        <v/>
      </c>
      <c r="R1207" s="12">
        <v>0</v>
      </c>
      <c r="S1207" s="13">
        <f>IF(AND(ISNUMBER(E1207),E1207&gt;0,ISNUMBER(F1207)),R1207*(F1207/E1207-1)*(1-'Start Here'!$B$16),0)</f>
        <v>0</v>
      </c>
      <c r="T1207" s="17">
        <f>IF(AND(M1207="Ready",OR(I1207="Approve proposed",AND(I1207="Use my price",AND(ISNUMBER(J1207),J1207&gt;0))),ISNUMBER(L1207),E1207&gt;0),R1207*(L1207/E1207-1)*(1-'Start Here'!$B$16),0)</f>
        <v>0</v>
      </c>
      <c r="U1207" t="str" s="6">
        <v/>
      </c>
      <c r="V1207" t="str" s="21">
        <v>Yes</v>
      </c>
      <c r="W1207" t="str" s="21">
        <v>No</v>
      </c>
      <c r="X1207" s="22">
        <v>0</v>
      </c>
      <c r="Y1207" s="18">
        <v>12.7</v>
      </c>
      <c r="AB1207" t="str" s="6">
        <v>2026-10-01 10:41:27 UTC</v>
      </c>
      <c r="AC1207" t="str" s="6">
        <v>Local Line cache</v>
      </c>
      <c r="AD1207" s="23">
        <v>907016</v>
      </c>
      <c r="AE1207" s="23">
        <v>651217</v>
      </c>
      <c r="AF1207" t="str" s="23">
        <v>907016:651217:member</v>
      </c>
      <c r="AG1207" t="str" s="23">
        <v>No</v>
      </c>
      <c r="AH1207" t="str" s="23">
        <v>Yes</v>
      </c>
      <c r="AI1207" s="18">
        <v>0</v>
      </c>
    </row>
    <row r="1208" ht="32" customHeight="1">
      <c r="A1208" t="str" s="7">
        <v>Farmhands Co-Op</v>
      </c>
      <c r="B1208" t="str" s="7">
        <v>Roasted Hazelnuts 12 oz.</v>
      </c>
      <c r="C1208" t="str" s="7">
        <v>12 oz bag</v>
      </c>
      <c r="D1208" t="str" s="7">
        <v>Guest Basket</v>
      </c>
      <c r="E1208" s="12">
        <v>17.78</v>
      </c>
      <c r="F1208" s="13">
        <v>19.2</v>
      </c>
      <c r="G1208" s="13">
        <f>IF(AND(ISNUMBER(E1208),ISNUMBER(F1208)),F1208-E1208,"")</f>
        <v>1.42</v>
      </c>
      <c r="H1208" s="14">
        <f>IF(AND(ISNUMBER(E1208),E1208&gt;0,ISNUMBER(F1208)),F1208/E1208-1,"")</f>
        <v>0.07986501687289072</v>
      </c>
      <c r="I1208" t="str" s="15">
        <v>Unreviewed</v>
      </c>
      <c r="J1208" s="16"/>
      <c r="K1208" t="str" s="15">
        <v/>
      </c>
      <c r="L1208" s="17" t="str">
        <f>IF(AC1208="Local catalog","",IF(AG1208="Yes",IF(ISNUMBER(E1208),E1208,""),IF(I1208="Keep current",IF(ISNUMBER(E1208),E1208,""),IF(AH1208&lt;&gt;"Yes","",IF(I1208="Approve proposed",F1208,IF(AND(I1208="Use my price",AND(ISNUMBER(J1208),J1208&gt;0)),J1208,""))))))</f>
        <v/>
      </c>
      <c r="M1208" t="str" s="7">
        <f>IF(AND(AG1208="Yes",OR(I1208="Approve proposed",I1208="Use my price")),"CHECK: protected price kept current",IF(OR(I1208="Unreviewed",I1208=""),"Pending review",IF(I1208="Hold","On hold",IF(I1208="Keep current",IF(ISNUMBER(E1208),"Kept current","CHECK: no confirmed current price"),IF(AH1208&lt;&gt;"Yes","CHECK: source needs review",IF(AND(I1208="Use my price",NOT(AND(ISNUMBER(J1208),J1208&gt;0))),"CHECK: enter a price above zero",IF(NOT(OR(I1208="Approve proposed",I1208="Use my price")),"CHECK: choose a listed decision",IF(OR(NOT(ISNUMBER(L1208)),L1208&lt;=0,NOT(ISNUMBER(Y1208)),Y1208&lt;=0,X1208&gt;=1),"CHECK: price or base unavailable",IF(L1208/(Y1208*(1-X1208))-1&lt;0,"CHECK: price below local base","Ready")))))))))</f>
        <v>Pending review</v>
      </c>
      <c r="N1208" s="18">
        <v>17.78</v>
      </c>
      <c r="O1208" s="19">
        <v>0.4</v>
      </c>
      <c r="P1208" s="14">
        <v>0.5118</v>
      </c>
      <c r="Q1208" s="20" t="str">
        <f>IF(AND(ISNUMBER(L1208),ISNUMBER(Y1208),Y1208&gt;0,X1208&lt;1),ROUND(L1208/(Y1208*(1-X1208))-1,4),"")</f>
        <v/>
      </c>
      <c r="R1208" s="12">
        <v>71.12</v>
      </c>
      <c r="S1208" s="13">
        <f>IF(AND(ISNUMBER(E1208),E1208&gt;0,ISNUMBER(F1208)),R1208*(F1208/E1208-1)*(1-'Start Here'!$B$16),0)</f>
        <v>5.509599999999988</v>
      </c>
      <c r="T1208" s="17">
        <f>IF(AND(M1208="Ready",OR(I1208="Approve proposed",AND(I1208="Use my price",AND(ISNUMBER(J1208),J1208&gt;0))),ISNUMBER(L1208),E1208&gt;0),R1208*(L1208/E1208-1)*(1-'Start Here'!$B$16),0)</f>
        <v>0</v>
      </c>
      <c r="U1208" t="str" s="6">
        <v/>
      </c>
      <c r="V1208" t="str" s="21">
        <v>Yes</v>
      </c>
      <c r="W1208" t="str" s="21">
        <v>No</v>
      </c>
      <c r="X1208" s="22">
        <v>0</v>
      </c>
      <c r="Y1208" s="18">
        <v>12.7</v>
      </c>
      <c r="AB1208" t="str" s="6">
        <v>2026-10-01 10:41:27 UTC</v>
      </c>
      <c r="AC1208" t="str" s="6">
        <v>Local Line cache</v>
      </c>
      <c r="AD1208" s="23">
        <v>907016</v>
      </c>
      <c r="AE1208" s="23">
        <v>651217</v>
      </c>
      <c r="AF1208" t="str" s="23">
        <v>907016:651217:guest</v>
      </c>
      <c r="AG1208" t="str" s="23">
        <v>No</v>
      </c>
      <c r="AH1208" t="str" s="23">
        <v>Yes</v>
      </c>
      <c r="AI1208" s="18">
        <v>50.8</v>
      </c>
    </row>
    <row r="1209" ht="32" customHeight="1">
      <c r="A1209" t="str" s="7">
        <v>Farmhands Co-Op</v>
      </c>
      <c r="B1209" t="str" s="7">
        <v>Roasted Hazelnuts 12 oz.</v>
      </c>
      <c r="C1209" t="str" s="7">
        <v>12 oz bag</v>
      </c>
      <c r="D1209" t="str" s="7">
        <v>SNAP</v>
      </c>
      <c r="E1209" s="12">
        <v>17.78</v>
      </c>
      <c r="F1209" s="13">
        <v>17.78</v>
      </c>
      <c r="G1209" s="13">
        <f>IF(AND(ISNUMBER(E1209),ISNUMBER(F1209)),F1209-E1209,"")</f>
        <v>0</v>
      </c>
      <c r="H1209" s="14">
        <f>IF(AND(ISNUMBER(E1209),E1209&gt;0,ISNUMBER(F1209)),F1209/E1209-1,"")</f>
        <v>0</v>
      </c>
      <c r="I1209" t="str" s="15">
        <v>Keep current</v>
      </c>
      <c r="J1209" s="16"/>
      <c r="K1209" t="str" s="15">
        <v/>
      </c>
      <c r="L1209" s="17">
        <f>IF(AC1209="Local catalog","",IF(AG1209="Yes",IF(ISNUMBER(E1209),E1209,""),IF(I1209="Keep current",IF(ISNUMBER(E1209),E1209,""),IF(AH1209&lt;&gt;"Yes","",IF(I1209="Approve proposed",F1209,IF(AND(I1209="Use my price",AND(ISNUMBER(J1209),J1209&gt;0)),J1209,""))))))</f>
        <v>17.78</v>
      </c>
      <c r="M1209" t="str" s="7">
        <f>IF(AND(AG1209="Yes",OR(I1209="Approve proposed",I1209="Use my price")),"CHECK: protected price kept current",IF(OR(I1209="Unreviewed",I1209=""),"Pending review",IF(I1209="Hold","On hold",IF(I1209="Keep current",IF(ISNUMBER(E1209),"Kept current","CHECK: no confirmed current price"),IF(AH1209&lt;&gt;"Yes","CHECK: source needs review",IF(AND(I1209="Use my price",NOT(AND(ISNUMBER(J1209),J1209&gt;0))),"CHECK: enter a price above zero",IF(NOT(OR(I1209="Approve proposed",I1209="Use my price")),"CHECK: choose a listed decision",IF(OR(NOT(ISNUMBER(L1209)),L1209&lt;=0,NOT(ISNUMBER(Y1209)),Y1209&lt;=0,X1209&gt;=1),"CHECK: price or base unavailable",IF(L1209/(Y1209*(1-X1209))-1&lt;0,"CHECK: price below local base","Ready")))))))))</f>
        <v>Kept current</v>
      </c>
      <c r="N1209" s="18">
        <v>17.78</v>
      </c>
      <c r="O1209" s="19">
        <v>0.4</v>
      </c>
      <c r="P1209" s="14">
        <v>0.4</v>
      </c>
      <c r="Q1209" s="20">
        <f>IF(AND(ISNUMBER(L1209),ISNUMBER(Y1209),Y1209&gt;0,X1209&lt;1),ROUND(L1209/(Y1209*(1-X1209))-1,4),"")</f>
        <v>0.4</v>
      </c>
      <c r="R1209" s="12">
        <v>0</v>
      </c>
      <c r="S1209" s="13">
        <f>IF(AND(ISNUMBER(E1209),E1209&gt;0,ISNUMBER(F1209)),R1209*(F1209/E1209-1)*(1-'Start Here'!$B$16),0)</f>
        <v>0</v>
      </c>
      <c r="T1209" s="17">
        <f>IF(AND(M1209="Ready",OR(I1209="Approve proposed",AND(I1209="Use my price",AND(ISNUMBER(J1209),J1209&gt;0))),ISNUMBER(L1209),E1209&gt;0),R1209*(L1209/E1209-1)*(1-'Start Here'!$B$16),0)</f>
        <v>0</v>
      </c>
      <c r="U1209" t="str" s="6">
        <v>SNAP: preserve existing selling price</v>
      </c>
      <c r="V1209" t="str" s="21">
        <v>Yes</v>
      </c>
      <c r="W1209" t="str" s="21">
        <v>No</v>
      </c>
      <c r="X1209" s="22">
        <v>0</v>
      </c>
      <c r="Y1209" s="18">
        <v>12.7</v>
      </c>
      <c r="AB1209" t="str" s="6">
        <v>2026-10-01 10:41:27 UTC</v>
      </c>
      <c r="AC1209" t="str" s="6">
        <v>Local Line cache</v>
      </c>
      <c r="AD1209" s="23">
        <v>907016</v>
      </c>
      <c r="AE1209" s="23">
        <v>651217</v>
      </c>
      <c r="AF1209" t="str" s="23">
        <v>907016:651217:snap</v>
      </c>
      <c r="AG1209" t="str" s="23">
        <v>Yes</v>
      </c>
      <c r="AH1209" t="str" s="23">
        <v>Yes</v>
      </c>
      <c r="AI1209" s="18">
        <v>0</v>
      </c>
    </row>
    <row r="1210" ht="32" customHeight="1">
      <c r="A1210" t="str" s="7">
        <v>Farmhands Co-Op</v>
      </c>
      <c r="B1210" t="str" s="7">
        <v>Roasted Hazelnuts 4 oz</v>
      </c>
      <c r="C1210" t="str" s="7">
        <v>4 oz bag</v>
      </c>
      <c r="D1210" t="str" s="7">
        <v>Herd Share Members</v>
      </c>
      <c r="E1210" s="12">
        <v>6.3</v>
      </c>
      <c r="F1210" s="13">
        <v>6.8</v>
      </c>
      <c r="G1210" s="13">
        <f>IF(AND(ISNUMBER(E1210),ISNUMBER(F1210)),F1210-E1210,"")</f>
        <v>0.5</v>
      </c>
      <c r="H1210" s="14">
        <f>IF(AND(ISNUMBER(E1210),E1210&gt;0,ISNUMBER(F1210)),F1210/E1210-1,"")</f>
        <v>0.0793650793650793</v>
      </c>
      <c r="I1210" t="str" s="15">
        <v>Unreviewed</v>
      </c>
      <c r="J1210" s="16"/>
      <c r="K1210" t="str" s="15">
        <v/>
      </c>
      <c r="L1210" s="17" t="str">
        <f>IF(AC1210="Local catalog","",IF(AG1210="Yes",IF(ISNUMBER(E1210),E1210,""),IF(I1210="Keep current",IF(ISNUMBER(E1210),E1210,""),IF(AH1210&lt;&gt;"Yes","",IF(I1210="Approve proposed",F1210,IF(AND(I1210="Use my price",AND(ISNUMBER(J1210),J1210&gt;0)),J1210,""))))))</f>
        <v/>
      </c>
      <c r="M1210" t="str" s="7">
        <f>IF(AND(AG1210="Yes",OR(I1210="Approve proposed",I1210="Use my price")),"CHECK: protected price kept current",IF(OR(I1210="Unreviewed",I1210=""),"Pending review",IF(I1210="Hold","On hold",IF(I1210="Keep current",IF(ISNUMBER(E1210),"Kept current","CHECK: no confirmed current price"),IF(AH1210&lt;&gt;"Yes","CHECK: source needs review",IF(AND(I1210="Use my price",NOT(AND(ISNUMBER(J1210),J1210&gt;0))),"CHECK: enter a price above zero",IF(NOT(OR(I1210="Approve proposed",I1210="Use my price")),"CHECK: choose a listed decision",IF(OR(NOT(ISNUMBER(L1210)),L1210&lt;=0,NOT(ISNUMBER(Y1210)),Y1210&lt;=0,X1210&gt;=1),"CHECK: price or base unavailable",IF(L1210/(Y1210*(1-X1210))-1&lt;0,"CHECK: price below local base","Ready")))))))))</f>
        <v>Pending review</v>
      </c>
      <c r="N1210" s="18">
        <v>6.3</v>
      </c>
      <c r="O1210" s="19">
        <v>0.4</v>
      </c>
      <c r="P1210" s="14">
        <v>0.5111</v>
      </c>
      <c r="Q1210" s="20" t="str">
        <f>IF(AND(ISNUMBER(L1210),ISNUMBER(Y1210),Y1210&gt;0,X1210&lt;1),ROUND(L1210/(Y1210*(1-X1210))-1,4),"")</f>
        <v/>
      </c>
      <c r="R1210" s="12">
        <v>459.9</v>
      </c>
      <c r="S1210" s="13">
        <f>IF(AND(ISNUMBER(E1210),E1210&gt;0,ISNUMBER(F1210)),R1210*(F1210/E1210-1)*(1-'Start Here'!$B$16),0)</f>
        <v>35.40499999999997</v>
      </c>
      <c r="T1210" s="17">
        <f>IF(AND(M1210="Ready",OR(I1210="Approve proposed",AND(I1210="Use my price",AND(ISNUMBER(J1210),J1210&gt;0))),ISNUMBER(L1210),E1210&gt;0),R1210*(L1210/E1210-1)*(1-'Start Here'!$B$16),0)</f>
        <v>0</v>
      </c>
      <c r="U1210" t="str" s="6">
        <v/>
      </c>
      <c r="V1210" t="str" s="21">
        <v>Yes</v>
      </c>
      <c r="W1210" t="str" s="21">
        <v>No</v>
      </c>
      <c r="X1210" s="22">
        <v>0</v>
      </c>
      <c r="Y1210" s="18">
        <v>4.5</v>
      </c>
      <c r="AB1210" t="str" s="6">
        <v>2026-10-01 10:41:27 UTC</v>
      </c>
      <c r="AC1210" t="str" s="6">
        <v>Local Line cache</v>
      </c>
      <c r="AD1210" s="23">
        <v>806107</v>
      </c>
      <c r="AE1210" s="23">
        <v>527172</v>
      </c>
      <c r="AF1210" t="str" s="23">
        <v>806107:527172:herdShare</v>
      </c>
      <c r="AG1210" t="str" s="23">
        <v>No</v>
      </c>
      <c r="AH1210" t="str" s="23">
        <v>Yes</v>
      </c>
      <c r="AI1210" s="18">
        <v>328.5</v>
      </c>
    </row>
    <row r="1211" ht="32" customHeight="1">
      <c r="A1211" t="str" s="7">
        <v>Farmhands Co-Op</v>
      </c>
      <c r="B1211" t="str" s="7">
        <v>Roasted Hazelnuts 4 oz</v>
      </c>
      <c r="C1211" t="str" s="7">
        <v>4 oz bag</v>
      </c>
      <c r="D1211" t="str" s="7">
        <v>CSA Members</v>
      </c>
      <c r="E1211" s="12">
        <v>6.3</v>
      </c>
      <c r="F1211" s="13">
        <v>6.8</v>
      </c>
      <c r="G1211" s="13">
        <f>IF(AND(ISNUMBER(E1211),ISNUMBER(F1211)),F1211-E1211,"")</f>
        <v>0.5</v>
      </c>
      <c r="H1211" s="14">
        <f>IF(AND(ISNUMBER(E1211),E1211&gt;0,ISNUMBER(F1211)),F1211/E1211-1,"")</f>
        <v>0.0793650793650793</v>
      </c>
      <c r="I1211" t="str" s="15">
        <v>Unreviewed</v>
      </c>
      <c r="J1211" s="16"/>
      <c r="K1211" t="str" s="15">
        <v/>
      </c>
      <c r="L1211" s="17" t="str">
        <f>IF(AC1211="Local catalog","",IF(AG1211="Yes",IF(ISNUMBER(E1211),E1211,""),IF(I1211="Keep current",IF(ISNUMBER(E1211),E1211,""),IF(AH1211&lt;&gt;"Yes","",IF(I1211="Approve proposed",F1211,IF(AND(I1211="Use my price",AND(ISNUMBER(J1211),J1211&gt;0)),J1211,""))))))</f>
        <v/>
      </c>
      <c r="M1211" t="str" s="7">
        <f>IF(AND(AG1211="Yes",OR(I1211="Approve proposed",I1211="Use my price")),"CHECK: protected price kept current",IF(OR(I1211="Unreviewed",I1211=""),"Pending review",IF(I1211="Hold","On hold",IF(I1211="Keep current",IF(ISNUMBER(E1211),"Kept current","CHECK: no confirmed current price"),IF(AH1211&lt;&gt;"Yes","CHECK: source needs review",IF(AND(I1211="Use my price",NOT(AND(ISNUMBER(J1211),J1211&gt;0))),"CHECK: enter a price above zero",IF(NOT(OR(I1211="Approve proposed",I1211="Use my price")),"CHECK: choose a listed decision",IF(OR(NOT(ISNUMBER(L1211)),L1211&lt;=0,NOT(ISNUMBER(Y1211)),Y1211&lt;=0,X1211&gt;=1),"CHECK: price or base unavailable",IF(L1211/(Y1211*(1-X1211))-1&lt;0,"CHECK: price below local base","Ready")))))))))</f>
        <v>Pending review</v>
      </c>
      <c r="N1211" s="18">
        <v>6.3</v>
      </c>
      <c r="O1211" s="19">
        <v>0.4</v>
      </c>
      <c r="P1211" s="14">
        <v>0.5111</v>
      </c>
      <c r="Q1211" s="20" t="str">
        <f>IF(AND(ISNUMBER(L1211),ISNUMBER(Y1211),Y1211&gt;0,X1211&lt;1),ROUND(L1211/(Y1211*(1-X1211))-1,4),"")</f>
        <v/>
      </c>
      <c r="R1211" s="12">
        <v>0</v>
      </c>
      <c r="S1211" s="13">
        <f>IF(AND(ISNUMBER(E1211),E1211&gt;0,ISNUMBER(F1211)),R1211*(F1211/E1211-1)*(1-'Start Here'!$B$16),0)</f>
        <v>0</v>
      </c>
      <c r="T1211" s="17">
        <f>IF(AND(M1211="Ready",OR(I1211="Approve proposed",AND(I1211="Use my price",AND(ISNUMBER(J1211),J1211&gt;0))),ISNUMBER(L1211),E1211&gt;0),R1211*(L1211/E1211-1)*(1-'Start Here'!$B$16),0)</f>
        <v>0</v>
      </c>
      <c r="U1211" t="str" s="6">
        <v/>
      </c>
      <c r="V1211" t="str" s="21">
        <v>Yes</v>
      </c>
      <c r="W1211" t="str" s="21">
        <v>No</v>
      </c>
      <c r="X1211" s="22">
        <v>0</v>
      </c>
      <c r="Y1211" s="18">
        <v>4.5</v>
      </c>
      <c r="AB1211" t="str" s="6">
        <v>2026-10-01 10:41:27 UTC</v>
      </c>
      <c r="AC1211" t="str" s="6">
        <v>Local Line cache</v>
      </c>
      <c r="AD1211" s="23">
        <v>806107</v>
      </c>
      <c r="AE1211" s="23">
        <v>527172</v>
      </c>
      <c r="AF1211" t="str" s="23">
        <v>806107:527172:member</v>
      </c>
      <c r="AG1211" t="str" s="23">
        <v>No</v>
      </c>
      <c r="AH1211" t="str" s="23">
        <v>Yes</v>
      </c>
      <c r="AI1211" s="18">
        <v>0</v>
      </c>
    </row>
    <row r="1212" ht="32" customHeight="1">
      <c r="A1212" t="str" s="7">
        <v>Farmhands Co-Op</v>
      </c>
      <c r="B1212" t="str" s="7">
        <v>Roasted Hazelnuts 4 oz</v>
      </c>
      <c r="C1212" t="str" s="7">
        <v>4 oz bag</v>
      </c>
      <c r="D1212" t="str" s="7">
        <v>Guest Basket</v>
      </c>
      <c r="E1212" s="12">
        <v>6.3</v>
      </c>
      <c r="F1212" s="13">
        <v>6.8</v>
      </c>
      <c r="G1212" s="13">
        <f>IF(AND(ISNUMBER(E1212),ISNUMBER(F1212)),F1212-E1212,"")</f>
        <v>0.5</v>
      </c>
      <c r="H1212" s="14">
        <f>IF(AND(ISNUMBER(E1212),E1212&gt;0,ISNUMBER(F1212)),F1212/E1212-1,"")</f>
        <v>0.0793650793650793</v>
      </c>
      <c r="I1212" t="str" s="15">
        <v>Unreviewed</v>
      </c>
      <c r="J1212" s="16"/>
      <c r="K1212" t="str" s="15">
        <v/>
      </c>
      <c r="L1212" s="17" t="str">
        <f>IF(AC1212="Local catalog","",IF(AG1212="Yes",IF(ISNUMBER(E1212),E1212,""),IF(I1212="Keep current",IF(ISNUMBER(E1212),E1212,""),IF(AH1212&lt;&gt;"Yes","",IF(I1212="Approve proposed",F1212,IF(AND(I1212="Use my price",AND(ISNUMBER(J1212),J1212&gt;0)),J1212,""))))))</f>
        <v/>
      </c>
      <c r="M1212" t="str" s="7">
        <f>IF(AND(AG1212="Yes",OR(I1212="Approve proposed",I1212="Use my price")),"CHECK: protected price kept current",IF(OR(I1212="Unreviewed",I1212=""),"Pending review",IF(I1212="Hold","On hold",IF(I1212="Keep current",IF(ISNUMBER(E1212),"Kept current","CHECK: no confirmed current price"),IF(AH1212&lt;&gt;"Yes","CHECK: source needs review",IF(AND(I1212="Use my price",NOT(AND(ISNUMBER(J1212),J1212&gt;0))),"CHECK: enter a price above zero",IF(NOT(OR(I1212="Approve proposed",I1212="Use my price")),"CHECK: choose a listed decision",IF(OR(NOT(ISNUMBER(L1212)),L1212&lt;=0,NOT(ISNUMBER(Y1212)),Y1212&lt;=0,X1212&gt;=1),"CHECK: price or base unavailable",IF(L1212/(Y1212*(1-X1212))-1&lt;0,"CHECK: price below local base","Ready")))))))))</f>
        <v>Pending review</v>
      </c>
      <c r="N1212" s="18">
        <v>6.3</v>
      </c>
      <c r="O1212" s="19">
        <v>0.4</v>
      </c>
      <c r="P1212" s="14">
        <v>0.5111</v>
      </c>
      <c r="Q1212" s="20" t="str">
        <f>IF(AND(ISNUMBER(L1212),ISNUMBER(Y1212),Y1212&gt;0,X1212&lt;1),ROUND(L1212/(Y1212*(1-X1212))-1,4),"")</f>
        <v/>
      </c>
      <c r="R1212" s="12">
        <v>44.099999999999994</v>
      </c>
      <c r="S1212" s="13">
        <f>IF(AND(ISNUMBER(E1212),E1212&gt;0,ISNUMBER(F1212)),R1212*(F1212/E1212-1)*(1-'Start Here'!$B$16),0)</f>
        <v>3.394999999999997</v>
      </c>
      <c r="T1212" s="17">
        <f>IF(AND(M1212="Ready",OR(I1212="Approve proposed",AND(I1212="Use my price",AND(ISNUMBER(J1212),J1212&gt;0))),ISNUMBER(L1212),E1212&gt;0),R1212*(L1212/E1212-1)*(1-'Start Here'!$B$16),0)</f>
        <v>0</v>
      </c>
      <c r="U1212" t="str" s="6">
        <v/>
      </c>
      <c r="V1212" t="str" s="21">
        <v>Yes</v>
      </c>
      <c r="W1212" t="str" s="21">
        <v>No</v>
      </c>
      <c r="X1212" s="22">
        <v>0</v>
      </c>
      <c r="Y1212" s="18">
        <v>4.5</v>
      </c>
      <c r="AB1212" t="str" s="6">
        <v>2026-10-01 10:41:27 UTC</v>
      </c>
      <c r="AC1212" t="str" s="6">
        <v>Local Line cache</v>
      </c>
      <c r="AD1212" s="23">
        <v>806107</v>
      </c>
      <c r="AE1212" s="23">
        <v>527172</v>
      </c>
      <c r="AF1212" t="str" s="23">
        <v>806107:527172:guest</v>
      </c>
      <c r="AG1212" t="str" s="23">
        <v>No</v>
      </c>
      <c r="AH1212" t="str" s="23">
        <v>Yes</v>
      </c>
      <c r="AI1212" s="18">
        <v>31.5</v>
      </c>
    </row>
    <row r="1213" ht="32" customHeight="1">
      <c r="A1213" t="str" s="7">
        <v>Farmhands Co-Op</v>
      </c>
      <c r="B1213" t="str" s="7">
        <v>Roasted Hazelnuts 4 oz</v>
      </c>
      <c r="C1213" t="str" s="7">
        <v>4 oz bag</v>
      </c>
      <c r="D1213" t="str" s="7">
        <v>SNAP</v>
      </c>
      <c r="E1213" s="12">
        <v>6.3</v>
      </c>
      <c r="F1213" s="13">
        <v>6.3</v>
      </c>
      <c r="G1213" s="13">
        <f>IF(AND(ISNUMBER(E1213),ISNUMBER(F1213)),F1213-E1213,"")</f>
        <v>0</v>
      </c>
      <c r="H1213" s="14">
        <f>IF(AND(ISNUMBER(E1213),E1213&gt;0,ISNUMBER(F1213)),F1213/E1213-1,"")</f>
        <v>0</v>
      </c>
      <c r="I1213" t="str" s="15">
        <v>Keep current</v>
      </c>
      <c r="J1213" s="16"/>
      <c r="K1213" t="str" s="15">
        <v/>
      </c>
      <c r="L1213" s="17">
        <f>IF(AC1213="Local catalog","",IF(AG1213="Yes",IF(ISNUMBER(E1213),E1213,""),IF(I1213="Keep current",IF(ISNUMBER(E1213),E1213,""),IF(AH1213&lt;&gt;"Yes","",IF(I1213="Approve proposed",F1213,IF(AND(I1213="Use my price",AND(ISNUMBER(J1213),J1213&gt;0)),J1213,""))))))</f>
        <v>6.3</v>
      </c>
      <c r="M1213" t="str" s="7">
        <f>IF(AND(AG1213="Yes",OR(I1213="Approve proposed",I1213="Use my price")),"CHECK: protected price kept current",IF(OR(I1213="Unreviewed",I1213=""),"Pending review",IF(I1213="Hold","On hold",IF(I1213="Keep current",IF(ISNUMBER(E1213),"Kept current","CHECK: no confirmed current price"),IF(AH1213&lt;&gt;"Yes","CHECK: source needs review",IF(AND(I1213="Use my price",NOT(AND(ISNUMBER(J1213),J1213&gt;0))),"CHECK: enter a price above zero",IF(NOT(OR(I1213="Approve proposed",I1213="Use my price")),"CHECK: choose a listed decision",IF(OR(NOT(ISNUMBER(L1213)),L1213&lt;=0,NOT(ISNUMBER(Y1213)),Y1213&lt;=0,X1213&gt;=1),"CHECK: price or base unavailable",IF(L1213/(Y1213*(1-X1213))-1&lt;0,"CHECK: price below local base","Ready")))))))))</f>
        <v>Kept current</v>
      </c>
      <c r="N1213" s="18">
        <v>6.3</v>
      </c>
      <c r="O1213" s="19">
        <v>0.4</v>
      </c>
      <c r="P1213" s="14">
        <v>0.4</v>
      </c>
      <c r="Q1213" s="20">
        <f>IF(AND(ISNUMBER(L1213),ISNUMBER(Y1213),Y1213&gt;0,X1213&lt;1),ROUND(L1213/(Y1213*(1-X1213))-1,4),"")</f>
        <v>0.4</v>
      </c>
      <c r="R1213" s="12">
        <v>0</v>
      </c>
      <c r="S1213" s="13">
        <f>IF(AND(ISNUMBER(E1213),E1213&gt;0,ISNUMBER(F1213)),R1213*(F1213/E1213-1)*(1-'Start Here'!$B$16),0)</f>
        <v>0</v>
      </c>
      <c r="T1213" s="17">
        <f>IF(AND(M1213="Ready",OR(I1213="Approve proposed",AND(I1213="Use my price",AND(ISNUMBER(J1213),J1213&gt;0))),ISNUMBER(L1213),E1213&gt;0),R1213*(L1213/E1213-1)*(1-'Start Here'!$B$16),0)</f>
        <v>0</v>
      </c>
      <c r="U1213" t="str" s="6">
        <v>SNAP: preserve existing selling price</v>
      </c>
      <c r="V1213" t="str" s="21">
        <v>Yes</v>
      </c>
      <c r="W1213" t="str" s="21">
        <v>No</v>
      </c>
      <c r="X1213" s="22">
        <v>0</v>
      </c>
      <c r="Y1213" s="18">
        <v>4.5</v>
      </c>
      <c r="AB1213" t="str" s="6">
        <v>2026-10-01 10:41:27 UTC</v>
      </c>
      <c r="AC1213" t="str" s="6">
        <v>Local Line cache</v>
      </c>
      <c r="AD1213" s="23">
        <v>806107</v>
      </c>
      <c r="AE1213" s="23">
        <v>527172</v>
      </c>
      <c r="AF1213" t="str" s="23">
        <v>806107:527172:snap</v>
      </c>
      <c r="AG1213" t="str" s="23">
        <v>Yes</v>
      </c>
      <c r="AH1213" t="str" s="23">
        <v>Yes</v>
      </c>
      <c r="AI1213" s="18">
        <v>0</v>
      </c>
    </row>
    <row r="1214" ht="32" customHeight="1">
      <c r="A1214" t="str" s="7">
        <v>Full Farm CSA</v>
      </c>
      <c r="B1214" t="str" s="7">
        <v>#2 Juicing Carrots</v>
      </c>
      <c r="C1214" t="str" s="7">
        <v>pound</v>
      </c>
      <c r="D1214" t="str" s="7">
        <v>Herd Share Members</v>
      </c>
      <c r="E1214" s="12">
        <v>1.4</v>
      </c>
      <c r="F1214" s="13">
        <v>1.51</v>
      </c>
      <c r="G1214" s="13">
        <f>IF(AND(ISNUMBER(E1214),ISNUMBER(F1214)),F1214-E1214,"")</f>
        <v>0.11</v>
      </c>
      <c r="H1214" s="14">
        <f>IF(AND(ISNUMBER(E1214),E1214&gt;0,ISNUMBER(F1214)),F1214/E1214-1,"")</f>
        <v>0.07857142857142874</v>
      </c>
      <c r="I1214" t="str" s="15">
        <v>Unreviewed</v>
      </c>
      <c r="J1214" s="16"/>
      <c r="K1214" t="str" s="15">
        <v/>
      </c>
      <c r="L1214" s="17" t="str">
        <f>IF(AC1214="Local catalog","",IF(AG1214="Yes",IF(ISNUMBER(E1214),E1214,""),IF(I1214="Keep current",IF(ISNUMBER(E1214),E1214,""),IF(AH1214&lt;&gt;"Yes","",IF(I1214="Approve proposed",F1214,IF(AND(I1214="Use my price",AND(ISNUMBER(J1214),J1214&gt;0)),J1214,""))))))</f>
        <v/>
      </c>
      <c r="M1214" t="str" s="7">
        <f>IF(AND(AG1214="Yes",OR(I1214="Approve proposed",I1214="Use my price")),"CHECK: protected price kept current",IF(OR(I1214="Unreviewed",I1214=""),"Pending review",IF(I1214="Hold","On hold",IF(I1214="Keep current",IF(ISNUMBER(E1214),"Kept current","CHECK: no confirmed current price"),IF(AH1214&lt;&gt;"Yes","CHECK: source needs review",IF(AND(I1214="Use my price",NOT(AND(ISNUMBER(J1214),J1214&gt;0))),"CHECK: enter a price above zero",IF(NOT(OR(I1214="Approve proposed",I1214="Use my price")),"CHECK: choose a listed decision",IF(OR(NOT(ISNUMBER(L1214)),L1214&lt;=0,NOT(ISNUMBER(Y1214)),Y1214&lt;=0,X1214&gt;=1),"CHECK: price or base unavailable",IF(L1214/(Y1214*(1-X1214))-1&lt;0,"CHECK: price below local base","Ready")))))))))</f>
        <v>Pending review</v>
      </c>
      <c r="N1214" s="18">
        <v>1.4</v>
      </c>
      <c r="O1214" s="19">
        <v>0.4</v>
      </c>
      <c r="P1214" s="14">
        <v>0.51</v>
      </c>
      <c r="Q1214" s="20" t="str">
        <f>IF(AND(ISNUMBER(L1214),ISNUMBER(Y1214),Y1214&gt;0,X1214&lt;1),ROUND(L1214/(Y1214*(1-X1214))-1,4),"")</f>
        <v/>
      </c>
      <c r="R1214" s="12">
        <v>200.89999999999998</v>
      </c>
      <c r="S1214" s="13">
        <f>IF(AND(ISNUMBER(E1214),E1214&gt;0,ISNUMBER(F1214)),R1214*(F1214/E1214-1)*(1-'Start Here'!$B$16),0)</f>
        <v>15.31145000000003</v>
      </c>
      <c r="T1214" s="17">
        <f>IF(AND(M1214="Ready",OR(I1214="Approve proposed",AND(I1214="Use my price",AND(ISNUMBER(J1214),J1214&gt;0))),ISNUMBER(L1214),E1214&gt;0),R1214*(L1214/E1214-1)*(1-'Start Here'!$B$16),0)</f>
        <v>0</v>
      </c>
      <c r="U1214" t="str" s="6">
        <v/>
      </c>
      <c r="V1214" t="str" s="21">
        <v>Yes</v>
      </c>
      <c r="W1214" t="str" s="21">
        <v>No</v>
      </c>
      <c r="X1214" s="22">
        <v>0</v>
      </c>
      <c r="Y1214" s="18">
        <v>1</v>
      </c>
      <c r="AB1214" t="str" s="6">
        <v>2026-10-01 10:41:27 UTC</v>
      </c>
      <c r="AC1214" t="str" s="6">
        <v>Local Line cache</v>
      </c>
      <c r="AD1214" s="23">
        <v>1016432</v>
      </c>
      <c r="AE1214" s="23">
        <v>801261</v>
      </c>
      <c r="AF1214" t="str" s="23">
        <v>1016432:801261:herdShare</v>
      </c>
      <c r="AG1214" t="str" s="23">
        <v>No</v>
      </c>
      <c r="AH1214" t="str" s="23">
        <v>Yes</v>
      </c>
      <c r="AI1214" s="18">
        <v>121</v>
      </c>
    </row>
    <row r="1215" ht="32" customHeight="1">
      <c r="A1215" t="str" s="7">
        <v>Full Farm CSA</v>
      </c>
      <c r="B1215" t="str" s="7">
        <v>#2 Juicing Carrots</v>
      </c>
      <c r="C1215" t="str" s="7">
        <v>pound</v>
      </c>
      <c r="D1215" t="str" s="7">
        <v>CSA Members</v>
      </c>
      <c r="E1215" s="12">
        <v>1.4</v>
      </c>
      <c r="F1215" s="13">
        <v>1.51</v>
      </c>
      <c r="G1215" s="13">
        <f>IF(AND(ISNUMBER(E1215),ISNUMBER(F1215)),F1215-E1215,"")</f>
        <v>0.11</v>
      </c>
      <c r="H1215" s="14">
        <f>IF(AND(ISNUMBER(E1215),E1215&gt;0,ISNUMBER(F1215)),F1215/E1215-1,"")</f>
        <v>0.07857142857142874</v>
      </c>
      <c r="I1215" t="str" s="15">
        <v>Unreviewed</v>
      </c>
      <c r="J1215" s="16"/>
      <c r="K1215" t="str" s="15">
        <v/>
      </c>
      <c r="L1215" s="17" t="str">
        <f>IF(AC1215="Local catalog","",IF(AG1215="Yes",IF(ISNUMBER(E1215),E1215,""),IF(I1215="Keep current",IF(ISNUMBER(E1215),E1215,""),IF(AH1215&lt;&gt;"Yes","",IF(I1215="Approve proposed",F1215,IF(AND(I1215="Use my price",AND(ISNUMBER(J1215),J1215&gt;0)),J1215,""))))))</f>
        <v/>
      </c>
      <c r="M1215" t="str" s="7">
        <f>IF(AND(AG1215="Yes",OR(I1215="Approve proposed",I1215="Use my price")),"CHECK: protected price kept current",IF(OR(I1215="Unreviewed",I1215=""),"Pending review",IF(I1215="Hold","On hold",IF(I1215="Keep current",IF(ISNUMBER(E1215),"Kept current","CHECK: no confirmed current price"),IF(AH1215&lt;&gt;"Yes","CHECK: source needs review",IF(AND(I1215="Use my price",NOT(AND(ISNUMBER(J1215),J1215&gt;0))),"CHECK: enter a price above zero",IF(NOT(OR(I1215="Approve proposed",I1215="Use my price")),"CHECK: choose a listed decision",IF(OR(NOT(ISNUMBER(L1215)),L1215&lt;=0,NOT(ISNUMBER(Y1215)),Y1215&lt;=0,X1215&gt;=1),"CHECK: price or base unavailable",IF(L1215/(Y1215*(1-X1215))-1&lt;0,"CHECK: price below local base","Ready")))))))))</f>
        <v>Pending review</v>
      </c>
      <c r="N1215" s="18">
        <v>1.4</v>
      </c>
      <c r="O1215" s="19">
        <v>0.4</v>
      </c>
      <c r="P1215" s="14">
        <v>0.51</v>
      </c>
      <c r="Q1215" s="20" t="str">
        <f>IF(AND(ISNUMBER(L1215),ISNUMBER(Y1215),Y1215&gt;0,X1215&lt;1),ROUND(L1215/(Y1215*(1-X1215))-1,4),"")</f>
        <v/>
      </c>
      <c r="R1215" s="12">
        <v>18.900000000000002</v>
      </c>
      <c r="S1215" s="13">
        <f>IF(AND(ISNUMBER(E1215),E1215&gt;0,ISNUMBER(F1215)),R1215*(F1215/E1215-1)*(1-'Start Here'!$B$16),0)</f>
        <v>1.4404500000000031</v>
      </c>
      <c r="T1215" s="17">
        <f>IF(AND(M1215="Ready",OR(I1215="Approve proposed",AND(I1215="Use my price",AND(ISNUMBER(J1215),J1215&gt;0))),ISNUMBER(L1215),E1215&gt;0),R1215*(L1215/E1215-1)*(1-'Start Here'!$B$16),0)</f>
        <v>0</v>
      </c>
      <c r="U1215" t="str" s="6">
        <v/>
      </c>
      <c r="V1215" t="str" s="21">
        <v>Yes</v>
      </c>
      <c r="W1215" t="str" s="21">
        <v>No</v>
      </c>
      <c r="X1215" s="22">
        <v>0</v>
      </c>
      <c r="Y1215" s="18">
        <v>1</v>
      </c>
      <c r="AB1215" t="str" s="6">
        <v>2026-10-01 10:41:27 UTC</v>
      </c>
      <c r="AC1215" t="str" s="6">
        <v>Local Line cache</v>
      </c>
      <c r="AD1215" s="23">
        <v>1016432</v>
      </c>
      <c r="AE1215" s="23">
        <v>801261</v>
      </c>
      <c r="AF1215" t="str" s="23">
        <v>1016432:801261:member</v>
      </c>
      <c r="AG1215" t="str" s="23">
        <v>No</v>
      </c>
      <c r="AH1215" t="str" s="23">
        <v>Yes</v>
      </c>
      <c r="AI1215" s="18">
        <v>13.5</v>
      </c>
    </row>
    <row r="1216" ht="32" customHeight="1">
      <c r="A1216" t="str" s="7">
        <v>Full Farm CSA</v>
      </c>
      <c r="B1216" t="str" s="7">
        <v>#2 Juicing Carrots</v>
      </c>
      <c r="C1216" t="str" s="7">
        <v>pound</v>
      </c>
      <c r="D1216" t="str" s="7">
        <v>Guest Basket</v>
      </c>
      <c r="E1216" s="12">
        <v>1.4</v>
      </c>
      <c r="F1216" s="13">
        <v>1.51</v>
      </c>
      <c r="G1216" s="13">
        <f>IF(AND(ISNUMBER(E1216),ISNUMBER(F1216)),F1216-E1216,"")</f>
        <v>0.11</v>
      </c>
      <c r="H1216" s="14">
        <f>IF(AND(ISNUMBER(E1216),E1216&gt;0,ISNUMBER(F1216)),F1216/E1216-1,"")</f>
        <v>0.07857142857142874</v>
      </c>
      <c r="I1216" t="str" s="15">
        <v>Unreviewed</v>
      </c>
      <c r="J1216" s="16"/>
      <c r="K1216" t="str" s="15">
        <v/>
      </c>
      <c r="L1216" s="17" t="str">
        <f>IF(AC1216="Local catalog","",IF(AG1216="Yes",IF(ISNUMBER(E1216),E1216,""),IF(I1216="Keep current",IF(ISNUMBER(E1216),E1216,""),IF(AH1216&lt;&gt;"Yes","",IF(I1216="Approve proposed",F1216,IF(AND(I1216="Use my price",AND(ISNUMBER(J1216),J1216&gt;0)),J1216,""))))))</f>
        <v/>
      </c>
      <c r="M1216" t="str" s="7">
        <f>IF(AND(AG1216="Yes",OR(I1216="Approve proposed",I1216="Use my price")),"CHECK: protected price kept current",IF(OR(I1216="Unreviewed",I1216=""),"Pending review",IF(I1216="Hold","On hold",IF(I1216="Keep current",IF(ISNUMBER(E1216),"Kept current","CHECK: no confirmed current price"),IF(AH1216&lt;&gt;"Yes","CHECK: source needs review",IF(AND(I1216="Use my price",NOT(AND(ISNUMBER(J1216),J1216&gt;0))),"CHECK: enter a price above zero",IF(NOT(OR(I1216="Approve proposed",I1216="Use my price")),"CHECK: choose a listed decision",IF(OR(NOT(ISNUMBER(L1216)),L1216&lt;=0,NOT(ISNUMBER(Y1216)),Y1216&lt;=0,X1216&gt;=1),"CHECK: price or base unavailable",IF(L1216/(Y1216*(1-X1216))-1&lt;0,"CHECK: price below local base","Ready")))))))))</f>
        <v>Pending review</v>
      </c>
      <c r="N1216" s="18">
        <v>1.4</v>
      </c>
      <c r="O1216" s="19">
        <v>0.4</v>
      </c>
      <c r="P1216" s="14">
        <v>0.51</v>
      </c>
      <c r="Q1216" s="20" t="str">
        <f>IF(AND(ISNUMBER(L1216),ISNUMBER(Y1216),Y1216&gt;0,X1216&lt;1),ROUND(L1216/(Y1216*(1-X1216))-1,4),"")</f>
        <v/>
      </c>
      <c r="R1216" s="12">
        <v>15.4</v>
      </c>
      <c r="S1216" s="13">
        <f>IF(AND(ISNUMBER(E1216),E1216&gt;0,ISNUMBER(F1216)),R1216*(F1216/E1216-1)*(1-'Start Here'!$B$16),0)</f>
        <v>1.1737000000000024</v>
      </c>
      <c r="T1216" s="17">
        <f>IF(AND(M1216="Ready",OR(I1216="Approve proposed",AND(I1216="Use my price",AND(ISNUMBER(J1216),J1216&gt;0))),ISNUMBER(L1216),E1216&gt;0),R1216*(L1216/E1216-1)*(1-'Start Here'!$B$16),0)</f>
        <v>0</v>
      </c>
      <c r="U1216" t="str" s="6">
        <v/>
      </c>
      <c r="V1216" t="str" s="21">
        <v>Yes</v>
      </c>
      <c r="W1216" t="str" s="21">
        <v>No</v>
      </c>
      <c r="X1216" s="22">
        <v>0</v>
      </c>
      <c r="Y1216" s="18">
        <v>1</v>
      </c>
      <c r="AB1216" t="str" s="6">
        <v>2026-10-01 10:41:27 UTC</v>
      </c>
      <c r="AC1216" t="str" s="6">
        <v>Local Line cache</v>
      </c>
      <c r="AD1216" s="23">
        <v>1016432</v>
      </c>
      <c r="AE1216" s="23">
        <v>801261</v>
      </c>
      <c r="AF1216" t="str" s="23">
        <v>1016432:801261:guest</v>
      </c>
      <c r="AG1216" t="str" s="23">
        <v>No</v>
      </c>
      <c r="AH1216" t="str" s="23">
        <v>Yes</v>
      </c>
      <c r="AI1216" s="18">
        <v>9</v>
      </c>
    </row>
    <row r="1217" ht="32" customHeight="1">
      <c r="A1217" t="str" s="7">
        <v>Full Farm CSA</v>
      </c>
      <c r="B1217" t="str" s="7">
        <v>#2 Juicing Carrots</v>
      </c>
      <c r="C1217" t="str" s="7">
        <v>pound</v>
      </c>
      <c r="D1217" t="str" s="7">
        <v>SNAP</v>
      </c>
      <c r="E1217" s="12">
        <v>1.4</v>
      </c>
      <c r="F1217" s="13">
        <v>1.4</v>
      </c>
      <c r="G1217" s="13">
        <f>IF(AND(ISNUMBER(E1217),ISNUMBER(F1217)),F1217-E1217,"")</f>
        <v>0</v>
      </c>
      <c r="H1217" s="14">
        <f>IF(AND(ISNUMBER(E1217),E1217&gt;0,ISNUMBER(F1217)),F1217/E1217-1,"")</f>
        <v>0</v>
      </c>
      <c r="I1217" t="str" s="15">
        <v>Keep current</v>
      </c>
      <c r="J1217" s="16"/>
      <c r="K1217" t="str" s="15">
        <v/>
      </c>
      <c r="L1217" s="17">
        <f>IF(AC1217="Local catalog","",IF(AG1217="Yes",IF(ISNUMBER(E1217),E1217,""),IF(I1217="Keep current",IF(ISNUMBER(E1217),E1217,""),IF(AH1217&lt;&gt;"Yes","",IF(I1217="Approve proposed",F1217,IF(AND(I1217="Use my price",AND(ISNUMBER(J1217),J1217&gt;0)),J1217,""))))))</f>
        <v>1.4</v>
      </c>
      <c r="M1217" t="str" s="7">
        <f>IF(AND(AG1217="Yes",OR(I1217="Approve proposed",I1217="Use my price")),"CHECK: protected price kept current",IF(OR(I1217="Unreviewed",I1217=""),"Pending review",IF(I1217="Hold","On hold",IF(I1217="Keep current",IF(ISNUMBER(E1217),"Kept current","CHECK: no confirmed current price"),IF(AH1217&lt;&gt;"Yes","CHECK: source needs review",IF(AND(I1217="Use my price",NOT(AND(ISNUMBER(J1217),J1217&gt;0))),"CHECK: enter a price above zero",IF(NOT(OR(I1217="Approve proposed",I1217="Use my price")),"CHECK: choose a listed decision",IF(OR(NOT(ISNUMBER(L1217)),L1217&lt;=0,NOT(ISNUMBER(Y1217)),Y1217&lt;=0,X1217&gt;=1),"CHECK: price or base unavailable",IF(L1217/(Y1217*(1-X1217))-1&lt;0,"CHECK: price below local base","Ready")))))))))</f>
        <v>Kept current</v>
      </c>
      <c r="N1217" s="18">
        <v>1.4</v>
      </c>
      <c r="O1217" s="19">
        <v>0.4</v>
      </c>
      <c r="P1217" s="14">
        <v>0.4</v>
      </c>
      <c r="Q1217" s="20">
        <f>IF(AND(ISNUMBER(L1217),ISNUMBER(Y1217),Y1217&gt;0,X1217&lt;1),ROUND(L1217/(Y1217*(1-X1217))-1,4),"")</f>
        <v>0.4</v>
      </c>
      <c r="R1217" s="12">
        <v>0</v>
      </c>
      <c r="S1217" s="13">
        <f>IF(AND(ISNUMBER(E1217),E1217&gt;0,ISNUMBER(F1217)),R1217*(F1217/E1217-1)*(1-'Start Here'!$B$16),0)</f>
        <v>0</v>
      </c>
      <c r="T1217" s="17">
        <f>IF(AND(M1217="Ready",OR(I1217="Approve proposed",AND(I1217="Use my price",AND(ISNUMBER(J1217),J1217&gt;0))),ISNUMBER(L1217),E1217&gt;0),R1217*(L1217/E1217-1)*(1-'Start Here'!$B$16),0)</f>
        <v>0</v>
      </c>
      <c r="U1217" t="str" s="6">
        <v>SNAP: preserve existing selling price</v>
      </c>
      <c r="V1217" t="str" s="21">
        <v>Yes</v>
      </c>
      <c r="W1217" t="str" s="21">
        <v>No</v>
      </c>
      <c r="X1217" s="22">
        <v>0</v>
      </c>
      <c r="Y1217" s="18">
        <v>1</v>
      </c>
      <c r="AB1217" t="str" s="6">
        <v>2026-10-01 10:41:27 UTC</v>
      </c>
      <c r="AC1217" t="str" s="6">
        <v>Local Line cache</v>
      </c>
      <c r="AD1217" s="23">
        <v>1016432</v>
      </c>
      <c r="AE1217" s="23">
        <v>801261</v>
      </c>
      <c r="AF1217" t="str" s="23">
        <v>1016432:801261:snap</v>
      </c>
      <c r="AG1217" t="str" s="23">
        <v>Yes</v>
      </c>
      <c r="AH1217" t="str" s="23">
        <v>Yes</v>
      </c>
      <c r="AI1217" s="18">
        <v>0</v>
      </c>
    </row>
    <row r="1218" ht="32" customHeight="1">
      <c r="A1218" t="str" s="7">
        <v>Full Farm CSA</v>
      </c>
      <c r="B1218" t="str" s="7">
        <v>Acorn squash</v>
      </c>
      <c r="C1218" t="str" s="7">
        <v>1 Each</v>
      </c>
      <c r="D1218" t="str" s="7">
        <v>Herd Share Members</v>
      </c>
      <c r="E1218" s="12">
        <v>3.5</v>
      </c>
      <c r="F1218" s="13">
        <v>3.78</v>
      </c>
      <c r="G1218" s="13">
        <f>IF(AND(ISNUMBER(E1218),ISNUMBER(F1218)),F1218-E1218,"")</f>
        <v>0.28</v>
      </c>
      <c r="H1218" s="14">
        <f>IF(AND(ISNUMBER(E1218),E1218&gt;0,ISNUMBER(F1218)),F1218/E1218-1,"")</f>
        <v>0.07999999999999985</v>
      </c>
      <c r="I1218" t="str" s="15">
        <v>Unreviewed</v>
      </c>
      <c r="J1218" s="16"/>
      <c r="K1218" t="str" s="15">
        <v/>
      </c>
      <c r="L1218" s="17" t="str">
        <f>IF(AC1218="Local catalog","",IF(AG1218="Yes",IF(ISNUMBER(E1218),E1218,""),IF(I1218="Keep current",IF(ISNUMBER(E1218),E1218,""),IF(AH1218&lt;&gt;"Yes","",IF(I1218="Approve proposed",F1218,IF(AND(I1218="Use my price",AND(ISNUMBER(J1218),J1218&gt;0)),J1218,""))))))</f>
        <v/>
      </c>
      <c r="M1218" t="str" s="7">
        <f>IF(AND(AG1218="Yes",OR(I1218="Approve proposed",I1218="Use my price")),"CHECK: protected price kept current",IF(OR(I1218="Unreviewed",I1218=""),"Pending review",IF(I1218="Hold","On hold",IF(I1218="Keep current",IF(ISNUMBER(E1218),"Kept current","CHECK: no confirmed current price"),IF(AH1218&lt;&gt;"Yes","CHECK: source needs review",IF(AND(I1218="Use my price",NOT(AND(ISNUMBER(J1218),J1218&gt;0))),"CHECK: enter a price above zero",IF(NOT(OR(I1218="Approve proposed",I1218="Use my price")),"CHECK: choose a listed decision",IF(OR(NOT(ISNUMBER(L1218)),L1218&lt;=0,NOT(ISNUMBER(Y1218)),Y1218&lt;=0,X1218&gt;=1),"CHECK: price or base unavailable",IF(L1218/(Y1218*(1-X1218))-1&lt;0,"CHECK: price below local base","Ready")))))))))</f>
        <v>Pending review</v>
      </c>
      <c r="N1218" s="18">
        <v>3.5</v>
      </c>
      <c r="O1218" s="19">
        <v>0.4</v>
      </c>
      <c r="P1218" s="14">
        <v>0.512</v>
      </c>
      <c r="Q1218" s="20" t="str">
        <f>IF(AND(ISNUMBER(L1218),ISNUMBER(Y1218),Y1218&gt;0,X1218&lt;1),ROUND(L1218/(Y1218*(1-X1218))-1,4),"")</f>
        <v/>
      </c>
      <c r="R1218" s="12">
        <v>181.68</v>
      </c>
      <c r="S1218" s="13">
        <f>IF(AND(ISNUMBER(E1218),E1218&gt;0,ISNUMBER(F1218)),R1218*(F1218/E1218-1)*(1-'Start Here'!$B$16),0)</f>
        <v>14.098367999999974</v>
      </c>
      <c r="T1218" s="17">
        <f>IF(AND(M1218="Ready",OR(I1218="Approve proposed",AND(I1218="Use my price",AND(ISNUMBER(J1218),J1218&gt;0))),ISNUMBER(L1218),E1218&gt;0),R1218*(L1218/E1218-1)*(1-'Start Here'!$B$16),0)</f>
        <v>0</v>
      </c>
      <c r="U1218" t="str" s="6">
        <v/>
      </c>
      <c r="V1218" t="str" s="21">
        <v>Yes</v>
      </c>
      <c r="W1218" t="str" s="21">
        <v>No</v>
      </c>
      <c r="X1218" s="22">
        <v>0</v>
      </c>
      <c r="Y1218" s="18">
        <v>2.5</v>
      </c>
      <c r="AB1218" t="str" s="6">
        <v>2026-10-01 10:41:27 UTC</v>
      </c>
      <c r="AC1218" t="str" s="6">
        <v>Local Line cache</v>
      </c>
      <c r="AD1218" s="23">
        <v>821704</v>
      </c>
      <c r="AE1218" s="23">
        <v>544783</v>
      </c>
      <c r="AF1218" t="str" s="23">
        <v>821704:544783:herdShare</v>
      </c>
      <c r="AG1218" t="str" s="23">
        <v>No</v>
      </c>
      <c r="AH1218" t="str" s="23">
        <v>Yes</v>
      </c>
      <c r="AI1218" s="18">
        <v>126.73</v>
      </c>
    </row>
    <row r="1219" ht="32" customHeight="1">
      <c r="A1219" t="str" s="7">
        <v>Full Farm CSA</v>
      </c>
      <c r="B1219" t="str" s="7">
        <v>Acorn squash</v>
      </c>
      <c r="C1219" t="str" s="7">
        <v>1 Each</v>
      </c>
      <c r="D1219" t="str" s="7">
        <v>CSA Members</v>
      </c>
      <c r="E1219" s="12">
        <v>3.5</v>
      </c>
      <c r="F1219" s="13">
        <v>3.78</v>
      </c>
      <c r="G1219" s="13">
        <f>IF(AND(ISNUMBER(E1219),ISNUMBER(F1219)),F1219-E1219,"")</f>
        <v>0.28</v>
      </c>
      <c r="H1219" s="14">
        <f>IF(AND(ISNUMBER(E1219),E1219&gt;0,ISNUMBER(F1219)),F1219/E1219-1,"")</f>
        <v>0.07999999999999985</v>
      </c>
      <c r="I1219" t="str" s="15">
        <v>Unreviewed</v>
      </c>
      <c r="J1219" s="16"/>
      <c r="K1219" t="str" s="15">
        <v/>
      </c>
      <c r="L1219" s="17" t="str">
        <f>IF(AC1219="Local catalog","",IF(AG1219="Yes",IF(ISNUMBER(E1219),E1219,""),IF(I1219="Keep current",IF(ISNUMBER(E1219),E1219,""),IF(AH1219&lt;&gt;"Yes","",IF(I1219="Approve proposed",F1219,IF(AND(I1219="Use my price",AND(ISNUMBER(J1219),J1219&gt;0)),J1219,""))))))</f>
        <v/>
      </c>
      <c r="M1219" t="str" s="7">
        <f>IF(AND(AG1219="Yes",OR(I1219="Approve proposed",I1219="Use my price")),"CHECK: protected price kept current",IF(OR(I1219="Unreviewed",I1219=""),"Pending review",IF(I1219="Hold","On hold",IF(I1219="Keep current",IF(ISNUMBER(E1219),"Kept current","CHECK: no confirmed current price"),IF(AH1219&lt;&gt;"Yes","CHECK: source needs review",IF(AND(I1219="Use my price",NOT(AND(ISNUMBER(J1219),J1219&gt;0))),"CHECK: enter a price above zero",IF(NOT(OR(I1219="Approve proposed",I1219="Use my price")),"CHECK: choose a listed decision",IF(OR(NOT(ISNUMBER(L1219)),L1219&lt;=0,NOT(ISNUMBER(Y1219)),Y1219&lt;=0,X1219&gt;=1),"CHECK: price or base unavailable",IF(L1219/(Y1219*(1-X1219))-1&lt;0,"CHECK: price below local base","Ready")))))))))</f>
        <v>Pending review</v>
      </c>
      <c r="N1219" s="18">
        <v>3.5</v>
      </c>
      <c r="O1219" s="19">
        <v>0.4</v>
      </c>
      <c r="P1219" s="14">
        <v>0.512</v>
      </c>
      <c r="Q1219" s="20" t="str">
        <f>IF(AND(ISNUMBER(L1219),ISNUMBER(Y1219),Y1219&gt;0,X1219&lt;1),ROUND(L1219/(Y1219*(1-X1219))-1,4),"")</f>
        <v/>
      </c>
      <c r="R1219" s="12">
        <v>8.4</v>
      </c>
      <c r="S1219" s="13">
        <f>IF(AND(ISNUMBER(E1219),E1219&gt;0,ISNUMBER(F1219)),R1219*(F1219/E1219-1)*(1-'Start Here'!$B$16),0)</f>
        <v>0.6518399999999988</v>
      </c>
      <c r="T1219" s="17">
        <f>IF(AND(M1219="Ready",OR(I1219="Approve proposed",AND(I1219="Use my price",AND(ISNUMBER(J1219),J1219&gt;0))),ISNUMBER(L1219),E1219&gt;0),R1219*(L1219/E1219-1)*(1-'Start Here'!$B$16),0)</f>
        <v>0</v>
      </c>
      <c r="U1219" t="str" s="6">
        <v/>
      </c>
      <c r="V1219" t="str" s="21">
        <v>Yes</v>
      </c>
      <c r="W1219" t="str" s="21">
        <v>No</v>
      </c>
      <c r="X1219" s="22">
        <v>0</v>
      </c>
      <c r="Y1219" s="18">
        <v>2.5</v>
      </c>
      <c r="AB1219" t="str" s="6">
        <v>2026-10-01 10:41:27 UTC</v>
      </c>
      <c r="AC1219" t="str" s="6">
        <v>Local Line cache</v>
      </c>
      <c r="AD1219" s="23">
        <v>821704</v>
      </c>
      <c r="AE1219" s="23">
        <v>544783</v>
      </c>
      <c r="AF1219" t="str" s="23">
        <v>821704:544783:member</v>
      </c>
      <c r="AG1219" t="str" s="23">
        <v>No</v>
      </c>
      <c r="AH1219" t="str" s="23">
        <v>Yes</v>
      </c>
      <c r="AI1219" s="18">
        <v>5.31</v>
      </c>
    </row>
    <row r="1220" ht="32" customHeight="1">
      <c r="A1220" t="str" s="7">
        <v>Full Farm CSA</v>
      </c>
      <c r="B1220" t="str" s="7">
        <v>Acorn squash</v>
      </c>
      <c r="C1220" t="str" s="7">
        <v>1 Each</v>
      </c>
      <c r="D1220" t="str" s="7">
        <v>Guest Basket</v>
      </c>
      <c r="E1220" s="12">
        <v>3.5</v>
      </c>
      <c r="F1220" s="13">
        <v>3.78</v>
      </c>
      <c r="G1220" s="13">
        <f>IF(AND(ISNUMBER(E1220),ISNUMBER(F1220)),F1220-E1220,"")</f>
        <v>0.28</v>
      </c>
      <c r="H1220" s="14">
        <f>IF(AND(ISNUMBER(E1220),E1220&gt;0,ISNUMBER(F1220)),F1220/E1220-1,"")</f>
        <v>0.07999999999999985</v>
      </c>
      <c r="I1220" t="str" s="15">
        <v>Unreviewed</v>
      </c>
      <c r="J1220" s="16"/>
      <c r="K1220" t="str" s="15">
        <v/>
      </c>
      <c r="L1220" s="17" t="str">
        <f>IF(AC1220="Local catalog","",IF(AG1220="Yes",IF(ISNUMBER(E1220),E1220,""),IF(I1220="Keep current",IF(ISNUMBER(E1220),E1220,""),IF(AH1220&lt;&gt;"Yes","",IF(I1220="Approve proposed",F1220,IF(AND(I1220="Use my price",AND(ISNUMBER(J1220),J1220&gt;0)),J1220,""))))))</f>
        <v/>
      </c>
      <c r="M1220" t="str" s="7">
        <f>IF(AND(AG1220="Yes",OR(I1220="Approve proposed",I1220="Use my price")),"CHECK: protected price kept current",IF(OR(I1220="Unreviewed",I1220=""),"Pending review",IF(I1220="Hold","On hold",IF(I1220="Keep current",IF(ISNUMBER(E1220),"Kept current","CHECK: no confirmed current price"),IF(AH1220&lt;&gt;"Yes","CHECK: source needs review",IF(AND(I1220="Use my price",NOT(AND(ISNUMBER(J1220),J1220&gt;0))),"CHECK: enter a price above zero",IF(NOT(OR(I1220="Approve proposed",I1220="Use my price")),"CHECK: choose a listed decision",IF(OR(NOT(ISNUMBER(L1220)),L1220&lt;=0,NOT(ISNUMBER(Y1220)),Y1220&lt;=0,X1220&gt;=1),"CHECK: price or base unavailable",IF(L1220/(Y1220*(1-X1220))-1&lt;0,"CHECK: price below local base","Ready")))))))))</f>
        <v>Pending review</v>
      </c>
      <c r="N1220" s="18">
        <v>3.5</v>
      </c>
      <c r="O1220" s="19">
        <v>0.4</v>
      </c>
      <c r="P1220" s="14">
        <v>0.512</v>
      </c>
      <c r="Q1220" s="20" t="str">
        <f>IF(AND(ISNUMBER(L1220),ISNUMBER(Y1220),Y1220&gt;0,X1220&lt;1),ROUND(L1220/(Y1220*(1-X1220))-1,4),"")</f>
        <v/>
      </c>
      <c r="R1220" s="12">
        <v>25.86</v>
      </c>
      <c r="S1220" s="13">
        <f>IF(AND(ISNUMBER(E1220),E1220&gt;0,ISNUMBER(F1220)),R1220*(F1220/E1220-1)*(1-'Start Here'!$B$16),0)</f>
        <v>2.006735999999996</v>
      </c>
      <c r="T1220" s="17">
        <f>IF(AND(M1220="Ready",OR(I1220="Approve proposed",AND(I1220="Use my price",AND(ISNUMBER(J1220),J1220&gt;0))),ISNUMBER(L1220),E1220&gt;0),R1220*(L1220/E1220-1)*(1-'Start Here'!$B$16),0)</f>
        <v>0</v>
      </c>
      <c r="U1220" t="str" s="6">
        <v/>
      </c>
      <c r="V1220" t="str" s="21">
        <v>Yes</v>
      </c>
      <c r="W1220" t="str" s="21">
        <v>No</v>
      </c>
      <c r="X1220" s="22">
        <v>0</v>
      </c>
      <c r="Y1220" s="18">
        <v>2.5</v>
      </c>
      <c r="AB1220" t="str" s="6">
        <v>2026-10-01 10:41:27 UTC</v>
      </c>
      <c r="AC1220" t="str" s="6">
        <v>Local Line cache</v>
      </c>
      <c r="AD1220" s="23">
        <v>821704</v>
      </c>
      <c r="AE1220" s="23">
        <v>544783</v>
      </c>
      <c r="AF1220" t="str" s="23">
        <v>821704:544783:guest</v>
      </c>
      <c r="AG1220" t="str" s="23">
        <v>No</v>
      </c>
      <c r="AH1220" t="str" s="23">
        <v>Yes</v>
      </c>
      <c r="AI1220" s="18">
        <v>17.39</v>
      </c>
    </row>
    <row r="1221" ht="32" customHeight="1">
      <c r="A1221" t="str" s="7">
        <v>Full Farm CSA</v>
      </c>
      <c r="B1221" t="str" s="7">
        <v>Acorn squash</v>
      </c>
      <c r="C1221" t="str" s="7">
        <v>1 Each</v>
      </c>
      <c r="D1221" t="str" s="7">
        <v>SNAP</v>
      </c>
      <c r="E1221" s="12">
        <v>3.5</v>
      </c>
      <c r="F1221" s="13">
        <v>3.5</v>
      </c>
      <c r="G1221" s="13">
        <f>IF(AND(ISNUMBER(E1221),ISNUMBER(F1221)),F1221-E1221,"")</f>
        <v>0</v>
      </c>
      <c r="H1221" s="14">
        <f>IF(AND(ISNUMBER(E1221),E1221&gt;0,ISNUMBER(F1221)),F1221/E1221-1,"")</f>
        <v>0</v>
      </c>
      <c r="I1221" t="str" s="15">
        <v>Keep current</v>
      </c>
      <c r="J1221" s="16"/>
      <c r="K1221" t="str" s="15">
        <v/>
      </c>
      <c r="L1221" s="17">
        <f>IF(AC1221="Local catalog","",IF(AG1221="Yes",IF(ISNUMBER(E1221),E1221,""),IF(I1221="Keep current",IF(ISNUMBER(E1221),E1221,""),IF(AH1221&lt;&gt;"Yes","",IF(I1221="Approve proposed",F1221,IF(AND(I1221="Use my price",AND(ISNUMBER(J1221),J1221&gt;0)),J1221,""))))))</f>
        <v>3.5</v>
      </c>
      <c r="M1221" t="str" s="7">
        <f>IF(AND(AG1221="Yes",OR(I1221="Approve proposed",I1221="Use my price")),"CHECK: protected price kept current",IF(OR(I1221="Unreviewed",I1221=""),"Pending review",IF(I1221="Hold","On hold",IF(I1221="Keep current",IF(ISNUMBER(E1221),"Kept current","CHECK: no confirmed current price"),IF(AH1221&lt;&gt;"Yes","CHECK: source needs review",IF(AND(I1221="Use my price",NOT(AND(ISNUMBER(J1221),J1221&gt;0))),"CHECK: enter a price above zero",IF(NOT(OR(I1221="Approve proposed",I1221="Use my price")),"CHECK: choose a listed decision",IF(OR(NOT(ISNUMBER(L1221)),L1221&lt;=0,NOT(ISNUMBER(Y1221)),Y1221&lt;=0,X1221&gt;=1),"CHECK: price or base unavailable",IF(L1221/(Y1221*(1-X1221))-1&lt;0,"CHECK: price below local base","Ready")))))))))</f>
        <v>Kept current</v>
      </c>
      <c r="N1221" s="18">
        <v>3.5</v>
      </c>
      <c r="O1221" s="19">
        <v>0.4</v>
      </c>
      <c r="P1221" s="14">
        <v>0.4</v>
      </c>
      <c r="Q1221" s="20">
        <f>IF(AND(ISNUMBER(L1221),ISNUMBER(Y1221),Y1221&gt;0,X1221&lt;1),ROUND(L1221/(Y1221*(1-X1221))-1,4),"")</f>
        <v>0.4</v>
      </c>
      <c r="R1221" s="12">
        <v>0</v>
      </c>
      <c r="S1221" s="13">
        <f>IF(AND(ISNUMBER(E1221),E1221&gt;0,ISNUMBER(F1221)),R1221*(F1221/E1221-1)*(1-'Start Here'!$B$16),0)</f>
        <v>0</v>
      </c>
      <c r="T1221" s="17">
        <f>IF(AND(M1221="Ready",OR(I1221="Approve proposed",AND(I1221="Use my price",AND(ISNUMBER(J1221),J1221&gt;0))),ISNUMBER(L1221),E1221&gt;0),R1221*(L1221/E1221-1)*(1-'Start Here'!$B$16),0)</f>
        <v>0</v>
      </c>
      <c r="U1221" t="str" s="6">
        <v>SNAP: preserve existing selling price</v>
      </c>
      <c r="V1221" t="str" s="21">
        <v>Yes</v>
      </c>
      <c r="W1221" t="str" s="21">
        <v>No</v>
      </c>
      <c r="X1221" s="22">
        <v>0</v>
      </c>
      <c r="Y1221" s="18">
        <v>2.5</v>
      </c>
      <c r="AB1221" t="str" s="6">
        <v>2026-10-01 10:41:27 UTC</v>
      </c>
      <c r="AC1221" t="str" s="6">
        <v>Local Line cache</v>
      </c>
      <c r="AD1221" s="23">
        <v>821704</v>
      </c>
      <c r="AE1221" s="23">
        <v>544783</v>
      </c>
      <c r="AF1221" t="str" s="23">
        <v>821704:544783:snap</v>
      </c>
      <c r="AG1221" t="str" s="23">
        <v>Yes</v>
      </c>
      <c r="AH1221" t="str" s="23">
        <v>Yes</v>
      </c>
      <c r="AI1221" s="18">
        <v>0</v>
      </c>
    </row>
    <row r="1222" ht="32" customHeight="1">
      <c r="A1222" t="str" s="7">
        <v>Full Farm CSA</v>
      </c>
      <c r="B1222" t="str" s="7">
        <v>Autumn Frost Squash Large</v>
      </c>
      <c r="C1222" t="str" s="7">
        <v>ea</v>
      </c>
      <c r="D1222" t="str" s="7">
        <v>Herd Share Members</v>
      </c>
      <c r="E1222" s="12">
        <v>8.4</v>
      </c>
      <c r="F1222" s="13">
        <v>9.07</v>
      </c>
      <c r="G1222" s="13">
        <f>IF(AND(ISNUMBER(E1222),ISNUMBER(F1222)),F1222-E1222,"")</f>
        <v>0.67</v>
      </c>
      <c r="H1222" s="14">
        <f>IF(AND(ISNUMBER(E1222),E1222&gt;0,ISNUMBER(F1222)),F1222/E1222-1,"")</f>
        <v>0.0797619047619047</v>
      </c>
      <c r="I1222" t="str" s="15">
        <v>Unreviewed</v>
      </c>
      <c r="J1222" s="16"/>
      <c r="K1222" t="str" s="15">
        <v/>
      </c>
      <c r="L1222" s="17" t="str">
        <f>IF(AC1222="Local catalog","",IF(AG1222="Yes",IF(ISNUMBER(E1222),E1222,""),IF(I1222="Keep current",IF(ISNUMBER(E1222),E1222,""),IF(AH1222&lt;&gt;"Yes","",IF(I1222="Approve proposed",F1222,IF(AND(I1222="Use my price",AND(ISNUMBER(J1222),J1222&gt;0)),J1222,""))))))</f>
        <v/>
      </c>
      <c r="M1222" t="str" s="7">
        <f>IF(AND(AG1222="Yes",OR(I1222="Approve proposed",I1222="Use my price")),"CHECK: protected price kept current",IF(OR(I1222="Unreviewed",I1222=""),"Pending review",IF(I1222="Hold","On hold",IF(I1222="Keep current",IF(ISNUMBER(E1222),"Kept current","CHECK: no confirmed current price"),IF(AH1222&lt;&gt;"Yes","CHECK: source needs review",IF(AND(I1222="Use my price",NOT(AND(ISNUMBER(J1222),J1222&gt;0))),"CHECK: enter a price above zero",IF(NOT(OR(I1222="Approve proposed",I1222="Use my price")),"CHECK: choose a listed decision",IF(OR(NOT(ISNUMBER(L1222)),L1222&lt;=0,NOT(ISNUMBER(Y1222)),Y1222&lt;=0,X1222&gt;=1),"CHECK: price or base unavailable",IF(L1222/(Y1222*(1-X1222))-1&lt;0,"CHECK: price below local base","Ready")))))))))</f>
        <v>Pending review</v>
      </c>
      <c r="N1222" s="18">
        <v>8.4</v>
      </c>
      <c r="O1222" s="19">
        <v>0.4</v>
      </c>
      <c r="P1222" s="14">
        <v>0.5117</v>
      </c>
      <c r="Q1222" s="20" t="str">
        <f>IF(AND(ISNUMBER(L1222),ISNUMBER(Y1222),Y1222&gt;0,X1222&lt;1),ROUND(L1222/(Y1222*(1-X1222))-1,4),"")</f>
        <v/>
      </c>
      <c r="R1222" s="12">
        <v>0</v>
      </c>
      <c r="S1222" s="13">
        <f>IF(AND(ISNUMBER(E1222),E1222&gt;0,ISNUMBER(F1222)),R1222*(F1222/E1222-1)*(1-'Start Here'!$B$16),0)</f>
        <v>0</v>
      </c>
      <c r="T1222" s="17">
        <f>IF(AND(M1222="Ready",OR(I1222="Approve proposed",AND(I1222="Use my price",AND(ISNUMBER(J1222),J1222&gt;0))),ISNUMBER(L1222),E1222&gt;0),R1222*(L1222/E1222-1)*(1-'Start Here'!$B$16),0)</f>
        <v>0</v>
      </c>
      <c r="U1222" t="str" s="6">
        <v>Currently hidden; do not activate automatically</v>
      </c>
      <c r="V1222" t="str" s="21">
        <v>No</v>
      </c>
      <c r="W1222" t="str" s="21">
        <v>No</v>
      </c>
      <c r="X1222" s="22">
        <v>0</v>
      </c>
      <c r="Y1222" s="18">
        <v>6</v>
      </c>
      <c r="AB1222" t="str" s="6">
        <v>2026-10-01 10:41:27 UTC</v>
      </c>
      <c r="AC1222" t="str" s="6">
        <v>Local Line cache</v>
      </c>
      <c r="AD1222" s="23">
        <v>930691</v>
      </c>
      <c r="AE1222" s="23">
        <v>679453</v>
      </c>
      <c r="AF1222" t="str" s="23">
        <v>930691:679453:herdShare</v>
      </c>
      <c r="AG1222" t="str" s="23">
        <v>No</v>
      </c>
      <c r="AH1222" t="str" s="23">
        <v>Yes</v>
      </c>
      <c r="AI1222" s="18">
        <v>0</v>
      </c>
    </row>
    <row r="1223" ht="32" customHeight="1">
      <c r="A1223" t="str" s="7">
        <v>Full Farm CSA</v>
      </c>
      <c r="B1223" t="str" s="7">
        <v>Autumn Frost Squash Large</v>
      </c>
      <c r="C1223" t="str" s="7">
        <v>ea</v>
      </c>
      <c r="D1223" t="str" s="7">
        <v>CSA Members</v>
      </c>
      <c r="E1223" s="12">
        <v>8.4</v>
      </c>
      <c r="F1223" s="13">
        <v>9.07</v>
      </c>
      <c r="G1223" s="13">
        <f>IF(AND(ISNUMBER(E1223),ISNUMBER(F1223)),F1223-E1223,"")</f>
        <v>0.67</v>
      </c>
      <c r="H1223" s="14">
        <f>IF(AND(ISNUMBER(E1223),E1223&gt;0,ISNUMBER(F1223)),F1223/E1223-1,"")</f>
        <v>0.0797619047619047</v>
      </c>
      <c r="I1223" t="str" s="15">
        <v>Unreviewed</v>
      </c>
      <c r="J1223" s="16"/>
      <c r="K1223" t="str" s="15">
        <v/>
      </c>
      <c r="L1223" s="17" t="str">
        <f>IF(AC1223="Local catalog","",IF(AG1223="Yes",IF(ISNUMBER(E1223),E1223,""),IF(I1223="Keep current",IF(ISNUMBER(E1223),E1223,""),IF(AH1223&lt;&gt;"Yes","",IF(I1223="Approve proposed",F1223,IF(AND(I1223="Use my price",AND(ISNUMBER(J1223),J1223&gt;0)),J1223,""))))))</f>
        <v/>
      </c>
      <c r="M1223" t="str" s="7">
        <f>IF(AND(AG1223="Yes",OR(I1223="Approve proposed",I1223="Use my price")),"CHECK: protected price kept current",IF(OR(I1223="Unreviewed",I1223=""),"Pending review",IF(I1223="Hold","On hold",IF(I1223="Keep current",IF(ISNUMBER(E1223),"Kept current","CHECK: no confirmed current price"),IF(AH1223&lt;&gt;"Yes","CHECK: source needs review",IF(AND(I1223="Use my price",NOT(AND(ISNUMBER(J1223),J1223&gt;0))),"CHECK: enter a price above zero",IF(NOT(OR(I1223="Approve proposed",I1223="Use my price")),"CHECK: choose a listed decision",IF(OR(NOT(ISNUMBER(L1223)),L1223&lt;=0,NOT(ISNUMBER(Y1223)),Y1223&lt;=0,X1223&gt;=1),"CHECK: price or base unavailable",IF(L1223/(Y1223*(1-X1223))-1&lt;0,"CHECK: price below local base","Ready")))))))))</f>
        <v>Pending review</v>
      </c>
      <c r="N1223" s="18">
        <v>8.4</v>
      </c>
      <c r="O1223" s="19">
        <v>0.4</v>
      </c>
      <c r="P1223" s="14">
        <v>0.5117</v>
      </c>
      <c r="Q1223" s="20" t="str">
        <f>IF(AND(ISNUMBER(L1223),ISNUMBER(Y1223),Y1223&gt;0,X1223&lt;1),ROUND(L1223/(Y1223*(1-X1223))-1,4),"")</f>
        <v/>
      </c>
      <c r="R1223" s="12">
        <v>0</v>
      </c>
      <c r="S1223" s="13">
        <f>IF(AND(ISNUMBER(E1223),E1223&gt;0,ISNUMBER(F1223)),R1223*(F1223/E1223-1)*(1-'Start Here'!$B$16),0)</f>
        <v>0</v>
      </c>
      <c r="T1223" s="17">
        <f>IF(AND(M1223="Ready",OR(I1223="Approve proposed",AND(I1223="Use my price",AND(ISNUMBER(J1223),J1223&gt;0))),ISNUMBER(L1223),E1223&gt;0),R1223*(L1223/E1223-1)*(1-'Start Here'!$B$16),0)</f>
        <v>0</v>
      </c>
      <c r="U1223" t="str" s="6">
        <v>Currently hidden; do not activate automatically</v>
      </c>
      <c r="V1223" t="str" s="21">
        <v>No</v>
      </c>
      <c r="W1223" t="str" s="21">
        <v>No</v>
      </c>
      <c r="X1223" s="22">
        <v>0</v>
      </c>
      <c r="Y1223" s="18">
        <v>6</v>
      </c>
      <c r="AB1223" t="str" s="6">
        <v>2026-10-01 10:41:27 UTC</v>
      </c>
      <c r="AC1223" t="str" s="6">
        <v>Local Line cache</v>
      </c>
      <c r="AD1223" s="23">
        <v>930691</v>
      </c>
      <c r="AE1223" s="23">
        <v>679453</v>
      </c>
      <c r="AF1223" t="str" s="23">
        <v>930691:679453:member</v>
      </c>
      <c r="AG1223" t="str" s="23">
        <v>No</v>
      </c>
      <c r="AH1223" t="str" s="23">
        <v>Yes</v>
      </c>
      <c r="AI1223" s="18">
        <v>0</v>
      </c>
    </row>
    <row r="1224" ht="32" customHeight="1">
      <c r="A1224" t="str" s="7">
        <v>Full Farm CSA</v>
      </c>
      <c r="B1224" t="str" s="7">
        <v>Autumn Frost Squash Large</v>
      </c>
      <c r="C1224" t="str" s="7">
        <v>ea</v>
      </c>
      <c r="D1224" t="str" s="7">
        <v>Guest Basket</v>
      </c>
      <c r="E1224" s="12">
        <v>8.4</v>
      </c>
      <c r="F1224" s="13">
        <v>9.07</v>
      </c>
      <c r="G1224" s="13">
        <f>IF(AND(ISNUMBER(E1224),ISNUMBER(F1224)),F1224-E1224,"")</f>
        <v>0.67</v>
      </c>
      <c r="H1224" s="14">
        <f>IF(AND(ISNUMBER(E1224),E1224&gt;0,ISNUMBER(F1224)),F1224/E1224-1,"")</f>
        <v>0.0797619047619047</v>
      </c>
      <c r="I1224" t="str" s="15">
        <v>Unreviewed</v>
      </c>
      <c r="J1224" s="16"/>
      <c r="K1224" t="str" s="15">
        <v/>
      </c>
      <c r="L1224" s="17" t="str">
        <f>IF(AC1224="Local catalog","",IF(AG1224="Yes",IF(ISNUMBER(E1224),E1224,""),IF(I1224="Keep current",IF(ISNUMBER(E1224),E1224,""),IF(AH1224&lt;&gt;"Yes","",IF(I1224="Approve proposed",F1224,IF(AND(I1224="Use my price",AND(ISNUMBER(J1224),J1224&gt;0)),J1224,""))))))</f>
        <v/>
      </c>
      <c r="M1224" t="str" s="7">
        <f>IF(AND(AG1224="Yes",OR(I1224="Approve proposed",I1224="Use my price")),"CHECK: protected price kept current",IF(OR(I1224="Unreviewed",I1224=""),"Pending review",IF(I1224="Hold","On hold",IF(I1224="Keep current",IF(ISNUMBER(E1224),"Kept current","CHECK: no confirmed current price"),IF(AH1224&lt;&gt;"Yes","CHECK: source needs review",IF(AND(I1224="Use my price",NOT(AND(ISNUMBER(J1224),J1224&gt;0))),"CHECK: enter a price above zero",IF(NOT(OR(I1224="Approve proposed",I1224="Use my price")),"CHECK: choose a listed decision",IF(OR(NOT(ISNUMBER(L1224)),L1224&lt;=0,NOT(ISNUMBER(Y1224)),Y1224&lt;=0,X1224&gt;=1),"CHECK: price or base unavailable",IF(L1224/(Y1224*(1-X1224))-1&lt;0,"CHECK: price below local base","Ready")))))))))</f>
        <v>Pending review</v>
      </c>
      <c r="N1224" s="18">
        <v>8.4</v>
      </c>
      <c r="O1224" s="19">
        <v>0.4</v>
      </c>
      <c r="P1224" s="14">
        <v>0.5117</v>
      </c>
      <c r="Q1224" s="20" t="str">
        <f>IF(AND(ISNUMBER(L1224),ISNUMBER(Y1224),Y1224&gt;0,X1224&lt;1),ROUND(L1224/(Y1224*(1-X1224))-1,4),"")</f>
        <v/>
      </c>
      <c r="R1224" s="12">
        <v>0</v>
      </c>
      <c r="S1224" s="13">
        <f>IF(AND(ISNUMBER(E1224),E1224&gt;0,ISNUMBER(F1224)),R1224*(F1224/E1224-1)*(1-'Start Here'!$B$16),0)</f>
        <v>0</v>
      </c>
      <c r="T1224" s="17">
        <f>IF(AND(M1224="Ready",OR(I1224="Approve proposed",AND(I1224="Use my price",AND(ISNUMBER(J1224),J1224&gt;0))),ISNUMBER(L1224),E1224&gt;0),R1224*(L1224/E1224-1)*(1-'Start Here'!$B$16),0)</f>
        <v>0</v>
      </c>
      <c r="U1224" t="str" s="6">
        <v>Currently hidden; do not activate automatically</v>
      </c>
      <c r="V1224" t="str" s="21">
        <v>No</v>
      </c>
      <c r="W1224" t="str" s="21">
        <v>No</v>
      </c>
      <c r="X1224" s="22">
        <v>0</v>
      </c>
      <c r="Y1224" s="18">
        <v>6</v>
      </c>
      <c r="AB1224" t="str" s="6">
        <v>2026-10-01 10:41:27 UTC</v>
      </c>
      <c r="AC1224" t="str" s="6">
        <v>Local Line cache</v>
      </c>
      <c r="AD1224" s="23">
        <v>930691</v>
      </c>
      <c r="AE1224" s="23">
        <v>679453</v>
      </c>
      <c r="AF1224" t="str" s="23">
        <v>930691:679453:guest</v>
      </c>
      <c r="AG1224" t="str" s="23">
        <v>No</v>
      </c>
      <c r="AH1224" t="str" s="23">
        <v>Yes</v>
      </c>
      <c r="AI1224" s="18">
        <v>0</v>
      </c>
    </row>
    <row r="1225" ht="32" customHeight="1">
      <c r="A1225" t="str" s="7">
        <v>Full Farm CSA</v>
      </c>
      <c r="B1225" t="str" s="7">
        <v>Autumn Frost Squash Large</v>
      </c>
      <c r="C1225" t="str" s="7">
        <v>ea</v>
      </c>
      <c r="D1225" t="str" s="7">
        <v>SNAP</v>
      </c>
      <c r="E1225" s="12">
        <v>8.4</v>
      </c>
      <c r="F1225" s="13">
        <v>8.4</v>
      </c>
      <c r="G1225" s="13">
        <f>IF(AND(ISNUMBER(E1225),ISNUMBER(F1225)),F1225-E1225,"")</f>
        <v>0</v>
      </c>
      <c r="H1225" s="14">
        <f>IF(AND(ISNUMBER(E1225),E1225&gt;0,ISNUMBER(F1225)),F1225/E1225-1,"")</f>
        <v>0</v>
      </c>
      <c r="I1225" t="str" s="15">
        <v>Keep current</v>
      </c>
      <c r="J1225" s="16"/>
      <c r="K1225" t="str" s="15">
        <v/>
      </c>
      <c r="L1225" s="17">
        <f>IF(AC1225="Local catalog","",IF(AG1225="Yes",IF(ISNUMBER(E1225),E1225,""),IF(I1225="Keep current",IF(ISNUMBER(E1225),E1225,""),IF(AH1225&lt;&gt;"Yes","",IF(I1225="Approve proposed",F1225,IF(AND(I1225="Use my price",AND(ISNUMBER(J1225),J1225&gt;0)),J1225,""))))))</f>
        <v>8.4</v>
      </c>
      <c r="M1225" t="str" s="7">
        <f>IF(AND(AG1225="Yes",OR(I1225="Approve proposed",I1225="Use my price")),"CHECK: protected price kept current",IF(OR(I1225="Unreviewed",I1225=""),"Pending review",IF(I1225="Hold","On hold",IF(I1225="Keep current",IF(ISNUMBER(E1225),"Kept current","CHECK: no confirmed current price"),IF(AH1225&lt;&gt;"Yes","CHECK: source needs review",IF(AND(I1225="Use my price",NOT(AND(ISNUMBER(J1225),J1225&gt;0))),"CHECK: enter a price above zero",IF(NOT(OR(I1225="Approve proposed",I1225="Use my price")),"CHECK: choose a listed decision",IF(OR(NOT(ISNUMBER(L1225)),L1225&lt;=0,NOT(ISNUMBER(Y1225)),Y1225&lt;=0,X1225&gt;=1),"CHECK: price or base unavailable",IF(L1225/(Y1225*(1-X1225))-1&lt;0,"CHECK: price below local base","Ready")))))))))</f>
        <v>Kept current</v>
      </c>
      <c r="N1225" s="18">
        <v>8.4</v>
      </c>
      <c r="O1225" s="19">
        <v>0.4</v>
      </c>
      <c r="P1225" s="14">
        <v>0.4</v>
      </c>
      <c r="Q1225" s="20">
        <f>IF(AND(ISNUMBER(L1225),ISNUMBER(Y1225),Y1225&gt;0,X1225&lt;1),ROUND(L1225/(Y1225*(1-X1225))-1,4),"")</f>
        <v>0.4</v>
      </c>
      <c r="R1225" s="12">
        <v>0</v>
      </c>
      <c r="S1225" s="13">
        <f>IF(AND(ISNUMBER(E1225),E1225&gt;0,ISNUMBER(F1225)),R1225*(F1225/E1225-1)*(1-'Start Here'!$B$16),0)</f>
        <v>0</v>
      </c>
      <c r="T1225" s="17">
        <f>IF(AND(M1225="Ready",OR(I1225="Approve proposed",AND(I1225="Use my price",AND(ISNUMBER(J1225),J1225&gt;0))),ISNUMBER(L1225),E1225&gt;0),R1225*(L1225/E1225-1)*(1-'Start Here'!$B$16),0)</f>
        <v>0</v>
      </c>
      <c r="U1225" t="str" s="6">
        <v>SNAP: preserve existing selling price; Currently hidden; do not activate automatically</v>
      </c>
      <c r="V1225" t="str" s="21">
        <v>No</v>
      </c>
      <c r="W1225" t="str" s="21">
        <v>No</v>
      </c>
      <c r="X1225" s="22">
        <v>0</v>
      </c>
      <c r="Y1225" s="18">
        <v>6</v>
      </c>
      <c r="AB1225" t="str" s="6">
        <v>2026-10-01 10:41:27 UTC</v>
      </c>
      <c r="AC1225" t="str" s="6">
        <v>Local Line cache</v>
      </c>
      <c r="AD1225" s="23">
        <v>930691</v>
      </c>
      <c r="AE1225" s="23">
        <v>679453</v>
      </c>
      <c r="AF1225" t="str" s="23">
        <v>930691:679453:snap</v>
      </c>
      <c r="AG1225" t="str" s="23">
        <v>Yes</v>
      </c>
      <c r="AH1225" t="str" s="23">
        <v>Yes</v>
      </c>
      <c r="AI1225" s="18">
        <v>0</v>
      </c>
    </row>
    <row r="1226" ht="32" customHeight="1">
      <c r="A1226" t="str" s="7">
        <v>Full Farm CSA</v>
      </c>
      <c r="B1226" t="str" s="7">
        <v>Breakfast Bundle</v>
      </c>
      <c r="C1226" t="str" s="7">
        <v>(unnamed package)</v>
      </c>
      <c r="D1226" t="str" s="7">
        <v>Herd Share Members</v>
      </c>
      <c r="G1226" s="13" t="str">
        <f>IF(AND(ISNUMBER(E1226),ISNUMBER(F1226)),F1226-E1226,"")</f>
        <v/>
      </c>
      <c r="H1226" s="14" t="str">
        <f>IF(AND(ISNUMBER(E1226),E1226&gt;0,ISNUMBER(F1226)),F1226/E1226-1,"")</f>
        <v/>
      </c>
      <c r="I1226" t="str" s="15">
        <v>Hold</v>
      </c>
      <c r="J1226" s="24"/>
      <c r="K1226" t="str" s="15">
        <v/>
      </c>
      <c r="L1226" s="17" t="str">
        <f>IF(AC1226="Local catalog","",IF(AG1226="Yes",IF(ISNUMBER(E1226),E1226,""),IF(I1226="Keep current",IF(ISNUMBER(E1226),E1226,""),IF(AH1226&lt;&gt;"Yes","",IF(I1226="Approve proposed",F1226,IF(AND(I1226="Use my price",AND(ISNUMBER(J1226),J1226&gt;0)),J1226,""))))))</f>
        <v/>
      </c>
      <c r="M1226" t="str" s="7">
        <f>IF(AND(AG1226="Yes",OR(I1226="Approve proposed",I1226="Use my price")),"CHECK: protected price kept current",IF(OR(I1226="Unreviewed",I1226=""),"Pending review",IF(I1226="Hold","On hold",IF(I1226="Keep current",IF(ISNUMBER(E1226),"Kept current","CHECK: no confirmed current price"),IF(AH1226&lt;&gt;"Yes","CHECK: source needs review",IF(AND(I1226="Use my price",NOT(AND(ISNUMBER(J1226),J1226&gt;0))),"CHECK: enter a price above zero",IF(NOT(OR(I1226="Approve proposed",I1226="Use my price")),"CHECK: choose a listed decision",IF(OR(NOT(ISNUMBER(L1226)),L1226&lt;=0,NOT(ISNUMBER(Y1226)),Y1226&lt;=0,X1226&gt;=1),"CHECK: price or base unavailable",IF(L1226/(Y1226*(1-X1226))-1&lt;0,"CHECK: price below local base","Ready")))))))))</f>
        <v>On hold</v>
      </c>
      <c r="N1226" s="18">
        <v>67.66</v>
      </c>
      <c r="O1226" s="19">
        <v>0.4</v>
      </c>
      <c r="Q1226" s="20" t="str">
        <f>IF(AND(ISNUMBER(L1226),ISNUMBER(Y1226),Y1226&gt;0,X1226&lt;1),ROUND(L1226/(Y1226*(1-X1226))-1,4),"")</f>
        <v/>
      </c>
      <c r="R1226" s="12">
        <v>0</v>
      </c>
      <c r="S1226" s="13">
        <f>IF(AND(ISNUMBER(E1226),E1226&gt;0,ISNUMBER(F1226)),R1226*(F1226/E1226-1)*(1-'Start Here'!$B$16),0)</f>
        <v>0</v>
      </c>
      <c r="T1226" s="17">
        <f>IF(AND(M1226="Ready",OR(I1226="Approve proposed",AND(I1226="Use my price",AND(ISNUMBER(J1226),J1226&gt;0))),ISNUMBER(L1226),E1226&gt;0),R1226*(L1226/E1226-1)*(1-'Start Here'!$B$16),0)</f>
        <v>0</v>
      </c>
      <c r="U1226" t="str" s="6">
        <v>No confirmed Local Line price/list; local calculation is reference only; Currently hidden; do not activate automatically</v>
      </c>
      <c r="V1226" t="str" s="21">
        <v>No</v>
      </c>
      <c r="W1226" t="str" s="21">
        <v>No</v>
      </c>
      <c r="X1226" s="22">
        <v>0</v>
      </c>
      <c r="Y1226" s="18">
        <v>48.33</v>
      </c>
      <c r="AB1226" t="str" s="6">
        <v/>
      </c>
      <c r="AC1226" t="str" s="6">
        <v>Local calculation only</v>
      </c>
      <c r="AD1226" s="23">
        <v>1017951</v>
      </c>
      <c r="AE1226" s="23">
        <v>949069</v>
      </c>
      <c r="AF1226" t="str" s="23">
        <v>1017951:949069:herdShare</v>
      </c>
      <c r="AG1226" t="str" s="23">
        <v>No</v>
      </c>
      <c r="AH1226" t="str" s="23">
        <v>No</v>
      </c>
      <c r="AI1226" s="18">
        <v>0</v>
      </c>
    </row>
    <row r="1227" ht="32" customHeight="1">
      <c r="A1227" t="str" s="7">
        <v>Full Farm CSA</v>
      </c>
      <c r="B1227" t="str" s="7">
        <v>Breakfast Bundle</v>
      </c>
      <c r="C1227" t="str" s="7">
        <v>(unnamed package)</v>
      </c>
      <c r="D1227" t="str" s="7">
        <v>CSA Members</v>
      </c>
      <c r="G1227" s="13" t="str">
        <f>IF(AND(ISNUMBER(E1227),ISNUMBER(F1227)),F1227-E1227,"")</f>
        <v/>
      </c>
      <c r="H1227" s="14" t="str">
        <f>IF(AND(ISNUMBER(E1227),E1227&gt;0,ISNUMBER(F1227)),F1227/E1227-1,"")</f>
        <v/>
      </c>
      <c r="I1227" t="str" s="15">
        <v>Hold</v>
      </c>
      <c r="J1227" s="24"/>
      <c r="K1227" t="str" s="15">
        <v/>
      </c>
      <c r="L1227" s="17" t="str">
        <f>IF(AC1227="Local catalog","",IF(AG1227="Yes",IF(ISNUMBER(E1227),E1227,""),IF(I1227="Keep current",IF(ISNUMBER(E1227),E1227,""),IF(AH1227&lt;&gt;"Yes","",IF(I1227="Approve proposed",F1227,IF(AND(I1227="Use my price",AND(ISNUMBER(J1227),J1227&gt;0)),J1227,""))))))</f>
        <v/>
      </c>
      <c r="M1227" t="str" s="7">
        <f>IF(AND(AG1227="Yes",OR(I1227="Approve proposed",I1227="Use my price")),"CHECK: protected price kept current",IF(OR(I1227="Unreviewed",I1227=""),"Pending review",IF(I1227="Hold","On hold",IF(I1227="Keep current",IF(ISNUMBER(E1227),"Kept current","CHECK: no confirmed current price"),IF(AH1227&lt;&gt;"Yes","CHECK: source needs review",IF(AND(I1227="Use my price",NOT(AND(ISNUMBER(J1227),J1227&gt;0))),"CHECK: enter a price above zero",IF(NOT(OR(I1227="Approve proposed",I1227="Use my price")),"CHECK: choose a listed decision",IF(OR(NOT(ISNUMBER(L1227)),L1227&lt;=0,NOT(ISNUMBER(Y1227)),Y1227&lt;=0,X1227&gt;=1),"CHECK: price or base unavailable",IF(L1227/(Y1227*(1-X1227))-1&lt;0,"CHECK: price below local base","Ready")))))))))</f>
        <v>On hold</v>
      </c>
      <c r="N1227" s="18">
        <v>67.66</v>
      </c>
      <c r="O1227" s="19">
        <v>0.4</v>
      </c>
      <c r="Q1227" s="20" t="str">
        <f>IF(AND(ISNUMBER(L1227),ISNUMBER(Y1227),Y1227&gt;0,X1227&lt;1),ROUND(L1227/(Y1227*(1-X1227))-1,4),"")</f>
        <v/>
      </c>
      <c r="R1227" s="12">
        <v>0</v>
      </c>
      <c r="S1227" s="13">
        <f>IF(AND(ISNUMBER(E1227),E1227&gt;0,ISNUMBER(F1227)),R1227*(F1227/E1227-1)*(1-'Start Here'!$B$16),0)</f>
        <v>0</v>
      </c>
      <c r="T1227" s="17">
        <f>IF(AND(M1227="Ready",OR(I1227="Approve proposed",AND(I1227="Use my price",AND(ISNUMBER(J1227),J1227&gt;0))),ISNUMBER(L1227),E1227&gt;0),R1227*(L1227/E1227-1)*(1-'Start Here'!$B$16),0)</f>
        <v>0</v>
      </c>
      <c r="U1227" t="str" s="6">
        <v>No confirmed Local Line price/list; local calculation is reference only; Currently hidden; do not activate automatically</v>
      </c>
      <c r="V1227" t="str" s="21">
        <v>No</v>
      </c>
      <c r="W1227" t="str" s="21">
        <v>No</v>
      </c>
      <c r="X1227" s="22">
        <v>0</v>
      </c>
      <c r="Y1227" s="18">
        <v>48.33</v>
      </c>
      <c r="AB1227" t="str" s="6">
        <v/>
      </c>
      <c r="AC1227" t="str" s="6">
        <v>Local calculation only</v>
      </c>
      <c r="AD1227" s="23">
        <v>1017951</v>
      </c>
      <c r="AE1227" s="23">
        <v>949069</v>
      </c>
      <c r="AF1227" t="str" s="23">
        <v>1017951:949069:member</v>
      </c>
      <c r="AG1227" t="str" s="23">
        <v>No</v>
      </c>
      <c r="AH1227" t="str" s="23">
        <v>No</v>
      </c>
      <c r="AI1227" s="18">
        <v>0</v>
      </c>
    </row>
    <row r="1228" ht="32" customHeight="1">
      <c r="A1228" t="str" s="7">
        <v>Full Farm CSA</v>
      </c>
      <c r="B1228" t="str" s="7">
        <v>Breakfast Bundle</v>
      </c>
      <c r="C1228" t="str" s="7">
        <v>(unnamed package)</v>
      </c>
      <c r="D1228" t="str" s="7">
        <v>Guest Basket</v>
      </c>
      <c r="G1228" s="13" t="str">
        <f>IF(AND(ISNUMBER(E1228),ISNUMBER(F1228)),F1228-E1228,"")</f>
        <v/>
      </c>
      <c r="H1228" s="14" t="str">
        <f>IF(AND(ISNUMBER(E1228),E1228&gt;0,ISNUMBER(F1228)),F1228/E1228-1,"")</f>
        <v/>
      </c>
      <c r="I1228" t="str" s="15">
        <v>Hold</v>
      </c>
      <c r="J1228" s="24"/>
      <c r="K1228" t="str" s="15">
        <v/>
      </c>
      <c r="L1228" s="17" t="str">
        <f>IF(AC1228="Local catalog","",IF(AG1228="Yes",IF(ISNUMBER(E1228),E1228,""),IF(I1228="Keep current",IF(ISNUMBER(E1228),E1228,""),IF(AH1228&lt;&gt;"Yes","",IF(I1228="Approve proposed",F1228,IF(AND(I1228="Use my price",AND(ISNUMBER(J1228),J1228&gt;0)),J1228,""))))))</f>
        <v/>
      </c>
      <c r="M1228" t="str" s="7">
        <f>IF(AND(AG1228="Yes",OR(I1228="Approve proposed",I1228="Use my price")),"CHECK: protected price kept current",IF(OR(I1228="Unreviewed",I1228=""),"Pending review",IF(I1228="Hold","On hold",IF(I1228="Keep current",IF(ISNUMBER(E1228),"Kept current","CHECK: no confirmed current price"),IF(AH1228&lt;&gt;"Yes","CHECK: source needs review",IF(AND(I1228="Use my price",NOT(AND(ISNUMBER(J1228),J1228&gt;0))),"CHECK: enter a price above zero",IF(NOT(OR(I1228="Approve proposed",I1228="Use my price")),"CHECK: choose a listed decision",IF(OR(NOT(ISNUMBER(L1228)),L1228&lt;=0,NOT(ISNUMBER(Y1228)),Y1228&lt;=0,X1228&gt;=1),"CHECK: price or base unavailable",IF(L1228/(Y1228*(1-X1228))-1&lt;0,"CHECK: price below local base","Ready")))))))))</f>
        <v>On hold</v>
      </c>
      <c r="N1228" s="18">
        <v>67.66</v>
      </c>
      <c r="O1228" s="19">
        <v>0.4</v>
      </c>
      <c r="Q1228" s="20" t="str">
        <f>IF(AND(ISNUMBER(L1228),ISNUMBER(Y1228),Y1228&gt;0,X1228&lt;1),ROUND(L1228/(Y1228*(1-X1228))-1,4),"")</f>
        <v/>
      </c>
      <c r="R1228" s="12">
        <v>0</v>
      </c>
      <c r="S1228" s="13">
        <f>IF(AND(ISNUMBER(E1228),E1228&gt;0,ISNUMBER(F1228)),R1228*(F1228/E1228-1)*(1-'Start Here'!$B$16),0)</f>
        <v>0</v>
      </c>
      <c r="T1228" s="17">
        <f>IF(AND(M1228="Ready",OR(I1228="Approve proposed",AND(I1228="Use my price",AND(ISNUMBER(J1228),J1228&gt;0))),ISNUMBER(L1228),E1228&gt;0),R1228*(L1228/E1228-1)*(1-'Start Here'!$B$16),0)</f>
        <v>0</v>
      </c>
      <c r="U1228" t="str" s="6">
        <v>No confirmed Local Line price/list; local calculation is reference only; Currently hidden; do not activate automatically</v>
      </c>
      <c r="V1228" t="str" s="21">
        <v>No</v>
      </c>
      <c r="W1228" t="str" s="21">
        <v>No</v>
      </c>
      <c r="X1228" s="22">
        <v>0</v>
      </c>
      <c r="Y1228" s="18">
        <v>48.33</v>
      </c>
      <c r="AB1228" t="str" s="6">
        <v/>
      </c>
      <c r="AC1228" t="str" s="6">
        <v>Local calculation only</v>
      </c>
      <c r="AD1228" s="23">
        <v>1017951</v>
      </c>
      <c r="AE1228" s="23">
        <v>949069</v>
      </c>
      <c r="AF1228" t="str" s="23">
        <v>1017951:949069:guest</v>
      </c>
      <c r="AG1228" t="str" s="23">
        <v>No</v>
      </c>
      <c r="AH1228" t="str" s="23">
        <v>No</v>
      </c>
      <c r="AI1228" s="18">
        <v>0</v>
      </c>
    </row>
    <row r="1229" ht="32" customHeight="1">
      <c r="A1229" t="str" s="7">
        <v>Full Farm CSA</v>
      </c>
      <c r="B1229" t="str" s="7">
        <v>Breakfast Bundle</v>
      </c>
      <c r="C1229" t="str" s="7">
        <v>(unnamed package)</v>
      </c>
      <c r="D1229" t="str" s="7">
        <v>SNAP</v>
      </c>
      <c r="G1229" s="13" t="str">
        <f>IF(AND(ISNUMBER(E1229),ISNUMBER(F1229)),F1229-E1229,"")</f>
        <v/>
      </c>
      <c r="H1229" s="14" t="str">
        <f>IF(AND(ISNUMBER(E1229),E1229&gt;0,ISNUMBER(F1229)),F1229/E1229-1,"")</f>
        <v/>
      </c>
      <c r="I1229" t="str" s="15">
        <v>Hold</v>
      </c>
      <c r="J1229" s="24"/>
      <c r="K1229" t="str" s="15">
        <v/>
      </c>
      <c r="L1229" s="17" t="str">
        <f>IF(AC1229="Local catalog","",IF(AG1229="Yes",IF(ISNUMBER(E1229),E1229,""),IF(I1229="Keep current",IF(ISNUMBER(E1229),E1229,""),IF(AH1229&lt;&gt;"Yes","",IF(I1229="Approve proposed",F1229,IF(AND(I1229="Use my price",AND(ISNUMBER(J1229),J1229&gt;0)),J1229,""))))))</f>
        <v/>
      </c>
      <c r="M1229" t="str" s="7">
        <f>IF(AND(AG1229="Yes",OR(I1229="Approve proposed",I1229="Use my price")),"CHECK: protected price kept current",IF(OR(I1229="Unreviewed",I1229=""),"Pending review",IF(I1229="Hold","On hold",IF(I1229="Keep current",IF(ISNUMBER(E1229),"Kept current","CHECK: no confirmed current price"),IF(AH1229&lt;&gt;"Yes","CHECK: source needs review",IF(AND(I1229="Use my price",NOT(AND(ISNUMBER(J1229),J1229&gt;0))),"CHECK: enter a price above zero",IF(NOT(OR(I1229="Approve proposed",I1229="Use my price")),"CHECK: choose a listed decision",IF(OR(NOT(ISNUMBER(L1229)),L1229&lt;=0,NOT(ISNUMBER(Y1229)),Y1229&lt;=0,X1229&gt;=1),"CHECK: price or base unavailable",IF(L1229/(Y1229*(1-X1229))-1&lt;0,"CHECK: price below local base","Ready")))))))))</f>
        <v>On hold</v>
      </c>
      <c r="N1229" s="18">
        <v>67.66</v>
      </c>
      <c r="O1229" s="19">
        <v>0.4</v>
      </c>
      <c r="Q1229" s="20" t="str">
        <f>IF(AND(ISNUMBER(L1229),ISNUMBER(Y1229),Y1229&gt;0,X1229&lt;1),ROUND(L1229/(Y1229*(1-X1229))-1,4),"")</f>
        <v/>
      </c>
      <c r="R1229" s="12">
        <v>0</v>
      </c>
      <c r="S1229" s="13">
        <f>IF(AND(ISNUMBER(E1229),E1229&gt;0,ISNUMBER(F1229)),R1229*(F1229/E1229-1)*(1-'Start Here'!$B$16),0)</f>
        <v>0</v>
      </c>
      <c r="T1229" s="17">
        <f>IF(AND(M1229="Ready",OR(I1229="Approve proposed",AND(I1229="Use my price",AND(ISNUMBER(J1229),J1229&gt;0))),ISNUMBER(L1229),E1229&gt;0),R1229*(L1229/E1229-1)*(1-'Start Here'!$B$16),0)</f>
        <v>0</v>
      </c>
      <c r="U1229" t="str" s="6">
        <v>SNAP: preserve existing selling price; No confirmed Local Line price/list; local calculation is reference only; Currently hidden; do not activate automatically</v>
      </c>
      <c r="V1229" t="str" s="21">
        <v>No</v>
      </c>
      <c r="W1229" t="str" s="21">
        <v>No</v>
      </c>
      <c r="X1229" s="22">
        <v>0</v>
      </c>
      <c r="Y1229" s="18">
        <v>48.33</v>
      </c>
      <c r="AB1229" t="str" s="6">
        <v/>
      </c>
      <c r="AC1229" t="str" s="6">
        <v>Local calculation only</v>
      </c>
      <c r="AD1229" s="23">
        <v>1017951</v>
      </c>
      <c r="AE1229" s="23">
        <v>949069</v>
      </c>
      <c r="AF1229" t="str" s="23">
        <v>1017951:949069:snap</v>
      </c>
      <c r="AG1229" t="str" s="23">
        <v>Yes</v>
      </c>
      <c r="AH1229" t="str" s="23">
        <v>No</v>
      </c>
      <c r="AI1229" s="18">
        <v>0</v>
      </c>
    </row>
    <row r="1230" ht="32" customHeight="1">
      <c r="A1230" t="str" s="7">
        <v>Full Farm CSA</v>
      </c>
      <c r="B1230" t="str" s="7">
        <v>Breakfast Bundle</v>
      </c>
      <c r="C1230" t="str" s="7">
        <v>Each</v>
      </c>
      <c r="D1230" t="str" s="7">
        <v>Herd Share Members</v>
      </c>
      <c r="G1230" s="13" t="str">
        <f>IF(AND(ISNUMBER(E1230),ISNUMBER(F1230)),F1230-E1230,"")</f>
        <v/>
      </c>
      <c r="H1230" s="14" t="str">
        <f>IF(AND(ISNUMBER(E1230),E1230&gt;0,ISNUMBER(F1230)),F1230/E1230-1,"")</f>
        <v/>
      </c>
      <c r="I1230" t="str" s="15">
        <v>Hold</v>
      </c>
      <c r="J1230" s="24"/>
      <c r="K1230" t="str" s="15">
        <v/>
      </c>
      <c r="L1230" s="17" t="str">
        <f>IF(AC1230="Local catalog","",IF(AG1230="Yes",IF(ISNUMBER(E1230),E1230,""),IF(I1230="Keep current",IF(ISNUMBER(E1230),E1230,""),IF(AH1230&lt;&gt;"Yes","",IF(I1230="Approve proposed",F1230,IF(AND(I1230="Use my price",AND(ISNUMBER(J1230),J1230&gt;0)),J1230,""))))))</f>
        <v/>
      </c>
      <c r="M1230" t="str" s="7">
        <f>IF(AND(AG1230="Yes",OR(I1230="Approve proposed",I1230="Use my price")),"CHECK: protected price kept current",IF(OR(I1230="Unreviewed",I1230=""),"Pending review",IF(I1230="Hold","On hold",IF(I1230="Keep current",IF(ISNUMBER(E1230),"Kept current","CHECK: no confirmed current price"),IF(AH1230&lt;&gt;"Yes","CHECK: source needs review",IF(AND(I1230="Use my price",NOT(AND(ISNUMBER(J1230),J1230&gt;0))),"CHECK: enter a price above zero",IF(NOT(OR(I1230="Approve proposed",I1230="Use my price")),"CHECK: choose a listed decision",IF(OR(NOT(ISNUMBER(L1230)),L1230&lt;=0,NOT(ISNUMBER(Y1230)),Y1230&lt;=0,X1230&gt;=1),"CHECK: price or base unavailable",IF(L1230/(Y1230*(1-X1230))-1&lt;0,"CHECK: price below local base","Ready")))))))))</f>
        <v>On hold</v>
      </c>
      <c r="N1230" s="18">
        <v>67.66</v>
      </c>
      <c r="O1230" s="19">
        <v>0.4</v>
      </c>
      <c r="Q1230" s="20" t="str">
        <f>IF(AND(ISNUMBER(L1230),ISNUMBER(Y1230),Y1230&gt;0,X1230&lt;1),ROUND(L1230/(Y1230*(1-X1230))-1,4),"")</f>
        <v/>
      </c>
      <c r="R1230" s="12">
        <v>0</v>
      </c>
      <c r="S1230" s="13">
        <f>IF(AND(ISNUMBER(E1230),E1230&gt;0,ISNUMBER(F1230)),R1230*(F1230/E1230-1)*(1-'Start Here'!$B$16),0)</f>
        <v>0</v>
      </c>
      <c r="T1230" s="17">
        <f>IF(AND(M1230="Ready",OR(I1230="Approve proposed",AND(I1230="Use my price",AND(ISNUMBER(J1230),J1230&gt;0))),ISNUMBER(L1230),E1230&gt;0),R1230*(L1230/E1230-1)*(1-'Start Here'!$B$16),0)</f>
        <v>0</v>
      </c>
      <c r="U1230" t="str" s="6">
        <v>No confirmed Local Line price/list; local calculation is reference only; Currently hidden; do not activate automatically</v>
      </c>
      <c r="V1230" t="str" s="21">
        <v>No</v>
      </c>
      <c r="W1230" t="str" s="21">
        <v>No</v>
      </c>
      <c r="X1230" s="22">
        <v>0</v>
      </c>
      <c r="Y1230" s="18">
        <v>48.33</v>
      </c>
      <c r="AB1230" t="str" s="6">
        <v/>
      </c>
      <c r="AC1230" t="str" s="6">
        <v>Local calculation only</v>
      </c>
      <c r="AD1230" s="23">
        <v>1017951</v>
      </c>
      <c r="AE1230" s="23">
        <v>803362</v>
      </c>
      <c r="AF1230" t="str" s="23">
        <v>1017951:803362:herdShare</v>
      </c>
      <c r="AG1230" t="str" s="23">
        <v>No</v>
      </c>
      <c r="AH1230" t="str" s="23">
        <v>No</v>
      </c>
      <c r="AI1230" s="18">
        <v>0</v>
      </c>
    </row>
    <row r="1231" ht="32" customHeight="1">
      <c r="A1231" t="str" s="7">
        <v>Full Farm CSA</v>
      </c>
      <c r="B1231" t="str" s="7">
        <v>Breakfast Bundle</v>
      </c>
      <c r="C1231" t="str" s="7">
        <v>Each</v>
      </c>
      <c r="D1231" t="str" s="7">
        <v>CSA Members</v>
      </c>
      <c r="G1231" s="13" t="str">
        <f>IF(AND(ISNUMBER(E1231),ISNUMBER(F1231)),F1231-E1231,"")</f>
        <v/>
      </c>
      <c r="H1231" s="14" t="str">
        <f>IF(AND(ISNUMBER(E1231),E1231&gt;0,ISNUMBER(F1231)),F1231/E1231-1,"")</f>
        <v/>
      </c>
      <c r="I1231" t="str" s="15">
        <v>Hold</v>
      </c>
      <c r="J1231" s="24"/>
      <c r="K1231" t="str" s="15">
        <v/>
      </c>
      <c r="L1231" s="17" t="str">
        <f>IF(AC1231="Local catalog","",IF(AG1231="Yes",IF(ISNUMBER(E1231),E1231,""),IF(I1231="Keep current",IF(ISNUMBER(E1231),E1231,""),IF(AH1231&lt;&gt;"Yes","",IF(I1231="Approve proposed",F1231,IF(AND(I1231="Use my price",AND(ISNUMBER(J1231),J1231&gt;0)),J1231,""))))))</f>
        <v/>
      </c>
      <c r="M1231" t="str" s="7">
        <f>IF(AND(AG1231="Yes",OR(I1231="Approve proposed",I1231="Use my price")),"CHECK: protected price kept current",IF(OR(I1231="Unreviewed",I1231=""),"Pending review",IF(I1231="Hold","On hold",IF(I1231="Keep current",IF(ISNUMBER(E1231),"Kept current","CHECK: no confirmed current price"),IF(AH1231&lt;&gt;"Yes","CHECK: source needs review",IF(AND(I1231="Use my price",NOT(AND(ISNUMBER(J1231),J1231&gt;0))),"CHECK: enter a price above zero",IF(NOT(OR(I1231="Approve proposed",I1231="Use my price")),"CHECK: choose a listed decision",IF(OR(NOT(ISNUMBER(L1231)),L1231&lt;=0,NOT(ISNUMBER(Y1231)),Y1231&lt;=0,X1231&gt;=1),"CHECK: price or base unavailable",IF(L1231/(Y1231*(1-X1231))-1&lt;0,"CHECK: price below local base","Ready")))))))))</f>
        <v>On hold</v>
      </c>
      <c r="N1231" s="18">
        <v>67.66</v>
      </c>
      <c r="O1231" s="19">
        <v>0.4</v>
      </c>
      <c r="Q1231" s="20" t="str">
        <f>IF(AND(ISNUMBER(L1231),ISNUMBER(Y1231),Y1231&gt;0,X1231&lt;1),ROUND(L1231/(Y1231*(1-X1231))-1,4),"")</f>
        <v/>
      </c>
      <c r="R1231" s="12">
        <v>0</v>
      </c>
      <c r="S1231" s="13">
        <f>IF(AND(ISNUMBER(E1231),E1231&gt;0,ISNUMBER(F1231)),R1231*(F1231/E1231-1)*(1-'Start Here'!$B$16),0)</f>
        <v>0</v>
      </c>
      <c r="T1231" s="17">
        <f>IF(AND(M1231="Ready",OR(I1231="Approve proposed",AND(I1231="Use my price",AND(ISNUMBER(J1231),J1231&gt;0))),ISNUMBER(L1231),E1231&gt;0),R1231*(L1231/E1231-1)*(1-'Start Here'!$B$16),0)</f>
        <v>0</v>
      </c>
      <c r="U1231" t="str" s="6">
        <v>No confirmed Local Line price/list; local calculation is reference only; Currently hidden; do not activate automatically</v>
      </c>
      <c r="V1231" t="str" s="21">
        <v>No</v>
      </c>
      <c r="W1231" t="str" s="21">
        <v>No</v>
      </c>
      <c r="X1231" s="22">
        <v>0</v>
      </c>
      <c r="Y1231" s="18">
        <v>48.33</v>
      </c>
      <c r="AB1231" t="str" s="6">
        <v/>
      </c>
      <c r="AC1231" t="str" s="6">
        <v>Local calculation only</v>
      </c>
      <c r="AD1231" s="23">
        <v>1017951</v>
      </c>
      <c r="AE1231" s="23">
        <v>803362</v>
      </c>
      <c r="AF1231" t="str" s="23">
        <v>1017951:803362:member</v>
      </c>
      <c r="AG1231" t="str" s="23">
        <v>No</v>
      </c>
      <c r="AH1231" t="str" s="23">
        <v>No</v>
      </c>
      <c r="AI1231" s="18">
        <v>0</v>
      </c>
    </row>
    <row r="1232" ht="32" customHeight="1">
      <c r="A1232" t="str" s="7">
        <v>Full Farm CSA</v>
      </c>
      <c r="B1232" t="str" s="7">
        <v>Breakfast Bundle</v>
      </c>
      <c r="C1232" t="str" s="7">
        <v>Each</v>
      </c>
      <c r="D1232" t="str" s="7">
        <v>Guest Basket</v>
      </c>
      <c r="G1232" s="13" t="str">
        <f>IF(AND(ISNUMBER(E1232),ISNUMBER(F1232)),F1232-E1232,"")</f>
        <v/>
      </c>
      <c r="H1232" s="14" t="str">
        <f>IF(AND(ISNUMBER(E1232),E1232&gt;0,ISNUMBER(F1232)),F1232/E1232-1,"")</f>
        <v/>
      </c>
      <c r="I1232" t="str" s="15">
        <v>Hold</v>
      </c>
      <c r="J1232" s="24"/>
      <c r="K1232" t="str" s="15">
        <v/>
      </c>
      <c r="L1232" s="17" t="str">
        <f>IF(AC1232="Local catalog","",IF(AG1232="Yes",IF(ISNUMBER(E1232),E1232,""),IF(I1232="Keep current",IF(ISNUMBER(E1232),E1232,""),IF(AH1232&lt;&gt;"Yes","",IF(I1232="Approve proposed",F1232,IF(AND(I1232="Use my price",AND(ISNUMBER(J1232),J1232&gt;0)),J1232,""))))))</f>
        <v/>
      </c>
      <c r="M1232" t="str" s="7">
        <f>IF(AND(AG1232="Yes",OR(I1232="Approve proposed",I1232="Use my price")),"CHECK: protected price kept current",IF(OR(I1232="Unreviewed",I1232=""),"Pending review",IF(I1232="Hold","On hold",IF(I1232="Keep current",IF(ISNUMBER(E1232),"Kept current","CHECK: no confirmed current price"),IF(AH1232&lt;&gt;"Yes","CHECK: source needs review",IF(AND(I1232="Use my price",NOT(AND(ISNUMBER(J1232),J1232&gt;0))),"CHECK: enter a price above zero",IF(NOT(OR(I1232="Approve proposed",I1232="Use my price")),"CHECK: choose a listed decision",IF(OR(NOT(ISNUMBER(L1232)),L1232&lt;=0,NOT(ISNUMBER(Y1232)),Y1232&lt;=0,X1232&gt;=1),"CHECK: price or base unavailable",IF(L1232/(Y1232*(1-X1232))-1&lt;0,"CHECK: price below local base","Ready")))))))))</f>
        <v>On hold</v>
      </c>
      <c r="N1232" s="18">
        <v>67.66</v>
      </c>
      <c r="O1232" s="19">
        <v>0.4</v>
      </c>
      <c r="Q1232" s="20" t="str">
        <f>IF(AND(ISNUMBER(L1232),ISNUMBER(Y1232),Y1232&gt;0,X1232&lt;1),ROUND(L1232/(Y1232*(1-X1232))-1,4),"")</f>
        <v/>
      </c>
      <c r="R1232" s="12">
        <v>0</v>
      </c>
      <c r="S1232" s="13">
        <f>IF(AND(ISNUMBER(E1232),E1232&gt;0,ISNUMBER(F1232)),R1232*(F1232/E1232-1)*(1-'Start Here'!$B$16),0)</f>
        <v>0</v>
      </c>
      <c r="T1232" s="17">
        <f>IF(AND(M1232="Ready",OR(I1232="Approve proposed",AND(I1232="Use my price",AND(ISNUMBER(J1232),J1232&gt;0))),ISNUMBER(L1232),E1232&gt;0),R1232*(L1232/E1232-1)*(1-'Start Here'!$B$16),0)</f>
        <v>0</v>
      </c>
      <c r="U1232" t="str" s="6">
        <v>No confirmed Local Line price/list; local calculation is reference only; Currently hidden; do not activate automatically</v>
      </c>
      <c r="V1232" t="str" s="21">
        <v>No</v>
      </c>
      <c r="W1232" t="str" s="21">
        <v>No</v>
      </c>
      <c r="X1232" s="22">
        <v>0</v>
      </c>
      <c r="Y1232" s="18">
        <v>48.33</v>
      </c>
      <c r="AB1232" t="str" s="6">
        <v/>
      </c>
      <c r="AC1232" t="str" s="6">
        <v>Local calculation only</v>
      </c>
      <c r="AD1232" s="23">
        <v>1017951</v>
      </c>
      <c r="AE1232" s="23">
        <v>803362</v>
      </c>
      <c r="AF1232" t="str" s="23">
        <v>1017951:803362:guest</v>
      </c>
      <c r="AG1232" t="str" s="23">
        <v>No</v>
      </c>
      <c r="AH1232" t="str" s="23">
        <v>No</v>
      </c>
      <c r="AI1232" s="18">
        <v>0</v>
      </c>
    </row>
    <row r="1233" ht="32" customHeight="1">
      <c r="A1233" t="str" s="7">
        <v>Full Farm CSA</v>
      </c>
      <c r="B1233" t="str" s="7">
        <v>Breakfast Bundle</v>
      </c>
      <c r="C1233" t="str" s="7">
        <v>Each</v>
      </c>
      <c r="D1233" t="str" s="7">
        <v>SNAP</v>
      </c>
      <c r="G1233" s="13" t="str">
        <f>IF(AND(ISNUMBER(E1233),ISNUMBER(F1233)),F1233-E1233,"")</f>
        <v/>
      </c>
      <c r="H1233" s="14" t="str">
        <f>IF(AND(ISNUMBER(E1233),E1233&gt;0,ISNUMBER(F1233)),F1233/E1233-1,"")</f>
        <v/>
      </c>
      <c r="I1233" t="str" s="15">
        <v>Hold</v>
      </c>
      <c r="J1233" s="24"/>
      <c r="K1233" t="str" s="15">
        <v/>
      </c>
      <c r="L1233" s="17" t="str">
        <f>IF(AC1233="Local catalog","",IF(AG1233="Yes",IF(ISNUMBER(E1233),E1233,""),IF(I1233="Keep current",IF(ISNUMBER(E1233),E1233,""),IF(AH1233&lt;&gt;"Yes","",IF(I1233="Approve proposed",F1233,IF(AND(I1233="Use my price",AND(ISNUMBER(J1233),J1233&gt;0)),J1233,""))))))</f>
        <v/>
      </c>
      <c r="M1233" t="str" s="7">
        <f>IF(AND(AG1233="Yes",OR(I1233="Approve proposed",I1233="Use my price")),"CHECK: protected price kept current",IF(OR(I1233="Unreviewed",I1233=""),"Pending review",IF(I1233="Hold","On hold",IF(I1233="Keep current",IF(ISNUMBER(E1233),"Kept current","CHECK: no confirmed current price"),IF(AH1233&lt;&gt;"Yes","CHECK: source needs review",IF(AND(I1233="Use my price",NOT(AND(ISNUMBER(J1233),J1233&gt;0))),"CHECK: enter a price above zero",IF(NOT(OR(I1233="Approve proposed",I1233="Use my price")),"CHECK: choose a listed decision",IF(OR(NOT(ISNUMBER(L1233)),L1233&lt;=0,NOT(ISNUMBER(Y1233)),Y1233&lt;=0,X1233&gt;=1),"CHECK: price or base unavailable",IF(L1233/(Y1233*(1-X1233))-1&lt;0,"CHECK: price below local base","Ready")))))))))</f>
        <v>On hold</v>
      </c>
      <c r="N1233" s="18">
        <v>67.66</v>
      </c>
      <c r="O1233" s="19">
        <v>0.4</v>
      </c>
      <c r="Q1233" s="20" t="str">
        <f>IF(AND(ISNUMBER(L1233),ISNUMBER(Y1233),Y1233&gt;0,X1233&lt;1),ROUND(L1233/(Y1233*(1-X1233))-1,4),"")</f>
        <v/>
      </c>
      <c r="R1233" s="12">
        <v>0</v>
      </c>
      <c r="S1233" s="13">
        <f>IF(AND(ISNUMBER(E1233),E1233&gt;0,ISNUMBER(F1233)),R1233*(F1233/E1233-1)*(1-'Start Here'!$B$16),0)</f>
        <v>0</v>
      </c>
      <c r="T1233" s="17">
        <f>IF(AND(M1233="Ready",OR(I1233="Approve proposed",AND(I1233="Use my price",AND(ISNUMBER(J1233),J1233&gt;0))),ISNUMBER(L1233),E1233&gt;0),R1233*(L1233/E1233-1)*(1-'Start Here'!$B$16),0)</f>
        <v>0</v>
      </c>
      <c r="U1233" t="str" s="6">
        <v>SNAP: preserve existing selling price; No confirmed Local Line price/list; local calculation is reference only; Currently hidden; do not activate automatically</v>
      </c>
      <c r="V1233" t="str" s="21">
        <v>No</v>
      </c>
      <c r="W1233" t="str" s="21">
        <v>No</v>
      </c>
      <c r="X1233" s="22">
        <v>0</v>
      </c>
      <c r="Y1233" s="18">
        <v>48.33</v>
      </c>
      <c r="AB1233" t="str" s="6">
        <v/>
      </c>
      <c r="AC1233" t="str" s="6">
        <v>Local calculation only</v>
      </c>
      <c r="AD1233" s="23">
        <v>1017951</v>
      </c>
      <c r="AE1233" s="23">
        <v>803362</v>
      </c>
      <c r="AF1233" t="str" s="23">
        <v>1017951:803362:snap</v>
      </c>
      <c r="AG1233" t="str" s="23">
        <v>Yes</v>
      </c>
      <c r="AH1233" t="str" s="23">
        <v>No</v>
      </c>
      <c r="AI1233" s="18">
        <v>0</v>
      </c>
    </row>
    <row r="1234" ht="32" customHeight="1">
      <c r="A1234" t="str" s="7">
        <v>Full Farm CSA</v>
      </c>
      <c r="B1234" t="str" s="7">
        <v>Breakfast Bundle</v>
      </c>
      <c r="C1234" t="str" s="7">
        <v>NO PACKAGE RECORD</v>
      </c>
      <c r="D1234" t="str" s="7">
        <v>No package record</v>
      </c>
      <c r="G1234" s="13" t="str">
        <f>IF(AND(ISNUMBER(E1234),ISNUMBER(F1234)),F1234-E1234,"")</f>
        <v/>
      </c>
      <c r="H1234" s="14" t="str">
        <f>IF(AND(ISNUMBER(E1234),E1234&gt;0,ISNUMBER(F1234)),F1234/E1234-1,"")</f>
        <v/>
      </c>
      <c r="I1234" t="str" s="15">
        <v>Hold</v>
      </c>
      <c r="J1234" s="24"/>
      <c r="K1234" t="str" s="15">
        <v/>
      </c>
      <c r="L1234" s="17" t="str">
        <f>IF(AC1234="Local catalog","",IF(AG1234="Yes",IF(ISNUMBER(E1234),E1234,""),IF(I1234="Keep current",IF(ISNUMBER(E1234),E1234,""),IF(AH1234&lt;&gt;"Yes","",IF(I1234="Approve proposed",F1234,IF(AND(I1234="Use my price",AND(ISNUMBER(J1234),J1234&gt;0)),J1234,""))))))</f>
        <v/>
      </c>
      <c r="M1234" t="str" s="7">
        <f>IF(AND(AG1234="Yes",OR(I1234="Approve proposed",I1234="Use my price")),"CHECK: protected price kept current",IF(OR(I1234="Unreviewed",I1234=""),"Pending review",IF(I1234="Hold","On hold",IF(I1234="Keep current",IF(ISNUMBER(E1234),"Kept current","CHECK: no confirmed current price"),IF(AH1234&lt;&gt;"Yes","CHECK: source needs review",IF(AND(I1234="Use my price",NOT(AND(ISNUMBER(J1234),J1234&gt;0))),"CHECK: enter a price above zero",IF(NOT(OR(I1234="Approve proposed",I1234="Use my price")),"CHECK: choose a listed decision",IF(OR(NOT(ISNUMBER(L1234)),L1234&lt;=0,NOT(ISNUMBER(Y1234)),Y1234&lt;=0,X1234&gt;=1),"CHECK: price or base unavailable",IF(L1234/(Y1234*(1-X1234))-1&lt;0,"CHECK: price below local base","Ready")))))))))</f>
        <v>On hold</v>
      </c>
      <c r="Q1234" s="20" t="str">
        <f>IF(AND(ISNUMBER(L1234),ISNUMBER(Y1234),Y1234&gt;0,X1234&lt;1),ROUND(L1234/(Y1234*(1-X1234))-1,4),"")</f>
        <v/>
      </c>
      <c r="R1234" s="12">
        <v>0</v>
      </c>
      <c r="S1234" s="13">
        <f>IF(AND(ISNUMBER(E1234),E1234&gt;0,ISNUMBER(F1234)),R1234*(F1234/E1234-1)*(1-'Start Here'!$B$16),0)</f>
        <v>0</v>
      </c>
      <c r="T1234" s="17">
        <f>IF(AND(M1234="Ready",OR(I1234="Approve proposed",AND(I1234="Use my price",AND(ISNUMBER(J1234),J1234&gt;0))),ISNUMBER(L1234),E1234&gt;0),R1234*(L1234/E1234-1)*(1-'Start Here'!$B$16),0)</f>
        <v>0</v>
      </c>
      <c r="U1234" t="str" s="6">
        <v>Missing package record; no price can be proposed</v>
      </c>
      <c r="V1234" t="str" s="21">
        <v>No</v>
      </c>
      <c r="W1234" t="str" s="21">
        <v>No</v>
      </c>
      <c r="X1234" s="22">
        <v>0</v>
      </c>
      <c r="AB1234" t="str" s="6">
        <v/>
      </c>
      <c r="AC1234" t="str" s="6">
        <v>Local catalog</v>
      </c>
      <c r="AD1234" s="23">
        <v>1120977</v>
      </c>
      <c r="AF1234" t="str" s="23">
        <v>1120977:missing-package</v>
      </c>
      <c r="AG1234" t="str" s="23">
        <v>No</v>
      </c>
      <c r="AH1234" t="str" s="23">
        <v>No</v>
      </c>
      <c r="AI1234" s="18">
        <v>0</v>
      </c>
    </row>
    <row r="1235" ht="32" customHeight="1">
      <c r="A1235" t="str" s="7">
        <v>Full Farm CSA</v>
      </c>
      <c r="B1235" t="str" s="7">
        <v>Butternut Squash</v>
      </c>
      <c r="C1235" t="str" s="7">
        <v>3-4 lbs each</v>
      </c>
      <c r="D1235" t="str" s="7">
        <v>Herd Share Members</v>
      </c>
      <c r="E1235" s="12">
        <v>4.09</v>
      </c>
      <c r="F1235" s="13">
        <v>4.42</v>
      </c>
      <c r="G1235" s="13">
        <f>IF(AND(ISNUMBER(E1235),ISNUMBER(F1235)),F1235-E1235,"")</f>
        <v>0.33</v>
      </c>
      <c r="H1235" s="14">
        <f>IF(AND(ISNUMBER(E1235),E1235&gt;0,ISNUMBER(F1235)),F1235/E1235-1,"")</f>
        <v>0.0806845965770171</v>
      </c>
      <c r="I1235" t="str" s="15">
        <v>Unreviewed</v>
      </c>
      <c r="J1235" s="16"/>
      <c r="K1235" t="str" s="15">
        <v/>
      </c>
      <c r="L1235" s="17" t="str">
        <f>IF(AC1235="Local catalog","",IF(AG1235="Yes",IF(ISNUMBER(E1235),E1235,""),IF(I1235="Keep current",IF(ISNUMBER(E1235),E1235,""),IF(AH1235&lt;&gt;"Yes","",IF(I1235="Approve proposed",F1235,IF(AND(I1235="Use my price",AND(ISNUMBER(J1235),J1235&gt;0)),J1235,""))))))</f>
        <v/>
      </c>
      <c r="M1235" t="str" s="7">
        <f>IF(AND(AG1235="Yes",OR(I1235="Approve proposed",I1235="Use my price")),"CHECK: protected price kept current",IF(OR(I1235="Unreviewed",I1235=""),"Pending review",IF(I1235="Hold","On hold",IF(I1235="Keep current",IF(ISNUMBER(E1235),"Kept current","CHECK: no confirmed current price"),IF(AH1235&lt;&gt;"Yes","CHECK: source needs review",IF(AND(I1235="Use my price",NOT(AND(ISNUMBER(J1235),J1235&gt;0))),"CHECK: enter a price above zero",IF(NOT(OR(I1235="Approve proposed",I1235="Use my price")),"CHECK: choose a listed decision",IF(OR(NOT(ISNUMBER(L1235)),L1235&lt;=0,NOT(ISNUMBER(Y1235)),Y1235&lt;=0,X1235&gt;=1),"CHECK: price or base unavailable",IF(L1235/(Y1235*(1-X1235))-1&lt;0,"CHECK: price below local base","Ready")))))))))</f>
        <v>Pending review</v>
      </c>
      <c r="N1235" s="18">
        <v>4.09</v>
      </c>
      <c r="O1235" s="19">
        <v>0.4</v>
      </c>
      <c r="P1235" s="14">
        <v>0.5137</v>
      </c>
      <c r="Q1235" s="20" t="str">
        <f>IF(AND(ISNUMBER(L1235),ISNUMBER(Y1235),Y1235&gt;0,X1235&lt;1),ROUND(L1235/(Y1235*(1-X1235))-1,4),"")</f>
        <v/>
      </c>
      <c r="R1235" s="12">
        <v>229.52</v>
      </c>
      <c r="S1235" s="13">
        <f>IF(AND(ISNUMBER(E1235),E1235&gt;0,ISNUMBER(F1235)),R1235*(F1235/E1235-1)*(1-'Start Here'!$B$16),0)</f>
        <v>17.963166748166255</v>
      </c>
      <c r="T1235" s="17">
        <f>IF(AND(M1235="Ready",OR(I1235="Approve proposed",AND(I1235="Use my price",AND(ISNUMBER(J1235),J1235&gt;0))),ISNUMBER(L1235),E1235&gt;0),R1235*(L1235/E1235-1)*(1-'Start Here'!$B$16),0)</f>
        <v>0</v>
      </c>
      <c r="U1235" t="str" s="6">
        <v>Currently hidden; do not activate automatically</v>
      </c>
      <c r="V1235" t="str" s="21">
        <v>No</v>
      </c>
      <c r="W1235" t="str" s="21">
        <v>No</v>
      </c>
      <c r="X1235" s="22">
        <v>0</v>
      </c>
      <c r="Y1235" s="18">
        <v>2.92</v>
      </c>
      <c r="AB1235" t="str" s="6">
        <v>2026-10-01 10:41:27 UTC</v>
      </c>
      <c r="AC1235" t="str" s="6">
        <v>Local Line cache</v>
      </c>
      <c r="AD1235" s="23">
        <v>805873</v>
      </c>
      <c r="AE1235" s="23">
        <v>526931</v>
      </c>
      <c r="AF1235" t="str" s="23">
        <v>805873:526931:herdShare</v>
      </c>
      <c r="AG1235" t="str" s="23">
        <v>No</v>
      </c>
      <c r="AH1235" t="str" s="23">
        <v>Yes</v>
      </c>
      <c r="AI1235" s="18">
        <v>146</v>
      </c>
    </row>
    <row r="1236" ht="32" customHeight="1">
      <c r="A1236" t="str" s="7">
        <v>Full Farm CSA</v>
      </c>
      <c r="B1236" t="str" s="7">
        <v>Butternut Squash</v>
      </c>
      <c r="C1236" t="str" s="7">
        <v>3-4 lbs each</v>
      </c>
      <c r="D1236" t="str" s="7">
        <v>CSA Members</v>
      </c>
      <c r="E1236" s="12">
        <v>4.09</v>
      </c>
      <c r="F1236" s="13">
        <v>4.42</v>
      </c>
      <c r="G1236" s="13">
        <f>IF(AND(ISNUMBER(E1236),ISNUMBER(F1236)),F1236-E1236,"")</f>
        <v>0.33</v>
      </c>
      <c r="H1236" s="14">
        <f>IF(AND(ISNUMBER(E1236),E1236&gt;0,ISNUMBER(F1236)),F1236/E1236-1,"")</f>
        <v>0.0806845965770171</v>
      </c>
      <c r="I1236" t="str" s="15">
        <v>Unreviewed</v>
      </c>
      <c r="J1236" s="16"/>
      <c r="K1236" t="str" s="15">
        <v/>
      </c>
      <c r="L1236" s="17" t="str">
        <f>IF(AC1236="Local catalog","",IF(AG1236="Yes",IF(ISNUMBER(E1236),E1236,""),IF(I1236="Keep current",IF(ISNUMBER(E1236),E1236,""),IF(AH1236&lt;&gt;"Yes","",IF(I1236="Approve proposed",F1236,IF(AND(I1236="Use my price",AND(ISNUMBER(J1236),J1236&gt;0)),J1236,""))))))</f>
        <v/>
      </c>
      <c r="M1236" t="str" s="7">
        <f>IF(AND(AG1236="Yes",OR(I1236="Approve proposed",I1236="Use my price")),"CHECK: protected price kept current",IF(OR(I1236="Unreviewed",I1236=""),"Pending review",IF(I1236="Hold","On hold",IF(I1236="Keep current",IF(ISNUMBER(E1236),"Kept current","CHECK: no confirmed current price"),IF(AH1236&lt;&gt;"Yes","CHECK: source needs review",IF(AND(I1236="Use my price",NOT(AND(ISNUMBER(J1236),J1236&gt;0))),"CHECK: enter a price above zero",IF(NOT(OR(I1236="Approve proposed",I1236="Use my price")),"CHECK: choose a listed decision",IF(OR(NOT(ISNUMBER(L1236)),L1236&lt;=0,NOT(ISNUMBER(Y1236)),Y1236&lt;=0,X1236&gt;=1),"CHECK: price or base unavailable",IF(L1236/(Y1236*(1-X1236))-1&lt;0,"CHECK: price below local base","Ready")))))))))</f>
        <v>Pending review</v>
      </c>
      <c r="N1236" s="18">
        <v>4.09</v>
      </c>
      <c r="O1236" s="19">
        <v>0.4</v>
      </c>
      <c r="P1236" s="14">
        <v>0.5137</v>
      </c>
      <c r="Q1236" s="20" t="str">
        <f>IF(AND(ISNUMBER(L1236),ISNUMBER(Y1236),Y1236&gt;0,X1236&lt;1),ROUND(L1236/(Y1236*(1-X1236))-1,4),"")</f>
        <v/>
      </c>
      <c r="R1236" s="12">
        <v>110.60000000000001</v>
      </c>
      <c r="S1236" s="13">
        <f>IF(AND(ISNUMBER(E1236),E1236&gt;0,ISNUMBER(F1236)),R1236*(F1236/E1236-1)*(1-'Start Here'!$B$16),0)</f>
        <v>8.656004889975549</v>
      </c>
      <c r="T1236" s="17">
        <f>IF(AND(M1236="Ready",OR(I1236="Approve proposed",AND(I1236="Use my price",AND(ISNUMBER(J1236),J1236&gt;0))),ISNUMBER(L1236),E1236&gt;0),R1236*(L1236/E1236-1)*(1-'Start Here'!$B$16),0)</f>
        <v>0</v>
      </c>
      <c r="U1236" t="str" s="6">
        <v>Currently hidden; do not activate automatically</v>
      </c>
      <c r="V1236" t="str" s="21">
        <v>No</v>
      </c>
      <c r="W1236" t="str" s="21">
        <v>No</v>
      </c>
      <c r="X1236" s="22">
        <v>0</v>
      </c>
      <c r="Y1236" s="18">
        <v>2.92</v>
      </c>
      <c r="AB1236" t="str" s="6">
        <v>2026-10-01 10:41:27 UTC</v>
      </c>
      <c r="AC1236" t="str" s="6">
        <v>Local Line cache</v>
      </c>
      <c r="AD1236" s="23">
        <v>805873</v>
      </c>
      <c r="AE1236" s="23">
        <v>526931</v>
      </c>
      <c r="AF1236" t="str" s="23">
        <v>805873:526931:member</v>
      </c>
      <c r="AG1236" t="str" s="23">
        <v>No</v>
      </c>
      <c r="AH1236" t="str" s="23">
        <v>Yes</v>
      </c>
      <c r="AI1236" s="18">
        <v>61.32</v>
      </c>
    </row>
    <row r="1237" ht="32" customHeight="1">
      <c r="A1237" t="str" s="7">
        <v>Full Farm CSA</v>
      </c>
      <c r="B1237" t="str" s="7">
        <v>Butternut Squash</v>
      </c>
      <c r="C1237" t="str" s="7">
        <v>3-4 lbs each</v>
      </c>
      <c r="D1237" t="str" s="7">
        <v>Guest Basket</v>
      </c>
      <c r="E1237" s="12">
        <v>4.09</v>
      </c>
      <c r="F1237" s="13">
        <v>4.42</v>
      </c>
      <c r="G1237" s="13">
        <f>IF(AND(ISNUMBER(E1237),ISNUMBER(F1237)),F1237-E1237,"")</f>
        <v>0.33</v>
      </c>
      <c r="H1237" s="14">
        <f>IF(AND(ISNUMBER(E1237),E1237&gt;0,ISNUMBER(F1237)),F1237/E1237-1,"")</f>
        <v>0.0806845965770171</v>
      </c>
      <c r="I1237" t="str" s="15">
        <v>Unreviewed</v>
      </c>
      <c r="J1237" s="16"/>
      <c r="K1237" t="str" s="15">
        <v/>
      </c>
      <c r="L1237" s="17" t="str">
        <f>IF(AC1237="Local catalog","",IF(AG1237="Yes",IF(ISNUMBER(E1237),E1237,""),IF(I1237="Keep current",IF(ISNUMBER(E1237),E1237,""),IF(AH1237&lt;&gt;"Yes","",IF(I1237="Approve proposed",F1237,IF(AND(I1237="Use my price",AND(ISNUMBER(J1237),J1237&gt;0)),J1237,""))))))</f>
        <v/>
      </c>
      <c r="M1237" t="str" s="7">
        <f>IF(AND(AG1237="Yes",OR(I1237="Approve proposed",I1237="Use my price")),"CHECK: protected price kept current",IF(OR(I1237="Unreviewed",I1237=""),"Pending review",IF(I1237="Hold","On hold",IF(I1237="Keep current",IF(ISNUMBER(E1237),"Kept current","CHECK: no confirmed current price"),IF(AH1237&lt;&gt;"Yes","CHECK: source needs review",IF(AND(I1237="Use my price",NOT(AND(ISNUMBER(J1237),J1237&gt;0))),"CHECK: enter a price above zero",IF(NOT(OR(I1237="Approve proposed",I1237="Use my price")),"CHECK: choose a listed decision",IF(OR(NOT(ISNUMBER(L1237)),L1237&lt;=0,NOT(ISNUMBER(Y1237)),Y1237&lt;=0,X1237&gt;=1),"CHECK: price or base unavailable",IF(L1237/(Y1237*(1-X1237))-1&lt;0,"CHECK: price below local base","Ready")))))))))</f>
        <v>Pending review</v>
      </c>
      <c r="N1237" s="18">
        <v>4.09</v>
      </c>
      <c r="O1237" s="19">
        <v>0.4</v>
      </c>
      <c r="P1237" s="14">
        <v>0.5137</v>
      </c>
      <c r="Q1237" s="20" t="str">
        <f>IF(AND(ISNUMBER(L1237),ISNUMBER(Y1237),Y1237&gt;0,X1237&lt;1),ROUND(L1237/(Y1237*(1-X1237))-1,4),"")</f>
        <v/>
      </c>
      <c r="R1237" s="12">
        <v>16.490000000000002</v>
      </c>
      <c r="S1237" s="13">
        <f>IF(AND(ISNUMBER(E1237),E1237&gt;0,ISNUMBER(F1237)),R1237*(F1237/E1237-1)*(1-'Start Here'!$B$16),0)</f>
        <v>1.2905743276283617</v>
      </c>
      <c r="T1237" s="17">
        <f>IF(AND(M1237="Ready",OR(I1237="Approve proposed",AND(I1237="Use my price",AND(ISNUMBER(J1237),J1237&gt;0))),ISNUMBER(L1237),E1237&gt;0),R1237*(L1237/E1237-1)*(1-'Start Here'!$B$16),0)</f>
        <v>0</v>
      </c>
      <c r="U1237" t="str" s="6">
        <v>Currently hidden; do not activate automatically</v>
      </c>
      <c r="V1237" t="str" s="21">
        <v>No</v>
      </c>
      <c r="W1237" t="str" s="21">
        <v>No</v>
      </c>
      <c r="X1237" s="22">
        <v>0</v>
      </c>
      <c r="Y1237" s="18">
        <v>2.92</v>
      </c>
      <c r="AB1237" t="str" s="6">
        <v>2026-10-01 10:41:27 UTC</v>
      </c>
      <c r="AC1237" t="str" s="6">
        <v>Local Line cache</v>
      </c>
      <c r="AD1237" s="23">
        <v>805873</v>
      </c>
      <c r="AE1237" s="23">
        <v>526931</v>
      </c>
      <c r="AF1237" t="str" s="23">
        <v>805873:526931:guest</v>
      </c>
      <c r="AG1237" t="str" s="23">
        <v>No</v>
      </c>
      <c r="AH1237" t="str" s="23">
        <v>Yes</v>
      </c>
      <c r="AI1237" s="18">
        <v>8.76</v>
      </c>
    </row>
    <row r="1238" ht="32" customHeight="1">
      <c r="A1238" t="str" s="7">
        <v>Full Farm CSA</v>
      </c>
      <c r="B1238" t="str" s="7">
        <v>Butternut Squash</v>
      </c>
      <c r="C1238" t="str" s="7">
        <v>3-4 lbs each</v>
      </c>
      <c r="D1238" t="str" s="7">
        <v>SNAP</v>
      </c>
      <c r="E1238" s="12">
        <v>4.09</v>
      </c>
      <c r="F1238" s="13">
        <v>4.09</v>
      </c>
      <c r="G1238" s="13">
        <f>IF(AND(ISNUMBER(E1238),ISNUMBER(F1238)),F1238-E1238,"")</f>
        <v>0</v>
      </c>
      <c r="H1238" s="14">
        <f>IF(AND(ISNUMBER(E1238),E1238&gt;0,ISNUMBER(F1238)),F1238/E1238-1,"")</f>
        <v>0</v>
      </c>
      <c r="I1238" t="str" s="15">
        <v>Keep current</v>
      </c>
      <c r="J1238" s="16"/>
      <c r="K1238" t="str" s="15">
        <v/>
      </c>
      <c r="L1238" s="17">
        <f>IF(AC1238="Local catalog","",IF(AG1238="Yes",IF(ISNUMBER(E1238),E1238,""),IF(I1238="Keep current",IF(ISNUMBER(E1238),E1238,""),IF(AH1238&lt;&gt;"Yes","",IF(I1238="Approve proposed",F1238,IF(AND(I1238="Use my price",AND(ISNUMBER(J1238),J1238&gt;0)),J1238,""))))))</f>
        <v>4.09</v>
      </c>
      <c r="M1238" t="str" s="7">
        <f>IF(AND(AG1238="Yes",OR(I1238="Approve proposed",I1238="Use my price")),"CHECK: protected price kept current",IF(OR(I1238="Unreviewed",I1238=""),"Pending review",IF(I1238="Hold","On hold",IF(I1238="Keep current",IF(ISNUMBER(E1238),"Kept current","CHECK: no confirmed current price"),IF(AH1238&lt;&gt;"Yes","CHECK: source needs review",IF(AND(I1238="Use my price",NOT(AND(ISNUMBER(J1238),J1238&gt;0))),"CHECK: enter a price above zero",IF(NOT(OR(I1238="Approve proposed",I1238="Use my price")),"CHECK: choose a listed decision",IF(OR(NOT(ISNUMBER(L1238)),L1238&lt;=0,NOT(ISNUMBER(Y1238)),Y1238&lt;=0,X1238&gt;=1),"CHECK: price or base unavailable",IF(L1238/(Y1238*(1-X1238))-1&lt;0,"CHECK: price below local base","Ready")))))))))</f>
        <v>Kept current</v>
      </c>
      <c r="N1238" s="18">
        <v>4.09</v>
      </c>
      <c r="O1238" s="19">
        <v>0.4</v>
      </c>
      <c r="P1238" s="14">
        <v>0.4007</v>
      </c>
      <c r="Q1238" s="20">
        <f>IF(AND(ISNUMBER(L1238),ISNUMBER(Y1238),Y1238&gt;0,X1238&lt;1),ROUND(L1238/(Y1238*(1-X1238))-1,4),"")</f>
        <v>0.4007</v>
      </c>
      <c r="R1238" s="12">
        <v>0</v>
      </c>
      <c r="S1238" s="13">
        <f>IF(AND(ISNUMBER(E1238),E1238&gt;0,ISNUMBER(F1238)),R1238*(F1238/E1238-1)*(1-'Start Here'!$B$16),0)</f>
        <v>0</v>
      </c>
      <c r="T1238" s="17">
        <f>IF(AND(M1238="Ready",OR(I1238="Approve proposed",AND(I1238="Use my price",AND(ISNUMBER(J1238),J1238&gt;0))),ISNUMBER(L1238),E1238&gt;0),R1238*(L1238/E1238-1)*(1-'Start Here'!$B$16),0)</f>
        <v>0</v>
      </c>
      <c r="U1238" t="str" s="6">
        <v>SNAP: preserve existing selling price; Currently hidden; do not activate automatically</v>
      </c>
      <c r="V1238" t="str" s="21">
        <v>No</v>
      </c>
      <c r="W1238" t="str" s="21">
        <v>No</v>
      </c>
      <c r="X1238" s="22">
        <v>0</v>
      </c>
      <c r="Y1238" s="18">
        <v>2.92</v>
      </c>
      <c r="AB1238" t="str" s="6">
        <v>2026-10-01 10:41:27 UTC</v>
      </c>
      <c r="AC1238" t="str" s="6">
        <v>Local Line cache</v>
      </c>
      <c r="AD1238" s="23">
        <v>805873</v>
      </c>
      <c r="AE1238" s="23">
        <v>526931</v>
      </c>
      <c r="AF1238" t="str" s="23">
        <v>805873:526931:snap</v>
      </c>
      <c r="AG1238" t="str" s="23">
        <v>Yes</v>
      </c>
      <c r="AH1238" t="str" s="23">
        <v>Yes</v>
      </c>
      <c r="AI1238" s="18">
        <v>0</v>
      </c>
    </row>
    <row r="1239" ht="32" customHeight="1">
      <c r="A1239" t="str" s="7">
        <v>Full Farm CSA</v>
      </c>
      <c r="B1239" t="str" s="7">
        <v>Chioggia Beets</v>
      </c>
      <c r="C1239" t="str" s="7">
        <v>1 Lb</v>
      </c>
      <c r="D1239" t="str" s="7">
        <v>Herd Share Members</v>
      </c>
      <c r="E1239" s="12">
        <v>1.4</v>
      </c>
      <c r="F1239" s="13">
        <v>1.51</v>
      </c>
      <c r="G1239" s="13">
        <f>IF(AND(ISNUMBER(E1239),ISNUMBER(F1239)),F1239-E1239,"")</f>
        <v>0.11</v>
      </c>
      <c r="H1239" s="14">
        <f>IF(AND(ISNUMBER(E1239),E1239&gt;0,ISNUMBER(F1239)),F1239/E1239-1,"")</f>
        <v>0.07857142857142874</v>
      </c>
      <c r="I1239" t="str" s="15">
        <v>Unreviewed</v>
      </c>
      <c r="J1239" s="16"/>
      <c r="K1239" t="str" s="15">
        <v/>
      </c>
      <c r="L1239" s="17" t="str">
        <f>IF(AC1239="Local catalog","",IF(AG1239="Yes",IF(ISNUMBER(E1239),E1239,""),IF(I1239="Keep current",IF(ISNUMBER(E1239),E1239,""),IF(AH1239&lt;&gt;"Yes","",IF(I1239="Approve proposed",F1239,IF(AND(I1239="Use my price",AND(ISNUMBER(J1239),J1239&gt;0)),J1239,""))))))</f>
        <v/>
      </c>
      <c r="M1239" t="str" s="7">
        <f>IF(AND(AG1239="Yes",OR(I1239="Approve proposed",I1239="Use my price")),"CHECK: protected price kept current",IF(OR(I1239="Unreviewed",I1239=""),"Pending review",IF(I1239="Hold","On hold",IF(I1239="Keep current",IF(ISNUMBER(E1239),"Kept current","CHECK: no confirmed current price"),IF(AH1239&lt;&gt;"Yes","CHECK: source needs review",IF(AND(I1239="Use my price",NOT(AND(ISNUMBER(J1239),J1239&gt;0))),"CHECK: enter a price above zero",IF(NOT(OR(I1239="Approve proposed",I1239="Use my price")),"CHECK: choose a listed decision",IF(OR(NOT(ISNUMBER(L1239)),L1239&lt;=0,NOT(ISNUMBER(Y1239)),Y1239&lt;=0,X1239&gt;=1),"CHECK: price or base unavailable",IF(L1239/(Y1239*(1-X1239))-1&lt;0,"CHECK: price below local base","Ready")))))))))</f>
        <v>Pending review</v>
      </c>
      <c r="N1239" s="18">
        <v>1.4</v>
      </c>
      <c r="O1239" s="19">
        <v>0.4</v>
      </c>
      <c r="P1239" s="14">
        <v>0.51</v>
      </c>
      <c r="Q1239" s="20" t="str">
        <f>IF(AND(ISNUMBER(L1239),ISNUMBER(Y1239),Y1239&gt;0,X1239&lt;1),ROUND(L1239/(Y1239*(1-X1239))-1,4),"")</f>
        <v/>
      </c>
      <c r="R1239" s="12">
        <v>0</v>
      </c>
      <c r="S1239" s="13">
        <f>IF(AND(ISNUMBER(E1239),E1239&gt;0,ISNUMBER(F1239)),R1239*(F1239/E1239-1)*(1-'Start Here'!$B$16),0)</f>
        <v>0</v>
      </c>
      <c r="T1239" s="17">
        <f>IF(AND(M1239="Ready",OR(I1239="Approve proposed",AND(I1239="Use my price",AND(ISNUMBER(J1239),J1239&gt;0))),ISNUMBER(L1239),E1239&gt;0),R1239*(L1239/E1239-1)*(1-'Start Here'!$B$16),0)</f>
        <v>0</v>
      </c>
      <c r="U1239" t="str" s="6">
        <v>Currently hidden; do not activate automatically</v>
      </c>
      <c r="V1239" t="str" s="21">
        <v>No</v>
      </c>
      <c r="W1239" t="str" s="21">
        <v>No</v>
      </c>
      <c r="X1239" s="22">
        <v>0</v>
      </c>
      <c r="Y1239" s="18">
        <v>1</v>
      </c>
      <c r="AB1239" t="str" s="6">
        <v>2026-10-01 10:41:27 UTC</v>
      </c>
      <c r="AC1239" t="str" s="6">
        <v>Local Line cache</v>
      </c>
      <c r="AD1239" s="23">
        <v>890649</v>
      </c>
      <c r="AE1239" s="23">
        <v>630138</v>
      </c>
      <c r="AF1239" t="str" s="23">
        <v>890649:630138:herdShare</v>
      </c>
      <c r="AG1239" t="str" s="23">
        <v>No</v>
      </c>
      <c r="AH1239" t="str" s="23">
        <v>Yes</v>
      </c>
      <c r="AI1239" s="18">
        <v>0</v>
      </c>
    </row>
    <row r="1240" ht="32" customHeight="1">
      <c r="A1240" t="str" s="7">
        <v>Full Farm CSA</v>
      </c>
      <c r="B1240" t="str" s="7">
        <v>Chioggia Beets</v>
      </c>
      <c r="C1240" t="str" s="7">
        <v>1 Lb</v>
      </c>
      <c r="D1240" t="str" s="7">
        <v>CSA Members</v>
      </c>
      <c r="E1240" s="12">
        <v>1.4</v>
      </c>
      <c r="F1240" s="13">
        <v>1.51</v>
      </c>
      <c r="G1240" s="13">
        <f>IF(AND(ISNUMBER(E1240),ISNUMBER(F1240)),F1240-E1240,"")</f>
        <v>0.11</v>
      </c>
      <c r="H1240" s="14">
        <f>IF(AND(ISNUMBER(E1240),E1240&gt;0,ISNUMBER(F1240)),F1240/E1240-1,"")</f>
        <v>0.07857142857142874</v>
      </c>
      <c r="I1240" t="str" s="15">
        <v>Unreviewed</v>
      </c>
      <c r="J1240" s="16"/>
      <c r="K1240" t="str" s="15">
        <v/>
      </c>
      <c r="L1240" s="17" t="str">
        <f>IF(AC1240="Local catalog","",IF(AG1240="Yes",IF(ISNUMBER(E1240),E1240,""),IF(I1240="Keep current",IF(ISNUMBER(E1240),E1240,""),IF(AH1240&lt;&gt;"Yes","",IF(I1240="Approve proposed",F1240,IF(AND(I1240="Use my price",AND(ISNUMBER(J1240),J1240&gt;0)),J1240,""))))))</f>
        <v/>
      </c>
      <c r="M1240" t="str" s="7">
        <f>IF(AND(AG1240="Yes",OR(I1240="Approve proposed",I1240="Use my price")),"CHECK: protected price kept current",IF(OR(I1240="Unreviewed",I1240=""),"Pending review",IF(I1240="Hold","On hold",IF(I1240="Keep current",IF(ISNUMBER(E1240),"Kept current","CHECK: no confirmed current price"),IF(AH1240&lt;&gt;"Yes","CHECK: source needs review",IF(AND(I1240="Use my price",NOT(AND(ISNUMBER(J1240),J1240&gt;0))),"CHECK: enter a price above zero",IF(NOT(OR(I1240="Approve proposed",I1240="Use my price")),"CHECK: choose a listed decision",IF(OR(NOT(ISNUMBER(L1240)),L1240&lt;=0,NOT(ISNUMBER(Y1240)),Y1240&lt;=0,X1240&gt;=1),"CHECK: price or base unavailable",IF(L1240/(Y1240*(1-X1240))-1&lt;0,"CHECK: price below local base","Ready")))))))))</f>
        <v>Pending review</v>
      </c>
      <c r="N1240" s="18">
        <v>1.4</v>
      </c>
      <c r="O1240" s="19">
        <v>0.4</v>
      </c>
      <c r="P1240" s="14">
        <v>0.51</v>
      </c>
      <c r="Q1240" s="20" t="str">
        <f>IF(AND(ISNUMBER(L1240),ISNUMBER(Y1240),Y1240&gt;0,X1240&lt;1),ROUND(L1240/(Y1240*(1-X1240))-1,4),"")</f>
        <v/>
      </c>
      <c r="R1240" s="12">
        <v>0</v>
      </c>
      <c r="S1240" s="13">
        <f>IF(AND(ISNUMBER(E1240),E1240&gt;0,ISNUMBER(F1240)),R1240*(F1240/E1240-1)*(1-'Start Here'!$B$16),0)</f>
        <v>0</v>
      </c>
      <c r="T1240" s="17">
        <f>IF(AND(M1240="Ready",OR(I1240="Approve proposed",AND(I1240="Use my price",AND(ISNUMBER(J1240),J1240&gt;0))),ISNUMBER(L1240),E1240&gt;0),R1240*(L1240/E1240-1)*(1-'Start Here'!$B$16),0)</f>
        <v>0</v>
      </c>
      <c r="U1240" t="str" s="6">
        <v>Currently hidden; do not activate automatically</v>
      </c>
      <c r="V1240" t="str" s="21">
        <v>No</v>
      </c>
      <c r="W1240" t="str" s="21">
        <v>No</v>
      </c>
      <c r="X1240" s="22">
        <v>0</v>
      </c>
      <c r="Y1240" s="18">
        <v>1</v>
      </c>
      <c r="AB1240" t="str" s="6">
        <v>2026-10-01 10:41:27 UTC</v>
      </c>
      <c r="AC1240" t="str" s="6">
        <v>Local Line cache</v>
      </c>
      <c r="AD1240" s="23">
        <v>890649</v>
      </c>
      <c r="AE1240" s="23">
        <v>630138</v>
      </c>
      <c r="AF1240" t="str" s="23">
        <v>890649:630138:member</v>
      </c>
      <c r="AG1240" t="str" s="23">
        <v>No</v>
      </c>
      <c r="AH1240" t="str" s="23">
        <v>Yes</v>
      </c>
      <c r="AI1240" s="18">
        <v>0</v>
      </c>
    </row>
    <row r="1241" ht="32" customHeight="1">
      <c r="A1241" t="str" s="7">
        <v>Full Farm CSA</v>
      </c>
      <c r="B1241" t="str" s="7">
        <v>Chioggia Beets</v>
      </c>
      <c r="C1241" t="str" s="7">
        <v>1 Lb</v>
      </c>
      <c r="D1241" t="str" s="7">
        <v>Guest Basket</v>
      </c>
      <c r="E1241" s="12">
        <v>1.4</v>
      </c>
      <c r="F1241" s="13">
        <v>1.51</v>
      </c>
      <c r="G1241" s="13">
        <f>IF(AND(ISNUMBER(E1241),ISNUMBER(F1241)),F1241-E1241,"")</f>
        <v>0.11</v>
      </c>
      <c r="H1241" s="14">
        <f>IF(AND(ISNUMBER(E1241),E1241&gt;0,ISNUMBER(F1241)),F1241/E1241-1,"")</f>
        <v>0.07857142857142874</v>
      </c>
      <c r="I1241" t="str" s="15">
        <v>Unreviewed</v>
      </c>
      <c r="J1241" s="16"/>
      <c r="K1241" t="str" s="15">
        <v/>
      </c>
      <c r="L1241" s="17" t="str">
        <f>IF(AC1241="Local catalog","",IF(AG1241="Yes",IF(ISNUMBER(E1241),E1241,""),IF(I1241="Keep current",IF(ISNUMBER(E1241),E1241,""),IF(AH1241&lt;&gt;"Yes","",IF(I1241="Approve proposed",F1241,IF(AND(I1241="Use my price",AND(ISNUMBER(J1241),J1241&gt;0)),J1241,""))))))</f>
        <v/>
      </c>
      <c r="M1241" t="str" s="7">
        <f>IF(AND(AG1241="Yes",OR(I1241="Approve proposed",I1241="Use my price")),"CHECK: protected price kept current",IF(OR(I1241="Unreviewed",I1241=""),"Pending review",IF(I1241="Hold","On hold",IF(I1241="Keep current",IF(ISNUMBER(E1241),"Kept current","CHECK: no confirmed current price"),IF(AH1241&lt;&gt;"Yes","CHECK: source needs review",IF(AND(I1241="Use my price",NOT(AND(ISNUMBER(J1241),J1241&gt;0))),"CHECK: enter a price above zero",IF(NOT(OR(I1241="Approve proposed",I1241="Use my price")),"CHECK: choose a listed decision",IF(OR(NOT(ISNUMBER(L1241)),L1241&lt;=0,NOT(ISNUMBER(Y1241)),Y1241&lt;=0,X1241&gt;=1),"CHECK: price or base unavailable",IF(L1241/(Y1241*(1-X1241))-1&lt;0,"CHECK: price below local base","Ready")))))))))</f>
        <v>Pending review</v>
      </c>
      <c r="N1241" s="18">
        <v>1.4</v>
      </c>
      <c r="O1241" s="19">
        <v>0.4</v>
      </c>
      <c r="P1241" s="14">
        <v>0.51</v>
      </c>
      <c r="Q1241" s="20" t="str">
        <f>IF(AND(ISNUMBER(L1241),ISNUMBER(Y1241),Y1241&gt;0,X1241&lt;1),ROUND(L1241/(Y1241*(1-X1241))-1,4),"")</f>
        <v/>
      </c>
      <c r="R1241" s="12">
        <v>0</v>
      </c>
      <c r="S1241" s="13">
        <f>IF(AND(ISNUMBER(E1241),E1241&gt;0,ISNUMBER(F1241)),R1241*(F1241/E1241-1)*(1-'Start Here'!$B$16),0)</f>
        <v>0</v>
      </c>
      <c r="T1241" s="17">
        <f>IF(AND(M1241="Ready",OR(I1241="Approve proposed",AND(I1241="Use my price",AND(ISNUMBER(J1241),J1241&gt;0))),ISNUMBER(L1241),E1241&gt;0),R1241*(L1241/E1241-1)*(1-'Start Here'!$B$16),0)</f>
        <v>0</v>
      </c>
      <c r="U1241" t="str" s="6">
        <v>Currently hidden; do not activate automatically</v>
      </c>
      <c r="V1241" t="str" s="21">
        <v>No</v>
      </c>
      <c r="W1241" t="str" s="21">
        <v>No</v>
      </c>
      <c r="X1241" s="22">
        <v>0</v>
      </c>
      <c r="Y1241" s="18">
        <v>1</v>
      </c>
      <c r="AB1241" t="str" s="6">
        <v>2026-10-01 10:41:27 UTC</v>
      </c>
      <c r="AC1241" t="str" s="6">
        <v>Local Line cache</v>
      </c>
      <c r="AD1241" s="23">
        <v>890649</v>
      </c>
      <c r="AE1241" s="23">
        <v>630138</v>
      </c>
      <c r="AF1241" t="str" s="23">
        <v>890649:630138:guest</v>
      </c>
      <c r="AG1241" t="str" s="23">
        <v>No</v>
      </c>
      <c r="AH1241" t="str" s="23">
        <v>Yes</v>
      </c>
      <c r="AI1241" s="18">
        <v>0</v>
      </c>
    </row>
    <row r="1242" ht="32" customHeight="1">
      <c r="A1242" t="str" s="7">
        <v>Full Farm CSA</v>
      </c>
      <c r="B1242" t="str" s="7">
        <v>Chioggia Beets</v>
      </c>
      <c r="C1242" t="str" s="7">
        <v>1 Lb</v>
      </c>
      <c r="D1242" t="str" s="7">
        <v>SNAP</v>
      </c>
      <c r="E1242" s="12">
        <v>1.4</v>
      </c>
      <c r="F1242" s="13">
        <v>1.4</v>
      </c>
      <c r="G1242" s="13">
        <f>IF(AND(ISNUMBER(E1242),ISNUMBER(F1242)),F1242-E1242,"")</f>
        <v>0</v>
      </c>
      <c r="H1242" s="14">
        <f>IF(AND(ISNUMBER(E1242),E1242&gt;0,ISNUMBER(F1242)),F1242/E1242-1,"")</f>
        <v>0</v>
      </c>
      <c r="I1242" t="str" s="15">
        <v>Keep current</v>
      </c>
      <c r="J1242" s="16"/>
      <c r="K1242" t="str" s="15">
        <v/>
      </c>
      <c r="L1242" s="17">
        <f>IF(AC1242="Local catalog","",IF(AG1242="Yes",IF(ISNUMBER(E1242),E1242,""),IF(I1242="Keep current",IF(ISNUMBER(E1242),E1242,""),IF(AH1242&lt;&gt;"Yes","",IF(I1242="Approve proposed",F1242,IF(AND(I1242="Use my price",AND(ISNUMBER(J1242),J1242&gt;0)),J1242,""))))))</f>
        <v>1.4</v>
      </c>
      <c r="M1242" t="str" s="7">
        <f>IF(AND(AG1242="Yes",OR(I1242="Approve proposed",I1242="Use my price")),"CHECK: protected price kept current",IF(OR(I1242="Unreviewed",I1242=""),"Pending review",IF(I1242="Hold","On hold",IF(I1242="Keep current",IF(ISNUMBER(E1242),"Kept current","CHECK: no confirmed current price"),IF(AH1242&lt;&gt;"Yes","CHECK: source needs review",IF(AND(I1242="Use my price",NOT(AND(ISNUMBER(J1242),J1242&gt;0))),"CHECK: enter a price above zero",IF(NOT(OR(I1242="Approve proposed",I1242="Use my price")),"CHECK: choose a listed decision",IF(OR(NOT(ISNUMBER(L1242)),L1242&lt;=0,NOT(ISNUMBER(Y1242)),Y1242&lt;=0,X1242&gt;=1),"CHECK: price or base unavailable",IF(L1242/(Y1242*(1-X1242))-1&lt;0,"CHECK: price below local base","Ready")))))))))</f>
        <v>Kept current</v>
      </c>
      <c r="N1242" s="18">
        <v>1.4</v>
      </c>
      <c r="O1242" s="19">
        <v>0.4</v>
      </c>
      <c r="P1242" s="14">
        <v>0.4</v>
      </c>
      <c r="Q1242" s="20">
        <f>IF(AND(ISNUMBER(L1242),ISNUMBER(Y1242),Y1242&gt;0,X1242&lt;1),ROUND(L1242/(Y1242*(1-X1242))-1,4),"")</f>
        <v>0.4</v>
      </c>
      <c r="R1242" s="12">
        <v>0</v>
      </c>
      <c r="S1242" s="13">
        <f>IF(AND(ISNUMBER(E1242),E1242&gt;0,ISNUMBER(F1242)),R1242*(F1242/E1242-1)*(1-'Start Here'!$B$16),0)</f>
        <v>0</v>
      </c>
      <c r="T1242" s="17">
        <f>IF(AND(M1242="Ready",OR(I1242="Approve proposed",AND(I1242="Use my price",AND(ISNUMBER(J1242),J1242&gt;0))),ISNUMBER(L1242),E1242&gt;0),R1242*(L1242/E1242-1)*(1-'Start Here'!$B$16),0)</f>
        <v>0</v>
      </c>
      <c r="U1242" t="str" s="6">
        <v>SNAP: preserve existing selling price; Currently hidden; do not activate automatically</v>
      </c>
      <c r="V1242" t="str" s="21">
        <v>No</v>
      </c>
      <c r="W1242" t="str" s="21">
        <v>No</v>
      </c>
      <c r="X1242" s="22">
        <v>0</v>
      </c>
      <c r="Y1242" s="18">
        <v>1</v>
      </c>
      <c r="AB1242" t="str" s="6">
        <v>2026-10-01 10:41:27 UTC</v>
      </c>
      <c r="AC1242" t="str" s="6">
        <v>Local Line cache</v>
      </c>
      <c r="AD1242" s="23">
        <v>890649</v>
      </c>
      <c r="AE1242" s="23">
        <v>630138</v>
      </c>
      <c r="AF1242" t="str" s="23">
        <v>890649:630138:snap</v>
      </c>
      <c r="AG1242" t="str" s="23">
        <v>Yes</v>
      </c>
      <c r="AH1242" t="str" s="23">
        <v>Yes</v>
      </c>
      <c r="AI1242" s="18">
        <v>0</v>
      </c>
    </row>
    <row r="1243" ht="32" customHeight="1">
      <c r="A1243" t="str" s="7">
        <v>Full Farm CSA</v>
      </c>
      <c r="B1243" t="str" s="7">
        <v>Collard Raab</v>
      </c>
      <c r="C1243" t="str" s="7">
        <v>bu</v>
      </c>
      <c r="D1243" t="str" s="7">
        <v>Herd Share Members</v>
      </c>
      <c r="E1243" s="12">
        <v>3.5</v>
      </c>
      <c r="F1243" s="13">
        <v>3.78</v>
      </c>
      <c r="G1243" s="13">
        <f>IF(AND(ISNUMBER(E1243),ISNUMBER(F1243)),F1243-E1243,"")</f>
        <v>0.28</v>
      </c>
      <c r="H1243" s="14">
        <f>IF(AND(ISNUMBER(E1243),E1243&gt;0,ISNUMBER(F1243)),F1243/E1243-1,"")</f>
        <v>0.07999999999999985</v>
      </c>
      <c r="I1243" t="str" s="15">
        <v>Unreviewed</v>
      </c>
      <c r="J1243" s="16"/>
      <c r="K1243" t="str" s="15">
        <v/>
      </c>
      <c r="L1243" s="17" t="str">
        <f>IF(AC1243="Local catalog","",IF(AG1243="Yes",IF(ISNUMBER(E1243),E1243,""),IF(I1243="Keep current",IF(ISNUMBER(E1243),E1243,""),IF(AH1243&lt;&gt;"Yes","",IF(I1243="Approve proposed",F1243,IF(AND(I1243="Use my price",AND(ISNUMBER(J1243),J1243&gt;0)),J1243,""))))))</f>
        <v/>
      </c>
      <c r="M1243" t="str" s="7">
        <f>IF(AND(AG1243="Yes",OR(I1243="Approve proposed",I1243="Use my price")),"CHECK: protected price kept current",IF(OR(I1243="Unreviewed",I1243=""),"Pending review",IF(I1243="Hold","On hold",IF(I1243="Keep current",IF(ISNUMBER(E1243),"Kept current","CHECK: no confirmed current price"),IF(AH1243&lt;&gt;"Yes","CHECK: source needs review",IF(AND(I1243="Use my price",NOT(AND(ISNUMBER(J1243),J1243&gt;0))),"CHECK: enter a price above zero",IF(NOT(OR(I1243="Approve proposed",I1243="Use my price")),"CHECK: choose a listed decision",IF(OR(NOT(ISNUMBER(L1243)),L1243&lt;=0,NOT(ISNUMBER(Y1243)),Y1243&lt;=0,X1243&gt;=1),"CHECK: price or base unavailable",IF(L1243/(Y1243*(1-X1243))-1&lt;0,"CHECK: price below local base","Ready")))))))))</f>
        <v>Pending review</v>
      </c>
      <c r="N1243" s="18">
        <v>3.5</v>
      </c>
      <c r="O1243" s="19">
        <v>0.4</v>
      </c>
      <c r="P1243" s="14">
        <v>0.512</v>
      </c>
      <c r="Q1243" s="20" t="str">
        <f>IF(AND(ISNUMBER(L1243),ISNUMBER(Y1243),Y1243&gt;0,X1243&lt;1),ROUND(L1243/(Y1243*(1-X1243))-1,4),"")</f>
        <v/>
      </c>
      <c r="R1243" s="12">
        <v>0</v>
      </c>
      <c r="S1243" s="13">
        <f>IF(AND(ISNUMBER(E1243),E1243&gt;0,ISNUMBER(F1243)),R1243*(F1243/E1243-1)*(1-'Start Here'!$B$16),0)</f>
        <v>0</v>
      </c>
      <c r="T1243" s="17">
        <f>IF(AND(M1243="Ready",OR(I1243="Approve proposed",AND(I1243="Use my price",AND(ISNUMBER(J1243),J1243&gt;0))),ISNUMBER(L1243),E1243&gt;0),R1243*(L1243/E1243-1)*(1-'Start Here'!$B$16),0)</f>
        <v>0</v>
      </c>
      <c r="U1243" t="str" s="6">
        <v>Currently hidden; do not activate automatically</v>
      </c>
      <c r="V1243" t="str" s="21">
        <v>No</v>
      </c>
      <c r="W1243" t="str" s="21">
        <v>No</v>
      </c>
      <c r="X1243" s="22">
        <v>0</v>
      </c>
      <c r="Y1243" s="18">
        <v>2.5</v>
      </c>
      <c r="AB1243" t="str" s="6">
        <v>2026-10-01 10:41:27 UTC</v>
      </c>
      <c r="AC1243" t="str" s="6">
        <v>Local Line cache</v>
      </c>
      <c r="AD1243" s="23">
        <v>958328</v>
      </c>
      <c r="AE1243" s="23">
        <v>718070</v>
      </c>
      <c r="AF1243" t="str" s="23">
        <v>958328:718070:herdShare</v>
      </c>
      <c r="AG1243" t="str" s="23">
        <v>No</v>
      </c>
      <c r="AH1243" t="str" s="23">
        <v>Yes</v>
      </c>
      <c r="AI1243" s="18">
        <v>0</v>
      </c>
    </row>
    <row r="1244" ht="32" customHeight="1">
      <c r="A1244" t="str" s="7">
        <v>Full Farm CSA</v>
      </c>
      <c r="B1244" t="str" s="7">
        <v>Collard Raab</v>
      </c>
      <c r="C1244" t="str" s="7">
        <v>bu</v>
      </c>
      <c r="D1244" t="str" s="7">
        <v>CSA Members</v>
      </c>
      <c r="E1244" s="12">
        <v>3.5</v>
      </c>
      <c r="F1244" s="13">
        <v>3.78</v>
      </c>
      <c r="G1244" s="13">
        <f>IF(AND(ISNUMBER(E1244),ISNUMBER(F1244)),F1244-E1244,"")</f>
        <v>0.28</v>
      </c>
      <c r="H1244" s="14">
        <f>IF(AND(ISNUMBER(E1244),E1244&gt;0,ISNUMBER(F1244)),F1244/E1244-1,"")</f>
        <v>0.07999999999999985</v>
      </c>
      <c r="I1244" t="str" s="15">
        <v>Unreviewed</v>
      </c>
      <c r="J1244" s="16"/>
      <c r="K1244" t="str" s="15">
        <v/>
      </c>
      <c r="L1244" s="17" t="str">
        <f>IF(AC1244="Local catalog","",IF(AG1244="Yes",IF(ISNUMBER(E1244),E1244,""),IF(I1244="Keep current",IF(ISNUMBER(E1244),E1244,""),IF(AH1244&lt;&gt;"Yes","",IF(I1244="Approve proposed",F1244,IF(AND(I1244="Use my price",AND(ISNUMBER(J1244),J1244&gt;0)),J1244,""))))))</f>
        <v/>
      </c>
      <c r="M1244" t="str" s="7">
        <f>IF(AND(AG1244="Yes",OR(I1244="Approve proposed",I1244="Use my price")),"CHECK: protected price kept current",IF(OR(I1244="Unreviewed",I1244=""),"Pending review",IF(I1244="Hold","On hold",IF(I1244="Keep current",IF(ISNUMBER(E1244),"Kept current","CHECK: no confirmed current price"),IF(AH1244&lt;&gt;"Yes","CHECK: source needs review",IF(AND(I1244="Use my price",NOT(AND(ISNUMBER(J1244),J1244&gt;0))),"CHECK: enter a price above zero",IF(NOT(OR(I1244="Approve proposed",I1244="Use my price")),"CHECK: choose a listed decision",IF(OR(NOT(ISNUMBER(L1244)),L1244&lt;=0,NOT(ISNUMBER(Y1244)),Y1244&lt;=0,X1244&gt;=1),"CHECK: price or base unavailable",IF(L1244/(Y1244*(1-X1244))-1&lt;0,"CHECK: price below local base","Ready")))))))))</f>
        <v>Pending review</v>
      </c>
      <c r="N1244" s="18">
        <v>3.5</v>
      </c>
      <c r="O1244" s="19">
        <v>0.4</v>
      </c>
      <c r="P1244" s="14">
        <v>0.512</v>
      </c>
      <c r="Q1244" s="20" t="str">
        <f>IF(AND(ISNUMBER(L1244),ISNUMBER(Y1244),Y1244&gt;0,X1244&lt;1),ROUND(L1244/(Y1244*(1-X1244))-1,4),"")</f>
        <v/>
      </c>
      <c r="R1244" s="12">
        <v>0</v>
      </c>
      <c r="S1244" s="13">
        <f>IF(AND(ISNUMBER(E1244),E1244&gt;0,ISNUMBER(F1244)),R1244*(F1244/E1244-1)*(1-'Start Here'!$B$16),0)</f>
        <v>0</v>
      </c>
      <c r="T1244" s="17">
        <f>IF(AND(M1244="Ready",OR(I1244="Approve proposed",AND(I1244="Use my price",AND(ISNUMBER(J1244),J1244&gt;0))),ISNUMBER(L1244),E1244&gt;0),R1244*(L1244/E1244-1)*(1-'Start Here'!$B$16),0)</f>
        <v>0</v>
      </c>
      <c r="U1244" t="str" s="6">
        <v>Currently hidden; do not activate automatically</v>
      </c>
      <c r="V1244" t="str" s="21">
        <v>No</v>
      </c>
      <c r="W1244" t="str" s="21">
        <v>No</v>
      </c>
      <c r="X1244" s="22">
        <v>0</v>
      </c>
      <c r="Y1244" s="18">
        <v>2.5</v>
      </c>
      <c r="AB1244" t="str" s="6">
        <v>2026-10-01 10:41:27 UTC</v>
      </c>
      <c r="AC1244" t="str" s="6">
        <v>Local Line cache</v>
      </c>
      <c r="AD1244" s="23">
        <v>958328</v>
      </c>
      <c r="AE1244" s="23">
        <v>718070</v>
      </c>
      <c r="AF1244" t="str" s="23">
        <v>958328:718070:member</v>
      </c>
      <c r="AG1244" t="str" s="23">
        <v>No</v>
      </c>
      <c r="AH1244" t="str" s="23">
        <v>Yes</v>
      </c>
      <c r="AI1244" s="18">
        <v>0</v>
      </c>
    </row>
    <row r="1245" ht="32" customHeight="1">
      <c r="A1245" t="str" s="7">
        <v>Full Farm CSA</v>
      </c>
      <c r="B1245" t="str" s="7">
        <v>Collard Raab</v>
      </c>
      <c r="C1245" t="str" s="7">
        <v>bu</v>
      </c>
      <c r="D1245" t="str" s="7">
        <v>Guest Basket</v>
      </c>
      <c r="E1245" s="12">
        <v>3.5</v>
      </c>
      <c r="F1245" s="13">
        <v>3.78</v>
      </c>
      <c r="G1245" s="13">
        <f>IF(AND(ISNUMBER(E1245),ISNUMBER(F1245)),F1245-E1245,"")</f>
        <v>0.28</v>
      </c>
      <c r="H1245" s="14">
        <f>IF(AND(ISNUMBER(E1245),E1245&gt;0,ISNUMBER(F1245)),F1245/E1245-1,"")</f>
        <v>0.07999999999999985</v>
      </c>
      <c r="I1245" t="str" s="15">
        <v>Unreviewed</v>
      </c>
      <c r="J1245" s="16"/>
      <c r="K1245" t="str" s="15">
        <v/>
      </c>
      <c r="L1245" s="17" t="str">
        <f>IF(AC1245="Local catalog","",IF(AG1245="Yes",IF(ISNUMBER(E1245),E1245,""),IF(I1245="Keep current",IF(ISNUMBER(E1245),E1245,""),IF(AH1245&lt;&gt;"Yes","",IF(I1245="Approve proposed",F1245,IF(AND(I1245="Use my price",AND(ISNUMBER(J1245),J1245&gt;0)),J1245,""))))))</f>
        <v/>
      </c>
      <c r="M1245" t="str" s="7">
        <f>IF(AND(AG1245="Yes",OR(I1245="Approve proposed",I1245="Use my price")),"CHECK: protected price kept current",IF(OR(I1245="Unreviewed",I1245=""),"Pending review",IF(I1245="Hold","On hold",IF(I1245="Keep current",IF(ISNUMBER(E1245),"Kept current","CHECK: no confirmed current price"),IF(AH1245&lt;&gt;"Yes","CHECK: source needs review",IF(AND(I1245="Use my price",NOT(AND(ISNUMBER(J1245),J1245&gt;0))),"CHECK: enter a price above zero",IF(NOT(OR(I1245="Approve proposed",I1245="Use my price")),"CHECK: choose a listed decision",IF(OR(NOT(ISNUMBER(L1245)),L1245&lt;=0,NOT(ISNUMBER(Y1245)),Y1245&lt;=0,X1245&gt;=1),"CHECK: price or base unavailable",IF(L1245/(Y1245*(1-X1245))-1&lt;0,"CHECK: price below local base","Ready")))))))))</f>
        <v>Pending review</v>
      </c>
      <c r="N1245" s="18">
        <v>3.5</v>
      </c>
      <c r="O1245" s="19">
        <v>0.4</v>
      </c>
      <c r="P1245" s="14">
        <v>0.512</v>
      </c>
      <c r="Q1245" s="20" t="str">
        <f>IF(AND(ISNUMBER(L1245),ISNUMBER(Y1245),Y1245&gt;0,X1245&lt;1),ROUND(L1245/(Y1245*(1-X1245))-1,4),"")</f>
        <v/>
      </c>
      <c r="R1245" s="12">
        <v>0</v>
      </c>
      <c r="S1245" s="13">
        <f>IF(AND(ISNUMBER(E1245),E1245&gt;0,ISNUMBER(F1245)),R1245*(F1245/E1245-1)*(1-'Start Here'!$B$16),0)</f>
        <v>0</v>
      </c>
      <c r="T1245" s="17">
        <f>IF(AND(M1245="Ready",OR(I1245="Approve proposed",AND(I1245="Use my price",AND(ISNUMBER(J1245),J1245&gt;0))),ISNUMBER(L1245),E1245&gt;0),R1245*(L1245/E1245-1)*(1-'Start Here'!$B$16),0)</f>
        <v>0</v>
      </c>
      <c r="U1245" t="str" s="6">
        <v>Currently hidden; do not activate automatically</v>
      </c>
      <c r="V1245" t="str" s="21">
        <v>No</v>
      </c>
      <c r="W1245" t="str" s="21">
        <v>No</v>
      </c>
      <c r="X1245" s="22">
        <v>0</v>
      </c>
      <c r="Y1245" s="18">
        <v>2.5</v>
      </c>
      <c r="AB1245" t="str" s="6">
        <v>2026-10-01 10:41:27 UTC</v>
      </c>
      <c r="AC1245" t="str" s="6">
        <v>Local Line cache</v>
      </c>
      <c r="AD1245" s="23">
        <v>958328</v>
      </c>
      <c r="AE1245" s="23">
        <v>718070</v>
      </c>
      <c r="AF1245" t="str" s="23">
        <v>958328:718070:guest</v>
      </c>
      <c r="AG1245" t="str" s="23">
        <v>No</v>
      </c>
      <c r="AH1245" t="str" s="23">
        <v>Yes</v>
      </c>
      <c r="AI1245" s="18">
        <v>0</v>
      </c>
    </row>
    <row r="1246" ht="32" customHeight="1">
      <c r="A1246" t="str" s="7">
        <v>Full Farm CSA</v>
      </c>
      <c r="B1246" t="str" s="7">
        <v>Collard Raab</v>
      </c>
      <c r="C1246" t="str" s="7">
        <v>bu</v>
      </c>
      <c r="D1246" t="str" s="7">
        <v>SNAP</v>
      </c>
      <c r="E1246" s="12">
        <v>3.5</v>
      </c>
      <c r="F1246" s="13">
        <v>3.5</v>
      </c>
      <c r="G1246" s="13">
        <f>IF(AND(ISNUMBER(E1246),ISNUMBER(F1246)),F1246-E1246,"")</f>
        <v>0</v>
      </c>
      <c r="H1246" s="14">
        <f>IF(AND(ISNUMBER(E1246),E1246&gt;0,ISNUMBER(F1246)),F1246/E1246-1,"")</f>
        <v>0</v>
      </c>
      <c r="I1246" t="str" s="15">
        <v>Keep current</v>
      </c>
      <c r="J1246" s="16"/>
      <c r="K1246" t="str" s="15">
        <v/>
      </c>
      <c r="L1246" s="17">
        <f>IF(AC1246="Local catalog","",IF(AG1246="Yes",IF(ISNUMBER(E1246),E1246,""),IF(I1246="Keep current",IF(ISNUMBER(E1246),E1246,""),IF(AH1246&lt;&gt;"Yes","",IF(I1246="Approve proposed",F1246,IF(AND(I1246="Use my price",AND(ISNUMBER(J1246),J1246&gt;0)),J1246,""))))))</f>
        <v>3.5</v>
      </c>
      <c r="M1246" t="str" s="7">
        <f>IF(AND(AG1246="Yes",OR(I1246="Approve proposed",I1246="Use my price")),"CHECK: protected price kept current",IF(OR(I1246="Unreviewed",I1246=""),"Pending review",IF(I1246="Hold","On hold",IF(I1246="Keep current",IF(ISNUMBER(E1246),"Kept current","CHECK: no confirmed current price"),IF(AH1246&lt;&gt;"Yes","CHECK: source needs review",IF(AND(I1246="Use my price",NOT(AND(ISNUMBER(J1246),J1246&gt;0))),"CHECK: enter a price above zero",IF(NOT(OR(I1246="Approve proposed",I1246="Use my price")),"CHECK: choose a listed decision",IF(OR(NOT(ISNUMBER(L1246)),L1246&lt;=0,NOT(ISNUMBER(Y1246)),Y1246&lt;=0,X1246&gt;=1),"CHECK: price or base unavailable",IF(L1246/(Y1246*(1-X1246))-1&lt;0,"CHECK: price below local base","Ready")))))))))</f>
        <v>Kept current</v>
      </c>
      <c r="N1246" s="18">
        <v>3.5</v>
      </c>
      <c r="O1246" s="19">
        <v>0.4</v>
      </c>
      <c r="P1246" s="14">
        <v>0.4</v>
      </c>
      <c r="Q1246" s="20">
        <f>IF(AND(ISNUMBER(L1246),ISNUMBER(Y1246),Y1246&gt;0,X1246&lt;1),ROUND(L1246/(Y1246*(1-X1246))-1,4),"")</f>
        <v>0.4</v>
      </c>
      <c r="R1246" s="12">
        <v>0</v>
      </c>
      <c r="S1246" s="13">
        <f>IF(AND(ISNUMBER(E1246),E1246&gt;0,ISNUMBER(F1246)),R1246*(F1246/E1246-1)*(1-'Start Here'!$B$16),0)</f>
        <v>0</v>
      </c>
      <c r="T1246" s="17">
        <f>IF(AND(M1246="Ready",OR(I1246="Approve proposed",AND(I1246="Use my price",AND(ISNUMBER(J1246),J1246&gt;0))),ISNUMBER(L1246),E1246&gt;0),R1246*(L1246/E1246-1)*(1-'Start Here'!$B$16),0)</f>
        <v>0</v>
      </c>
      <c r="U1246" t="str" s="6">
        <v>SNAP: preserve existing selling price; Currently hidden; do not activate automatically</v>
      </c>
      <c r="V1246" t="str" s="21">
        <v>No</v>
      </c>
      <c r="W1246" t="str" s="21">
        <v>No</v>
      </c>
      <c r="X1246" s="22">
        <v>0</v>
      </c>
      <c r="Y1246" s="18">
        <v>2.5</v>
      </c>
      <c r="AB1246" t="str" s="6">
        <v>2026-10-01 10:41:27 UTC</v>
      </c>
      <c r="AC1246" t="str" s="6">
        <v>Local Line cache</v>
      </c>
      <c r="AD1246" s="23">
        <v>958328</v>
      </c>
      <c r="AE1246" s="23">
        <v>718070</v>
      </c>
      <c r="AF1246" t="str" s="23">
        <v>958328:718070:snap</v>
      </c>
      <c r="AG1246" t="str" s="23">
        <v>Yes</v>
      </c>
      <c r="AH1246" t="str" s="23">
        <v>Yes</v>
      </c>
      <c r="AI1246" s="18">
        <v>0</v>
      </c>
    </row>
    <row r="1247" ht="32" customHeight="1">
      <c r="A1247" t="str" s="7">
        <v>Full Farm CSA</v>
      </c>
      <c r="B1247" t="str" s="7">
        <v>Deck Family Farm &amp; Full Farm CSA Hoodie</v>
      </c>
      <c r="C1247" t="str" s="7">
        <v>Large</v>
      </c>
      <c r="D1247" t="str" s="7">
        <v>Herd Share Members</v>
      </c>
      <c r="E1247" s="12">
        <v>45.5</v>
      </c>
      <c r="F1247" s="13">
        <v>49.14</v>
      </c>
      <c r="G1247" s="13">
        <f>IF(AND(ISNUMBER(E1247),ISNUMBER(F1247)),F1247-E1247,"")</f>
        <v>3.64</v>
      </c>
      <c r="H1247" s="14">
        <f>IF(AND(ISNUMBER(E1247),E1247&gt;0,ISNUMBER(F1247)),F1247/E1247-1,"")</f>
        <v>0.08000000000000007</v>
      </c>
      <c r="I1247" t="str" s="15">
        <v>Unreviewed</v>
      </c>
      <c r="J1247" s="16"/>
      <c r="K1247" t="str" s="15">
        <v/>
      </c>
      <c r="L1247" s="17" t="str">
        <f>IF(AC1247="Local catalog","",IF(AG1247="Yes",IF(ISNUMBER(E1247),E1247,""),IF(I1247="Keep current",IF(ISNUMBER(E1247),E1247,""),IF(AH1247&lt;&gt;"Yes","",IF(I1247="Approve proposed",F1247,IF(AND(I1247="Use my price",AND(ISNUMBER(J1247),J1247&gt;0)),J1247,""))))))</f>
        <v/>
      </c>
      <c r="M1247" t="str" s="7">
        <f>IF(AND(AG1247="Yes",OR(I1247="Approve proposed",I1247="Use my price")),"CHECK: protected price kept current",IF(OR(I1247="Unreviewed",I1247=""),"Pending review",IF(I1247="Hold","On hold",IF(I1247="Keep current",IF(ISNUMBER(E1247),"Kept current","CHECK: no confirmed current price"),IF(AH1247&lt;&gt;"Yes","CHECK: source needs review",IF(AND(I1247="Use my price",NOT(AND(ISNUMBER(J1247),J1247&gt;0))),"CHECK: enter a price above zero",IF(NOT(OR(I1247="Approve proposed",I1247="Use my price")),"CHECK: choose a listed decision",IF(OR(NOT(ISNUMBER(L1247)),L1247&lt;=0,NOT(ISNUMBER(Y1247)),Y1247&lt;=0,X1247&gt;=1),"CHECK: price or base unavailable",IF(L1247/(Y1247*(1-X1247))-1&lt;0,"CHECK: price below local base","Ready")))))))))</f>
        <v>Pending review</v>
      </c>
      <c r="N1247" s="18">
        <v>49</v>
      </c>
      <c r="O1247" s="19">
        <v>0.4</v>
      </c>
      <c r="P1247" s="14">
        <v>0.404</v>
      </c>
      <c r="Q1247" s="20" t="str">
        <f>IF(AND(ISNUMBER(L1247),ISNUMBER(Y1247),Y1247&gt;0,X1247&lt;1),ROUND(L1247/(Y1247*(1-X1247))-1,4),"")</f>
        <v/>
      </c>
      <c r="R1247" s="12">
        <v>0</v>
      </c>
      <c r="S1247" s="13">
        <f>IF(AND(ISNUMBER(E1247),E1247&gt;0,ISNUMBER(F1247)),R1247*(F1247/E1247-1)*(1-'Start Here'!$B$16),0)</f>
        <v>0</v>
      </c>
      <c r="T1247" s="17">
        <f>IF(AND(M1247="Ready",OR(I1247="Approve proposed",AND(I1247="Use my price",AND(ISNUMBER(J1247),J1247&gt;0))),ISNUMBER(L1247),E1247&gt;0),R1247*(L1247/E1247-1)*(1-'Start Here'!$B$16),0)</f>
        <v>0</v>
      </c>
      <c r="U1247" t="str" s="6">
        <v>Local and Local Line prices differ; Currently hidden; do not activate automatically</v>
      </c>
      <c r="V1247" t="str" s="21">
        <v>No</v>
      </c>
      <c r="W1247" t="str" s="21">
        <v>No</v>
      </c>
      <c r="X1247" s="22">
        <v>0</v>
      </c>
      <c r="Y1247" s="18">
        <v>35</v>
      </c>
      <c r="AB1247" t="str" s="6">
        <v>2026-10-01 10:41:27 UTC</v>
      </c>
      <c r="AC1247" t="str" s="6">
        <v>Local Line cache</v>
      </c>
      <c r="AD1247" s="23">
        <v>1033698</v>
      </c>
      <c r="AE1247" s="23">
        <v>829899</v>
      </c>
      <c r="AF1247" t="str" s="23">
        <v>1033698:829899:herdShare</v>
      </c>
      <c r="AG1247" t="str" s="23">
        <v>No</v>
      </c>
      <c r="AH1247" t="str" s="23">
        <v>Yes</v>
      </c>
      <c r="AI1247" s="18">
        <v>0</v>
      </c>
    </row>
    <row r="1248" ht="32" customHeight="1">
      <c r="A1248" t="str" s="7">
        <v>Full Farm CSA</v>
      </c>
      <c r="B1248" t="str" s="7">
        <v>Deck Family Farm &amp; Full Farm CSA Hoodie</v>
      </c>
      <c r="C1248" t="str" s="7">
        <v>Large</v>
      </c>
      <c r="D1248" t="str" s="7">
        <v>CSA Members</v>
      </c>
      <c r="E1248" s="12">
        <v>45.5</v>
      </c>
      <c r="F1248" s="13">
        <v>49.14</v>
      </c>
      <c r="G1248" s="13">
        <f>IF(AND(ISNUMBER(E1248),ISNUMBER(F1248)),F1248-E1248,"")</f>
        <v>3.64</v>
      </c>
      <c r="H1248" s="14">
        <f>IF(AND(ISNUMBER(E1248),E1248&gt;0,ISNUMBER(F1248)),F1248/E1248-1,"")</f>
        <v>0.08000000000000007</v>
      </c>
      <c r="I1248" t="str" s="15">
        <v>Unreviewed</v>
      </c>
      <c r="J1248" s="16"/>
      <c r="K1248" t="str" s="15">
        <v/>
      </c>
      <c r="L1248" s="17" t="str">
        <f>IF(AC1248="Local catalog","",IF(AG1248="Yes",IF(ISNUMBER(E1248),E1248,""),IF(I1248="Keep current",IF(ISNUMBER(E1248),E1248,""),IF(AH1248&lt;&gt;"Yes","",IF(I1248="Approve proposed",F1248,IF(AND(I1248="Use my price",AND(ISNUMBER(J1248),J1248&gt;0)),J1248,""))))))</f>
        <v/>
      </c>
      <c r="M1248" t="str" s="7">
        <f>IF(AND(AG1248="Yes",OR(I1248="Approve proposed",I1248="Use my price")),"CHECK: protected price kept current",IF(OR(I1248="Unreviewed",I1248=""),"Pending review",IF(I1248="Hold","On hold",IF(I1248="Keep current",IF(ISNUMBER(E1248),"Kept current","CHECK: no confirmed current price"),IF(AH1248&lt;&gt;"Yes","CHECK: source needs review",IF(AND(I1248="Use my price",NOT(AND(ISNUMBER(J1248),J1248&gt;0))),"CHECK: enter a price above zero",IF(NOT(OR(I1248="Approve proposed",I1248="Use my price")),"CHECK: choose a listed decision",IF(OR(NOT(ISNUMBER(L1248)),L1248&lt;=0,NOT(ISNUMBER(Y1248)),Y1248&lt;=0,X1248&gt;=1),"CHECK: price or base unavailable",IF(L1248/(Y1248*(1-X1248))-1&lt;0,"CHECK: price below local base","Ready")))))))))</f>
        <v>Pending review</v>
      </c>
      <c r="N1248" s="18">
        <v>49</v>
      </c>
      <c r="O1248" s="19">
        <v>0.4</v>
      </c>
      <c r="P1248" s="14">
        <v>0.404</v>
      </c>
      <c r="Q1248" s="20" t="str">
        <f>IF(AND(ISNUMBER(L1248),ISNUMBER(Y1248),Y1248&gt;0,X1248&lt;1),ROUND(L1248/(Y1248*(1-X1248))-1,4),"")</f>
        <v/>
      </c>
      <c r="R1248" s="12">
        <v>0</v>
      </c>
      <c r="S1248" s="13">
        <f>IF(AND(ISNUMBER(E1248),E1248&gt;0,ISNUMBER(F1248)),R1248*(F1248/E1248-1)*(1-'Start Here'!$B$16),0)</f>
        <v>0</v>
      </c>
      <c r="T1248" s="17">
        <f>IF(AND(M1248="Ready",OR(I1248="Approve proposed",AND(I1248="Use my price",AND(ISNUMBER(J1248),J1248&gt;0))),ISNUMBER(L1248),E1248&gt;0),R1248*(L1248/E1248-1)*(1-'Start Here'!$B$16),0)</f>
        <v>0</v>
      </c>
      <c r="U1248" t="str" s="6">
        <v>Local and Local Line prices differ; Currently hidden; do not activate automatically</v>
      </c>
      <c r="V1248" t="str" s="21">
        <v>No</v>
      </c>
      <c r="W1248" t="str" s="21">
        <v>No</v>
      </c>
      <c r="X1248" s="22">
        <v>0</v>
      </c>
      <c r="Y1248" s="18">
        <v>35</v>
      </c>
      <c r="AB1248" t="str" s="6">
        <v>2026-10-01 10:41:27 UTC</v>
      </c>
      <c r="AC1248" t="str" s="6">
        <v>Local Line cache</v>
      </c>
      <c r="AD1248" s="23">
        <v>1033698</v>
      </c>
      <c r="AE1248" s="23">
        <v>829899</v>
      </c>
      <c r="AF1248" t="str" s="23">
        <v>1033698:829899:member</v>
      </c>
      <c r="AG1248" t="str" s="23">
        <v>No</v>
      </c>
      <c r="AH1248" t="str" s="23">
        <v>Yes</v>
      </c>
      <c r="AI1248" s="18">
        <v>0</v>
      </c>
    </row>
    <row r="1249" ht="32" customHeight="1">
      <c r="A1249" t="str" s="7">
        <v>Full Farm CSA</v>
      </c>
      <c r="B1249" t="str" s="7">
        <v>Deck Family Farm &amp; Full Farm CSA Hoodie</v>
      </c>
      <c r="C1249" t="str" s="7">
        <v>Large</v>
      </c>
      <c r="D1249" t="str" s="7">
        <v>Guest Basket</v>
      </c>
      <c r="E1249" s="12">
        <v>49</v>
      </c>
      <c r="F1249" s="13">
        <v>52.92</v>
      </c>
      <c r="G1249" s="13">
        <f>IF(AND(ISNUMBER(E1249),ISNUMBER(F1249)),F1249-E1249,"")</f>
        <v>3.92</v>
      </c>
      <c r="H1249" s="14">
        <f>IF(AND(ISNUMBER(E1249),E1249&gt;0,ISNUMBER(F1249)),F1249/E1249-1,"")</f>
        <v>0.08000000000000007</v>
      </c>
      <c r="I1249" t="str" s="15">
        <v>Unreviewed</v>
      </c>
      <c r="J1249" s="16"/>
      <c r="K1249" t="str" s="15">
        <v/>
      </c>
      <c r="L1249" s="17" t="str">
        <f>IF(AC1249="Local catalog","",IF(AG1249="Yes",IF(ISNUMBER(E1249),E1249,""),IF(I1249="Keep current",IF(ISNUMBER(E1249),E1249,""),IF(AH1249&lt;&gt;"Yes","",IF(I1249="Approve proposed",F1249,IF(AND(I1249="Use my price",AND(ISNUMBER(J1249),J1249&gt;0)),J1249,""))))))</f>
        <v/>
      </c>
      <c r="M1249" t="str" s="7">
        <f>IF(AND(AG1249="Yes",OR(I1249="Approve proposed",I1249="Use my price")),"CHECK: protected price kept current",IF(OR(I1249="Unreviewed",I1249=""),"Pending review",IF(I1249="Hold","On hold",IF(I1249="Keep current",IF(ISNUMBER(E1249),"Kept current","CHECK: no confirmed current price"),IF(AH1249&lt;&gt;"Yes","CHECK: source needs review",IF(AND(I1249="Use my price",NOT(AND(ISNUMBER(J1249),J1249&gt;0))),"CHECK: enter a price above zero",IF(NOT(OR(I1249="Approve proposed",I1249="Use my price")),"CHECK: choose a listed decision",IF(OR(NOT(ISNUMBER(L1249)),L1249&lt;=0,NOT(ISNUMBER(Y1249)),Y1249&lt;=0,X1249&gt;=1),"CHECK: price or base unavailable",IF(L1249/(Y1249*(1-X1249))-1&lt;0,"CHECK: price below local base","Ready")))))))))</f>
        <v>Pending review</v>
      </c>
      <c r="N1249" s="18">
        <v>49</v>
      </c>
      <c r="O1249" s="19">
        <v>0.4</v>
      </c>
      <c r="P1249" s="14">
        <v>0.512</v>
      </c>
      <c r="Q1249" s="20" t="str">
        <f>IF(AND(ISNUMBER(L1249),ISNUMBER(Y1249),Y1249&gt;0,X1249&lt;1),ROUND(L1249/(Y1249*(1-X1249))-1,4),"")</f>
        <v/>
      </c>
      <c r="R1249" s="12">
        <v>0</v>
      </c>
      <c r="S1249" s="13">
        <f>IF(AND(ISNUMBER(E1249),E1249&gt;0,ISNUMBER(F1249)),R1249*(F1249/E1249-1)*(1-'Start Here'!$B$16),0)</f>
        <v>0</v>
      </c>
      <c r="T1249" s="17">
        <f>IF(AND(M1249="Ready",OR(I1249="Approve proposed",AND(I1249="Use my price",AND(ISNUMBER(J1249),J1249&gt;0))),ISNUMBER(L1249),E1249&gt;0),R1249*(L1249/E1249-1)*(1-'Start Here'!$B$16),0)</f>
        <v>0</v>
      </c>
      <c r="U1249" t="str" s="6">
        <v>Currently hidden; do not activate automatically</v>
      </c>
      <c r="V1249" t="str" s="21">
        <v>No</v>
      </c>
      <c r="W1249" t="str" s="21">
        <v>No</v>
      </c>
      <c r="X1249" s="22">
        <v>0</v>
      </c>
      <c r="Y1249" s="18">
        <v>35</v>
      </c>
      <c r="AB1249" t="str" s="6">
        <v>2026-10-01 10:41:27 UTC</v>
      </c>
      <c r="AC1249" t="str" s="6">
        <v>Local Line cache</v>
      </c>
      <c r="AD1249" s="23">
        <v>1033698</v>
      </c>
      <c r="AE1249" s="23">
        <v>829899</v>
      </c>
      <c r="AF1249" t="str" s="23">
        <v>1033698:829899:guest</v>
      </c>
      <c r="AG1249" t="str" s="23">
        <v>No</v>
      </c>
      <c r="AH1249" t="str" s="23">
        <v>Yes</v>
      </c>
      <c r="AI1249" s="18">
        <v>0</v>
      </c>
    </row>
    <row r="1250" ht="32" customHeight="1">
      <c r="A1250" t="str" s="7">
        <v>Full Farm CSA</v>
      </c>
      <c r="B1250" t="str" s="7">
        <v>Deck Family Farm &amp; Full Farm CSA Hoodie</v>
      </c>
      <c r="C1250" t="str" s="7">
        <v>Large</v>
      </c>
      <c r="D1250" t="str" s="7">
        <v>SNAP</v>
      </c>
      <c r="G1250" s="13" t="str">
        <f>IF(AND(ISNUMBER(E1250),ISNUMBER(F1250)),F1250-E1250,"")</f>
        <v/>
      </c>
      <c r="H1250" s="14" t="str">
        <f>IF(AND(ISNUMBER(E1250),E1250&gt;0,ISNUMBER(F1250)),F1250/E1250-1,"")</f>
        <v/>
      </c>
      <c r="I1250" t="str" s="15">
        <v>Hold</v>
      </c>
      <c r="J1250" s="24"/>
      <c r="K1250" t="str" s="15">
        <v/>
      </c>
      <c r="L1250" s="17" t="str">
        <f>IF(AC1250="Local catalog","",IF(AG1250="Yes",IF(ISNUMBER(E1250),E1250,""),IF(I1250="Keep current",IF(ISNUMBER(E1250),E1250,""),IF(AH1250&lt;&gt;"Yes","",IF(I1250="Approve proposed",F1250,IF(AND(I1250="Use my price",AND(ISNUMBER(J1250),J1250&gt;0)),J1250,""))))))</f>
        <v/>
      </c>
      <c r="M1250" t="str" s="7">
        <f>IF(AND(AG1250="Yes",OR(I1250="Approve proposed",I1250="Use my price")),"CHECK: protected price kept current",IF(OR(I1250="Unreviewed",I1250=""),"Pending review",IF(I1250="Hold","On hold",IF(I1250="Keep current",IF(ISNUMBER(E1250),"Kept current","CHECK: no confirmed current price"),IF(AH1250&lt;&gt;"Yes","CHECK: source needs review",IF(AND(I1250="Use my price",NOT(AND(ISNUMBER(J1250),J1250&gt;0))),"CHECK: enter a price above zero",IF(NOT(OR(I1250="Approve proposed",I1250="Use my price")),"CHECK: choose a listed decision",IF(OR(NOT(ISNUMBER(L1250)),L1250&lt;=0,NOT(ISNUMBER(Y1250)),Y1250&lt;=0,X1250&gt;=1),"CHECK: price or base unavailable",IF(L1250/(Y1250*(1-X1250))-1&lt;0,"CHECK: price below local base","Ready")))))))))</f>
        <v>On hold</v>
      </c>
      <c r="N1250" s="18">
        <v>49</v>
      </c>
      <c r="O1250" s="19">
        <v>0.4</v>
      </c>
      <c r="Q1250" s="20" t="str">
        <f>IF(AND(ISNUMBER(L1250),ISNUMBER(Y1250),Y1250&gt;0,X1250&lt;1),ROUND(L1250/(Y1250*(1-X1250))-1,4),"")</f>
        <v/>
      </c>
      <c r="R1250" s="12">
        <v>0</v>
      </c>
      <c r="S1250" s="13">
        <f>IF(AND(ISNUMBER(E1250),E1250&gt;0,ISNUMBER(F1250)),R1250*(F1250/E1250-1)*(1-'Start Here'!$B$16),0)</f>
        <v>0</v>
      </c>
      <c r="T1250" s="17">
        <f>IF(AND(M1250="Ready",OR(I1250="Approve proposed",AND(I1250="Use my price",AND(ISNUMBER(J1250),J1250&gt;0))),ISNUMBER(L1250),E1250&gt;0),R1250*(L1250/E1250-1)*(1-'Start Here'!$B$16),0)</f>
        <v>0</v>
      </c>
      <c r="U1250" t="str" s="6">
        <v>SNAP: preserve existing selling price; No confirmed Local Line price/list; local calculation is reference only; Currently hidden; do not activate automatically</v>
      </c>
      <c r="V1250" t="str" s="21">
        <v>No</v>
      </c>
      <c r="W1250" t="str" s="21">
        <v>No</v>
      </c>
      <c r="X1250" s="22">
        <v>0</v>
      </c>
      <c r="Y1250" s="18">
        <v>35</v>
      </c>
      <c r="AB1250" t="str" s="6">
        <v/>
      </c>
      <c r="AC1250" t="str" s="6">
        <v>Local calculation only</v>
      </c>
      <c r="AD1250" s="23">
        <v>1033698</v>
      </c>
      <c r="AE1250" s="23">
        <v>829899</v>
      </c>
      <c r="AF1250" t="str" s="23">
        <v>1033698:829899:snap</v>
      </c>
      <c r="AG1250" t="str" s="23">
        <v>Yes</v>
      </c>
      <c r="AH1250" t="str" s="23">
        <v>No</v>
      </c>
      <c r="AI1250" s="18">
        <v>0</v>
      </c>
    </row>
    <row r="1251" ht="32" customHeight="1">
      <c r="A1251" t="str" s="7">
        <v>Full Farm CSA</v>
      </c>
      <c r="B1251" t="str" s="7">
        <v>Deck Family Farm &amp; Full Farm CSA Hoodie</v>
      </c>
      <c r="C1251" t="str" s="7">
        <v>Medium</v>
      </c>
      <c r="D1251" t="str" s="7">
        <v>Herd Share Members</v>
      </c>
      <c r="E1251" s="12">
        <v>45.5</v>
      </c>
      <c r="F1251" s="13">
        <v>49.14</v>
      </c>
      <c r="G1251" s="13">
        <f>IF(AND(ISNUMBER(E1251),ISNUMBER(F1251)),F1251-E1251,"")</f>
        <v>3.64</v>
      </c>
      <c r="H1251" s="14">
        <f>IF(AND(ISNUMBER(E1251),E1251&gt;0,ISNUMBER(F1251)),F1251/E1251-1,"")</f>
        <v>0.08000000000000007</v>
      </c>
      <c r="I1251" t="str" s="15">
        <v>Unreviewed</v>
      </c>
      <c r="J1251" s="16"/>
      <c r="K1251" t="str" s="15">
        <v/>
      </c>
      <c r="L1251" s="17" t="str">
        <f>IF(AC1251="Local catalog","",IF(AG1251="Yes",IF(ISNUMBER(E1251),E1251,""),IF(I1251="Keep current",IF(ISNUMBER(E1251),E1251,""),IF(AH1251&lt;&gt;"Yes","",IF(I1251="Approve proposed",F1251,IF(AND(I1251="Use my price",AND(ISNUMBER(J1251),J1251&gt;0)),J1251,""))))))</f>
        <v/>
      </c>
      <c r="M1251" t="str" s="7">
        <f>IF(AND(AG1251="Yes",OR(I1251="Approve proposed",I1251="Use my price")),"CHECK: protected price kept current",IF(OR(I1251="Unreviewed",I1251=""),"Pending review",IF(I1251="Hold","On hold",IF(I1251="Keep current",IF(ISNUMBER(E1251),"Kept current","CHECK: no confirmed current price"),IF(AH1251&lt;&gt;"Yes","CHECK: source needs review",IF(AND(I1251="Use my price",NOT(AND(ISNUMBER(J1251),J1251&gt;0))),"CHECK: enter a price above zero",IF(NOT(OR(I1251="Approve proposed",I1251="Use my price")),"CHECK: choose a listed decision",IF(OR(NOT(ISNUMBER(L1251)),L1251&lt;=0,NOT(ISNUMBER(Y1251)),Y1251&lt;=0,X1251&gt;=1),"CHECK: price or base unavailable",IF(L1251/(Y1251*(1-X1251))-1&lt;0,"CHECK: price below local base","Ready")))))))))</f>
        <v>Pending review</v>
      </c>
      <c r="N1251" s="18">
        <v>49</v>
      </c>
      <c r="O1251" s="19">
        <v>0.4</v>
      </c>
      <c r="P1251" s="14">
        <v>0.404</v>
      </c>
      <c r="Q1251" s="20" t="str">
        <f>IF(AND(ISNUMBER(L1251),ISNUMBER(Y1251),Y1251&gt;0,X1251&lt;1),ROUND(L1251/(Y1251*(1-X1251))-1,4),"")</f>
        <v/>
      </c>
      <c r="R1251" s="12">
        <v>0</v>
      </c>
      <c r="S1251" s="13">
        <f>IF(AND(ISNUMBER(E1251),E1251&gt;0,ISNUMBER(F1251)),R1251*(F1251/E1251-1)*(1-'Start Here'!$B$16),0)</f>
        <v>0</v>
      </c>
      <c r="T1251" s="17">
        <f>IF(AND(M1251="Ready",OR(I1251="Approve proposed",AND(I1251="Use my price",AND(ISNUMBER(J1251),J1251&gt;0))),ISNUMBER(L1251),E1251&gt;0),R1251*(L1251/E1251-1)*(1-'Start Here'!$B$16),0)</f>
        <v>0</v>
      </c>
      <c r="U1251" t="str" s="6">
        <v>Local and Local Line prices differ; Currently hidden; do not activate automatically</v>
      </c>
      <c r="V1251" t="str" s="21">
        <v>No</v>
      </c>
      <c r="W1251" t="str" s="21">
        <v>No</v>
      </c>
      <c r="X1251" s="22">
        <v>0</v>
      </c>
      <c r="Y1251" s="18">
        <v>35</v>
      </c>
      <c r="AB1251" t="str" s="6">
        <v>2026-10-01 10:41:27 UTC</v>
      </c>
      <c r="AC1251" t="str" s="6">
        <v>Local Line cache</v>
      </c>
      <c r="AD1251" s="23">
        <v>1033698</v>
      </c>
      <c r="AE1251" s="23">
        <v>829900</v>
      </c>
      <c r="AF1251" t="str" s="23">
        <v>1033698:829900:herdShare</v>
      </c>
      <c r="AG1251" t="str" s="23">
        <v>No</v>
      </c>
      <c r="AH1251" t="str" s="23">
        <v>Yes</v>
      </c>
      <c r="AI1251" s="18">
        <v>0</v>
      </c>
    </row>
    <row r="1252" ht="32" customHeight="1">
      <c r="A1252" t="str" s="7">
        <v>Full Farm CSA</v>
      </c>
      <c r="B1252" t="str" s="7">
        <v>Deck Family Farm &amp; Full Farm CSA Hoodie</v>
      </c>
      <c r="C1252" t="str" s="7">
        <v>Medium</v>
      </c>
      <c r="D1252" t="str" s="7">
        <v>CSA Members</v>
      </c>
      <c r="E1252" s="12">
        <v>30</v>
      </c>
      <c r="F1252" s="13">
        <v>30</v>
      </c>
      <c r="G1252" s="13">
        <f>IF(AND(ISNUMBER(E1252),ISNUMBER(F1252)),F1252-E1252,"")</f>
        <v>0</v>
      </c>
      <c r="H1252" s="14">
        <f>IF(AND(ISNUMBER(E1252),E1252&gt;0,ISNUMBER(F1252)),F1252/E1252-1,"")</f>
        <v>0</v>
      </c>
      <c r="I1252" t="str" s="15">
        <v>Hold</v>
      </c>
      <c r="J1252" s="16"/>
      <c r="K1252" t="str" s="15">
        <v/>
      </c>
      <c r="L1252" s="17" t="str">
        <f>IF(AC1252="Local catalog","",IF(AG1252="Yes",IF(ISNUMBER(E1252),E1252,""),IF(I1252="Keep current",IF(ISNUMBER(E1252),E1252,""),IF(AH1252&lt;&gt;"Yes","",IF(I1252="Approve proposed",F1252,IF(AND(I1252="Use my price",AND(ISNUMBER(J1252),J1252&gt;0)),J1252,""))))))</f>
        <v/>
      </c>
      <c r="M1252" t="str" s="7">
        <f>IF(AND(AG1252="Yes",OR(I1252="Approve proposed",I1252="Use my price")),"CHECK: protected price kept current",IF(OR(I1252="Unreviewed",I1252=""),"Pending review",IF(I1252="Hold","On hold",IF(I1252="Keep current",IF(ISNUMBER(E1252),"Kept current","CHECK: no confirmed current price"),IF(AH1252&lt;&gt;"Yes","CHECK: source needs review",IF(AND(I1252="Use my price",NOT(AND(ISNUMBER(J1252),J1252&gt;0))),"CHECK: enter a price above zero",IF(NOT(OR(I1252="Approve proposed",I1252="Use my price")),"CHECK: choose a listed decision",IF(OR(NOT(ISNUMBER(L1252)),L1252&lt;=0,NOT(ISNUMBER(Y1252)),Y1252&lt;=0,X1252&gt;=1),"CHECK: price or base unavailable",IF(L1252/(Y1252*(1-X1252))-1&lt;0,"CHECK: price below local base","Ready")))))))))</f>
        <v>On hold</v>
      </c>
      <c r="N1252" s="18">
        <v>49</v>
      </c>
      <c r="O1252" s="19">
        <v>0.4</v>
      </c>
      <c r="P1252" s="14">
        <v>-0.1429</v>
      </c>
      <c r="Q1252" s="20" t="str">
        <f>IF(AND(ISNUMBER(L1252),ISNUMBER(Y1252),Y1252&gt;0,X1252&lt;1),ROUND(L1252/(Y1252*(1-X1252))-1,4),"")</f>
        <v/>
      </c>
      <c r="R1252" s="12">
        <v>0</v>
      </c>
      <c r="S1252" s="13">
        <f>IF(AND(ISNUMBER(E1252),E1252&gt;0,ISNUMBER(F1252)),R1252*(F1252/E1252-1)*(1-'Start Here'!$B$16),0)</f>
        <v>0</v>
      </c>
      <c r="T1252" s="17">
        <f>IF(AND(M1252="Ready",OR(I1252="Approve proposed",AND(I1252="Use my price",AND(ISNUMBER(J1252),J1252&gt;0))),ISNUMBER(L1252),E1252&gt;0),R1252*(L1252/E1252-1)*(1-'Start Here'!$B$16),0)</f>
        <v>0</v>
      </c>
      <c r="U1252" t="str" s="6">
        <v>Local and Local Line prices differ; Proposed price is below local base; requires review; Currently hidden; do not activate automatically</v>
      </c>
      <c r="V1252" t="str" s="21">
        <v>No</v>
      </c>
      <c r="W1252" t="str" s="21">
        <v>No</v>
      </c>
      <c r="X1252" s="22">
        <v>0</v>
      </c>
      <c r="Y1252" s="18">
        <v>35</v>
      </c>
      <c r="AB1252" t="str" s="6">
        <v>2026-10-01 10:41:27 UTC</v>
      </c>
      <c r="AC1252" t="str" s="6">
        <v>Local Line cache</v>
      </c>
      <c r="AD1252" s="23">
        <v>1033698</v>
      </c>
      <c r="AE1252" s="23">
        <v>829900</v>
      </c>
      <c r="AF1252" t="str" s="23">
        <v>1033698:829900:member</v>
      </c>
      <c r="AG1252" t="str" s="23">
        <v>No</v>
      </c>
      <c r="AH1252" t="str" s="23">
        <v>No</v>
      </c>
      <c r="AI1252" s="18">
        <v>0</v>
      </c>
    </row>
    <row r="1253" ht="32" customHeight="1">
      <c r="A1253" t="str" s="7">
        <v>Full Farm CSA</v>
      </c>
      <c r="B1253" t="str" s="7">
        <v>Deck Family Farm &amp; Full Farm CSA Hoodie</v>
      </c>
      <c r="C1253" t="str" s="7">
        <v>Medium</v>
      </c>
      <c r="D1253" t="str" s="7">
        <v>Guest Basket</v>
      </c>
      <c r="E1253" s="12">
        <v>49</v>
      </c>
      <c r="F1253" s="13">
        <v>52.92</v>
      </c>
      <c r="G1253" s="13">
        <f>IF(AND(ISNUMBER(E1253),ISNUMBER(F1253)),F1253-E1253,"")</f>
        <v>3.92</v>
      </c>
      <c r="H1253" s="14">
        <f>IF(AND(ISNUMBER(E1253),E1253&gt;0,ISNUMBER(F1253)),F1253/E1253-1,"")</f>
        <v>0.08000000000000007</v>
      </c>
      <c r="I1253" t="str" s="15">
        <v>Unreviewed</v>
      </c>
      <c r="J1253" s="16"/>
      <c r="K1253" t="str" s="15">
        <v/>
      </c>
      <c r="L1253" s="17" t="str">
        <f>IF(AC1253="Local catalog","",IF(AG1253="Yes",IF(ISNUMBER(E1253),E1253,""),IF(I1253="Keep current",IF(ISNUMBER(E1253),E1253,""),IF(AH1253&lt;&gt;"Yes","",IF(I1253="Approve proposed",F1253,IF(AND(I1253="Use my price",AND(ISNUMBER(J1253),J1253&gt;0)),J1253,""))))))</f>
        <v/>
      </c>
      <c r="M1253" t="str" s="7">
        <f>IF(AND(AG1253="Yes",OR(I1253="Approve proposed",I1253="Use my price")),"CHECK: protected price kept current",IF(OR(I1253="Unreviewed",I1253=""),"Pending review",IF(I1253="Hold","On hold",IF(I1253="Keep current",IF(ISNUMBER(E1253),"Kept current","CHECK: no confirmed current price"),IF(AH1253&lt;&gt;"Yes","CHECK: source needs review",IF(AND(I1253="Use my price",NOT(AND(ISNUMBER(J1253),J1253&gt;0))),"CHECK: enter a price above zero",IF(NOT(OR(I1253="Approve proposed",I1253="Use my price")),"CHECK: choose a listed decision",IF(OR(NOT(ISNUMBER(L1253)),L1253&lt;=0,NOT(ISNUMBER(Y1253)),Y1253&lt;=0,X1253&gt;=1),"CHECK: price or base unavailable",IF(L1253/(Y1253*(1-X1253))-1&lt;0,"CHECK: price below local base","Ready")))))))))</f>
        <v>Pending review</v>
      </c>
      <c r="N1253" s="18">
        <v>49</v>
      </c>
      <c r="O1253" s="19">
        <v>0.4</v>
      </c>
      <c r="P1253" s="14">
        <v>0.512</v>
      </c>
      <c r="Q1253" s="20" t="str">
        <f>IF(AND(ISNUMBER(L1253),ISNUMBER(Y1253),Y1253&gt;0,X1253&lt;1),ROUND(L1253/(Y1253*(1-X1253))-1,4),"")</f>
        <v/>
      </c>
      <c r="R1253" s="12">
        <v>0</v>
      </c>
      <c r="S1253" s="13">
        <f>IF(AND(ISNUMBER(E1253),E1253&gt;0,ISNUMBER(F1253)),R1253*(F1253/E1253-1)*(1-'Start Here'!$B$16),0)</f>
        <v>0</v>
      </c>
      <c r="T1253" s="17">
        <f>IF(AND(M1253="Ready",OR(I1253="Approve proposed",AND(I1253="Use my price",AND(ISNUMBER(J1253),J1253&gt;0))),ISNUMBER(L1253),E1253&gt;0),R1253*(L1253/E1253-1)*(1-'Start Here'!$B$16),0)</f>
        <v>0</v>
      </c>
      <c r="U1253" t="str" s="6">
        <v>Currently hidden; do not activate automatically</v>
      </c>
      <c r="V1253" t="str" s="21">
        <v>No</v>
      </c>
      <c r="W1253" t="str" s="21">
        <v>No</v>
      </c>
      <c r="X1253" s="22">
        <v>0</v>
      </c>
      <c r="Y1253" s="18">
        <v>35</v>
      </c>
      <c r="AB1253" t="str" s="6">
        <v>2026-10-01 10:41:27 UTC</v>
      </c>
      <c r="AC1253" t="str" s="6">
        <v>Local Line cache</v>
      </c>
      <c r="AD1253" s="23">
        <v>1033698</v>
      </c>
      <c r="AE1253" s="23">
        <v>829900</v>
      </c>
      <c r="AF1253" t="str" s="23">
        <v>1033698:829900:guest</v>
      </c>
      <c r="AG1253" t="str" s="23">
        <v>No</v>
      </c>
      <c r="AH1253" t="str" s="23">
        <v>Yes</v>
      </c>
      <c r="AI1253" s="18">
        <v>0</v>
      </c>
    </row>
    <row r="1254" ht="32" customHeight="1">
      <c r="A1254" t="str" s="7">
        <v>Full Farm CSA</v>
      </c>
      <c r="B1254" t="str" s="7">
        <v>Deck Family Farm &amp; Full Farm CSA Hoodie</v>
      </c>
      <c r="C1254" t="str" s="7">
        <v>Medium</v>
      </c>
      <c r="D1254" t="str" s="7">
        <v>SNAP</v>
      </c>
      <c r="G1254" s="13" t="str">
        <f>IF(AND(ISNUMBER(E1254),ISNUMBER(F1254)),F1254-E1254,"")</f>
        <v/>
      </c>
      <c r="H1254" s="14" t="str">
        <f>IF(AND(ISNUMBER(E1254),E1254&gt;0,ISNUMBER(F1254)),F1254/E1254-1,"")</f>
        <v/>
      </c>
      <c r="I1254" t="str" s="15">
        <v>Hold</v>
      </c>
      <c r="J1254" s="24"/>
      <c r="K1254" t="str" s="15">
        <v/>
      </c>
      <c r="L1254" s="17" t="str">
        <f>IF(AC1254="Local catalog","",IF(AG1254="Yes",IF(ISNUMBER(E1254),E1254,""),IF(I1254="Keep current",IF(ISNUMBER(E1254),E1254,""),IF(AH1254&lt;&gt;"Yes","",IF(I1254="Approve proposed",F1254,IF(AND(I1254="Use my price",AND(ISNUMBER(J1254),J1254&gt;0)),J1254,""))))))</f>
        <v/>
      </c>
      <c r="M1254" t="str" s="7">
        <f>IF(AND(AG1254="Yes",OR(I1254="Approve proposed",I1254="Use my price")),"CHECK: protected price kept current",IF(OR(I1254="Unreviewed",I1254=""),"Pending review",IF(I1254="Hold","On hold",IF(I1254="Keep current",IF(ISNUMBER(E1254),"Kept current","CHECK: no confirmed current price"),IF(AH1254&lt;&gt;"Yes","CHECK: source needs review",IF(AND(I1254="Use my price",NOT(AND(ISNUMBER(J1254),J1254&gt;0))),"CHECK: enter a price above zero",IF(NOT(OR(I1254="Approve proposed",I1254="Use my price")),"CHECK: choose a listed decision",IF(OR(NOT(ISNUMBER(L1254)),L1254&lt;=0,NOT(ISNUMBER(Y1254)),Y1254&lt;=0,X1254&gt;=1),"CHECK: price or base unavailable",IF(L1254/(Y1254*(1-X1254))-1&lt;0,"CHECK: price below local base","Ready")))))))))</f>
        <v>On hold</v>
      </c>
      <c r="N1254" s="18">
        <v>49</v>
      </c>
      <c r="O1254" s="19">
        <v>0.4</v>
      </c>
      <c r="Q1254" s="20" t="str">
        <f>IF(AND(ISNUMBER(L1254),ISNUMBER(Y1254),Y1254&gt;0,X1254&lt;1),ROUND(L1254/(Y1254*(1-X1254))-1,4),"")</f>
        <v/>
      </c>
      <c r="R1254" s="12">
        <v>0</v>
      </c>
      <c r="S1254" s="13">
        <f>IF(AND(ISNUMBER(E1254),E1254&gt;0,ISNUMBER(F1254)),R1254*(F1254/E1254-1)*(1-'Start Here'!$B$16),0)</f>
        <v>0</v>
      </c>
      <c r="T1254" s="17">
        <f>IF(AND(M1254="Ready",OR(I1254="Approve proposed",AND(I1254="Use my price",AND(ISNUMBER(J1254),J1254&gt;0))),ISNUMBER(L1254),E1254&gt;0),R1254*(L1254/E1254-1)*(1-'Start Here'!$B$16),0)</f>
        <v>0</v>
      </c>
      <c r="U1254" t="str" s="6">
        <v>SNAP: preserve existing selling price; No confirmed Local Line price/list; local calculation is reference only; Currently hidden; do not activate automatically</v>
      </c>
      <c r="V1254" t="str" s="21">
        <v>No</v>
      </c>
      <c r="W1254" t="str" s="21">
        <v>No</v>
      </c>
      <c r="X1254" s="22">
        <v>0</v>
      </c>
      <c r="Y1254" s="18">
        <v>35</v>
      </c>
      <c r="AB1254" t="str" s="6">
        <v/>
      </c>
      <c r="AC1254" t="str" s="6">
        <v>Local calculation only</v>
      </c>
      <c r="AD1254" s="23">
        <v>1033698</v>
      </c>
      <c r="AE1254" s="23">
        <v>829900</v>
      </c>
      <c r="AF1254" t="str" s="23">
        <v>1033698:829900:snap</v>
      </c>
      <c r="AG1254" t="str" s="23">
        <v>Yes</v>
      </c>
      <c r="AH1254" t="str" s="23">
        <v>No</v>
      </c>
      <c r="AI1254" s="18">
        <v>0</v>
      </c>
    </row>
    <row r="1255" ht="32" customHeight="1">
      <c r="A1255" t="str" s="7">
        <v>Full Farm CSA</v>
      </c>
      <c r="B1255" t="str" s="7">
        <v>Deck Family Farm &amp; Full Farm CSA Hoodie</v>
      </c>
      <c r="C1255" t="str" s="7">
        <v>Small</v>
      </c>
      <c r="D1255" t="str" s="7">
        <v>Herd Share Members</v>
      </c>
      <c r="E1255" s="12">
        <v>45.5</v>
      </c>
      <c r="F1255" s="13">
        <v>49.14</v>
      </c>
      <c r="G1255" s="13">
        <f>IF(AND(ISNUMBER(E1255),ISNUMBER(F1255)),F1255-E1255,"")</f>
        <v>3.64</v>
      </c>
      <c r="H1255" s="14">
        <f>IF(AND(ISNUMBER(E1255),E1255&gt;0,ISNUMBER(F1255)),F1255/E1255-1,"")</f>
        <v>0.08000000000000007</v>
      </c>
      <c r="I1255" t="str" s="15">
        <v>Unreviewed</v>
      </c>
      <c r="J1255" s="16"/>
      <c r="K1255" t="str" s="15">
        <v/>
      </c>
      <c r="L1255" s="17" t="str">
        <f>IF(AC1255="Local catalog","",IF(AG1255="Yes",IF(ISNUMBER(E1255),E1255,""),IF(I1255="Keep current",IF(ISNUMBER(E1255),E1255,""),IF(AH1255&lt;&gt;"Yes","",IF(I1255="Approve proposed",F1255,IF(AND(I1255="Use my price",AND(ISNUMBER(J1255),J1255&gt;0)),J1255,""))))))</f>
        <v/>
      </c>
      <c r="M1255" t="str" s="7">
        <f>IF(AND(AG1255="Yes",OR(I1255="Approve proposed",I1255="Use my price")),"CHECK: protected price kept current",IF(OR(I1255="Unreviewed",I1255=""),"Pending review",IF(I1255="Hold","On hold",IF(I1255="Keep current",IF(ISNUMBER(E1255),"Kept current","CHECK: no confirmed current price"),IF(AH1255&lt;&gt;"Yes","CHECK: source needs review",IF(AND(I1255="Use my price",NOT(AND(ISNUMBER(J1255),J1255&gt;0))),"CHECK: enter a price above zero",IF(NOT(OR(I1255="Approve proposed",I1255="Use my price")),"CHECK: choose a listed decision",IF(OR(NOT(ISNUMBER(L1255)),L1255&lt;=0,NOT(ISNUMBER(Y1255)),Y1255&lt;=0,X1255&gt;=1),"CHECK: price or base unavailable",IF(L1255/(Y1255*(1-X1255))-1&lt;0,"CHECK: price below local base","Ready")))))))))</f>
        <v>Pending review</v>
      </c>
      <c r="N1255" s="18">
        <v>49</v>
      </c>
      <c r="O1255" s="19">
        <v>0.4</v>
      </c>
      <c r="P1255" s="14">
        <v>0.404</v>
      </c>
      <c r="Q1255" s="20" t="str">
        <f>IF(AND(ISNUMBER(L1255),ISNUMBER(Y1255),Y1255&gt;0,X1255&lt;1),ROUND(L1255/(Y1255*(1-X1255))-1,4),"")</f>
        <v/>
      </c>
      <c r="R1255" s="12">
        <v>45.5</v>
      </c>
      <c r="S1255" s="13">
        <f>IF(AND(ISNUMBER(E1255),E1255&gt;0,ISNUMBER(F1255)),R1255*(F1255/E1255-1)*(1-'Start Here'!$B$16),0)</f>
        <v>3.530800000000003</v>
      </c>
      <c r="T1255" s="17">
        <f>IF(AND(M1255="Ready",OR(I1255="Approve proposed",AND(I1255="Use my price",AND(ISNUMBER(J1255),J1255&gt;0))),ISNUMBER(L1255),E1255&gt;0),R1255*(L1255/E1255-1)*(1-'Start Here'!$B$16),0)</f>
        <v>0</v>
      </c>
      <c r="U1255" t="str" s="6">
        <v>Local and Local Line prices differ; Currently hidden; do not activate automatically</v>
      </c>
      <c r="V1255" t="str" s="21">
        <v>No</v>
      </c>
      <c r="W1255" t="str" s="21">
        <v>No</v>
      </c>
      <c r="X1255" s="22">
        <v>0</v>
      </c>
      <c r="Y1255" s="18">
        <v>35</v>
      </c>
      <c r="AB1255" t="str" s="6">
        <v>2026-10-01 10:41:27 UTC</v>
      </c>
      <c r="AC1255" t="str" s="6">
        <v>Local Line cache</v>
      </c>
      <c r="AD1255" s="23">
        <v>1033698</v>
      </c>
      <c r="AE1255" s="23">
        <v>829901</v>
      </c>
      <c r="AF1255" t="str" s="23">
        <v>1033698:829901:herdShare</v>
      </c>
      <c r="AG1255" t="str" s="23">
        <v>No</v>
      </c>
      <c r="AH1255" t="str" s="23">
        <v>Yes</v>
      </c>
      <c r="AI1255" s="18">
        <v>35</v>
      </c>
    </row>
    <row r="1256" ht="32" customHeight="1">
      <c r="A1256" t="str" s="7">
        <v>Full Farm CSA</v>
      </c>
      <c r="B1256" t="str" s="7">
        <v>Deck Family Farm &amp; Full Farm CSA Hoodie</v>
      </c>
      <c r="C1256" t="str" s="7">
        <v>Small</v>
      </c>
      <c r="D1256" t="str" s="7">
        <v>CSA Members</v>
      </c>
      <c r="E1256" s="12">
        <v>45.5</v>
      </c>
      <c r="F1256" s="13">
        <v>49.14</v>
      </c>
      <c r="G1256" s="13">
        <f>IF(AND(ISNUMBER(E1256),ISNUMBER(F1256)),F1256-E1256,"")</f>
        <v>3.64</v>
      </c>
      <c r="H1256" s="14">
        <f>IF(AND(ISNUMBER(E1256),E1256&gt;0,ISNUMBER(F1256)),F1256/E1256-1,"")</f>
        <v>0.08000000000000007</v>
      </c>
      <c r="I1256" t="str" s="15">
        <v>Unreviewed</v>
      </c>
      <c r="J1256" s="16"/>
      <c r="K1256" t="str" s="15">
        <v/>
      </c>
      <c r="L1256" s="17" t="str">
        <f>IF(AC1256="Local catalog","",IF(AG1256="Yes",IF(ISNUMBER(E1256),E1256,""),IF(I1256="Keep current",IF(ISNUMBER(E1256),E1256,""),IF(AH1256&lt;&gt;"Yes","",IF(I1256="Approve proposed",F1256,IF(AND(I1256="Use my price",AND(ISNUMBER(J1256),J1256&gt;0)),J1256,""))))))</f>
        <v/>
      </c>
      <c r="M1256" t="str" s="7">
        <f>IF(AND(AG1256="Yes",OR(I1256="Approve proposed",I1256="Use my price")),"CHECK: protected price kept current",IF(OR(I1256="Unreviewed",I1256=""),"Pending review",IF(I1256="Hold","On hold",IF(I1256="Keep current",IF(ISNUMBER(E1256),"Kept current","CHECK: no confirmed current price"),IF(AH1256&lt;&gt;"Yes","CHECK: source needs review",IF(AND(I1256="Use my price",NOT(AND(ISNUMBER(J1256),J1256&gt;0))),"CHECK: enter a price above zero",IF(NOT(OR(I1256="Approve proposed",I1256="Use my price")),"CHECK: choose a listed decision",IF(OR(NOT(ISNUMBER(L1256)),L1256&lt;=0,NOT(ISNUMBER(Y1256)),Y1256&lt;=0,X1256&gt;=1),"CHECK: price or base unavailable",IF(L1256/(Y1256*(1-X1256))-1&lt;0,"CHECK: price below local base","Ready")))))))))</f>
        <v>Pending review</v>
      </c>
      <c r="N1256" s="18">
        <v>49</v>
      </c>
      <c r="O1256" s="19">
        <v>0.4</v>
      </c>
      <c r="P1256" s="14">
        <v>0.404</v>
      </c>
      <c r="Q1256" s="20" t="str">
        <f>IF(AND(ISNUMBER(L1256),ISNUMBER(Y1256),Y1256&gt;0,X1256&lt;1),ROUND(L1256/(Y1256*(1-X1256))-1,4),"")</f>
        <v/>
      </c>
      <c r="R1256" s="12">
        <v>0</v>
      </c>
      <c r="S1256" s="13">
        <f>IF(AND(ISNUMBER(E1256),E1256&gt;0,ISNUMBER(F1256)),R1256*(F1256/E1256-1)*(1-'Start Here'!$B$16),0)</f>
        <v>0</v>
      </c>
      <c r="T1256" s="17">
        <f>IF(AND(M1256="Ready",OR(I1256="Approve proposed",AND(I1256="Use my price",AND(ISNUMBER(J1256),J1256&gt;0))),ISNUMBER(L1256),E1256&gt;0),R1256*(L1256/E1256-1)*(1-'Start Here'!$B$16),0)</f>
        <v>0</v>
      </c>
      <c r="U1256" t="str" s="6">
        <v>Local and Local Line prices differ; Currently hidden; do not activate automatically</v>
      </c>
      <c r="V1256" t="str" s="21">
        <v>No</v>
      </c>
      <c r="W1256" t="str" s="21">
        <v>No</v>
      </c>
      <c r="X1256" s="22">
        <v>0</v>
      </c>
      <c r="Y1256" s="18">
        <v>35</v>
      </c>
      <c r="AB1256" t="str" s="6">
        <v>2026-10-01 10:41:27 UTC</v>
      </c>
      <c r="AC1256" t="str" s="6">
        <v>Local Line cache</v>
      </c>
      <c r="AD1256" s="23">
        <v>1033698</v>
      </c>
      <c r="AE1256" s="23">
        <v>829901</v>
      </c>
      <c r="AF1256" t="str" s="23">
        <v>1033698:829901:member</v>
      </c>
      <c r="AG1256" t="str" s="23">
        <v>No</v>
      </c>
      <c r="AH1256" t="str" s="23">
        <v>Yes</v>
      </c>
      <c r="AI1256" s="18">
        <v>0</v>
      </c>
    </row>
    <row r="1257" ht="32" customHeight="1">
      <c r="A1257" t="str" s="7">
        <v>Full Farm CSA</v>
      </c>
      <c r="B1257" t="str" s="7">
        <v>Deck Family Farm &amp; Full Farm CSA Hoodie</v>
      </c>
      <c r="C1257" t="str" s="7">
        <v>Small</v>
      </c>
      <c r="D1257" t="str" s="7">
        <v>Guest Basket</v>
      </c>
      <c r="E1257" s="12">
        <v>49</v>
      </c>
      <c r="F1257" s="13">
        <v>52.92</v>
      </c>
      <c r="G1257" s="13">
        <f>IF(AND(ISNUMBER(E1257),ISNUMBER(F1257)),F1257-E1257,"")</f>
        <v>3.92</v>
      </c>
      <c r="H1257" s="14">
        <f>IF(AND(ISNUMBER(E1257),E1257&gt;0,ISNUMBER(F1257)),F1257/E1257-1,"")</f>
        <v>0.08000000000000007</v>
      </c>
      <c r="I1257" t="str" s="15">
        <v>Unreviewed</v>
      </c>
      <c r="J1257" s="16"/>
      <c r="K1257" t="str" s="15">
        <v/>
      </c>
      <c r="L1257" s="17" t="str">
        <f>IF(AC1257="Local catalog","",IF(AG1257="Yes",IF(ISNUMBER(E1257),E1257,""),IF(I1257="Keep current",IF(ISNUMBER(E1257),E1257,""),IF(AH1257&lt;&gt;"Yes","",IF(I1257="Approve proposed",F1257,IF(AND(I1257="Use my price",AND(ISNUMBER(J1257),J1257&gt;0)),J1257,""))))))</f>
        <v/>
      </c>
      <c r="M1257" t="str" s="7">
        <f>IF(AND(AG1257="Yes",OR(I1257="Approve proposed",I1257="Use my price")),"CHECK: protected price kept current",IF(OR(I1257="Unreviewed",I1257=""),"Pending review",IF(I1257="Hold","On hold",IF(I1257="Keep current",IF(ISNUMBER(E1257),"Kept current","CHECK: no confirmed current price"),IF(AH1257&lt;&gt;"Yes","CHECK: source needs review",IF(AND(I1257="Use my price",NOT(AND(ISNUMBER(J1257),J1257&gt;0))),"CHECK: enter a price above zero",IF(NOT(OR(I1257="Approve proposed",I1257="Use my price")),"CHECK: choose a listed decision",IF(OR(NOT(ISNUMBER(L1257)),L1257&lt;=0,NOT(ISNUMBER(Y1257)),Y1257&lt;=0,X1257&gt;=1),"CHECK: price or base unavailable",IF(L1257/(Y1257*(1-X1257))-1&lt;0,"CHECK: price below local base","Ready")))))))))</f>
        <v>Pending review</v>
      </c>
      <c r="N1257" s="18">
        <v>49</v>
      </c>
      <c r="O1257" s="19">
        <v>0.4</v>
      </c>
      <c r="P1257" s="14">
        <v>0.512</v>
      </c>
      <c r="Q1257" s="20" t="str">
        <f>IF(AND(ISNUMBER(L1257),ISNUMBER(Y1257),Y1257&gt;0,X1257&lt;1),ROUND(L1257/(Y1257*(1-X1257))-1,4),"")</f>
        <v/>
      </c>
      <c r="R1257" s="12">
        <v>0</v>
      </c>
      <c r="S1257" s="13">
        <f>IF(AND(ISNUMBER(E1257),E1257&gt;0,ISNUMBER(F1257)),R1257*(F1257/E1257-1)*(1-'Start Here'!$B$16),0)</f>
        <v>0</v>
      </c>
      <c r="T1257" s="17">
        <f>IF(AND(M1257="Ready",OR(I1257="Approve proposed",AND(I1257="Use my price",AND(ISNUMBER(J1257),J1257&gt;0))),ISNUMBER(L1257),E1257&gt;0),R1257*(L1257/E1257-1)*(1-'Start Here'!$B$16),0)</f>
        <v>0</v>
      </c>
      <c r="U1257" t="str" s="6">
        <v>Currently hidden; do not activate automatically</v>
      </c>
      <c r="V1257" t="str" s="21">
        <v>No</v>
      </c>
      <c r="W1257" t="str" s="21">
        <v>No</v>
      </c>
      <c r="X1257" s="22">
        <v>0</v>
      </c>
      <c r="Y1257" s="18">
        <v>35</v>
      </c>
      <c r="AB1257" t="str" s="6">
        <v>2026-10-01 10:41:27 UTC</v>
      </c>
      <c r="AC1257" t="str" s="6">
        <v>Local Line cache</v>
      </c>
      <c r="AD1257" s="23">
        <v>1033698</v>
      </c>
      <c r="AE1257" s="23">
        <v>829901</v>
      </c>
      <c r="AF1257" t="str" s="23">
        <v>1033698:829901:guest</v>
      </c>
      <c r="AG1257" t="str" s="23">
        <v>No</v>
      </c>
      <c r="AH1257" t="str" s="23">
        <v>Yes</v>
      </c>
      <c r="AI1257" s="18">
        <v>0</v>
      </c>
    </row>
    <row r="1258" ht="32" customHeight="1">
      <c r="A1258" t="str" s="7">
        <v>Full Farm CSA</v>
      </c>
      <c r="B1258" t="str" s="7">
        <v>Deck Family Farm &amp; Full Farm CSA Hoodie</v>
      </c>
      <c r="C1258" t="str" s="7">
        <v>Small</v>
      </c>
      <c r="D1258" t="str" s="7">
        <v>SNAP</v>
      </c>
      <c r="G1258" s="13" t="str">
        <f>IF(AND(ISNUMBER(E1258),ISNUMBER(F1258)),F1258-E1258,"")</f>
        <v/>
      </c>
      <c r="H1258" s="14" t="str">
        <f>IF(AND(ISNUMBER(E1258),E1258&gt;0,ISNUMBER(F1258)),F1258/E1258-1,"")</f>
        <v/>
      </c>
      <c r="I1258" t="str" s="15">
        <v>Hold</v>
      </c>
      <c r="J1258" s="24"/>
      <c r="K1258" t="str" s="15">
        <v/>
      </c>
      <c r="L1258" s="17" t="str">
        <f>IF(AC1258="Local catalog","",IF(AG1258="Yes",IF(ISNUMBER(E1258),E1258,""),IF(I1258="Keep current",IF(ISNUMBER(E1258),E1258,""),IF(AH1258&lt;&gt;"Yes","",IF(I1258="Approve proposed",F1258,IF(AND(I1258="Use my price",AND(ISNUMBER(J1258),J1258&gt;0)),J1258,""))))))</f>
        <v/>
      </c>
      <c r="M1258" t="str" s="7">
        <f>IF(AND(AG1258="Yes",OR(I1258="Approve proposed",I1258="Use my price")),"CHECK: protected price kept current",IF(OR(I1258="Unreviewed",I1258=""),"Pending review",IF(I1258="Hold","On hold",IF(I1258="Keep current",IF(ISNUMBER(E1258),"Kept current","CHECK: no confirmed current price"),IF(AH1258&lt;&gt;"Yes","CHECK: source needs review",IF(AND(I1258="Use my price",NOT(AND(ISNUMBER(J1258),J1258&gt;0))),"CHECK: enter a price above zero",IF(NOT(OR(I1258="Approve proposed",I1258="Use my price")),"CHECK: choose a listed decision",IF(OR(NOT(ISNUMBER(L1258)),L1258&lt;=0,NOT(ISNUMBER(Y1258)),Y1258&lt;=0,X1258&gt;=1),"CHECK: price or base unavailable",IF(L1258/(Y1258*(1-X1258))-1&lt;0,"CHECK: price below local base","Ready")))))))))</f>
        <v>On hold</v>
      </c>
      <c r="N1258" s="18">
        <v>49</v>
      </c>
      <c r="O1258" s="19">
        <v>0.4</v>
      </c>
      <c r="Q1258" s="20" t="str">
        <f>IF(AND(ISNUMBER(L1258),ISNUMBER(Y1258),Y1258&gt;0,X1258&lt;1),ROUND(L1258/(Y1258*(1-X1258))-1,4),"")</f>
        <v/>
      </c>
      <c r="R1258" s="12">
        <v>0</v>
      </c>
      <c r="S1258" s="13">
        <f>IF(AND(ISNUMBER(E1258),E1258&gt;0,ISNUMBER(F1258)),R1258*(F1258/E1258-1)*(1-'Start Here'!$B$16),0)</f>
        <v>0</v>
      </c>
      <c r="T1258" s="17">
        <f>IF(AND(M1258="Ready",OR(I1258="Approve proposed",AND(I1258="Use my price",AND(ISNUMBER(J1258),J1258&gt;0))),ISNUMBER(L1258),E1258&gt;0),R1258*(L1258/E1258-1)*(1-'Start Here'!$B$16),0)</f>
        <v>0</v>
      </c>
      <c r="U1258" t="str" s="6">
        <v>SNAP: preserve existing selling price; No confirmed Local Line price/list; local calculation is reference only; Currently hidden; do not activate automatically</v>
      </c>
      <c r="V1258" t="str" s="21">
        <v>No</v>
      </c>
      <c r="W1258" t="str" s="21">
        <v>No</v>
      </c>
      <c r="X1258" s="22">
        <v>0</v>
      </c>
      <c r="Y1258" s="18">
        <v>35</v>
      </c>
      <c r="AB1258" t="str" s="6">
        <v/>
      </c>
      <c r="AC1258" t="str" s="6">
        <v>Local calculation only</v>
      </c>
      <c r="AD1258" s="23">
        <v>1033698</v>
      </c>
      <c r="AE1258" s="23">
        <v>829901</v>
      </c>
      <c r="AF1258" t="str" s="23">
        <v>1033698:829901:snap</v>
      </c>
      <c r="AG1258" t="str" s="23">
        <v>Yes</v>
      </c>
      <c r="AH1258" t="str" s="23">
        <v>No</v>
      </c>
      <c r="AI1258" s="18">
        <v>0</v>
      </c>
    </row>
    <row r="1259" ht="32" customHeight="1">
      <c r="A1259" t="str" s="7">
        <v>Full Farm CSA</v>
      </c>
      <c r="B1259" t="str" s="7">
        <v>Deck Family Farm &amp; Full Farm CSA Hoodie</v>
      </c>
      <c r="C1259" t="str" s="7">
        <v>Xtra Large</v>
      </c>
      <c r="D1259" t="str" s="7">
        <v>Herd Share Members</v>
      </c>
      <c r="E1259" s="12">
        <v>45.5</v>
      </c>
      <c r="F1259" s="13">
        <v>49.14</v>
      </c>
      <c r="G1259" s="13">
        <f>IF(AND(ISNUMBER(E1259),ISNUMBER(F1259)),F1259-E1259,"")</f>
        <v>3.64</v>
      </c>
      <c r="H1259" s="14">
        <f>IF(AND(ISNUMBER(E1259),E1259&gt;0,ISNUMBER(F1259)),F1259/E1259-1,"")</f>
        <v>0.08000000000000007</v>
      </c>
      <c r="I1259" t="str" s="15">
        <v>Unreviewed</v>
      </c>
      <c r="J1259" s="16"/>
      <c r="K1259" t="str" s="15">
        <v/>
      </c>
      <c r="L1259" s="17" t="str">
        <f>IF(AC1259="Local catalog","",IF(AG1259="Yes",IF(ISNUMBER(E1259),E1259,""),IF(I1259="Keep current",IF(ISNUMBER(E1259),E1259,""),IF(AH1259&lt;&gt;"Yes","",IF(I1259="Approve proposed",F1259,IF(AND(I1259="Use my price",AND(ISNUMBER(J1259),J1259&gt;0)),J1259,""))))))</f>
        <v/>
      </c>
      <c r="M1259" t="str" s="7">
        <f>IF(AND(AG1259="Yes",OR(I1259="Approve proposed",I1259="Use my price")),"CHECK: protected price kept current",IF(OR(I1259="Unreviewed",I1259=""),"Pending review",IF(I1259="Hold","On hold",IF(I1259="Keep current",IF(ISNUMBER(E1259),"Kept current","CHECK: no confirmed current price"),IF(AH1259&lt;&gt;"Yes","CHECK: source needs review",IF(AND(I1259="Use my price",NOT(AND(ISNUMBER(J1259),J1259&gt;0))),"CHECK: enter a price above zero",IF(NOT(OR(I1259="Approve proposed",I1259="Use my price")),"CHECK: choose a listed decision",IF(OR(NOT(ISNUMBER(L1259)),L1259&lt;=0,NOT(ISNUMBER(Y1259)),Y1259&lt;=0,X1259&gt;=1),"CHECK: price or base unavailable",IF(L1259/(Y1259*(1-X1259))-1&lt;0,"CHECK: price below local base","Ready")))))))))</f>
        <v>Pending review</v>
      </c>
      <c r="N1259" s="18">
        <v>49</v>
      </c>
      <c r="O1259" s="19">
        <v>0.4</v>
      </c>
      <c r="P1259" s="14">
        <v>0.404</v>
      </c>
      <c r="Q1259" s="20" t="str">
        <f>IF(AND(ISNUMBER(L1259),ISNUMBER(Y1259),Y1259&gt;0,X1259&lt;1),ROUND(L1259/(Y1259*(1-X1259))-1,4),"")</f>
        <v/>
      </c>
      <c r="R1259" s="12">
        <v>0</v>
      </c>
      <c r="S1259" s="13">
        <f>IF(AND(ISNUMBER(E1259),E1259&gt;0,ISNUMBER(F1259)),R1259*(F1259/E1259-1)*(1-'Start Here'!$B$16),0)</f>
        <v>0</v>
      </c>
      <c r="T1259" s="17">
        <f>IF(AND(M1259="Ready",OR(I1259="Approve proposed",AND(I1259="Use my price",AND(ISNUMBER(J1259),J1259&gt;0))),ISNUMBER(L1259),E1259&gt;0),R1259*(L1259/E1259-1)*(1-'Start Here'!$B$16),0)</f>
        <v>0</v>
      </c>
      <c r="U1259" t="str" s="6">
        <v>Local and Local Line prices differ; Currently hidden; do not activate automatically</v>
      </c>
      <c r="V1259" t="str" s="21">
        <v>No</v>
      </c>
      <c r="W1259" t="str" s="21">
        <v>No</v>
      </c>
      <c r="X1259" s="22">
        <v>0</v>
      </c>
      <c r="Y1259" s="18">
        <v>35</v>
      </c>
      <c r="AB1259" t="str" s="6">
        <v>2026-10-01 10:41:27 UTC</v>
      </c>
      <c r="AC1259" t="str" s="6">
        <v>Local Line cache</v>
      </c>
      <c r="AD1259" s="23">
        <v>1033698</v>
      </c>
      <c r="AE1259" s="23">
        <v>829898</v>
      </c>
      <c r="AF1259" t="str" s="23">
        <v>1033698:829898:herdShare</v>
      </c>
      <c r="AG1259" t="str" s="23">
        <v>No</v>
      </c>
      <c r="AH1259" t="str" s="23">
        <v>Yes</v>
      </c>
      <c r="AI1259" s="18">
        <v>0</v>
      </c>
    </row>
    <row r="1260" ht="32" customHeight="1">
      <c r="A1260" t="str" s="7">
        <v>Full Farm CSA</v>
      </c>
      <c r="B1260" t="str" s="7">
        <v>Deck Family Farm &amp; Full Farm CSA Hoodie</v>
      </c>
      <c r="C1260" t="str" s="7">
        <v>Xtra Large</v>
      </c>
      <c r="D1260" t="str" s="7">
        <v>CSA Members</v>
      </c>
      <c r="E1260" s="12">
        <v>45.5</v>
      </c>
      <c r="F1260" s="13">
        <v>49.14</v>
      </c>
      <c r="G1260" s="13">
        <f>IF(AND(ISNUMBER(E1260),ISNUMBER(F1260)),F1260-E1260,"")</f>
        <v>3.64</v>
      </c>
      <c r="H1260" s="14">
        <f>IF(AND(ISNUMBER(E1260),E1260&gt;0,ISNUMBER(F1260)),F1260/E1260-1,"")</f>
        <v>0.08000000000000007</v>
      </c>
      <c r="I1260" t="str" s="15">
        <v>Unreviewed</v>
      </c>
      <c r="J1260" s="16"/>
      <c r="K1260" t="str" s="15">
        <v/>
      </c>
      <c r="L1260" s="17" t="str">
        <f>IF(AC1260="Local catalog","",IF(AG1260="Yes",IF(ISNUMBER(E1260),E1260,""),IF(I1260="Keep current",IF(ISNUMBER(E1260),E1260,""),IF(AH1260&lt;&gt;"Yes","",IF(I1260="Approve proposed",F1260,IF(AND(I1260="Use my price",AND(ISNUMBER(J1260),J1260&gt;0)),J1260,""))))))</f>
        <v/>
      </c>
      <c r="M1260" t="str" s="7">
        <f>IF(AND(AG1260="Yes",OR(I1260="Approve proposed",I1260="Use my price")),"CHECK: protected price kept current",IF(OR(I1260="Unreviewed",I1260=""),"Pending review",IF(I1260="Hold","On hold",IF(I1260="Keep current",IF(ISNUMBER(E1260),"Kept current","CHECK: no confirmed current price"),IF(AH1260&lt;&gt;"Yes","CHECK: source needs review",IF(AND(I1260="Use my price",NOT(AND(ISNUMBER(J1260),J1260&gt;0))),"CHECK: enter a price above zero",IF(NOT(OR(I1260="Approve proposed",I1260="Use my price")),"CHECK: choose a listed decision",IF(OR(NOT(ISNUMBER(L1260)),L1260&lt;=0,NOT(ISNUMBER(Y1260)),Y1260&lt;=0,X1260&gt;=1),"CHECK: price or base unavailable",IF(L1260/(Y1260*(1-X1260))-1&lt;0,"CHECK: price below local base","Ready")))))))))</f>
        <v>Pending review</v>
      </c>
      <c r="N1260" s="18">
        <v>49</v>
      </c>
      <c r="O1260" s="19">
        <v>0.4</v>
      </c>
      <c r="P1260" s="14">
        <v>0.404</v>
      </c>
      <c r="Q1260" s="20" t="str">
        <f>IF(AND(ISNUMBER(L1260),ISNUMBER(Y1260),Y1260&gt;0,X1260&lt;1),ROUND(L1260/(Y1260*(1-X1260))-1,4),"")</f>
        <v/>
      </c>
      <c r="R1260" s="12">
        <v>0</v>
      </c>
      <c r="S1260" s="13">
        <f>IF(AND(ISNUMBER(E1260),E1260&gt;0,ISNUMBER(F1260)),R1260*(F1260/E1260-1)*(1-'Start Here'!$B$16),0)</f>
        <v>0</v>
      </c>
      <c r="T1260" s="17">
        <f>IF(AND(M1260="Ready",OR(I1260="Approve proposed",AND(I1260="Use my price",AND(ISNUMBER(J1260),J1260&gt;0))),ISNUMBER(L1260),E1260&gt;0),R1260*(L1260/E1260-1)*(1-'Start Here'!$B$16),0)</f>
        <v>0</v>
      </c>
      <c r="U1260" t="str" s="6">
        <v>Local and Local Line prices differ; Currently hidden; do not activate automatically</v>
      </c>
      <c r="V1260" t="str" s="21">
        <v>No</v>
      </c>
      <c r="W1260" t="str" s="21">
        <v>No</v>
      </c>
      <c r="X1260" s="22">
        <v>0</v>
      </c>
      <c r="Y1260" s="18">
        <v>35</v>
      </c>
      <c r="AB1260" t="str" s="6">
        <v>2026-10-01 10:41:27 UTC</v>
      </c>
      <c r="AC1260" t="str" s="6">
        <v>Local Line cache</v>
      </c>
      <c r="AD1260" s="23">
        <v>1033698</v>
      </c>
      <c r="AE1260" s="23">
        <v>829898</v>
      </c>
      <c r="AF1260" t="str" s="23">
        <v>1033698:829898:member</v>
      </c>
      <c r="AG1260" t="str" s="23">
        <v>No</v>
      </c>
      <c r="AH1260" t="str" s="23">
        <v>Yes</v>
      </c>
      <c r="AI1260" s="18">
        <v>0</v>
      </c>
    </row>
    <row r="1261" ht="32" customHeight="1">
      <c r="A1261" t="str" s="7">
        <v>Full Farm CSA</v>
      </c>
      <c r="B1261" t="str" s="7">
        <v>Deck Family Farm &amp; Full Farm CSA Hoodie</v>
      </c>
      <c r="C1261" t="str" s="7">
        <v>Xtra Large</v>
      </c>
      <c r="D1261" t="str" s="7">
        <v>Guest Basket</v>
      </c>
      <c r="E1261" s="12">
        <v>49</v>
      </c>
      <c r="F1261" s="13">
        <v>52.92</v>
      </c>
      <c r="G1261" s="13">
        <f>IF(AND(ISNUMBER(E1261),ISNUMBER(F1261)),F1261-E1261,"")</f>
        <v>3.92</v>
      </c>
      <c r="H1261" s="14">
        <f>IF(AND(ISNUMBER(E1261),E1261&gt;0,ISNUMBER(F1261)),F1261/E1261-1,"")</f>
        <v>0.08000000000000007</v>
      </c>
      <c r="I1261" t="str" s="15">
        <v>Unreviewed</v>
      </c>
      <c r="J1261" s="16"/>
      <c r="K1261" t="str" s="15">
        <v/>
      </c>
      <c r="L1261" s="17" t="str">
        <f>IF(AC1261="Local catalog","",IF(AG1261="Yes",IF(ISNUMBER(E1261),E1261,""),IF(I1261="Keep current",IF(ISNUMBER(E1261),E1261,""),IF(AH1261&lt;&gt;"Yes","",IF(I1261="Approve proposed",F1261,IF(AND(I1261="Use my price",AND(ISNUMBER(J1261),J1261&gt;0)),J1261,""))))))</f>
        <v/>
      </c>
      <c r="M1261" t="str" s="7">
        <f>IF(AND(AG1261="Yes",OR(I1261="Approve proposed",I1261="Use my price")),"CHECK: protected price kept current",IF(OR(I1261="Unreviewed",I1261=""),"Pending review",IF(I1261="Hold","On hold",IF(I1261="Keep current",IF(ISNUMBER(E1261),"Kept current","CHECK: no confirmed current price"),IF(AH1261&lt;&gt;"Yes","CHECK: source needs review",IF(AND(I1261="Use my price",NOT(AND(ISNUMBER(J1261),J1261&gt;0))),"CHECK: enter a price above zero",IF(NOT(OR(I1261="Approve proposed",I1261="Use my price")),"CHECK: choose a listed decision",IF(OR(NOT(ISNUMBER(L1261)),L1261&lt;=0,NOT(ISNUMBER(Y1261)),Y1261&lt;=0,X1261&gt;=1),"CHECK: price or base unavailable",IF(L1261/(Y1261*(1-X1261))-1&lt;0,"CHECK: price below local base","Ready")))))))))</f>
        <v>Pending review</v>
      </c>
      <c r="N1261" s="18">
        <v>49</v>
      </c>
      <c r="O1261" s="19">
        <v>0.4</v>
      </c>
      <c r="P1261" s="14">
        <v>0.512</v>
      </c>
      <c r="Q1261" s="20" t="str">
        <f>IF(AND(ISNUMBER(L1261),ISNUMBER(Y1261),Y1261&gt;0,X1261&lt;1),ROUND(L1261/(Y1261*(1-X1261))-1,4),"")</f>
        <v/>
      </c>
      <c r="R1261" s="12">
        <v>0</v>
      </c>
      <c r="S1261" s="13">
        <f>IF(AND(ISNUMBER(E1261),E1261&gt;0,ISNUMBER(F1261)),R1261*(F1261/E1261-1)*(1-'Start Here'!$B$16),0)</f>
        <v>0</v>
      </c>
      <c r="T1261" s="17">
        <f>IF(AND(M1261="Ready",OR(I1261="Approve proposed",AND(I1261="Use my price",AND(ISNUMBER(J1261),J1261&gt;0))),ISNUMBER(L1261),E1261&gt;0),R1261*(L1261/E1261-1)*(1-'Start Here'!$B$16),0)</f>
        <v>0</v>
      </c>
      <c r="U1261" t="str" s="6">
        <v>Currently hidden; do not activate automatically</v>
      </c>
      <c r="V1261" t="str" s="21">
        <v>No</v>
      </c>
      <c r="W1261" t="str" s="21">
        <v>No</v>
      </c>
      <c r="X1261" s="22">
        <v>0</v>
      </c>
      <c r="Y1261" s="18">
        <v>35</v>
      </c>
      <c r="AB1261" t="str" s="6">
        <v>2026-10-01 10:41:27 UTC</v>
      </c>
      <c r="AC1261" t="str" s="6">
        <v>Local Line cache</v>
      </c>
      <c r="AD1261" s="23">
        <v>1033698</v>
      </c>
      <c r="AE1261" s="23">
        <v>829898</v>
      </c>
      <c r="AF1261" t="str" s="23">
        <v>1033698:829898:guest</v>
      </c>
      <c r="AG1261" t="str" s="23">
        <v>No</v>
      </c>
      <c r="AH1261" t="str" s="23">
        <v>Yes</v>
      </c>
      <c r="AI1261" s="18">
        <v>0</v>
      </c>
    </row>
    <row r="1262" ht="32" customHeight="1">
      <c r="A1262" t="str" s="7">
        <v>Full Farm CSA</v>
      </c>
      <c r="B1262" t="str" s="7">
        <v>Deck Family Farm &amp; Full Farm CSA Hoodie</v>
      </c>
      <c r="C1262" t="str" s="7">
        <v>Xtra Large</v>
      </c>
      <c r="D1262" t="str" s="7">
        <v>SNAP</v>
      </c>
      <c r="G1262" s="13" t="str">
        <f>IF(AND(ISNUMBER(E1262),ISNUMBER(F1262)),F1262-E1262,"")</f>
        <v/>
      </c>
      <c r="H1262" s="14" t="str">
        <f>IF(AND(ISNUMBER(E1262),E1262&gt;0,ISNUMBER(F1262)),F1262/E1262-1,"")</f>
        <v/>
      </c>
      <c r="I1262" t="str" s="15">
        <v>Hold</v>
      </c>
      <c r="J1262" s="24"/>
      <c r="K1262" t="str" s="15">
        <v/>
      </c>
      <c r="L1262" s="17" t="str">
        <f>IF(AC1262="Local catalog","",IF(AG1262="Yes",IF(ISNUMBER(E1262),E1262,""),IF(I1262="Keep current",IF(ISNUMBER(E1262),E1262,""),IF(AH1262&lt;&gt;"Yes","",IF(I1262="Approve proposed",F1262,IF(AND(I1262="Use my price",AND(ISNUMBER(J1262),J1262&gt;0)),J1262,""))))))</f>
        <v/>
      </c>
      <c r="M1262" t="str" s="7">
        <f>IF(AND(AG1262="Yes",OR(I1262="Approve proposed",I1262="Use my price")),"CHECK: protected price kept current",IF(OR(I1262="Unreviewed",I1262=""),"Pending review",IF(I1262="Hold","On hold",IF(I1262="Keep current",IF(ISNUMBER(E1262),"Kept current","CHECK: no confirmed current price"),IF(AH1262&lt;&gt;"Yes","CHECK: source needs review",IF(AND(I1262="Use my price",NOT(AND(ISNUMBER(J1262),J1262&gt;0))),"CHECK: enter a price above zero",IF(NOT(OR(I1262="Approve proposed",I1262="Use my price")),"CHECK: choose a listed decision",IF(OR(NOT(ISNUMBER(L1262)),L1262&lt;=0,NOT(ISNUMBER(Y1262)),Y1262&lt;=0,X1262&gt;=1),"CHECK: price or base unavailable",IF(L1262/(Y1262*(1-X1262))-1&lt;0,"CHECK: price below local base","Ready")))))))))</f>
        <v>On hold</v>
      </c>
      <c r="N1262" s="18">
        <v>49</v>
      </c>
      <c r="O1262" s="19">
        <v>0.4</v>
      </c>
      <c r="Q1262" s="20" t="str">
        <f>IF(AND(ISNUMBER(L1262),ISNUMBER(Y1262),Y1262&gt;0,X1262&lt;1),ROUND(L1262/(Y1262*(1-X1262))-1,4),"")</f>
        <v/>
      </c>
      <c r="R1262" s="12">
        <v>0</v>
      </c>
      <c r="S1262" s="13">
        <f>IF(AND(ISNUMBER(E1262),E1262&gt;0,ISNUMBER(F1262)),R1262*(F1262/E1262-1)*(1-'Start Here'!$B$16),0)</f>
        <v>0</v>
      </c>
      <c r="T1262" s="17">
        <f>IF(AND(M1262="Ready",OR(I1262="Approve proposed",AND(I1262="Use my price",AND(ISNUMBER(J1262),J1262&gt;0))),ISNUMBER(L1262),E1262&gt;0),R1262*(L1262/E1262-1)*(1-'Start Here'!$B$16),0)</f>
        <v>0</v>
      </c>
      <c r="U1262" t="str" s="6">
        <v>SNAP: preserve existing selling price; No confirmed Local Line price/list; local calculation is reference only; Currently hidden; do not activate automatically</v>
      </c>
      <c r="V1262" t="str" s="21">
        <v>No</v>
      </c>
      <c r="W1262" t="str" s="21">
        <v>No</v>
      </c>
      <c r="X1262" s="22">
        <v>0</v>
      </c>
      <c r="Y1262" s="18">
        <v>35</v>
      </c>
      <c r="AB1262" t="str" s="6">
        <v/>
      </c>
      <c r="AC1262" t="str" s="6">
        <v>Local calculation only</v>
      </c>
      <c r="AD1262" s="23">
        <v>1033698</v>
      </c>
      <c r="AE1262" s="23">
        <v>829898</v>
      </c>
      <c r="AF1262" t="str" s="23">
        <v>1033698:829898:snap</v>
      </c>
      <c r="AG1262" t="str" s="23">
        <v>Yes</v>
      </c>
      <c r="AH1262" t="str" s="23">
        <v>No</v>
      </c>
      <c r="AI1262" s="18">
        <v>0</v>
      </c>
    </row>
    <row r="1263" ht="32" customHeight="1">
      <c r="A1263" t="str" s="7">
        <v>Full Farm CSA</v>
      </c>
      <c r="B1263" t="str" s="7">
        <v>Deck Family Farm &amp; Full Farm CSA T-Shirt</v>
      </c>
      <c r="C1263" t="str" s="7">
        <v>Large</v>
      </c>
      <c r="D1263" t="str" s="7">
        <v>Herd Share Members</v>
      </c>
      <c r="E1263" s="12">
        <v>23.8</v>
      </c>
      <c r="F1263" s="13">
        <v>25.7</v>
      </c>
      <c r="G1263" s="13">
        <f>IF(AND(ISNUMBER(E1263),ISNUMBER(F1263)),F1263-E1263,"")</f>
        <v>1.9</v>
      </c>
      <c r="H1263" s="14">
        <f>IF(AND(ISNUMBER(E1263),E1263&gt;0,ISNUMBER(F1263)),F1263/E1263-1,"")</f>
        <v>0.07983193277310918</v>
      </c>
      <c r="I1263" t="str" s="15">
        <v>Unreviewed</v>
      </c>
      <c r="J1263" s="16"/>
      <c r="K1263" t="str" s="15">
        <v/>
      </c>
      <c r="L1263" s="17" t="str">
        <f>IF(AC1263="Local catalog","",IF(AG1263="Yes",IF(ISNUMBER(E1263),E1263,""),IF(I1263="Keep current",IF(ISNUMBER(E1263),E1263,""),IF(AH1263&lt;&gt;"Yes","",IF(I1263="Approve proposed",F1263,IF(AND(I1263="Use my price",AND(ISNUMBER(J1263),J1263&gt;0)),J1263,""))))))</f>
        <v/>
      </c>
      <c r="M1263" t="str" s="7">
        <f>IF(AND(AG1263="Yes",OR(I1263="Approve proposed",I1263="Use my price")),"CHECK: protected price kept current",IF(OR(I1263="Unreviewed",I1263=""),"Pending review",IF(I1263="Hold","On hold",IF(I1263="Keep current",IF(ISNUMBER(E1263),"Kept current","CHECK: no confirmed current price"),IF(AH1263&lt;&gt;"Yes","CHECK: source needs review",IF(AND(I1263="Use my price",NOT(AND(ISNUMBER(J1263),J1263&gt;0))),"CHECK: enter a price above zero",IF(NOT(OR(I1263="Approve proposed",I1263="Use my price")),"CHECK: choose a listed decision",IF(OR(NOT(ISNUMBER(L1263)),L1263&lt;=0,NOT(ISNUMBER(Y1263)),Y1263&lt;=0,X1263&gt;=1),"CHECK: price or base unavailable",IF(L1263/(Y1263*(1-X1263))-1&lt;0,"CHECK: price below local base","Ready")))))))))</f>
        <v>Pending review</v>
      </c>
      <c r="N1263" s="18">
        <v>23.8</v>
      </c>
      <c r="O1263" s="19">
        <v>0.4</v>
      </c>
      <c r="P1263" s="14">
        <v>0.5118</v>
      </c>
      <c r="Q1263" s="20" t="str">
        <f>IF(AND(ISNUMBER(L1263),ISNUMBER(Y1263),Y1263&gt;0,X1263&lt;1),ROUND(L1263/(Y1263*(1-X1263))-1,4),"")</f>
        <v/>
      </c>
      <c r="R1263" s="12">
        <v>0</v>
      </c>
      <c r="S1263" s="13">
        <f>IF(AND(ISNUMBER(E1263),E1263&gt;0,ISNUMBER(F1263)),R1263*(F1263/E1263-1)*(1-'Start Here'!$B$16),0)</f>
        <v>0</v>
      </c>
      <c r="T1263" s="17">
        <f>IF(AND(M1263="Ready",OR(I1263="Approve proposed",AND(I1263="Use my price",AND(ISNUMBER(J1263),J1263&gt;0))),ISNUMBER(L1263),E1263&gt;0),R1263*(L1263/E1263-1)*(1-'Start Here'!$B$16),0)</f>
        <v>0</v>
      </c>
      <c r="U1263" t="str" s="6">
        <v>Currently hidden; do not activate automatically</v>
      </c>
      <c r="V1263" t="str" s="21">
        <v>No</v>
      </c>
      <c r="W1263" t="str" s="21">
        <v>No</v>
      </c>
      <c r="X1263" s="22">
        <v>0</v>
      </c>
      <c r="Y1263" s="18">
        <v>17</v>
      </c>
      <c r="AB1263" t="str" s="6">
        <v>2026-10-01 10:41:27 UTC</v>
      </c>
      <c r="AC1263" t="str" s="6">
        <v>Local Line cache</v>
      </c>
      <c r="AD1263" s="23">
        <v>1033699</v>
      </c>
      <c r="AE1263" s="23">
        <v>829904</v>
      </c>
      <c r="AF1263" t="str" s="23">
        <v>1033699:829904:herdShare</v>
      </c>
      <c r="AG1263" t="str" s="23">
        <v>No</v>
      </c>
      <c r="AH1263" t="str" s="23">
        <v>Yes</v>
      </c>
      <c r="AI1263" s="18">
        <v>0</v>
      </c>
    </row>
    <row r="1264" ht="32" customHeight="1">
      <c r="A1264" t="str" s="7">
        <v>Full Farm CSA</v>
      </c>
      <c r="B1264" t="str" s="7">
        <v>Deck Family Farm &amp; Full Farm CSA T-Shirt</v>
      </c>
      <c r="C1264" t="str" s="7">
        <v>Large</v>
      </c>
      <c r="D1264" t="str" s="7">
        <v>CSA Members</v>
      </c>
      <c r="E1264" s="12">
        <v>23.8</v>
      </c>
      <c r="F1264" s="13">
        <v>25.7</v>
      </c>
      <c r="G1264" s="13">
        <f>IF(AND(ISNUMBER(E1264),ISNUMBER(F1264)),F1264-E1264,"")</f>
        <v>1.9</v>
      </c>
      <c r="H1264" s="14">
        <f>IF(AND(ISNUMBER(E1264),E1264&gt;0,ISNUMBER(F1264)),F1264/E1264-1,"")</f>
        <v>0.07983193277310918</v>
      </c>
      <c r="I1264" t="str" s="15">
        <v>Unreviewed</v>
      </c>
      <c r="J1264" s="16"/>
      <c r="K1264" t="str" s="15">
        <v/>
      </c>
      <c r="L1264" s="17" t="str">
        <f>IF(AC1264="Local catalog","",IF(AG1264="Yes",IF(ISNUMBER(E1264),E1264,""),IF(I1264="Keep current",IF(ISNUMBER(E1264),E1264,""),IF(AH1264&lt;&gt;"Yes","",IF(I1264="Approve proposed",F1264,IF(AND(I1264="Use my price",AND(ISNUMBER(J1264),J1264&gt;0)),J1264,""))))))</f>
        <v/>
      </c>
      <c r="M1264" t="str" s="7">
        <f>IF(AND(AG1264="Yes",OR(I1264="Approve proposed",I1264="Use my price")),"CHECK: protected price kept current",IF(OR(I1264="Unreviewed",I1264=""),"Pending review",IF(I1264="Hold","On hold",IF(I1264="Keep current",IF(ISNUMBER(E1264),"Kept current","CHECK: no confirmed current price"),IF(AH1264&lt;&gt;"Yes","CHECK: source needs review",IF(AND(I1264="Use my price",NOT(AND(ISNUMBER(J1264),J1264&gt;0))),"CHECK: enter a price above zero",IF(NOT(OR(I1264="Approve proposed",I1264="Use my price")),"CHECK: choose a listed decision",IF(OR(NOT(ISNUMBER(L1264)),L1264&lt;=0,NOT(ISNUMBER(Y1264)),Y1264&lt;=0,X1264&gt;=1),"CHECK: price or base unavailable",IF(L1264/(Y1264*(1-X1264))-1&lt;0,"CHECK: price below local base","Ready")))))))))</f>
        <v>Pending review</v>
      </c>
      <c r="N1264" s="18">
        <v>23.8</v>
      </c>
      <c r="O1264" s="19">
        <v>0.4</v>
      </c>
      <c r="P1264" s="14">
        <v>0.5118</v>
      </c>
      <c r="Q1264" s="20" t="str">
        <f>IF(AND(ISNUMBER(L1264),ISNUMBER(Y1264),Y1264&gt;0,X1264&lt;1),ROUND(L1264/(Y1264*(1-X1264))-1,4),"")</f>
        <v/>
      </c>
      <c r="R1264" s="12">
        <v>0</v>
      </c>
      <c r="S1264" s="13">
        <f>IF(AND(ISNUMBER(E1264),E1264&gt;0,ISNUMBER(F1264)),R1264*(F1264/E1264-1)*(1-'Start Here'!$B$16),0)</f>
        <v>0</v>
      </c>
      <c r="T1264" s="17">
        <f>IF(AND(M1264="Ready",OR(I1264="Approve proposed",AND(I1264="Use my price",AND(ISNUMBER(J1264),J1264&gt;0))),ISNUMBER(L1264),E1264&gt;0),R1264*(L1264/E1264-1)*(1-'Start Here'!$B$16),0)</f>
        <v>0</v>
      </c>
      <c r="U1264" t="str" s="6">
        <v>Currently hidden; do not activate automatically</v>
      </c>
      <c r="V1264" t="str" s="21">
        <v>No</v>
      </c>
      <c r="W1264" t="str" s="21">
        <v>No</v>
      </c>
      <c r="X1264" s="22">
        <v>0</v>
      </c>
      <c r="Y1264" s="18">
        <v>17</v>
      </c>
      <c r="AB1264" t="str" s="6">
        <v>2026-10-01 10:41:27 UTC</v>
      </c>
      <c r="AC1264" t="str" s="6">
        <v>Local Line cache</v>
      </c>
      <c r="AD1264" s="23">
        <v>1033699</v>
      </c>
      <c r="AE1264" s="23">
        <v>829904</v>
      </c>
      <c r="AF1264" t="str" s="23">
        <v>1033699:829904:member</v>
      </c>
      <c r="AG1264" t="str" s="23">
        <v>No</v>
      </c>
      <c r="AH1264" t="str" s="23">
        <v>Yes</v>
      </c>
      <c r="AI1264" s="18">
        <v>0</v>
      </c>
    </row>
    <row r="1265" ht="32" customHeight="1">
      <c r="A1265" t="str" s="7">
        <v>Full Farm CSA</v>
      </c>
      <c r="B1265" t="str" s="7">
        <v>Deck Family Farm &amp; Full Farm CSA T-Shirt</v>
      </c>
      <c r="C1265" t="str" s="7">
        <v>Large</v>
      </c>
      <c r="D1265" t="str" s="7">
        <v>Guest Basket</v>
      </c>
      <c r="E1265" s="12">
        <v>23.8</v>
      </c>
      <c r="F1265" s="13">
        <v>25.7</v>
      </c>
      <c r="G1265" s="13">
        <f>IF(AND(ISNUMBER(E1265),ISNUMBER(F1265)),F1265-E1265,"")</f>
        <v>1.9</v>
      </c>
      <c r="H1265" s="14">
        <f>IF(AND(ISNUMBER(E1265),E1265&gt;0,ISNUMBER(F1265)),F1265/E1265-1,"")</f>
        <v>0.07983193277310918</v>
      </c>
      <c r="I1265" t="str" s="15">
        <v>Unreviewed</v>
      </c>
      <c r="J1265" s="16"/>
      <c r="K1265" t="str" s="15">
        <v/>
      </c>
      <c r="L1265" s="17" t="str">
        <f>IF(AC1265="Local catalog","",IF(AG1265="Yes",IF(ISNUMBER(E1265),E1265,""),IF(I1265="Keep current",IF(ISNUMBER(E1265),E1265,""),IF(AH1265&lt;&gt;"Yes","",IF(I1265="Approve proposed",F1265,IF(AND(I1265="Use my price",AND(ISNUMBER(J1265),J1265&gt;0)),J1265,""))))))</f>
        <v/>
      </c>
      <c r="M1265" t="str" s="7">
        <f>IF(AND(AG1265="Yes",OR(I1265="Approve proposed",I1265="Use my price")),"CHECK: protected price kept current",IF(OR(I1265="Unreviewed",I1265=""),"Pending review",IF(I1265="Hold","On hold",IF(I1265="Keep current",IF(ISNUMBER(E1265),"Kept current","CHECK: no confirmed current price"),IF(AH1265&lt;&gt;"Yes","CHECK: source needs review",IF(AND(I1265="Use my price",NOT(AND(ISNUMBER(J1265),J1265&gt;0))),"CHECK: enter a price above zero",IF(NOT(OR(I1265="Approve proposed",I1265="Use my price")),"CHECK: choose a listed decision",IF(OR(NOT(ISNUMBER(L1265)),L1265&lt;=0,NOT(ISNUMBER(Y1265)),Y1265&lt;=0,X1265&gt;=1),"CHECK: price or base unavailable",IF(L1265/(Y1265*(1-X1265))-1&lt;0,"CHECK: price below local base","Ready")))))))))</f>
        <v>Pending review</v>
      </c>
      <c r="N1265" s="18">
        <v>23.8</v>
      </c>
      <c r="O1265" s="19">
        <v>0.4</v>
      </c>
      <c r="P1265" s="14">
        <v>0.5118</v>
      </c>
      <c r="Q1265" s="20" t="str">
        <f>IF(AND(ISNUMBER(L1265),ISNUMBER(Y1265),Y1265&gt;0,X1265&lt;1),ROUND(L1265/(Y1265*(1-X1265))-1,4),"")</f>
        <v/>
      </c>
      <c r="R1265" s="12">
        <v>0</v>
      </c>
      <c r="S1265" s="13">
        <f>IF(AND(ISNUMBER(E1265),E1265&gt;0,ISNUMBER(F1265)),R1265*(F1265/E1265-1)*(1-'Start Here'!$B$16),0)</f>
        <v>0</v>
      </c>
      <c r="T1265" s="17">
        <f>IF(AND(M1265="Ready",OR(I1265="Approve proposed",AND(I1265="Use my price",AND(ISNUMBER(J1265),J1265&gt;0))),ISNUMBER(L1265),E1265&gt;0),R1265*(L1265/E1265-1)*(1-'Start Here'!$B$16),0)</f>
        <v>0</v>
      </c>
      <c r="U1265" t="str" s="6">
        <v>Currently hidden; do not activate automatically</v>
      </c>
      <c r="V1265" t="str" s="21">
        <v>No</v>
      </c>
      <c r="W1265" t="str" s="21">
        <v>No</v>
      </c>
      <c r="X1265" s="22">
        <v>0</v>
      </c>
      <c r="Y1265" s="18">
        <v>17</v>
      </c>
      <c r="AB1265" t="str" s="6">
        <v>2026-10-01 10:41:27 UTC</v>
      </c>
      <c r="AC1265" t="str" s="6">
        <v>Local Line cache</v>
      </c>
      <c r="AD1265" s="23">
        <v>1033699</v>
      </c>
      <c r="AE1265" s="23">
        <v>829904</v>
      </c>
      <c r="AF1265" t="str" s="23">
        <v>1033699:829904:guest</v>
      </c>
      <c r="AG1265" t="str" s="23">
        <v>No</v>
      </c>
      <c r="AH1265" t="str" s="23">
        <v>Yes</v>
      </c>
      <c r="AI1265" s="18">
        <v>0</v>
      </c>
    </row>
    <row r="1266" ht="32" customHeight="1">
      <c r="A1266" t="str" s="7">
        <v>Full Farm CSA</v>
      </c>
      <c r="B1266" t="str" s="7">
        <v>Deck Family Farm &amp; Full Farm CSA T-Shirt</v>
      </c>
      <c r="C1266" t="str" s="7">
        <v>Large</v>
      </c>
      <c r="D1266" t="str" s="7">
        <v>SNAP</v>
      </c>
      <c r="G1266" s="13" t="str">
        <f>IF(AND(ISNUMBER(E1266),ISNUMBER(F1266)),F1266-E1266,"")</f>
        <v/>
      </c>
      <c r="H1266" s="14" t="str">
        <f>IF(AND(ISNUMBER(E1266),E1266&gt;0,ISNUMBER(F1266)),F1266/E1266-1,"")</f>
        <v/>
      </c>
      <c r="I1266" t="str" s="15">
        <v>Hold</v>
      </c>
      <c r="J1266" s="24"/>
      <c r="K1266" t="str" s="15">
        <v/>
      </c>
      <c r="L1266" s="17" t="str">
        <f>IF(AC1266="Local catalog","",IF(AG1266="Yes",IF(ISNUMBER(E1266),E1266,""),IF(I1266="Keep current",IF(ISNUMBER(E1266),E1266,""),IF(AH1266&lt;&gt;"Yes","",IF(I1266="Approve proposed",F1266,IF(AND(I1266="Use my price",AND(ISNUMBER(J1266),J1266&gt;0)),J1266,""))))))</f>
        <v/>
      </c>
      <c r="M1266" t="str" s="7">
        <f>IF(AND(AG1266="Yes",OR(I1266="Approve proposed",I1266="Use my price")),"CHECK: protected price kept current",IF(OR(I1266="Unreviewed",I1266=""),"Pending review",IF(I1266="Hold","On hold",IF(I1266="Keep current",IF(ISNUMBER(E1266),"Kept current","CHECK: no confirmed current price"),IF(AH1266&lt;&gt;"Yes","CHECK: source needs review",IF(AND(I1266="Use my price",NOT(AND(ISNUMBER(J1266),J1266&gt;0))),"CHECK: enter a price above zero",IF(NOT(OR(I1266="Approve proposed",I1266="Use my price")),"CHECK: choose a listed decision",IF(OR(NOT(ISNUMBER(L1266)),L1266&lt;=0,NOT(ISNUMBER(Y1266)),Y1266&lt;=0,X1266&gt;=1),"CHECK: price or base unavailable",IF(L1266/(Y1266*(1-X1266))-1&lt;0,"CHECK: price below local base","Ready")))))))))</f>
        <v>On hold</v>
      </c>
      <c r="N1266" s="18">
        <v>23.8</v>
      </c>
      <c r="O1266" s="19">
        <v>0.4</v>
      </c>
      <c r="Q1266" s="20" t="str">
        <f>IF(AND(ISNUMBER(L1266),ISNUMBER(Y1266),Y1266&gt;0,X1266&lt;1),ROUND(L1266/(Y1266*(1-X1266))-1,4),"")</f>
        <v/>
      </c>
      <c r="R1266" s="12">
        <v>0</v>
      </c>
      <c r="S1266" s="13">
        <f>IF(AND(ISNUMBER(E1266),E1266&gt;0,ISNUMBER(F1266)),R1266*(F1266/E1266-1)*(1-'Start Here'!$B$16),0)</f>
        <v>0</v>
      </c>
      <c r="T1266" s="17">
        <f>IF(AND(M1266="Ready",OR(I1266="Approve proposed",AND(I1266="Use my price",AND(ISNUMBER(J1266),J1266&gt;0))),ISNUMBER(L1266),E1266&gt;0),R1266*(L1266/E1266-1)*(1-'Start Here'!$B$16),0)</f>
        <v>0</v>
      </c>
      <c r="U1266" t="str" s="6">
        <v>SNAP: preserve existing selling price; No confirmed Local Line price/list; local calculation is reference only; Currently hidden; do not activate automatically</v>
      </c>
      <c r="V1266" t="str" s="21">
        <v>No</v>
      </c>
      <c r="W1266" t="str" s="21">
        <v>No</v>
      </c>
      <c r="X1266" s="22">
        <v>0</v>
      </c>
      <c r="Y1266" s="18">
        <v>17</v>
      </c>
      <c r="AB1266" t="str" s="6">
        <v/>
      </c>
      <c r="AC1266" t="str" s="6">
        <v>Local calculation only</v>
      </c>
      <c r="AD1266" s="23">
        <v>1033699</v>
      </c>
      <c r="AE1266" s="23">
        <v>829904</v>
      </c>
      <c r="AF1266" t="str" s="23">
        <v>1033699:829904:snap</v>
      </c>
      <c r="AG1266" t="str" s="23">
        <v>Yes</v>
      </c>
      <c r="AH1266" t="str" s="23">
        <v>No</v>
      </c>
      <c r="AI1266" s="18">
        <v>0</v>
      </c>
    </row>
    <row r="1267" ht="32" customHeight="1">
      <c r="A1267" t="str" s="7">
        <v>Full Farm CSA</v>
      </c>
      <c r="B1267" t="str" s="7">
        <v>Deck Family Farm &amp; Full Farm CSA T-Shirt</v>
      </c>
      <c r="C1267" t="str" s="7">
        <v>Medium</v>
      </c>
      <c r="D1267" t="str" s="7">
        <v>Herd Share Members</v>
      </c>
      <c r="E1267" s="12">
        <v>23.8</v>
      </c>
      <c r="F1267" s="13">
        <v>25.7</v>
      </c>
      <c r="G1267" s="13">
        <f>IF(AND(ISNUMBER(E1267),ISNUMBER(F1267)),F1267-E1267,"")</f>
        <v>1.9</v>
      </c>
      <c r="H1267" s="14">
        <f>IF(AND(ISNUMBER(E1267),E1267&gt;0,ISNUMBER(F1267)),F1267/E1267-1,"")</f>
        <v>0.07983193277310918</v>
      </c>
      <c r="I1267" t="str" s="15">
        <v>Unreviewed</v>
      </c>
      <c r="J1267" s="16"/>
      <c r="K1267" t="str" s="15">
        <v/>
      </c>
      <c r="L1267" s="17" t="str">
        <f>IF(AC1267="Local catalog","",IF(AG1267="Yes",IF(ISNUMBER(E1267),E1267,""),IF(I1267="Keep current",IF(ISNUMBER(E1267),E1267,""),IF(AH1267&lt;&gt;"Yes","",IF(I1267="Approve proposed",F1267,IF(AND(I1267="Use my price",AND(ISNUMBER(J1267),J1267&gt;0)),J1267,""))))))</f>
        <v/>
      </c>
      <c r="M1267" t="str" s="7">
        <f>IF(AND(AG1267="Yes",OR(I1267="Approve proposed",I1267="Use my price")),"CHECK: protected price kept current",IF(OR(I1267="Unreviewed",I1267=""),"Pending review",IF(I1267="Hold","On hold",IF(I1267="Keep current",IF(ISNUMBER(E1267),"Kept current","CHECK: no confirmed current price"),IF(AH1267&lt;&gt;"Yes","CHECK: source needs review",IF(AND(I1267="Use my price",NOT(AND(ISNUMBER(J1267),J1267&gt;0))),"CHECK: enter a price above zero",IF(NOT(OR(I1267="Approve proposed",I1267="Use my price")),"CHECK: choose a listed decision",IF(OR(NOT(ISNUMBER(L1267)),L1267&lt;=0,NOT(ISNUMBER(Y1267)),Y1267&lt;=0,X1267&gt;=1),"CHECK: price or base unavailable",IF(L1267/(Y1267*(1-X1267))-1&lt;0,"CHECK: price below local base","Ready")))))))))</f>
        <v>Pending review</v>
      </c>
      <c r="N1267" s="18">
        <v>23.8</v>
      </c>
      <c r="O1267" s="19">
        <v>0.4</v>
      </c>
      <c r="P1267" s="14">
        <v>0.5118</v>
      </c>
      <c r="Q1267" s="20" t="str">
        <f>IF(AND(ISNUMBER(L1267),ISNUMBER(Y1267),Y1267&gt;0,X1267&lt;1),ROUND(L1267/(Y1267*(1-X1267))-1,4),"")</f>
        <v/>
      </c>
      <c r="R1267" s="12">
        <v>47.6</v>
      </c>
      <c r="S1267" s="13">
        <f>IF(AND(ISNUMBER(E1267),E1267&gt;0,ISNUMBER(F1267)),R1267*(F1267/E1267-1)*(1-'Start Here'!$B$16),0)</f>
        <v>3.6859999999999973</v>
      </c>
      <c r="T1267" s="17">
        <f>IF(AND(M1267="Ready",OR(I1267="Approve proposed",AND(I1267="Use my price",AND(ISNUMBER(J1267),J1267&gt;0))),ISNUMBER(L1267),E1267&gt;0),R1267*(L1267/E1267-1)*(1-'Start Here'!$B$16),0)</f>
        <v>0</v>
      </c>
      <c r="U1267" t="str" s="6">
        <v>Currently hidden; do not activate automatically</v>
      </c>
      <c r="V1267" t="str" s="21">
        <v>No</v>
      </c>
      <c r="W1267" t="str" s="21">
        <v>No</v>
      </c>
      <c r="X1267" s="22">
        <v>0</v>
      </c>
      <c r="Y1267" s="18">
        <v>17</v>
      </c>
      <c r="AB1267" t="str" s="6">
        <v>2026-10-01 10:41:27 UTC</v>
      </c>
      <c r="AC1267" t="str" s="6">
        <v>Local Line cache</v>
      </c>
      <c r="AD1267" s="23">
        <v>1033699</v>
      </c>
      <c r="AE1267" s="23">
        <v>829903</v>
      </c>
      <c r="AF1267" t="str" s="23">
        <v>1033699:829903:herdShare</v>
      </c>
      <c r="AG1267" t="str" s="23">
        <v>No</v>
      </c>
      <c r="AH1267" t="str" s="23">
        <v>Yes</v>
      </c>
      <c r="AI1267" s="18">
        <v>34</v>
      </c>
    </row>
    <row r="1268" ht="32" customHeight="1">
      <c r="A1268" t="str" s="7">
        <v>Full Farm CSA</v>
      </c>
      <c r="B1268" t="str" s="7">
        <v>Deck Family Farm &amp; Full Farm CSA T-Shirt</v>
      </c>
      <c r="C1268" t="str" s="7">
        <v>Medium</v>
      </c>
      <c r="D1268" t="str" s="7">
        <v>CSA Members</v>
      </c>
      <c r="E1268" s="12">
        <v>23.8</v>
      </c>
      <c r="F1268" s="13">
        <v>25.7</v>
      </c>
      <c r="G1268" s="13">
        <f>IF(AND(ISNUMBER(E1268),ISNUMBER(F1268)),F1268-E1268,"")</f>
        <v>1.9</v>
      </c>
      <c r="H1268" s="14">
        <f>IF(AND(ISNUMBER(E1268),E1268&gt;0,ISNUMBER(F1268)),F1268/E1268-1,"")</f>
        <v>0.07983193277310918</v>
      </c>
      <c r="I1268" t="str" s="15">
        <v>Unreviewed</v>
      </c>
      <c r="J1268" s="16"/>
      <c r="K1268" t="str" s="15">
        <v/>
      </c>
      <c r="L1268" s="17" t="str">
        <f>IF(AC1268="Local catalog","",IF(AG1268="Yes",IF(ISNUMBER(E1268),E1268,""),IF(I1268="Keep current",IF(ISNUMBER(E1268),E1268,""),IF(AH1268&lt;&gt;"Yes","",IF(I1268="Approve proposed",F1268,IF(AND(I1268="Use my price",AND(ISNUMBER(J1268),J1268&gt;0)),J1268,""))))))</f>
        <v/>
      </c>
      <c r="M1268" t="str" s="7">
        <f>IF(AND(AG1268="Yes",OR(I1268="Approve proposed",I1268="Use my price")),"CHECK: protected price kept current",IF(OR(I1268="Unreviewed",I1268=""),"Pending review",IF(I1268="Hold","On hold",IF(I1268="Keep current",IF(ISNUMBER(E1268),"Kept current","CHECK: no confirmed current price"),IF(AH1268&lt;&gt;"Yes","CHECK: source needs review",IF(AND(I1268="Use my price",NOT(AND(ISNUMBER(J1268),J1268&gt;0))),"CHECK: enter a price above zero",IF(NOT(OR(I1268="Approve proposed",I1268="Use my price")),"CHECK: choose a listed decision",IF(OR(NOT(ISNUMBER(L1268)),L1268&lt;=0,NOT(ISNUMBER(Y1268)),Y1268&lt;=0,X1268&gt;=1),"CHECK: price or base unavailable",IF(L1268/(Y1268*(1-X1268))-1&lt;0,"CHECK: price below local base","Ready")))))))))</f>
        <v>Pending review</v>
      </c>
      <c r="N1268" s="18">
        <v>23.8</v>
      </c>
      <c r="O1268" s="19">
        <v>0.4</v>
      </c>
      <c r="P1268" s="14">
        <v>0.5118</v>
      </c>
      <c r="Q1268" s="20" t="str">
        <f>IF(AND(ISNUMBER(L1268),ISNUMBER(Y1268),Y1268&gt;0,X1268&lt;1),ROUND(L1268/(Y1268*(1-X1268))-1,4),"")</f>
        <v/>
      </c>
      <c r="R1268" s="12">
        <v>0</v>
      </c>
      <c r="S1268" s="13">
        <f>IF(AND(ISNUMBER(E1268),E1268&gt;0,ISNUMBER(F1268)),R1268*(F1268/E1268-1)*(1-'Start Here'!$B$16),0)</f>
        <v>0</v>
      </c>
      <c r="T1268" s="17">
        <f>IF(AND(M1268="Ready",OR(I1268="Approve proposed",AND(I1268="Use my price",AND(ISNUMBER(J1268),J1268&gt;0))),ISNUMBER(L1268),E1268&gt;0),R1268*(L1268/E1268-1)*(1-'Start Here'!$B$16),0)</f>
        <v>0</v>
      </c>
      <c r="U1268" t="str" s="6">
        <v>Currently hidden; do not activate automatically</v>
      </c>
      <c r="V1268" t="str" s="21">
        <v>No</v>
      </c>
      <c r="W1268" t="str" s="21">
        <v>No</v>
      </c>
      <c r="X1268" s="22">
        <v>0</v>
      </c>
      <c r="Y1268" s="18">
        <v>17</v>
      </c>
      <c r="AB1268" t="str" s="6">
        <v>2026-10-01 10:41:27 UTC</v>
      </c>
      <c r="AC1268" t="str" s="6">
        <v>Local Line cache</v>
      </c>
      <c r="AD1268" s="23">
        <v>1033699</v>
      </c>
      <c r="AE1268" s="23">
        <v>829903</v>
      </c>
      <c r="AF1268" t="str" s="23">
        <v>1033699:829903:member</v>
      </c>
      <c r="AG1268" t="str" s="23">
        <v>No</v>
      </c>
      <c r="AH1268" t="str" s="23">
        <v>Yes</v>
      </c>
      <c r="AI1268" s="18">
        <v>0</v>
      </c>
    </row>
    <row r="1269" ht="32" customHeight="1">
      <c r="A1269" t="str" s="7">
        <v>Full Farm CSA</v>
      </c>
      <c r="B1269" t="str" s="7">
        <v>Deck Family Farm &amp; Full Farm CSA T-Shirt</v>
      </c>
      <c r="C1269" t="str" s="7">
        <v>Medium</v>
      </c>
      <c r="D1269" t="str" s="7">
        <v>Guest Basket</v>
      </c>
      <c r="E1269" s="12">
        <v>23.8</v>
      </c>
      <c r="F1269" s="13">
        <v>25.7</v>
      </c>
      <c r="G1269" s="13">
        <f>IF(AND(ISNUMBER(E1269),ISNUMBER(F1269)),F1269-E1269,"")</f>
        <v>1.9</v>
      </c>
      <c r="H1269" s="14">
        <f>IF(AND(ISNUMBER(E1269),E1269&gt;0,ISNUMBER(F1269)),F1269/E1269-1,"")</f>
        <v>0.07983193277310918</v>
      </c>
      <c r="I1269" t="str" s="15">
        <v>Unreviewed</v>
      </c>
      <c r="J1269" s="16"/>
      <c r="K1269" t="str" s="15">
        <v/>
      </c>
      <c r="L1269" s="17" t="str">
        <f>IF(AC1269="Local catalog","",IF(AG1269="Yes",IF(ISNUMBER(E1269),E1269,""),IF(I1269="Keep current",IF(ISNUMBER(E1269),E1269,""),IF(AH1269&lt;&gt;"Yes","",IF(I1269="Approve proposed",F1269,IF(AND(I1269="Use my price",AND(ISNUMBER(J1269),J1269&gt;0)),J1269,""))))))</f>
        <v/>
      </c>
      <c r="M1269" t="str" s="7">
        <f>IF(AND(AG1269="Yes",OR(I1269="Approve proposed",I1269="Use my price")),"CHECK: protected price kept current",IF(OR(I1269="Unreviewed",I1269=""),"Pending review",IF(I1269="Hold","On hold",IF(I1269="Keep current",IF(ISNUMBER(E1269),"Kept current","CHECK: no confirmed current price"),IF(AH1269&lt;&gt;"Yes","CHECK: source needs review",IF(AND(I1269="Use my price",NOT(AND(ISNUMBER(J1269),J1269&gt;0))),"CHECK: enter a price above zero",IF(NOT(OR(I1269="Approve proposed",I1269="Use my price")),"CHECK: choose a listed decision",IF(OR(NOT(ISNUMBER(L1269)),L1269&lt;=0,NOT(ISNUMBER(Y1269)),Y1269&lt;=0,X1269&gt;=1),"CHECK: price or base unavailable",IF(L1269/(Y1269*(1-X1269))-1&lt;0,"CHECK: price below local base","Ready")))))))))</f>
        <v>Pending review</v>
      </c>
      <c r="N1269" s="18">
        <v>23.8</v>
      </c>
      <c r="O1269" s="19">
        <v>0.4</v>
      </c>
      <c r="P1269" s="14">
        <v>0.5118</v>
      </c>
      <c r="Q1269" s="20" t="str">
        <f>IF(AND(ISNUMBER(L1269),ISNUMBER(Y1269),Y1269&gt;0,X1269&lt;1),ROUND(L1269/(Y1269*(1-X1269))-1,4),"")</f>
        <v/>
      </c>
      <c r="R1269" s="12">
        <v>0</v>
      </c>
      <c r="S1269" s="13">
        <f>IF(AND(ISNUMBER(E1269),E1269&gt;0,ISNUMBER(F1269)),R1269*(F1269/E1269-1)*(1-'Start Here'!$B$16),0)</f>
        <v>0</v>
      </c>
      <c r="T1269" s="17">
        <f>IF(AND(M1269="Ready",OR(I1269="Approve proposed",AND(I1269="Use my price",AND(ISNUMBER(J1269),J1269&gt;0))),ISNUMBER(L1269),E1269&gt;0),R1269*(L1269/E1269-1)*(1-'Start Here'!$B$16),0)</f>
        <v>0</v>
      </c>
      <c r="U1269" t="str" s="6">
        <v>Currently hidden; do not activate automatically</v>
      </c>
      <c r="V1269" t="str" s="21">
        <v>No</v>
      </c>
      <c r="W1269" t="str" s="21">
        <v>No</v>
      </c>
      <c r="X1269" s="22">
        <v>0</v>
      </c>
      <c r="Y1269" s="18">
        <v>17</v>
      </c>
      <c r="AB1269" t="str" s="6">
        <v>2026-10-01 10:41:27 UTC</v>
      </c>
      <c r="AC1269" t="str" s="6">
        <v>Local Line cache</v>
      </c>
      <c r="AD1269" s="23">
        <v>1033699</v>
      </c>
      <c r="AE1269" s="23">
        <v>829903</v>
      </c>
      <c r="AF1269" t="str" s="23">
        <v>1033699:829903:guest</v>
      </c>
      <c r="AG1269" t="str" s="23">
        <v>No</v>
      </c>
      <c r="AH1269" t="str" s="23">
        <v>Yes</v>
      </c>
      <c r="AI1269" s="18">
        <v>0</v>
      </c>
    </row>
    <row r="1270" ht="32" customHeight="1">
      <c r="A1270" t="str" s="7">
        <v>Full Farm CSA</v>
      </c>
      <c r="B1270" t="str" s="7">
        <v>Deck Family Farm &amp; Full Farm CSA T-Shirt</v>
      </c>
      <c r="C1270" t="str" s="7">
        <v>Medium</v>
      </c>
      <c r="D1270" t="str" s="7">
        <v>SNAP</v>
      </c>
      <c r="G1270" s="13" t="str">
        <f>IF(AND(ISNUMBER(E1270),ISNUMBER(F1270)),F1270-E1270,"")</f>
        <v/>
      </c>
      <c r="H1270" s="14" t="str">
        <f>IF(AND(ISNUMBER(E1270),E1270&gt;0,ISNUMBER(F1270)),F1270/E1270-1,"")</f>
        <v/>
      </c>
      <c r="I1270" t="str" s="15">
        <v>Hold</v>
      </c>
      <c r="J1270" s="24"/>
      <c r="K1270" t="str" s="15">
        <v/>
      </c>
      <c r="L1270" s="17" t="str">
        <f>IF(AC1270="Local catalog","",IF(AG1270="Yes",IF(ISNUMBER(E1270),E1270,""),IF(I1270="Keep current",IF(ISNUMBER(E1270),E1270,""),IF(AH1270&lt;&gt;"Yes","",IF(I1270="Approve proposed",F1270,IF(AND(I1270="Use my price",AND(ISNUMBER(J1270),J1270&gt;0)),J1270,""))))))</f>
        <v/>
      </c>
      <c r="M1270" t="str" s="7">
        <f>IF(AND(AG1270="Yes",OR(I1270="Approve proposed",I1270="Use my price")),"CHECK: protected price kept current",IF(OR(I1270="Unreviewed",I1270=""),"Pending review",IF(I1270="Hold","On hold",IF(I1270="Keep current",IF(ISNUMBER(E1270),"Kept current","CHECK: no confirmed current price"),IF(AH1270&lt;&gt;"Yes","CHECK: source needs review",IF(AND(I1270="Use my price",NOT(AND(ISNUMBER(J1270),J1270&gt;0))),"CHECK: enter a price above zero",IF(NOT(OR(I1270="Approve proposed",I1270="Use my price")),"CHECK: choose a listed decision",IF(OR(NOT(ISNUMBER(L1270)),L1270&lt;=0,NOT(ISNUMBER(Y1270)),Y1270&lt;=0,X1270&gt;=1),"CHECK: price or base unavailable",IF(L1270/(Y1270*(1-X1270))-1&lt;0,"CHECK: price below local base","Ready")))))))))</f>
        <v>On hold</v>
      </c>
      <c r="N1270" s="18">
        <v>23.8</v>
      </c>
      <c r="O1270" s="19">
        <v>0.4</v>
      </c>
      <c r="Q1270" s="20" t="str">
        <f>IF(AND(ISNUMBER(L1270),ISNUMBER(Y1270),Y1270&gt;0,X1270&lt;1),ROUND(L1270/(Y1270*(1-X1270))-1,4),"")</f>
        <v/>
      </c>
      <c r="R1270" s="12">
        <v>0</v>
      </c>
      <c r="S1270" s="13">
        <f>IF(AND(ISNUMBER(E1270),E1270&gt;0,ISNUMBER(F1270)),R1270*(F1270/E1270-1)*(1-'Start Here'!$B$16),0)</f>
        <v>0</v>
      </c>
      <c r="T1270" s="17">
        <f>IF(AND(M1270="Ready",OR(I1270="Approve proposed",AND(I1270="Use my price",AND(ISNUMBER(J1270),J1270&gt;0))),ISNUMBER(L1270),E1270&gt;0),R1270*(L1270/E1270-1)*(1-'Start Here'!$B$16),0)</f>
        <v>0</v>
      </c>
      <c r="U1270" t="str" s="6">
        <v>SNAP: preserve existing selling price; No confirmed Local Line price/list; local calculation is reference only; Currently hidden; do not activate automatically</v>
      </c>
      <c r="V1270" t="str" s="21">
        <v>No</v>
      </c>
      <c r="W1270" t="str" s="21">
        <v>No</v>
      </c>
      <c r="X1270" s="22">
        <v>0</v>
      </c>
      <c r="Y1270" s="18">
        <v>17</v>
      </c>
      <c r="AB1270" t="str" s="6">
        <v/>
      </c>
      <c r="AC1270" t="str" s="6">
        <v>Local calculation only</v>
      </c>
      <c r="AD1270" s="23">
        <v>1033699</v>
      </c>
      <c r="AE1270" s="23">
        <v>829903</v>
      </c>
      <c r="AF1270" t="str" s="23">
        <v>1033699:829903:snap</v>
      </c>
      <c r="AG1270" t="str" s="23">
        <v>Yes</v>
      </c>
      <c r="AH1270" t="str" s="23">
        <v>No</v>
      </c>
      <c r="AI1270" s="18">
        <v>0</v>
      </c>
    </row>
    <row r="1271" ht="32" customHeight="1">
      <c r="A1271" t="str" s="7">
        <v>Full Farm CSA</v>
      </c>
      <c r="B1271" t="str" s="7">
        <v>Deck Family Farm &amp; Full Farm CSA T-Shirt</v>
      </c>
      <c r="C1271" t="str" s="7">
        <v>Xtra Small</v>
      </c>
      <c r="D1271" t="str" s="7">
        <v>Herd Share Members</v>
      </c>
      <c r="E1271" s="12">
        <v>23.8</v>
      </c>
      <c r="F1271" s="13">
        <v>25.7</v>
      </c>
      <c r="G1271" s="13">
        <f>IF(AND(ISNUMBER(E1271),ISNUMBER(F1271)),F1271-E1271,"")</f>
        <v>1.9</v>
      </c>
      <c r="H1271" s="14">
        <f>IF(AND(ISNUMBER(E1271),E1271&gt;0,ISNUMBER(F1271)),F1271/E1271-1,"")</f>
        <v>0.07983193277310918</v>
      </c>
      <c r="I1271" t="str" s="15">
        <v>Unreviewed</v>
      </c>
      <c r="J1271" s="16"/>
      <c r="K1271" t="str" s="15">
        <v/>
      </c>
      <c r="L1271" s="17" t="str">
        <f>IF(AC1271="Local catalog","",IF(AG1271="Yes",IF(ISNUMBER(E1271),E1271,""),IF(I1271="Keep current",IF(ISNUMBER(E1271),E1271,""),IF(AH1271&lt;&gt;"Yes","",IF(I1271="Approve proposed",F1271,IF(AND(I1271="Use my price",AND(ISNUMBER(J1271),J1271&gt;0)),J1271,""))))))</f>
        <v/>
      </c>
      <c r="M1271" t="str" s="7">
        <f>IF(AND(AG1271="Yes",OR(I1271="Approve proposed",I1271="Use my price")),"CHECK: protected price kept current",IF(OR(I1271="Unreviewed",I1271=""),"Pending review",IF(I1271="Hold","On hold",IF(I1271="Keep current",IF(ISNUMBER(E1271),"Kept current","CHECK: no confirmed current price"),IF(AH1271&lt;&gt;"Yes","CHECK: source needs review",IF(AND(I1271="Use my price",NOT(AND(ISNUMBER(J1271),J1271&gt;0))),"CHECK: enter a price above zero",IF(NOT(OR(I1271="Approve proposed",I1271="Use my price")),"CHECK: choose a listed decision",IF(OR(NOT(ISNUMBER(L1271)),L1271&lt;=0,NOT(ISNUMBER(Y1271)),Y1271&lt;=0,X1271&gt;=1),"CHECK: price or base unavailable",IF(L1271/(Y1271*(1-X1271))-1&lt;0,"CHECK: price below local base","Ready")))))))))</f>
        <v>Pending review</v>
      </c>
      <c r="N1271" s="18">
        <v>23.8</v>
      </c>
      <c r="O1271" s="19">
        <v>0.4</v>
      </c>
      <c r="P1271" s="14">
        <v>0.5118</v>
      </c>
      <c r="Q1271" s="20" t="str">
        <f>IF(AND(ISNUMBER(L1271),ISNUMBER(Y1271),Y1271&gt;0,X1271&lt;1),ROUND(L1271/(Y1271*(1-X1271))-1,4),"")</f>
        <v/>
      </c>
      <c r="R1271" s="12">
        <v>0</v>
      </c>
      <c r="S1271" s="13">
        <f>IF(AND(ISNUMBER(E1271),E1271&gt;0,ISNUMBER(F1271)),R1271*(F1271/E1271-1)*(1-'Start Here'!$B$16),0)</f>
        <v>0</v>
      </c>
      <c r="T1271" s="17">
        <f>IF(AND(M1271="Ready",OR(I1271="Approve proposed",AND(I1271="Use my price",AND(ISNUMBER(J1271),J1271&gt;0))),ISNUMBER(L1271),E1271&gt;0),R1271*(L1271/E1271-1)*(1-'Start Here'!$B$16),0)</f>
        <v>0</v>
      </c>
      <c r="U1271" t="str" s="6">
        <v>Currently hidden; do not activate automatically</v>
      </c>
      <c r="V1271" t="str" s="21">
        <v>No</v>
      </c>
      <c r="W1271" t="str" s="21">
        <v>No</v>
      </c>
      <c r="X1271" s="22">
        <v>0</v>
      </c>
      <c r="Y1271" s="18">
        <v>17</v>
      </c>
      <c r="AB1271" t="str" s="6">
        <v>2026-10-01 10:41:27 UTC</v>
      </c>
      <c r="AC1271" t="str" s="6">
        <v>Local Line cache</v>
      </c>
      <c r="AD1271" s="23">
        <v>1033699</v>
      </c>
      <c r="AE1271" s="23">
        <v>829902</v>
      </c>
      <c r="AF1271" t="str" s="23">
        <v>1033699:829902:herdShare</v>
      </c>
      <c r="AG1271" t="str" s="23">
        <v>No</v>
      </c>
      <c r="AH1271" t="str" s="23">
        <v>Yes</v>
      </c>
      <c r="AI1271" s="18">
        <v>0</v>
      </c>
    </row>
    <row r="1272" ht="32" customHeight="1">
      <c r="A1272" t="str" s="7">
        <v>Full Farm CSA</v>
      </c>
      <c r="B1272" t="str" s="7">
        <v>Deck Family Farm &amp; Full Farm CSA T-Shirt</v>
      </c>
      <c r="C1272" t="str" s="7">
        <v>Xtra Small</v>
      </c>
      <c r="D1272" t="str" s="7">
        <v>CSA Members</v>
      </c>
      <c r="E1272" s="12">
        <v>23.8</v>
      </c>
      <c r="F1272" s="13">
        <v>25.7</v>
      </c>
      <c r="G1272" s="13">
        <f>IF(AND(ISNUMBER(E1272),ISNUMBER(F1272)),F1272-E1272,"")</f>
        <v>1.9</v>
      </c>
      <c r="H1272" s="14">
        <f>IF(AND(ISNUMBER(E1272),E1272&gt;0,ISNUMBER(F1272)),F1272/E1272-1,"")</f>
        <v>0.07983193277310918</v>
      </c>
      <c r="I1272" t="str" s="15">
        <v>Unreviewed</v>
      </c>
      <c r="J1272" s="16"/>
      <c r="K1272" t="str" s="15">
        <v/>
      </c>
      <c r="L1272" s="17" t="str">
        <f>IF(AC1272="Local catalog","",IF(AG1272="Yes",IF(ISNUMBER(E1272),E1272,""),IF(I1272="Keep current",IF(ISNUMBER(E1272),E1272,""),IF(AH1272&lt;&gt;"Yes","",IF(I1272="Approve proposed",F1272,IF(AND(I1272="Use my price",AND(ISNUMBER(J1272),J1272&gt;0)),J1272,""))))))</f>
        <v/>
      </c>
      <c r="M1272" t="str" s="7">
        <f>IF(AND(AG1272="Yes",OR(I1272="Approve proposed",I1272="Use my price")),"CHECK: protected price kept current",IF(OR(I1272="Unreviewed",I1272=""),"Pending review",IF(I1272="Hold","On hold",IF(I1272="Keep current",IF(ISNUMBER(E1272),"Kept current","CHECK: no confirmed current price"),IF(AH1272&lt;&gt;"Yes","CHECK: source needs review",IF(AND(I1272="Use my price",NOT(AND(ISNUMBER(J1272),J1272&gt;0))),"CHECK: enter a price above zero",IF(NOT(OR(I1272="Approve proposed",I1272="Use my price")),"CHECK: choose a listed decision",IF(OR(NOT(ISNUMBER(L1272)),L1272&lt;=0,NOT(ISNUMBER(Y1272)),Y1272&lt;=0,X1272&gt;=1),"CHECK: price or base unavailable",IF(L1272/(Y1272*(1-X1272))-1&lt;0,"CHECK: price below local base","Ready")))))))))</f>
        <v>Pending review</v>
      </c>
      <c r="N1272" s="18">
        <v>23.8</v>
      </c>
      <c r="O1272" s="19">
        <v>0.4</v>
      </c>
      <c r="P1272" s="14">
        <v>0.5118</v>
      </c>
      <c r="Q1272" s="20" t="str">
        <f>IF(AND(ISNUMBER(L1272),ISNUMBER(Y1272),Y1272&gt;0,X1272&lt;1),ROUND(L1272/(Y1272*(1-X1272))-1,4),"")</f>
        <v/>
      </c>
      <c r="R1272" s="12">
        <v>0</v>
      </c>
      <c r="S1272" s="13">
        <f>IF(AND(ISNUMBER(E1272),E1272&gt;0,ISNUMBER(F1272)),R1272*(F1272/E1272-1)*(1-'Start Here'!$B$16),0)</f>
        <v>0</v>
      </c>
      <c r="T1272" s="17">
        <f>IF(AND(M1272="Ready",OR(I1272="Approve proposed",AND(I1272="Use my price",AND(ISNUMBER(J1272),J1272&gt;0))),ISNUMBER(L1272),E1272&gt;0),R1272*(L1272/E1272-1)*(1-'Start Here'!$B$16),0)</f>
        <v>0</v>
      </c>
      <c r="U1272" t="str" s="6">
        <v>Currently hidden; do not activate automatically</v>
      </c>
      <c r="V1272" t="str" s="21">
        <v>No</v>
      </c>
      <c r="W1272" t="str" s="21">
        <v>No</v>
      </c>
      <c r="X1272" s="22">
        <v>0</v>
      </c>
      <c r="Y1272" s="18">
        <v>17</v>
      </c>
      <c r="AB1272" t="str" s="6">
        <v>2026-10-01 10:41:27 UTC</v>
      </c>
      <c r="AC1272" t="str" s="6">
        <v>Local Line cache</v>
      </c>
      <c r="AD1272" s="23">
        <v>1033699</v>
      </c>
      <c r="AE1272" s="23">
        <v>829902</v>
      </c>
      <c r="AF1272" t="str" s="23">
        <v>1033699:829902:member</v>
      </c>
      <c r="AG1272" t="str" s="23">
        <v>No</v>
      </c>
      <c r="AH1272" t="str" s="23">
        <v>Yes</v>
      </c>
      <c r="AI1272" s="18">
        <v>0</v>
      </c>
    </row>
    <row r="1273" ht="32" customHeight="1">
      <c r="A1273" t="str" s="7">
        <v>Full Farm CSA</v>
      </c>
      <c r="B1273" t="str" s="7">
        <v>Deck Family Farm &amp; Full Farm CSA T-Shirt</v>
      </c>
      <c r="C1273" t="str" s="7">
        <v>Xtra Small</v>
      </c>
      <c r="D1273" t="str" s="7">
        <v>Guest Basket</v>
      </c>
      <c r="E1273" s="12">
        <v>23.8</v>
      </c>
      <c r="F1273" s="13">
        <v>25.7</v>
      </c>
      <c r="G1273" s="13">
        <f>IF(AND(ISNUMBER(E1273),ISNUMBER(F1273)),F1273-E1273,"")</f>
        <v>1.9</v>
      </c>
      <c r="H1273" s="14">
        <f>IF(AND(ISNUMBER(E1273),E1273&gt;0,ISNUMBER(F1273)),F1273/E1273-1,"")</f>
        <v>0.07983193277310918</v>
      </c>
      <c r="I1273" t="str" s="15">
        <v>Unreviewed</v>
      </c>
      <c r="J1273" s="16"/>
      <c r="K1273" t="str" s="15">
        <v/>
      </c>
      <c r="L1273" s="17" t="str">
        <f>IF(AC1273="Local catalog","",IF(AG1273="Yes",IF(ISNUMBER(E1273),E1273,""),IF(I1273="Keep current",IF(ISNUMBER(E1273),E1273,""),IF(AH1273&lt;&gt;"Yes","",IF(I1273="Approve proposed",F1273,IF(AND(I1273="Use my price",AND(ISNUMBER(J1273),J1273&gt;0)),J1273,""))))))</f>
        <v/>
      </c>
      <c r="M1273" t="str" s="7">
        <f>IF(AND(AG1273="Yes",OR(I1273="Approve proposed",I1273="Use my price")),"CHECK: protected price kept current",IF(OR(I1273="Unreviewed",I1273=""),"Pending review",IF(I1273="Hold","On hold",IF(I1273="Keep current",IF(ISNUMBER(E1273),"Kept current","CHECK: no confirmed current price"),IF(AH1273&lt;&gt;"Yes","CHECK: source needs review",IF(AND(I1273="Use my price",NOT(AND(ISNUMBER(J1273),J1273&gt;0))),"CHECK: enter a price above zero",IF(NOT(OR(I1273="Approve proposed",I1273="Use my price")),"CHECK: choose a listed decision",IF(OR(NOT(ISNUMBER(L1273)),L1273&lt;=0,NOT(ISNUMBER(Y1273)),Y1273&lt;=0,X1273&gt;=1),"CHECK: price or base unavailable",IF(L1273/(Y1273*(1-X1273))-1&lt;0,"CHECK: price below local base","Ready")))))))))</f>
        <v>Pending review</v>
      </c>
      <c r="N1273" s="18">
        <v>23.8</v>
      </c>
      <c r="O1273" s="19">
        <v>0.4</v>
      </c>
      <c r="P1273" s="14">
        <v>0.5118</v>
      </c>
      <c r="Q1273" s="20" t="str">
        <f>IF(AND(ISNUMBER(L1273),ISNUMBER(Y1273),Y1273&gt;0,X1273&lt;1),ROUND(L1273/(Y1273*(1-X1273))-1,4),"")</f>
        <v/>
      </c>
      <c r="R1273" s="12">
        <v>0</v>
      </c>
      <c r="S1273" s="13">
        <f>IF(AND(ISNUMBER(E1273),E1273&gt;0,ISNUMBER(F1273)),R1273*(F1273/E1273-1)*(1-'Start Here'!$B$16),0)</f>
        <v>0</v>
      </c>
      <c r="T1273" s="17">
        <f>IF(AND(M1273="Ready",OR(I1273="Approve proposed",AND(I1273="Use my price",AND(ISNUMBER(J1273),J1273&gt;0))),ISNUMBER(L1273),E1273&gt;0),R1273*(L1273/E1273-1)*(1-'Start Here'!$B$16),0)</f>
        <v>0</v>
      </c>
      <c r="U1273" t="str" s="6">
        <v>Currently hidden; do not activate automatically</v>
      </c>
      <c r="V1273" t="str" s="21">
        <v>No</v>
      </c>
      <c r="W1273" t="str" s="21">
        <v>No</v>
      </c>
      <c r="X1273" s="22">
        <v>0</v>
      </c>
      <c r="Y1273" s="18">
        <v>17</v>
      </c>
      <c r="AB1273" t="str" s="6">
        <v>2026-10-01 10:41:27 UTC</v>
      </c>
      <c r="AC1273" t="str" s="6">
        <v>Local Line cache</v>
      </c>
      <c r="AD1273" s="23">
        <v>1033699</v>
      </c>
      <c r="AE1273" s="23">
        <v>829902</v>
      </c>
      <c r="AF1273" t="str" s="23">
        <v>1033699:829902:guest</v>
      </c>
      <c r="AG1273" t="str" s="23">
        <v>No</v>
      </c>
      <c r="AH1273" t="str" s="23">
        <v>Yes</v>
      </c>
      <c r="AI1273" s="18">
        <v>0</v>
      </c>
    </row>
    <row r="1274" ht="32" customHeight="1">
      <c r="A1274" t="str" s="7">
        <v>Full Farm CSA</v>
      </c>
      <c r="B1274" t="str" s="7">
        <v>Deck Family Farm &amp; Full Farm CSA T-Shirt</v>
      </c>
      <c r="C1274" t="str" s="7">
        <v>Xtra Small</v>
      </c>
      <c r="D1274" t="str" s="7">
        <v>SNAP</v>
      </c>
      <c r="G1274" s="13" t="str">
        <f>IF(AND(ISNUMBER(E1274),ISNUMBER(F1274)),F1274-E1274,"")</f>
        <v/>
      </c>
      <c r="H1274" s="14" t="str">
        <f>IF(AND(ISNUMBER(E1274),E1274&gt;0,ISNUMBER(F1274)),F1274/E1274-1,"")</f>
        <v/>
      </c>
      <c r="I1274" t="str" s="15">
        <v>Hold</v>
      </c>
      <c r="J1274" s="24"/>
      <c r="K1274" t="str" s="15">
        <v/>
      </c>
      <c r="L1274" s="17" t="str">
        <f>IF(AC1274="Local catalog","",IF(AG1274="Yes",IF(ISNUMBER(E1274),E1274,""),IF(I1274="Keep current",IF(ISNUMBER(E1274),E1274,""),IF(AH1274&lt;&gt;"Yes","",IF(I1274="Approve proposed",F1274,IF(AND(I1274="Use my price",AND(ISNUMBER(J1274),J1274&gt;0)),J1274,""))))))</f>
        <v/>
      </c>
      <c r="M1274" t="str" s="7">
        <f>IF(AND(AG1274="Yes",OR(I1274="Approve proposed",I1274="Use my price")),"CHECK: protected price kept current",IF(OR(I1274="Unreviewed",I1274=""),"Pending review",IF(I1274="Hold","On hold",IF(I1274="Keep current",IF(ISNUMBER(E1274),"Kept current","CHECK: no confirmed current price"),IF(AH1274&lt;&gt;"Yes","CHECK: source needs review",IF(AND(I1274="Use my price",NOT(AND(ISNUMBER(J1274),J1274&gt;0))),"CHECK: enter a price above zero",IF(NOT(OR(I1274="Approve proposed",I1274="Use my price")),"CHECK: choose a listed decision",IF(OR(NOT(ISNUMBER(L1274)),L1274&lt;=0,NOT(ISNUMBER(Y1274)),Y1274&lt;=0,X1274&gt;=1),"CHECK: price or base unavailable",IF(L1274/(Y1274*(1-X1274))-1&lt;0,"CHECK: price below local base","Ready")))))))))</f>
        <v>On hold</v>
      </c>
      <c r="N1274" s="18">
        <v>23.8</v>
      </c>
      <c r="O1274" s="19">
        <v>0.4</v>
      </c>
      <c r="Q1274" s="20" t="str">
        <f>IF(AND(ISNUMBER(L1274),ISNUMBER(Y1274),Y1274&gt;0,X1274&lt;1),ROUND(L1274/(Y1274*(1-X1274))-1,4),"")</f>
        <v/>
      </c>
      <c r="R1274" s="12">
        <v>0</v>
      </c>
      <c r="S1274" s="13">
        <f>IF(AND(ISNUMBER(E1274),E1274&gt;0,ISNUMBER(F1274)),R1274*(F1274/E1274-1)*(1-'Start Here'!$B$16),0)</f>
        <v>0</v>
      </c>
      <c r="T1274" s="17">
        <f>IF(AND(M1274="Ready",OR(I1274="Approve proposed",AND(I1274="Use my price",AND(ISNUMBER(J1274),J1274&gt;0))),ISNUMBER(L1274),E1274&gt;0),R1274*(L1274/E1274-1)*(1-'Start Here'!$B$16),0)</f>
        <v>0</v>
      </c>
      <c r="U1274" t="str" s="6">
        <v>SNAP: preserve existing selling price; No confirmed Local Line price/list; local calculation is reference only; Currently hidden; do not activate automatically</v>
      </c>
      <c r="V1274" t="str" s="21">
        <v>No</v>
      </c>
      <c r="W1274" t="str" s="21">
        <v>No</v>
      </c>
      <c r="X1274" s="22">
        <v>0</v>
      </c>
      <c r="Y1274" s="18">
        <v>17</v>
      </c>
      <c r="AB1274" t="str" s="6">
        <v/>
      </c>
      <c r="AC1274" t="str" s="6">
        <v>Local calculation only</v>
      </c>
      <c r="AD1274" s="23">
        <v>1033699</v>
      </c>
      <c r="AE1274" s="23">
        <v>829902</v>
      </c>
      <c r="AF1274" t="str" s="23">
        <v>1033699:829902:snap</v>
      </c>
      <c r="AG1274" t="str" s="23">
        <v>Yes</v>
      </c>
      <c r="AH1274" t="str" s="23">
        <v>No</v>
      </c>
      <c r="AI1274" s="18">
        <v>0</v>
      </c>
    </row>
    <row r="1275" ht="32" customHeight="1">
      <c r="A1275" t="str" s="7">
        <v>Full Farm CSA</v>
      </c>
      <c r="B1275" t="str" s="7">
        <v>Deck Family Farm and Full Farm CSA Hat</v>
      </c>
      <c r="C1275" t="str" s="7">
        <v>ea</v>
      </c>
      <c r="D1275" t="str" s="7">
        <v>Herd Share Members</v>
      </c>
      <c r="E1275" s="12">
        <v>18.2</v>
      </c>
      <c r="F1275" s="13">
        <v>19.66</v>
      </c>
      <c r="G1275" s="13">
        <f>IF(AND(ISNUMBER(E1275),ISNUMBER(F1275)),F1275-E1275,"")</f>
        <v>1.46</v>
      </c>
      <c r="H1275" s="14">
        <f>IF(AND(ISNUMBER(E1275),E1275&gt;0,ISNUMBER(F1275)),F1275/E1275-1,"")</f>
        <v>0.08021978021978038</v>
      </c>
      <c r="I1275" t="str" s="15">
        <v>Unreviewed</v>
      </c>
      <c r="J1275" s="16"/>
      <c r="K1275" t="str" s="15">
        <v/>
      </c>
      <c r="L1275" s="17" t="str">
        <f>IF(AC1275="Local catalog","",IF(AG1275="Yes",IF(ISNUMBER(E1275),E1275,""),IF(I1275="Keep current",IF(ISNUMBER(E1275),E1275,""),IF(AH1275&lt;&gt;"Yes","",IF(I1275="Approve proposed",F1275,IF(AND(I1275="Use my price",AND(ISNUMBER(J1275),J1275&gt;0)),J1275,""))))))</f>
        <v/>
      </c>
      <c r="M1275" t="str" s="7">
        <f>IF(AND(AG1275="Yes",OR(I1275="Approve proposed",I1275="Use my price")),"CHECK: protected price kept current",IF(OR(I1275="Unreviewed",I1275=""),"Pending review",IF(I1275="Hold","On hold",IF(I1275="Keep current",IF(ISNUMBER(E1275),"Kept current","CHECK: no confirmed current price"),IF(AH1275&lt;&gt;"Yes","CHECK: source needs review",IF(AND(I1275="Use my price",NOT(AND(ISNUMBER(J1275),J1275&gt;0))),"CHECK: enter a price above zero",IF(NOT(OR(I1275="Approve proposed",I1275="Use my price")),"CHECK: choose a listed decision",IF(OR(NOT(ISNUMBER(L1275)),L1275&lt;=0,NOT(ISNUMBER(Y1275)),Y1275&lt;=0,X1275&gt;=1),"CHECK: price or base unavailable",IF(L1275/(Y1275*(1-X1275))-1&lt;0,"CHECK: price below local base","Ready")))))))))</f>
        <v>Pending review</v>
      </c>
      <c r="N1275" s="18">
        <v>18.2</v>
      </c>
      <c r="O1275" s="19">
        <v>0.4</v>
      </c>
      <c r="P1275" s="14">
        <v>0.5123</v>
      </c>
      <c r="Q1275" s="20" t="str">
        <f>IF(AND(ISNUMBER(L1275),ISNUMBER(Y1275),Y1275&gt;0,X1275&lt;1),ROUND(L1275/(Y1275*(1-X1275))-1,4),"")</f>
        <v/>
      </c>
      <c r="R1275" s="12">
        <v>0</v>
      </c>
      <c r="S1275" s="13">
        <f>IF(AND(ISNUMBER(E1275),E1275&gt;0,ISNUMBER(F1275)),R1275*(F1275/E1275-1)*(1-'Start Here'!$B$16),0)</f>
        <v>0</v>
      </c>
      <c r="T1275" s="17">
        <f>IF(AND(M1275="Ready",OR(I1275="Approve proposed",AND(I1275="Use my price",AND(ISNUMBER(J1275),J1275&gt;0))),ISNUMBER(L1275),E1275&gt;0),R1275*(L1275/E1275-1)*(1-'Start Here'!$B$16),0)</f>
        <v>0</v>
      </c>
      <c r="U1275" t="str" s="6">
        <v>Currently hidden; do not activate automatically</v>
      </c>
      <c r="V1275" t="str" s="21">
        <v>No</v>
      </c>
      <c r="W1275" t="str" s="21">
        <v>No</v>
      </c>
      <c r="X1275" s="22">
        <v>0</v>
      </c>
      <c r="Y1275" s="18">
        <v>13</v>
      </c>
      <c r="AB1275" t="str" s="6">
        <v>2026-10-01 10:41:27 UTC</v>
      </c>
      <c r="AC1275" t="str" s="6">
        <v>Local Line cache</v>
      </c>
      <c r="AD1275" s="23">
        <v>832559</v>
      </c>
      <c r="AE1275" s="23">
        <v>558216</v>
      </c>
      <c r="AF1275" t="str" s="23">
        <v>832559:558216:herdShare</v>
      </c>
      <c r="AG1275" t="str" s="23">
        <v>No</v>
      </c>
      <c r="AH1275" t="str" s="23">
        <v>Yes</v>
      </c>
      <c r="AI1275" s="18">
        <v>0</v>
      </c>
    </row>
    <row r="1276" ht="32" customHeight="1">
      <c r="A1276" t="str" s="7">
        <v>Full Farm CSA</v>
      </c>
      <c r="B1276" t="str" s="7">
        <v>Deck Family Farm and Full Farm CSA Hat</v>
      </c>
      <c r="C1276" t="str" s="7">
        <v>ea</v>
      </c>
      <c r="D1276" t="str" s="7">
        <v>CSA Members</v>
      </c>
      <c r="E1276" s="12">
        <v>18.2</v>
      </c>
      <c r="F1276" s="13">
        <v>19.66</v>
      </c>
      <c r="G1276" s="13">
        <f>IF(AND(ISNUMBER(E1276),ISNUMBER(F1276)),F1276-E1276,"")</f>
        <v>1.46</v>
      </c>
      <c r="H1276" s="14">
        <f>IF(AND(ISNUMBER(E1276),E1276&gt;0,ISNUMBER(F1276)),F1276/E1276-1,"")</f>
        <v>0.08021978021978038</v>
      </c>
      <c r="I1276" t="str" s="15">
        <v>Unreviewed</v>
      </c>
      <c r="J1276" s="16"/>
      <c r="K1276" t="str" s="15">
        <v/>
      </c>
      <c r="L1276" s="17" t="str">
        <f>IF(AC1276="Local catalog","",IF(AG1276="Yes",IF(ISNUMBER(E1276),E1276,""),IF(I1276="Keep current",IF(ISNUMBER(E1276),E1276,""),IF(AH1276&lt;&gt;"Yes","",IF(I1276="Approve proposed",F1276,IF(AND(I1276="Use my price",AND(ISNUMBER(J1276),J1276&gt;0)),J1276,""))))))</f>
        <v/>
      </c>
      <c r="M1276" t="str" s="7">
        <f>IF(AND(AG1276="Yes",OR(I1276="Approve proposed",I1276="Use my price")),"CHECK: protected price kept current",IF(OR(I1276="Unreviewed",I1276=""),"Pending review",IF(I1276="Hold","On hold",IF(I1276="Keep current",IF(ISNUMBER(E1276),"Kept current","CHECK: no confirmed current price"),IF(AH1276&lt;&gt;"Yes","CHECK: source needs review",IF(AND(I1276="Use my price",NOT(AND(ISNUMBER(J1276),J1276&gt;0))),"CHECK: enter a price above zero",IF(NOT(OR(I1276="Approve proposed",I1276="Use my price")),"CHECK: choose a listed decision",IF(OR(NOT(ISNUMBER(L1276)),L1276&lt;=0,NOT(ISNUMBER(Y1276)),Y1276&lt;=0,X1276&gt;=1),"CHECK: price or base unavailable",IF(L1276/(Y1276*(1-X1276))-1&lt;0,"CHECK: price below local base","Ready")))))))))</f>
        <v>Pending review</v>
      </c>
      <c r="N1276" s="18">
        <v>18.2</v>
      </c>
      <c r="O1276" s="19">
        <v>0.4</v>
      </c>
      <c r="P1276" s="14">
        <v>0.5123</v>
      </c>
      <c r="Q1276" s="20" t="str">
        <f>IF(AND(ISNUMBER(L1276),ISNUMBER(Y1276),Y1276&gt;0,X1276&lt;1),ROUND(L1276/(Y1276*(1-X1276))-1,4),"")</f>
        <v/>
      </c>
      <c r="R1276" s="12">
        <v>0</v>
      </c>
      <c r="S1276" s="13">
        <f>IF(AND(ISNUMBER(E1276),E1276&gt;0,ISNUMBER(F1276)),R1276*(F1276/E1276-1)*(1-'Start Here'!$B$16),0)</f>
        <v>0</v>
      </c>
      <c r="T1276" s="17">
        <f>IF(AND(M1276="Ready",OR(I1276="Approve proposed",AND(I1276="Use my price",AND(ISNUMBER(J1276),J1276&gt;0))),ISNUMBER(L1276),E1276&gt;0),R1276*(L1276/E1276-1)*(1-'Start Here'!$B$16),0)</f>
        <v>0</v>
      </c>
      <c r="U1276" t="str" s="6">
        <v>Currently hidden; do not activate automatically</v>
      </c>
      <c r="V1276" t="str" s="21">
        <v>No</v>
      </c>
      <c r="W1276" t="str" s="21">
        <v>No</v>
      </c>
      <c r="X1276" s="22">
        <v>0</v>
      </c>
      <c r="Y1276" s="18">
        <v>13</v>
      </c>
      <c r="AB1276" t="str" s="6">
        <v>2026-10-01 10:41:27 UTC</v>
      </c>
      <c r="AC1276" t="str" s="6">
        <v>Local Line cache</v>
      </c>
      <c r="AD1276" s="23">
        <v>832559</v>
      </c>
      <c r="AE1276" s="23">
        <v>558216</v>
      </c>
      <c r="AF1276" t="str" s="23">
        <v>832559:558216:member</v>
      </c>
      <c r="AG1276" t="str" s="23">
        <v>No</v>
      </c>
      <c r="AH1276" t="str" s="23">
        <v>Yes</v>
      </c>
      <c r="AI1276" s="18">
        <v>0</v>
      </c>
    </row>
    <row r="1277" ht="32" customHeight="1">
      <c r="A1277" t="str" s="7">
        <v>Full Farm CSA</v>
      </c>
      <c r="B1277" t="str" s="7">
        <v>Deck Family Farm and Full Farm CSA Hat</v>
      </c>
      <c r="C1277" t="str" s="7">
        <v>ea</v>
      </c>
      <c r="D1277" t="str" s="7">
        <v>Guest Basket</v>
      </c>
      <c r="E1277" s="12">
        <v>18.2</v>
      </c>
      <c r="F1277" s="13">
        <v>19.66</v>
      </c>
      <c r="G1277" s="13">
        <f>IF(AND(ISNUMBER(E1277),ISNUMBER(F1277)),F1277-E1277,"")</f>
        <v>1.46</v>
      </c>
      <c r="H1277" s="14">
        <f>IF(AND(ISNUMBER(E1277),E1277&gt;0,ISNUMBER(F1277)),F1277/E1277-1,"")</f>
        <v>0.08021978021978038</v>
      </c>
      <c r="I1277" t="str" s="15">
        <v>Unreviewed</v>
      </c>
      <c r="J1277" s="16"/>
      <c r="K1277" t="str" s="15">
        <v/>
      </c>
      <c r="L1277" s="17" t="str">
        <f>IF(AC1277="Local catalog","",IF(AG1277="Yes",IF(ISNUMBER(E1277),E1277,""),IF(I1277="Keep current",IF(ISNUMBER(E1277),E1277,""),IF(AH1277&lt;&gt;"Yes","",IF(I1277="Approve proposed",F1277,IF(AND(I1277="Use my price",AND(ISNUMBER(J1277),J1277&gt;0)),J1277,""))))))</f>
        <v/>
      </c>
      <c r="M1277" t="str" s="7">
        <f>IF(AND(AG1277="Yes",OR(I1277="Approve proposed",I1277="Use my price")),"CHECK: protected price kept current",IF(OR(I1277="Unreviewed",I1277=""),"Pending review",IF(I1277="Hold","On hold",IF(I1277="Keep current",IF(ISNUMBER(E1277),"Kept current","CHECK: no confirmed current price"),IF(AH1277&lt;&gt;"Yes","CHECK: source needs review",IF(AND(I1277="Use my price",NOT(AND(ISNUMBER(J1277),J1277&gt;0))),"CHECK: enter a price above zero",IF(NOT(OR(I1277="Approve proposed",I1277="Use my price")),"CHECK: choose a listed decision",IF(OR(NOT(ISNUMBER(L1277)),L1277&lt;=0,NOT(ISNUMBER(Y1277)),Y1277&lt;=0,X1277&gt;=1),"CHECK: price or base unavailable",IF(L1277/(Y1277*(1-X1277))-1&lt;0,"CHECK: price below local base","Ready")))))))))</f>
        <v>Pending review</v>
      </c>
      <c r="N1277" s="18">
        <v>18.2</v>
      </c>
      <c r="O1277" s="19">
        <v>0.4</v>
      </c>
      <c r="P1277" s="14">
        <v>0.5123</v>
      </c>
      <c r="Q1277" s="20" t="str">
        <f>IF(AND(ISNUMBER(L1277),ISNUMBER(Y1277),Y1277&gt;0,X1277&lt;1),ROUND(L1277/(Y1277*(1-X1277))-1,4),"")</f>
        <v/>
      </c>
      <c r="R1277" s="12">
        <v>0</v>
      </c>
      <c r="S1277" s="13">
        <f>IF(AND(ISNUMBER(E1277),E1277&gt;0,ISNUMBER(F1277)),R1277*(F1277/E1277-1)*(1-'Start Here'!$B$16),0)</f>
        <v>0</v>
      </c>
      <c r="T1277" s="17">
        <f>IF(AND(M1277="Ready",OR(I1277="Approve proposed",AND(I1277="Use my price",AND(ISNUMBER(J1277),J1277&gt;0))),ISNUMBER(L1277),E1277&gt;0),R1277*(L1277/E1277-1)*(1-'Start Here'!$B$16),0)</f>
        <v>0</v>
      </c>
      <c r="U1277" t="str" s="6">
        <v>Currently hidden; do not activate automatically</v>
      </c>
      <c r="V1277" t="str" s="21">
        <v>No</v>
      </c>
      <c r="W1277" t="str" s="21">
        <v>No</v>
      </c>
      <c r="X1277" s="22">
        <v>0</v>
      </c>
      <c r="Y1277" s="18">
        <v>13</v>
      </c>
      <c r="AB1277" t="str" s="6">
        <v>2026-10-01 10:41:27 UTC</v>
      </c>
      <c r="AC1277" t="str" s="6">
        <v>Local Line cache</v>
      </c>
      <c r="AD1277" s="23">
        <v>832559</v>
      </c>
      <c r="AE1277" s="23">
        <v>558216</v>
      </c>
      <c r="AF1277" t="str" s="23">
        <v>832559:558216:guest</v>
      </c>
      <c r="AG1277" t="str" s="23">
        <v>No</v>
      </c>
      <c r="AH1277" t="str" s="23">
        <v>Yes</v>
      </c>
      <c r="AI1277" s="18">
        <v>0</v>
      </c>
    </row>
    <row r="1278" ht="32" customHeight="1">
      <c r="A1278" t="str" s="7">
        <v>Full Farm CSA</v>
      </c>
      <c r="B1278" t="str" s="7">
        <v>Deck Family Farm and Full Farm CSA Hat</v>
      </c>
      <c r="C1278" t="str" s="7">
        <v>ea</v>
      </c>
      <c r="D1278" t="str" s="7">
        <v>SNAP</v>
      </c>
      <c r="G1278" s="13" t="str">
        <f>IF(AND(ISNUMBER(E1278),ISNUMBER(F1278)),F1278-E1278,"")</f>
        <v/>
      </c>
      <c r="H1278" s="14" t="str">
        <f>IF(AND(ISNUMBER(E1278),E1278&gt;0,ISNUMBER(F1278)),F1278/E1278-1,"")</f>
        <v/>
      </c>
      <c r="I1278" t="str" s="15">
        <v>Hold</v>
      </c>
      <c r="J1278" s="24"/>
      <c r="K1278" t="str" s="15">
        <v/>
      </c>
      <c r="L1278" s="17" t="str">
        <f>IF(AC1278="Local catalog","",IF(AG1278="Yes",IF(ISNUMBER(E1278),E1278,""),IF(I1278="Keep current",IF(ISNUMBER(E1278),E1278,""),IF(AH1278&lt;&gt;"Yes","",IF(I1278="Approve proposed",F1278,IF(AND(I1278="Use my price",AND(ISNUMBER(J1278),J1278&gt;0)),J1278,""))))))</f>
        <v/>
      </c>
      <c r="M1278" t="str" s="7">
        <f>IF(AND(AG1278="Yes",OR(I1278="Approve proposed",I1278="Use my price")),"CHECK: protected price kept current",IF(OR(I1278="Unreviewed",I1278=""),"Pending review",IF(I1278="Hold","On hold",IF(I1278="Keep current",IF(ISNUMBER(E1278),"Kept current","CHECK: no confirmed current price"),IF(AH1278&lt;&gt;"Yes","CHECK: source needs review",IF(AND(I1278="Use my price",NOT(AND(ISNUMBER(J1278),J1278&gt;0))),"CHECK: enter a price above zero",IF(NOT(OR(I1278="Approve proposed",I1278="Use my price")),"CHECK: choose a listed decision",IF(OR(NOT(ISNUMBER(L1278)),L1278&lt;=0,NOT(ISNUMBER(Y1278)),Y1278&lt;=0,X1278&gt;=1),"CHECK: price or base unavailable",IF(L1278/(Y1278*(1-X1278))-1&lt;0,"CHECK: price below local base","Ready")))))))))</f>
        <v>On hold</v>
      </c>
      <c r="N1278" s="18">
        <v>18.2</v>
      </c>
      <c r="O1278" s="19">
        <v>0.4</v>
      </c>
      <c r="Q1278" s="20" t="str">
        <f>IF(AND(ISNUMBER(L1278),ISNUMBER(Y1278),Y1278&gt;0,X1278&lt;1),ROUND(L1278/(Y1278*(1-X1278))-1,4),"")</f>
        <v/>
      </c>
      <c r="R1278" s="12">
        <v>0</v>
      </c>
      <c r="S1278" s="13">
        <f>IF(AND(ISNUMBER(E1278),E1278&gt;0,ISNUMBER(F1278)),R1278*(F1278/E1278-1)*(1-'Start Here'!$B$16),0)</f>
        <v>0</v>
      </c>
      <c r="T1278" s="17">
        <f>IF(AND(M1278="Ready",OR(I1278="Approve proposed",AND(I1278="Use my price",AND(ISNUMBER(J1278),J1278&gt;0))),ISNUMBER(L1278),E1278&gt;0),R1278*(L1278/E1278-1)*(1-'Start Here'!$B$16),0)</f>
        <v>0</v>
      </c>
      <c r="U1278" t="str" s="6">
        <v>SNAP: preserve existing selling price; No confirmed Local Line price/list; local calculation is reference only; Currently hidden; do not activate automatically</v>
      </c>
      <c r="V1278" t="str" s="21">
        <v>No</v>
      </c>
      <c r="W1278" t="str" s="21">
        <v>No</v>
      </c>
      <c r="X1278" s="22">
        <v>0</v>
      </c>
      <c r="Y1278" s="18">
        <v>13</v>
      </c>
      <c r="AB1278" t="str" s="6">
        <v/>
      </c>
      <c r="AC1278" t="str" s="6">
        <v>Local calculation only</v>
      </c>
      <c r="AD1278" s="23">
        <v>832559</v>
      </c>
      <c r="AE1278" s="23">
        <v>558216</v>
      </c>
      <c r="AF1278" t="str" s="23">
        <v>832559:558216:snap</v>
      </c>
      <c r="AG1278" t="str" s="23">
        <v>Yes</v>
      </c>
      <c r="AH1278" t="str" s="23">
        <v>No</v>
      </c>
      <c r="AI1278" s="18">
        <v>0</v>
      </c>
    </row>
    <row r="1279" ht="32" customHeight="1">
      <c r="A1279" t="str" s="7">
        <v>Full Farm CSA</v>
      </c>
      <c r="B1279" t="str" s="7">
        <v>Deck Family Farm Insulated Bag</v>
      </c>
      <c r="C1279" t="str" s="7">
        <v>Blue Bag</v>
      </c>
      <c r="D1279" t="str" s="7">
        <v>Herd Share Members</v>
      </c>
      <c r="E1279" s="12">
        <v>24.81</v>
      </c>
      <c r="F1279" s="13">
        <v>26.79</v>
      </c>
      <c r="G1279" s="13">
        <f>IF(AND(ISNUMBER(E1279),ISNUMBER(F1279)),F1279-E1279,"")</f>
        <v>1.98</v>
      </c>
      <c r="H1279" s="14">
        <f>IF(AND(ISNUMBER(E1279),E1279&gt;0,ISNUMBER(F1279)),F1279/E1279-1,"")</f>
        <v>0.07980652962515111</v>
      </c>
      <c r="I1279" t="str" s="15">
        <v>Unreviewed</v>
      </c>
      <c r="J1279" s="16"/>
      <c r="K1279" t="str" s="15">
        <v/>
      </c>
      <c r="L1279" s="17" t="str">
        <f>IF(AC1279="Local catalog","",IF(AG1279="Yes",IF(ISNUMBER(E1279),E1279,""),IF(I1279="Keep current",IF(ISNUMBER(E1279),E1279,""),IF(AH1279&lt;&gt;"Yes","",IF(I1279="Approve proposed",F1279,IF(AND(I1279="Use my price",AND(ISNUMBER(J1279),J1279&gt;0)),J1279,""))))))</f>
        <v/>
      </c>
      <c r="M1279" t="str" s="7">
        <f>IF(AND(AG1279="Yes",OR(I1279="Approve proposed",I1279="Use my price")),"CHECK: protected price kept current",IF(OR(I1279="Unreviewed",I1279=""),"Pending review",IF(I1279="Hold","On hold",IF(I1279="Keep current",IF(ISNUMBER(E1279),"Kept current","CHECK: no confirmed current price"),IF(AH1279&lt;&gt;"Yes","CHECK: source needs review",IF(AND(I1279="Use my price",NOT(AND(ISNUMBER(J1279),J1279&gt;0))),"CHECK: enter a price above zero",IF(NOT(OR(I1279="Approve proposed",I1279="Use my price")),"CHECK: choose a listed decision",IF(OR(NOT(ISNUMBER(L1279)),L1279&lt;=0,NOT(ISNUMBER(Y1279)),Y1279&lt;=0,X1279&gt;=1),"CHECK: price or base unavailable",IF(L1279/(Y1279*(1-X1279))-1&lt;0,"CHECK: price below local base","Ready")))))))))</f>
        <v>Pending review</v>
      </c>
      <c r="N1279" s="18">
        <v>24.81</v>
      </c>
      <c r="O1279" s="19">
        <v>0.4</v>
      </c>
      <c r="P1279" s="14">
        <v>0.5119</v>
      </c>
      <c r="Q1279" s="20" t="str">
        <f>IF(AND(ISNUMBER(L1279),ISNUMBER(Y1279),Y1279&gt;0,X1279&lt;1),ROUND(L1279/(Y1279*(1-X1279))-1,4),"")</f>
        <v/>
      </c>
      <c r="R1279" s="12">
        <v>180</v>
      </c>
      <c r="S1279" s="13">
        <f>IF(AND(ISNUMBER(E1279),E1279&gt;0,ISNUMBER(F1279)),R1279*(F1279/E1279-1)*(1-'Start Here'!$B$16),0)</f>
        <v>13.934220072551385</v>
      </c>
      <c r="T1279" s="17">
        <f>IF(AND(M1279="Ready",OR(I1279="Approve proposed",AND(I1279="Use my price",AND(ISNUMBER(J1279),J1279&gt;0))),ISNUMBER(L1279),E1279&gt;0),R1279*(L1279/E1279-1)*(1-'Start Here'!$B$16),0)</f>
        <v>0</v>
      </c>
      <c r="U1279" t="str" s="6">
        <v/>
      </c>
      <c r="V1279" t="str" s="21">
        <v>Yes</v>
      </c>
      <c r="W1279" t="str" s="21">
        <v>No</v>
      </c>
      <c r="X1279" s="22">
        <v>0</v>
      </c>
      <c r="Y1279" s="18">
        <v>17.72</v>
      </c>
      <c r="AB1279" t="str" s="6">
        <v>2026-10-01 10:41:27 UTC</v>
      </c>
      <c r="AC1279" t="str" s="6">
        <v>Local Line cache</v>
      </c>
      <c r="AD1279" s="23">
        <v>1010693</v>
      </c>
      <c r="AE1279" s="23">
        <v>793235</v>
      </c>
      <c r="AF1279" t="str" s="23">
        <v>1010693:793235:herdShare</v>
      </c>
      <c r="AG1279" t="str" s="23">
        <v>No</v>
      </c>
      <c r="AH1279" t="str" s="23">
        <v>Yes</v>
      </c>
      <c r="AI1279" s="18">
        <v>159.48</v>
      </c>
    </row>
    <row r="1280" ht="32" customHeight="1">
      <c r="A1280" t="str" s="7">
        <v>Full Farm CSA</v>
      </c>
      <c r="B1280" t="str" s="7">
        <v>Deck Family Farm Insulated Bag</v>
      </c>
      <c r="C1280" t="str" s="7">
        <v>Blue Bag</v>
      </c>
      <c r="D1280" t="str" s="7">
        <v>CSA Members</v>
      </c>
      <c r="E1280" s="12">
        <v>24.81</v>
      </c>
      <c r="F1280" s="13">
        <v>26.79</v>
      </c>
      <c r="G1280" s="13">
        <f>IF(AND(ISNUMBER(E1280),ISNUMBER(F1280)),F1280-E1280,"")</f>
        <v>1.98</v>
      </c>
      <c r="H1280" s="14">
        <f>IF(AND(ISNUMBER(E1280),E1280&gt;0,ISNUMBER(F1280)),F1280/E1280-1,"")</f>
        <v>0.07980652962515111</v>
      </c>
      <c r="I1280" t="str" s="15">
        <v>Unreviewed</v>
      </c>
      <c r="J1280" s="16"/>
      <c r="K1280" t="str" s="15">
        <v/>
      </c>
      <c r="L1280" s="17" t="str">
        <f>IF(AC1280="Local catalog","",IF(AG1280="Yes",IF(ISNUMBER(E1280),E1280,""),IF(I1280="Keep current",IF(ISNUMBER(E1280),E1280,""),IF(AH1280&lt;&gt;"Yes","",IF(I1280="Approve proposed",F1280,IF(AND(I1280="Use my price",AND(ISNUMBER(J1280),J1280&gt;0)),J1280,""))))))</f>
        <v/>
      </c>
      <c r="M1280" t="str" s="7">
        <f>IF(AND(AG1280="Yes",OR(I1280="Approve proposed",I1280="Use my price")),"CHECK: protected price kept current",IF(OR(I1280="Unreviewed",I1280=""),"Pending review",IF(I1280="Hold","On hold",IF(I1280="Keep current",IF(ISNUMBER(E1280),"Kept current","CHECK: no confirmed current price"),IF(AH1280&lt;&gt;"Yes","CHECK: source needs review",IF(AND(I1280="Use my price",NOT(AND(ISNUMBER(J1280),J1280&gt;0))),"CHECK: enter a price above zero",IF(NOT(OR(I1280="Approve proposed",I1280="Use my price")),"CHECK: choose a listed decision",IF(OR(NOT(ISNUMBER(L1280)),L1280&lt;=0,NOT(ISNUMBER(Y1280)),Y1280&lt;=0,X1280&gt;=1),"CHECK: price or base unavailable",IF(L1280/(Y1280*(1-X1280))-1&lt;0,"CHECK: price below local base","Ready")))))))))</f>
        <v>Pending review</v>
      </c>
      <c r="N1280" s="18">
        <v>24.81</v>
      </c>
      <c r="O1280" s="19">
        <v>0.4</v>
      </c>
      <c r="P1280" s="14">
        <v>0.5119</v>
      </c>
      <c r="Q1280" s="20" t="str">
        <f>IF(AND(ISNUMBER(L1280),ISNUMBER(Y1280),Y1280&gt;0,X1280&lt;1),ROUND(L1280/(Y1280*(1-X1280))-1,4),"")</f>
        <v/>
      </c>
      <c r="R1280" s="12">
        <v>20</v>
      </c>
      <c r="S1280" s="13">
        <f>IF(AND(ISNUMBER(E1280),E1280&gt;0,ISNUMBER(F1280)),R1280*(F1280/E1280-1)*(1-'Start Here'!$B$16),0)</f>
        <v>1.5482466747279315</v>
      </c>
      <c r="T1280" s="17">
        <f>IF(AND(M1280="Ready",OR(I1280="Approve proposed",AND(I1280="Use my price",AND(ISNUMBER(J1280),J1280&gt;0))),ISNUMBER(L1280),E1280&gt;0),R1280*(L1280/E1280-1)*(1-'Start Here'!$B$16),0)</f>
        <v>0</v>
      </c>
      <c r="U1280" t="str" s="6">
        <v/>
      </c>
      <c r="V1280" t="str" s="21">
        <v>Yes</v>
      </c>
      <c r="W1280" t="str" s="21">
        <v>No</v>
      </c>
      <c r="X1280" s="22">
        <v>0</v>
      </c>
      <c r="Y1280" s="18">
        <v>17.72</v>
      </c>
      <c r="AB1280" t="str" s="6">
        <v>2026-10-01 10:41:27 UTC</v>
      </c>
      <c r="AC1280" t="str" s="6">
        <v>Local Line cache</v>
      </c>
      <c r="AD1280" s="23">
        <v>1010693</v>
      </c>
      <c r="AE1280" s="23">
        <v>793235</v>
      </c>
      <c r="AF1280" t="str" s="23">
        <v>1010693:793235:member</v>
      </c>
      <c r="AG1280" t="str" s="23">
        <v>No</v>
      </c>
      <c r="AH1280" t="str" s="23">
        <v>Yes</v>
      </c>
      <c r="AI1280" s="18">
        <v>17.72</v>
      </c>
    </row>
    <row r="1281" ht="32" customHeight="1">
      <c r="A1281" t="str" s="7">
        <v>Full Farm CSA</v>
      </c>
      <c r="B1281" t="str" s="7">
        <v>Deck Family Farm Insulated Bag</v>
      </c>
      <c r="C1281" t="str" s="7">
        <v>Blue Bag</v>
      </c>
      <c r="D1281" t="str" s="7">
        <v>Guest Basket</v>
      </c>
      <c r="E1281" s="12">
        <v>24.81</v>
      </c>
      <c r="F1281" s="13">
        <v>26.79</v>
      </c>
      <c r="G1281" s="13">
        <f>IF(AND(ISNUMBER(E1281),ISNUMBER(F1281)),F1281-E1281,"")</f>
        <v>1.98</v>
      </c>
      <c r="H1281" s="14">
        <f>IF(AND(ISNUMBER(E1281),E1281&gt;0,ISNUMBER(F1281)),F1281/E1281-1,"")</f>
        <v>0.07980652962515111</v>
      </c>
      <c r="I1281" t="str" s="15">
        <v>Unreviewed</v>
      </c>
      <c r="J1281" s="16"/>
      <c r="K1281" t="str" s="15">
        <v/>
      </c>
      <c r="L1281" s="17" t="str">
        <f>IF(AC1281="Local catalog","",IF(AG1281="Yes",IF(ISNUMBER(E1281),E1281,""),IF(I1281="Keep current",IF(ISNUMBER(E1281),E1281,""),IF(AH1281&lt;&gt;"Yes","",IF(I1281="Approve proposed",F1281,IF(AND(I1281="Use my price",AND(ISNUMBER(J1281),J1281&gt;0)),J1281,""))))))</f>
        <v/>
      </c>
      <c r="M1281" t="str" s="7">
        <f>IF(AND(AG1281="Yes",OR(I1281="Approve proposed",I1281="Use my price")),"CHECK: protected price kept current",IF(OR(I1281="Unreviewed",I1281=""),"Pending review",IF(I1281="Hold","On hold",IF(I1281="Keep current",IF(ISNUMBER(E1281),"Kept current","CHECK: no confirmed current price"),IF(AH1281&lt;&gt;"Yes","CHECK: source needs review",IF(AND(I1281="Use my price",NOT(AND(ISNUMBER(J1281),J1281&gt;0))),"CHECK: enter a price above zero",IF(NOT(OR(I1281="Approve proposed",I1281="Use my price")),"CHECK: choose a listed decision",IF(OR(NOT(ISNUMBER(L1281)),L1281&lt;=0,NOT(ISNUMBER(Y1281)),Y1281&lt;=0,X1281&gt;=1),"CHECK: price or base unavailable",IF(L1281/(Y1281*(1-X1281))-1&lt;0,"CHECK: price below local base","Ready")))))))))</f>
        <v>Pending review</v>
      </c>
      <c r="N1281" s="18">
        <v>24.81</v>
      </c>
      <c r="O1281" s="19">
        <v>0.4</v>
      </c>
      <c r="P1281" s="14">
        <v>0.5119</v>
      </c>
      <c r="Q1281" s="20" t="str">
        <f>IF(AND(ISNUMBER(L1281),ISNUMBER(Y1281),Y1281&gt;0,X1281&lt;1),ROUND(L1281/(Y1281*(1-X1281))-1,4),"")</f>
        <v/>
      </c>
      <c r="R1281" s="12">
        <v>0</v>
      </c>
      <c r="S1281" s="13">
        <f>IF(AND(ISNUMBER(E1281),E1281&gt;0,ISNUMBER(F1281)),R1281*(F1281/E1281-1)*(1-'Start Here'!$B$16),0)</f>
        <v>0</v>
      </c>
      <c r="T1281" s="17">
        <f>IF(AND(M1281="Ready",OR(I1281="Approve proposed",AND(I1281="Use my price",AND(ISNUMBER(J1281),J1281&gt;0))),ISNUMBER(L1281),E1281&gt;0),R1281*(L1281/E1281-1)*(1-'Start Here'!$B$16),0)</f>
        <v>0</v>
      </c>
      <c r="U1281" t="str" s="6">
        <v/>
      </c>
      <c r="V1281" t="str" s="21">
        <v>Yes</v>
      </c>
      <c r="W1281" t="str" s="21">
        <v>No</v>
      </c>
      <c r="X1281" s="22">
        <v>0</v>
      </c>
      <c r="Y1281" s="18">
        <v>17.72</v>
      </c>
      <c r="AB1281" t="str" s="6">
        <v>2026-10-01 10:41:27 UTC</v>
      </c>
      <c r="AC1281" t="str" s="6">
        <v>Local Line cache</v>
      </c>
      <c r="AD1281" s="23">
        <v>1010693</v>
      </c>
      <c r="AE1281" s="23">
        <v>793235</v>
      </c>
      <c r="AF1281" t="str" s="23">
        <v>1010693:793235:guest</v>
      </c>
      <c r="AG1281" t="str" s="23">
        <v>No</v>
      </c>
      <c r="AH1281" t="str" s="23">
        <v>Yes</v>
      </c>
      <c r="AI1281" s="18">
        <v>0</v>
      </c>
    </row>
    <row r="1282" ht="32" customHeight="1">
      <c r="A1282" t="str" s="7">
        <v>Full Farm CSA</v>
      </c>
      <c r="B1282" t="str" s="7">
        <v>Deck Family Farm Insulated Bag</v>
      </c>
      <c r="C1282" t="str" s="7">
        <v>Blue Bag</v>
      </c>
      <c r="D1282" t="str" s="7">
        <v>SNAP</v>
      </c>
      <c r="E1282" s="12">
        <v>24.81</v>
      </c>
      <c r="F1282" s="13">
        <v>24.81</v>
      </c>
      <c r="G1282" s="13">
        <f>IF(AND(ISNUMBER(E1282),ISNUMBER(F1282)),F1282-E1282,"")</f>
        <v>0</v>
      </c>
      <c r="H1282" s="14">
        <f>IF(AND(ISNUMBER(E1282),E1282&gt;0,ISNUMBER(F1282)),F1282/E1282-1,"")</f>
        <v>0</v>
      </c>
      <c r="I1282" t="str" s="15">
        <v>Keep current</v>
      </c>
      <c r="J1282" s="16"/>
      <c r="K1282" t="str" s="15">
        <v/>
      </c>
      <c r="L1282" s="17">
        <f>IF(AC1282="Local catalog","",IF(AG1282="Yes",IF(ISNUMBER(E1282),E1282,""),IF(I1282="Keep current",IF(ISNUMBER(E1282),E1282,""),IF(AH1282&lt;&gt;"Yes","",IF(I1282="Approve proposed",F1282,IF(AND(I1282="Use my price",AND(ISNUMBER(J1282),J1282&gt;0)),J1282,""))))))</f>
        <v>24.81</v>
      </c>
      <c r="M1282" t="str" s="7">
        <f>IF(AND(AG1282="Yes",OR(I1282="Approve proposed",I1282="Use my price")),"CHECK: protected price kept current",IF(OR(I1282="Unreviewed",I1282=""),"Pending review",IF(I1282="Hold","On hold",IF(I1282="Keep current",IF(ISNUMBER(E1282),"Kept current","CHECK: no confirmed current price"),IF(AH1282&lt;&gt;"Yes","CHECK: source needs review",IF(AND(I1282="Use my price",NOT(AND(ISNUMBER(J1282),J1282&gt;0))),"CHECK: enter a price above zero",IF(NOT(OR(I1282="Approve proposed",I1282="Use my price")),"CHECK: choose a listed decision",IF(OR(NOT(ISNUMBER(L1282)),L1282&lt;=0,NOT(ISNUMBER(Y1282)),Y1282&lt;=0,X1282&gt;=1),"CHECK: price or base unavailable",IF(L1282/(Y1282*(1-X1282))-1&lt;0,"CHECK: price below local base","Ready")))))))))</f>
        <v>Kept current</v>
      </c>
      <c r="N1282" s="18">
        <v>24.81</v>
      </c>
      <c r="O1282" s="19">
        <v>0.4</v>
      </c>
      <c r="P1282" s="14">
        <v>0.4001</v>
      </c>
      <c r="Q1282" s="20">
        <f>IF(AND(ISNUMBER(L1282),ISNUMBER(Y1282),Y1282&gt;0,X1282&lt;1),ROUND(L1282/(Y1282*(1-X1282))-1,4),"")</f>
        <v>0.4001</v>
      </c>
      <c r="R1282" s="12">
        <v>0</v>
      </c>
      <c r="S1282" s="13">
        <f>IF(AND(ISNUMBER(E1282),E1282&gt;0,ISNUMBER(F1282)),R1282*(F1282/E1282-1)*(1-'Start Here'!$B$16),0)</f>
        <v>0</v>
      </c>
      <c r="T1282" s="17">
        <f>IF(AND(M1282="Ready",OR(I1282="Approve proposed",AND(I1282="Use my price",AND(ISNUMBER(J1282),J1282&gt;0))),ISNUMBER(L1282),E1282&gt;0),R1282*(L1282/E1282-1)*(1-'Start Here'!$B$16),0)</f>
        <v>0</v>
      </c>
      <c r="U1282" t="str" s="6">
        <v>SNAP: preserve existing selling price</v>
      </c>
      <c r="V1282" t="str" s="21">
        <v>Yes</v>
      </c>
      <c r="W1282" t="str" s="21">
        <v>No</v>
      </c>
      <c r="X1282" s="22">
        <v>0</v>
      </c>
      <c r="Y1282" s="18">
        <v>17.72</v>
      </c>
      <c r="AB1282" t="str" s="6">
        <v>2026-10-01 10:41:27 UTC</v>
      </c>
      <c r="AC1282" t="str" s="6">
        <v>Local Line cache</v>
      </c>
      <c r="AD1282" s="23">
        <v>1010693</v>
      </c>
      <c r="AE1282" s="23">
        <v>793235</v>
      </c>
      <c r="AF1282" t="str" s="23">
        <v>1010693:793235:snap</v>
      </c>
      <c r="AG1282" t="str" s="23">
        <v>Yes</v>
      </c>
      <c r="AH1282" t="str" s="23">
        <v>Yes</v>
      </c>
      <c r="AI1282" s="18">
        <v>0</v>
      </c>
    </row>
    <row r="1283" ht="32" customHeight="1">
      <c r="A1283" t="str" s="7">
        <v>Full Farm CSA</v>
      </c>
      <c r="B1283" t="str" s="7">
        <v>Deck Family Farm Insulated Bag</v>
      </c>
      <c r="C1283" t="str" s="7">
        <v>Green Bag</v>
      </c>
      <c r="D1283" t="str" s="7">
        <v>Herd Share Members</v>
      </c>
      <c r="G1283" s="13" t="str">
        <f>IF(AND(ISNUMBER(E1283),ISNUMBER(F1283)),F1283-E1283,"")</f>
        <v/>
      </c>
      <c r="H1283" s="14" t="str">
        <f>IF(AND(ISNUMBER(E1283),E1283&gt;0,ISNUMBER(F1283)),F1283/E1283-1,"")</f>
        <v/>
      </c>
      <c r="I1283" t="str" s="15">
        <v>Hold</v>
      </c>
      <c r="J1283" s="24"/>
      <c r="K1283" t="str" s="15">
        <v/>
      </c>
      <c r="L1283" s="17" t="str">
        <f>IF(AC1283="Local catalog","",IF(AG1283="Yes",IF(ISNUMBER(E1283),E1283,""),IF(I1283="Keep current",IF(ISNUMBER(E1283),E1283,""),IF(AH1283&lt;&gt;"Yes","",IF(I1283="Approve proposed",F1283,IF(AND(I1283="Use my price",AND(ISNUMBER(J1283),J1283&gt;0)),J1283,""))))))</f>
        <v/>
      </c>
      <c r="M1283" t="str" s="7">
        <f>IF(AND(AG1283="Yes",OR(I1283="Approve proposed",I1283="Use my price")),"CHECK: protected price kept current",IF(OR(I1283="Unreviewed",I1283=""),"Pending review",IF(I1283="Hold","On hold",IF(I1283="Keep current",IF(ISNUMBER(E1283),"Kept current","CHECK: no confirmed current price"),IF(AH1283&lt;&gt;"Yes","CHECK: source needs review",IF(AND(I1283="Use my price",NOT(AND(ISNUMBER(J1283),J1283&gt;0))),"CHECK: enter a price above zero",IF(NOT(OR(I1283="Approve proposed",I1283="Use my price")),"CHECK: choose a listed decision",IF(OR(NOT(ISNUMBER(L1283)),L1283&lt;=0,NOT(ISNUMBER(Y1283)),Y1283&lt;=0,X1283&gt;=1),"CHECK: price or base unavailable",IF(L1283/(Y1283*(1-X1283))-1&lt;0,"CHECK: price below local base","Ready")))))))))</f>
        <v>On hold</v>
      </c>
      <c r="N1283" s="18">
        <v>24.81</v>
      </c>
      <c r="O1283" s="19">
        <v>0.4</v>
      </c>
      <c r="Q1283" s="20" t="str">
        <f>IF(AND(ISNUMBER(L1283),ISNUMBER(Y1283),Y1283&gt;0,X1283&lt;1),ROUND(L1283/(Y1283*(1-X1283))-1,4),"")</f>
        <v/>
      </c>
      <c r="R1283" s="12">
        <v>0</v>
      </c>
      <c r="S1283" s="13">
        <f>IF(AND(ISNUMBER(E1283),E1283&gt;0,ISNUMBER(F1283)),R1283*(F1283/E1283-1)*(1-'Start Here'!$B$16),0)</f>
        <v>0</v>
      </c>
      <c r="T1283" s="17">
        <f>IF(AND(M1283="Ready",OR(I1283="Approve proposed",AND(I1283="Use my price",AND(ISNUMBER(J1283),J1283&gt;0))),ISNUMBER(L1283),E1283&gt;0),R1283*(L1283/E1283-1)*(1-'Start Here'!$B$16),0)</f>
        <v>0</v>
      </c>
      <c r="U1283" t="str" s="6">
        <v>No confirmed Local Line price/list; local calculation is reference only</v>
      </c>
      <c r="V1283" t="str" s="21">
        <v>Yes</v>
      </c>
      <c r="W1283" t="str" s="21">
        <v>No</v>
      </c>
      <c r="X1283" s="22">
        <v>0</v>
      </c>
      <c r="Y1283" s="18">
        <v>17.72</v>
      </c>
      <c r="AB1283" t="str" s="6">
        <v/>
      </c>
      <c r="AC1283" t="str" s="6">
        <v>Local calculation only</v>
      </c>
      <c r="AD1283" s="23">
        <v>1010693</v>
      </c>
      <c r="AE1283" s="23">
        <v>793236</v>
      </c>
      <c r="AF1283" t="str" s="23">
        <v>1010693:793236:herdShare</v>
      </c>
      <c r="AG1283" t="str" s="23">
        <v>No</v>
      </c>
      <c r="AH1283" t="str" s="23">
        <v>No</v>
      </c>
      <c r="AI1283" s="18">
        <v>0</v>
      </c>
    </row>
    <row r="1284" ht="32" customHeight="1">
      <c r="A1284" t="str" s="7">
        <v>Full Farm CSA</v>
      </c>
      <c r="B1284" t="str" s="7">
        <v>Deck Family Farm Insulated Bag</v>
      </c>
      <c r="C1284" t="str" s="7">
        <v>Green Bag</v>
      </c>
      <c r="D1284" t="str" s="7">
        <v>CSA Members</v>
      </c>
      <c r="G1284" s="13" t="str">
        <f>IF(AND(ISNUMBER(E1284),ISNUMBER(F1284)),F1284-E1284,"")</f>
        <v/>
      </c>
      <c r="H1284" s="14" t="str">
        <f>IF(AND(ISNUMBER(E1284),E1284&gt;0,ISNUMBER(F1284)),F1284/E1284-1,"")</f>
        <v/>
      </c>
      <c r="I1284" t="str" s="15">
        <v>Hold</v>
      </c>
      <c r="J1284" s="24"/>
      <c r="K1284" t="str" s="15">
        <v/>
      </c>
      <c r="L1284" s="17" t="str">
        <f>IF(AC1284="Local catalog","",IF(AG1284="Yes",IF(ISNUMBER(E1284),E1284,""),IF(I1284="Keep current",IF(ISNUMBER(E1284),E1284,""),IF(AH1284&lt;&gt;"Yes","",IF(I1284="Approve proposed",F1284,IF(AND(I1284="Use my price",AND(ISNUMBER(J1284),J1284&gt;0)),J1284,""))))))</f>
        <v/>
      </c>
      <c r="M1284" t="str" s="7">
        <f>IF(AND(AG1284="Yes",OR(I1284="Approve proposed",I1284="Use my price")),"CHECK: protected price kept current",IF(OR(I1284="Unreviewed",I1284=""),"Pending review",IF(I1284="Hold","On hold",IF(I1284="Keep current",IF(ISNUMBER(E1284),"Kept current","CHECK: no confirmed current price"),IF(AH1284&lt;&gt;"Yes","CHECK: source needs review",IF(AND(I1284="Use my price",NOT(AND(ISNUMBER(J1284),J1284&gt;0))),"CHECK: enter a price above zero",IF(NOT(OR(I1284="Approve proposed",I1284="Use my price")),"CHECK: choose a listed decision",IF(OR(NOT(ISNUMBER(L1284)),L1284&lt;=0,NOT(ISNUMBER(Y1284)),Y1284&lt;=0,X1284&gt;=1),"CHECK: price or base unavailable",IF(L1284/(Y1284*(1-X1284))-1&lt;0,"CHECK: price below local base","Ready")))))))))</f>
        <v>On hold</v>
      </c>
      <c r="N1284" s="18">
        <v>24.81</v>
      </c>
      <c r="O1284" s="19">
        <v>0.4</v>
      </c>
      <c r="Q1284" s="20" t="str">
        <f>IF(AND(ISNUMBER(L1284),ISNUMBER(Y1284),Y1284&gt;0,X1284&lt;1),ROUND(L1284/(Y1284*(1-X1284))-1,4),"")</f>
        <v/>
      </c>
      <c r="R1284" s="12">
        <v>0</v>
      </c>
      <c r="S1284" s="13">
        <f>IF(AND(ISNUMBER(E1284),E1284&gt;0,ISNUMBER(F1284)),R1284*(F1284/E1284-1)*(1-'Start Here'!$B$16),0)</f>
        <v>0</v>
      </c>
      <c r="T1284" s="17">
        <f>IF(AND(M1284="Ready",OR(I1284="Approve proposed",AND(I1284="Use my price",AND(ISNUMBER(J1284),J1284&gt;0))),ISNUMBER(L1284),E1284&gt;0),R1284*(L1284/E1284-1)*(1-'Start Here'!$B$16),0)</f>
        <v>0</v>
      </c>
      <c r="U1284" t="str" s="6">
        <v>No confirmed Local Line price/list; local calculation is reference only</v>
      </c>
      <c r="V1284" t="str" s="21">
        <v>Yes</v>
      </c>
      <c r="W1284" t="str" s="21">
        <v>No</v>
      </c>
      <c r="X1284" s="22">
        <v>0</v>
      </c>
      <c r="Y1284" s="18">
        <v>17.72</v>
      </c>
      <c r="AB1284" t="str" s="6">
        <v/>
      </c>
      <c r="AC1284" t="str" s="6">
        <v>Local calculation only</v>
      </c>
      <c r="AD1284" s="23">
        <v>1010693</v>
      </c>
      <c r="AE1284" s="23">
        <v>793236</v>
      </c>
      <c r="AF1284" t="str" s="23">
        <v>1010693:793236:member</v>
      </c>
      <c r="AG1284" t="str" s="23">
        <v>No</v>
      </c>
      <c r="AH1284" t="str" s="23">
        <v>No</v>
      </c>
      <c r="AI1284" s="18">
        <v>0</v>
      </c>
    </row>
    <row r="1285" ht="32" customHeight="1">
      <c r="A1285" t="str" s="7">
        <v>Full Farm CSA</v>
      </c>
      <c r="B1285" t="str" s="7">
        <v>Deck Family Farm Insulated Bag</v>
      </c>
      <c r="C1285" t="str" s="7">
        <v>Green Bag</v>
      </c>
      <c r="D1285" t="str" s="7">
        <v>Guest Basket</v>
      </c>
      <c r="G1285" s="13" t="str">
        <f>IF(AND(ISNUMBER(E1285),ISNUMBER(F1285)),F1285-E1285,"")</f>
        <v/>
      </c>
      <c r="H1285" s="14" t="str">
        <f>IF(AND(ISNUMBER(E1285),E1285&gt;0,ISNUMBER(F1285)),F1285/E1285-1,"")</f>
        <v/>
      </c>
      <c r="I1285" t="str" s="15">
        <v>Hold</v>
      </c>
      <c r="J1285" s="24"/>
      <c r="K1285" t="str" s="15">
        <v/>
      </c>
      <c r="L1285" s="17" t="str">
        <f>IF(AC1285="Local catalog","",IF(AG1285="Yes",IF(ISNUMBER(E1285),E1285,""),IF(I1285="Keep current",IF(ISNUMBER(E1285),E1285,""),IF(AH1285&lt;&gt;"Yes","",IF(I1285="Approve proposed",F1285,IF(AND(I1285="Use my price",AND(ISNUMBER(J1285),J1285&gt;0)),J1285,""))))))</f>
        <v/>
      </c>
      <c r="M1285" t="str" s="7">
        <f>IF(AND(AG1285="Yes",OR(I1285="Approve proposed",I1285="Use my price")),"CHECK: protected price kept current",IF(OR(I1285="Unreviewed",I1285=""),"Pending review",IF(I1285="Hold","On hold",IF(I1285="Keep current",IF(ISNUMBER(E1285),"Kept current","CHECK: no confirmed current price"),IF(AH1285&lt;&gt;"Yes","CHECK: source needs review",IF(AND(I1285="Use my price",NOT(AND(ISNUMBER(J1285),J1285&gt;0))),"CHECK: enter a price above zero",IF(NOT(OR(I1285="Approve proposed",I1285="Use my price")),"CHECK: choose a listed decision",IF(OR(NOT(ISNUMBER(L1285)),L1285&lt;=0,NOT(ISNUMBER(Y1285)),Y1285&lt;=0,X1285&gt;=1),"CHECK: price or base unavailable",IF(L1285/(Y1285*(1-X1285))-1&lt;0,"CHECK: price below local base","Ready")))))))))</f>
        <v>On hold</v>
      </c>
      <c r="N1285" s="18">
        <v>24.81</v>
      </c>
      <c r="O1285" s="19">
        <v>0.4</v>
      </c>
      <c r="Q1285" s="20" t="str">
        <f>IF(AND(ISNUMBER(L1285),ISNUMBER(Y1285),Y1285&gt;0,X1285&lt;1),ROUND(L1285/(Y1285*(1-X1285))-1,4),"")</f>
        <v/>
      </c>
      <c r="R1285" s="12">
        <v>0</v>
      </c>
      <c r="S1285" s="13">
        <f>IF(AND(ISNUMBER(E1285),E1285&gt;0,ISNUMBER(F1285)),R1285*(F1285/E1285-1)*(1-'Start Here'!$B$16),0)</f>
        <v>0</v>
      </c>
      <c r="T1285" s="17">
        <f>IF(AND(M1285="Ready",OR(I1285="Approve proposed",AND(I1285="Use my price",AND(ISNUMBER(J1285),J1285&gt;0))),ISNUMBER(L1285),E1285&gt;0),R1285*(L1285/E1285-1)*(1-'Start Here'!$B$16),0)</f>
        <v>0</v>
      </c>
      <c r="U1285" t="str" s="6">
        <v>No confirmed Local Line price/list; local calculation is reference only</v>
      </c>
      <c r="V1285" t="str" s="21">
        <v>Yes</v>
      </c>
      <c r="W1285" t="str" s="21">
        <v>No</v>
      </c>
      <c r="X1285" s="22">
        <v>0</v>
      </c>
      <c r="Y1285" s="18">
        <v>17.72</v>
      </c>
      <c r="AB1285" t="str" s="6">
        <v/>
      </c>
      <c r="AC1285" t="str" s="6">
        <v>Local calculation only</v>
      </c>
      <c r="AD1285" s="23">
        <v>1010693</v>
      </c>
      <c r="AE1285" s="23">
        <v>793236</v>
      </c>
      <c r="AF1285" t="str" s="23">
        <v>1010693:793236:guest</v>
      </c>
      <c r="AG1285" t="str" s="23">
        <v>No</v>
      </c>
      <c r="AH1285" t="str" s="23">
        <v>No</v>
      </c>
      <c r="AI1285" s="18">
        <v>0</v>
      </c>
    </row>
    <row r="1286" ht="32" customHeight="1">
      <c r="A1286" t="str" s="7">
        <v>Full Farm CSA</v>
      </c>
      <c r="B1286" t="str" s="7">
        <v>Deck Family Farm Insulated Bag</v>
      </c>
      <c r="C1286" t="str" s="7">
        <v>Green Bag</v>
      </c>
      <c r="D1286" t="str" s="7">
        <v>SNAP</v>
      </c>
      <c r="G1286" s="13" t="str">
        <f>IF(AND(ISNUMBER(E1286),ISNUMBER(F1286)),F1286-E1286,"")</f>
        <v/>
      </c>
      <c r="H1286" s="14" t="str">
        <f>IF(AND(ISNUMBER(E1286),E1286&gt;0,ISNUMBER(F1286)),F1286/E1286-1,"")</f>
        <v/>
      </c>
      <c r="I1286" t="str" s="15">
        <v>Hold</v>
      </c>
      <c r="J1286" s="24"/>
      <c r="K1286" t="str" s="15">
        <v/>
      </c>
      <c r="L1286" s="17" t="str">
        <f>IF(AC1286="Local catalog","",IF(AG1286="Yes",IF(ISNUMBER(E1286),E1286,""),IF(I1286="Keep current",IF(ISNUMBER(E1286),E1286,""),IF(AH1286&lt;&gt;"Yes","",IF(I1286="Approve proposed",F1286,IF(AND(I1286="Use my price",AND(ISNUMBER(J1286),J1286&gt;0)),J1286,""))))))</f>
        <v/>
      </c>
      <c r="M1286" t="str" s="7">
        <f>IF(AND(AG1286="Yes",OR(I1286="Approve proposed",I1286="Use my price")),"CHECK: protected price kept current",IF(OR(I1286="Unreviewed",I1286=""),"Pending review",IF(I1286="Hold","On hold",IF(I1286="Keep current",IF(ISNUMBER(E1286),"Kept current","CHECK: no confirmed current price"),IF(AH1286&lt;&gt;"Yes","CHECK: source needs review",IF(AND(I1286="Use my price",NOT(AND(ISNUMBER(J1286),J1286&gt;0))),"CHECK: enter a price above zero",IF(NOT(OR(I1286="Approve proposed",I1286="Use my price")),"CHECK: choose a listed decision",IF(OR(NOT(ISNUMBER(L1286)),L1286&lt;=0,NOT(ISNUMBER(Y1286)),Y1286&lt;=0,X1286&gt;=1),"CHECK: price or base unavailable",IF(L1286/(Y1286*(1-X1286))-1&lt;0,"CHECK: price below local base","Ready")))))))))</f>
        <v>On hold</v>
      </c>
      <c r="N1286" s="18">
        <v>24.81</v>
      </c>
      <c r="O1286" s="19">
        <v>0.4</v>
      </c>
      <c r="Q1286" s="20" t="str">
        <f>IF(AND(ISNUMBER(L1286),ISNUMBER(Y1286),Y1286&gt;0,X1286&lt;1),ROUND(L1286/(Y1286*(1-X1286))-1,4),"")</f>
        <v/>
      </c>
      <c r="R1286" s="12">
        <v>0</v>
      </c>
      <c r="S1286" s="13">
        <f>IF(AND(ISNUMBER(E1286),E1286&gt;0,ISNUMBER(F1286)),R1286*(F1286/E1286-1)*(1-'Start Here'!$B$16),0)</f>
        <v>0</v>
      </c>
      <c r="T1286" s="17">
        <f>IF(AND(M1286="Ready",OR(I1286="Approve proposed",AND(I1286="Use my price",AND(ISNUMBER(J1286),J1286&gt;0))),ISNUMBER(L1286),E1286&gt;0),R1286*(L1286/E1286-1)*(1-'Start Here'!$B$16),0)</f>
        <v>0</v>
      </c>
      <c r="U1286" t="str" s="6">
        <v>SNAP: preserve existing selling price; No confirmed Local Line price/list; local calculation is reference only</v>
      </c>
      <c r="V1286" t="str" s="21">
        <v>Yes</v>
      </c>
      <c r="W1286" t="str" s="21">
        <v>No</v>
      </c>
      <c r="X1286" s="22">
        <v>0</v>
      </c>
      <c r="Y1286" s="18">
        <v>17.72</v>
      </c>
      <c r="AB1286" t="str" s="6">
        <v/>
      </c>
      <c r="AC1286" t="str" s="6">
        <v>Local calculation only</v>
      </c>
      <c r="AD1286" s="23">
        <v>1010693</v>
      </c>
      <c r="AE1286" s="23">
        <v>793236</v>
      </c>
      <c r="AF1286" t="str" s="23">
        <v>1010693:793236:snap</v>
      </c>
      <c r="AG1286" t="str" s="23">
        <v>Yes</v>
      </c>
      <c r="AH1286" t="str" s="23">
        <v>No</v>
      </c>
      <c r="AI1286" s="18">
        <v>0</v>
      </c>
    </row>
    <row r="1287" ht="32" customHeight="1">
      <c r="A1287" t="str" s="7">
        <v>Full Farm CSA</v>
      </c>
      <c r="B1287" t="str" s="7">
        <v>Deck Family Farm Insulated Bag</v>
      </c>
      <c r="C1287" t="str" s="7">
        <v>Orange Bag</v>
      </c>
      <c r="D1287" t="str" s="7">
        <v>Herd Share Members</v>
      </c>
      <c r="E1287" s="12">
        <v>24.81</v>
      </c>
      <c r="F1287" s="13">
        <v>26.79</v>
      </c>
      <c r="G1287" s="13">
        <f>IF(AND(ISNUMBER(E1287),ISNUMBER(F1287)),F1287-E1287,"")</f>
        <v>1.98</v>
      </c>
      <c r="H1287" s="14">
        <f>IF(AND(ISNUMBER(E1287),E1287&gt;0,ISNUMBER(F1287)),F1287/E1287-1,"")</f>
        <v>0.07980652962515111</v>
      </c>
      <c r="I1287" t="str" s="15">
        <v>Unreviewed</v>
      </c>
      <c r="J1287" s="16"/>
      <c r="K1287" t="str" s="15">
        <v/>
      </c>
      <c r="L1287" s="17" t="str">
        <f>IF(AC1287="Local catalog","",IF(AG1287="Yes",IF(ISNUMBER(E1287),E1287,""),IF(I1287="Keep current",IF(ISNUMBER(E1287),E1287,""),IF(AH1287&lt;&gt;"Yes","",IF(I1287="Approve proposed",F1287,IF(AND(I1287="Use my price",AND(ISNUMBER(J1287),J1287&gt;0)),J1287,""))))))</f>
        <v/>
      </c>
      <c r="M1287" t="str" s="7">
        <f>IF(AND(AG1287="Yes",OR(I1287="Approve proposed",I1287="Use my price")),"CHECK: protected price kept current",IF(OR(I1287="Unreviewed",I1287=""),"Pending review",IF(I1287="Hold","On hold",IF(I1287="Keep current",IF(ISNUMBER(E1287),"Kept current","CHECK: no confirmed current price"),IF(AH1287&lt;&gt;"Yes","CHECK: source needs review",IF(AND(I1287="Use my price",NOT(AND(ISNUMBER(J1287),J1287&gt;0))),"CHECK: enter a price above zero",IF(NOT(OR(I1287="Approve proposed",I1287="Use my price")),"CHECK: choose a listed decision",IF(OR(NOT(ISNUMBER(L1287)),L1287&lt;=0,NOT(ISNUMBER(Y1287)),Y1287&lt;=0,X1287&gt;=1),"CHECK: price or base unavailable",IF(L1287/(Y1287*(1-X1287))-1&lt;0,"CHECK: price below local base","Ready")))))))))</f>
        <v>Pending review</v>
      </c>
      <c r="N1287" s="18">
        <v>24.81</v>
      </c>
      <c r="O1287" s="19">
        <v>0.4</v>
      </c>
      <c r="P1287" s="14">
        <v>0.5119</v>
      </c>
      <c r="Q1287" s="20" t="str">
        <f>IF(AND(ISNUMBER(L1287),ISNUMBER(Y1287),Y1287&gt;0,X1287&lt;1),ROUND(L1287/(Y1287*(1-X1287))-1,4),"")</f>
        <v/>
      </c>
      <c r="R1287" s="12">
        <v>0</v>
      </c>
      <c r="S1287" s="13">
        <f>IF(AND(ISNUMBER(E1287),E1287&gt;0,ISNUMBER(F1287)),R1287*(F1287/E1287-1)*(1-'Start Here'!$B$16),0)</f>
        <v>0</v>
      </c>
      <c r="T1287" s="17">
        <f>IF(AND(M1287="Ready",OR(I1287="Approve proposed",AND(I1287="Use my price",AND(ISNUMBER(J1287),J1287&gt;0))),ISNUMBER(L1287),E1287&gt;0),R1287*(L1287/E1287-1)*(1-'Start Here'!$B$16),0)</f>
        <v>0</v>
      </c>
      <c r="U1287" t="str" s="6">
        <v/>
      </c>
      <c r="V1287" t="str" s="21">
        <v>Yes</v>
      </c>
      <c r="W1287" t="str" s="21">
        <v>No</v>
      </c>
      <c r="X1287" s="22">
        <v>0</v>
      </c>
      <c r="Y1287" s="18">
        <v>17.72</v>
      </c>
      <c r="AB1287" t="str" s="6">
        <v>2026-10-01 10:41:27 UTC</v>
      </c>
      <c r="AC1287" t="str" s="6">
        <v>Local Line cache</v>
      </c>
      <c r="AD1287" s="23">
        <v>1010693</v>
      </c>
      <c r="AE1287" s="23">
        <v>952518</v>
      </c>
      <c r="AF1287" t="str" s="23">
        <v>1010693:952518:herdShare</v>
      </c>
      <c r="AG1287" t="str" s="23">
        <v>No</v>
      </c>
      <c r="AH1287" t="str" s="23">
        <v>Yes</v>
      </c>
      <c r="AI1287" s="18">
        <v>0</v>
      </c>
    </row>
    <row r="1288" ht="32" customHeight="1">
      <c r="A1288" t="str" s="7">
        <v>Full Farm CSA</v>
      </c>
      <c r="B1288" t="str" s="7">
        <v>Deck Family Farm Insulated Bag</v>
      </c>
      <c r="C1288" t="str" s="7">
        <v>Orange Bag</v>
      </c>
      <c r="D1288" t="str" s="7">
        <v>CSA Members</v>
      </c>
      <c r="E1288" s="12">
        <v>24.81</v>
      </c>
      <c r="F1288" s="13">
        <v>26.79</v>
      </c>
      <c r="G1288" s="13">
        <f>IF(AND(ISNUMBER(E1288),ISNUMBER(F1288)),F1288-E1288,"")</f>
        <v>1.98</v>
      </c>
      <c r="H1288" s="14">
        <f>IF(AND(ISNUMBER(E1288),E1288&gt;0,ISNUMBER(F1288)),F1288/E1288-1,"")</f>
        <v>0.07980652962515111</v>
      </c>
      <c r="I1288" t="str" s="15">
        <v>Unreviewed</v>
      </c>
      <c r="J1288" s="16"/>
      <c r="K1288" t="str" s="15">
        <v/>
      </c>
      <c r="L1288" s="17" t="str">
        <f>IF(AC1288="Local catalog","",IF(AG1288="Yes",IF(ISNUMBER(E1288),E1288,""),IF(I1288="Keep current",IF(ISNUMBER(E1288),E1288,""),IF(AH1288&lt;&gt;"Yes","",IF(I1288="Approve proposed",F1288,IF(AND(I1288="Use my price",AND(ISNUMBER(J1288),J1288&gt;0)),J1288,""))))))</f>
        <v/>
      </c>
      <c r="M1288" t="str" s="7">
        <f>IF(AND(AG1288="Yes",OR(I1288="Approve proposed",I1288="Use my price")),"CHECK: protected price kept current",IF(OR(I1288="Unreviewed",I1288=""),"Pending review",IF(I1288="Hold","On hold",IF(I1288="Keep current",IF(ISNUMBER(E1288),"Kept current","CHECK: no confirmed current price"),IF(AH1288&lt;&gt;"Yes","CHECK: source needs review",IF(AND(I1288="Use my price",NOT(AND(ISNUMBER(J1288),J1288&gt;0))),"CHECK: enter a price above zero",IF(NOT(OR(I1288="Approve proposed",I1288="Use my price")),"CHECK: choose a listed decision",IF(OR(NOT(ISNUMBER(L1288)),L1288&lt;=0,NOT(ISNUMBER(Y1288)),Y1288&lt;=0,X1288&gt;=1),"CHECK: price or base unavailable",IF(L1288/(Y1288*(1-X1288))-1&lt;0,"CHECK: price below local base","Ready")))))))))</f>
        <v>Pending review</v>
      </c>
      <c r="N1288" s="18">
        <v>24.81</v>
      </c>
      <c r="O1288" s="19">
        <v>0.4</v>
      </c>
      <c r="P1288" s="14">
        <v>0.5119</v>
      </c>
      <c r="Q1288" s="20" t="str">
        <f>IF(AND(ISNUMBER(L1288),ISNUMBER(Y1288),Y1288&gt;0,X1288&lt;1),ROUND(L1288/(Y1288*(1-X1288))-1,4),"")</f>
        <v/>
      </c>
      <c r="R1288" s="12">
        <v>0</v>
      </c>
      <c r="S1288" s="13">
        <f>IF(AND(ISNUMBER(E1288),E1288&gt;0,ISNUMBER(F1288)),R1288*(F1288/E1288-1)*(1-'Start Here'!$B$16),0)</f>
        <v>0</v>
      </c>
      <c r="T1288" s="17">
        <f>IF(AND(M1288="Ready",OR(I1288="Approve proposed",AND(I1288="Use my price",AND(ISNUMBER(J1288),J1288&gt;0))),ISNUMBER(L1288),E1288&gt;0),R1288*(L1288/E1288-1)*(1-'Start Here'!$B$16),0)</f>
        <v>0</v>
      </c>
      <c r="U1288" t="str" s="6">
        <v/>
      </c>
      <c r="V1288" t="str" s="21">
        <v>Yes</v>
      </c>
      <c r="W1288" t="str" s="21">
        <v>No</v>
      </c>
      <c r="X1288" s="22">
        <v>0</v>
      </c>
      <c r="Y1288" s="18">
        <v>17.72</v>
      </c>
      <c r="AB1288" t="str" s="6">
        <v>2026-10-01 10:41:27 UTC</v>
      </c>
      <c r="AC1288" t="str" s="6">
        <v>Local Line cache</v>
      </c>
      <c r="AD1288" s="23">
        <v>1010693</v>
      </c>
      <c r="AE1288" s="23">
        <v>952518</v>
      </c>
      <c r="AF1288" t="str" s="23">
        <v>1010693:952518:member</v>
      </c>
      <c r="AG1288" t="str" s="23">
        <v>No</v>
      </c>
      <c r="AH1288" t="str" s="23">
        <v>Yes</v>
      </c>
      <c r="AI1288" s="18">
        <v>0</v>
      </c>
    </row>
    <row r="1289" ht="32" customHeight="1">
      <c r="A1289" t="str" s="7">
        <v>Full Farm CSA</v>
      </c>
      <c r="B1289" t="str" s="7">
        <v>Deck Family Farm Insulated Bag</v>
      </c>
      <c r="C1289" t="str" s="7">
        <v>Orange Bag</v>
      </c>
      <c r="D1289" t="str" s="7">
        <v>Guest Basket</v>
      </c>
      <c r="E1289" s="12">
        <v>24.81</v>
      </c>
      <c r="F1289" s="13">
        <v>26.79</v>
      </c>
      <c r="G1289" s="13">
        <f>IF(AND(ISNUMBER(E1289),ISNUMBER(F1289)),F1289-E1289,"")</f>
        <v>1.98</v>
      </c>
      <c r="H1289" s="14">
        <f>IF(AND(ISNUMBER(E1289),E1289&gt;0,ISNUMBER(F1289)),F1289/E1289-1,"")</f>
        <v>0.07980652962515111</v>
      </c>
      <c r="I1289" t="str" s="15">
        <v>Unreviewed</v>
      </c>
      <c r="J1289" s="16"/>
      <c r="K1289" t="str" s="15">
        <v/>
      </c>
      <c r="L1289" s="17" t="str">
        <f>IF(AC1289="Local catalog","",IF(AG1289="Yes",IF(ISNUMBER(E1289),E1289,""),IF(I1289="Keep current",IF(ISNUMBER(E1289),E1289,""),IF(AH1289&lt;&gt;"Yes","",IF(I1289="Approve proposed",F1289,IF(AND(I1289="Use my price",AND(ISNUMBER(J1289),J1289&gt;0)),J1289,""))))))</f>
        <v/>
      </c>
      <c r="M1289" t="str" s="7">
        <f>IF(AND(AG1289="Yes",OR(I1289="Approve proposed",I1289="Use my price")),"CHECK: protected price kept current",IF(OR(I1289="Unreviewed",I1289=""),"Pending review",IF(I1289="Hold","On hold",IF(I1289="Keep current",IF(ISNUMBER(E1289),"Kept current","CHECK: no confirmed current price"),IF(AH1289&lt;&gt;"Yes","CHECK: source needs review",IF(AND(I1289="Use my price",NOT(AND(ISNUMBER(J1289),J1289&gt;0))),"CHECK: enter a price above zero",IF(NOT(OR(I1289="Approve proposed",I1289="Use my price")),"CHECK: choose a listed decision",IF(OR(NOT(ISNUMBER(L1289)),L1289&lt;=0,NOT(ISNUMBER(Y1289)),Y1289&lt;=0,X1289&gt;=1),"CHECK: price or base unavailable",IF(L1289/(Y1289*(1-X1289))-1&lt;0,"CHECK: price below local base","Ready")))))))))</f>
        <v>Pending review</v>
      </c>
      <c r="N1289" s="18">
        <v>24.81</v>
      </c>
      <c r="O1289" s="19">
        <v>0.4</v>
      </c>
      <c r="P1289" s="14">
        <v>0.5119</v>
      </c>
      <c r="Q1289" s="20" t="str">
        <f>IF(AND(ISNUMBER(L1289),ISNUMBER(Y1289),Y1289&gt;0,X1289&lt;1),ROUND(L1289/(Y1289*(1-X1289))-1,4),"")</f>
        <v/>
      </c>
      <c r="R1289" s="12">
        <v>0</v>
      </c>
      <c r="S1289" s="13">
        <f>IF(AND(ISNUMBER(E1289),E1289&gt;0,ISNUMBER(F1289)),R1289*(F1289/E1289-1)*(1-'Start Here'!$B$16),0)</f>
        <v>0</v>
      </c>
      <c r="T1289" s="17">
        <f>IF(AND(M1289="Ready",OR(I1289="Approve proposed",AND(I1289="Use my price",AND(ISNUMBER(J1289),J1289&gt;0))),ISNUMBER(L1289),E1289&gt;0),R1289*(L1289/E1289-1)*(1-'Start Here'!$B$16),0)</f>
        <v>0</v>
      </c>
      <c r="U1289" t="str" s="6">
        <v/>
      </c>
      <c r="V1289" t="str" s="21">
        <v>Yes</v>
      </c>
      <c r="W1289" t="str" s="21">
        <v>No</v>
      </c>
      <c r="X1289" s="22">
        <v>0</v>
      </c>
      <c r="Y1289" s="18">
        <v>17.72</v>
      </c>
      <c r="AB1289" t="str" s="6">
        <v>2026-10-01 10:41:27 UTC</v>
      </c>
      <c r="AC1289" t="str" s="6">
        <v>Local Line cache</v>
      </c>
      <c r="AD1289" s="23">
        <v>1010693</v>
      </c>
      <c r="AE1289" s="23">
        <v>952518</v>
      </c>
      <c r="AF1289" t="str" s="23">
        <v>1010693:952518:guest</v>
      </c>
      <c r="AG1289" t="str" s="23">
        <v>No</v>
      </c>
      <c r="AH1289" t="str" s="23">
        <v>Yes</v>
      </c>
      <c r="AI1289" s="18">
        <v>0</v>
      </c>
    </row>
    <row r="1290" ht="32" customHeight="1">
      <c r="A1290" t="str" s="7">
        <v>Full Farm CSA</v>
      </c>
      <c r="B1290" t="str" s="7">
        <v>Deck Family Farm Insulated Bag</v>
      </c>
      <c r="C1290" t="str" s="7">
        <v>Orange Bag</v>
      </c>
      <c r="D1290" t="str" s="7">
        <v>SNAP</v>
      </c>
      <c r="E1290" s="12">
        <v>24.81</v>
      </c>
      <c r="F1290" s="13">
        <v>24.81</v>
      </c>
      <c r="G1290" s="13">
        <f>IF(AND(ISNUMBER(E1290),ISNUMBER(F1290)),F1290-E1290,"")</f>
        <v>0</v>
      </c>
      <c r="H1290" s="14">
        <f>IF(AND(ISNUMBER(E1290),E1290&gt;0,ISNUMBER(F1290)),F1290/E1290-1,"")</f>
        <v>0</v>
      </c>
      <c r="I1290" t="str" s="15">
        <v>Keep current</v>
      </c>
      <c r="J1290" s="16"/>
      <c r="K1290" t="str" s="15">
        <v/>
      </c>
      <c r="L1290" s="17">
        <f>IF(AC1290="Local catalog","",IF(AG1290="Yes",IF(ISNUMBER(E1290),E1290,""),IF(I1290="Keep current",IF(ISNUMBER(E1290),E1290,""),IF(AH1290&lt;&gt;"Yes","",IF(I1290="Approve proposed",F1290,IF(AND(I1290="Use my price",AND(ISNUMBER(J1290),J1290&gt;0)),J1290,""))))))</f>
        <v>24.81</v>
      </c>
      <c r="M1290" t="str" s="7">
        <f>IF(AND(AG1290="Yes",OR(I1290="Approve proposed",I1290="Use my price")),"CHECK: protected price kept current",IF(OR(I1290="Unreviewed",I1290=""),"Pending review",IF(I1290="Hold","On hold",IF(I1290="Keep current",IF(ISNUMBER(E1290),"Kept current","CHECK: no confirmed current price"),IF(AH1290&lt;&gt;"Yes","CHECK: source needs review",IF(AND(I1290="Use my price",NOT(AND(ISNUMBER(J1290),J1290&gt;0))),"CHECK: enter a price above zero",IF(NOT(OR(I1290="Approve proposed",I1290="Use my price")),"CHECK: choose a listed decision",IF(OR(NOT(ISNUMBER(L1290)),L1290&lt;=0,NOT(ISNUMBER(Y1290)),Y1290&lt;=0,X1290&gt;=1),"CHECK: price or base unavailable",IF(L1290/(Y1290*(1-X1290))-1&lt;0,"CHECK: price below local base","Ready")))))))))</f>
        <v>Kept current</v>
      </c>
      <c r="N1290" s="18">
        <v>24.81</v>
      </c>
      <c r="O1290" s="19">
        <v>0.4</v>
      </c>
      <c r="P1290" s="14">
        <v>0.4001</v>
      </c>
      <c r="Q1290" s="20">
        <f>IF(AND(ISNUMBER(L1290),ISNUMBER(Y1290),Y1290&gt;0,X1290&lt;1),ROUND(L1290/(Y1290*(1-X1290))-1,4),"")</f>
        <v>0.4001</v>
      </c>
      <c r="R1290" s="12">
        <v>0</v>
      </c>
      <c r="S1290" s="13">
        <f>IF(AND(ISNUMBER(E1290),E1290&gt;0,ISNUMBER(F1290)),R1290*(F1290/E1290-1)*(1-'Start Here'!$B$16),0)</f>
        <v>0</v>
      </c>
      <c r="T1290" s="17">
        <f>IF(AND(M1290="Ready",OR(I1290="Approve proposed",AND(I1290="Use my price",AND(ISNUMBER(J1290),J1290&gt;0))),ISNUMBER(L1290),E1290&gt;0),R1290*(L1290/E1290-1)*(1-'Start Here'!$B$16),0)</f>
        <v>0</v>
      </c>
      <c r="U1290" t="str" s="6">
        <v>SNAP: preserve existing selling price</v>
      </c>
      <c r="V1290" t="str" s="21">
        <v>Yes</v>
      </c>
      <c r="W1290" t="str" s="21">
        <v>No</v>
      </c>
      <c r="X1290" s="22">
        <v>0</v>
      </c>
      <c r="Y1290" s="18">
        <v>17.72</v>
      </c>
      <c r="AB1290" t="str" s="6">
        <v>2026-10-01 10:41:27 UTC</v>
      </c>
      <c r="AC1290" t="str" s="6">
        <v>Local Line cache</v>
      </c>
      <c r="AD1290" s="23">
        <v>1010693</v>
      </c>
      <c r="AE1290" s="23">
        <v>952518</v>
      </c>
      <c r="AF1290" t="str" s="23">
        <v>1010693:952518:snap</v>
      </c>
      <c r="AG1290" t="str" s="23">
        <v>Yes</v>
      </c>
      <c r="AH1290" t="str" s="23">
        <v>Yes</v>
      </c>
      <c r="AI1290" s="18">
        <v>0</v>
      </c>
    </row>
    <row r="1291" ht="32" customHeight="1">
      <c r="A1291" t="str" s="7">
        <v>Full Farm CSA</v>
      </c>
      <c r="B1291" t="str" s="7">
        <v>Deck Family Farm's Fall Farm-to-Table Celebration</v>
      </c>
      <c r="C1291" t="str" s="7">
        <v>Adult Ticket (12 and up)</v>
      </c>
      <c r="D1291" t="str" s="7">
        <v>Herd Share Members</v>
      </c>
      <c r="E1291" s="12">
        <v>75</v>
      </c>
      <c r="F1291" s="13">
        <v>81</v>
      </c>
      <c r="G1291" s="13">
        <f>IF(AND(ISNUMBER(E1291),ISNUMBER(F1291)),F1291-E1291,"")</f>
        <v>6</v>
      </c>
      <c r="H1291" s="14">
        <f>IF(AND(ISNUMBER(E1291),E1291&gt;0,ISNUMBER(F1291)),F1291/E1291-1,"")</f>
        <v>0.08000000000000007</v>
      </c>
      <c r="I1291" t="str" s="15">
        <v>Unreviewed</v>
      </c>
      <c r="J1291" s="16"/>
      <c r="K1291" t="str" s="15">
        <v/>
      </c>
      <c r="L1291" s="17" t="str">
        <f>IF(AC1291="Local catalog","",IF(AG1291="Yes",IF(ISNUMBER(E1291),E1291,""),IF(I1291="Keep current",IF(ISNUMBER(E1291),E1291,""),IF(AH1291&lt;&gt;"Yes","",IF(I1291="Approve proposed",F1291,IF(AND(I1291="Use my price",AND(ISNUMBER(J1291),J1291&gt;0)),J1291,""))))))</f>
        <v/>
      </c>
      <c r="M1291" t="str" s="7">
        <f>IF(AND(AG1291="Yes",OR(I1291="Approve proposed",I1291="Use my price")),"CHECK: protected price kept current",IF(OR(I1291="Unreviewed",I1291=""),"Pending review",IF(I1291="Hold","On hold",IF(I1291="Keep current",IF(ISNUMBER(E1291),"Kept current","CHECK: no confirmed current price"),IF(AH1291&lt;&gt;"Yes","CHECK: source needs review",IF(AND(I1291="Use my price",NOT(AND(ISNUMBER(J1291),J1291&gt;0))),"CHECK: enter a price above zero",IF(NOT(OR(I1291="Approve proposed",I1291="Use my price")),"CHECK: choose a listed decision",IF(OR(NOT(ISNUMBER(L1291)),L1291&lt;=0,NOT(ISNUMBER(Y1291)),Y1291&lt;=0,X1291&gt;=1),"CHECK: price or base unavailable",IF(L1291/(Y1291*(1-X1291))-1&lt;0,"CHECK: price below local base","Ready")))))))))</f>
        <v>Pending review</v>
      </c>
      <c r="N1291" s="18">
        <v>105</v>
      </c>
      <c r="O1291" s="19">
        <v>0.4</v>
      </c>
      <c r="P1291" s="14">
        <v>0.08</v>
      </c>
      <c r="Q1291" s="20" t="str">
        <f>IF(AND(ISNUMBER(L1291),ISNUMBER(Y1291),Y1291&gt;0,X1291&lt;1),ROUND(L1291/(Y1291*(1-X1291))-1,4),"")</f>
        <v/>
      </c>
      <c r="R1291" s="12">
        <v>0</v>
      </c>
      <c r="S1291" s="13">
        <f>IF(AND(ISNUMBER(E1291),E1291&gt;0,ISNUMBER(F1291)),R1291*(F1291/E1291-1)*(1-'Start Here'!$B$16),0)</f>
        <v>0</v>
      </c>
      <c r="T1291" s="17">
        <f>IF(AND(M1291="Ready",OR(I1291="Approve proposed",AND(I1291="Use my price",AND(ISNUMBER(J1291),J1291&gt;0))),ISNUMBER(L1291),E1291&gt;0),R1291*(L1291/E1291-1)*(1-'Start Here'!$B$16),0)</f>
        <v>0</v>
      </c>
      <c r="U1291" t="str" s="6">
        <v>Local and Local Line prices differ; Currently hidden; do not activate automatically</v>
      </c>
      <c r="V1291" t="str" s="21">
        <v>No</v>
      </c>
      <c r="W1291" t="str" s="21">
        <v>No</v>
      </c>
      <c r="X1291" s="22">
        <v>0</v>
      </c>
      <c r="Y1291" s="18">
        <v>75</v>
      </c>
      <c r="AB1291" t="str" s="6">
        <v>2026-10-01 10:41:27 UTC</v>
      </c>
      <c r="AC1291" t="str" s="6">
        <v>Local Line cache</v>
      </c>
      <c r="AD1291" s="23">
        <v>807909</v>
      </c>
      <c r="AE1291" s="23">
        <v>529295</v>
      </c>
      <c r="AF1291" t="str" s="23">
        <v>807909:529295:herdShare</v>
      </c>
      <c r="AG1291" t="str" s="23">
        <v>No</v>
      </c>
      <c r="AH1291" t="str" s="23">
        <v>Yes</v>
      </c>
      <c r="AI1291" s="18">
        <v>0</v>
      </c>
    </row>
    <row r="1292" ht="32" customHeight="1">
      <c r="A1292" t="str" s="7">
        <v>Full Farm CSA</v>
      </c>
      <c r="B1292" t="str" s="7">
        <v>Deck Family Farm's Fall Farm-to-Table Celebration</v>
      </c>
      <c r="C1292" t="str" s="7">
        <v>Adult Ticket (12 and up)</v>
      </c>
      <c r="D1292" t="str" s="7">
        <v>CSA Members</v>
      </c>
      <c r="E1292" s="12">
        <v>75</v>
      </c>
      <c r="F1292" s="13">
        <v>81</v>
      </c>
      <c r="G1292" s="13">
        <f>IF(AND(ISNUMBER(E1292),ISNUMBER(F1292)),F1292-E1292,"")</f>
        <v>6</v>
      </c>
      <c r="H1292" s="14">
        <f>IF(AND(ISNUMBER(E1292),E1292&gt;0,ISNUMBER(F1292)),F1292/E1292-1,"")</f>
        <v>0.08000000000000007</v>
      </c>
      <c r="I1292" t="str" s="15">
        <v>Unreviewed</v>
      </c>
      <c r="J1292" s="16"/>
      <c r="K1292" t="str" s="15">
        <v/>
      </c>
      <c r="L1292" s="17" t="str">
        <f>IF(AC1292="Local catalog","",IF(AG1292="Yes",IF(ISNUMBER(E1292),E1292,""),IF(I1292="Keep current",IF(ISNUMBER(E1292),E1292,""),IF(AH1292&lt;&gt;"Yes","",IF(I1292="Approve proposed",F1292,IF(AND(I1292="Use my price",AND(ISNUMBER(J1292),J1292&gt;0)),J1292,""))))))</f>
        <v/>
      </c>
      <c r="M1292" t="str" s="7">
        <f>IF(AND(AG1292="Yes",OR(I1292="Approve proposed",I1292="Use my price")),"CHECK: protected price kept current",IF(OR(I1292="Unreviewed",I1292=""),"Pending review",IF(I1292="Hold","On hold",IF(I1292="Keep current",IF(ISNUMBER(E1292),"Kept current","CHECK: no confirmed current price"),IF(AH1292&lt;&gt;"Yes","CHECK: source needs review",IF(AND(I1292="Use my price",NOT(AND(ISNUMBER(J1292),J1292&gt;0))),"CHECK: enter a price above zero",IF(NOT(OR(I1292="Approve proposed",I1292="Use my price")),"CHECK: choose a listed decision",IF(OR(NOT(ISNUMBER(L1292)),L1292&lt;=0,NOT(ISNUMBER(Y1292)),Y1292&lt;=0,X1292&gt;=1),"CHECK: price or base unavailable",IF(L1292/(Y1292*(1-X1292))-1&lt;0,"CHECK: price below local base","Ready")))))))))</f>
        <v>Pending review</v>
      </c>
      <c r="N1292" s="18">
        <v>105</v>
      </c>
      <c r="O1292" s="19">
        <v>0.4</v>
      </c>
      <c r="P1292" s="14">
        <v>0.08</v>
      </c>
      <c r="Q1292" s="20" t="str">
        <f>IF(AND(ISNUMBER(L1292),ISNUMBER(Y1292),Y1292&gt;0,X1292&lt;1),ROUND(L1292/(Y1292*(1-X1292))-1,4),"")</f>
        <v/>
      </c>
      <c r="R1292" s="12">
        <v>0</v>
      </c>
      <c r="S1292" s="13">
        <f>IF(AND(ISNUMBER(E1292),E1292&gt;0,ISNUMBER(F1292)),R1292*(F1292/E1292-1)*(1-'Start Here'!$B$16),0)</f>
        <v>0</v>
      </c>
      <c r="T1292" s="17">
        <f>IF(AND(M1292="Ready",OR(I1292="Approve proposed",AND(I1292="Use my price",AND(ISNUMBER(J1292),J1292&gt;0))),ISNUMBER(L1292),E1292&gt;0),R1292*(L1292/E1292-1)*(1-'Start Here'!$B$16),0)</f>
        <v>0</v>
      </c>
      <c r="U1292" t="str" s="6">
        <v>Local and Local Line prices differ; Currently hidden; do not activate automatically</v>
      </c>
      <c r="V1292" t="str" s="21">
        <v>No</v>
      </c>
      <c r="W1292" t="str" s="21">
        <v>No</v>
      </c>
      <c r="X1292" s="22">
        <v>0</v>
      </c>
      <c r="Y1292" s="18">
        <v>75</v>
      </c>
      <c r="AB1292" t="str" s="6">
        <v>2026-10-01 10:41:27 UTC</v>
      </c>
      <c r="AC1292" t="str" s="6">
        <v>Local Line cache</v>
      </c>
      <c r="AD1292" s="23">
        <v>807909</v>
      </c>
      <c r="AE1292" s="23">
        <v>529295</v>
      </c>
      <c r="AF1292" t="str" s="23">
        <v>807909:529295:member</v>
      </c>
      <c r="AG1292" t="str" s="23">
        <v>No</v>
      </c>
      <c r="AH1292" t="str" s="23">
        <v>Yes</v>
      </c>
      <c r="AI1292" s="18">
        <v>0</v>
      </c>
    </row>
    <row r="1293" ht="32" customHeight="1">
      <c r="A1293" t="str" s="7">
        <v>Full Farm CSA</v>
      </c>
      <c r="B1293" t="str" s="7">
        <v>Deck Family Farm's Fall Farm-to-Table Celebration</v>
      </c>
      <c r="C1293" t="str" s="7">
        <v>Adult Ticket (12 and up)</v>
      </c>
      <c r="D1293" t="str" s="7">
        <v>Guest Basket</v>
      </c>
      <c r="E1293" s="12">
        <v>75</v>
      </c>
      <c r="F1293" s="13">
        <v>81</v>
      </c>
      <c r="G1293" s="13">
        <f>IF(AND(ISNUMBER(E1293),ISNUMBER(F1293)),F1293-E1293,"")</f>
        <v>6</v>
      </c>
      <c r="H1293" s="14">
        <f>IF(AND(ISNUMBER(E1293),E1293&gt;0,ISNUMBER(F1293)),F1293/E1293-1,"")</f>
        <v>0.08000000000000007</v>
      </c>
      <c r="I1293" t="str" s="15">
        <v>Unreviewed</v>
      </c>
      <c r="J1293" s="16"/>
      <c r="K1293" t="str" s="15">
        <v/>
      </c>
      <c r="L1293" s="17" t="str">
        <f>IF(AC1293="Local catalog","",IF(AG1293="Yes",IF(ISNUMBER(E1293),E1293,""),IF(I1293="Keep current",IF(ISNUMBER(E1293),E1293,""),IF(AH1293&lt;&gt;"Yes","",IF(I1293="Approve proposed",F1293,IF(AND(I1293="Use my price",AND(ISNUMBER(J1293),J1293&gt;0)),J1293,""))))))</f>
        <v/>
      </c>
      <c r="M1293" t="str" s="7">
        <f>IF(AND(AG1293="Yes",OR(I1293="Approve proposed",I1293="Use my price")),"CHECK: protected price kept current",IF(OR(I1293="Unreviewed",I1293=""),"Pending review",IF(I1293="Hold","On hold",IF(I1293="Keep current",IF(ISNUMBER(E1293),"Kept current","CHECK: no confirmed current price"),IF(AH1293&lt;&gt;"Yes","CHECK: source needs review",IF(AND(I1293="Use my price",NOT(AND(ISNUMBER(J1293),J1293&gt;0))),"CHECK: enter a price above zero",IF(NOT(OR(I1293="Approve proposed",I1293="Use my price")),"CHECK: choose a listed decision",IF(OR(NOT(ISNUMBER(L1293)),L1293&lt;=0,NOT(ISNUMBER(Y1293)),Y1293&lt;=0,X1293&gt;=1),"CHECK: price or base unavailable",IF(L1293/(Y1293*(1-X1293))-1&lt;0,"CHECK: price below local base","Ready")))))))))</f>
        <v>Pending review</v>
      </c>
      <c r="N1293" s="18">
        <v>105</v>
      </c>
      <c r="O1293" s="19">
        <v>0.4</v>
      </c>
      <c r="P1293" s="14">
        <v>0.08</v>
      </c>
      <c r="Q1293" s="20" t="str">
        <f>IF(AND(ISNUMBER(L1293),ISNUMBER(Y1293),Y1293&gt;0,X1293&lt;1),ROUND(L1293/(Y1293*(1-X1293))-1,4),"")</f>
        <v/>
      </c>
      <c r="R1293" s="12">
        <v>0</v>
      </c>
      <c r="S1293" s="13">
        <f>IF(AND(ISNUMBER(E1293),E1293&gt;0,ISNUMBER(F1293)),R1293*(F1293/E1293-1)*(1-'Start Here'!$B$16),0)</f>
        <v>0</v>
      </c>
      <c r="T1293" s="17">
        <f>IF(AND(M1293="Ready",OR(I1293="Approve proposed",AND(I1293="Use my price",AND(ISNUMBER(J1293),J1293&gt;0))),ISNUMBER(L1293),E1293&gt;0),R1293*(L1293/E1293-1)*(1-'Start Here'!$B$16),0)</f>
        <v>0</v>
      </c>
      <c r="U1293" t="str" s="6">
        <v>Local and Local Line prices differ; Currently hidden; do not activate automatically</v>
      </c>
      <c r="V1293" t="str" s="21">
        <v>No</v>
      </c>
      <c r="W1293" t="str" s="21">
        <v>No</v>
      </c>
      <c r="X1293" s="22">
        <v>0</v>
      </c>
      <c r="Y1293" s="18">
        <v>75</v>
      </c>
      <c r="AB1293" t="str" s="6">
        <v>2026-10-01 10:41:27 UTC</v>
      </c>
      <c r="AC1293" t="str" s="6">
        <v>Local Line cache</v>
      </c>
      <c r="AD1293" s="23">
        <v>807909</v>
      </c>
      <c r="AE1293" s="23">
        <v>529295</v>
      </c>
      <c r="AF1293" t="str" s="23">
        <v>807909:529295:guest</v>
      </c>
      <c r="AG1293" t="str" s="23">
        <v>No</v>
      </c>
      <c r="AH1293" t="str" s="23">
        <v>Yes</v>
      </c>
      <c r="AI1293" s="18">
        <v>0</v>
      </c>
    </row>
    <row r="1294" ht="32" customHeight="1">
      <c r="A1294" t="str" s="7">
        <v>Full Farm CSA</v>
      </c>
      <c r="B1294" t="str" s="7">
        <v>Deck Family Farm's Fall Farm-to-Table Celebration</v>
      </c>
      <c r="C1294" t="str" s="7">
        <v>Adult Ticket (12 and up)</v>
      </c>
      <c r="D1294" t="str" s="7">
        <v>SNAP</v>
      </c>
      <c r="E1294" s="12">
        <v>75</v>
      </c>
      <c r="F1294" s="13">
        <v>75</v>
      </c>
      <c r="G1294" s="13">
        <f>IF(AND(ISNUMBER(E1294),ISNUMBER(F1294)),F1294-E1294,"")</f>
        <v>0</v>
      </c>
      <c r="H1294" s="14">
        <f>IF(AND(ISNUMBER(E1294),E1294&gt;0,ISNUMBER(F1294)),F1294/E1294-1,"")</f>
        <v>0</v>
      </c>
      <c r="I1294" t="str" s="15">
        <v>Keep current</v>
      </c>
      <c r="J1294" s="16"/>
      <c r="K1294" t="str" s="15">
        <v/>
      </c>
      <c r="L1294" s="17">
        <f>IF(AC1294="Local catalog","",IF(AG1294="Yes",IF(ISNUMBER(E1294),E1294,""),IF(I1294="Keep current",IF(ISNUMBER(E1294),E1294,""),IF(AH1294&lt;&gt;"Yes","",IF(I1294="Approve proposed",F1294,IF(AND(I1294="Use my price",AND(ISNUMBER(J1294),J1294&gt;0)),J1294,""))))))</f>
        <v>75</v>
      </c>
      <c r="M1294" t="str" s="7">
        <f>IF(AND(AG1294="Yes",OR(I1294="Approve proposed",I1294="Use my price")),"CHECK: protected price kept current",IF(OR(I1294="Unreviewed",I1294=""),"Pending review",IF(I1294="Hold","On hold",IF(I1294="Keep current",IF(ISNUMBER(E1294),"Kept current","CHECK: no confirmed current price"),IF(AH1294&lt;&gt;"Yes","CHECK: source needs review",IF(AND(I1294="Use my price",NOT(AND(ISNUMBER(J1294),J1294&gt;0))),"CHECK: enter a price above zero",IF(NOT(OR(I1294="Approve proposed",I1294="Use my price")),"CHECK: choose a listed decision",IF(OR(NOT(ISNUMBER(L1294)),L1294&lt;=0,NOT(ISNUMBER(Y1294)),Y1294&lt;=0,X1294&gt;=1),"CHECK: price or base unavailable",IF(L1294/(Y1294*(1-X1294))-1&lt;0,"CHECK: price below local base","Ready")))))))))</f>
        <v>Kept current</v>
      </c>
      <c r="N1294" s="18">
        <v>105</v>
      </c>
      <c r="O1294" s="19">
        <v>0.4</v>
      </c>
      <c r="P1294" s="14">
        <v>0</v>
      </c>
      <c r="Q1294" s="20">
        <f>IF(AND(ISNUMBER(L1294),ISNUMBER(Y1294),Y1294&gt;0,X1294&lt;1),ROUND(L1294/(Y1294*(1-X1294))-1,4),"")</f>
        <v>0</v>
      </c>
      <c r="R1294" s="12">
        <v>0</v>
      </c>
      <c r="S1294" s="13">
        <f>IF(AND(ISNUMBER(E1294),E1294&gt;0,ISNUMBER(F1294)),R1294*(F1294/E1294-1)*(1-'Start Here'!$B$16),0)</f>
        <v>0</v>
      </c>
      <c r="T1294" s="17">
        <f>IF(AND(M1294="Ready",OR(I1294="Approve proposed",AND(I1294="Use my price",AND(ISNUMBER(J1294),J1294&gt;0))),ISNUMBER(L1294),E1294&gt;0),R1294*(L1294/E1294-1)*(1-'Start Here'!$B$16),0)</f>
        <v>0</v>
      </c>
      <c r="U1294" t="str" s="6">
        <v>SNAP: preserve existing selling price; Local and Local Line prices differ; Currently hidden; do not activate automatically</v>
      </c>
      <c r="V1294" t="str" s="21">
        <v>No</v>
      </c>
      <c r="W1294" t="str" s="21">
        <v>No</v>
      </c>
      <c r="X1294" s="22">
        <v>0</v>
      </c>
      <c r="Y1294" s="18">
        <v>75</v>
      </c>
      <c r="AB1294" t="str" s="6">
        <v>2026-10-01 10:41:27 UTC</v>
      </c>
      <c r="AC1294" t="str" s="6">
        <v>Local Line cache</v>
      </c>
      <c r="AD1294" s="23">
        <v>807909</v>
      </c>
      <c r="AE1294" s="23">
        <v>529295</v>
      </c>
      <c r="AF1294" t="str" s="23">
        <v>807909:529295:snap</v>
      </c>
      <c r="AG1294" t="str" s="23">
        <v>Yes</v>
      </c>
      <c r="AH1294" t="str" s="23">
        <v>Yes</v>
      </c>
      <c r="AI1294" s="18">
        <v>0</v>
      </c>
    </row>
    <row r="1295" ht="32" customHeight="1">
      <c r="A1295" t="str" s="7">
        <v>Full Farm CSA</v>
      </c>
      <c r="B1295" t="str" s="7">
        <v>Deck Family Farm's Fall Farm-to-Table Celebration</v>
      </c>
      <c r="C1295" t="str" s="7">
        <v>Kid Ticket (12 and under)</v>
      </c>
      <c r="D1295" t="str" s="7">
        <v>Herd Share Members</v>
      </c>
      <c r="G1295" s="13" t="str">
        <f>IF(AND(ISNUMBER(E1295),ISNUMBER(F1295)),F1295-E1295,"")</f>
        <v/>
      </c>
      <c r="H1295" s="14" t="str">
        <f>IF(AND(ISNUMBER(E1295),E1295&gt;0,ISNUMBER(F1295)),F1295/E1295-1,"")</f>
        <v/>
      </c>
      <c r="I1295" t="str" s="15">
        <v>Hold</v>
      </c>
      <c r="J1295" s="24"/>
      <c r="K1295" t="str" s="15">
        <v/>
      </c>
      <c r="L1295" s="17" t="str">
        <f>IF(AC1295="Local catalog","",IF(AG1295="Yes",IF(ISNUMBER(E1295),E1295,""),IF(I1295="Keep current",IF(ISNUMBER(E1295),E1295,""),IF(AH1295&lt;&gt;"Yes","",IF(I1295="Approve proposed",F1295,IF(AND(I1295="Use my price",AND(ISNUMBER(J1295),J1295&gt;0)),J1295,""))))))</f>
        <v/>
      </c>
      <c r="M1295" t="str" s="7">
        <f>IF(AND(AG1295="Yes",OR(I1295="Approve proposed",I1295="Use my price")),"CHECK: protected price kept current",IF(OR(I1295="Unreviewed",I1295=""),"Pending review",IF(I1295="Hold","On hold",IF(I1295="Keep current",IF(ISNUMBER(E1295),"Kept current","CHECK: no confirmed current price"),IF(AH1295&lt;&gt;"Yes","CHECK: source needs review",IF(AND(I1295="Use my price",NOT(AND(ISNUMBER(J1295),J1295&gt;0))),"CHECK: enter a price above zero",IF(NOT(OR(I1295="Approve proposed",I1295="Use my price")),"CHECK: choose a listed decision",IF(OR(NOT(ISNUMBER(L1295)),L1295&lt;=0,NOT(ISNUMBER(Y1295)),Y1295&lt;=0,X1295&gt;=1),"CHECK: price or base unavailable",IF(L1295/(Y1295*(1-X1295))-1&lt;0,"CHECK: price below local base","Ready")))))))))</f>
        <v>On hold</v>
      </c>
      <c r="N1295" s="18">
        <v>0</v>
      </c>
      <c r="O1295" s="19">
        <v>0.4</v>
      </c>
      <c r="Q1295" s="20" t="str">
        <f>IF(AND(ISNUMBER(L1295),ISNUMBER(Y1295),Y1295&gt;0,X1295&lt;1),ROUND(L1295/(Y1295*(1-X1295))-1,4),"")</f>
        <v/>
      </c>
      <c r="R1295" s="12">
        <v>0</v>
      </c>
      <c r="S1295" s="13">
        <f>IF(AND(ISNUMBER(E1295),E1295&gt;0,ISNUMBER(F1295)),R1295*(F1295/E1295-1)*(1-'Start Here'!$B$16),0)</f>
        <v>0</v>
      </c>
      <c r="T1295" s="17">
        <f>IF(AND(M1295="Ready",OR(I1295="Approve proposed",AND(I1295="Use my price",AND(ISNUMBER(J1295),J1295&gt;0))),ISNUMBER(L1295),E1295&gt;0),R1295*(L1295/E1295-1)*(1-'Start Here'!$B$16),0)</f>
        <v>0</v>
      </c>
      <c r="U1295" t="str" s="6">
        <v>No confirmed Local Line price/list; local calculation is reference only; Currently hidden; do not activate automatically</v>
      </c>
      <c r="V1295" t="str" s="21">
        <v>No</v>
      </c>
      <c r="W1295" t="str" s="21">
        <v>No</v>
      </c>
      <c r="X1295" s="22">
        <v>0</v>
      </c>
      <c r="Y1295" s="18">
        <v>0</v>
      </c>
      <c r="AB1295" t="str" s="6">
        <v/>
      </c>
      <c r="AC1295" t="str" s="6">
        <v>Local calculation only</v>
      </c>
      <c r="AD1295" s="23">
        <v>807909</v>
      </c>
      <c r="AE1295" s="23">
        <v>529296</v>
      </c>
      <c r="AF1295" t="str" s="23">
        <v>807909:529296:herdShare</v>
      </c>
      <c r="AG1295" t="str" s="23">
        <v>No</v>
      </c>
      <c r="AH1295" t="str" s="23">
        <v>No</v>
      </c>
      <c r="AI1295" s="18">
        <v>0</v>
      </c>
    </row>
    <row r="1296" ht="32" customHeight="1">
      <c r="A1296" t="str" s="7">
        <v>Full Farm CSA</v>
      </c>
      <c r="B1296" t="str" s="7">
        <v>Deck Family Farm's Fall Farm-to-Table Celebration</v>
      </c>
      <c r="C1296" t="str" s="7">
        <v>Kid Ticket (12 and under)</v>
      </c>
      <c r="D1296" t="str" s="7">
        <v>CSA Members</v>
      </c>
      <c r="G1296" s="13" t="str">
        <f>IF(AND(ISNUMBER(E1296),ISNUMBER(F1296)),F1296-E1296,"")</f>
        <v/>
      </c>
      <c r="H1296" s="14" t="str">
        <f>IF(AND(ISNUMBER(E1296),E1296&gt;0,ISNUMBER(F1296)),F1296/E1296-1,"")</f>
        <v/>
      </c>
      <c r="I1296" t="str" s="15">
        <v>Hold</v>
      </c>
      <c r="J1296" s="24"/>
      <c r="K1296" t="str" s="15">
        <v/>
      </c>
      <c r="L1296" s="17" t="str">
        <f>IF(AC1296="Local catalog","",IF(AG1296="Yes",IF(ISNUMBER(E1296),E1296,""),IF(I1296="Keep current",IF(ISNUMBER(E1296),E1296,""),IF(AH1296&lt;&gt;"Yes","",IF(I1296="Approve proposed",F1296,IF(AND(I1296="Use my price",AND(ISNUMBER(J1296),J1296&gt;0)),J1296,""))))))</f>
        <v/>
      </c>
      <c r="M1296" t="str" s="7">
        <f>IF(AND(AG1296="Yes",OR(I1296="Approve proposed",I1296="Use my price")),"CHECK: protected price kept current",IF(OR(I1296="Unreviewed",I1296=""),"Pending review",IF(I1296="Hold","On hold",IF(I1296="Keep current",IF(ISNUMBER(E1296),"Kept current","CHECK: no confirmed current price"),IF(AH1296&lt;&gt;"Yes","CHECK: source needs review",IF(AND(I1296="Use my price",NOT(AND(ISNUMBER(J1296),J1296&gt;0))),"CHECK: enter a price above zero",IF(NOT(OR(I1296="Approve proposed",I1296="Use my price")),"CHECK: choose a listed decision",IF(OR(NOT(ISNUMBER(L1296)),L1296&lt;=0,NOT(ISNUMBER(Y1296)),Y1296&lt;=0,X1296&gt;=1),"CHECK: price or base unavailable",IF(L1296/(Y1296*(1-X1296))-1&lt;0,"CHECK: price below local base","Ready")))))))))</f>
        <v>On hold</v>
      </c>
      <c r="N1296" s="18">
        <v>0</v>
      </c>
      <c r="O1296" s="19">
        <v>0.4</v>
      </c>
      <c r="Q1296" s="20" t="str">
        <f>IF(AND(ISNUMBER(L1296),ISNUMBER(Y1296),Y1296&gt;0,X1296&lt;1),ROUND(L1296/(Y1296*(1-X1296))-1,4),"")</f>
        <v/>
      </c>
      <c r="R1296" s="12">
        <v>0</v>
      </c>
      <c r="S1296" s="13">
        <f>IF(AND(ISNUMBER(E1296),E1296&gt;0,ISNUMBER(F1296)),R1296*(F1296/E1296-1)*(1-'Start Here'!$B$16),0)</f>
        <v>0</v>
      </c>
      <c r="T1296" s="17">
        <f>IF(AND(M1296="Ready",OR(I1296="Approve proposed",AND(I1296="Use my price",AND(ISNUMBER(J1296),J1296&gt;0))),ISNUMBER(L1296),E1296&gt;0),R1296*(L1296/E1296-1)*(1-'Start Here'!$B$16),0)</f>
        <v>0</v>
      </c>
      <c r="U1296" t="str" s="6">
        <v>No confirmed Local Line price/list; local calculation is reference only; Currently hidden; do not activate automatically</v>
      </c>
      <c r="V1296" t="str" s="21">
        <v>No</v>
      </c>
      <c r="W1296" t="str" s="21">
        <v>No</v>
      </c>
      <c r="X1296" s="22">
        <v>0</v>
      </c>
      <c r="Y1296" s="18">
        <v>0</v>
      </c>
      <c r="AB1296" t="str" s="6">
        <v/>
      </c>
      <c r="AC1296" t="str" s="6">
        <v>Local calculation only</v>
      </c>
      <c r="AD1296" s="23">
        <v>807909</v>
      </c>
      <c r="AE1296" s="23">
        <v>529296</v>
      </c>
      <c r="AF1296" t="str" s="23">
        <v>807909:529296:member</v>
      </c>
      <c r="AG1296" t="str" s="23">
        <v>No</v>
      </c>
      <c r="AH1296" t="str" s="23">
        <v>No</v>
      </c>
      <c r="AI1296" s="18">
        <v>0</v>
      </c>
    </row>
    <row r="1297" ht="32" customHeight="1">
      <c r="A1297" t="str" s="7">
        <v>Full Farm CSA</v>
      </c>
      <c r="B1297" t="str" s="7">
        <v>Deck Family Farm's Fall Farm-to-Table Celebration</v>
      </c>
      <c r="C1297" t="str" s="7">
        <v>Kid Ticket (12 and under)</v>
      </c>
      <c r="D1297" t="str" s="7">
        <v>Guest Basket</v>
      </c>
      <c r="G1297" s="13" t="str">
        <f>IF(AND(ISNUMBER(E1297),ISNUMBER(F1297)),F1297-E1297,"")</f>
        <v/>
      </c>
      <c r="H1297" s="14" t="str">
        <f>IF(AND(ISNUMBER(E1297),E1297&gt;0,ISNUMBER(F1297)),F1297/E1297-1,"")</f>
        <v/>
      </c>
      <c r="I1297" t="str" s="15">
        <v>Hold</v>
      </c>
      <c r="J1297" s="24"/>
      <c r="K1297" t="str" s="15">
        <v/>
      </c>
      <c r="L1297" s="17" t="str">
        <f>IF(AC1297="Local catalog","",IF(AG1297="Yes",IF(ISNUMBER(E1297),E1297,""),IF(I1297="Keep current",IF(ISNUMBER(E1297),E1297,""),IF(AH1297&lt;&gt;"Yes","",IF(I1297="Approve proposed",F1297,IF(AND(I1297="Use my price",AND(ISNUMBER(J1297),J1297&gt;0)),J1297,""))))))</f>
        <v/>
      </c>
      <c r="M1297" t="str" s="7">
        <f>IF(AND(AG1297="Yes",OR(I1297="Approve proposed",I1297="Use my price")),"CHECK: protected price kept current",IF(OR(I1297="Unreviewed",I1297=""),"Pending review",IF(I1297="Hold","On hold",IF(I1297="Keep current",IF(ISNUMBER(E1297),"Kept current","CHECK: no confirmed current price"),IF(AH1297&lt;&gt;"Yes","CHECK: source needs review",IF(AND(I1297="Use my price",NOT(AND(ISNUMBER(J1297),J1297&gt;0))),"CHECK: enter a price above zero",IF(NOT(OR(I1297="Approve proposed",I1297="Use my price")),"CHECK: choose a listed decision",IF(OR(NOT(ISNUMBER(L1297)),L1297&lt;=0,NOT(ISNUMBER(Y1297)),Y1297&lt;=0,X1297&gt;=1),"CHECK: price or base unavailable",IF(L1297/(Y1297*(1-X1297))-1&lt;0,"CHECK: price below local base","Ready")))))))))</f>
        <v>On hold</v>
      </c>
      <c r="N1297" s="18">
        <v>0</v>
      </c>
      <c r="O1297" s="19">
        <v>0.4</v>
      </c>
      <c r="Q1297" s="20" t="str">
        <f>IF(AND(ISNUMBER(L1297),ISNUMBER(Y1297),Y1297&gt;0,X1297&lt;1),ROUND(L1297/(Y1297*(1-X1297))-1,4),"")</f>
        <v/>
      </c>
      <c r="R1297" s="12">
        <v>0</v>
      </c>
      <c r="S1297" s="13">
        <f>IF(AND(ISNUMBER(E1297),E1297&gt;0,ISNUMBER(F1297)),R1297*(F1297/E1297-1)*(1-'Start Here'!$B$16),0)</f>
        <v>0</v>
      </c>
      <c r="T1297" s="17">
        <f>IF(AND(M1297="Ready",OR(I1297="Approve proposed",AND(I1297="Use my price",AND(ISNUMBER(J1297),J1297&gt;0))),ISNUMBER(L1297),E1297&gt;0),R1297*(L1297/E1297-1)*(1-'Start Here'!$B$16),0)</f>
        <v>0</v>
      </c>
      <c r="U1297" t="str" s="6">
        <v>No confirmed Local Line price/list; local calculation is reference only; Currently hidden; do not activate automatically</v>
      </c>
      <c r="V1297" t="str" s="21">
        <v>No</v>
      </c>
      <c r="W1297" t="str" s="21">
        <v>No</v>
      </c>
      <c r="X1297" s="22">
        <v>0</v>
      </c>
      <c r="Y1297" s="18">
        <v>0</v>
      </c>
      <c r="AB1297" t="str" s="6">
        <v/>
      </c>
      <c r="AC1297" t="str" s="6">
        <v>Local calculation only</v>
      </c>
      <c r="AD1297" s="23">
        <v>807909</v>
      </c>
      <c r="AE1297" s="23">
        <v>529296</v>
      </c>
      <c r="AF1297" t="str" s="23">
        <v>807909:529296:guest</v>
      </c>
      <c r="AG1297" t="str" s="23">
        <v>No</v>
      </c>
      <c r="AH1297" t="str" s="23">
        <v>No</v>
      </c>
      <c r="AI1297" s="18">
        <v>0</v>
      </c>
    </row>
    <row r="1298" ht="32" customHeight="1">
      <c r="A1298" t="str" s="7">
        <v>Full Farm CSA</v>
      </c>
      <c r="B1298" t="str" s="7">
        <v>Deck Family Farm's Fall Farm-to-Table Celebration</v>
      </c>
      <c r="C1298" t="str" s="7">
        <v>Kid Ticket (12 and under)</v>
      </c>
      <c r="D1298" t="str" s="7">
        <v>SNAP</v>
      </c>
      <c r="G1298" s="13" t="str">
        <f>IF(AND(ISNUMBER(E1298),ISNUMBER(F1298)),F1298-E1298,"")</f>
        <v/>
      </c>
      <c r="H1298" s="14" t="str">
        <f>IF(AND(ISNUMBER(E1298),E1298&gt;0,ISNUMBER(F1298)),F1298/E1298-1,"")</f>
        <v/>
      </c>
      <c r="I1298" t="str" s="15">
        <v>Hold</v>
      </c>
      <c r="J1298" s="24"/>
      <c r="K1298" t="str" s="15">
        <v/>
      </c>
      <c r="L1298" s="17" t="str">
        <f>IF(AC1298="Local catalog","",IF(AG1298="Yes",IF(ISNUMBER(E1298),E1298,""),IF(I1298="Keep current",IF(ISNUMBER(E1298),E1298,""),IF(AH1298&lt;&gt;"Yes","",IF(I1298="Approve proposed",F1298,IF(AND(I1298="Use my price",AND(ISNUMBER(J1298),J1298&gt;0)),J1298,""))))))</f>
        <v/>
      </c>
      <c r="M1298" t="str" s="7">
        <f>IF(AND(AG1298="Yes",OR(I1298="Approve proposed",I1298="Use my price")),"CHECK: protected price kept current",IF(OR(I1298="Unreviewed",I1298=""),"Pending review",IF(I1298="Hold","On hold",IF(I1298="Keep current",IF(ISNUMBER(E1298),"Kept current","CHECK: no confirmed current price"),IF(AH1298&lt;&gt;"Yes","CHECK: source needs review",IF(AND(I1298="Use my price",NOT(AND(ISNUMBER(J1298),J1298&gt;0))),"CHECK: enter a price above zero",IF(NOT(OR(I1298="Approve proposed",I1298="Use my price")),"CHECK: choose a listed decision",IF(OR(NOT(ISNUMBER(L1298)),L1298&lt;=0,NOT(ISNUMBER(Y1298)),Y1298&lt;=0,X1298&gt;=1),"CHECK: price or base unavailable",IF(L1298/(Y1298*(1-X1298))-1&lt;0,"CHECK: price below local base","Ready")))))))))</f>
        <v>On hold</v>
      </c>
      <c r="N1298" s="18">
        <v>0</v>
      </c>
      <c r="O1298" s="19">
        <v>0.4</v>
      </c>
      <c r="Q1298" s="20" t="str">
        <f>IF(AND(ISNUMBER(L1298),ISNUMBER(Y1298),Y1298&gt;0,X1298&lt;1),ROUND(L1298/(Y1298*(1-X1298))-1,4),"")</f>
        <v/>
      </c>
      <c r="R1298" s="12">
        <v>0</v>
      </c>
      <c r="S1298" s="13">
        <f>IF(AND(ISNUMBER(E1298),E1298&gt;0,ISNUMBER(F1298)),R1298*(F1298/E1298-1)*(1-'Start Here'!$B$16),0)</f>
        <v>0</v>
      </c>
      <c r="T1298" s="17">
        <f>IF(AND(M1298="Ready",OR(I1298="Approve proposed",AND(I1298="Use my price",AND(ISNUMBER(J1298),J1298&gt;0))),ISNUMBER(L1298),E1298&gt;0),R1298*(L1298/E1298-1)*(1-'Start Here'!$B$16),0)</f>
        <v>0</v>
      </c>
      <c r="U1298" t="str" s="6">
        <v>SNAP: preserve existing selling price; No confirmed Local Line price/list; local calculation is reference only; Currently hidden; do not activate automatically</v>
      </c>
      <c r="V1298" t="str" s="21">
        <v>No</v>
      </c>
      <c r="W1298" t="str" s="21">
        <v>No</v>
      </c>
      <c r="X1298" s="22">
        <v>0</v>
      </c>
      <c r="Y1298" s="18">
        <v>0</v>
      </c>
      <c r="AB1298" t="str" s="6">
        <v/>
      </c>
      <c r="AC1298" t="str" s="6">
        <v>Local calculation only</v>
      </c>
      <c r="AD1298" s="23">
        <v>807909</v>
      </c>
      <c r="AE1298" s="23">
        <v>529296</v>
      </c>
      <c r="AF1298" t="str" s="23">
        <v>807909:529296:snap</v>
      </c>
      <c r="AG1298" t="str" s="23">
        <v>Yes</v>
      </c>
      <c r="AH1298" t="str" s="23">
        <v>No</v>
      </c>
      <c r="AI1298" s="18">
        <v>0</v>
      </c>
    </row>
    <row r="1299" ht="32" customHeight="1">
      <c r="A1299" t="str" s="7">
        <v>Full Farm CSA</v>
      </c>
      <c r="B1299" t="str" s="7">
        <v>Delicata Squash</v>
      </c>
      <c r="C1299" t="str" s="7">
        <v>about 2 lbs each</v>
      </c>
      <c r="D1299" t="str" s="7">
        <v>Herd Share Members</v>
      </c>
      <c r="E1299" s="12">
        <v>3.22</v>
      </c>
      <c r="F1299" s="13">
        <v>3.48</v>
      </c>
      <c r="G1299" s="13">
        <f>IF(AND(ISNUMBER(E1299),ISNUMBER(F1299)),F1299-E1299,"")</f>
        <v>0.26</v>
      </c>
      <c r="H1299" s="14">
        <f>IF(AND(ISNUMBER(E1299),E1299&gt;0,ISNUMBER(F1299)),F1299/E1299-1,"")</f>
        <v>0.08074534161490665</v>
      </c>
      <c r="I1299" t="str" s="15">
        <v>Unreviewed</v>
      </c>
      <c r="J1299" s="16"/>
      <c r="K1299" t="str" s="15">
        <v/>
      </c>
      <c r="L1299" s="17" t="str">
        <f>IF(AC1299="Local catalog","",IF(AG1299="Yes",IF(ISNUMBER(E1299),E1299,""),IF(I1299="Keep current",IF(ISNUMBER(E1299),E1299,""),IF(AH1299&lt;&gt;"Yes","",IF(I1299="Approve proposed",F1299,IF(AND(I1299="Use my price",AND(ISNUMBER(J1299),J1299&gt;0)),J1299,""))))))</f>
        <v/>
      </c>
      <c r="M1299" t="str" s="7">
        <f>IF(AND(AG1299="Yes",OR(I1299="Approve proposed",I1299="Use my price")),"CHECK: protected price kept current",IF(OR(I1299="Unreviewed",I1299=""),"Pending review",IF(I1299="Hold","On hold",IF(I1299="Keep current",IF(ISNUMBER(E1299),"Kept current","CHECK: no confirmed current price"),IF(AH1299&lt;&gt;"Yes","CHECK: source needs review",IF(AND(I1299="Use my price",NOT(AND(ISNUMBER(J1299),J1299&gt;0))),"CHECK: enter a price above zero",IF(NOT(OR(I1299="Approve proposed",I1299="Use my price")),"CHECK: choose a listed decision",IF(OR(NOT(ISNUMBER(L1299)),L1299&lt;=0,NOT(ISNUMBER(Y1299)),Y1299&lt;=0,X1299&gt;=1),"CHECK: price or base unavailable",IF(L1299/(Y1299*(1-X1299))-1&lt;0,"CHECK: price below local base","Ready")))))))))</f>
        <v>Pending review</v>
      </c>
      <c r="N1299" s="18">
        <v>3.22</v>
      </c>
      <c r="O1299" s="19">
        <v>0.4</v>
      </c>
      <c r="P1299" s="14">
        <v>0.513</v>
      </c>
      <c r="Q1299" s="20" t="str">
        <f>IF(AND(ISNUMBER(L1299),ISNUMBER(Y1299),Y1299&gt;0,X1299&lt;1),ROUND(L1299/(Y1299*(1-X1299))-1,4),"")</f>
        <v/>
      </c>
      <c r="R1299" s="12">
        <v>285.5</v>
      </c>
      <c r="S1299" s="13">
        <f>IF(AND(ISNUMBER(E1299),E1299&gt;0,ISNUMBER(F1299)),R1299*(F1299/E1299-1)*(1-'Start Here'!$B$16),0)</f>
        <v>22.361211180124172</v>
      </c>
      <c r="T1299" s="17">
        <f>IF(AND(M1299="Ready",OR(I1299="Approve proposed",AND(I1299="Use my price",AND(ISNUMBER(J1299),J1299&gt;0))),ISNUMBER(L1299),E1299&gt;0),R1299*(L1299/E1299-1)*(1-'Start Here'!$B$16),0)</f>
        <v>0</v>
      </c>
      <c r="U1299" t="str" s="6">
        <v/>
      </c>
      <c r="V1299" t="str" s="21">
        <v>Yes</v>
      </c>
      <c r="W1299" t="str" s="21">
        <v>No</v>
      </c>
      <c r="X1299" s="22">
        <v>0</v>
      </c>
      <c r="Y1299" s="18">
        <v>2.3</v>
      </c>
      <c r="AB1299" t="str" s="6">
        <v>2026-10-01 10:41:27 UTC</v>
      </c>
      <c r="AC1299" t="str" s="6">
        <v>Local Line cache</v>
      </c>
      <c r="AD1299" s="23">
        <v>805888</v>
      </c>
      <c r="AE1299" s="23">
        <v>526946</v>
      </c>
      <c r="AF1299" t="str" s="23">
        <v>805888:526946:herdShare</v>
      </c>
      <c r="AG1299" t="str" s="23">
        <v>No</v>
      </c>
      <c r="AH1299" t="str" s="23">
        <v>Yes</v>
      </c>
      <c r="AI1299" s="18">
        <v>202.28</v>
      </c>
    </row>
    <row r="1300" ht="32" customHeight="1">
      <c r="A1300" t="str" s="7">
        <v>Full Farm CSA</v>
      </c>
      <c r="B1300" t="str" s="7">
        <v>Delicata Squash</v>
      </c>
      <c r="C1300" t="str" s="7">
        <v>about 2 lbs each</v>
      </c>
      <c r="D1300" t="str" s="7">
        <v>CSA Members</v>
      </c>
      <c r="G1300" s="13" t="str">
        <f>IF(AND(ISNUMBER(E1300),ISNUMBER(F1300)),F1300-E1300,"")</f>
        <v/>
      </c>
      <c r="H1300" s="14" t="str">
        <f>IF(AND(ISNUMBER(E1300),E1300&gt;0,ISNUMBER(F1300)),F1300/E1300-1,"")</f>
        <v/>
      </c>
      <c r="I1300" t="str" s="15">
        <v>Hold</v>
      </c>
      <c r="J1300" s="24"/>
      <c r="K1300" t="str" s="15">
        <v/>
      </c>
      <c r="L1300" s="17" t="str">
        <f>IF(AC1300="Local catalog","",IF(AG1300="Yes",IF(ISNUMBER(E1300),E1300,""),IF(I1300="Keep current",IF(ISNUMBER(E1300),E1300,""),IF(AH1300&lt;&gt;"Yes","",IF(I1300="Approve proposed",F1300,IF(AND(I1300="Use my price",AND(ISNUMBER(J1300),J1300&gt;0)),J1300,""))))))</f>
        <v/>
      </c>
      <c r="M1300" t="str" s="7">
        <f>IF(AND(AG1300="Yes",OR(I1300="Approve proposed",I1300="Use my price")),"CHECK: protected price kept current",IF(OR(I1300="Unreviewed",I1300=""),"Pending review",IF(I1300="Hold","On hold",IF(I1300="Keep current",IF(ISNUMBER(E1300),"Kept current","CHECK: no confirmed current price"),IF(AH1300&lt;&gt;"Yes","CHECK: source needs review",IF(AND(I1300="Use my price",NOT(AND(ISNUMBER(J1300),J1300&gt;0))),"CHECK: enter a price above zero",IF(NOT(OR(I1300="Approve proposed",I1300="Use my price")),"CHECK: choose a listed decision",IF(OR(NOT(ISNUMBER(L1300)),L1300&lt;=0,NOT(ISNUMBER(Y1300)),Y1300&lt;=0,X1300&gt;=1),"CHECK: price or base unavailable",IF(L1300/(Y1300*(1-X1300))-1&lt;0,"CHECK: price below local base","Ready")))))))))</f>
        <v>On hold</v>
      </c>
      <c r="N1300" s="18">
        <v>3.22</v>
      </c>
      <c r="O1300" s="19">
        <v>0.4</v>
      </c>
      <c r="Q1300" s="20" t="str">
        <f>IF(AND(ISNUMBER(L1300),ISNUMBER(Y1300),Y1300&gt;0,X1300&lt;1),ROUND(L1300/(Y1300*(1-X1300))-1,4),"")</f>
        <v/>
      </c>
      <c r="R1300" s="12">
        <v>0</v>
      </c>
      <c r="S1300" s="13">
        <f>IF(AND(ISNUMBER(E1300),E1300&gt;0,ISNUMBER(F1300)),R1300*(F1300/E1300-1)*(1-'Start Here'!$B$16),0)</f>
        <v>0</v>
      </c>
      <c r="T1300" s="17">
        <f>IF(AND(M1300="Ready",OR(I1300="Approve proposed",AND(I1300="Use my price",AND(ISNUMBER(J1300),J1300&gt;0))),ISNUMBER(L1300),E1300&gt;0),R1300*(L1300/E1300-1)*(1-'Start Here'!$B$16),0)</f>
        <v>0</v>
      </c>
      <c r="U1300" t="str" s="6">
        <v>No confirmed Local Line price/list; local calculation is reference only</v>
      </c>
      <c r="V1300" t="str" s="21">
        <v>Yes</v>
      </c>
      <c r="W1300" t="str" s="21">
        <v>No</v>
      </c>
      <c r="X1300" s="22">
        <v>0</v>
      </c>
      <c r="Y1300" s="18">
        <v>2.3</v>
      </c>
      <c r="AB1300" t="str" s="6">
        <v/>
      </c>
      <c r="AC1300" t="str" s="6">
        <v>Local calculation only</v>
      </c>
      <c r="AD1300" s="23">
        <v>805888</v>
      </c>
      <c r="AE1300" s="23">
        <v>526946</v>
      </c>
      <c r="AF1300" t="str" s="23">
        <v>805888:526946:member</v>
      </c>
      <c r="AG1300" t="str" s="23">
        <v>No</v>
      </c>
      <c r="AH1300" t="str" s="23">
        <v>No</v>
      </c>
      <c r="AI1300" s="18">
        <v>0</v>
      </c>
    </row>
    <row r="1301" ht="32" customHeight="1">
      <c r="A1301" t="str" s="7">
        <v>Full Farm CSA</v>
      </c>
      <c r="B1301" t="str" s="7">
        <v>Delicata Squash</v>
      </c>
      <c r="C1301" t="str" s="7">
        <v>about 2 lbs each</v>
      </c>
      <c r="D1301" t="str" s="7">
        <v>Guest Basket</v>
      </c>
      <c r="E1301" s="12">
        <v>3.22</v>
      </c>
      <c r="F1301" s="13">
        <v>3.48</v>
      </c>
      <c r="G1301" s="13">
        <f>IF(AND(ISNUMBER(E1301),ISNUMBER(F1301)),F1301-E1301,"")</f>
        <v>0.26</v>
      </c>
      <c r="H1301" s="14">
        <f>IF(AND(ISNUMBER(E1301),E1301&gt;0,ISNUMBER(F1301)),F1301/E1301-1,"")</f>
        <v>0.08074534161490665</v>
      </c>
      <c r="I1301" t="str" s="15">
        <v>Unreviewed</v>
      </c>
      <c r="J1301" s="16"/>
      <c r="K1301" t="str" s="15">
        <v/>
      </c>
      <c r="L1301" s="17" t="str">
        <f>IF(AC1301="Local catalog","",IF(AG1301="Yes",IF(ISNUMBER(E1301),E1301,""),IF(I1301="Keep current",IF(ISNUMBER(E1301),E1301,""),IF(AH1301&lt;&gt;"Yes","",IF(I1301="Approve proposed",F1301,IF(AND(I1301="Use my price",AND(ISNUMBER(J1301),J1301&gt;0)),J1301,""))))))</f>
        <v/>
      </c>
      <c r="M1301" t="str" s="7">
        <f>IF(AND(AG1301="Yes",OR(I1301="Approve proposed",I1301="Use my price")),"CHECK: protected price kept current",IF(OR(I1301="Unreviewed",I1301=""),"Pending review",IF(I1301="Hold","On hold",IF(I1301="Keep current",IF(ISNUMBER(E1301),"Kept current","CHECK: no confirmed current price"),IF(AH1301&lt;&gt;"Yes","CHECK: source needs review",IF(AND(I1301="Use my price",NOT(AND(ISNUMBER(J1301),J1301&gt;0))),"CHECK: enter a price above zero",IF(NOT(OR(I1301="Approve proposed",I1301="Use my price")),"CHECK: choose a listed decision",IF(OR(NOT(ISNUMBER(L1301)),L1301&lt;=0,NOT(ISNUMBER(Y1301)),Y1301&lt;=0,X1301&gt;=1),"CHECK: price or base unavailable",IF(L1301/(Y1301*(1-X1301))-1&lt;0,"CHECK: price below local base","Ready")))))))))</f>
        <v>Pending review</v>
      </c>
      <c r="N1301" s="18">
        <v>3.22</v>
      </c>
      <c r="O1301" s="19">
        <v>0.4</v>
      </c>
      <c r="P1301" s="14">
        <v>0.513</v>
      </c>
      <c r="Q1301" s="20" t="str">
        <f>IF(AND(ISNUMBER(L1301),ISNUMBER(Y1301),Y1301&gt;0,X1301&lt;1),ROUND(L1301/(Y1301*(1-X1301))-1,4),"")</f>
        <v/>
      </c>
      <c r="R1301" s="12">
        <v>30.88</v>
      </c>
      <c r="S1301" s="13">
        <f>IF(AND(ISNUMBER(E1301),E1301&gt;0,ISNUMBER(F1301)),R1301*(F1301/E1301-1)*(1-'Start Here'!$B$16),0)</f>
        <v>2.4186136645962675</v>
      </c>
      <c r="T1301" s="17">
        <f>IF(AND(M1301="Ready",OR(I1301="Approve proposed",AND(I1301="Use my price",AND(ISNUMBER(J1301),J1301&gt;0))),ISNUMBER(L1301),E1301&gt;0),R1301*(L1301/E1301-1)*(1-'Start Here'!$B$16),0)</f>
        <v>0</v>
      </c>
      <c r="U1301" t="str" s="6">
        <v/>
      </c>
      <c r="V1301" t="str" s="21">
        <v>Yes</v>
      </c>
      <c r="W1301" t="str" s="21">
        <v>No</v>
      </c>
      <c r="X1301" s="22">
        <v>0</v>
      </c>
      <c r="Y1301" s="18">
        <v>2.3</v>
      </c>
      <c r="AB1301" t="str" s="6">
        <v>2026-10-01 10:41:27 UTC</v>
      </c>
      <c r="AC1301" t="str" s="6">
        <v>Local Line cache</v>
      </c>
      <c r="AD1301" s="23">
        <v>805888</v>
      </c>
      <c r="AE1301" s="23">
        <v>526946</v>
      </c>
      <c r="AF1301" t="str" s="23">
        <v>805888:526946:guest</v>
      </c>
      <c r="AG1301" t="str" s="23">
        <v>No</v>
      </c>
      <c r="AH1301" t="str" s="23">
        <v>Yes</v>
      </c>
      <c r="AI1301" s="18">
        <v>20.28</v>
      </c>
    </row>
    <row r="1302" ht="32" customHeight="1">
      <c r="A1302" t="str" s="7">
        <v>Full Farm CSA</v>
      </c>
      <c r="B1302" t="str" s="7">
        <v>Delicata Squash</v>
      </c>
      <c r="C1302" t="str" s="7">
        <v>about 2 lbs each</v>
      </c>
      <c r="D1302" t="str" s="7">
        <v>SNAP</v>
      </c>
      <c r="E1302" s="12">
        <v>3.22</v>
      </c>
      <c r="F1302" s="13">
        <v>3.22</v>
      </c>
      <c r="G1302" s="13">
        <f>IF(AND(ISNUMBER(E1302),ISNUMBER(F1302)),F1302-E1302,"")</f>
        <v>0</v>
      </c>
      <c r="H1302" s="14">
        <f>IF(AND(ISNUMBER(E1302),E1302&gt;0,ISNUMBER(F1302)),F1302/E1302-1,"")</f>
        <v>0</v>
      </c>
      <c r="I1302" t="str" s="15">
        <v>Keep current</v>
      </c>
      <c r="J1302" s="16"/>
      <c r="K1302" t="str" s="15">
        <v/>
      </c>
      <c r="L1302" s="17">
        <f>IF(AC1302="Local catalog","",IF(AG1302="Yes",IF(ISNUMBER(E1302),E1302,""),IF(I1302="Keep current",IF(ISNUMBER(E1302),E1302,""),IF(AH1302&lt;&gt;"Yes","",IF(I1302="Approve proposed",F1302,IF(AND(I1302="Use my price",AND(ISNUMBER(J1302),J1302&gt;0)),J1302,""))))))</f>
        <v>3.22</v>
      </c>
      <c r="M1302" t="str" s="7">
        <f>IF(AND(AG1302="Yes",OR(I1302="Approve proposed",I1302="Use my price")),"CHECK: protected price kept current",IF(OR(I1302="Unreviewed",I1302=""),"Pending review",IF(I1302="Hold","On hold",IF(I1302="Keep current",IF(ISNUMBER(E1302),"Kept current","CHECK: no confirmed current price"),IF(AH1302&lt;&gt;"Yes","CHECK: source needs review",IF(AND(I1302="Use my price",NOT(AND(ISNUMBER(J1302),J1302&gt;0))),"CHECK: enter a price above zero",IF(NOT(OR(I1302="Approve proposed",I1302="Use my price")),"CHECK: choose a listed decision",IF(OR(NOT(ISNUMBER(L1302)),L1302&lt;=0,NOT(ISNUMBER(Y1302)),Y1302&lt;=0,X1302&gt;=1),"CHECK: price or base unavailable",IF(L1302/(Y1302*(1-X1302))-1&lt;0,"CHECK: price below local base","Ready")))))))))</f>
        <v>Kept current</v>
      </c>
      <c r="N1302" s="18">
        <v>3.22</v>
      </c>
      <c r="O1302" s="19">
        <v>0.4</v>
      </c>
      <c r="P1302" s="14">
        <v>0.4</v>
      </c>
      <c r="Q1302" s="20">
        <f>IF(AND(ISNUMBER(L1302),ISNUMBER(Y1302),Y1302&gt;0,X1302&lt;1),ROUND(L1302/(Y1302*(1-X1302))-1,4),"")</f>
        <v>0.4</v>
      </c>
      <c r="R1302" s="12">
        <v>0</v>
      </c>
      <c r="S1302" s="13">
        <f>IF(AND(ISNUMBER(E1302),E1302&gt;0,ISNUMBER(F1302)),R1302*(F1302/E1302-1)*(1-'Start Here'!$B$16),0)</f>
        <v>0</v>
      </c>
      <c r="T1302" s="17">
        <f>IF(AND(M1302="Ready",OR(I1302="Approve proposed",AND(I1302="Use my price",AND(ISNUMBER(J1302),J1302&gt;0))),ISNUMBER(L1302),E1302&gt;0),R1302*(L1302/E1302-1)*(1-'Start Here'!$B$16),0)</f>
        <v>0</v>
      </c>
      <c r="U1302" t="str" s="6">
        <v>SNAP: preserve existing selling price</v>
      </c>
      <c r="V1302" t="str" s="21">
        <v>Yes</v>
      </c>
      <c r="W1302" t="str" s="21">
        <v>No</v>
      </c>
      <c r="X1302" s="22">
        <v>0</v>
      </c>
      <c r="Y1302" s="18">
        <v>2.3</v>
      </c>
      <c r="AB1302" t="str" s="6">
        <v>2026-10-01 10:41:27 UTC</v>
      </c>
      <c r="AC1302" t="str" s="6">
        <v>Local Line cache</v>
      </c>
      <c r="AD1302" s="23">
        <v>805888</v>
      </c>
      <c r="AE1302" s="23">
        <v>526946</v>
      </c>
      <c r="AF1302" t="str" s="23">
        <v>805888:526946:snap</v>
      </c>
      <c r="AG1302" t="str" s="23">
        <v>Yes</v>
      </c>
      <c r="AH1302" t="str" s="23">
        <v>Yes</v>
      </c>
      <c r="AI1302" s="18">
        <v>0</v>
      </c>
    </row>
    <row r="1303" ht="32" customHeight="1">
      <c r="A1303" t="str" s="7">
        <v>Full Farm CSA</v>
      </c>
      <c r="B1303" t="str" s="7">
        <v>Dinner in a Box: Ground Lamb Bundle</v>
      </c>
      <c r="C1303" t="str" s="7">
        <v>(unnamed package)</v>
      </c>
      <c r="D1303" t="str" s="7">
        <v>Herd Share Members</v>
      </c>
      <c r="G1303" s="13" t="str">
        <f>IF(AND(ISNUMBER(E1303),ISNUMBER(F1303)),F1303-E1303,"")</f>
        <v/>
      </c>
      <c r="H1303" s="14" t="str">
        <f>IF(AND(ISNUMBER(E1303),E1303&gt;0,ISNUMBER(F1303)),F1303/E1303-1,"")</f>
        <v/>
      </c>
      <c r="I1303" t="str" s="15">
        <v>Hold</v>
      </c>
      <c r="J1303" s="24"/>
      <c r="K1303" t="str" s="15">
        <v/>
      </c>
      <c r="L1303" s="17" t="str">
        <f>IF(AC1303="Local catalog","",IF(AG1303="Yes",IF(ISNUMBER(E1303),E1303,""),IF(I1303="Keep current",IF(ISNUMBER(E1303),E1303,""),IF(AH1303&lt;&gt;"Yes","",IF(I1303="Approve proposed",F1303,IF(AND(I1303="Use my price",AND(ISNUMBER(J1303),J1303&gt;0)),J1303,""))))))</f>
        <v/>
      </c>
      <c r="M1303" t="str" s="7">
        <f>IF(AND(AG1303="Yes",OR(I1303="Approve proposed",I1303="Use my price")),"CHECK: protected price kept current",IF(OR(I1303="Unreviewed",I1303=""),"Pending review",IF(I1303="Hold","On hold",IF(I1303="Keep current",IF(ISNUMBER(E1303),"Kept current","CHECK: no confirmed current price"),IF(AH1303&lt;&gt;"Yes","CHECK: source needs review",IF(AND(I1303="Use my price",NOT(AND(ISNUMBER(J1303),J1303&gt;0))),"CHECK: enter a price above zero",IF(NOT(OR(I1303="Approve proposed",I1303="Use my price")),"CHECK: choose a listed decision",IF(OR(NOT(ISNUMBER(L1303)),L1303&lt;=0,NOT(ISNUMBER(Y1303)),Y1303&lt;=0,X1303&gt;=1),"CHECK: price or base unavailable",IF(L1303/(Y1303*(1-X1303))-1&lt;0,"CHECK: price below local base","Ready")))))))))</f>
        <v>On hold</v>
      </c>
      <c r="N1303" s="18">
        <v>62.97</v>
      </c>
      <c r="O1303" s="19">
        <v>0.4</v>
      </c>
      <c r="Q1303" s="20" t="str">
        <f>IF(AND(ISNUMBER(L1303),ISNUMBER(Y1303),Y1303&gt;0,X1303&lt;1),ROUND(L1303/(Y1303*(1-X1303))-1,4),"")</f>
        <v/>
      </c>
      <c r="R1303" s="12">
        <v>0</v>
      </c>
      <c r="S1303" s="13">
        <f>IF(AND(ISNUMBER(E1303),E1303&gt;0,ISNUMBER(F1303)),R1303*(F1303/E1303-1)*(1-'Start Here'!$B$16),0)</f>
        <v>0</v>
      </c>
      <c r="T1303" s="17">
        <f>IF(AND(M1303="Ready",OR(I1303="Approve proposed",AND(I1303="Use my price",AND(ISNUMBER(J1303),J1303&gt;0))),ISNUMBER(L1303),E1303&gt;0),R1303*(L1303/E1303-1)*(1-'Start Here'!$B$16),0)</f>
        <v>0</v>
      </c>
      <c r="U1303" t="str" s="6">
        <v>No confirmed Local Line price/list; local calculation is reference only; Currently hidden; do not activate automatically</v>
      </c>
      <c r="V1303" t="str" s="21">
        <v>No</v>
      </c>
      <c r="W1303" t="str" s="21">
        <v>No</v>
      </c>
      <c r="X1303" s="22">
        <v>0</v>
      </c>
      <c r="Y1303" s="18">
        <v>44.98</v>
      </c>
      <c r="AB1303" t="str" s="6">
        <v/>
      </c>
      <c r="AC1303" t="str" s="6">
        <v>Local calculation only</v>
      </c>
      <c r="AD1303" s="23">
        <v>1105400</v>
      </c>
      <c r="AE1303" s="23">
        <v>923210</v>
      </c>
      <c r="AF1303" t="str" s="23">
        <v>1105400:923210:herdShare</v>
      </c>
      <c r="AG1303" t="str" s="23">
        <v>No</v>
      </c>
      <c r="AH1303" t="str" s="23">
        <v>No</v>
      </c>
      <c r="AI1303" s="18">
        <v>0</v>
      </c>
    </row>
    <row r="1304" ht="32" customHeight="1">
      <c r="A1304" t="str" s="7">
        <v>Full Farm CSA</v>
      </c>
      <c r="B1304" t="str" s="7">
        <v>Dinner in a Box: Ground Lamb Bundle</v>
      </c>
      <c r="C1304" t="str" s="7">
        <v>(unnamed package)</v>
      </c>
      <c r="D1304" t="str" s="7">
        <v>Herd Share Members</v>
      </c>
      <c r="G1304" s="13" t="str">
        <f>IF(AND(ISNUMBER(E1304),ISNUMBER(F1304)),F1304-E1304,"")</f>
        <v/>
      </c>
      <c r="H1304" s="14" t="str">
        <f>IF(AND(ISNUMBER(E1304),E1304&gt;0,ISNUMBER(F1304)),F1304/E1304-1,"")</f>
        <v/>
      </c>
      <c r="I1304" t="str" s="15">
        <v>Hold</v>
      </c>
      <c r="J1304" s="24"/>
      <c r="K1304" t="str" s="15">
        <v/>
      </c>
      <c r="L1304" s="17" t="str">
        <f>IF(AC1304="Local catalog","",IF(AG1304="Yes",IF(ISNUMBER(E1304),E1304,""),IF(I1304="Keep current",IF(ISNUMBER(E1304),E1304,""),IF(AH1304&lt;&gt;"Yes","",IF(I1304="Approve proposed",F1304,IF(AND(I1304="Use my price",AND(ISNUMBER(J1304),J1304&gt;0)),J1304,""))))))</f>
        <v/>
      </c>
      <c r="M1304" t="str" s="7">
        <f>IF(AND(AG1304="Yes",OR(I1304="Approve proposed",I1304="Use my price")),"CHECK: protected price kept current",IF(OR(I1304="Unreviewed",I1304=""),"Pending review",IF(I1304="Hold","On hold",IF(I1304="Keep current",IF(ISNUMBER(E1304),"Kept current","CHECK: no confirmed current price"),IF(AH1304&lt;&gt;"Yes","CHECK: source needs review",IF(AND(I1304="Use my price",NOT(AND(ISNUMBER(J1304),J1304&gt;0))),"CHECK: enter a price above zero",IF(NOT(OR(I1304="Approve proposed",I1304="Use my price")),"CHECK: choose a listed decision",IF(OR(NOT(ISNUMBER(L1304)),L1304&lt;=0,NOT(ISNUMBER(Y1304)),Y1304&lt;=0,X1304&gt;=1),"CHECK: price or base unavailable",IF(L1304/(Y1304*(1-X1304))-1&lt;0,"CHECK: price below local base","Ready")))))))))</f>
        <v>On hold</v>
      </c>
      <c r="N1304" s="18">
        <v>67.51</v>
      </c>
      <c r="O1304" s="19">
        <v>0.4</v>
      </c>
      <c r="Q1304" s="20" t="str">
        <f>IF(AND(ISNUMBER(L1304),ISNUMBER(Y1304),Y1304&gt;0,X1304&lt;1),ROUND(L1304/(Y1304*(1-X1304))-1,4),"")</f>
        <v/>
      </c>
      <c r="R1304" s="12">
        <v>0</v>
      </c>
      <c r="S1304" s="13">
        <f>IF(AND(ISNUMBER(E1304),E1304&gt;0,ISNUMBER(F1304)),R1304*(F1304/E1304-1)*(1-'Start Here'!$B$16),0)</f>
        <v>0</v>
      </c>
      <c r="T1304" s="17">
        <f>IF(AND(M1304="Ready",OR(I1304="Approve proposed",AND(I1304="Use my price",AND(ISNUMBER(J1304),J1304&gt;0))),ISNUMBER(L1304),E1304&gt;0),R1304*(L1304/E1304-1)*(1-'Start Here'!$B$16),0)</f>
        <v>0</v>
      </c>
      <c r="U1304" t="str" s="6">
        <v>No confirmed Local Line price/list; local calculation is reference only; Currently hidden; do not activate automatically</v>
      </c>
      <c r="V1304" t="str" s="21">
        <v>No</v>
      </c>
      <c r="W1304" t="str" s="21">
        <v>No</v>
      </c>
      <c r="X1304" s="22">
        <v>0</v>
      </c>
      <c r="Y1304" s="18">
        <v>48.22</v>
      </c>
      <c r="AB1304" t="str" s="6">
        <v/>
      </c>
      <c r="AC1304" t="str" s="6">
        <v>Local calculation only</v>
      </c>
      <c r="AD1304" s="23">
        <v>1105400</v>
      </c>
      <c r="AE1304" s="23">
        <v>929119</v>
      </c>
      <c r="AF1304" t="str" s="23">
        <v>1105400:929119:herdShare</v>
      </c>
      <c r="AG1304" t="str" s="23">
        <v>No</v>
      </c>
      <c r="AH1304" t="str" s="23">
        <v>No</v>
      </c>
      <c r="AI1304" s="18">
        <v>0</v>
      </c>
    </row>
    <row r="1305" ht="32" customHeight="1">
      <c r="A1305" t="str" s="7">
        <v>Full Farm CSA</v>
      </c>
      <c r="B1305" t="str" s="7">
        <v>Dinner in a Box: Ground Lamb Bundle</v>
      </c>
      <c r="C1305" t="str" s="7">
        <v>(unnamed package)</v>
      </c>
      <c r="D1305" t="str" s="7">
        <v>CSA Members</v>
      </c>
      <c r="G1305" s="13" t="str">
        <f>IF(AND(ISNUMBER(E1305),ISNUMBER(F1305)),F1305-E1305,"")</f>
        <v/>
      </c>
      <c r="H1305" s="14" t="str">
        <f>IF(AND(ISNUMBER(E1305),E1305&gt;0,ISNUMBER(F1305)),F1305/E1305-1,"")</f>
        <v/>
      </c>
      <c r="I1305" t="str" s="15">
        <v>Hold</v>
      </c>
      <c r="J1305" s="24"/>
      <c r="K1305" t="str" s="15">
        <v/>
      </c>
      <c r="L1305" s="17" t="str">
        <f>IF(AC1305="Local catalog","",IF(AG1305="Yes",IF(ISNUMBER(E1305),E1305,""),IF(I1305="Keep current",IF(ISNUMBER(E1305),E1305,""),IF(AH1305&lt;&gt;"Yes","",IF(I1305="Approve proposed",F1305,IF(AND(I1305="Use my price",AND(ISNUMBER(J1305),J1305&gt;0)),J1305,""))))))</f>
        <v/>
      </c>
      <c r="M1305" t="str" s="7">
        <f>IF(AND(AG1305="Yes",OR(I1305="Approve proposed",I1305="Use my price")),"CHECK: protected price kept current",IF(OR(I1305="Unreviewed",I1305=""),"Pending review",IF(I1305="Hold","On hold",IF(I1305="Keep current",IF(ISNUMBER(E1305),"Kept current","CHECK: no confirmed current price"),IF(AH1305&lt;&gt;"Yes","CHECK: source needs review",IF(AND(I1305="Use my price",NOT(AND(ISNUMBER(J1305),J1305&gt;0))),"CHECK: enter a price above zero",IF(NOT(OR(I1305="Approve proposed",I1305="Use my price")),"CHECK: choose a listed decision",IF(OR(NOT(ISNUMBER(L1305)),L1305&lt;=0,NOT(ISNUMBER(Y1305)),Y1305&lt;=0,X1305&gt;=1),"CHECK: price or base unavailable",IF(L1305/(Y1305*(1-X1305))-1&lt;0,"CHECK: price below local base","Ready")))))))))</f>
        <v>On hold</v>
      </c>
      <c r="N1305" s="18">
        <v>62.97</v>
      </c>
      <c r="O1305" s="19">
        <v>0.4</v>
      </c>
      <c r="Q1305" s="20" t="str">
        <f>IF(AND(ISNUMBER(L1305),ISNUMBER(Y1305),Y1305&gt;0,X1305&lt;1),ROUND(L1305/(Y1305*(1-X1305))-1,4),"")</f>
        <v/>
      </c>
      <c r="R1305" s="12">
        <v>0</v>
      </c>
      <c r="S1305" s="13">
        <f>IF(AND(ISNUMBER(E1305),E1305&gt;0,ISNUMBER(F1305)),R1305*(F1305/E1305-1)*(1-'Start Here'!$B$16),0)</f>
        <v>0</v>
      </c>
      <c r="T1305" s="17">
        <f>IF(AND(M1305="Ready",OR(I1305="Approve proposed",AND(I1305="Use my price",AND(ISNUMBER(J1305),J1305&gt;0))),ISNUMBER(L1305),E1305&gt;0),R1305*(L1305/E1305-1)*(1-'Start Here'!$B$16),0)</f>
        <v>0</v>
      </c>
      <c r="U1305" t="str" s="6">
        <v>No confirmed Local Line price/list; local calculation is reference only; Currently hidden; do not activate automatically</v>
      </c>
      <c r="V1305" t="str" s="21">
        <v>No</v>
      </c>
      <c r="W1305" t="str" s="21">
        <v>No</v>
      </c>
      <c r="X1305" s="22">
        <v>0</v>
      </c>
      <c r="Y1305" s="18">
        <v>44.98</v>
      </c>
      <c r="AB1305" t="str" s="6">
        <v/>
      </c>
      <c r="AC1305" t="str" s="6">
        <v>Local calculation only</v>
      </c>
      <c r="AD1305" s="23">
        <v>1105400</v>
      </c>
      <c r="AE1305" s="23">
        <v>923210</v>
      </c>
      <c r="AF1305" t="str" s="23">
        <v>1105400:923210:member</v>
      </c>
      <c r="AG1305" t="str" s="23">
        <v>No</v>
      </c>
      <c r="AH1305" t="str" s="23">
        <v>No</v>
      </c>
      <c r="AI1305" s="18">
        <v>0</v>
      </c>
    </row>
    <row r="1306" ht="32" customHeight="1">
      <c r="A1306" t="str" s="7">
        <v>Full Farm CSA</v>
      </c>
      <c r="B1306" t="str" s="7">
        <v>Dinner in a Box: Ground Lamb Bundle</v>
      </c>
      <c r="C1306" t="str" s="7">
        <v>(unnamed package)</v>
      </c>
      <c r="D1306" t="str" s="7">
        <v>CSA Members</v>
      </c>
      <c r="G1306" s="13" t="str">
        <f>IF(AND(ISNUMBER(E1306),ISNUMBER(F1306)),F1306-E1306,"")</f>
        <v/>
      </c>
      <c r="H1306" s="14" t="str">
        <f>IF(AND(ISNUMBER(E1306),E1306&gt;0,ISNUMBER(F1306)),F1306/E1306-1,"")</f>
        <v/>
      </c>
      <c r="I1306" t="str" s="15">
        <v>Hold</v>
      </c>
      <c r="J1306" s="24"/>
      <c r="K1306" t="str" s="15">
        <v/>
      </c>
      <c r="L1306" s="17" t="str">
        <f>IF(AC1306="Local catalog","",IF(AG1306="Yes",IF(ISNUMBER(E1306),E1306,""),IF(I1306="Keep current",IF(ISNUMBER(E1306),E1306,""),IF(AH1306&lt;&gt;"Yes","",IF(I1306="Approve proposed",F1306,IF(AND(I1306="Use my price",AND(ISNUMBER(J1306),J1306&gt;0)),J1306,""))))))</f>
        <v/>
      </c>
      <c r="M1306" t="str" s="7">
        <f>IF(AND(AG1306="Yes",OR(I1306="Approve proposed",I1306="Use my price")),"CHECK: protected price kept current",IF(OR(I1306="Unreviewed",I1306=""),"Pending review",IF(I1306="Hold","On hold",IF(I1306="Keep current",IF(ISNUMBER(E1306),"Kept current","CHECK: no confirmed current price"),IF(AH1306&lt;&gt;"Yes","CHECK: source needs review",IF(AND(I1306="Use my price",NOT(AND(ISNUMBER(J1306),J1306&gt;0))),"CHECK: enter a price above zero",IF(NOT(OR(I1306="Approve proposed",I1306="Use my price")),"CHECK: choose a listed decision",IF(OR(NOT(ISNUMBER(L1306)),L1306&lt;=0,NOT(ISNUMBER(Y1306)),Y1306&lt;=0,X1306&gt;=1),"CHECK: price or base unavailable",IF(L1306/(Y1306*(1-X1306))-1&lt;0,"CHECK: price below local base","Ready")))))))))</f>
        <v>On hold</v>
      </c>
      <c r="N1306" s="18">
        <v>67.51</v>
      </c>
      <c r="O1306" s="19">
        <v>0.4</v>
      </c>
      <c r="Q1306" s="20" t="str">
        <f>IF(AND(ISNUMBER(L1306),ISNUMBER(Y1306),Y1306&gt;0,X1306&lt;1),ROUND(L1306/(Y1306*(1-X1306))-1,4),"")</f>
        <v/>
      </c>
      <c r="R1306" s="12">
        <v>0</v>
      </c>
      <c r="S1306" s="13">
        <f>IF(AND(ISNUMBER(E1306),E1306&gt;0,ISNUMBER(F1306)),R1306*(F1306/E1306-1)*(1-'Start Here'!$B$16),0)</f>
        <v>0</v>
      </c>
      <c r="T1306" s="17">
        <f>IF(AND(M1306="Ready",OR(I1306="Approve proposed",AND(I1306="Use my price",AND(ISNUMBER(J1306),J1306&gt;0))),ISNUMBER(L1306),E1306&gt;0),R1306*(L1306/E1306-1)*(1-'Start Here'!$B$16),0)</f>
        <v>0</v>
      </c>
      <c r="U1306" t="str" s="6">
        <v>No confirmed Local Line price/list; local calculation is reference only; Currently hidden; do not activate automatically</v>
      </c>
      <c r="V1306" t="str" s="21">
        <v>No</v>
      </c>
      <c r="W1306" t="str" s="21">
        <v>No</v>
      </c>
      <c r="X1306" s="22">
        <v>0</v>
      </c>
      <c r="Y1306" s="18">
        <v>48.22</v>
      </c>
      <c r="AB1306" t="str" s="6">
        <v/>
      </c>
      <c r="AC1306" t="str" s="6">
        <v>Local calculation only</v>
      </c>
      <c r="AD1306" s="23">
        <v>1105400</v>
      </c>
      <c r="AE1306" s="23">
        <v>929119</v>
      </c>
      <c r="AF1306" t="str" s="23">
        <v>1105400:929119:member</v>
      </c>
      <c r="AG1306" t="str" s="23">
        <v>No</v>
      </c>
      <c r="AH1306" t="str" s="23">
        <v>No</v>
      </c>
      <c r="AI1306" s="18">
        <v>0</v>
      </c>
    </row>
    <row r="1307" ht="32" customHeight="1">
      <c r="A1307" t="str" s="7">
        <v>Full Farm CSA</v>
      </c>
      <c r="B1307" t="str" s="7">
        <v>Dinner in a Box: Ground Lamb Bundle</v>
      </c>
      <c r="C1307" t="str" s="7">
        <v>(unnamed package)</v>
      </c>
      <c r="D1307" t="str" s="7">
        <v>Guest Basket</v>
      </c>
      <c r="G1307" s="13" t="str">
        <f>IF(AND(ISNUMBER(E1307),ISNUMBER(F1307)),F1307-E1307,"")</f>
        <v/>
      </c>
      <c r="H1307" s="14" t="str">
        <f>IF(AND(ISNUMBER(E1307),E1307&gt;0,ISNUMBER(F1307)),F1307/E1307-1,"")</f>
        <v/>
      </c>
      <c r="I1307" t="str" s="15">
        <v>Hold</v>
      </c>
      <c r="J1307" s="24"/>
      <c r="K1307" t="str" s="15">
        <v/>
      </c>
      <c r="L1307" s="17" t="str">
        <f>IF(AC1307="Local catalog","",IF(AG1307="Yes",IF(ISNUMBER(E1307),E1307,""),IF(I1307="Keep current",IF(ISNUMBER(E1307),E1307,""),IF(AH1307&lt;&gt;"Yes","",IF(I1307="Approve proposed",F1307,IF(AND(I1307="Use my price",AND(ISNUMBER(J1307),J1307&gt;0)),J1307,""))))))</f>
        <v/>
      </c>
      <c r="M1307" t="str" s="7">
        <f>IF(AND(AG1307="Yes",OR(I1307="Approve proposed",I1307="Use my price")),"CHECK: protected price kept current",IF(OR(I1307="Unreviewed",I1307=""),"Pending review",IF(I1307="Hold","On hold",IF(I1307="Keep current",IF(ISNUMBER(E1307),"Kept current","CHECK: no confirmed current price"),IF(AH1307&lt;&gt;"Yes","CHECK: source needs review",IF(AND(I1307="Use my price",NOT(AND(ISNUMBER(J1307),J1307&gt;0))),"CHECK: enter a price above zero",IF(NOT(OR(I1307="Approve proposed",I1307="Use my price")),"CHECK: choose a listed decision",IF(OR(NOT(ISNUMBER(L1307)),L1307&lt;=0,NOT(ISNUMBER(Y1307)),Y1307&lt;=0,X1307&gt;=1),"CHECK: price or base unavailable",IF(L1307/(Y1307*(1-X1307))-1&lt;0,"CHECK: price below local base","Ready")))))))))</f>
        <v>On hold</v>
      </c>
      <c r="N1307" s="18">
        <v>62.97</v>
      </c>
      <c r="O1307" s="19">
        <v>0.4</v>
      </c>
      <c r="Q1307" s="20" t="str">
        <f>IF(AND(ISNUMBER(L1307),ISNUMBER(Y1307),Y1307&gt;0,X1307&lt;1),ROUND(L1307/(Y1307*(1-X1307))-1,4),"")</f>
        <v/>
      </c>
      <c r="R1307" s="12">
        <v>0</v>
      </c>
      <c r="S1307" s="13">
        <f>IF(AND(ISNUMBER(E1307),E1307&gt;0,ISNUMBER(F1307)),R1307*(F1307/E1307-1)*(1-'Start Here'!$B$16),0)</f>
        <v>0</v>
      </c>
      <c r="T1307" s="17">
        <f>IF(AND(M1307="Ready",OR(I1307="Approve proposed",AND(I1307="Use my price",AND(ISNUMBER(J1307),J1307&gt;0))),ISNUMBER(L1307),E1307&gt;0),R1307*(L1307/E1307-1)*(1-'Start Here'!$B$16),0)</f>
        <v>0</v>
      </c>
      <c r="U1307" t="str" s="6">
        <v>No confirmed Local Line price/list; local calculation is reference only; Currently hidden; do not activate automatically</v>
      </c>
      <c r="V1307" t="str" s="21">
        <v>No</v>
      </c>
      <c r="W1307" t="str" s="21">
        <v>No</v>
      </c>
      <c r="X1307" s="22">
        <v>0</v>
      </c>
      <c r="Y1307" s="18">
        <v>44.98</v>
      </c>
      <c r="AB1307" t="str" s="6">
        <v/>
      </c>
      <c r="AC1307" t="str" s="6">
        <v>Local calculation only</v>
      </c>
      <c r="AD1307" s="23">
        <v>1105400</v>
      </c>
      <c r="AE1307" s="23">
        <v>923210</v>
      </c>
      <c r="AF1307" t="str" s="23">
        <v>1105400:923210:guest</v>
      </c>
      <c r="AG1307" t="str" s="23">
        <v>No</v>
      </c>
      <c r="AH1307" t="str" s="23">
        <v>No</v>
      </c>
      <c r="AI1307" s="18">
        <v>0</v>
      </c>
    </row>
    <row r="1308" ht="32" customHeight="1">
      <c r="A1308" t="str" s="7">
        <v>Full Farm CSA</v>
      </c>
      <c r="B1308" t="str" s="7">
        <v>Dinner in a Box: Ground Lamb Bundle</v>
      </c>
      <c r="C1308" t="str" s="7">
        <v>(unnamed package)</v>
      </c>
      <c r="D1308" t="str" s="7">
        <v>Guest Basket</v>
      </c>
      <c r="G1308" s="13" t="str">
        <f>IF(AND(ISNUMBER(E1308),ISNUMBER(F1308)),F1308-E1308,"")</f>
        <v/>
      </c>
      <c r="H1308" s="14" t="str">
        <f>IF(AND(ISNUMBER(E1308),E1308&gt;0,ISNUMBER(F1308)),F1308/E1308-1,"")</f>
        <v/>
      </c>
      <c r="I1308" t="str" s="15">
        <v>Hold</v>
      </c>
      <c r="J1308" s="24"/>
      <c r="K1308" t="str" s="15">
        <v/>
      </c>
      <c r="L1308" s="17" t="str">
        <f>IF(AC1308="Local catalog","",IF(AG1308="Yes",IF(ISNUMBER(E1308),E1308,""),IF(I1308="Keep current",IF(ISNUMBER(E1308),E1308,""),IF(AH1308&lt;&gt;"Yes","",IF(I1308="Approve proposed",F1308,IF(AND(I1308="Use my price",AND(ISNUMBER(J1308),J1308&gt;0)),J1308,""))))))</f>
        <v/>
      </c>
      <c r="M1308" t="str" s="7">
        <f>IF(AND(AG1308="Yes",OR(I1308="Approve proposed",I1308="Use my price")),"CHECK: protected price kept current",IF(OR(I1308="Unreviewed",I1308=""),"Pending review",IF(I1308="Hold","On hold",IF(I1308="Keep current",IF(ISNUMBER(E1308),"Kept current","CHECK: no confirmed current price"),IF(AH1308&lt;&gt;"Yes","CHECK: source needs review",IF(AND(I1308="Use my price",NOT(AND(ISNUMBER(J1308),J1308&gt;0))),"CHECK: enter a price above zero",IF(NOT(OR(I1308="Approve proposed",I1308="Use my price")),"CHECK: choose a listed decision",IF(OR(NOT(ISNUMBER(L1308)),L1308&lt;=0,NOT(ISNUMBER(Y1308)),Y1308&lt;=0,X1308&gt;=1),"CHECK: price or base unavailable",IF(L1308/(Y1308*(1-X1308))-1&lt;0,"CHECK: price below local base","Ready")))))))))</f>
        <v>On hold</v>
      </c>
      <c r="N1308" s="18">
        <v>67.51</v>
      </c>
      <c r="O1308" s="19">
        <v>0.4</v>
      </c>
      <c r="Q1308" s="20" t="str">
        <f>IF(AND(ISNUMBER(L1308),ISNUMBER(Y1308),Y1308&gt;0,X1308&lt;1),ROUND(L1308/(Y1308*(1-X1308))-1,4),"")</f>
        <v/>
      </c>
      <c r="R1308" s="12">
        <v>0</v>
      </c>
      <c r="S1308" s="13">
        <f>IF(AND(ISNUMBER(E1308),E1308&gt;0,ISNUMBER(F1308)),R1308*(F1308/E1308-1)*(1-'Start Here'!$B$16),0)</f>
        <v>0</v>
      </c>
      <c r="T1308" s="17">
        <f>IF(AND(M1308="Ready",OR(I1308="Approve proposed",AND(I1308="Use my price",AND(ISNUMBER(J1308),J1308&gt;0))),ISNUMBER(L1308),E1308&gt;0),R1308*(L1308/E1308-1)*(1-'Start Here'!$B$16),0)</f>
        <v>0</v>
      </c>
      <c r="U1308" t="str" s="6">
        <v>No confirmed Local Line price/list; local calculation is reference only; Currently hidden; do not activate automatically</v>
      </c>
      <c r="V1308" t="str" s="21">
        <v>No</v>
      </c>
      <c r="W1308" t="str" s="21">
        <v>No</v>
      </c>
      <c r="X1308" s="22">
        <v>0</v>
      </c>
      <c r="Y1308" s="18">
        <v>48.22</v>
      </c>
      <c r="AB1308" t="str" s="6">
        <v/>
      </c>
      <c r="AC1308" t="str" s="6">
        <v>Local calculation only</v>
      </c>
      <c r="AD1308" s="23">
        <v>1105400</v>
      </c>
      <c r="AE1308" s="23">
        <v>929119</v>
      </c>
      <c r="AF1308" t="str" s="23">
        <v>1105400:929119:guest</v>
      </c>
      <c r="AG1308" t="str" s="23">
        <v>No</v>
      </c>
      <c r="AH1308" t="str" s="23">
        <v>No</v>
      </c>
      <c r="AI1308" s="18">
        <v>0</v>
      </c>
    </row>
    <row r="1309" ht="32" customHeight="1">
      <c r="A1309" t="str" s="7">
        <v>Full Farm CSA</v>
      </c>
      <c r="B1309" t="str" s="7">
        <v>Dinner in a Box: Ground Lamb Bundle</v>
      </c>
      <c r="C1309" t="str" s="7">
        <v>(unnamed package)</v>
      </c>
      <c r="D1309" t="str" s="7">
        <v>SNAP</v>
      </c>
      <c r="G1309" s="13" t="str">
        <f>IF(AND(ISNUMBER(E1309),ISNUMBER(F1309)),F1309-E1309,"")</f>
        <v/>
      </c>
      <c r="H1309" s="14" t="str">
        <f>IF(AND(ISNUMBER(E1309),E1309&gt;0,ISNUMBER(F1309)),F1309/E1309-1,"")</f>
        <v/>
      </c>
      <c r="I1309" t="str" s="15">
        <v>Hold</v>
      </c>
      <c r="J1309" s="24"/>
      <c r="K1309" t="str" s="15">
        <v/>
      </c>
      <c r="L1309" s="17" t="str">
        <f>IF(AC1309="Local catalog","",IF(AG1309="Yes",IF(ISNUMBER(E1309),E1309,""),IF(I1309="Keep current",IF(ISNUMBER(E1309),E1309,""),IF(AH1309&lt;&gt;"Yes","",IF(I1309="Approve proposed",F1309,IF(AND(I1309="Use my price",AND(ISNUMBER(J1309),J1309&gt;0)),J1309,""))))))</f>
        <v/>
      </c>
      <c r="M1309" t="str" s="7">
        <f>IF(AND(AG1309="Yes",OR(I1309="Approve proposed",I1309="Use my price")),"CHECK: protected price kept current",IF(OR(I1309="Unreviewed",I1309=""),"Pending review",IF(I1309="Hold","On hold",IF(I1309="Keep current",IF(ISNUMBER(E1309),"Kept current","CHECK: no confirmed current price"),IF(AH1309&lt;&gt;"Yes","CHECK: source needs review",IF(AND(I1309="Use my price",NOT(AND(ISNUMBER(J1309),J1309&gt;0))),"CHECK: enter a price above zero",IF(NOT(OR(I1309="Approve proposed",I1309="Use my price")),"CHECK: choose a listed decision",IF(OR(NOT(ISNUMBER(L1309)),L1309&lt;=0,NOT(ISNUMBER(Y1309)),Y1309&lt;=0,X1309&gt;=1),"CHECK: price or base unavailable",IF(L1309/(Y1309*(1-X1309))-1&lt;0,"CHECK: price below local base","Ready")))))))))</f>
        <v>On hold</v>
      </c>
      <c r="N1309" s="18">
        <v>62.97</v>
      </c>
      <c r="O1309" s="19">
        <v>0.4</v>
      </c>
      <c r="Q1309" s="20" t="str">
        <f>IF(AND(ISNUMBER(L1309),ISNUMBER(Y1309),Y1309&gt;0,X1309&lt;1),ROUND(L1309/(Y1309*(1-X1309))-1,4),"")</f>
        <v/>
      </c>
      <c r="R1309" s="12">
        <v>0</v>
      </c>
      <c r="S1309" s="13">
        <f>IF(AND(ISNUMBER(E1309),E1309&gt;0,ISNUMBER(F1309)),R1309*(F1309/E1309-1)*(1-'Start Here'!$B$16),0)</f>
        <v>0</v>
      </c>
      <c r="T1309" s="17">
        <f>IF(AND(M1309="Ready",OR(I1309="Approve proposed",AND(I1309="Use my price",AND(ISNUMBER(J1309),J1309&gt;0))),ISNUMBER(L1309),E1309&gt;0),R1309*(L1309/E1309-1)*(1-'Start Here'!$B$16),0)</f>
        <v>0</v>
      </c>
      <c r="U1309" t="str" s="6">
        <v>SNAP: preserve existing selling price; No confirmed Local Line price/list; local calculation is reference only; Currently hidden; do not activate automatically</v>
      </c>
      <c r="V1309" t="str" s="21">
        <v>No</v>
      </c>
      <c r="W1309" t="str" s="21">
        <v>No</v>
      </c>
      <c r="X1309" s="22">
        <v>0</v>
      </c>
      <c r="Y1309" s="18">
        <v>44.98</v>
      </c>
      <c r="AB1309" t="str" s="6">
        <v/>
      </c>
      <c r="AC1309" t="str" s="6">
        <v>Local calculation only</v>
      </c>
      <c r="AD1309" s="23">
        <v>1105400</v>
      </c>
      <c r="AE1309" s="23">
        <v>923210</v>
      </c>
      <c r="AF1309" t="str" s="23">
        <v>1105400:923210:snap</v>
      </c>
      <c r="AG1309" t="str" s="23">
        <v>Yes</v>
      </c>
      <c r="AH1309" t="str" s="23">
        <v>No</v>
      </c>
      <c r="AI1309" s="18">
        <v>0</v>
      </c>
    </row>
    <row r="1310" ht="32" customHeight="1">
      <c r="A1310" t="str" s="7">
        <v>Full Farm CSA</v>
      </c>
      <c r="B1310" t="str" s="7">
        <v>Dinner in a Box: Ground Lamb Bundle</v>
      </c>
      <c r="C1310" t="str" s="7">
        <v>(unnamed package)</v>
      </c>
      <c r="D1310" t="str" s="7">
        <v>SNAP</v>
      </c>
      <c r="G1310" s="13" t="str">
        <f>IF(AND(ISNUMBER(E1310),ISNUMBER(F1310)),F1310-E1310,"")</f>
        <v/>
      </c>
      <c r="H1310" s="14" t="str">
        <f>IF(AND(ISNUMBER(E1310),E1310&gt;0,ISNUMBER(F1310)),F1310/E1310-1,"")</f>
        <v/>
      </c>
      <c r="I1310" t="str" s="15">
        <v>Hold</v>
      </c>
      <c r="J1310" s="24"/>
      <c r="K1310" t="str" s="15">
        <v/>
      </c>
      <c r="L1310" s="17" t="str">
        <f>IF(AC1310="Local catalog","",IF(AG1310="Yes",IF(ISNUMBER(E1310),E1310,""),IF(I1310="Keep current",IF(ISNUMBER(E1310),E1310,""),IF(AH1310&lt;&gt;"Yes","",IF(I1310="Approve proposed",F1310,IF(AND(I1310="Use my price",AND(ISNUMBER(J1310),J1310&gt;0)),J1310,""))))))</f>
        <v/>
      </c>
      <c r="M1310" t="str" s="7">
        <f>IF(AND(AG1310="Yes",OR(I1310="Approve proposed",I1310="Use my price")),"CHECK: protected price kept current",IF(OR(I1310="Unreviewed",I1310=""),"Pending review",IF(I1310="Hold","On hold",IF(I1310="Keep current",IF(ISNUMBER(E1310),"Kept current","CHECK: no confirmed current price"),IF(AH1310&lt;&gt;"Yes","CHECK: source needs review",IF(AND(I1310="Use my price",NOT(AND(ISNUMBER(J1310),J1310&gt;0))),"CHECK: enter a price above zero",IF(NOT(OR(I1310="Approve proposed",I1310="Use my price")),"CHECK: choose a listed decision",IF(OR(NOT(ISNUMBER(L1310)),L1310&lt;=0,NOT(ISNUMBER(Y1310)),Y1310&lt;=0,X1310&gt;=1),"CHECK: price or base unavailable",IF(L1310/(Y1310*(1-X1310))-1&lt;0,"CHECK: price below local base","Ready")))))))))</f>
        <v>On hold</v>
      </c>
      <c r="N1310" s="18">
        <v>67.51</v>
      </c>
      <c r="O1310" s="19">
        <v>0.4</v>
      </c>
      <c r="Q1310" s="20" t="str">
        <f>IF(AND(ISNUMBER(L1310),ISNUMBER(Y1310),Y1310&gt;0,X1310&lt;1),ROUND(L1310/(Y1310*(1-X1310))-1,4),"")</f>
        <v/>
      </c>
      <c r="R1310" s="12">
        <v>0</v>
      </c>
      <c r="S1310" s="13">
        <f>IF(AND(ISNUMBER(E1310),E1310&gt;0,ISNUMBER(F1310)),R1310*(F1310/E1310-1)*(1-'Start Here'!$B$16),0)</f>
        <v>0</v>
      </c>
      <c r="T1310" s="17">
        <f>IF(AND(M1310="Ready",OR(I1310="Approve proposed",AND(I1310="Use my price",AND(ISNUMBER(J1310),J1310&gt;0))),ISNUMBER(L1310),E1310&gt;0),R1310*(L1310/E1310-1)*(1-'Start Here'!$B$16),0)</f>
        <v>0</v>
      </c>
      <c r="U1310" t="str" s="6">
        <v>SNAP: preserve existing selling price; No confirmed Local Line price/list; local calculation is reference only; Currently hidden; do not activate automatically</v>
      </c>
      <c r="V1310" t="str" s="21">
        <v>No</v>
      </c>
      <c r="W1310" t="str" s="21">
        <v>No</v>
      </c>
      <c r="X1310" s="22">
        <v>0</v>
      </c>
      <c r="Y1310" s="18">
        <v>48.22</v>
      </c>
      <c r="AB1310" t="str" s="6">
        <v/>
      </c>
      <c r="AC1310" t="str" s="6">
        <v>Local calculation only</v>
      </c>
      <c r="AD1310" s="23">
        <v>1105400</v>
      </c>
      <c r="AE1310" s="23">
        <v>929119</v>
      </c>
      <c r="AF1310" t="str" s="23">
        <v>1105400:929119:snap</v>
      </c>
      <c r="AG1310" t="str" s="23">
        <v>Yes</v>
      </c>
      <c r="AH1310" t="str" s="23">
        <v>No</v>
      </c>
      <c r="AI1310" s="18">
        <v>0</v>
      </c>
    </row>
    <row r="1311" ht="32" customHeight="1">
      <c r="A1311" t="str" s="7">
        <v>Full Farm CSA</v>
      </c>
      <c r="B1311" t="str" s="7">
        <v>Dinner in a Box: Ground Lamb Bundle</v>
      </c>
      <c r="C1311" t="str" s="7">
        <v>NO PACKAGE RECORD</v>
      </c>
      <c r="D1311" t="str" s="7">
        <v>No package record</v>
      </c>
      <c r="G1311" s="13" t="str">
        <f>IF(AND(ISNUMBER(E1311),ISNUMBER(F1311)),F1311-E1311,"")</f>
        <v/>
      </c>
      <c r="H1311" s="14" t="str">
        <f>IF(AND(ISNUMBER(E1311),E1311&gt;0,ISNUMBER(F1311)),F1311/E1311-1,"")</f>
        <v/>
      </c>
      <c r="I1311" t="str" s="15">
        <v>Hold</v>
      </c>
      <c r="J1311" s="24"/>
      <c r="K1311" t="str" s="15">
        <v/>
      </c>
      <c r="L1311" s="17" t="str">
        <f>IF(AC1311="Local catalog","",IF(AG1311="Yes",IF(ISNUMBER(E1311),E1311,""),IF(I1311="Keep current",IF(ISNUMBER(E1311),E1311,""),IF(AH1311&lt;&gt;"Yes","",IF(I1311="Approve proposed",F1311,IF(AND(I1311="Use my price",AND(ISNUMBER(J1311),J1311&gt;0)),J1311,""))))))</f>
        <v/>
      </c>
      <c r="M1311" t="str" s="7">
        <f>IF(AND(AG1311="Yes",OR(I1311="Approve proposed",I1311="Use my price")),"CHECK: protected price kept current",IF(OR(I1311="Unreviewed",I1311=""),"Pending review",IF(I1311="Hold","On hold",IF(I1311="Keep current",IF(ISNUMBER(E1311),"Kept current","CHECK: no confirmed current price"),IF(AH1311&lt;&gt;"Yes","CHECK: source needs review",IF(AND(I1311="Use my price",NOT(AND(ISNUMBER(J1311),J1311&gt;0))),"CHECK: enter a price above zero",IF(NOT(OR(I1311="Approve proposed",I1311="Use my price")),"CHECK: choose a listed decision",IF(OR(NOT(ISNUMBER(L1311)),L1311&lt;=0,NOT(ISNUMBER(Y1311)),Y1311&lt;=0,X1311&gt;=1),"CHECK: price or base unavailable",IF(L1311/(Y1311*(1-X1311))-1&lt;0,"CHECK: price below local base","Ready")))))))))</f>
        <v>On hold</v>
      </c>
      <c r="Q1311" s="20" t="str">
        <f>IF(AND(ISNUMBER(L1311),ISNUMBER(Y1311),Y1311&gt;0,X1311&lt;1),ROUND(L1311/(Y1311*(1-X1311))-1,4),"")</f>
        <v/>
      </c>
      <c r="R1311" s="12">
        <v>0</v>
      </c>
      <c r="S1311" s="13">
        <f>IF(AND(ISNUMBER(E1311),E1311&gt;0,ISNUMBER(F1311)),R1311*(F1311/E1311-1)*(1-'Start Here'!$B$16),0)</f>
        <v>0</v>
      </c>
      <c r="T1311" s="17">
        <f>IF(AND(M1311="Ready",OR(I1311="Approve proposed",AND(I1311="Use my price",AND(ISNUMBER(J1311),J1311&gt;0))),ISNUMBER(L1311),E1311&gt;0),R1311*(L1311/E1311-1)*(1-'Start Here'!$B$16),0)</f>
        <v>0</v>
      </c>
      <c r="U1311" t="str" s="6">
        <v>Missing package record; no price can be proposed</v>
      </c>
      <c r="V1311" t="str" s="21">
        <v>Yes</v>
      </c>
      <c r="W1311" t="str" s="21">
        <v>No</v>
      </c>
      <c r="X1311" s="22">
        <v>0</v>
      </c>
      <c r="AB1311" t="str" s="6">
        <v/>
      </c>
      <c r="AC1311" t="str" s="6">
        <v>Local catalog</v>
      </c>
      <c r="AD1311" s="23">
        <v>1109580</v>
      </c>
      <c r="AF1311" t="str" s="23">
        <v>1109580:missing-package</v>
      </c>
      <c r="AG1311" t="str" s="23">
        <v>No</v>
      </c>
      <c r="AH1311" t="str" s="23">
        <v>No</v>
      </c>
      <c r="AI1311" s="18">
        <v>0</v>
      </c>
    </row>
    <row r="1312" ht="32" customHeight="1">
      <c r="A1312" t="str" s="7">
        <v>Full Farm CSA</v>
      </c>
      <c r="B1312" t="str" s="7">
        <v>Dinner in a Box: Ground Lamb Bundle No Yogurt</v>
      </c>
      <c r="C1312" t="str" s="7">
        <v>(unnamed package)</v>
      </c>
      <c r="D1312" t="str" s="7">
        <v>Herd Share Members</v>
      </c>
      <c r="G1312" s="13" t="str">
        <f>IF(AND(ISNUMBER(E1312),ISNUMBER(F1312)),F1312-E1312,"")</f>
        <v/>
      </c>
      <c r="H1312" s="14" t="str">
        <f>IF(AND(ISNUMBER(E1312),E1312&gt;0,ISNUMBER(F1312)),F1312/E1312-1,"")</f>
        <v/>
      </c>
      <c r="I1312" t="str" s="15">
        <v>Hold</v>
      </c>
      <c r="J1312" s="24"/>
      <c r="K1312" t="str" s="15">
        <v/>
      </c>
      <c r="L1312" s="17" t="str">
        <f>IF(AC1312="Local catalog","",IF(AG1312="Yes",IF(ISNUMBER(E1312),E1312,""),IF(I1312="Keep current",IF(ISNUMBER(E1312),E1312,""),IF(AH1312&lt;&gt;"Yes","",IF(I1312="Approve proposed",F1312,IF(AND(I1312="Use my price",AND(ISNUMBER(J1312),J1312&gt;0)),J1312,""))))))</f>
        <v/>
      </c>
      <c r="M1312" t="str" s="7">
        <f>IF(AND(AG1312="Yes",OR(I1312="Approve proposed",I1312="Use my price")),"CHECK: protected price kept current",IF(OR(I1312="Unreviewed",I1312=""),"Pending review",IF(I1312="Hold","On hold",IF(I1312="Keep current",IF(ISNUMBER(E1312),"Kept current","CHECK: no confirmed current price"),IF(AH1312&lt;&gt;"Yes","CHECK: source needs review",IF(AND(I1312="Use my price",NOT(AND(ISNUMBER(J1312),J1312&gt;0))),"CHECK: enter a price above zero",IF(NOT(OR(I1312="Approve proposed",I1312="Use my price")),"CHECK: choose a listed decision",IF(OR(NOT(ISNUMBER(L1312)),L1312&lt;=0,NOT(ISNUMBER(Y1312)),Y1312&lt;=0,X1312&gt;=1),"CHECK: price or base unavailable",IF(L1312/(Y1312*(1-X1312))-1&lt;0,"CHECK: price below local base","Ready")))))))))</f>
        <v>On hold</v>
      </c>
      <c r="N1312" s="18">
        <v>50.37</v>
      </c>
      <c r="O1312" s="19">
        <v>0.4</v>
      </c>
      <c r="Q1312" s="20" t="str">
        <f>IF(AND(ISNUMBER(L1312),ISNUMBER(Y1312),Y1312&gt;0,X1312&lt;1),ROUND(L1312/(Y1312*(1-X1312))-1,4),"")</f>
        <v/>
      </c>
      <c r="R1312" s="12">
        <v>0</v>
      </c>
      <c r="S1312" s="13">
        <f>IF(AND(ISNUMBER(E1312),E1312&gt;0,ISNUMBER(F1312)),R1312*(F1312/E1312-1)*(1-'Start Here'!$B$16),0)</f>
        <v>0</v>
      </c>
      <c r="T1312" s="17">
        <f>IF(AND(M1312="Ready",OR(I1312="Approve proposed",AND(I1312="Use my price",AND(ISNUMBER(J1312),J1312&gt;0))),ISNUMBER(L1312),E1312&gt;0),R1312*(L1312/E1312-1)*(1-'Start Here'!$B$16),0)</f>
        <v>0</v>
      </c>
      <c r="U1312" t="str" s="6">
        <v>No confirmed Local Line price/list; local calculation is reference only; Currently hidden; do not activate automatically</v>
      </c>
      <c r="V1312" t="str" s="21">
        <v>No</v>
      </c>
      <c r="W1312" t="str" s="21">
        <v>No</v>
      </c>
      <c r="X1312" s="22">
        <v>0</v>
      </c>
      <c r="Y1312" s="18">
        <v>35.98</v>
      </c>
      <c r="AB1312" t="str" s="6">
        <v/>
      </c>
      <c r="AC1312" t="str" s="6">
        <v>Local calculation only</v>
      </c>
      <c r="AD1312" s="23">
        <v>1109581</v>
      </c>
      <c r="AE1312" s="23">
        <v>929120</v>
      </c>
      <c r="AF1312" t="str" s="23">
        <v>1109581:929120:herdShare</v>
      </c>
      <c r="AG1312" t="str" s="23">
        <v>No</v>
      </c>
      <c r="AH1312" t="str" s="23">
        <v>No</v>
      </c>
      <c r="AI1312" s="18">
        <v>0</v>
      </c>
    </row>
    <row r="1313" ht="32" customHeight="1">
      <c r="A1313" t="str" s="7">
        <v>Full Farm CSA</v>
      </c>
      <c r="B1313" t="str" s="7">
        <v>Dinner in a Box: Ground Lamb Bundle No Yogurt</v>
      </c>
      <c r="C1313" t="str" s="7">
        <v>(unnamed package)</v>
      </c>
      <c r="D1313" t="str" s="7">
        <v>CSA Members</v>
      </c>
      <c r="G1313" s="13" t="str">
        <f>IF(AND(ISNUMBER(E1313),ISNUMBER(F1313)),F1313-E1313,"")</f>
        <v/>
      </c>
      <c r="H1313" s="14" t="str">
        <f>IF(AND(ISNUMBER(E1313),E1313&gt;0,ISNUMBER(F1313)),F1313/E1313-1,"")</f>
        <v/>
      </c>
      <c r="I1313" t="str" s="15">
        <v>Hold</v>
      </c>
      <c r="J1313" s="24"/>
      <c r="K1313" t="str" s="15">
        <v/>
      </c>
      <c r="L1313" s="17" t="str">
        <f>IF(AC1313="Local catalog","",IF(AG1313="Yes",IF(ISNUMBER(E1313),E1313,""),IF(I1313="Keep current",IF(ISNUMBER(E1313),E1313,""),IF(AH1313&lt;&gt;"Yes","",IF(I1313="Approve proposed",F1313,IF(AND(I1313="Use my price",AND(ISNUMBER(J1313),J1313&gt;0)),J1313,""))))))</f>
        <v/>
      </c>
      <c r="M1313" t="str" s="7">
        <f>IF(AND(AG1313="Yes",OR(I1313="Approve proposed",I1313="Use my price")),"CHECK: protected price kept current",IF(OR(I1313="Unreviewed",I1313=""),"Pending review",IF(I1313="Hold","On hold",IF(I1313="Keep current",IF(ISNUMBER(E1313),"Kept current","CHECK: no confirmed current price"),IF(AH1313&lt;&gt;"Yes","CHECK: source needs review",IF(AND(I1313="Use my price",NOT(AND(ISNUMBER(J1313),J1313&gt;0))),"CHECK: enter a price above zero",IF(NOT(OR(I1313="Approve proposed",I1313="Use my price")),"CHECK: choose a listed decision",IF(OR(NOT(ISNUMBER(L1313)),L1313&lt;=0,NOT(ISNUMBER(Y1313)),Y1313&lt;=0,X1313&gt;=1),"CHECK: price or base unavailable",IF(L1313/(Y1313*(1-X1313))-1&lt;0,"CHECK: price below local base","Ready")))))))))</f>
        <v>On hold</v>
      </c>
      <c r="N1313" s="18">
        <v>50.37</v>
      </c>
      <c r="O1313" s="19">
        <v>0.4</v>
      </c>
      <c r="Q1313" s="20" t="str">
        <f>IF(AND(ISNUMBER(L1313),ISNUMBER(Y1313),Y1313&gt;0,X1313&lt;1),ROUND(L1313/(Y1313*(1-X1313))-1,4),"")</f>
        <v/>
      </c>
      <c r="R1313" s="12">
        <v>0</v>
      </c>
      <c r="S1313" s="13">
        <f>IF(AND(ISNUMBER(E1313),E1313&gt;0,ISNUMBER(F1313)),R1313*(F1313/E1313-1)*(1-'Start Here'!$B$16),0)</f>
        <v>0</v>
      </c>
      <c r="T1313" s="17">
        <f>IF(AND(M1313="Ready",OR(I1313="Approve proposed",AND(I1313="Use my price",AND(ISNUMBER(J1313),J1313&gt;0))),ISNUMBER(L1313),E1313&gt;0),R1313*(L1313/E1313-1)*(1-'Start Here'!$B$16),0)</f>
        <v>0</v>
      </c>
      <c r="U1313" t="str" s="6">
        <v>No confirmed Local Line price/list; local calculation is reference only; Currently hidden; do not activate automatically</v>
      </c>
      <c r="V1313" t="str" s="21">
        <v>No</v>
      </c>
      <c r="W1313" t="str" s="21">
        <v>No</v>
      </c>
      <c r="X1313" s="22">
        <v>0</v>
      </c>
      <c r="Y1313" s="18">
        <v>35.98</v>
      </c>
      <c r="AB1313" t="str" s="6">
        <v/>
      </c>
      <c r="AC1313" t="str" s="6">
        <v>Local calculation only</v>
      </c>
      <c r="AD1313" s="23">
        <v>1109581</v>
      </c>
      <c r="AE1313" s="23">
        <v>929120</v>
      </c>
      <c r="AF1313" t="str" s="23">
        <v>1109581:929120:member</v>
      </c>
      <c r="AG1313" t="str" s="23">
        <v>No</v>
      </c>
      <c r="AH1313" t="str" s="23">
        <v>No</v>
      </c>
      <c r="AI1313" s="18">
        <v>0</v>
      </c>
    </row>
    <row r="1314" ht="32" customHeight="1">
      <c r="A1314" t="str" s="7">
        <v>Full Farm CSA</v>
      </c>
      <c r="B1314" t="str" s="7">
        <v>Dinner in a Box: Ground Lamb Bundle No Yogurt</v>
      </c>
      <c r="C1314" t="str" s="7">
        <v>(unnamed package)</v>
      </c>
      <c r="D1314" t="str" s="7">
        <v>Guest Basket</v>
      </c>
      <c r="G1314" s="13" t="str">
        <f>IF(AND(ISNUMBER(E1314),ISNUMBER(F1314)),F1314-E1314,"")</f>
        <v/>
      </c>
      <c r="H1314" s="14" t="str">
        <f>IF(AND(ISNUMBER(E1314),E1314&gt;0,ISNUMBER(F1314)),F1314/E1314-1,"")</f>
        <v/>
      </c>
      <c r="I1314" t="str" s="15">
        <v>Hold</v>
      </c>
      <c r="J1314" s="24"/>
      <c r="K1314" t="str" s="15">
        <v/>
      </c>
      <c r="L1314" s="17" t="str">
        <f>IF(AC1314="Local catalog","",IF(AG1314="Yes",IF(ISNUMBER(E1314),E1314,""),IF(I1314="Keep current",IF(ISNUMBER(E1314),E1314,""),IF(AH1314&lt;&gt;"Yes","",IF(I1314="Approve proposed",F1314,IF(AND(I1314="Use my price",AND(ISNUMBER(J1314),J1314&gt;0)),J1314,""))))))</f>
        <v/>
      </c>
      <c r="M1314" t="str" s="7">
        <f>IF(AND(AG1314="Yes",OR(I1314="Approve proposed",I1314="Use my price")),"CHECK: protected price kept current",IF(OR(I1314="Unreviewed",I1314=""),"Pending review",IF(I1314="Hold","On hold",IF(I1314="Keep current",IF(ISNUMBER(E1314),"Kept current","CHECK: no confirmed current price"),IF(AH1314&lt;&gt;"Yes","CHECK: source needs review",IF(AND(I1314="Use my price",NOT(AND(ISNUMBER(J1314),J1314&gt;0))),"CHECK: enter a price above zero",IF(NOT(OR(I1314="Approve proposed",I1314="Use my price")),"CHECK: choose a listed decision",IF(OR(NOT(ISNUMBER(L1314)),L1314&lt;=0,NOT(ISNUMBER(Y1314)),Y1314&lt;=0,X1314&gt;=1),"CHECK: price or base unavailable",IF(L1314/(Y1314*(1-X1314))-1&lt;0,"CHECK: price below local base","Ready")))))))))</f>
        <v>On hold</v>
      </c>
      <c r="N1314" s="18">
        <v>50.37</v>
      </c>
      <c r="O1314" s="19">
        <v>0.4</v>
      </c>
      <c r="Q1314" s="20" t="str">
        <f>IF(AND(ISNUMBER(L1314),ISNUMBER(Y1314),Y1314&gt;0,X1314&lt;1),ROUND(L1314/(Y1314*(1-X1314))-1,4),"")</f>
        <v/>
      </c>
      <c r="R1314" s="12">
        <v>0</v>
      </c>
      <c r="S1314" s="13">
        <f>IF(AND(ISNUMBER(E1314),E1314&gt;0,ISNUMBER(F1314)),R1314*(F1314/E1314-1)*(1-'Start Here'!$B$16),0)</f>
        <v>0</v>
      </c>
      <c r="T1314" s="17">
        <f>IF(AND(M1314="Ready",OR(I1314="Approve proposed",AND(I1314="Use my price",AND(ISNUMBER(J1314),J1314&gt;0))),ISNUMBER(L1314),E1314&gt;0),R1314*(L1314/E1314-1)*(1-'Start Here'!$B$16),0)</f>
        <v>0</v>
      </c>
      <c r="U1314" t="str" s="6">
        <v>No confirmed Local Line price/list; local calculation is reference only; Currently hidden; do not activate automatically</v>
      </c>
      <c r="V1314" t="str" s="21">
        <v>No</v>
      </c>
      <c r="W1314" t="str" s="21">
        <v>No</v>
      </c>
      <c r="X1314" s="22">
        <v>0</v>
      </c>
      <c r="Y1314" s="18">
        <v>35.98</v>
      </c>
      <c r="AB1314" t="str" s="6">
        <v/>
      </c>
      <c r="AC1314" t="str" s="6">
        <v>Local calculation only</v>
      </c>
      <c r="AD1314" s="23">
        <v>1109581</v>
      </c>
      <c r="AE1314" s="23">
        <v>929120</v>
      </c>
      <c r="AF1314" t="str" s="23">
        <v>1109581:929120:guest</v>
      </c>
      <c r="AG1314" t="str" s="23">
        <v>No</v>
      </c>
      <c r="AH1314" t="str" s="23">
        <v>No</v>
      </c>
      <c r="AI1314" s="18">
        <v>0</v>
      </c>
    </row>
    <row r="1315" ht="32" customHeight="1">
      <c r="A1315" t="str" s="7">
        <v>Full Farm CSA</v>
      </c>
      <c r="B1315" t="str" s="7">
        <v>Dinner in a Box: Ground Lamb Bundle No Yogurt</v>
      </c>
      <c r="C1315" t="str" s="7">
        <v>(unnamed package)</v>
      </c>
      <c r="D1315" t="str" s="7">
        <v>SNAP</v>
      </c>
      <c r="G1315" s="13" t="str">
        <f>IF(AND(ISNUMBER(E1315),ISNUMBER(F1315)),F1315-E1315,"")</f>
        <v/>
      </c>
      <c r="H1315" s="14" t="str">
        <f>IF(AND(ISNUMBER(E1315),E1315&gt;0,ISNUMBER(F1315)),F1315/E1315-1,"")</f>
        <v/>
      </c>
      <c r="I1315" t="str" s="15">
        <v>Hold</v>
      </c>
      <c r="J1315" s="24"/>
      <c r="K1315" t="str" s="15">
        <v/>
      </c>
      <c r="L1315" s="17" t="str">
        <f>IF(AC1315="Local catalog","",IF(AG1315="Yes",IF(ISNUMBER(E1315),E1315,""),IF(I1315="Keep current",IF(ISNUMBER(E1315),E1315,""),IF(AH1315&lt;&gt;"Yes","",IF(I1315="Approve proposed",F1315,IF(AND(I1315="Use my price",AND(ISNUMBER(J1315),J1315&gt;0)),J1315,""))))))</f>
        <v/>
      </c>
      <c r="M1315" t="str" s="7">
        <f>IF(AND(AG1315="Yes",OR(I1315="Approve proposed",I1315="Use my price")),"CHECK: protected price kept current",IF(OR(I1315="Unreviewed",I1315=""),"Pending review",IF(I1315="Hold","On hold",IF(I1315="Keep current",IF(ISNUMBER(E1315),"Kept current","CHECK: no confirmed current price"),IF(AH1315&lt;&gt;"Yes","CHECK: source needs review",IF(AND(I1315="Use my price",NOT(AND(ISNUMBER(J1315),J1315&gt;0))),"CHECK: enter a price above zero",IF(NOT(OR(I1315="Approve proposed",I1315="Use my price")),"CHECK: choose a listed decision",IF(OR(NOT(ISNUMBER(L1315)),L1315&lt;=0,NOT(ISNUMBER(Y1315)),Y1315&lt;=0,X1315&gt;=1),"CHECK: price or base unavailable",IF(L1315/(Y1315*(1-X1315))-1&lt;0,"CHECK: price below local base","Ready")))))))))</f>
        <v>On hold</v>
      </c>
      <c r="N1315" s="18">
        <v>50.37</v>
      </c>
      <c r="O1315" s="19">
        <v>0.4</v>
      </c>
      <c r="Q1315" s="20" t="str">
        <f>IF(AND(ISNUMBER(L1315),ISNUMBER(Y1315),Y1315&gt;0,X1315&lt;1),ROUND(L1315/(Y1315*(1-X1315))-1,4),"")</f>
        <v/>
      </c>
      <c r="R1315" s="12">
        <v>0</v>
      </c>
      <c r="S1315" s="13">
        <f>IF(AND(ISNUMBER(E1315),E1315&gt;0,ISNUMBER(F1315)),R1315*(F1315/E1315-1)*(1-'Start Here'!$B$16),0)</f>
        <v>0</v>
      </c>
      <c r="T1315" s="17">
        <f>IF(AND(M1315="Ready",OR(I1315="Approve proposed",AND(I1315="Use my price",AND(ISNUMBER(J1315),J1315&gt;0))),ISNUMBER(L1315),E1315&gt;0),R1315*(L1315/E1315-1)*(1-'Start Here'!$B$16),0)</f>
        <v>0</v>
      </c>
      <c r="U1315" t="str" s="6">
        <v>SNAP: preserve existing selling price; No confirmed Local Line price/list; local calculation is reference only; Currently hidden; do not activate automatically</v>
      </c>
      <c r="V1315" t="str" s="21">
        <v>No</v>
      </c>
      <c r="W1315" t="str" s="21">
        <v>No</v>
      </c>
      <c r="X1315" s="22">
        <v>0</v>
      </c>
      <c r="Y1315" s="18">
        <v>35.98</v>
      </c>
      <c r="AB1315" t="str" s="6">
        <v/>
      </c>
      <c r="AC1315" t="str" s="6">
        <v>Local calculation only</v>
      </c>
      <c r="AD1315" s="23">
        <v>1109581</v>
      </c>
      <c r="AE1315" s="23">
        <v>929120</v>
      </c>
      <c r="AF1315" t="str" s="23">
        <v>1109581:929120:snap</v>
      </c>
      <c r="AG1315" t="str" s="23">
        <v>Yes</v>
      </c>
      <c r="AH1315" t="str" s="23">
        <v>No</v>
      </c>
      <c r="AI1315" s="18">
        <v>0</v>
      </c>
    </row>
    <row r="1316" ht="32" customHeight="1">
      <c r="A1316" t="str" s="7">
        <v>Full Farm CSA</v>
      </c>
      <c r="B1316" t="str" s="7">
        <v>Dinner in a Box: Pork Shoulder Roast</v>
      </c>
      <c r="C1316" t="str" s="7">
        <v>(unnamed package)</v>
      </c>
      <c r="D1316" t="str" s="7">
        <v>Herd Share Members</v>
      </c>
      <c r="G1316" s="13" t="str">
        <f>IF(AND(ISNUMBER(E1316),ISNUMBER(F1316)),F1316-E1316,"")</f>
        <v/>
      </c>
      <c r="H1316" s="14" t="str">
        <f>IF(AND(ISNUMBER(E1316),E1316&gt;0,ISNUMBER(F1316)),F1316/E1316-1,"")</f>
        <v/>
      </c>
      <c r="I1316" t="str" s="15">
        <v>Hold</v>
      </c>
      <c r="J1316" s="24"/>
      <c r="K1316" t="str" s="15">
        <v/>
      </c>
      <c r="L1316" s="17" t="str">
        <f>IF(AC1316="Local catalog","",IF(AG1316="Yes",IF(ISNUMBER(E1316),E1316,""),IF(I1316="Keep current",IF(ISNUMBER(E1316),E1316,""),IF(AH1316&lt;&gt;"Yes","",IF(I1316="Approve proposed",F1316,IF(AND(I1316="Use my price",AND(ISNUMBER(J1316),J1316&gt;0)),J1316,""))))))</f>
        <v/>
      </c>
      <c r="M1316" t="str" s="7">
        <f>IF(AND(AG1316="Yes",OR(I1316="Approve proposed",I1316="Use my price")),"CHECK: protected price kept current",IF(OR(I1316="Unreviewed",I1316=""),"Pending review",IF(I1316="Hold","On hold",IF(I1316="Keep current",IF(ISNUMBER(E1316),"Kept current","CHECK: no confirmed current price"),IF(AH1316&lt;&gt;"Yes","CHECK: source needs review",IF(AND(I1316="Use my price",NOT(AND(ISNUMBER(J1316),J1316&gt;0))),"CHECK: enter a price above zero",IF(NOT(OR(I1316="Approve proposed",I1316="Use my price")),"CHECK: choose a listed decision",IF(OR(NOT(ISNUMBER(L1316)),L1316&lt;=0,NOT(ISNUMBER(Y1316)),Y1316&lt;=0,X1316&gt;=1),"CHECK: price or base unavailable",IF(L1316/(Y1316*(1-X1316))-1&lt;0,"CHECK: price below local base","Ready")))))))))</f>
        <v>On hold</v>
      </c>
      <c r="N1316" s="18">
        <v>98.14</v>
      </c>
      <c r="O1316" s="19">
        <v>0.4</v>
      </c>
      <c r="Q1316" s="20" t="str">
        <f>IF(AND(ISNUMBER(L1316),ISNUMBER(Y1316),Y1316&gt;0,X1316&lt;1),ROUND(L1316/(Y1316*(1-X1316))-1,4),"")</f>
        <v/>
      </c>
      <c r="R1316" s="12">
        <v>0</v>
      </c>
      <c r="S1316" s="13">
        <f>IF(AND(ISNUMBER(E1316),E1316&gt;0,ISNUMBER(F1316)),R1316*(F1316/E1316-1)*(1-'Start Here'!$B$16),0)</f>
        <v>0</v>
      </c>
      <c r="T1316" s="17">
        <f>IF(AND(M1316="Ready",OR(I1316="Approve proposed",AND(I1316="Use my price",AND(ISNUMBER(J1316),J1316&gt;0))),ISNUMBER(L1316),E1316&gt;0),R1316*(L1316/E1316-1)*(1-'Start Here'!$B$16),0)</f>
        <v>0</v>
      </c>
      <c r="U1316" t="str" s="6">
        <v>No confirmed Local Line price/list; local calculation is reference only; Currently hidden; do not activate automatically</v>
      </c>
      <c r="V1316" t="str" s="21">
        <v>No</v>
      </c>
      <c r="W1316" t="str" s="21">
        <v>No</v>
      </c>
      <c r="X1316" s="22">
        <v>0</v>
      </c>
      <c r="Y1316" s="18">
        <v>70.1</v>
      </c>
      <c r="AB1316" t="str" s="6">
        <v/>
      </c>
      <c r="AC1316" t="str" s="6">
        <v>Local calculation only</v>
      </c>
      <c r="AD1316" s="23">
        <v>1119806</v>
      </c>
      <c r="AE1316" s="23">
        <v>947639</v>
      </c>
      <c r="AF1316" t="str" s="23">
        <v>1119806:947639:herdShare</v>
      </c>
      <c r="AG1316" t="str" s="23">
        <v>No</v>
      </c>
      <c r="AH1316" t="str" s="23">
        <v>No</v>
      </c>
      <c r="AI1316" s="18">
        <v>0</v>
      </c>
    </row>
    <row r="1317" ht="32" customHeight="1">
      <c r="A1317" t="str" s="7">
        <v>Full Farm CSA</v>
      </c>
      <c r="B1317" t="str" s="7">
        <v>Dinner in a Box: Pork Shoulder Roast</v>
      </c>
      <c r="C1317" t="str" s="7">
        <v>(unnamed package)</v>
      </c>
      <c r="D1317" t="str" s="7">
        <v>Herd Share Members</v>
      </c>
      <c r="G1317" s="13" t="str">
        <f>IF(AND(ISNUMBER(E1317),ISNUMBER(F1317)),F1317-E1317,"")</f>
        <v/>
      </c>
      <c r="H1317" s="14" t="str">
        <f>IF(AND(ISNUMBER(E1317),E1317&gt;0,ISNUMBER(F1317)),F1317/E1317-1,"")</f>
        <v/>
      </c>
      <c r="I1317" t="str" s="15">
        <v>Hold</v>
      </c>
      <c r="J1317" s="24"/>
      <c r="K1317" t="str" s="15">
        <v/>
      </c>
      <c r="L1317" s="17" t="str">
        <f>IF(AC1317="Local catalog","",IF(AG1317="Yes",IF(ISNUMBER(E1317),E1317,""),IF(I1317="Keep current",IF(ISNUMBER(E1317),E1317,""),IF(AH1317&lt;&gt;"Yes","",IF(I1317="Approve proposed",F1317,IF(AND(I1317="Use my price",AND(ISNUMBER(J1317),J1317&gt;0)),J1317,""))))))</f>
        <v/>
      </c>
      <c r="M1317" t="str" s="7">
        <f>IF(AND(AG1317="Yes",OR(I1317="Approve proposed",I1317="Use my price")),"CHECK: protected price kept current",IF(OR(I1317="Unreviewed",I1317=""),"Pending review",IF(I1317="Hold","On hold",IF(I1317="Keep current",IF(ISNUMBER(E1317),"Kept current","CHECK: no confirmed current price"),IF(AH1317&lt;&gt;"Yes","CHECK: source needs review",IF(AND(I1317="Use my price",NOT(AND(ISNUMBER(J1317),J1317&gt;0))),"CHECK: enter a price above zero",IF(NOT(OR(I1317="Approve proposed",I1317="Use my price")),"CHECK: choose a listed decision",IF(OR(NOT(ISNUMBER(L1317)),L1317&lt;=0,NOT(ISNUMBER(Y1317)),Y1317&lt;=0,X1317&gt;=1),"CHECK: price or base unavailable",IF(L1317/(Y1317*(1-X1317))-1&lt;0,"CHECK: price below local base","Ready")))))))))</f>
        <v>On hold</v>
      </c>
      <c r="N1317" s="18">
        <v>95.34</v>
      </c>
      <c r="O1317" s="19">
        <v>0.4</v>
      </c>
      <c r="Q1317" s="20" t="str">
        <f>IF(AND(ISNUMBER(L1317),ISNUMBER(Y1317),Y1317&gt;0,X1317&lt;1),ROUND(L1317/(Y1317*(1-X1317))-1,4),"")</f>
        <v/>
      </c>
      <c r="R1317" s="12">
        <v>0</v>
      </c>
      <c r="S1317" s="13">
        <f>IF(AND(ISNUMBER(E1317),E1317&gt;0,ISNUMBER(F1317)),R1317*(F1317/E1317-1)*(1-'Start Here'!$B$16),0)</f>
        <v>0</v>
      </c>
      <c r="T1317" s="17">
        <f>IF(AND(M1317="Ready",OR(I1317="Approve proposed",AND(I1317="Use my price",AND(ISNUMBER(J1317),J1317&gt;0))),ISNUMBER(L1317),E1317&gt;0),R1317*(L1317/E1317-1)*(1-'Start Here'!$B$16),0)</f>
        <v>0</v>
      </c>
      <c r="U1317" t="str" s="6">
        <v>No confirmed Local Line price/list; local calculation is reference only; Currently hidden; do not activate automatically</v>
      </c>
      <c r="V1317" t="str" s="21">
        <v>No</v>
      </c>
      <c r="W1317" t="str" s="21">
        <v>No</v>
      </c>
      <c r="X1317" s="22">
        <v>0</v>
      </c>
      <c r="Y1317" s="18">
        <v>68.1</v>
      </c>
      <c r="AB1317" t="str" s="6">
        <v/>
      </c>
      <c r="AC1317" t="str" s="6">
        <v>Local calculation only</v>
      </c>
      <c r="AD1317" s="23">
        <v>1119806</v>
      </c>
      <c r="AE1317" s="23">
        <v>949065</v>
      </c>
      <c r="AF1317" t="str" s="23">
        <v>1119806:949065:herdShare</v>
      </c>
      <c r="AG1317" t="str" s="23">
        <v>No</v>
      </c>
      <c r="AH1317" t="str" s="23">
        <v>No</v>
      </c>
      <c r="AI1317" s="18">
        <v>0</v>
      </c>
    </row>
    <row r="1318" ht="32" customHeight="1">
      <c r="A1318" t="str" s="7">
        <v>Full Farm CSA</v>
      </c>
      <c r="B1318" t="str" s="7">
        <v>Dinner in a Box: Pork Shoulder Roast</v>
      </c>
      <c r="C1318" t="str" s="7">
        <v>(unnamed package)</v>
      </c>
      <c r="D1318" t="str" s="7">
        <v>CSA Members</v>
      </c>
      <c r="G1318" s="13" t="str">
        <f>IF(AND(ISNUMBER(E1318),ISNUMBER(F1318)),F1318-E1318,"")</f>
        <v/>
      </c>
      <c r="H1318" s="14" t="str">
        <f>IF(AND(ISNUMBER(E1318),E1318&gt;0,ISNUMBER(F1318)),F1318/E1318-1,"")</f>
        <v/>
      </c>
      <c r="I1318" t="str" s="15">
        <v>Hold</v>
      </c>
      <c r="J1318" s="24"/>
      <c r="K1318" t="str" s="15">
        <v/>
      </c>
      <c r="L1318" s="17" t="str">
        <f>IF(AC1318="Local catalog","",IF(AG1318="Yes",IF(ISNUMBER(E1318),E1318,""),IF(I1318="Keep current",IF(ISNUMBER(E1318),E1318,""),IF(AH1318&lt;&gt;"Yes","",IF(I1318="Approve proposed",F1318,IF(AND(I1318="Use my price",AND(ISNUMBER(J1318),J1318&gt;0)),J1318,""))))))</f>
        <v/>
      </c>
      <c r="M1318" t="str" s="7">
        <f>IF(AND(AG1318="Yes",OR(I1318="Approve proposed",I1318="Use my price")),"CHECK: protected price kept current",IF(OR(I1318="Unreviewed",I1318=""),"Pending review",IF(I1318="Hold","On hold",IF(I1318="Keep current",IF(ISNUMBER(E1318),"Kept current","CHECK: no confirmed current price"),IF(AH1318&lt;&gt;"Yes","CHECK: source needs review",IF(AND(I1318="Use my price",NOT(AND(ISNUMBER(J1318),J1318&gt;0))),"CHECK: enter a price above zero",IF(NOT(OR(I1318="Approve proposed",I1318="Use my price")),"CHECK: choose a listed decision",IF(OR(NOT(ISNUMBER(L1318)),L1318&lt;=0,NOT(ISNUMBER(Y1318)),Y1318&lt;=0,X1318&gt;=1),"CHECK: price or base unavailable",IF(L1318/(Y1318*(1-X1318))-1&lt;0,"CHECK: price below local base","Ready")))))))))</f>
        <v>On hold</v>
      </c>
      <c r="N1318" s="18">
        <v>98.14</v>
      </c>
      <c r="O1318" s="19">
        <v>0.4</v>
      </c>
      <c r="Q1318" s="20" t="str">
        <f>IF(AND(ISNUMBER(L1318),ISNUMBER(Y1318),Y1318&gt;0,X1318&lt;1),ROUND(L1318/(Y1318*(1-X1318))-1,4),"")</f>
        <v/>
      </c>
      <c r="R1318" s="12">
        <v>0</v>
      </c>
      <c r="S1318" s="13">
        <f>IF(AND(ISNUMBER(E1318),E1318&gt;0,ISNUMBER(F1318)),R1318*(F1318/E1318-1)*(1-'Start Here'!$B$16),0)</f>
        <v>0</v>
      </c>
      <c r="T1318" s="17">
        <f>IF(AND(M1318="Ready",OR(I1318="Approve proposed",AND(I1318="Use my price",AND(ISNUMBER(J1318),J1318&gt;0))),ISNUMBER(L1318),E1318&gt;0),R1318*(L1318/E1318-1)*(1-'Start Here'!$B$16),0)</f>
        <v>0</v>
      </c>
      <c r="U1318" t="str" s="6">
        <v>No confirmed Local Line price/list; local calculation is reference only; Currently hidden; do not activate automatically</v>
      </c>
      <c r="V1318" t="str" s="21">
        <v>No</v>
      </c>
      <c r="W1318" t="str" s="21">
        <v>No</v>
      </c>
      <c r="X1318" s="22">
        <v>0</v>
      </c>
      <c r="Y1318" s="18">
        <v>70.1</v>
      </c>
      <c r="AB1318" t="str" s="6">
        <v/>
      </c>
      <c r="AC1318" t="str" s="6">
        <v>Local calculation only</v>
      </c>
      <c r="AD1318" s="23">
        <v>1119806</v>
      </c>
      <c r="AE1318" s="23">
        <v>947639</v>
      </c>
      <c r="AF1318" t="str" s="23">
        <v>1119806:947639:member</v>
      </c>
      <c r="AG1318" t="str" s="23">
        <v>No</v>
      </c>
      <c r="AH1318" t="str" s="23">
        <v>No</v>
      </c>
      <c r="AI1318" s="18">
        <v>0</v>
      </c>
    </row>
    <row r="1319" ht="32" customHeight="1">
      <c r="A1319" t="str" s="7">
        <v>Full Farm CSA</v>
      </c>
      <c r="B1319" t="str" s="7">
        <v>Dinner in a Box: Pork Shoulder Roast</v>
      </c>
      <c r="C1319" t="str" s="7">
        <v>(unnamed package)</v>
      </c>
      <c r="D1319" t="str" s="7">
        <v>CSA Members</v>
      </c>
      <c r="G1319" s="13" t="str">
        <f>IF(AND(ISNUMBER(E1319),ISNUMBER(F1319)),F1319-E1319,"")</f>
        <v/>
      </c>
      <c r="H1319" s="14" t="str">
        <f>IF(AND(ISNUMBER(E1319),E1319&gt;0,ISNUMBER(F1319)),F1319/E1319-1,"")</f>
        <v/>
      </c>
      <c r="I1319" t="str" s="15">
        <v>Hold</v>
      </c>
      <c r="J1319" s="24"/>
      <c r="K1319" t="str" s="15">
        <v/>
      </c>
      <c r="L1319" s="17" t="str">
        <f>IF(AC1319="Local catalog","",IF(AG1319="Yes",IF(ISNUMBER(E1319),E1319,""),IF(I1319="Keep current",IF(ISNUMBER(E1319),E1319,""),IF(AH1319&lt;&gt;"Yes","",IF(I1319="Approve proposed",F1319,IF(AND(I1319="Use my price",AND(ISNUMBER(J1319),J1319&gt;0)),J1319,""))))))</f>
        <v/>
      </c>
      <c r="M1319" t="str" s="7">
        <f>IF(AND(AG1319="Yes",OR(I1319="Approve proposed",I1319="Use my price")),"CHECK: protected price kept current",IF(OR(I1319="Unreviewed",I1319=""),"Pending review",IF(I1319="Hold","On hold",IF(I1319="Keep current",IF(ISNUMBER(E1319),"Kept current","CHECK: no confirmed current price"),IF(AH1319&lt;&gt;"Yes","CHECK: source needs review",IF(AND(I1319="Use my price",NOT(AND(ISNUMBER(J1319),J1319&gt;0))),"CHECK: enter a price above zero",IF(NOT(OR(I1319="Approve proposed",I1319="Use my price")),"CHECK: choose a listed decision",IF(OR(NOT(ISNUMBER(L1319)),L1319&lt;=0,NOT(ISNUMBER(Y1319)),Y1319&lt;=0,X1319&gt;=1),"CHECK: price or base unavailable",IF(L1319/(Y1319*(1-X1319))-1&lt;0,"CHECK: price below local base","Ready")))))))))</f>
        <v>On hold</v>
      </c>
      <c r="N1319" s="18">
        <v>95.34</v>
      </c>
      <c r="O1319" s="19">
        <v>0.4</v>
      </c>
      <c r="Q1319" s="20" t="str">
        <f>IF(AND(ISNUMBER(L1319),ISNUMBER(Y1319),Y1319&gt;0,X1319&lt;1),ROUND(L1319/(Y1319*(1-X1319))-1,4),"")</f>
        <v/>
      </c>
      <c r="R1319" s="12">
        <v>0</v>
      </c>
      <c r="S1319" s="13">
        <f>IF(AND(ISNUMBER(E1319),E1319&gt;0,ISNUMBER(F1319)),R1319*(F1319/E1319-1)*(1-'Start Here'!$B$16),0)</f>
        <v>0</v>
      </c>
      <c r="T1319" s="17">
        <f>IF(AND(M1319="Ready",OR(I1319="Approve proposed",AND(I1319="Use my price",AND(ISNUMBER(J1319),J1319&gt;0))),ISNUMBER(L1319),E1319&gt;0),R1319*(L1319/E1319-1)*(1-'Start Here'!$B$16),0)</f>
        <v>0</v>
      </c>
      <c r="U1319" t="str" s="6">
        <v>No confirmed Local Line price/list; local calculation is reference only; Currently hidden; do not activate automatically</v>
      </c>
      <c r="V1319" t="str" s="21">
        <v>No</v>
      </c>
      <c r="W1319" t="str" s="21">
        <v>No</v>
      </c>
      <c r="X1319" s="22">
        <v>0</v>
      </c>
      <c r="Y1319" s="18">
        <v>68.1</v>
      </c>
      <c r="AB1319" t="str" s="6">
        <v/>
      </c>
      <c r="AC1319" t="str" s="6">
        <v>Local calculation only</v>
      </c>
      <c r="AD1319" s="23">
        <v>1119806</v>
      </c>
      <c r="AE1319" s="23">
        <v>949065</v>
      </c>
      <c r="AF1319" t="str" s="23">
        <v>1119806:949065:member</v>
      </c>
      <c r="AG1319" t="str" s="23">
        <v>No</v>
      </c>
      <c r="AH1319" t="str" s="23">
        <v>No</v>
      </c>
      <c r="AI1319" s="18">
        <v>0</v>
      </c>
    </row>
    <row r="1320" ht="32" customHeight="1">
      <c r="A1320" t="str" s="7">
        <v>Full Farm CSA</v>
      </c>
      <c r="B1320" t="str" s="7">
        <v>Dinner in a Box: Pork Shoulder Roast</v>
      </c>
      <c r="C1320" t="str" s="7">
        <v>(unnamed package)</v>
      </c>
      <c r="D1320" t="str" s="7">
        <v>Guest Basket</v>
      </c>
      <c r="G1320" s="13" t="str">
        <f>IF(AND(ISNUMBER(E1320),ISNUMBER(F1320)),F1320-E1320,"")</f>
        <v/>
      </c>
      <c r="H1320" s="14" t="str">
        <f>IF(AND(ISNUMBER(E1320),E1320&gt;0,ISNUMBER(F1320)),F1320/E1320-1,"")</f>
        <v/>
      </c>
      <c r="I1320" t="str" s="15">
        <v>Hold</v>
      </c>
      <c r="J1320" s="24"/>
      <c r="K1320" t="str" s="15">
        <v/>
      </c>
      <c r="L1320" s="17" t="str">
        <f>IF(AC1320="Local catalog","",IF(AG1320="Yes",IF(ISNUMBER(E1320),E1320,""),IF(I1320="Keep current",IF(ISNUMBER(E1320),E1320,""),IF(AH1320&lt;&gt;"Yes","",IF(I1320="Approve proposed",F1320,IF(AND(I1320="Use my price",AND(ISNUMBER(J1320),J1320&gt;0)),J1320,""))))))</f>
        <v/>
      </c>
      <c r="M1320" t="str" s="7">
        <f>IF(AND(AG1320="Yes",OR(I1320="Approve proposed",I1320="Use my price")),"CHECK: protected price kept current",IF(OR(I1320="Unreviewed",I1320=""),"Pending review",IF(I1320="Hold","On hold",IF(I1320="Keep current",IF(ISNUMBER(E1320),"Kept current","CHECK: no confirmed current price"),IF(AH1320&lt;&gt;"Yes","CHECK: source needs review",IF(AND(I1320="Use my price",NOT(AND(ISNUMBER(J1320),J1320&gt;0))),"CHECK: enter a price above zero",IF(NOT(OR(I1320="Approve proposed",I1320="Use my price")),"CHECK: choose a listed decision",IF(OR(NOT(ISNUMBER(L1320)),L1320&lt;=0,NOT(ISNUMBER(Y1320)),Y1320&lt;=0,X1320&gt;=1),"CHECK: price or base unavailable",IF(L1320/(Y1320*(1-X1320))-1&lt;0,"CHECK: price below local base","Ready")))))))))</f>
        <v>On hold</v>
      </c>
      <c r="N1320" s="18">
        <v>98.14</v>
      </c>
      <c r="O1320" s="19">
        <v>0.4</v>
      </c>
      <c r="Q1320" s="20" t="str">
        <f>IF(AND(ISNUMBER(L1320),ISNUMBER(Y1320),Y1320&gt;0,X1320&lt;1),ROUND(L1320/(Y1320*(1-X1320))-1,4),"")</f>
        <v/>
      </c>
      <c r="R1320" s="12">
        <v>0</v>
      </c>
      <c r="S1320" s="13">
        <f>IF(AND(ISNUMBER(E1320),E1320&gt;0,ISNUMBER(F1320)),R1320*(F1320/E1320-1)*(1-'Start Here'!$B$16),0)</f>
        <v>0</v>
      </c>
      <c r="T1320" s="17">
        <f>IF(AND(M1320="Ready",OR(I1320="Approve proposed",AND(I1320="Use my price",AND(ISNUMBER(J1320),J1320&gt;0))),ISNUMBER(L1320),E1320&gt;0),R1320*(L1320/E1320-1)*(1-'Start Here'!$B$16),0)</f>
        <v>0</v>
      </c>
      <c r="U1320" t="str" s="6">
        <v>No confirmed Local Line price/list; local calculation is reference only; Currently hidden; do not activate automatically</v>
      </c>
      <c r="V1320" t="str" s="21">
        <v>No</v>
      </c>
      <c r="W1320" t="str" s="21">
        <v>No</v>
      </c>
      <c r="X1320" s="22">
        <v>0</v>
      </c>
      <c r="Y1320" s="18">
        <v>70.1</v>
      </c>
      <c r="AB1320" t="str" s="6">
        <v/>
      </c>
      <c r="AC1320" t="str" s="6">
        <v>Local calculation only</v>
      </c>
      <c r="AD1320" s="23">
        <v>1119806</v>
      </c>
      <c r="AE1320" s="23">
        <v>947639</v>
      </c>
      <c r="AF1320" t="str" s="23">
        <v>1119806:947639:guest</v>
      </c>
      <c r="AG1320" t="str" s="23">
        <v>No</v>
      </c>
      <c r="AH1320" t="str" s="23">
        <v>No</v>
      </c>
      <c r="AI1320" s="18">
        <v>0</v>
      </c>
    </row>
    <row r="1321" ht="32" customHeight="1">
      <c r="A1321" t="str" s="7">
        <v>Full Farm CSA</v>
      </c>
      <c r="B1321" t="str" s="7">
        <v>Dinner in a Box: Pork Shoulder Roast</v>
      </c>
      <c r="C1321" t="str" s="7">
        <v>(unnamed package)</v>
      </c>
      <c r="D1321" t="str" s="7">
        <v>Guest Basket</v>
      </c>
      <c r="G1321" s="13" t="str">
        <f>IF(AND(ISNUMBER(E1321),ISNUMBER(F1321)),F1321-E1321,"")</f>
        <v/>
      </c>
      <c r="H1321" s="14" t="str">
        <f>IF(AND(ISNUMBER(E1321),E1321&gt;0,ISNUMBER(F1321)),F1321/E1321-1,"")</f>
        <v/>
      </c>
      <c r="I1321" t="str" s="15">
        <v>Hold</v>
      </c>
      <c r="J1321" s="24"/>
      <c r="K1321" t="str" s="15">
        <v/>
      </c>
      <c r="L1321" s="17" t="str">
        <f>IF(AC1321="Local catalog","",IF(AG1321="Yes",IF(ISNUMBER(E1321),E1321,""),IF(I1321="Keep current",IF(ISNUMBER(E1321),E1321,""),IF(AH1321&lt;&gt;"Yes","",IF(I1321="Approve proposed",F1321,IF(AND(I1321="Use my price",AND(ISNUMBER(J1321),J1321&gt;0)),J1321,""))))))</f>
        <v/>
      </c>
      <c r="M1321" t="str" s="7">
        <f>IF(AND(AG1321="Yes",OR(I1321="Approve proposed",I1321="Use my price")),"CHECK: protected price kept current",IF(OR(I1321="Unreviewed",I1321=""),"Pending review",IF(I1321="Hold","On hold",IF(I1321="Keep current",IF(ISNUMBER(E1321),"Kept current","CHECK: no confirmed current price"),IF(AH1321&lt;&gt;"Yes","CHECK: source needs review",IF(AND(I1321="Use my price",NOT(AND(ISNUMBER(J1321),J1321&gt;0))),"CHECK: enter a price above zero",IF(NOT(OR(I1321="Approve proposed",I1321="Use my price")),"CHECK: choose a listed decision",IF(OR(NOT(ISNUMBER(L1321)),L1321&lt;=0,NOT(ISNUMBER(Y1321)),Y1321&lt;=0,X1321&gt;=1),"CHECK: price or base unavailable",IF(L1321/(Y1321*(1-X1321))-1&lt;0,"CHECK: price below local base","Ready")))))))))</f>
        <v>On hold</v>
      </c>
      <c r="N1321" s="18">
        <v>95.34</v>
      </c>
      <c r="O1321" s="19">
        <v>0.4</v>
      </c>
      <c r="Q1321" s="20" t="str">
        <f>IF(AND(ISNUMBER(L1321),ISNUMBER(Y1321),Y1321&gt;0,X1321&lt;1),ROUND(L1321/(Y1321*(1-X1321))-1,4),"")</f>
        <v/>
      </c>
      <c r="R1321" s="12">
        <v>0</v>
      </c>
      <c r="S1321" s="13">
        <f>IF(AND(ISNUMBER(E1321),E1321&gt;0,ISNUMBER(F1321)),R1321*(F1321/E1321-1)*(1-'Start Here'!$B$16),0)</f>
        <v>0</v>
      </c>
      <c r="T1321" s="17">
        <f>IF(AND(M1321="Ready",OR(I1321="Approve proposed",AND(I1321="Use my price",AND(ISNUMBER(J1321),J1321&gt;0))),ISNUMBER(L1321),E1321&gt;0),R1321*(L1321/E1321-1)*(1-'Start Here'!$B$16),0)</f>
        <v>0</v>
      </c>
      <c r="U1321" t="str" s="6">
        <v>No confirmed Local Line price/list; local calculation is reference only; Currently hidden; do not activate automatically</v>
      </c>
      <c r="V1321" t="str" s="21">
        <v>No</v>
      </c>
      <c r="W1321" t="str" s="21">
        <v>No</v>
      </c>
      <c r="X1321" s="22">
        <v>0</v>
      </c>
      <c r="Y1321" s="18">
        <v>68.1</v>
      </c>
      <c r="AB1321" t="str" s="6">
        <v/>
      </c>
      <c r="AC1321" t="str" s="6">
        <v>Local calculation only</v>
      </c>
      <c r="AD1321" s="23">
        <v>1119806</v>
      </c>
      <c r="AE1321" s="23">
        <v>949065</v>
      </c>
      <c r="AF1321" t="str" s="23">
        <v>1119806:949065:guest</v>
      </c>
      <c r="AG1321" t="str" s="23">
        <v>No</v>
      </c>
      <c r="AH1321" t="str" s="23">
        <v>No</v>
      </c>
      <c r="AI1321" s="18">
        <v>0</v>
      </c>
    </row>
    <row r="1322" ht="32" customHeight="1">
      <c r="A1322" t="str" s="7">
        <v>Full Farm CSA</v>
      </c>
      <c r="B1322" t="str" s="7">
        <v>Dinner in a Box: Pork Shoulder Roast</v>
      </c>
      <c r="C1322" t="str" s="7">
        <v>(unnamed package)</v>
      </c>
      <c r="D1322" t="str" s="7">
        <v>SNAP</v>
      </c>
      <c r="G1322" s="13" t="str">
        <f>IF(AND(ISNUMBER(E1322),ISNUMBER(F1322)),F1322-E1322,"")</f>
        <v/>
      </c>
      <c r="H1322" s="14" t="str">
        <f>IF(AND(ISNUMBER(E1322),E1322&gt;0,ISNUMBER(F1322)),F1322/E1322-1,"")</f>
        <v/>
      </c>
      <c r="I1322" t="str" s="15">
        <v>Hold</v>
      </c>
      <c r="J1322" s="24"/>
      <c r="K1322" t="str" s="15">
        <v/>
      </c>
      <c r="L1322" s="17" t="str">
        <f>IF(AC1322="Local catalog","",IF(AG1322="Yes",IF(ISNUMBER(E1322),E1322,""),IF(I1322="Keep current",IF(ISNUMBER(E1322),E1322,""),IF(AH1322&lt;&gt;"Yes","",IF(I1322="Approve proposed",F1322,IF(AND(I1322="Use my price",AND(ISNUMBER(J1322),J1322&gt;0)),J1322,""))))))</f>
        <v/>
      </c>
      <c r="M1322" t="str" s="7">
        <f>IF(AND(AG1322="Yes",OR(I1322="Approve proposed",I1322="Use my price")),"CHECK: protected price kept current",IF(OR(I1322="Unreviewed",I1322=""),"Pending review",IF(I1322="Hold","On hold",IF(I1322="Keep current",IF(ISNUMBER(E1322),"Kept current","CHECK: no confirmed current price"),IF(AH1322&lt;&gt;"Yes","CHECK: source needs review",IF(AND(I1322="Use my price",NOT(AND(ISNUMBER(J1322),J1322&gt;0))),"CHECK: enter a price above zero",IF(NOT(OR(I1322="Approve proposed",I1322="Use my price")),"CHECK: choose a listed decision",IF(OR(NOT(ISNUMBER(L1322)),L1322&lt;=0,NOT(ISNUMBER(Y1322)),Y1322&lt;=0,X1322&gt;=1),"CHECK: price or base unavailable",IF(L1322/(Y1322*(1-X1322))-1&lt;0,"CHECK: price below local base","Ready")))))))))</f>
        <v>On hold</v>
      </c>
      <c r="N1322" s="18">
        <v>98.14</v>
      </c>
      <c r="O1322" s="19">
        <v>0.4</v>
      </c>
      <c r="Q1322" s="20" t="str">
        <f>IF(AND(ISNUMBER(L1322),ISNUMBER(Y1322),Y1322&gt;0,X1322&lt;1),ROUND(L1322/(Y1322*(1-X1322))-1,4),"")</f>
        <v/>
      </c>
      <c r="R1322" s="12">
        <v>0</v>
      </c>
      <c r="S1322" s="13">
        <f>IF(AND(ISNUMBER(E1322),E1322&gt;0,ISNUMBER(F1322)),R1322*(F1322/E1322-1)*(1-'Start Here'!$B$16),0)</f>
        <v>0</v>
      </c>
      <c r="T1322" s="17">
        <f>IF(AND(M1322="Ready",OR(I1322="Approve proposed",AND(I1322="Use my price",AND(ISNUMBER(J1322),J1322&gt;0))),ISNUMBER(L1322),E1322&gt;0),R1322*(L1322/E1322-1)*(1-'Start Here'!$B$16),0)</f>
        <v>0</v>
      </c>
      <c r="U1322" t="str" s="6">
        <v>SNAP: preserve existing selling price; No confirmed Local Line price/list; local calculation is reference only; Currently hidden; do not activate automatically</v>
      </c>
      <c r="V1322" t="str" s="21">
        <v>No</v>
      </c>
      <c r="W1322" t="str" s="21">
        <v>No</v>
      </c>
      <c r="X1322" s="22">
        <v>0</v>
      </c>
      <c r="Y1322" s="18">
        <v>70.1</v>
      </c>
      <c r="AB1322" t="str" s="6">
        <v/>
      </c>
      <c r="AC1322" t="str" s="6">
        <v>Local calculation only</v>
      </c>
      <c r="AD1322" s="23">
        <v>1119806</v>
      </c>
      <c r="AE1322" s="23">
        <v>947639</v>
      </c>
      <c r="AF1322" t="str" s="23">
        <v>1119806:947639:snap</v>
      </c>
      <c r="AG1322" t="str" s="23">
        <v>Yes</v>
      </c>
      <c r="AH1322" t="str" s="23">
        <v>No</v>
      </c>
      <c r="AI1322" s="18">
        <v>0</v>
      </c>
    </row>
    <row r="1323" ht="32" customHeight="1">
      <c r="A1323" t="str" s="7">
        <v>Full Farm CSA</v>
      </c>
      <c r="B1323" t="str" s="7">
        <v>Dinner in a Box: Pork Shoulder Roast</v>
      </c>
      <c r="C1323" t="str" s="7">
        <v>(unnamed package)</v>
      </c>
      <c r="D1323" t="str" s="7">
        <v>SNAP</v>
      </c>
      <c r="G1323" s="13" t="str">
        <f>IF(AND(ISNUMBER(E1323),ISNUMBER(F1323)),F1323-E1323,"")</f>
        <v/>
      </c>
      <c r="H1323" s="14" t="str">
        <f>IF(AND(ISNUMBER(E1323),E1323&gt;0,ISNUMBER(F1323)),F1323/E1323-1,"")</f>
        <v/>
      </c>
      <c r="I1323" t="str" s="15">
        <v>Hold</v>
      </c>
      <c r="J1323" s="24"/>
      <c r="K1323" t="str" s="15">
        <v/>
      </c>
      <c r="L1323" s="17" t="str">
        <f>IF(AC1323="Local catalog","",IF(AG1323="Yes",IF(ISNUMBER(E1323),E1323,""),IF(I1323="Keep current",IF(ISNUMBER(E1323),E1323,""),IF(AH1323&lt;&gt;"Yes","",IF(I1323="Approve proposed",F1323,IF(AND(I1323="Use my price",AND(ISNUMBER(J1323),J1323&gt;0)),J1323,""))))))</f>
        <v/>
      </c>
      <c r="M1323" t="str" s="7">
        <f>IF(AND(AG1323="Yes",OR(I1323="Approve proposed",I1323="Use my price")),"CHECK: protected price kept current",IF(OR(I1323="Unreviewed",I1323=""),"Pending review",IF(I1323="Hold","On hold",IF(I1323="Keep current",IF(ISNUMBER(E1323),"Kept current","CHECK: no confirmed current price"),IF(AH1323&lt;&gt;"Yes","CHECK: source needs review",IF(AND(I1323="Use my price",NOT(AND(ISNUMBER(J1323),J1323&gt;0))),"CHECK: enter a price above zero",IF(NOT(OR(I1323="Approve proposed",I1323="Use my price")),"CHECK: choose a listed decision",IF(OR(NOT(ISNUMBER(L1323)),L1323&lt;=0,NOT(ISNUMBER(Y1323)),Y1323&lt;=0,X1323&gt;=1),"CHECK: price or base unavailable",IF(L1323/(Y1323*(1-X1323))-1&lt;0,"CHECK: price below local base","Ready")))))))))</f>
        <v>On hold</v>
      </c>
      <c r="N1323" s="18">
        <v>95.34</v>
      </c>
      <c r="O1323" s="19">
        <v>0.4</v>
      </c>
      <c r="Q1323" s="20" t="str">
        <f>IF(AND(ISNUMBER(L1323),ISNUMBER(Y1323),Y1323&gt;0,X1323&lt;1),ROUND(L1323/(Y1323*(1-X1323))-1,4),"")</f>
        <v/>
      </c>
      <c r="R1323" s="12">
        <v>0</v>
      </c>
      <c r="S1323" s="13">
        <f>IF(AND(ISNUMBER(E1323),E1323&gt;0,ISNUMBER(F1323)),R1323*(F1323/E1323-1)*(1-'Start Here'!$B$16),0)</f>
        <v>0</v>
      </c>
      <c r="T1323" s="17">
        <f>IF(AND(M1323="Ready",OR(I1323="Approve proposed",AND(I1323="Use my price",AND(ISNUMBER(J1323),J1323&gt;0))),ISNUMBER(L1323),E1323&gt;0),R1323*(L1323/E1323-1)*(1-'Start Here'!$B$16),0)</f>
        <v>0</v>
      </c>
      <c r="U1323" t="str" s="6">
        <v>SNAP: preserve existing selling price; No confirmed Local Line price/list; local calculation is reference only; Currently hidden; do not activate automatically</v>
      </c>
      <c r="V1323" t="str" s="21">
        <v>No</v>
      </c>
      <c r="W1323" t="str" s="21">
        <v>No</v>
      </c>
      <c r="X1323" s="22">
        <v>0</v>
      </c>
      <c r="Y1323" s="18">
        <v>68.1</v>
      </c>
      <c r="AB1323" t="str" s="6">
        <v/>
      </c>
      <c r="AC1323" t="str" s="6">
        <v>Local calculation only</v>
      </c>
      <c r="AD1323" s="23">
        <v>1119806</v>
      </c>
      <c r="AE1323" s="23">
        <v>949065</v>
      </c>
      <c r="AF1323" t="str" s="23">
        <v>1119806:949065:snap</v>
      </c>
      <c r="AG1323" t="str" s="23">
        <v>Yes</v>
      </c>
      <c r="AH1323" t="str" s="23">
        <v>No</v>
      </c>
      <c r="AI1323" s="18">
        <v>0</v>
      </c>
    </row>
    <row r="1324" ht="32" customHeight="1">
      <c r="A1324" t="str" s="7">
        <v>Full Farm CSA</v>
      </c>
      <c r="B1324" t="str" s="7">
        <v>Dinner in a Box: Pork Shoulder Roast</v>
      </c>
      <c r="C1324" t="str" s="7">
        <v>NO PACKAGE RECORD</v>
      </c>
      <c r="D1324" t="str" s="7">
        <v>No package record</v>
      </c>
      <c r="G1324" s="13" t="str">
        <f>IF(AND(ISNUMBER(E1324),ISNUMBER(F1324)),F1324-E1324,"")</f>
        <v/>
      </c>
      <c r="H1324" s="14" t="str">
        <f>IF(AND(ISNUMBER(E1324),E1324&gt;0,ISNUMBER(F1324)),F1324/E1324-1,"")</f>
        <v/>
      </c>
      <c r="I1324" t="str" s="15">
        <v>Hold</v>
      </c>
      <c r="J1324" s="24"/>
      <c r="K1324" t="str" s="15">
        <v/>
      </c>
      <c r="L1324" s="17" t="str">
        <f>IF(AC1324="Local catalog","",IF(AG1324="Yes",IF(ISNUMBER(E1324),E1324,""),IF(I1324="Keep current",IF(ISNUMBER(E1324),E1324,""),IF(AH1324&lt;&gt;"Yes","",IF(I1324="Approve proposed",F1324,IF(AND(I1324="Use my price",AND(ISNUMBER(J1324),J1324&gt;0)),J1324,""))))))</f>
        <v/>
      </c>
      <c r="M1324" t="str" s="7">
        <f>IF(AND(AG1324="Yes",OR(I1324="Approve proposed",I1324="Use my price")),"CHECK: protected price kept current",IF(OR(I1324="Unreviewed",I1324=""),"Pending review",IF(I1324="Hold","On hold",IF(I1324="Keep current",IF(ISNUMBER(E1324),"Kept current","CHECK: no confirmed current price"),IF(AH1324&lt;&gt;"Yes","CHECK: source needs review",IF(AND(I1324="Use my price",NOT(AND(ISNUMBER(J1324),J1324&gt;0))),"CHECK: enter a price above zero",IF(NOT(OR(I1324="Approve proposed",I1324="Use my price")),"CHECK: choose a listed decision",IF(OR(NOT(ISNUMBER(L1324)),L1324&lt;=0,NOT(ISNUMBER(Y1324)),Y1324&lt;=0,X1324&gt;=1),"CHECK: price or base unavailable",IF(L1324/(Y1324*(1-X1324))-1&lt;0,"CHECK: price below local base","Ready")))))))))</f>
        <v>On hold</v>
      </c>
      <c r="Q1324" s="20" t="str">
        <f>IF(AND(ISNUMBER(L1324),ISNUMBER(Y1324),Y1324&gt;0,X1324&lt;1),ROUND(L1324/(Y1324*(1-X1324))-1,4),"")</f>
        <v/>
      </c>
      <c r="R1324" s="12">
        <v>0</v>
      </c>
      <c r="S1324" s="13">
        <f>IF(AND(ISNUMBER(E1324),E1324&gt;0,ISNUMBER(F1324)),R1324*(F1324/E1324-1)*(1-'Start Here'!$B$16),0)</f>
        <v>0</v>
      </c>
      <c r="T1324" s="17">
        <f>IF(AND(M1324="Ready",OR(I1324="Approve proposed",AND(I1324="Use my price",AND(ISNUMBER(J1324),J1324&gt;0))),ISNUMBER(L1324),E1324&gt;0),R1324*(L1324/E1324-1)*(1-'Start Here'!$B$16),0)</f>
        <v>0</v>
      </c>
      <c r="U1324" t="str" s="6">
        <v>Missing package record; no price can be proposed</v>
      </c>
      <c r="V1324" t="str" s="21">
        <v>Yes</v>
      </c>
      <c r="W1324" t="str" s="21">
        <v>No</v>
      </c>
      <c r="X1324" s="22">
        <v>0</v>
      </c>
      <c r="AB1324" t="str" s="6">
        <v/>
      </c>
      <c r="AC1324" t="str" s="6">
        <v>Local catalog</v>
      </c>
      <c r="AD1324" s="23">
        <v>1120973</v>
      </c>
      <c r="AF1324" t="str" s="23">
        <v>1120973:missing-package</v>
      </c>
      <c r="AG1324" t="str" s="23">
        <v>No</v>
      </c>
      <c r="AH1324" t="str" s="23">
        <v>No</v>
      </c>
      <c r="AI1324" s="18">
        <v>0</v>
      </c>
    </row>
    <row r="1325" ht="32" customHeight="1">
      <c r="A1325" t="str" s="7">
        <v>Full Farm CSA</v>
      </c>
      <c r="B1325" t="str" s="7">
        <v>Dinner in a Box: Pork Shoulder Roast-No Dairy</v>
      </c>
      <c r="C1325" t="str" s="7">
        <v>(unnamed package)</v>
      </c>
      <c r="D1325" t="str" s="7">
        <v>Herd Share Members</v>
      </c>
      <c r="G1325" s="13" t="str">
        <f>IF(AND(ISNUMBER(E1325),ISNUMBER(F1325)),F1325-E1325,"")</f>
        <v/>
      </c>
      <c r="H1325" s="14" t="str">
        <f>IF(AND(ISNUMBER(E1325),E1325&gt;0,ISNUMBER(F1325)),F1325/E1325-1,"")</f>
        <v/>
      </c>
      <c r="I1325" t="str" s="15">
        <v>Hold</v>
      </c>
      <c r="J1325" s="24"/>
      <c r="K1325" t="str" s="15">
        <v/>
      </c>
      <c r="L1325" s="17" t="str">
        <f>IF(AC1325="Local catalog","",IF(AG1325="Yes",IF(ISNUMBER(E1325),E1325,""),IF(I1325="Keep current",IF(ISNUMBER(E1325),E1325,""),IF(AH1325&lt;&gt;"Yes","",IF(I1325="Approve proposed",F1325,IF(AND(I1325="Use my price",AND(ISNUMBER(J1325),J1325&gt;0)),J1325,""))))))</f>
        <v/>
      </c>
      <c r="M1325" t="str" s="7">
        <f>IF(AND(AG1325="Yes",OR(I1325="Approve proposed",I1325="Use my price")),"CHECK: protected price kept current",IF(OR(I1325="Unreviewed",I1325=""),"Pending review",IF(I1325="Hold","On hold",IF(I1325="Keep current",IF(ISNUMBER(E1325),"Kept current","CHECK: no confirmed current price"),IF(AH1325&lt;&gt;"Yes","CHECK: source needs review",IF(AND(I1325="Use my price",NOT(AND(ISNUMBER(J1325),J1325&gt;0))),"CHECK: enter a price above zero",IF(NOT(OR(I1325="Approve proposed",I1325="Use my price")),"CHECK: choose a listed decision",IF(OR(NOT(ISNUMBER(L1325)),L1325&lt;=0,NOT(ISNUMBER(Y1325)),Y1325&lt;=0,X1325&gt;=1),"CHECK: price or base unavailable",IF(L1325/(Y1325*(1-X1325))-1&lt;0,"CHECK: price below local base","Ready")))))))))</f>
        <v>On hold</v>
      </c>
      <c r="N1325" s="18">
        <v>84.14</v>
      </c>
      <c r="O1325" s="19">
        <v>0.4</v>
      </c>
      <c r="Q1325" s="20" t="str">
        <f>IF(AND(ISNUMBER(L1325),ISNUMBER(Y1325),Y1325&gt;0,X1325&lt;1),ROUND(L1325/(Y1325*(1-X1325))-1,4),"")</f>
        <v/>
      </c>
      <c r="R1325" s="12">
        <v>0</v>
      </c>
      <c r="S1325" s="13">
        <f>IF(AND(ISNUMBER(E1325),E1325&gt;0,ISNUMBER(F1325)),R1325*(F1325/E1325-1)*(1-'Start Here'!$B$16),0)</f>
        <v>0</v>
      </c>
      <c r="T1325" s="17">
        <f>IF(AND(M1325="Ready",OR(I1325="Approve proposed",AND(I1325="Use my price",AND(ISNUMBER(J1325),J1325&gt;0))),ISNUMBER(L1325),E1325&gt;0),R1325*(L1325/E1325-1)*(1-'Start Here'!$B$16),0)</f>
        <v>0</v>
      </c>
      <c r="U1325" t="str" s="6">
        <v>No confirmed Local Line price/list; local calculation is reference only; Currently hidden; do not activate automatically</v>
      </c>
      <c r="V1325" t="str" s="21">
        <v>No</v>
      </c>
      <c r="W1325" t="str" s="21">
        <v>No</v>
      </c>
      <c r="X1325" s="22">
        <v>0</v>
      </c>
      <c r="Y1325" s="18">
        <v>60.1</v>
      </c>
      <c r="AB1325" t="str" s="6">
        <v/>
      </c>
      <c r="AC1325" t="str" s="6">
        <v>Local calculation only</v>
      </c>
      <c r="AD1325" s="23">
        <v>1120974</v>
      </c>
      <c r="AE1325" s="23">
        <v>949066</v>
      </c>
      <c r="AF1325" t="str" s="23">
        <v>1120974:949066:herdShare</v>
      </c>
      <c r="AG1325" t="str" s="23">
        <v>No</v>
      </c>
      <c r="AH1325" t="str" s="23">
        <v>No</v>
      </c>
      <c r="AI1325" s="18">
        <v>0</v>
      </c>
    </row>
    <row r="1326" ht="32" customHeight="1">
      <c r="A1326" t="str" s="7">
        <v>Full Farm CSA</v>
      </c>
      <c r="B1326" t="str" s="7">
        <v>Dinner in a Box: Pork Shoulder Roast-No Dairy</v>
      </c>
      <c r="C1326" t="str" s="7">
        <v>(unnamed package)</v>
      </c>
      <c r="D1326" t="str" s="7">
        <v>CSA Members</v>
      </c>
      <c r="G1326" s="13" t="str">
        <f>IF(AND(ISNUMBER(E1326),ISNUMBER(F1326)),F1326-E1326,"")</f>
        <v/>
      </c>
      <c r="H1326" s="14" t="str">
        <f>IF(AND(ISNUMBER(E1326),E1326&gt;0,ISNUMBER(F1326)),F1326/E1326-1,"")</f>
        <v/>
      </c>
      <c r="I1326" t="str" s="15">
        <v>Hold</v>
      </c>
      <c r="J1326" s="24"/>
      <c r="K1326" t="str" s="15">
        <v/>
      </c>
      <c r="L1326" s="17" t="str">
        <f>IF(AC1326="Local catalog","",IF(AG1326="Yes",IF(ISNUMBER(E1326),E1326,""),IF(I1326="Keep current",IF(ISNUMBER(E1326),E1326,""),IF(AH1326&lt;&gt;"Yes","",IF(I1326="Approve proposed",F1326,IF(AND(I1326="Use my price",AND(ISNUMBER(J1326),J1326&gt;0)),J1326,""))))))</f>
        <v/>
      </c>
      <c r="M1326" t="str" s="7">
        <f>IF(AND(AG1326="Yes",OR(I1326="Approve proposed",I1326="Use my price")),"CHECK: protected price kept current",IF(OR(I1326="Unreviewed",I1326=""),"Pending review",IF(I1326="Hold","On hold",IF(I1326="Keep current",IF(ISNUMBER(E1326),"Kept current","CHECK: no confirmed current price"),IF(AH1326&lt;&gt;"Yes","CHECK: source needs review",IF(AND(I1326="Use my price",NOT(AND(ISNUMBER(J1326),J1326&gt;0))),"CHECK: enter a price above zero",IF(NOT(OR(I1326="Approve proposed",I1326="Use my price")),"CHECK: choose a listed decision",IF(OR(NOT(ISNUMBER(L1326)),L1326&lt;=0,NOT(ISNUMBER(Y1326)),Y1326&lt;=0,X1326&gt;=1),"CHECK: price or base unavailable",IF(L1326/(Y1326*(1-X1326))-1&lt;0,"CHECK: price below local base","Ready")))))))))</f>
        <v>On hold</v>
      </c>
      <c r="N1326" s="18">
        <v>84.14</v>
      </c>
      <c r="O1326" s="19">
        <v>0.4</v>
      </c>
      <c r="Q1326" s="20" t="str">
        <f>IF(AND(ISNUMBER(L1326),ISNUMBER(Y1326),Y1326&gt;0,X1326&lt;1),ROUND(L1326/(Y1326*(1-X1326))-1,4),"")</f>
        <v/>
      </c>
      <c r="R1326" s="12">
        <v>0</v>
      </c>
      <c r="S1326" s="13">
        <f>IF(AND(ISNUMBER(E1326),E1326&gt;0,ISNUMBER(F1326)),R1326*(F1326/E1326-1)*(1-'Start Here'!$B$16),0)</f>
        <v>0</v>
      </c>
      <c r="T1326" s="17">
        <f>IF(AND(M1326="Ready",OR(I1326="Approve proposed",AND(I1326="Use my price",AND(ISNUMBER(J1326),J1326&gt;0))),ISNUMBER(L1326),E1326&gt;0),R1326*(L1326/E1326-1)*(1-'Start Here'!$B$16),0)</f>
        <v>0</v>
      </c>
      <c r="U1326" t="str" s="6">
        <v>No confirmed Local Line price/list; local calculation is reference only; Currently hidden; do not activate automatically</v>
      </c>
      <c r="V1326" t="str" s="21">
        <v>No</v>
      </c>
      <c r="W1326" t="str" s="21">
        <v>No</v>
      </c>
      <c r="X1326" s="22">
        <v>0</v>
      </c>
      <c r="Y1326" s="18">
        <v>60.1</v>
      </c>
      <c r="AB1326" t="str" s="6">
        <v/>
      </c>
      <c r="AC1326" t="str" s="6">
        <v>Local calculation only</v>
      </c>
      <c r="AD1326" s="23">
        <v>1120974</v>
      </c>
      <c r="AE1326" s="23">
        <v>949066</v>
      </c>
      <c r="AF1326" t="str" s="23">
        <v>1120974:949066:member</v>
      </c>
      <c r="AG1326" t="str" s="23">
        <v>No</v>
      </c>
      <c r="AH1326" t="str" s="23">
        <v>No</v>
      </c>
      <c r="AI1326" s="18">
        <v>0</v>
      </c>
    </row>
    <row r="1327" ht="32" customHeight="1">
      <c r="A1327" t="str" s="7">
        <v>Full Farm CSA</v>
      </c>
      <c r="B1327" t="str" s="7">
        <v>Dinner in a Box: Pork Shoulder Roast-No Dairy</v>
      </c>
      <c r="C1327" t="str" s="7">
        <v>(unnamed package)</v>
      </c>
      <c r="D1327" t="str" s="7">
        <v>Guest Basket</v>
      </c>
      <c r="G1327" s="13" t="str">
        <f>IF(AND(ISNUMBER(E1327),ISNUMBER(F1327)),F1327-E1327,"")</f>
        <v/>
      </c>
      <c r="H1327" s="14" t="str">
        <f>IF(AND(ISNUMBER(E1327),E1327&gt;0,ISNUMBER(F1327)),F1327/E1327-1,"")</f>
        <v/>
      </c>
      <c r="I1327" t="str" s="15">
        <v>Hold</v>
      </c>
      <c r="J1327" s="24"/>
      <c r="K1327" t="str" s="15">
        <v/>
      </c>
      <c r="L1327" s="17" t="str">
        <f>IF(AC1327="Local catalog","",IF(AG1327="Yes",IF(ISNUMBER(E1327),E1327,""),IF(I1327="Keep current",IF(ISNUMBER(E1327),E1327,""),IF(AH1327&lt;&gt;"Yes","",IF(I1327="Approve proposed",F1327,IF(AND(I1327="Use my price",AND(ISNUMBER(J1327),J1327&gt;0)),J1327,""))))))</f>
        <v/>
      </c>
      <c r="M1327" t="str" s="7">
        <f>IF(AND(AG1327="Yes",OR(I1327="Approve proposed",I1327="Use my price")),"CHECK: protected price kept current",IF(OR(I1327="Unreviewed",I1327=""),"Pending review",IF(I1327="Hold","On hold",IF(I1327="Keep current",IF(ISNUMBER(E1327),"Kept current","CHECK: no confirmed current price"),IF(AH1327&lt;&gt;"Yes","CHECK: source needs review",IF(AND(I1327="Use my price",NOT(AND(ISNUMBER(J1327),J1327&gt;0))),"CHECK: enter a price above zero",IF(NOT(OR(I1327="Approve proposed",I1327="Use my price")),"CHECK: choose a listed decision",IF(OR(NOT(ISNUMBER(L1327)),L1327&lt;=0,NOT(ISNUMBER(Y1327)),Y1327&lt;=0,X1327&gt;=1),"CHECK: price or base unavailable",IF(L1327/(Y1327*(1-X1327))-1&lt;0,"CHECK: price below local base","Ready")))))))))</f>
        <v>On hold</v>
      </c>
      <c r="N1327" s="18">
        <v>84.14</v>
      </c>
      <c r="O1327" s="19">
        <v>0.4</v>
      </c>
      <c r="Q1327" s="20" t="str">
        <f>IF(AND(ISNUMBER(L1327),ISNUMBER(Y1327),Y1327&gt;0,X1327&lt;1),ROUND(L1327/(Y1327*(1-X1327))-1,4),"")</f>
        <v/>
      </c>
      <c r="R1327" s="12">
        <v>0</v>
      </c>
      <c r="S1327" s="13">
        <f>IF(AND(ISNUMBER(E1327),E1327&gt;0,ISNUMBER(F1327)),R1327*(F1327/E1327-1)*(1-'Start Here'!$B$16),0)</f>
        <v>0</v>
      </c>
      <c r="T1327" s="17">
        <f>IF(AND(M1327="Ready",OR(I1327="Approve proposed",AND(I1327="Use my price",AND(ISNUMBER(J1327),J1327&gt;0))),ISNUMBER(L1327),E1327&gt;0),R1327*(L1327/E1327-1)*(1-'Start Here'!$B$16),0)</f>
        <v>0</v>
      </c>
      <c r="U1327" t="str" s="6">
        <v>No confirmed Local Line price/list; local calculation is reference only; Currently hidden; do not activate automatically</v>
      </c>
      <c r="V1327" t="str" s="21">
        <v>No</v>
      </c>
      <c r="W1327" t="str" s="21">
        <v>No</v>
      </c>
      <c r="X1327" s="22">
        <v>0</v>
      </c>
      <c r="Y1327" s="18">
        <v>60.1</v>
      </c>
      <c r="AB1327" t="str" s="6">
        <v/>
      </c>
      <c r="AC1327" t="str" s="6">
        <v>Local calculation only</v>
      </c>
      <c r="AD1327" s="23">
        <v>1120974</v>
      </c>
      <c r="AE1327" s="23">
        <v>949066</v>
      </c>
      <c r="AF1327" t="str" s="23">
        <v>1120974:949066:guest</v>
      </c>
      <c r="AG1327" t="str" s="23">
        <v>No</v>
      </c>
      <c r="AH1327" t="str" s="23">
        <v>No</v>
      </c>
      <c r="AI1327" s="18">
        <v>0</v>
      </c>
    </row>
    <row r="1328" ht="32" customHeight="1">
      <c r="A1328" t="str" s="7">
        <v>Full Farm CSA</v>
      </c>
      <c r="B1328" t="str" s="7">
        <v>Dinner in a Box: Pork Shoulder Roast-No Dairy</v>
      </c>
      <c r="C1328" t="str" s="7">
        <v>(unnamed package)</v>
      </c>
      <c r="D1328" t="str" s="7">
        <v>SNAP</v>
      </c>
      <c r="G1328" s="13" t="str">
        <f>IF(AND(ISNUMBER(E1328),ISNUMBER(F1328)),F1328-E1328,"")</f>
        <v/>
      </c>
      <c r="H1328" s="14" t="str">
        <f>IF(AND(ISNUMBER(E1328),E1328&gt;0,ISNUMBER(F1328)),F1328/E1328-1,"")</f>
        <v/>
      </c>
      <c r="I1328" t="str" s="15">
        <v>Hold</v>
      </c>
      <c r="J1328" s="24"/>
      <c r="K1328" t="str" s="15">
        <v/>
      </c>
      <c r="L1328" s="17" t="str">
        <f>IF(AC1328="Local catalog","",IF(AG1328="Yes",IF(ISNUMBER(E1328),E1328,""),IF(I1328="Keep current",IF(ISNUMBER(E1328),E1328,""),IF(AH1328&lt;&gt;"Yes","",IF(I1328="Approve proposed",F1328,IF(AND(I1328="Use my price",AND(ISNUMBER(J1328),J1328&gt;0)),J1328,""))))))</f>
        <v/>
      </c>
      <c r="M1328" t="str" s="7">
        <f>IF(AND(AG1328="Yes",OR(I1328="Approve proposed",I1328="Use my price")),"CHECK: protected price kept current",IF(OR(I1328="Unreviewed",I1328=""),"Pending review",IF(I1328="Hold","On hold",IF(I1328="Keep current",IF(ISNUMBER(E1328),"Kept current","CHECK: no confirmed current price"),IF(AH1328&lt;&gt;"Yes","CHECK: source needs review",IF(AND(I1328="Use my price",NOT(AND(ISNUMBER(J1328),J1328&gt;0))),"CHECK: enter a price above zero",IF(NOT(OR(I1328="Approve proposed",I1328="Use my price")),"CHECK: choose a listed decision",IF(OR(NOT(ISNUMBER(L1328)),L1328&lt;=0,NOT(ISNUMBER(Y1328)),Y1328&lt;=0,X1328&gt;=1),"CHECK: price or base unavailable",IF(L1328/(Y1328*(1-X1328))-1&lt;0,"CHECK: price below local base","Ready")))))))))</f>
        <v>On hold</v>
      </c>
      <c r="N1328" s="18">
        <v>84.14</v>
      </c>
      <c r="O1328" s="19">
        <v>0.4</v>
      </c>
      <c r="Q1328" s="20" t="str">
        <f>IF(AND(ISNUMBER(L1328),ISNUMBER(Y1328),Y1328&gt;0,X1328&lt;1),ROUND(L1328/(Y1328*(1-X1328))-1,4),"")</f>
        <v/>
      </c>
      <c r="R1328" s="12">
        <v>0</v>
      </c>
      <c r="S1328" s="13">
        <f>IF(AND(ISNUMBER(E1328),E1328&gt;0,ISNUMBER(F1328)),R1328*(F1328/E1328-1)*(1-'Start Here'!$B$16),0)</f>
        <v>0</v>
      </c>
      <c r="T1328" s="17">
        <f>IF(AND(M1328="Ready",OR(I1328="Approve proposed",AND(I1328="Use my price",AND(ISNUMBER(J1328),J1328&gt;0))),ISNUMBER(L1328),E1328&gt;0),R1328*(L1328/E1328-1)*(1-'Start Here'!$B$16),0)</f>
        <v>0</v>
      </c>
      <c r="U1328" t="str" s="6">
        <v>SNAP: preserve existing selling price; No confirmed Local Line price/list; local calculation is reference only; Currently hidden; do not activate automatically</v>
      </c>
      <c r="V1328" t="str" s="21">
        <v>No</v>
      </c>
      <c r="W1328" t="str" s="21">
        <v>No</v>
      </c>
      <c r="X1328" s="22">
        <v>0</v>
      </c>
      <c r="Y1328" s="18">
        <v>60.1</v>
      </c>
      <c r="AB1328" t="str" s="6">
        <v/>
      </c>
      <c r="AC1328" t="str" s="6">
        <v>Local calculation only</v>
      </c>
      <c r="AD1328" s="23">
        <v>1120974</v>
      </c>
      <c r="AE1328" s="23">
        <v>949066</v>
      </c>
      <c r="AF1328" t="str" s="23">
        <v>1120974:949066:snap</v>
      </c>
      <c r="AG1328" t="str" s="23">
        <v>Yes</v>
      </c>
      <c r="AH1328" t="str" s="23">
        <v>No</v>
      </c>
      <c r="AI1328" s="18">
        <v>0</v>
      </c>
    </row>
    <row r="1329" ht="32" customHeight="1">
      <c r="A1329" t="str" s="7">
        <v>Full Farm CSA</v>
      </c>
      <c r="B1329" t="str" s="7">
        <v>Dinner in a Box: Roasting Chicken</v>
      </c>
      <c r="C1329" t="str" s="7">
        <v>(unnamed package)</v>
      </c>
      <c r="D1329" t="str" s="7">
        <v>Herd Share Members</v>
      </c>
      <c r="G1329" s="13" t="str">
        <f>IF(AND(ISNUMBER(E1329),ISNUMBER(F1329)),F1329-E1329,"")</f>
        <v/>
      </c>
      <c r="H1329" s="14" t="str">
        <f>IF(AND(ISNUMBER(E1329),E1329&gt;0,ISNUMBER(F1329)),F1329/E1329-1,"")</f>
        <v/>
      </c>
      <c r="I1329" t="str" s="15">
        <v>Hold</v>
      </c>
      <c r="J1329" s="24"/>
      <c r="K1329" t="str" s="15">
        <v/>
      </c>
      <c r="L1329" s="17" t="str">
        <f>IF(AC1329="Local catalog","",IF(AG1329="Yes",IF(ISNUMBER(E1329),E1329,""),IF(I1329="Keep current",IF(ISNUMBER(E1329),E1329,""),IF(AH1329&lt;&gt;"Yes","",IF(I1329="Approve proposed",F1329,IF(AND(I1329="Use my price",AND(ISNUMBER(J1329),J1329&gt;0)),J1329,""))))))</f>
        <v/>
      </c>
      <c r="M1329" t="str" s="7">
        <f>IF(AND(AG1329="Yes",OR(I1329="Approve proposed",I1329="Use my price")),"CHECK: protected price kept current",IF(OR(I1329="Unreviewed",I1329=""),"Pending review",IF(I1329="Hold","On hold",IF(I1329="Keep current",IF(ISNUMBER(E1329),"Kept current","CHECK: no confirmed current price"),IF(AH1329&lt;&gt;"Yes","CHECK: source needs review",IF(AND(I1329="Use my price",NOT(AND(ISNUMBER(J1329),J1329&gt;0))),"CHECK: enter a price above zero",IF(NOT(OR(I1329="Approve proposed",I1329="Use my price")),"CHECK: choose a listed decision",IF(OR(NOT(ISNUMBER(L1329)),L1329&lt;=0,NOT(ISNUMBER(Y1329)),Y1329&lt;=0,X1329&gt;=1),"CHECK: price or base unavailable",IF(L1329/(Y1329*(1-X1329))-1&lt;0,"CHECK: price below local base","Ready")))))))))</f>
        <v>On hold</v>
      </c>
      <c r="N1329" s="18">
        <v>91.21</v>
      </c>
      <c r="O1329" s="19">
        <v>0.4</v>
      </c>
      <c r="Q1329" s="20" t="str">
        <f>IF(AND(ISNUMBER(L1329),ISNUMBER(Y1329),Y1329&gt;0,X1329&lt;1),ROUND(L1329/(Y1329*(1-X1329))-1,4),"")</f>
        <v/>
      </c>
      <c r="R1329" s="12">
        <v>0</v>
      </c>
      <c r="S1329" s="13">
        <f>IF(AND(ISNUMBER(E1329),E1329&gt;0,ISNUMBER(F1329)),R1329*(F1329/E1329-1)*(1-'Start Here'!$B$16),0)</f>
        <v>0</v>
      </c>
      <c r="T1329" s="17">
        <f>IF(AND(M1329="Ready",OR(I1329="Approve proposed",AND(I1329="Use my price",AND(ISNUMBER(J1329),J1329&gt;0))),ISNUMBER(L1329),E1329&gt;0),R1329*(L1329/E1329-1)*(1-'Start Here'!$B$16),0)</f>
        <v>0</v>
      </c>
      <c r="U1329" t="str" s="6">
        <v>No confirmed Local Line price/list; local calculation is reference only; Currently hidden; do not activate automatically</v>
      </c>
      <c r="V1329" t="str" s="21">
        <v>No</v>
      </c>
      <c r="W1329" t="str" s="21">
        <v>No</v>
      </c>
      <c r="X1329" s="22">
        <v>0</v>
      </c>
      <c r="Y1329" s="18">
        <v>65.15</v>
      </c>
      <c r="AB1329" t="str" s="6">
        <v/>
      </c>
      <c r="AC1329" t="str" s="6">
        <v>Local calculation only</v>
      </c>
      <c r="AD1329" s="23">
        <v>1133712</v>
      </c>
      <c r="AE1329" s="23">
        <v>969091</v>
      </c>
      <c r="AF1329" t="str" s="23">
        <v>1133712:969091:herdShare</v>
      </c>
      <c r="AG1329" t="str" s="23">
        <v>No</v>
      </c>
      <c r="AH1329" t="str" s="23">
        <v>No</v>
      </c>
      <c r="AI1329" s="18">
        <v>0</v>
      </c>
    </row>
    <row r="1330" ht="32" customHeight="1">
      <c r="A1330" t="str" s="7">
        <v>Full Farm CSA</v>
      </c>
      <c r="B1330" t="str" s="7">
        <v>Dinner in a Box: Roasting Chicken</v>
      </c>
      <c r="C1330" t="str" s="7">
        <v>(unnamed package)</v>
      </c>
      <c r="D1330" t="str" s="7">
        <v>Herd Share Members</v>
      </c>
      <c r="G1330" s="13" t="str">
        <f>IF(AND(ISNUMBER(E1330),ISNUMBER(F1330)),F1330-E1330,"")</f>
        <v/>
      </c>
      <c r="H1330" s="14" t="str">
        <f>IF(AND(ISNUMBER(E1330),E1330&gt;0,ISNUMBER(F1330)),F1330/E1330-1,"")</f>
        <v/>
      </c>
      <c r="I1330" t="str" s="15">
        <v>Hold</v>
      </c>
      <c r="J1330" s="24"/>
      <c r="K1330" t="str" s="15">
        <v/>
      </c>
      <c r="L1330" s="17" t="str">
        <f>IF(AC1330="Local catalog","",IF(AG1330="Yes",IF(ISNUMBER(E1330),E1330,""),IF(I1330="Keep current",IF(ISNUMBER(E1330),E1330,""),IF(AH1330&lt;&gt;"Yes","",IF(I1330="Approve proposed",F1330,IF(AND(I1330="Use my price",AND(ISNUMBER(J1330),J1330&gt;0)),J1330,""))))))</f>
        <v/>
      </c>
      <c r="M1330" t="str" s="7">
        <f>IF(AND(AG1330="Yes",OR(I1330="Approve proposed",I1330="Use my price")),"CHECK: protected price kept current",IF(OR(I1330="Unreviewed",I1330=""),"Pending review",IF(I1330="Hold","On hold",IF(I1330="Keep current",IF(ISNUMBER(E1330),"Kept current","CHECK: no confirmed current price"),IF(AH1330&lt;&gt;"Yes","CHECK: source needs review",IF(AND(I1330="Use my price",NOT(AND(ISNUMBER(J1330),J1330&gt;0))),"CHECK: enter a price above zero",IF(NOT(OR(I1330="Approve proposed",I1330="Use my price")),"CHECK: choose a listed decision",IF(OR(NOT(ISNUMBER(L1330)),L1330&lt;=0,NOT(ISNUMBER(Y1330)),Y1330&lt;=0,X1330&gt;=1),"CHECK: price or base unavailable",IF(L1330/(Y1330*(1-X1330))-1&lt;0,"CHECK: price below local base","Ready")))))))))</f>
        <v>On hold</v>
      </c>
      <c r="N1330" s="18">
        <v>70</v>
      </c>
      <c r="O1330" s="19">
        <v>0.4</v>
      </c>
      <c r="Q1330" s="20" t="str">
        <f>IF(AND(ISNUMBER(L1330),ISNUMBER(Y1330),Y1330&gt;0,X1330&lt;1),ROUND(L1330/(Y1330*(1-X1330))-1,4),"")</f>
        <v/>
      </c>
      <c r="R1330" s="12">
        <v>0</v>
      </c>
      <c r="S1330" s="13">
        <f>IF(AND(ISNUMBER(E1330),E1330&gt;0,ISNUMBER(F1330)),R1330*(F1330/E1330-1)*(1-'Start Here'!$B$16),0)</f>
        <v>0</v>
      </c>
      <c r="T1330" s="17">
        <f>IF(AND(M1330="Ready",OR(I1330="Approve proposed",AND(I1330="Use my price",AND(ISNUMBER(J1330),J1330&gt;0))),ISNUMBER(L1330),E1330&gt;0),R1330*(L1330/E1330-1)*(1-'Start Here'!$B$16),0)</f>
        <v>0</v>
      </c>
      <c r="U1330" t="str" s="6">
        <v>No confirmed Local Line price/list; local calculation is reference only; Currently hidden; do not activate automatically</v>
      </c>
      <c r="V1330" t="str" s="21">
        <v>No</v>
      </c>
      <c r="W1330" t="str" s="21">
        <v>No</v>
      </c>
      <c r="X1330" s="22">
        <v>0</v>
      </c>
      <c r="Y1330" s="18">
        <v>50</v>
      </c>
      <c r="AB1330" t="str" s="6">
        <v/>
      </c>
      <c r="AC1330" t="str" s="6">
        <v>Local calculation only</v>
      </c>
      <c r="AD1330" s="23">
        <v>1133712</v>
      </c>
      <c r="AE1330" s="23">
        <v>969092</v>
      </c>
      <c r="AF1330" t="str" s="23">
        <v>1133712:969092:herdShare</v>
      </c>
      <c r="AG1330" t="str" s="23">
        <v>No</v>
      </c>
      <c r="AH1330" t="str" s="23">
        <v>No</v>
      </c>
      <c r="AI1330" s="18">
        <v>0</v>
      </c>
    </row>
    <row r="1331" ht="32" customHeight="1">
      <c r="A1331" t="str" s="7">
        <v>Full Farm CSA</v>
      </c>
      <c r="B1331" t="str" s="7">
        <v>Dinner in a Box: Roasting Chicken</v>
      </c>
      <c r="C1331" t="str" s="7">
        <v>(unnamed package)</v>
      </c>
      <c r="D1331" t="str" s="7">
        <v>CSA Members</v>
      </c>
      <c r="G1331" s="13" t="str">
        <f>IF(AND(ISNUMBER(E1331),ISNUMBER(F1331)),F1331-E1331,"")</f>
        <v/>
      </c>
      <c r="H1331" s="14" t="str">
        <f>IF(AND(ISNUMBER(E1331),E1331&gt;0,ISNUMBER(F1331)),F1331/E1331-1,"")</f>
        <v/>
      </c>
      <c r="I1331" t="str" s="15">
        <v>Hold</v>
      </c>
      <c r="J1331" s="24"/>
      <c r="K1331" t="str" s="15">
        <v/>
      </c>
      <c r="L1331" s="17" t="str">
        <f>IF(AC1331="Local catalog","",IF(AG1331="Yes",IF(ISNUMBER(E1331),E1331,""),IF(I1331="Keep current",IF(ISNUMBER(E1331),E1331,""),IF(AH1331&lt;&gt;"Yes","",IF(I1331="Approve proposed",F1331,IF(AND(I1331="Use my price",AND(ISNUMBER(J1331),J1331&gt;0)),J1331,""))))))</f>
        <v/>
      </c>
      <c r="M1331" t="str" s="7">
        <f>IF(AND(AG1331="Yes",OR(I1331="Approve proposed",I1331="Use my price")),"CHECK: protected price kept current",IF(OR(I1331="Unreviewed",I1331=""),"Pending review",IF(I1331="Hold","On hold",IF(I1331="Keep current",IF(ISNUMBER(E1331),"Kept current","CHECK: no confirmed current price"),IF(AH1331&lt;&gt;"Yes","CHECK: source needs review",IF(AND(I1331="Use my price",NOT(AND(ISNUMBER(J1331),J1331&gt;0))),"CHECK: enter a price above zero",IF(NOT(OR(I1331="Approve proposed",I1331="Use my price")),"CHECK: choose a listed decision",IF(OR(NOT(ISNUMBER(L1331)),L1331&lt;=0,NOT(ISNUMBER(Y1331)),Y1331&lt;=0,X1331&gt;=1),"CHECK: price or base unavailable",IF(L1331/(Y1331*(1-X1331))-1&lt;0,"CHECK: price below local base","Ready")))))))))</f>
        <v>On hold</v>
      </c>
      <c r="N1331" s="18">
        <v>91.21</v>
      </c>
      <c r="O1331" s="19">
        <v>0.4</v>
      </c>
      <c r="Q1331" s="20" t="str">
        <f>IF(AND(ISNUMBER(L1331),ISNUMBER(Y1331),Y1331&gt;0,X1331&lt;1),ROUND(L1331/(Y1331*(1-X1331))-1,4),"")</f>
        <v/>
      </c>
      <c r="R1331" s="12">
        <v>0</v>
      </c>
      <c r="S1331" s="13">
        <f>IF(AND(ISNUMBER(E1331),E1331&gt;0,ISNUMBER(F1331)),R1331*(F1331/E1331-1)*(1-'Start Here'!$B$16),0)</f>
        <v>0</v>
      </c>
      <c r="T1331" s="17">
        <f>IF(AND(M1331="Ready",OR(I1331="Approve proposed",AND(I1331="Use my price",AND(ISNUMBER(J1331),J1331&gt;0))),ISNUMBER(L1331),E1331&gt;0),R1331*(L1331/E1331-1)*(1-'Start Here'!$B$16),0)</f>
        <v>0</v>
      </c>
      <c r="U1331" t="str" s="6">
        <v>No confirmed Local Line price/list; local calculation is reference only; Currently hidden; do not activate automatically</v>
      </c>
      <c r="V1331" t="str" s="21">
        <v>No</v>
      </c>
      <c r="W1331" t="str" s="21">
        <v>No</v>
      </c>
      <c r="X1331" s="22">
        <v>0</v>
      </c>
      <c r="Y1331" s="18">
        <v>65.15</v>
      </c>
      <c r="AB1331" t="str" s="6">
        <v/>
      </c>
      <c r="AC1331" t="str" s="6">
        <v>Local calculation only</v>
      </c>
      <c r="AD1331" s="23">
        <v>1133712</v>
      </c>
      <c r="AE1331" s="23">
        <v>969091</v>
      </c>
      <c r="AF1331" t="str" s="23">
        <v>1133712:969091:member</v>
      </c>
      <c r="AG1331" t="str" s="23">
        <v>No</v>
      </c>
      <c r="AH1331" t="str" s="23">
        <v>No</v>
      </c>
      <c r="AI1331" s="18">
        <v>0</v>
      </c>
    </row>
    <row r="1332" ht="32" customHeight="1">
      <c r="A1332" t="str" s="7">
        <v>Full Farm CSA</v>
      </c>
      <c r="B1332" t="str" s="7">
        <v>Dinner in a Box: Roasting Chicken</v>
      </c>
      <c r="C1332" t="str" s="7">
        <v>(unnamed package)</v>
      </c>
      <c r="D1332" t="str" s="7">
        <v>CSA Members</v>
      </c>
      <c r="G1332" s="13" t="str">
        <f>IF(AND(ISNUMBER(E1332),ISNUMBER(F1332)),F1332-E1332,"")</f>
        <v/>
      </c>
      <c r="H1332" s="14" t="str">
        <f>IF(AND(ISNUMBER(E1332),E1332&gt;0,ISNUMBER(F1332)),F1332/E1332-1,"")</f>
        <v/>
      </c>
      <c r="I1332" t="str" s="15">
        <v>Hold</v>
      </c>
      <c r="J1332" s="24"/>
      <c r="K1332" t="str" s="15">
        <v/>
      </c>
      <c r="L1332" s="17" t="str">
        <f>IF(AC1332="Local catalog","",IF(AG1332="Yes",IF(ISNUMBER(E1332),E1332,""),IF(I1332="Keep current",IF(ISNUMBER(E1332),E1332,""),IF(AH1332&lt;&gt;"Yes","",IF(I1332="Approve proposed",F1332,IF(AND(I1332="Use my price",AND(ISNUMBER(J1332),J1332&gt;0)),J1332,""))))))</f>
        <v/>
      </c>
      <c r="M1332" t="str" s="7">
        <f>IF(AND(AG1332="Yes",OR(I1332="Approve proposed",I1332="Use my price")),"CHECK: protected price kept current",IF(OR(I1332="Unreviewed",I1332=""),"Pending review",IF(I1332="Hold","On hold",IF(I1332="Keep current",IF(ISNUMBER(E1332),"Kept current","CHECK: no confirmed current price"),IF(AH1332&lt;&gt;"Yes","CHECK: source needs review",IF(AND(I1332="Use my price",NOT(AND(ISNUMBER(J1332),J1332&gt;0))),"CHECK: enter a price above zero",IF(NOT(OR(I1332="Approve proposed",I1332="Use my price")),"CHECK: choose a listed decision",IF(OR(NOT(ISNUMBER(L1332)),L1332&lt;=0,NOT(ISNUMBER(Y1332)),Y1332&lt;=0,X1332&gt;=1),"CHECK: price or base unavailable",IF(L1332/(Y1332*(1-X1332))-1&lt;0,"CHECK: price below local base","Ready")))))))))</f>
        <v>On hold</v>
      </c>
      <c r="N1332" s="18">
        <v>70</v>
      </c>
      <c r="O1332" s="19">
        <v>0.4</v>
      </c>
      <c r="Q1332" s="20" t="str">
        <f>IF(AND(ISNUMBER(L1332),ISNUMBER(Y1332),Y1332&gt;0,X1332&lt;1),ROUND(L1332/(Y1332*(1-X1332))-1,4),"")</f>
        <v/>
      </c>
      <c r="R1332" s="12">
        <v>0</v>
      </c>
      <c r="S1332" s="13">
        <f>IF(AND(ISNUMBER(E1332),E1332&gt;0,ISNUMBER(F1332)),R1332*(F1332/E1332-1)*(1-'Start Here'!$B$16),0)</f>
        <v>0</v>
      </c>
      <c r="T1332" s="17">
        <f>IF(AND(M1332="Ready",OR(I1332="Approve proposed",AND(I1332="Use my price",AND(ISNUMBER(J1332),J1332&gt;0))),ISNUMBER(L1332),E1332&gt;0),R1332*(L1332/E1332-1)*(1-'Start Here'!$B$16),0)</f>
        <v>0</v>
      </c>
      <c r="U1332" t="str" s="6">
        <v>No confirmed Local Line price/list; local calculation is reference only; Currently hidden; do not activate automatically</v>
      </c>
      <c r="V1332" t="str" s="21">
        <v>No</v>
      </c>
      <c r="W1332" t="str" s="21">
        <v>No</v>
      </c>
      <c r="X1332" s="22">
        <v>0</v>
      </c>
      <c r="Y1332" s="18">
        <v>50</v>
      </c>
      <c r="AB1332" t="str" s="6">
        <v/>
      </c>
      <c r="AC1332" t="str" s="6">
        <v>Local calculation only</v>
      </c>
      <c r="AD1332" s="23">
        <v>1133712</v>
      </c>
      <c r="AE1332" s="23">
        <v>969092</v>
      </c>
      <c r="AF1332" t="str" s="23">
        <v>1133712:969092:member</v>
      </c>
      <c r="AG1332" t="str" s="23">
        <v>No</v>
      </c>
      <c r="AH1332" t="str" s="23">
        <v>No</v>
      </c>
      <c r="AI1332" s="18">
        <v>0</v>
      </c>
    </row>
    <row r="1333" ht="32" customHeight="1">
      <c r="A1333" t="str" s="7">
        <v>Full Farm CSA</v>
      </c>
      <c r="B1333" t="str" s="7">
        <v>Dinner in a Box: Roasting Chicken</v>
      </c>
      <c r="C1333" t="str" s="7">
        <v>(unnamed package)</v>
      </c>
      <c r="D1333" t="str" s="7">
        <v>Guest Basket</v>
      </c>
      <c r="G1333" s="13" t="str">
        <f>IF(AND(ISNUMBER(E1333),ISNUMBER(F1333)),F1333-E1333,"")</f>
        <v/>
      </c>
      <c r="H1333" s="14" t="str">
        <f>IF(AND(ISNUMBER(E1333),E1333&gt;0,ISNUMBER(F1333)),F1333/E1333-1,"")</f>
        <v/>
      </c>
      <c r="I1333" t="str" s="15">
        <v>Hold</v>
      </c>
      <c r="J1333" s="24"/>
      <c r="K1333" t="str" s="15">
        <v/>
      </c>
      <c r="L1333" s="17" t="str">
        <f>IF(AC1333="Local catalog","",IF(AG1333="Yes",IF(ISNUMBER(E1333),E1333,""),IF(I1333="Keep current",IF(ISNUMBER(E1333),E1333,""),IF(AH1333&lt;&gt;"Yes","",IF(I1333="Approve proposed",F1333,IF(AND(I1333="Use my price",AND(ISNUMBER(J1333),J1333&gt;0)),J1333,""))))))</f>
        <v/>
      </c>
      <c r="M1333" t="str" s="7">
        <f>IF(AND(AG1333="Yes",OR(I1333="Approve proposed",I1333="Use my price")),"CHECK: protected price kept current",IF(OR(I1333="Unreviewed",I1333=""),"Pending review",IF(I1333="Hold","On hold",IF(I1333="Keep current",IF(ISNUMBER(E1333),"Kept current","CHECK: no confirmed current price"),IF(AH1333&lt;&gt;"Yes","CHECK: source needs review",IF(AND(I1333="Use my price",NOT(AND(ISNUMBER(J1333),J1333&gt;0))),"CHECK: enter a price above zero",IF(NOT(OR(I1333="Approve proposed",I1333="Use my price")),"CHECK: choose a listed decision",IF(OR(NOT(ISNUMBER(L1333)),L1333&lt;=0,NOT(ISNUMBER(Y1333)),Y1333&lt;=0,X1333&gt;=1),"CHECK: price or base unavailable",IF(L1333/(Y1333*(1-X1333))-1&lt;0,"CHECK: price below local base","Ready")))))))))</f>
        <v>On hold</v>
      </c>
      <c r="N1333" s="18">
        <v>91.21</v>
      </c>
      <c r="O1333" s="19">
        <v>0.4</v>
      </c>
      <c r="Q1333" s="20" t="str">
        <f>IF(AND(ISNUMBER(L1333),ISNUMBER(Y1333),Y1333&gt;0,X1333&lt;1),ROUND(L1333/(Y1333*(1-X1333))-1,4),"")</f>
        <v/>
      </c>
      <c r="R1333" s="12">
        <v>0</v>
      </c>
      <c r="S1333" s="13">
        <f>IF(AND(ISNUMBER(E1333),E1333&gt;0,ISNUMBER(F1333)),R1333*(F1333/E1333-1)*(1-'Start Here'!$B$16),0)</f>
        <v>0</v>
      </c>
      <c r="T1333" s="17">
        <f>IF(AND(M1333="Ready",OR(I1333="Approve proposed",AND(I1333="Use my price",AND(ISNUMBER(J1333),J1333&gt;0))),ISNUMBER(L1333),E1333&gt;0),R1333*(L1333/E1333-1)*(1-'Start Here'!$B$16),0)</f>
        <v>0</v>
      </c>
      <c r="U1333" t="str" s="6">
        <v>No confirmed Local Line price/list; local calculation is reference only; Currently hidden; do not activate automatically</v>
      </c>
      <c r="V1333" t="str" s="21">
        <v>No</v>
      </c>
      <c r="W1333" t="str" s="21">
        <v>No</v>
      </c>
      <c r="X1333" s="22">
        <v>0</v>
      </c>
      <c r="Y1333" s="18">
        <v>65.15</v>
      </c>
      <c r="AB1333" t="str" s="6">
        <v/>
      </c>
      <c r="AC1333" t="str" s="6">
        <v>Local calculation only</v>
      </c>
      <c r="AD1333" s="23">
        <v>1133712</v>
      </c>
      <c r="AE1333" s="23">
        <v>969091</v>
      </c>
      <c r="AF1333" t="str" s="23">
        <v>1133712:969091:guest</v>
      </c>
      <c r="AG1333" t="str" s="23">
        <v>No</v>
      </c>
      <c r="AH1333" t="str" s="23">
        <v>No</v>
      </c>
      <c r="AI1333" s="18">
        <v>0</v>
      </c>
    </row>
    <row r="1334" ht="32" customHeight="1">
      <c r="A1334" t="str" s="7">
        <v>Full Farm CSA</v>
      </c>
      <c r="B1334" t="str" s="7">
        <v>Dinner in a Box: Roasting Chicken</v>
      </c>
      <c r="C1334" t="str" s="7">
        <v>(unnamed package)</v>
      </c>
      <c r="D1334" t="str" s="7">
        <v>Guest Basket</v>
      </c>
      <c r="G1334" s="13" t="str">
        <f>IF(AND(ISNUMBER(E1334),ISNUMBER(F1334)),F1334-E1334,"")</f>
        <v/>
      </c>
      <c r="H1334" s="14" t="str">
        <f>IF(AND(ISNUMBER(E1334),E1334&gt;0,ISNUMBER(F1334)),F1334/E1334-1,"")</f>
        <v/>
      </c>
      <c r="I1334" t="str" s="15">
        <v>Hold</v>
      </c>
      <c r="J1334" s="24"/>
      <c r="K1334" t="str" s="15">
        <v/>
      </c>
      <c r="L1334" s="17" t="str">
        <f>IF(AC1334="Local catalog","",IF(AG1334="Yes",IF(ISNUMBER(E1334),E1334,""),IF(I1334="Keep current",IF(ISNUMBER(E1334),E1334,""),IF(AH1334&lt;&gt;"Yes","",IF(I1334="Approve proposed",F1334,IF(AND(I1334="Use my price",AND(ISNUMBER(J1334),J1334&gt;0)),J1334,""))))))</f>
        <v/>
      </c>
      <c r="M1334" t="str" s="7">
        <f>IF(AND(AG1334="Yes",OR(I1334="Approve proposed",I1334="Use my price")),"CHECK: protected price kept current",IF(OR(I1334="Unreviewed",I1334=""),"Pending review",IF(I1334="Hold","On hold",IF(I1334="Keep current",IF(ISNUMBER(E1334),"Kept current","CHECK: no confirmed current price"),IF(AH1334&lt;&gt;"Yes","CHECK: source needs review",IF(AND(I1334="Use my price",NOT(AND(ISNUMBER(J1334),J1334&gt;0))),"CHECK: enter a price above zero",IF(NOT(OR(I1334="Approve proposed",I1334="Use my price")),"CHECK: choose a listed decision",IF(OR(NOT(ISNUMBER(L1334)),L1334&lt;=0,NOT(ISNUMBER(Y1334)),Y1334&lt;=0,X1334&gt;=1),"CHECK: price or base unavailable",IF(L1334/(Y1334*(1-X1334))-1&lt;0,"CHECK: price below local base","Ready")))))))))</f>
        <v>On hold</v>
      </c>
      <c r="N1334" s="18">
        <v>70</v>
      </c>
      <c r="O1334" s="19">
        <v>0.4</v>
      </c>
      <c r="Q1334" s="20" t="str">
        <f>IF(AND(ISNUMBER(L1334),ISNUMBER(Y1334),Y1334&gt;0,X1334&lt;1),ROUND(L1334/(Y1334*(1-X1334))-1,4),"")</f>
        <v/>
      </c>
      <c r="R1334" s="12">
        <v>0</v>
      </c>
      <c r="S1334" s="13">
        <f>IF(AND(ISNUMBER(E1334),E1334&gt;0,ISNUMBER(F1334)),R1334*(F1334/E1334-1)*(1-'Start Here'!$B$16),0)</f>
        <v>0</v>
      </c>
      <c r="T1334" s="17">
        <f>IF(AND(M1334="Ready",OR(I1334="Approve proposed",AND(I1334="Use my price",AND(ISNUMBER(J1334),J1334&gt;0))),ISNUMBER(L1334),E1334&gt;0),R1334*(L1334/E1334-1)*(1-'Start Here'!$B$16),0)</f>
        <v>0</v>
      </c>
      <c r="U1334" t="str" s="6">
        <v>No confirmed Local Line price/list; local calculation is reference only; Currently hidden; do not activate automatically</v>
      </c>
      <c r="V1334" t="str" s="21">
        <v>No</v>
      </c>
      <c r="W1334" t="str" s="21">
        <v>No</v>
      </c>
      <c r="X1334" s="22">
        <v>0</v>
      </c>
      <c r="Y1334" s="18">
        <v>50</v>
      </c>
      <c r="AB1334" t="str" s="6">
        <v/>
      </c>
      <c r="AC1334" t="str" s="6">
        <v>Local calculation only</v>
      </c>
      <c r="AD1334" s="23">
        <v>1133712</v>
      </c>
      <c r="AE1334" s="23">
        <v>969092</v>
      </c>
      <c r="AF1334" t="str" s="23">
        <v>1133712:969092:guest</v>
      </c>
      <c r="AG1334" t="str" s="23">
        <v>No</v>
      </c>
      <c r="AH1334" t="str" s="23">
        <v>No</v>
      </c>
      <c r="AI1334" s="18">
        <v>0</v>
      </c>
    </row>
    <row r="1335" ht="32" customHeight="1">
      <c r="A1335" t="str" s="7">
        <v>Full Farm CSA</v>
      </c>
      <c r="B1335" t="str" s="7">
        <v>Dinner in a Box: Roasting Chicken</v>
      </c>
      <c r="C1335" t="str" s="7">
        <v>(unnamed package)</v>
      </c>
      <c r="D1335" t="str" s="7">
        <v>SNAP</v>
      </c>
      <c r="G1335" s="13" t="str">
        <f>IF(AND(ISNUMBER(E1335),ISNUMBER(F1335)),F1335-E1335,"")</f>
        <v/>
      </c>
      <c r="H1335" s="14" t="str">
        <f>IF(AND(ISNUMBER(E1335),E1335&gt;0,ISNUMBER(F1335)),F1335/E1335-1,"")</f>
        <v/>
      </c>
      <c r="I1335" t="str" s="15">
        <v>Hold</v>
      </c>
      <c r="J1335" s="24"/>
      <c r="K1335" t="str" s="15">
        <v/>
      </c>
      <c r="L1335" s="17" t="str">
        <f>IF(AC1335="Local catalog","",IF(AG1335="Yes",IF(ISNUMBER(E1335),E1335,""),IF(I1335="Keep current",IF(ISNUMBER(E1335),E1335,""),IF(AH1335&lt;&gt;"Yes","",IF(I1335="Approve proposed",F1335,IF(AND(I1335="Use my price",AND(ISNUMBER(J1335),J1335&gt;0)),J1335,""))))))</f>
        <v/>
      </c>
      <c r="M1335" t="str" s="7">
        <f>IF(AND(AG1335="Yes",OR(I1335="Approve proposed",I1335="Use my price")),"CHECK: protected price kept current",IF(OR(I1335="Unreviewed",I1335=""),"Pending review",IF(I1335="Hold","On hold",IF(I1335="Keep current",IF(ISNUMBER(E1335),"Kept current","CHECK: no confirmed current price"),IF(AH1335&lt;&gt;"Yes","CHECK: source needs review",IF(AND(I1335="Use my price",NOT(AND(ISNUMBER(J1335),J1335&gt;0))),"CHECK: enter a price above zero",IF(NOT(OR(I1335="Approve proposed",I1335="Use my price")),"CHECK: choose a listed decision",IF(OR(NOT(ISNUMBER(L1335)),L1335&lt;=0,NOT(ISNUMBER(Y1335)),Y1335&lt;=0,X1335&gt;=1),"CHECK: price or base unavailable",IF(L1335/(Y1335*(1-X1335))-1&lt;0,"CHECK: price below local base","Ready")))))))))</f>
        <v>On hold</v>
      </c>
      <c r="N1335" s="18">
        <v>91.21</v>
      </c>
      <c r="O1335" s="19">
        <v>0.4</v>
      </c>
      <c r="Q1335" s="20" t="str">
        <f>IF(AND(ISNUMBER(L1335),ISNUMBER(Y1335),Y1335&gt;0,X1335&lt;1),ROUND(L1335/(Y1335*(1-X1335))-1,4),"")</f>
        <v/>
      </c>
      <c r="R1335" s="12">
        <v>0</v>
      </c>
      <c r="S1335" s="13">
        <f>IF(AND(ISNUMBER(E1335),E1335&gt;0,ISNUMBER(F1335)),R1335*(F1335/E1335-1)*(1-'Start Here'!$B$16),0)</f>
        <v>0</v>
      </c>
      <c r="T1335" s="17">
        <f>IF(AND(M1335="Ready",OR(I1335="Approve proposed",AND(I1335="Use my price",AND(ISNUMBER(J1335),J1335&gt;0))),ISNUMBER(L1335),E1335&gt;0),R1335*(L1335/E1335-1)*(1-'Start Here'!$B$16),0)</f>
        <v>0</v>
      </c>
      <c r="U1335" t="str" s="6">
        <v>SNAP: preserve existing selling price; No confirmed Local Line price/list; local calculation is reference only; Currently hidden; do not activate automatically</v>
      </c>
      <c r="V1335" t="str" s="21">
        <v>No</v>
      </c>
      <c r="W1335" t="str" s="21">
        <v>No</v>
      </c>
      <c r="X1335" s="22">
        <v>0</v>
      </c>
      <c r="Y1335" s="18">
        <v>65.15</v>
      </c>
      <c r="AB1335" t="str" s="6">
        <v/>
      </c>
      <c r="AC1335" t="str" s="6">
        <v>Local calculation only</v>
      </c>
      <c r="AD1335" s="23">
        <v>1133712</v>
      </c>
      <c r="AE1335" s="23">
        <v>969091</v>
      </c>
      <c r="AF1335" t="str" s="23">
        <v>1133712:969091:snap</v>
      </c>
      <c r="AG1335" t="str" s="23">
        <v>Yes</v>
      </c>
      <c r="AH1335" t="str" s="23">
        <v>No</v>
      </c>
      <c r="AI1335" s="18">
        <v>0</v>
      </c>
    </row>
    <row r="1336" ht="32" customHeight="1">
      <c r="A1336" t="str" s="7">
        <v>Full Farm CSA</v>
      </c>
      <c r="B1336" t="str" s="7">
        <v>Dinner in a Box: Roasting Chicken</v>
      </c>
      <c r="C1336" t="str" s="7">
        <v>(unnamed package)</v>
      </c>
      <c r="D1336" t="str" s="7">
        <v>SNAP</v>
      </c>
      <c r="G1336" s="13" t="str">
        <f>IF(AND(ISNUMBER(E1336),ISNUMBER(F1336)),F1336-E1336,"")</f>
        <v/>
      </c>
      <c r="H1336" s="14" t="str">
        <f>IF(AND(ISNUMBER(E1336),E1336&gt;0,ISNUMBER(F1336)),F1336/E1336-1,"")</f>
        <v/>
      </c>
      <c r="I1336" t="str" s="15">
        <v>Hold</v>
      </c>
      <c r="J1336" s="24"/>
      <c r="K1336" t="str" s="15">
        <v/>
      </c>
      <c r="L1336" s="17" t="str">
        <f>IF(AC1336="Local catalog","",IF(AG1336="Yes",IF(ISNUMBER(E1336),E1336,""),IF(I1336="Keep current",IF(ISNUMBER(E1336),E1336,""),IF(AH1336&lt;&gt;"Yes","",IF(I1336="Approve proposed",F1336,IF(AND(I1336="Use my price",AND(ISNUMBER(J1336),J1336&gt;0)),J1336,""))))))</f>
        <v/>
      </c>
      <c r="M1336" t="str" s="7">
        <f>IF(AND(AG1336="Yes",OR(I1336="Approve proposed",I1336="Use my price")),"CHECK: protected price kept current",IF(OR(I1336="Unreviewed",I1336=""),"Pending review",IF(I1336="Hold","On hold",IF(I1336="Keep current",IF(ISNUMBER(E1336),"Kept current","CHECK: no confirmed current price"),IF(AH1336&lt;&gt;"Yes","CHECK: source needs review",IF(AND(I1336="Use my price",NOT(AND(ISNUMBER(J1336),J1336&gt;0))),"CHECK: enter a price above zero",IF(NOT(OR(I1336="Approve proposed",I1336="Use my price")),"CHECK: choose a listed decision",IF(OR(NOT(ISNUMBER(L1336)),L1336&lt;=0,NOT(ISNUMBER(Y1336)),Y1336&lt;=0,X1336&gt;=1),"CHECK: price or base unavailable",IF(L1336/(Y1336*(1-X1336))-1&lt;0,"CHECK: price below local base","Ready")))))))))</f>
        <v>On hold</v>
      </c>
      <c r="N1336" s="18">
        <v>70</v>
      </c>
      <c r="O1336" s="19">
        <v>0.4</v>
      </c>
      <c r="Q1336" s="20" t="str">
        <f>IF(AND(ISNUMBER(L1336),ISNUMBER(Y1336),Y1336&gt;0,X1336&lt;1),ROUND(L1336/(Y1336*(1-X1336))-1,4),"")</f>
        <v/>
      </c>
      <c r="R1336" s="12">
        <v>0</v>
      </c>
      <c r="S1336" s="13">
        <f>IF(AND(ISNUMBER(E1336),E1336&gt;0,ISNUMBER(F1336)),R1336*(F1336/E1336-1)*(1-'Start Here'!$B$16),0)</f>
        <v>0</v>
      </c>
      <c r="T1336" s="17">
        <f>IF(AND(M1336="Ready",OR(I1336="Approve proposed",AND(I1336="Use my price",AND(ISNUMBER(J1336),J1336&gt;0))),ISNUMBER(L1336),E1336&gt;0),R1336*(L1336/E1336-1)*(1-'Start Here'!$B$16),0)</f>
        <v>0</v>
      </c>
      <c r="U1336" t="str" s="6">
        <v>SNAP: preserve existing selling price; No confirmed Local Line price/list; local calculation is reference only; Currently hidden; do not activate automatically</v>
      </c>
      <c r="V1336" t="str" s="21">
        <v>No</v>
      </c>
      <c r="W1336" t="str" s="21">
        <v>No</v>
      </c>
      <c r="X1336" s="22">
        <v>0</v>
      </c>
      <c r="Y1336" s="18">
        <v>50</v>
      </c>
      <c r="AB1336" t="str" s="6">
        <v/>
      </c>
      <c r="AC1336" t="str" s="6">
        <v>Local calculation only</v>
      </c>
      <c r="AD1336" s="23">
        <v>1133712</v>
      </c>
      <c r="AE1336" s="23">
        <v>969092</v>
      </c>
      <c r="AF1336" t="str" s="23">
        <v>1133712:969092:snap</v>
      </c>
      <c r="AG1336" t="str" s="23">
        <v>Yes</v>
      </c>
      <c r="AH1336" t="str" s="23">
        <v>No</v>
      </c>
      <c r="AI1336" s="18">
        <v>0</v>
      </c>
    </row>
    <row r="1337" ht="32" customHeight="1">
      <c r="A1337" t="str" s="7">
        <v>Full Farm CSA</v>
      </c>
      <c r="B1337" t="str" s="7">
        <v>Dinner in a Box: Roasting Chicken</v>
      </c>
      <c r="C1337" t="str" s="7">
        <v>NO PACKAGE RECORD</v>
      </c>
      <c r="D1337" t="str" s="7">
        <v>No package record</v>
      </c>
      <c r="G1337" s="13" t="str">
        <f>IF(AND(ISNUMBER(E1337),ISNUMBER(F1337)),F1337-E1337,"")</f>
        <v/>
      </c>
      <c r="H1337" s="14" t="str">
        <f>IF(AND(ISNUMBER(E1337),E1337&gt;0,ISNUMBER(F1337)),F1337/E1337-1,"")</f>
        <v/>
      </c>
      <c r="I1337" t="str" s="15">
        <v>Hold</v>
      </c>
      <c r="J1337" s="24"/>
      <c r="K1337" t="str" s="15">
        <v/>
      </c>
      <c r="L1337" s="17" t="str">
        <f>IF(AC1337="Local catalog","",IF(AG1337="Yes",IF(ISNUMBER(E1337),E1337,""),IF(I1337="Keep current",IF(ISNUMBER(E1337),E1337,""),IF(AH1337&lt;&gt;"Yes","",IF(I1337="Approve proposed",F1337,IF(AND(I1337="Use my price",AND(ISNUMBER(J1337),J1337&gt;0)),J1337,""))))))</f>
        <v/>
      </c>
      <c r="M1337" t="str" s="7">
        <f>IF(AND(AG1337="Yes",OR(I1337="Approve proposed",I1337="Use my price")),"CHECK: protected price kept current",IF(OR(I1337="Unreviewed",I1337=""),"Pending review",IF(I1337="Hold","On hold",IF(I1337="Keep current",IF(ISNUMBER(E1337),"Kept current","CHECK: no confirmed current price"),IF(AH1337&lt;&gt;"Yes","CHECK: source needs review",IF(AND(I1337="Use my price",NOT(AND(ISNUMBER(J1337),J1337&gt;0))),"CHECK: enter a price above zero",IF(NOT(OR(I1337="Approve proposed",I1337="Use my price")),"CHECK: choose a listed decision",IF(OR(NOT(ISNUMBER(L1337)),L1337&lt;=0,NOT(ISNUMBER(Y1337)),Y1337&lt;=0,X1337&gt;=1),"CHECK: price or base unavailable",IF(L1337/(Y1337*(1-X1337))-1&lt;0,"CHECK: price below local base","Ready")))))))))</f>
        <v>On hold</v>
      </c>
      <c r="Q1337" s="20" t="str">
        <f>IF(AND(ISNUMBER(L1337),ISNUMBER(Y1337),Y1337&gt;0,X1337&lt;1),ROUND(L1337/(Y1337*(1-X1337))-1,4),"")</f>
        <v/>
      </c>
      <c r="R1337" s="12">
        <v>0</v>
      </c>
      <c r="S1337" s="13">
        <f>IF(AND(ISNUMBER(E1337),E1337&gt;0,ISNUMBER(F1337)),R1337*(F1337/E1337-1)*(1-'Start Here'!$B$16),0)</f>
        <v>0</v>
      </c>
      <c r="T1337" s="17">
        <f>IF(AND(M1337="Ready",OR(I1337="Approve proposed",AND(I1337="Use my price",AND(ISNUMBER(J1337),J1337&gt;0))),ISNUMBER(L1337),E1337&gt;0),R1337*(L1337/E1337-1)*(1-'Start Here'!$B$16),0)</f>
        <v>0</v>
      </c>
      <c r="U1337" t="str" s="6">
        <v>Missing package record; no price can be proposed</v>
      </c>
      <c r="V1337" t="str" s="21">
        <v>No</v>
      </c>
      <c r="W1337" t="str" s="21">
        <v>No</v>
      </c>
      <c r="X1337" s="22">
        <v>0</v>
      </c>
      <c r="AB1337" t="str" s="6">
        <v/>
      </c>
      <c r="AC1337" t="str" s="6">
        <v>Local catalog</v>
      </c>
      <c r="AD1337" s="23">
        <v>1133713</v>
      </c>
      <c r="AF1337" t="str" s="23">
        <v>1133713:missing-package</v>
      </c>
      <c r="AG1337" t="str" s="23">
        <v>No</v>
      </c>
      <c r="AH1337" t="str" s="23">
        <v>No</v>
      </c>
      <c r="AI1337" s="18">
        <v>0</v>
      </c>
    </row>
    <row r="1338" ht="32" customHeight="1">
      <c r="A1338" t="str" s="7">
        <v>Full Farm CSA</v>
      </c>
      <c r="B1338" t="str" s="7">
        <v>Dinner in a Box: Roasting Chicken - No Dairy</v>
      </c>
      <c r="C1338" t="str" s="7">
        <v>(unnamed package)</v>
      </c>
      <c r="D1338" t="str" s="7">
        <v>Herd Share Members</v>
      </c>
      <c r="G1338" s="13" t="str">
        <f>IF(AND(ISNUMBER(E1338),ISNUMBER(F1338)),F1338-E1338,"")</f>
        <v/>
      </c>
      <c r="H1338" s="14" t="str">
        <f>IF(AND(ISNUMBER(E1338),E1338&gt;0,ISNUMBER(F1338)),F1338/E1338-1,"")</f>
        <v/>
      </c>
      <c r="I1338" t="str" s="15">
        <v>Hold</v>
      </c>
      <c r="J1338" s="24"/>
      <c r="K1338" t="str" s="15">
        <v/>
      </c>
      <c r="L1338" s="17" t="str">
        <f>IF(AC1338="Local catalog","",IF(AG1338="Yes",IF(ISNUMBER(E1338),E1338,""),IF(I1338="Keep current",IF(ISNUMBER(E1338),E1338,""),IF(AH1338&lt;&gt;"Yes","",IF(I1338="Approve proposed",F1338,IF(AND(I1338="Use my price",AND(ISNUMBER(J1338),J1338&gt;0)),J1338,""))))))</f>
        <v/>
      </c>
      <c r="M1338" t="str" s="7">
        <f>IF(AND(AG1338="Yes",OR(I1338="Approve proposed",I1338="Use my price")),"CHECK: protected price kept current",IF(OR(I1338="Unreviewed",I1338=""),"Pending review",IF(I1338="Hold","On hold",IF(I1338="Keep current",IF(ISNUMBER(E1338),"Kept current","CHECK: no confirmed current price"),IF(AH1338&lt;&gt;"Yes","CHECK: source needs review",IF(AND(I1338="Use my price",NOT(AND(ISNUMBER(J1338),J1338&gt;0))),"CHECK: enter a price above zero",IF(NOT(OR(I1338="Approve proposed",I1338="Use my price")),"CHECK: choose a listed decision",IF(OR(NOT(ISNUMBER(L1338)),L1338&lt;=0,NOT(ISNUMBER(Y1338)),Y1338&lt;=0,X1338&gt;=1),"CHECK: price or base unavailable",IF(L1338/(Y1338*(1-X1338))-1&lt;0,"CHECK: price below local base","Ready")))))))))</f>
        <v>On hold</v>
      </c>
      <c r="N1338" s="18">
        <v>77.21</v>
      </c>
      <c r="O1338" s="19">
        <v>0.4</v>
      </c>
      <c r="Q1338" s="20" t="str">
        <f>IF(AND(ISNUMBER(L1338),ISNUMBER(Y1338),Y1338&gt;0,X1338&lt;1),ROUND(L1338/(Y1338*(1-X1338))-1,4),"")</f>
        <v/>
      </c>
      <c r="R1338" s="12">
        <v>0</v>
      </c>
      <c r="S1338" s="13">
        <f>IF(AND(ISNUMBER(E1338),E1338&gt;0,ISNUMBER(F1338)),R1338*(F1338/E1338-1)*(1-'Start Here'!$B$16),0)</f>
        <v>0</v>
      </c>
      <c r="T1338" s="17">
        <f>IF(AND(M1338="Ready",OR(I1338="Approve proposed",AND(I1338="Use my price",AND(ISNUMBER(J1338),J1338&gt;0))),ISNUMBER(L1338),E1338&gt;0),R1338*(L1338/E1338-1)*(1-'Start Here'!$B$16),0)</f>
        <v>0</v>
      </c>
      <c r="U1338" t="str" s="6">
        <v>No confirmed Local Line price/list; local calculation is reference only; Currently hidden; do not activate automatically</v>
      </c>
      <c r="V1338" t="str" s="21">
        <v>No</v>
      </c>
      <c r="W1338" t="str" s="21">
        <v>No</v>
      </c>
      <c r="X1338" s="22">
        <v>0</v>
      </c>
      <c r="Y1338" s="18">
        <v>55.15</v>
      </c>
      <c r="AB1338" t="str" s="6">
        <v/>
      </c>
      <c r="AC1338" t="str" s="6">
        <v>Local calculation only</v>
      </c>
      <c r="AD1338" s="23">
        <v>1133714</v>
      </c>
      <c r="AE1338" s="23">
        <v>969093</v>
      </c>
      <c r="AF1338" t="str" s="23">
        <v>1133714:969093:herdShare</v>
      </c>
      <c r="AG1338" t="str" s="23">
        <v>No</v>
      </c>
      <c r="AH1338" t="str" s="23">
        <v>No</v>
      </c>
      <c r="AI1338" s="18">
        <v>0</v>
      </c>
    </row>
    <row r="1339" ht="32" customHeight="1">
      <c r="A1339" t="str" s="7">
        <v>Full Farm CSA</v>
      </c>
      <c r="B1339" t="str" s="7">
        <v>Dinner in a Box: Roasting Chicken - No Dairy</v>
      </c>
      <c r="C1339" t="str" s="7">
        <v>(unnamed package)</v>
      </c>
      <c r="D1339" t="str" s="7">
        <v>CSA Members</v>
      </c>
      <c r="G1339" s="13" t="str">
        <f>IF(AND(ISNUMBER(E1339),ISNUMBER(F1339)),F1339-E1339,"")</f>
        <v/>
      </c>
      <c r="H1339" s="14" t="str">
        <f>IF(AND(ISNUMBER(E1339),E1339&gt;0,ISNUMBER(F1339)),F1339/E1339-1,"")</f>
        <v/>
      </c>
      <c r="I1339" t="str" s="15">
        <v>Hold</v>
      </c>
      <c r="J1339" s="24"/>
      <c r="K1339" t="str" s="15">
        <v/>
      </c>
      <c r="L1339" s="17" t="str">
        <f>IF(AC1339="Local catalog","",IF(AG1339="Yes",IF(ISNUMBER(E1339),E1339,""),IF(I1339="Keep current",IF(ISNUMBER(E1339),E1339,""),IF(AH1339&lt;&gt;"Yes","",IF(I1339="Approve proposed",F1339,IF(AND(I1339="Use my price",AND(ISNUMBER(J1339),J1339&gt;0)),J1339,""))))))</f>
        <v/>
      </c>
      <c r="M1339" t="str" s="7">
        <f>IF(AND(AG1339="Yes",OR(I1339="Approve proposed",I1339="Use my price")),"CHECK: protected price kept current",IF(OR(I1339="Unreviewed",I1339=""),"Pending review",IF(I1339="Hold","On hold",IF(I1339="Keep current",IF(ISNUMBER(E1339),"Kept current","CHECK: no confirmed current price"),IF(AH1339&lt;&gt;"Yes","CHECK: source needs review",IF(AND(I1339="Use my price",NOT(AND(ISNUMBER(J1339),J1339&gt;0))),"CHECK: enter a price above zero",IF(NOT(OR(I1339="Approve proposed",I1339="Use my price")),"CHECK: choose a listed decision",IF(OR(NOT(ISNUMBER(L1339)),L1339&lt;=0,NOT(ISNUMBER(Y1339)),Y1339&lt;=0,X1339&gt;=1),"CHECK: price or base unavailable",IF(L1339/(Y1339*(1-X1339))-1&lt;0,"CHECK: price below local base","Ready")))))))))</f>
        <v>On hold</v>
      </c>
      <c r="N1339" s="18">
        <v>77.21</v>
      </c>
      <c r="O1339" s="19">
        <v>0.4</v>
      </c>
      <c r="Q1339" s="20" t="str">
        <f>IF(AND(ISNUMBER(L1339),ISNUMBER(Y1339),Y1339&gt;0,X1339&lt;1),ROUND(L1339/(Y1339*(1-X1339))-1,4),"")</f>
        <v/>
      </c>
      <c r="R1339" s="12">
        <v>0</v>
      </c>
      <c r="S1339" s="13">
        <f>IF(AND(ISNUMBER(E1339),E1339&gt;0,ISNUMBER(F1339)),R1339*(F1339/E1339-1)*(1-'Start Here'!$B$16),0)</f>
        <v>0</v>
      </c>
      <c r="T1339" s="17">
        <f>IF(AND(M1339="Ready",OR(I1339="Approve proposed",AND(I1339="Use my price",AND(ISNUMBER(J1339),J1339&gt;0))),ISNUMBER(L1339),E1339&gt;0),R1339*(L1339/E1339-1)*(1-'Start Here'!$B$16),0)</f>
        <v>0</v>
      </c>
      <c r="U1339" t="str" s="6">
        <v>No confirmed Local Line price/list; local calculation is reference only; Currently hidden; do not activate automatically</v>
      </c>
      <c r="V1339" t="str" s="21">
        <v>No</v>
      </c>
      <c r="W1339" t="str" s="21">
        <v>No</v>
      </c>
      <c r="X1339" s="22">
        <v>0</v>
      </c>
      <c r="Y1339" s="18">
        <v>55.15</v>
      </c>
      <c r="AB1339" t="str" s="6">
        <v/>
      </c>
      <c r="AC1339" t="str" s="6">
        <v>Local calculation only</v>
      </c>
      <c r="AD1339" s="23">
        <v>1133714</v>
      </c>
      <c r="AE1339" s="23">
        <v>969093</v>
      </c>
      <c r="AF1339" t="str" s="23">
        <v>1133714:969093:member</v>
      </c>
      <c r="AG1339" t="str" s="23">
        <v>No</v>
      </c>
      <c r="AH1339" t="str" s="23">
        <v>No</v>
      </c>
      <c r="AI1339" s="18">
        <v>0</v>
      </c>
    </row>
    <row r="1340" ht="32" customHeight="1">
      <c r="A1340" t="str" s="7">
        <v>Full Farm CSA</v>
      </c>
      <c r="B1340" t="str" s="7">
        <v>Dinner in a Box: Roasting Chicken - No Dairy</v>
      </c>
      <c r="C1340" t="str" s="7">
        <v>(unnamed package)</v>
      </c>
      <c r="D1340" t="str" s="7">
        <v>Guest Basket</v>
      </c>
      <c r="G1340" s="13" t="str">
        <f>IF(AND(ISNUMBER(E1340),ISNUMBER(F1340)),F1340-E1340,"")</f>
        <v/>
      </c>
      <c r="H1340" s="14" t="str">
        <f>IF(AND(ISNUMBER(E1340),E1340&gt;0,ISNUMBER(F1340)),F1340/E1340-1,"")</f>
        <v/>
      </c>
      <c r="I1340" t="str" s="15">
        <v>Hold</v>
      </c>
      <c r="J1340" s="24"/>
      <c r="K1340" t="str" s="15">
        <v/>
      </c>
      <c r="L1340" s="17" t="str">
        <f>IF(AC1340="Local catalog","",IF(AG1340="Yes",IF(ISNUMBER(E1340),E1340,""),IF(I1340="Keep current",IF(ISNUMBER(E1340),E1340,""),IF(AH1340&lt;&gt;"Yes","",IF(I1340="Approve proposed",F1340,IF(AND(I1340="Use my price",AND(ISNUMBER(J1340),J1340&gt;0)),J1340,""))))))</f>
        <v/>
      </c>
      <c r="M1340" t="str" s="7">
        <f>IF(AND(AG1340="Yes",OR(I1340="Approve proposed",I1340="Use my price")),"CHECK: protected price kept current",IF(OR(I1340="Unreviewed",I1340=""),"Pending review",IF(I1340="Hold","On hold",IF(I1340="Keep current",IF(ISNUMBER(E1340),"Kept current","CHECK: no confirmed current price"),IF(AH1340&lt;&gt;"Yes","CHECK: source needs review",IF(AND(I1340="Use my price",NOT(AND(ISNUMBER(J1340),J1340&gt;0))),"CHECK: enter a price above zero",IF(NOT(OR(I1340="Approve proposed",I1340="Use my price")),"CHECK: choose a listed decision",IF(OR(NOT(ISNUMBER(L1340)),L1340&lt;=0,NOT(ISNUMBER(Y1340)),Y1340&lt;=0,X1340&gt;=1),"CHECK: price or base unavailable",IF(L1340/(Y1340*(1-X1340))-1&lt;0,"CHECK: price below local base","Ready")))))))))</f>
        <v>On hold</v>
      </c>
      <c r="N1340" s="18">
        <v>77.21</v>
      </c>
      <c r="O1340" s="19">
        <v>0.4</v>
      </c>
      <c r="Q1340" s="20" t="str">
        <f>IF(AND(ISNUMBER(L1340),ISNUMBER(Y1340),Y1340&gt;0,X1340&lt;1),ROUND(L1340/(Y1340*(1-X1340))-1,4),"")</f>
        <v/>
      </c>
      <c r="R1340" s="12">
        <v>0</v>
      </c>
      <c r="S1340" s="13">
        <f>IF(AND(ISNUMBER(E1340),E1340&gt;0,ISNUMBER(F1340)),R1340*(F1340/E1340-1)*(1-'Start Here'!$B$16),0)</f>
        <v>0</v>
      </c>
      <c r="T1340" s="17">
        <f>IF(AND(M1340="Ready",OR(I1340="Approve proposed",AND(I1340="Use my price",AND(ISNUMBER(J1340),J1340&gt;0))),ISNUMBER(L1340),E1340&gt;0),R1340*(L1340/E1340-1)*(1-'Start Here'!$B$16),0)</f>
        <v>0</v>
      </c>
      <c r="U1340" t="str" s="6">
        <v>No confirmed Local Line price/list; local calculation is reference only; Currently hidden; do not activate automatically</v>
      </c>
      <c r="V1340" t="str" s="21">
        <v>No</v>
      </c>
      <c r="W1340" t="str" s="21">
        <v>No</v>
      </c>
      <c r="X1340" s="22">
        <v>0</v>
      </c>
      <c r="Y1340" s="18">
        <v>55.15</v>
      </c>
      <c r="AB1340" t="str" s="6">
        <v/>
      </c>
      <c r="AC1340" t="str" s="6">
        <v>Local calculation only</v>
      </c>
      <c r="AD1340" s="23">
        <v>1133714</v>
      </c>
      <c r="AE1340" s="23">
        <v>969093</v>
      </c>
      <c r="AF1340" t="str" s="23">
        <v>1133714:969093:guest</v>
      </c>
      <c r="AG1340" t="str" s="23">
        <v>No</v>
      </c>
      <c r="AH1340" t="str" s="23">
        <v>No</v>
      </c>
      <c r="AI1340" s="18">
        <v>0</v>
      </c>
    </row>
    <row r="1341" ht="32" customHeight="1">
      <c r="A1341" t="str" s="7">
        <v>Full Farm CSA</v>
      </c>
      <c r="B1341" t="str" s="7">
        <v>Dinner in a Box: Roasting Chicken - No Dairy</v>
      </c>
      <c r="C1341" t="str" s="7">
        <v>(unnamed package)</v>
      </c>
      <c r="D1341" t="str" s="7">
        <v>SNAP</v>
      </c>
      <c r="G1341" s="13" t="str">
        <f>IF(AND(ISNUMBER(E1341),ISNUMBER(F1341)),F1341-E1341,"")</f>
        <v/>
      </c>
      <c r="H1341" s="14" t="str">
        <f>IF(AND(ISNUMBER(E1341),E1341&gt;0,ISNUMBER(F1341)),F1341/E1341-1,"")</f>
        <v/>
      </c>
      <c r="I1341" t="str" s="15">
        <v>Hold</v>
      </c>
      <c r="J1341" s="24"/>
      <c r="K1341" t="str" s="15">
        <v/>
      </c>
      <c r="L1341" s="17" t="str">
        <f>IF(AC1341="Local catalog","",IF(AG1341="Yes",IF(ISNUMBER(E1341),E1341,""),IF(I1341="Keep current",IF(ISNUMBER(E1341),E1341,""),IF(AH1341&lt;&gt;"Yes","",IF(I1341="Approve proposed",F1341,IF(AND(I1341="Use my price",AND(ISNUMBER(J1341),J1341&gt;0)),J1341,""))))))</f>
        <v/>
      </c>
      <c r="M1341" t="str" s="7">
        <f>IF(AND(AG1341="Yes",OR(I1341="Approve proposed",I1341="Use my price")),"CHECK: protected price kept current",IF(OR(I1341="Unreviewed",I1341=""),"Pending review",IF(I1341="Hold","On hold",IF(I1341="Keep current",IF(ISNUMBER(E1341),"Kept current","CHECK: no confirmed current price"),IF(AH1341&lt;&gt;"Yes","CHECK: source needs review",IF(AND(I1341="Use my price",NOT(AND(ISNUMBER(J1341),J1341&gt;0))),"CHECK: enter a price above zero",IF(NOT(OR(I1341="Approve proposed",I1341="Use my price")),"CHECK: choose a listed decision",IF(OR(NOT(ISNUMBER(L1341)),L1341&lt;=0,NOT(ISNUMBER(Y1341)),Y1341&lt;=0,X1341&gt;=1),"CHECK: price or base unavailable",IF(L1341/(Y1341*(1-X1341))-1&lt;0,"CHECK: price below local base","Ready")))))))))</f>
        <v>On hold</v>
      </c>
      <c r="N1341" s="18">
        <v>77.21</v>
      </c>
      <c r="O1341" s="19">
        <v>0.4</v>
      </c>
      <c r="Q1341" s="20" t="str">
        <f>IF(AND(ISNUMBER(L1341),ISNUMBER(Y1341),Y1341&gt;0,X1341&lt;1),ROUND(L1341/(Y1341*(1-X1341))-1,4),"")</f>
        <v/>
      </c>
      <c r="R1341" s="12">
        <v>0</v>
      </c>
      <c r="S1341" s="13">
        <f>IF(AND(ISNUMBER(E1341),E1341&gt;0,ISNUMBER(F1341)),R1341*(F1341/E1341-1)*(1-'Start Here'!$B$16),0)</f>
        <v>0</v>
      </c>
      <c r="T1341" s="17">
        <f>IF(AND(M1341="Ready",OR(I1341="Approve proposed",AND(I1341="Use my price",AND(ISNUMBER(J1341),J1341&gt;0))),ISNUMBER(L1341),E1341&gt;0),R1341*(L1341/E1341-1)*(1-'Start Here'!$B$16),0)</f>
        <v>0</v>
      </c>
      <c r="U1341" t="str" s="6">
        <v>SNAP: preserve existing selling price; No confirmed Local Line price/list; local calculation is reference only; Currently hidden; do not activate automatically</v>
      </c>
      <c r="V1341" t="str" s="21">
        <v>No</v>
      </c>
      <c r="W1341" t="str" s="21">
        <v>No</v>
      </c>
      <c r="X1341" s="22">
        <v>0</v>
      </c>
      <c r="Y1341" s="18">
        <v>55.15</v>
      </c>
      <c r="AB1341" t="str" s="6">
        <v/>
      </c>
      <c r="AC1341" t="str" s="6">
        <v>Local calculation only</v>
      </c>
      <c r="AD1341" s="23">
        <v>1133714</v>
      </c>
      <c r="AE1341" s="23">
        <v>969093</v>
      </c>
      <c r="AF1341" t="str" s="23">
        <v>1133714:969093:snap</v>
      </c>
      <c r="AG1341" t="str" s="23">
        <v>Yes</v>
      </c>
      <c r="AH1341" t="str" s="23">
        <v>No</v>
      </c>
      <c r="AI1341" s="18">
        <v>0</v>
      </c>
    </row>
    <row r="1342" ht="32" customHeight="1">
      <c r="A1342" t="str" s="7">
        <v>Full Farm CSA</v>
      </c>
      <c r="B1342" t="str" s="7">
        <v>Frozen Blueberries</v>
      </c>
      <c r="C1342" t="str" s="7">
        <v>~1.0 lbs</v>
      </c>
      <c r="D1342" t="str" s="7">
        <v>Herd Share Members</v>
      </c>
      <c r="E1342" s="12">
        <v>6.3</v>
      </c>
      <c r="F1342" s="13">
        <v>6.8</v>
      </c>
      <c r="G1342" s="13">
        <f>IF(AND(ISNUMBER(E1342),ISNUMBER(F1342)),F1342-E1342,"")</f>
        <v>0.5</v>
      </c>
      <c r="H1342" s="14">
        <f>IF(AND(ISNUMBER(E1342),E1342&gt;0,ISNUMBER(F1342)),F1342/E1342-1,"")</f>
        <v>0.0793650793650793</v>
      </c>
      <c r="I1342" t="str" s="15">
        <v>Unreviewed</v>
      </c>
      <c r="J1342" s="16"/>
      <c r="K1342" t="str" s="15">
        <v/>
      </c>
      <c r="L1342" s="17" t="str">
        <f>IF(AC1342="Local catalog","",IF(AG1342="Yes",IF(ISNUMBER(E1342),E1342,""),IF(I1342="Keep current",IF(ISNUMBER(E1342),E1342,""),IF(AH1342&lt;&gt;"Yes","",IF(I1342="Approve proposed",F1342,IF(AND(I1342="Use my price",AND(ISNUMBER(J1342),J1342&gt;0)),J1342,""))))))</f>
        <v/>
      </c>
      <c r="M1342" t="str" s="7">
        <f>IF(AND(AG1342="Yes",OR(I1342="Approve proposed",I1342="Use my price")),"CHECK: protected price kept current",IF(OR(I1342="Unreviewed",I1342=""),"Pending review",IF(I1342="Hold","On hold",IF(I1342="Keep current",IF(ISNUMBER(E1342),"Kept current","CHECK: no confirmed current price"),IF(AH1342&lt;&gt;"Yes","CHECK: source needs review",IF(AND(I1342="Use my price",NOT(AND(ISNUMBER(J1342),J1342&gt;0))),"CHECK: enter a price above zero",IF(NOT(OR(I1342="Approve proposed",I1342="Use my price")),"CHECK: choose a listed decision",IF(OR(NOT(ISNUMBER(L1342)),L1342&lt;=0,NOT(ISNUMBER(Y1342)),Y1342&lt;=0,X1342&gt;=1),"CHECK: price or base unavailable",IF(L1342/(Y1342*(1-X1342))-1&lt;0,"CHECK: price below local base","Ready")))))))))</f>
        <v>Pending review</v>
      </c>
      <c r="N1342" s="18">
        <v>6.3</v>
      </c>
      <c r="O1342" s="19">
        <v>0.4</v>
      </c>
      <c r="P1342" s="14">
        <v>0.5111</v>
      </c>
      <c r="Q1342" s="20" t="str">
        <f>IF(AND(ISNUMBER(L1342),ISNUMBER(Y1342),Y1342&gt;0,X1342&lt;1),ROUND(L1342/(Y1342*(1-X1342))-1,4),"")</f>
        <v/>
      </c>
      <c r="R1342" s="12">
        <v>3272.5</v>
      </c>
      <c r="S1342" s="13">
        <f>IF(AND(ISNUMBER(E1342),E1342&gt;0,ISNUMBER(F1342)),R1342*(F1342/E1342-1)*(1-'Start Here'!$B$16),0)</f>
        <v>251.93055555555534</v>
      </c>
      <c r="T1342" s="17">
        <f>IF(AND(M1342="Ready",OR(I1342="Approve proposed",AND(I1342="Use my price",AND(ISNUMBER(J1342),J1342&gt;0))),ISNUMBER(L1342),E1342&gt;0),R1342*(L1342/E1342-1)*(1-'Start Here'!$B$16),0)</f>
        <v>0</v>
      </c>
      <c r="U1342" t="str" s="6">
        <v/>
      </c>
      <c r="V1342" t="str" s="21">
        <v>Yes</v>
      </c>
      <c r="W1342" t="str" s="21">
        <v>No</v>
      </c>
      <c r="X1342" s="22">
        <v>0</v>
      </c>
      <c r="Y1342" s="18">
        <v>4.5</v>
      </c>
      <c r="AB1342" t="str" s="6">
        <v>2026-10-01 10:41:27 UTC</v>
      </c>
      <c r="AC1342" t="str" s="6">
        <v>Local Line cache</v>
      </c>
      <c r="AD1342" s="23">
        <v>805758</v>
      </c>
      <c r="AE1342" s="23">
        <v>526813</v>
      </c>
      <c r="AF1342" t="str" s="23">
        <v>805758:526813:herdShare</v>
      </c>
      <c r="AG1342" t="str" s="23">
        <v>No</v>
      </c>
      <c r="AH1342" t="str" s="23">
        <v>Yes</v>
      </c>
      <c r="AI1342" s="18">
        <v>2385</v>
      </c>
    </row>
    <row r="1343" ht="32" customHeight="1">
      <c r="A1343" t="str" s="7">
        <v>Full Farm CSA</v>
      </c>
      <c r="B1343" t="str" s="7">
        <v>Frozen Blueberries</v>
      </c>
      <c r="C1343" t="str" s="7">
        <v>~1.0 lbs</v>
      </c>
      <c r="D1343" t="str" s="7">
        <v>CSA Members</v>
      </c>
      <c r="E1343" s="12">
        <v>6.3</v>
      </c>
      <c r="F1343" s="13">
        <v>6.8</v>
      </c>
      <c r="G1343" s="13">
        <f>IF(AND(ISNUMBER(E1343),ISNUMBER(F1343)),F1343-E1343,"")</f>
        <v>0.5</v>
      </c>
      <c r="H1343" s="14">
        <f>IF(AND(ISNUMBER(E1343),E1343&gt;0,ISNUMBER(F1343)),F1343/E1343-1,"")</f>
        <v>0.0793650793650793</v>
      </c>
      <c r="I1343" t="str" s="15">
        <v>Unreviewed</v>
      </c>
      <c r="J1343" s="16"/>
      <c r="K1343" t="str" s="15">
        <v/>
      </c>
      <c r="L1343" s="17" t="str">
        <f>IF(AC1343="Local catalog","",IF(AG1343="Yes",IF(ISNUMBER(E1343),E1343,""),IF(I1343="Keep current",IF(ISNUMBER(E1343),E1343,""),IF(AH1343&lt;&gt;"Yes","",IF(I1343="Approve proposed",F1343,IF(AND(I1343="Use my price",AND(ISNUMBER(J1343),J1343&gt;0)),J1343,""))))))</f>
        <v/>
      </c>
      <c r="M1343" t="str" s="7">
        <f>IF(AND(AG1343="Yes",OR(I1343="Approve proposed",I1343="Use my price")),"CHECK: protected price kept current",IF(OR(I1343="Unreviewed",I1343=""),"Pending review",IF(I1343="Hold","On hold",IF(I1343="Keep current",IF(ISNUMBER(E1343),"Kept current","CHECK: no confirmed current price"),IF(AH1343&lt;&gt;"Yes","CHECK: source needs review",IF(AND(I1343="Use my price",NOT(AND(ISNUMBER(J1343),J1343&gt;0))),"CHECK: enter a price above zero",IF(NOT(OR(I1343="Approve proposed",I1343="Use my price")),"CHECK: choose a listed decision",IF(OR(NOT(ISNUMBER(L1343)),L1343&lt;=0,NOT(ISNUMBER(Y1343)),Y1343&lt;=0,X1343&gt;=1),"CHECK: price or base unavailable",IF(L1343/(Y1343*(1-X1343))-1&lt;0,"CHECK: price below local base","Ready")))))))))</f>
        <v>Pending review</v>
      </c>
      <c r="N1343" s="18">
        <v>6.3</v>
      </c>
      <c r="O1343" s="19">
        <v>0.4</v>
      </c>
      <c r="P1343" s="14">
        <v>0.5111</v>
      </c>
      <c r="Q1343" s="20" t="str">
        <f>IF(AND(ISNUMBER(L1343),ISNUMBER(Y1343),Y1343&gt;0,X1343&lt;1),ROUND(L1343/(Y1343*(1-X1343))-1,4),"")</f>
        <v/>
      </c>
      <c r="R1343" s="12">
        <v>107.10000000000001</v>
      </c>
      <c r="S1343" s="13">
        <f>IF(AND(ISNUMBER(E1343),E1343&gt;0,ISNUMBER(F1343)),R1343*(F1343/E1343-1)*(1-'Start Here'!$B$16),0)</f>
        <v>8.244999999999994</v>
      </c>
      <c r="T1343" s="17">
        <f>IF(AND(M1343="Ready",OR(I1343="Approve proposed",AND(I1343="Use my price",AND(ISNUMBER(J1343),J1343&gt;0))),ISNUMBER(L1343),E1343&gt;0),R1343*(L1343/E1343-1)*(1-'Start Here'!$B$16),0)</f>
        <v>0</v>
      </c>
      <c r="U1343" t="str" s="6">
        <v/>
      </c>
      <c r="V1343" t="str" s="21">
        <v>Yes</v>
      </c>
      <c r="W1343" t="str" s="21">
        <v>No</v>
      </c>
      <c r="X1343" s="22">
        <v>0</v>
      </c>
      <c r="Y1343" s="18">
        <v>4.5</v>
      </c>
      <c r="AB1343" t="str" s="6">
        <v>2026-10-01 10:41:27 UTC</v>
      </c>
      <c r="AC1343" t="str" s="6">
        <v>Local Line cache</v>
      </c>
      <c r="AD1343" s="23">
        <v>805758</v>
      </c>
      <c r="AE1343" s="23">
        <v>526813</v>
      </c>
      <c r="AF1343" t="str" s="23">
        <v>805758:526813:member</v>
      </c>
      <c r="AG1343" t="str" s="23">
        <v>No</v>
      </c>
      <c r="AH1343" t="str" s="23">
        <v>Yes</v>
      </c>
      <c r="AI1343" s="18">
        <v>81</v>
      </c>
    </row>
    <row r="1344" ht="32" customHeight="1">
      <c r="A1344" t="str" s="7">
        <v>Full Farm CSA</v>
      </c>
      <c r="B1344" t="str" s="7">
        <v>Frozen Blueberries</v>
      </c>
      <c r="C1344" t="str" s="7">
        <v>~1.0 lbs</v>
      </c>
      <c r="D1344" t="str" s="7">
        <v>Guest Basket</v>
      </c>
      <c r="E1344" s="12">
        <v>6.3</v>
      </c>
      <c r="F1344" s="13">
        <v>6.8</v>
      </c>
      <c r="G1344" s="13">
        <f>IF(AND(ISNUMBER(E1344),ISNUMBER(F1344)),F1344-E1344,"")</f>
        <v>0.5</v>
      </c>
      <c r="H1344" s="14">
        <f>IF(AND(ISNUMBER(E1344),E1344&gt;0,ISNUMBER(F1344)),F1344/E1344-1,"")</f>
        <v>0.0793650793650793</v>
      </c>
      <c r="I1344" t="str" s="15">
        <v>Unreviewed</v>
      </c>
      <c r="J1344" s="16"/>
      <c r="K1344" t="str" s="15">
        <v/>
      </c>
      <c r="L1344" s="17" t="str">
        <f>IF(AC1344="Local catalog","",IF(AG1344="Yes",IF(ISNUMBER(E1344),E1344,""),IF(I1344="Keep current",IF(ISNUMBER(E1344),E1344,""),IF(AH1344&lt;&gt;"Yes","",IF(I1344="Approve proposed",F1344,IF(AND(I1344="Use my price",AND(ISNUMBER(J1344),J1344&gt;0)),J1344,""))))))</f>
        <v/>
      </c>
      <c r="M1344" t="str" s="7">
        <f>IF(AND(AG1344="Yes",OR(I1344="Approve proposed",I1344="Use my price")),"CHECK: protected price kept current",IF(OR(I1344="Unreviewed",I1344=""),"Pending review",IF(I1344="Hold","On hold",IF(I1344="Keep current",IF(ISNUMBER(E1344),"Kept current","CHECK: no confirmed current price"),IF(AH1344&lt;&gt;"Yes","CHECK: source needs review",IF(AND(I1344="Use my price",NOT(AND(ISNUMBER(J1344),J1344&gt;0))),"CHECK: enter a price above zero",IF(NOT(OR(I1344="Approve proposed",I1344="Use my price")),"CHECK: choose a listed decision",IF(OR(NOT(ISNUMBER(L1344)),L1344&lt;=0,NOT(ISNUMBER(Y1344)),Y1344&lt;=0,X1344&gt;=1),"CHECK: price or base unavailable",IF(L1344/(Y1344*(1-X1344))-1&lt;0,"CHECK: price below local base","Ready")))))))))</f>
        <v>Pending review</v>
      </c>
      <c r="N1344" s="18">
        <v>6.3</v>
      </c>
      <c r="O1344" s="19">
        <v>0.4</v>
      </c>
      <c r="P1344" s="14">
        <v>0.5111</v>
      </c>
      <c r="Q1344" s="20" t="str">
        <f>IF(AND(ISNUMBER(L1344),ISNUMBER(Y1344),Y1344&gt;0,X1344&lt;1),ROUND(L1344/(Y1344*(1-X1344))-1,4),"")</f>
        <v/>
      </c>
      <c r="R1344" s="12">
        <v>150.73000000000002</v>
      </c>
      <c r="S1344" s="13">
        <f>IF(AND(ISNUMBER(E1344),E1344&gt;0,ISNUMBER(F1344)),R1344*(F1344/E1344-1)*(1-'Start Here'!$B$16),0)</f>
        <v>11.603817460317453</v>
      </c>
      <c r="T1344" s="17">
        <f>IF(AND(M1344="Ready",OR(I1344="Approve proposed",AND(I1344="Use my price",AND(ISNUMBER(J1344),J1344&gt;0))),ISNUMBER(L1344),E1344&gt;0),R1344*(L1344/E1344-1)*(1-'Start Here'!$B$16),0)</f>
        <v>0</v>
      </c>
      <c r="U1344" t="str" s="6">
        <v/>
      </c>
      <c r="V1344" t="str" s="21">
        <v>Yes</v>
      </c>
      <c r="W1344" t="str" s="21">
        <v>No</v>
      </c>
      <c r="X1344" s="22">
        <v>0</v>
      </c>
      <c r="Y1344" s="18">
        <v>4.5</v>
      </c>
      <c r="AB1344" t="str" s="6">
        <v>2026-10-01 10:41:27 UTC</v>
      </c>
      <c r="AC1344" t="str" s="6">
        <v>Local Line cache</v>
      </c>
      <c r="AD1344" s="23">
        <v>805758</v>
      </c>
      <c r="AE1344" s="23">
        <v>526813</v>
      </c>
      <c r="AF1344" t="str" s="23">
        <v>805758:526813:guest</v>
      </c>
      <c r="AG1344" t="str" s="23">
        <v>No</v>
      </c>
      <c r="AH1344" t="str" s="23">
        <v>Yes</v>
      </c>
      <c r="AI1344" s="18">
        <v>108</v>
      </c>
    </row>
    <row r="1345" ht="32" customHeight="1">
      <c r="A1345" t="str" s="7">
        <v>Full Farm CSA</v>
      </c>
      <c r="B1345" t="str" s="7">
        <v>Frozen Blueberries</v>
      </c>
      <c r="C1345" t="str" s="7">
        <v>~1.0 lbs</v>
      </c>
      <c r="D1345" t="str" s="7">
        <v>SNAP</v>
      </c>
      <c r="E1345" s="12">
        <v>6.3</v>
      </c>
      <c r="F1345" s="13">
        <v>6.3</v>
      </c>
      <c r="G1345" s="13">
        <f>IF(AND(ISNUMBER(E1345),ISNUMBER(F1345)),F1345-E1345,"")</f>
        <v>0</v>
      </c>
      <c r="H1345" s="14">
        <f>IF(AND(ISNUMBER(E1345),E1345&gt;0,ISNUMBER(F1345)),F1345/E1345-1,"")</f>
        <v>0</v>
      </c>
      <c r="I1345" t="str" s="15">
        <v>Keep current</v>
      </c>
      <c r="J1345" s="16"/>
      <c r="K1345" t="str" s="15">
        <v/>
      </c>
      <c r="L1345" s="17">
        <f>IF(AC1345="Local catalog","",IF(AG1345="Yes",IF(ISNUMBER(E1345),E1345,""),IF(I1345="Keep current",IF(ISNUMBER(E1345),E1345,""),IF(AH1345&lt;&gt;"Yes","",IF(I1345="Approve proposed",F1345,IF(AND(I1345="Use my price",AND(ISNUMBER(J1345),J1345&gt;0)),J1345,""))))))</f>
        <v>6.3</v>
      </c>
      <c r="M1345" t="str" s="7">
        <f>IF(AND(AG1345="Yes",OR(I1345="Approve proposed",I1345="Use my price")),"CHECK: protected price kept current",IF(OR(I1345="Unreviewed",I1345=""),"Pending review",IF(I1345="Hold","On hold",IF(I1345="Keep current",IF(ISNUMBER(E1345),"Kept current","CHECK: no confirmed current price"),IF(AH1345&lt;&gt;"Yes","CHECK: source needs review",IF(AND(I1345="Use my price",NOT(AND(ISNUMBER(J1345),J1345&gt;0))),"CHECK: enter a price above zero",IF(NOT(OR(I1345="Approve proposed",I1345="Use my price")),"CHECK: choose a listed decision",IF(OR(NOT(ISNUMBER(L1345)),L1345&lt;=0,NOT(ISNUMBER(Y1345)),Y1345&lt;=0,X1345&gt;=1),"CHECK: price or base unavailable",IF(L1345/(Y1345*(1-X1345))-1&lt;0,"CHECK: price below local base","Ready")))))))))</f>
        <v>Kept current</v>
      </c>
      <c r="N1345" s="18">
        <v>6.3</v>
      </c>
      <c r="O1345" s="19">
        <v>0.4</v>
      </c>
      <c r="P1345" s="14">
        <v>0.4</v>
      </c>
      <c r="Q1345" s="20">
        <f>IF(AND(ISNUMBER(L1345),ISNUMBER(Y1345),Y1345&gt;0,X1345&lt;1),ROUND(L1345/(Y1345*(1-X1345))-1,4),"")</f>
        <v>0.4</v>
      </c>
      <c r="R1345" s="12">
        <v>0</v>
      </c>
      <c r="S1345" s="13">
        <f>IF(AND(ISNUMBER(E1345),E1345&gt;0,ISNUMBER(F1345)),R1345*(F1345/E1345-1)*(1-'Start Here'!$B$16),0)</f>
        <v>0</v>
      </c>
      <c r="T1345" s="17">
        <f>IF(AND(M1345="Ready",OR(I1345="Approve proposed",AND(I1345="Use my price",AND(ISNUMBER(J1345),J1345&gt;0))),ISNUMBER(L1345),E1345&gt;0),R1345*(L1345/E1345-1)*(1-'Start Here'!$B$16),0)</f>
        <v>0</v>
      </c>
      <c r="U1345" t="str" s="6">
        <v>SNAP: preserve existing selling price</v>
      </c>
      <c r="V1345" t="str" s="21">
        <v>Yes</v>
      </c>
      <c r="W1345" t="str" s="21">
        <v>No</v>
      </c>
      <c r="X1345" s="22">
        <v>0</v>
      </c>
      <c r="Y1345" s="18">
        <v>4.5</v>
      </c>
      <c r="AB1345" t="str" s="6">
        <v>2026-10-01 10:41:27 UTC</v>
      </c>
      <c r="AC1345" t="str" s="6">
        <v>Local Line cache</v>
      </c>
      <c r="AD1345" s="23">
        <v>805758</v>
      </c>
      <c r="AE1345" s="23">
        <v>526813</v>
      </c>
      <c r="AF1345" t="str" s="23">
        <v>805758:526813:snap</v>
      </c>
      <c r="AG1345" t="str" s="23">
        <v>Yes</v>
      </c>
      <c r="AH1345" t="str" s="23">
        <v>Yes</v>
      </c>
      <c r="AI1345" s="18">
        <v>0</v>
      </c>
    </row>
    <row r="1346" ht="32" customHeight="1">
      <c r="A1346" t="str" s="7">
        <v>Full Farm CSA</v>
      </c>
      <c r="B1346" t="str" s="7">
        <v>Frozen Strawberries</v>
      </c>
      <c r="C1346" t="str" s="7">
        <v>~1 lbs</v>
      </c>
      <c r="D1346" t="str" s="7">
        <v>Herd Share Members</v>
      </c>
      <c r="E1346" s="12">
        <v>9.8</v>
      </c>
      <c r="F1346" s="13">
        <v>10.58</v>
      </c>
      <c r="G1346" s="13">
        <f>IF(AND(ISNUMBER(E1346),ISNUMBER(F1346)),F1346-E1346,"")</f>
        <v>0.78</v>
      </c>
      <c r="H1346" s="14">
        <f>IF(AND(ISNUMBER(E1346),E1346&gt;0,ISNUMBER(F1346)),F1346/E1346-1,"")</f>
        <v>0.07959183673469372</v>
      </c>
      <c r="I1346" t="str" s="15">
        <v>Unreviewed</v>
      </c>
      <c r="J1346" s="16"/>
      <c r="K1346" t="str" s="15">
        <v/>
      </c>
      <c r="L1346" s="17" t="str">
        <f>IF(AC1346="Local catalog","",IF(AG1346="Yes",IF(ISNUMBER(E1346),E1346,""),IF(I1346="Keep current",IF(ISNUMBER(E1346),E1346,""),IF(AH1346&lt;&gt;"Yes","",IF(I1346="Approve proposed",F1346,IF(AND(I1346="Use my price",AND(ISNUMBER(J1346),J1346&gt;0)),J1346,""))))))</f>
        <v/>
      </c>
      <c r="M1346" t="str" s="7">
        <f>IF(AND(AG1346="Yes",OR(I1346="Approve proposed",I1346="Use my price")),"CHECK: protected price kept current",IF(OR(I1346="Unreviewed",I1346=""),"Pending review",IF(I1346="Hold","On hold",IF(I1346="Keep current",IF(ISNUMBER(E1346),"Kept current","CHECK: no confirmed current price"),IF(AH1346&lt;&gt;"Yes","CHECK: source needs review",IF(AND(I1346="Use my price",NOT(AND(ISNUMBER(J1346),J1346&gt;0))),"CHECK: enter a price above zero",IF(NOT(OR(I1346="Approve proposed",I1346="Use my price")),"CHECK: choose a listed decision",IF(OR(NOT(ISNUMBER(L1346)),L1346&lt;=0,NOT(ISNUMBER(Y1346)),Y1346&lt;=0,X1346&gt;=1),"CHECK: price or base unavailable",IF(L1346/(Y1346*(1-X1346))-1&lt;0,"CHECK: price below local base","Ready")))))))))</f>
        <v>Pending review</v>
      </c>
      <c r="N1346" s="18">
        <v>9.8</v>
      </c>
      <c r="O1346" s="19">
        <v>0.4</v>
      </c>
      <c r="P1346" s="14">
        <v>0.5114</v>
      </c>
      <c r="Q1346" s="20" t="str">
        <f>IF(AND(ISNUMBER(L1346),ISNUMBER(Y1346),Y1346&gt;0,X1346&lt;1),ROUND(L1346/(Y1346*(1-X1346))-1,4),"")</f>
        <v/>
      </c>
      <c r="R1346" s="12">
        <v>686</v>
      </c>
      <c r="S1346" s="13">
        <f>IF(AND(ISNUMBER(E1346),E1346&gt;0,ISNUMBER(F1346)),R1346*(F1346/E1346-1)*(1-'Start Here'!$B$16),0)</f>
        <v>52.9619999999999</v>
      </c>
      <c r="T1346" s="17">
        <f>IF(AND(M1346="Ready",OR(I1346="Approve proposed",AND(I1346="Use my price",AND(ISNUMBER(J1346),J1346&gt;0))),ISNUMBER(L1346),E1346&gt;0),R1346*(L1346/E1346-1)*(1-'Start Here'!$B$16),0)</f>
        <v>0</v>
      </c>
      <c r="U1346" t="str" s="6">
        <v>Currently hidden; do not activate automatically</v>
      </c>
      <c r="V1346" t="str" s="21">
        <v>No</v>
      </c>
      <c r="W1346" t="str" s="21">
        <v>No</v>
      </c>
      <c r="X1346" s="22">
        <v>0</v>
      </c>
      <c r="Y1346" s="18">
        <v>7</v>
      </c>
      <c r="AB1346" t="str" s="6">
        <v>2026-10-01 10:41:27 UTC</v>
      </c>
      <c r="AC1346" t="str" s="6">
        <v>Local Line cache</v>
      </c>
      <c r="AD1346" s="23">
        <v>805765</v>
      </c>
      <c r="AE1346" s="23">
        <v>526821</v>
      </c>
      <c r="AF1346" t="str" s="23">
        <v>805765:526821:herdShare</v>
      </c>
      <c r="AG1346" t="str" s="23">
        <v>No</v>
      </c>
      <c r="AH1346" t="str" s="23">
        <v>Yes</v>
      </c>
      <c r="AI1346" s="18">
        <v>490</v>
      </c>
    </row>
    <row r="1347" ht="32" customHeight="1">
      <c r="A1347" t="str" s="7">
        <v>Full Farm CSA</v>
      </c>
      <c r="B1347" t="str" s="7">
        <v>Frozen Strawberries</v>
      </c>
      <c r="C1347" t="str" s="7">
        <v>~1 lbs</v>
      </c>
      <c r="D1347" t="str" s="7">
        <v>CSA Members</v>
      </c>
      <c r="E1347" s="12">
        <v>9.8</v>
      </c>
      <c r="F1347" s="13">
        <v>10.58</v>
      </c>
      <c r="G1347" s="13">
        <f>IF(AND(ISNUMBER(E1347),ISNUMBER(F1347)),F1347-E1347,"")</f>
        <v>0.78</v>
      </c>
      <c r="H1347" s="14">
        <f>IF(AND(ISNUMBER(E1347),E1347&gt;0,ISNUMBER(F1347)),F1347/E1347-1,"")</f>
        <v>0.07959183673469372</v>
      </c>
      <c r="I1347" t="str" s="15">
        <v>Unreviewed</v>
      </c>
      <c r="J1347" s="16"/>
      <c r="K1347" t="str" s="15">
        <v/>
      </c>
      <c r="L1347" s="17" t="str">
        <f>IF(AC1347="Local catalog","",IF(AG1347="Yes",IF(ISNUMBER(E1347),E1347,""),IF(I1347="Keep current",IF(ISNUMBER(E1347),E1347,""),IF(AH1347&lt;&gt;"Yes","",IF(I1347="Approve proposed",F1347,IF(AND(I1347="Use my price",AND(ISNUMBER(J1347),J1347&gt;0)),J1347,""))))))</f>
        <v/>
      </c>
      <c r="M1347" t="str" s="7">
        <f>IF(AND(AG1347="Yes",OR(I1347="Approve proposed",I1347="Use my price")),"CHECK: protected price kept current",IF(OR(I1347="Unreviewed",I1347=""),"Pending review",IF(I1347="Hold","On hold",IF(I1347="Keep current",IF(ISNUMBER(E1347),"Kept current","CHECK: no confirmed current price"),IF(AH1347&lt;&gt;"Yes","CHECK: source needs review",IF(AND(I1347="Use my price",NOT(AND(ISNUMBER(J1347),J1347&gt;0))),"CHECK: enter a price above zero",IF(NOT(OR(I1347="Approve proposed",I1347="Use my price")),"CHECK: choose a listed decision",IF(OR(NOT(ISNUMBER(L1347)),L1347&lt;=0,NOT(ISNUMBER(Y1347)),Y1347&lt;=0,X1347&gt;=1),"CHECK: price or base unavailable",IF(L1347/(Y1347*(1-X1347))-1&lt;0,"CHECK: price below local base","Ready")))))))))</f>
        <v>Pending review</v>
      </c>
      <c r="N1347" s="18">
        <v>9.8</v>
      </c>
      <c r="O1347" s="19">
        <v>0.4</v>
      </c>
      <c r="P1347" s="14">
        <v>0.5114</v>
      </c>
      <c r="Q1347" s="20" t="str">
        <f>IF(AND(ISNUMBER(L1347),ISNUMBER(Y1347),Y1347&gt;0,X1347&lt;1),ROUND(L1347/(Y1347*(1-X1347))-1,4),"")</f>
        <v/>
      </c>
      <c r="R1347" s="12">
        <v>39.2</v>
      </c>
      <c r="S1347" s="13">
        <f>IF(AND(ISNUMBER(E1347),E1347&gt;0,ISNUMBER(F1347)),R1347*(F1347/E1347-1)*(1-'Start Here'!$B$16),0)</f>
        <v>3.0263999999999944</v>
      </c>
      <c r="T1347" s="17">
        <f>IF(AND(M1347="Ready",OR(I1347="Approve proposed",AND(I1347="Use my price",AND(ISNUMBER(J1347),J1347&gt;0))),ISNUMBER(L1347),E1347&gt;0),R1347*(L1347/E1347-1)*(1-'Start Here'!$B$16),0)</f>
        <v>0</v>
      </c>
      <c r="U1347" t="str" s="6">
        <v>Currently hidden; do not activate automatically</v>
      </c>
      <c r="V1347" t="str" s="21">
        <v>No</v>
      </c>
      <c r="W1347" t="str" s="21">
        <v>No</v>
      </c>
      <c r="X1347" s="22">
        <v>0</v>
      </c>
      <c r="Y1347" s="18">
        <v>7</v>
      </c>
      <c r="AB1347" t="str" s="6">
        <v>2026-10-01 10:41:27 UTC</v>
      </c>
      <c r="AC1347" t="str" s="6">
        <v>Local Line cache</v>
      </c>
      <c r="AD1347" s="23">
        <v>805765</v>
      </c>
      <c r="AE1347" s="23">
        <v>526821</v>
      </c>
      <c r="AF1347" t="str" s="23">
        <v>805765:526821:member</v>
      </c>
      <c r="AG1347" t="str" s="23">
        <v>No</v>
      </c>
      <c r="AH1347" t="str" s="23">
        <v>Yes</v>
      </c>
      <c r="AI1347" s="18">
        <v>28</v>
      </c>
    </row>
    <row r="1348" ht="32" customHeight="1">
      <c r="A1348" t="str" s="7">
        <v>Full Farm CSA</v>
      </c>
      <c r="B1348" t="str" s="7">
        <v>Frozen Strawberries</v>
      </c>
      <c r="C1348" t="str" s="7">
        <v>~1 lbs</v>
      </c>
      <c r="D1348" t="str" s="7">
        <v>Guest Basket</v>
      </c>
      <c r="E1348" s="12">
        <v>9.8</v>
      </c>
      <c r="F1348" s="13">
        <v>10.58</v>
      </c>
      <c r="G1348" s="13">
        <f>IF(AND(ISNUMBER(E1348),ISNUMBER(F1348)),F1348-E1348,"")</f>
        <v>0.78</v>
      </c>
      <c r="H1348" s="14">
        <f>IF(AND(ISNUMBER(E1348),E1348&gt;0,ISNUMBER(F1348)),F1348/E1348-1,"")</f>
        <v>0.07959183673469372</v>
      </c>
      <c r="I1348" t="str" s="15">
        <v>Unreviewed</v>
      </c>
      <c r="J1348" s="16"/>
      <c r="K1348" t="str" s="15">
        <v/>
      </c>
      <c r="L1348" s="17" t="str">
        <f>IF(AC1348="Local catalog","",IF(AG1348="Yes",IF(ISNUMBER(E1348),E1348,""),IF(I1348="Keep current",IF(ISNUMBER(E1348),E1348,""),IF(AH1348&lt;&gt;"Yes","",IF(I1348="Approve proposed",F1348,IF(AND(I1348="Use my price",AND(ISNUMBER(J1348),J1348&gt;0)),J1348,""))))))</f>
        <v/>
      </c>
      <c r="M1348" t="str" s="7">
        <f>IF(AND(AG1348="Yes",OR(I1348="Approve proposed",I1348="Use my price")),"CHECK: protected price kept current",IF(OR(I1348="Unreviewed",I1348=""),"Pending review",IF(I1348="Hold","On hold",IF(I1348="Keep current",IF(ISNUMBER(E1348),"Kept current","CHECK: no confirmed current price"),IF(AH1348&lt;&gt;"Yes","CHECK: source needs review",IF(AND(I1348="Use my price",NOT(AND(ISNUMBER(J1348),J1348&gt;0))),"CHECK: enter a price above zero",IF(NOT(OR(I1348="Approve proposed",I1348="Use my price")),"CHECK: choose a listed decision",IF(OR(NOT(ISNUMBER(L1348)),L1348&lt;=0,NOT(ISNUMBER(Y1348)),Y1348&lt;=0,X1348&gt;=1),"CHECK: price or base unavailable",IF(L1348/(Y1348*(1-X1348))-1&lt;0,"CHECK: price below local base","Ready")))))))))</f>
        <v>Pending review</v>
      </c>
      <c r="N1348" s="18">
        <v>9.8</v>
      </c>
      <c r="O1348" s="19">
        <v>0.4</v>
      </c>
      <c r="P1348" s="14">
        <v>0.5114</v>
      </c>
      <c r="Q1348" s="20" t="str">
        <f>IF(AND(ISNUMBER(L1348),ISNUMBER(Y1348),Y1348&gt;0,X1348&lt;1),ROUND(L1348/(Y1348*(1-X1348))-1,4),"")</f>
        <v/>
      </c>
      <c r="R1348" s="12">
        <v>50.050000000000004</v>
      </c>
      <c r="S1348" s="13">
        <f>IF(AND(ISNUMBER(E1348),E1348&gt;0,ISNUMBER(F1348)),R1348*(F1348/E1348-1)*(1-'Start Here'!$B$16),0)</f>
        <v>3.8640642857142784</v>
      </c>
      <c r="T1348" s="17">
        <f>IF(AND(M1348="Ready",OR(I1348="Approve proposed",AND(I1348="Use my price",AND(ISNUMBER(J1348),J1348&gt;0))),ISNUMBER(L1348),E1348&gt;0),R1348*(L1348/E1348-1)*(1-'Start Here'!$B$16),0)</f>
        <v>0</v>
      </c>
      <c r="U1348" t="str" s="6">
        <v>Currently hidden; do not activate automatically</v>
      </c>
      <c r="V1348" t="str" s="21">
        <v>No</v>
      </c>
      <c r="W1348" t="str" s="21">
        <v>No</v>
      </c>
      <c r="X1348" s="22">
        <v>0</v>
      </c>
      <c r="Y1348" s="18">
        <v>7</v>
      </c>
      <c r="AB1348" t="str" s="6">
        <v>2026-10-01 10:41:27 UTC</v>
      </c>
      <c r="AC1348" t="str" s="6">
        <v>Local Line cache</v>
      </c>
      <c r="AD1348" s="23">
        <v>805765</v>
      </c>
      <c r="AE1348" s="23">
        <v>526821</v>
      </c>
      <c r="AF1348" t="str" s="23">
        <v>805765:526821:guest</v>
      </c>
      <c r="AG1348" t="str" s="23">
        <v>No</v>
      </c>
      <c r="AH1348" t="str" s="23">
        <v>Yes</v>
      </c>
      <c r="AI1348" s="18">
        <v>35</v>
      </c>
    </row>
    <row r="1349" ht="32" customHeight="1">
      <c r="A1349" t="str" s="7">
        <v>Full Farm CSA</v>
      </c>
      <c r="B1349" t="str" s="7">
        <v>Frozen Strawberries</v>
      </c>
      <c r="C1349" t="str" s="7">
        <v>~1 lbs</v>
      </c>
      <c r="D1349" t="str" s="7">
        <v>SNAP</v>
      </c>
      <c r="E1349" s="12">
        <v>9.8</v>
      </c>
      <c r="F1349" s="13">
        <v>9.8</v>
      </c>
      <c r="G1349" s="13">
        <f>IF(AND(ISNUMBER(E1349),ISNUMBER(F1349)),F1349-E1349,"")</f>
        <v>0</v>
      </c>
      <c r="H1349" s="14">
        <f>IF(AND(ISNUMBER(E1349),E1349&gt;0,ISNUMBER(F1349)),F1349/E1349-1,"")</f>
        <v>0</v>
      </c>
      <c r="I1349" t="str" s="15">
        <v>Keep current</v>
      </c>
      <c r="J1349" s="16"/>
      <c r="K1349" t="str" s="15">
        <v/>
      </c>
      <c r="L1349" s="17">
        <f>IF(AC1349="Local catalog","",IF(AG1349="Yes",IF(ISNUMBER(E1349),E1349,""),IF(I1349="Keep current",IF(ISNUMBER(E1349),E1349,""),IF(AH1349&lt;&gt;"Yes","",IF(I1349="Approve proposed",F1349,IF(AND(I1349="Use my price",AND(ISNUMBER(J1349),J1349&gt;0)),J1349,""))))))</f>
        <v>9.8</v>
      </c>
      <c r="M1349" t="str" s="7">
        <f>IF(AND(AG1349="Yes",OR(I1349="Approve proposed",I1349="Use my price")),"CHECK: protected price kept current",IF(OR(I1349="Unreviewed",I1349=""),"Pending review",IF(I1349="Hold","On hold",IF(I1349="Keep current",IF(ISNUMBER(E1349),"Kept current","CHECK: no confirmed current price"),IF(AH1349&lt;&gt;"Yes","CHECK: source needs review",IF(AND(I1349="Use my price",NOT(AND(ISNUMBER(J1349),J1349&gt;0))),"CHECK: enter a price above zero",IF(NOT(OR(I1349="Approve proposed",I1349="Use my price")),"CHECK: choose a listed decision",IF(OR(NOT(ISNUMBER(L1349)),L1349&lt;=0,NOT(ISNUMBER(Y1349)),Y1349&lt;=0,X1349&gt;=1),"CHECK: price or base unavailable",IF(L1349/(Y1349*(1-X1349))-1&lt;0,"CHECK: price below local base","Ready")))))))))</f>
        <v>Kept current</v>
      </c>
      <c r="N1349" s="18">
        <v>9.8</v>
      </c>
      <c r="O1349" s="19">
        <v>0.4</v>
      </c>
      <c r="P1349" s="14">
        <v>0.4</v>
      </c>
      <c r="Q1349" s="20">
        <f>IF(AND(ISNUMBER(L1349),ISNUMBER(Y1349),Y1349&gt;0,X1349&lt;1),ROUND(L1349/(Y1349*(1-X1349))-1,4),"")</f>
        <v>0.4</v>
      </c>
      <c r="R1349" s="12">
        <v>0</v>
      </c>
      <c r="S1349" s="13">
        <f>IF(AND(ISNUMBER(E1349),E1349&gt;0,ISNUMBER(F1349)),R1349*(F1349/E1349-1)*(1-'Start Here'!$B$16),0)</f>
        <v>0</v>
      </c>
      <c r="T1349" s="17">
        <f>IF(AND(M1349="Ready",OR(I1349="Approve proposed",AND(I1349="Use my price",AND(ISNUMBER(J1349),J1349&gt;0))),ISNUMBER(L1349),E1349&gt;0),R1349*(L1349/E1349-1)*(1-'Start Here'!$B$16),0)</f>
        <v>0</v>
      </c>
      <c r="U1349" t="str" s="6">
        <v>SNAP: preserve existing selling price; Currently hidden; do not activate automatically</v>
      </c>
      <c r="V1349" t="str" s="21">
        <v>No</v>
      </c>
      <c r="W1349" t="str" s="21">
        <v>No</v>
      </c>
      <c r="X1349" s="22">
        <v>0</v>
      </c>
      <c r="Y1349" s="18">
        <v>7</v>
      </c>
      <c r="AB1349" t="str" s="6">
        <v>2026-10-01 10:41:27 UTC</v>
      </c>
      <c r="AC1349" t="str" s="6">
        <v>Local Line cache</v>
      </c>
      <c r="AD1349" s="23">
        <v>805765</v>
      </c>
      <c r="AE1349" s="23">
        <v>526821</v>
      </c>
      <c r="AF1349" t="str" s="23">
        <v>805765:526821:snap</v>
      </c>
      <c r="AG1349" t="str" s="23">
        <v>Yes</v>
      </c>
      <c r="AH1349" t="str" s="23">
        <v>Yes</v>
      </c>
      <c r="AI1349" s="18">
        <v>0</v>
      </c>
    </row>
    <row r="1350" ht="32" customHeight="1">
      <c r="A1350" t="str" s="7">
        <v>Full Farm CSA</v>
      </c>
      <c r="B1350" t="str" s="7">
        <v>Ground Meat Bundle</v>
      </c>
      <c r="C1350" t="str" s="7">
        <v>Each</v>
      </c>
      <c r="D1350" t="str" s="7">
        <v>Herd Share Members</v>
      </c>
      <c r="G1350" s="13" t="str">
        <f>IF(AND(ISNUMBER(E1350),ISNUMBER(F1350)),F1350-E1350,"")</f>
        <v/>
      </c>
      <c r="H1350" s="14" t="str">
        <f>IF(AND(ISNUMBER(E1350),E1350&gt;0,ISNUMBER(F1350)),F1350/E1350-1,"")</f>
        <v/>
      </c>
      <c r="I1350" t="str" s="15">
        <v>Hold</v>
      </c>
      <c r="J1350" s="24"/>
      <c r="K1350" t="str" s="15">
        <v/>
      </c>
      <c r="L1350" s="17" t="str">
        <f>IF(AC1350="Local catalog","",IF(AG1350="Yes",IF(ISNUMBER(E1350),E1350,""),IF(I1350="Keep current",IF(ISNUMBER(E1350),E1350,""),IF(AH1350&lt;&gt;"Yes","",IF(I1350="Approve proposed",F1350,IF(AND(I1350="Use my price",AND(ISNUMBER(J1350),J1350&gt;0)),J1350,""))))))</f>
        <v/>
      </c>
      <c r="M1350" t="str" s="7">
        <f>IF(AND(AG1350="Yes",OR(I1350="Approve proposed",I1350="Use my price")),"CHECK: protected price kept current",IF(OR(I1350="Unreviewed",I1350=""),"Pending review",IF(I1350="Hold","On hold",IF(I1350="Keep current",IF(ISNUMBER(E1350),"Kept current","CHECK: no confirmed current price"),IF(AH1350&lt;&gt;"Yes","CHECK: source needs review",IF(AND(I1350="Use my price",NOT(AND(ISNUMBER(J1350),J1350&gt;0))),"CHECK: enter a price above zero",IF(NOT(OR(I1350="Approve proposed",I1350="Use my price")),"CHECK: choose a listed decision",IF(OR(NOT(ISNUMBER(L1350)),L1350&lt;=0,NOT(ISNUMBER(Y1350)),Y1350&lt;=0,X1350&gt;=1),"CHECK: price or base unavailable",IF(L1350/(Y1350*(1-X1350))-1&lt;0,"CHECK: price below local base","Ready")))))))))</f>
        <v>On hold</v>
      </c>
      <c r="N1350" s="18">
        <v>46.34</v>
      </c>
      <c r="O1350" s="19">
        <v>0.4</v>
      </c>
      <c r="Q1350" s="20" t="str">
        <f>IF(AND(ISNUMBER(L1350),ISNUMBER(Y1350),Y1350&gt;0,X1350&lt;1),ROUND(L1350/(Y1350*(1-X1350))-1,4),"")</f>
        <v/>
      </c>
      <c r="R1350" s="12">
        <v>0</v>
      </c>
      <c r="S1350" s="13">
        <f>IF(AND(ISNUMBER(E1350),E1350&gt;0,ISNUMBER(F1350)),R1350*(F1350/E1350-1)*(1-'Start Here'!$B$16),0)</f>
        <v>0</v>
      </c>
      <c r="T1350" s="17">
        <f>IF(AND(M1350="Ready",OR(I1350="Approve proposed",AND(I1350="Use my price",AND(ISNUMBER(J1350),J1350&gt;0))),ISNUMBER(L1350),E1350&gt;0),R1350*(L1350/E1350-1)*(1-'Start Here'!$B$16),0)</f>
        <v>0</v>
      </c>
      <c r="U1350" t="str" s="6">
        <v>No confirmed Local Line price/list; local calculation is reference only; Currently hidden; do not activate automatically</v>
      </c>
      <c r="V1350" t="str" s="21">
        <v>No</v>
      </c>
      <c r="W1350" t="str" s="21">
        <v>No</v>
      </c>
      <c r="X1350" s="22">
        <v>0</v>
      </c>
      <c r="Y1350" s="18">
        <v>33.1</v>
      </c>
      <c r="AB1350" t="str" s="6">
        <v/>
      </c>
      <c r="AC1350" t="str" s="6">
        <v>Local calculation only</v>
      </c>
      <c r="AD1350" s="23">
        <v>1023667</v>
      </c>
      <c r="AE1350" s="23">
        <v>811597</v>
      </c>
      <c r="AF1350" t="str" s="23">
        <v>1023667:811597:herdShare</v>
      </c>
      <c r="AG1350" t="str" s="23">
        <v>No</v>
      </c>
      <c r="AH1350" t="str" s="23">
        <v>No</v>
      </c>
      <c r="AI1350" s="18">
        <v>0</v>
      </c>
    </row>
    <row r="1351" ht="32" customHeight="1">
      <c r="A1351" t="str" s="7">
        <v>Full Farm CSA</v>
      </c>
      <c r="B1351" t="str" s="7">
        <v>Ground Meat Bundle</v>
      </c>
      <c r="C1351" t="str" s="7">
        <v>Each</v>
      </c>
      <c r="D1351" t="str" s="7">
        <v>CSA Members</v>
      </c>
      <c r="G1351" s="13" t="str">
        <f>IF(AND(ISNUMBER(E1351),ISNUMBER(F1351)),F1351-E1351,"")</f>
        <v/>
      </c>
      <c r="H1351" s="14" t="str">
        <f>IF(AND(ISNUMBER(E1351),E1351&gt;0,ISNUMBER(F1351)),F1351/E1351-1,"")</f>
        <v/>
      </c>
      <c r="I1351" t="str" s="15">
        <v>Hold</v>
      </c>
      <c r="J1351" s="24"/>
      <c r="K1351" t="str" s="15">
        <v/>
      </c>
      <c r="L1351" s="17" t="str">
        <f>IF(AC1351="Local catalog","",IF(AG1351="Yes",IF(ISNUMBER(E1351),E1351,""),IF(I1351="Keep current",IF(ISNUMBER(E1351),E1351,""),IF(AH1351&lt;&gt;"Yes","",IF(I1351="Approve proposed",F1351,IF(AND(I1351="Use my price",AND(ISNUMBER(J1351),J1351&gt;0)),J1351,""))))))</f>
        <v/>
      </c>
      <c r="M1351" t="str" s="7">
        <f>IF(AND(AG1351="Yes",OR(I1351="Approve proposed",I1351="Use my price")),"CHECK: protected price kept current",IF(OR(I1351="Unreviewed",I1351=""),"Pending review",IF(I1351="Hold","On hold",IF(I1351="Keep current",IF(ISNUMBER(E1351),"Kept current","CHECK: no confirmed current price"),IF(AH1351&lt;&gt;"Yes","CHECK: source needs review",IF(AND(I1351="Use my price",NOT(AND(ISNUMBER(J1351),J1351&gt;0))),"CHECK: enter a price above zero",IF(NOT(OR(I1351="Approve proposed",I1351="Use my price")),"CHECK: choose a listed decision",IF(OR(NOT(ISNUMBER(L1351)),L1351&lt;=0,NOT(ISNUMBER(Y1351)),Y1351&lt;=0,X1351&gt;=1),"CHECK: price or base unavailable",IF(L1351/(Y1351*(1-X1351))-1&lt;0,"CHECK: price below local base","Ready")))))))))</f>
        <v>On hold</v>
      </c>
      <c r="N1351" s="18">
        <v>46.34</v>
      </c>
      <c r="O1351" s="19">
        <v>0.4</v>
      </c>
      <c r="Q1351" s="20" t="str">
        <f>IF(AND(ISNUMBER(L1351),ISNUMBER(Y1351),Y1351&gt;0,X1351&lt;1),ROUND(L1351/(Y1351*(1-X1351))-1,4),"")</f>
        <v/>
      </c>
      <c r="R1351" s="12">
        <v>0</v>
      </c>
      <c r="S1351" s="13">
        <f>IF(AND(ISNUMBER(E1351),E1351&gt;0,ISNUMBER(F1351)),R1351*(F1351/E1351-1)*(1-'Start Here'!$B$16),0)</f>
        <v>0</v>
      </c>
      <c r="T1351" s="17">
        <f>IF(AND(M1351="Ready",OR(I1351="Approve proposed",AND(I1351="Use my price",AND(ISNUMBER(J1351),J1351&gt;0))),ISNUMBER(L1351),E1351&gt;0),R1351*(L1351/E1351-1)*(1-'Start Here'!$B$16),0)</f>
        <v>0</v>
      </c>
      <c r="U1351" t="str" s="6">
        <v>No confirmed Local Line price/list; local calculation is reference only; Currently hidden; do not activate automatically</v>
      </c>
      <c r="V1351" t="str" s="21">
        <v>No</v>
      </c>
      <c r="W1351" t="str" s="21">
        <v>No</v>
      </c>
      <c r="X1351" s="22">
        <v>0</v>
      </c>
      <c r="Y1351" s="18">
        <v>33.1</v>
      </c>
      <c r="AB1351" t="str" s="6">
        <v/>
      </c>
      <c r="AC1351" t="str" s="6">
        <v>Local calculation only</v>
      </c>
      <c r="AD1351" s="23">
        <v>1023667</v>
      </c>
      <c r="AE1351" s="23">
        <v>811597</v>
      </c>
      <c r="AF1351" t="str" s="23">
        <v>1023667:811597:member</v>
      </c>
      <c r="AG1351" t="str" s="23">
        <v>No</v>
      </c>
      <c r="AH1351" t="str" s="23">
        <v>No</v>
      </c>
      <c r="AI1351" s="18">
        <v>0</v>
      </c>
    </row>
    <row r="1352" ht="32" customHeight="1">
      <c r="A1352" t="str" s="7">
        <v>Full Farm CSA</v>
      </c>
      <c r="B1352" t="str" s="7">
        <v>Ground Meat Bundle</v>
      </c>
      <c r="C1352" t="str" s="7">
        <v>Each</v>
      </c>
      <c r="D1352" t="str" s="7">
        <v>Guest Basket</v>
      </c>
      <c r="G1352" s="13" t="str">
        <f>IF(AND(ISNUMBER(E1352),ISNUMBER(F1352)),F1352-E1352,"")</f>
        <v/>
      </c>
      <c r="H1352" s="14" t="str">
        <f>IF(AND(ISNUMBER(E1352),E1352&gt;0,ISNUMBER(F1352)),F1352/E1352-1,"")</f>
        <v/>
      </c>
      <c r="I1352" t="str" s="15">
        <v>Hold</v>
      </c>
      <c r="J1352" s="24"/>
      <c r="K1352" t="str" s="15">
        <v/>
      </c>
      <c r="L1352" s="17" t="str">
        <f>IF(AC1352="Local catalog","",IF(AG1352="Yes",IF(ISNUMBER(E1352),E1352,""),IF(I1352="Keep current",IF(ISNUMBER(E1352),E1352,""),IF(AH1352&lt;&gt;"Yes","",IF(I1352="Approve proposed",F1352,IF(AND(I1352="Use my price",AND(ISNUMBER(J1352),J1352&gt;0)),J1352,""))))))</f>
        <v/>
      </c>
      <c r="M1352" t="str" s="7">
        <f>IF(AND(AG1352="Yes",OR(I1352="Approve proposed",I1352="Use my price")),"CHECK: protected price kept current",IF(OR(I1352="Unreviewed",I1352=""),"Pending review",IF(I1352="Hold","On hold",IF(I1352="Keep current",IF(ISNUMBER(E1352),"Kept current","CHECK: no confirmed current price"),IF(AH1352&lt;&gt;"Yes","CHECK: source needs review",IF(AND(I1352="Use my price",NOT(AND(ISNUMBER(J1352),J1352&gt;0))),"CHECK: enter a price above zero",IF(NOT(OR(I1352="Approve proposed",I1352="Use my price")),"CHECK: choose a listed decision",IF(OR(NOT(ISNUMBER(L1352)),L1352&lt;=0,NOT(ISNUMBER(Y1352)),Y1352&lt;=0,X1352&gt;=1),"CHECK: price or base unavailable",IF(L1352/(Y1352*(1-X1352))-1&lt;0,"CHECK: price below local base","Ready")))))))))</f>
        <v>On hold</v>
      </c>
      <c r="N1352" s="18">
        <v>46.34</v>
      </c>
      <c r="O1352" s="19">
        <v>0.4</v>
      </c>
      <c r="Q1352" s="20" t="str">
        <f>IF(AND(ISNUMBER(L1352),ISNUMBER(Y1352),Y1352&gt;0,X1352&lt;1),ROUND(L1352/(Y1352*(1-X1352))-1,4),"")</f>
        <v/>
      </c>
      <c r="R1352" s="12">
        <v>0</v>
      </c>
      <c r="S1352" s="13">
        <f>IF(AND(ISNUMBER(E1352),E1352&gt;0,ISNUMBER(F1352)),R1352*(F1352/E1352-1)*(1-'Start Here'!$B$16),0)</f>
        <v>0</v>
      </c>
      <c r="T1352" s="17">
        <f>IF(AND(M1352="Ready",OR(I1352="Approve proposed",AND(I1352="Use my price",AND(ISNUMBER(J1352),J1352&gt;0))),ISNUMBER(L1352),E1352&gt;0),R1352*(L1352/E1352-1)*(1-'Start Here'!$B$16),0)</f>
        <v>0</v>
      </c>
      <c r="U1352" t="str" s="6">
        <v>No confirmed Local Line price/list; local calculation is reference only; Currently hidden; do not activate automatically</v>
      </c>
      <c r="V1352" t="str" s="21">
        <v>No</v>
      </c>
      <c r="W1352" t="str" s="21">
        <v>No</v>
      </c>
      <c r="X1352" s="22">
        <v>0</v>
      </c>
      <c r="Y1352" s="18">
        <v>33.1</v>
      </c>
      <c r="AB1352" t="str" s="6">
        <v/>
      </c>
      <c r="AC1352" t="str" s="6">
        <v>Local calculation only</v>
      </c>
      <c r="AD1352" s="23">
        <v>1023667</v>
      </c>
      <c r="AE1352" s="23">
        <v>811597</v>
      </c>
      <c r="AF1352" t="str" s="23">
        <v>1023667:811597:guest</v>
      </c>
      <c r="AG1352" t="str" s="23">
        <v>No</v>
      </c>
      <c r="AH1352" t="str" s="23">
        <v>No</v>
      </c>
      <c r="AI1352" s="18">
        <v>0</v>
      </c>
    </row>
    <row r="1353" ht="32" customHeight="1">
      <c r="A1353" t="str" s="7">
        <v>Full Farm CSA</v>
      </c>
      <c r="B1353" t="str" s="7">
        <v>Ground Meat Bundle</v>
      </c>
      <c r="C1353" t="str" s="7">
        <v>Each</v>
      </c>
      <c r="D1353" t="str" s="7">
        <v>SNAP</v>
      </c>
      <c r="G1353" s="13" t="str">
        <f>IF(AND(ISNUMBER(E1353),ISNUMBER(F1353)),F1353-E1353,"")</f>
        <v/>
      </c>
      <c r="H1353" s="14" t="str">
        <f>IF(AND(ISNUMBER(E1353),E1353&gt;0,ISNUMBER(F1353)),F1353/E1353-1,"")</f>
        <v/>
      </c>
      <c r="I1353" t="str" s="15">
        <v>Hold</v>
      </c>
      <c r="J1353" s="24"/>
      <c r="K1353" t="str" s="15">
        <v/>
      </c>
      <c r="L1353" s="17" t="str">
        <f>IF(AC1353="Local catalog","",IF(AG1353="Yes",IF(ISNUMBER(E1353),E1353,""),IF(I1353="Keep current",IF(ISNUMBER(E1353),E1353,""),IF(AH1353&lt;&gt;"Yes","",IF(I1353="Approve proposed",F1353,IF(AND(I1353="Use my price",AND(ISNUMBER(J1353),J1353&gt;0)),J1353,""))))))</f>
        <v/>
      </c>
      <c r="M1353" t="str" s="7">
        <f>IF(AND(AG1353="Yes",OR(I1353="Approve proposed",I1353="Use my price")),"CHECK: protected price kept current",IF(OR(I1353="Unreviewed",I1353=""),"Pending review",IF(I1353="Hold","On hold",IF(I1353="Keep current",IF(ISNUMBER(E1353),"Kept current","CHECK: no confirmed current price"),IF(AH1353&lt;&gt;"Yes","CHECK: source needs review",IF(AND(I1353="Use my price",NOT(AND(ISNUMBER(J1353),J1353&gt;0))),"CHECK: enter a price above zero",IF(NOT(OR(I1353="Approve proposed",I1353="Use my price")),"CHECK: choose a listed decision",IF(OR(NOT(ISNUMBER(L1353)),L1353&lt;=0,NOT(ISNUMBER(Y1353)),Y1353&lt;=0,X1353&gt;=1),"CHECK: price or base unavailable",IF(L1353/(Y1353*(1-X1353))-1&lt;0,"CHECK: price below local base","Ready")))))))))</f>
        <v>On hold</v>
      </c>
      <c r="N1353" s="18">
        <v>46.34</v>
      </c>
      <c r="O1353" s="19">
        <v>0.4</v>
      </c>
      <c r="Q1353" s="20" t="str">
        <f>IF(AND(ISNUMBER(L1353),ISNUMBER(Y1353),Y1353&gt;0,X1353&lt;1),ROUND(L1353/(Y1353*(1-X1353))-1,4),"")</f>
        <v/>
      </c>
      <c r="R1353" s="12">
        <v>0</v>
      </c>
      <c r="S1353" s="13">
        <f>IF(AND(ISNUMBER(E1353),E1353&gt;0,ISNUMBER(F1353)),R1353*(F1353/E1353-1)*(1-'Start Here'!$B$16),0)</f>
        <v>0</v>
      </c>
      <c r="T1353" s="17">
        <f>IF(AND(M1353="Ready",OR(I1353="Approve proposed",AND(I1353="Use my price",AND(ISNUMBER(J1353),J1353&gt;0))),ISNUMBER(L1353),E1353&gt;0),R1353*(L1353/E1353-1)*(1-'Start Here'!$B$16),0)</f>
        <v>0</v>
      </c>
      <c r="U1353" t="str" s="6">
        <v>SNAP: preserve existing selling price; No confirmed Local Line price/list; local calculation is reference only; Currently hidden; do not activate automatically</v>
      </c>
      <c r="V1353" t="str" s="21">
        <v>No</v>
      </c>
      <c r="W1353" t="str" s="21">
        <v>No</v>
      </c>
      <c r="X1353" s="22">
        <v>0</v>
      </c>
      <c r="Y1353" s="18">
        <v>33.1</v>
      </c>
      <c r="AB1353" t="str" s="6">
        <v/>
      </c>
      <c r="AC1353" t="str" s="6">
        <v>Local calculation only</v>
      </c>
      <c r="AD1353" s="23">
        <v>1023667</v>
      </c>
      <c r="AE1353" s="23">
        <v>811597</v>
      </c>
      <c r="AF1353" t="str" s="23">
        <v>1023667:811597:snap</v>
      </c>
      <c r="AG1353" t="str" s="23">
        <v>Yes</v>
      </c>
      <c r="AH1353" t="str" s="23">
        <v>No</v>
      </c>
      <c r="AI1353" s="18">
        <v>0</v>
      </c>
    </row>
    <row r="1354" ht="32" customHeight="1">
      <c r="A1354" t="str" s="7">
        <v>Full Farm CSA</v>
      </c>
      <c r="B1354" t="str" s="7">
        <v>Hyland Processing Variety Pack</v>
      </c>
      <c r="C1354" t="str" s="7">
        <v>Each</v>
      </c>
      <c r="D1354" t="str" s="7">
        <v>Herd Share Members</v>
      </c>
      <c r="G1354" s="13" t="str">
        <f>IF(AND(ISNUMBER(E1354),ISNUMBER(F1354)),F1354-E1354,"")</f>
        <v/>
      </c>
      <c r="H1354" s="14" t="str">
        <f>IF(AND(ISNUMBER(E1354),E1354&gt;0,ISNUMBER(F1354)),F1354/E1354-1,"")</f>
        <v/>
      </c>
      <c r="I1354" t="str" s="15">
        <v>Hold</v>
      </c>
      <c r="J1354" s="24"/>
      <c r="K1354" t="str" s="15">
        <v/>
      </c>
      <c r="L1354" s="17" t="str">
        <f>IF(AC1354="Local catalog","",IF(AG1354="Yes",IF(ISNUMBER(E1354),E1354,""),IF(I1354="Keep current",IF(ISNUMBER(E1354),E1354,""),IF(AH1354&lt;&gt;"Yes","",IF(I1354="Approve proposed",F1354,IF(AND(I1354="Use my price",AND(ISNUMBER(J1354),J1354&gt;0)),J1354,""))))))</f>
        <v/>
      </c>
      <c r="M1354" t="str" s="7">
        <f>IF(AND(AG1354="Yes",OR(I1354="Approve proposed",I1354="Use my price")),"CHECK: protected price kept current",IF(OR(I1354="Unreviewed",I1354=""),"Pending review",IF(I1354="Hold","On hold",IF(I1354="Keep current",IF(ISNUMBER(E1354),"Kept current","CHECK: no confirmed current price"),IF(AH1354&lt;&gt;"Yes","CHECK: source needs review",IF(AND(I1354="Use my price",NOT(AND(ISNUMBER(J1354),J1354&gt;0))),"CHECK: enter a price above zero",IF(NOT(OR(I1354="Approve proposed",I1354="Use my price")),"CHECK: choose a listed decision",IF(OR(NOT(ISNUMBER(L1354)),L1354&lt;=0,NOT(ISNUMBER(Y1354)),Y1354&lt;=0,X1354&gt;=1),"CHECK: price or base unavailable",IF(L1354/(Y1354*(1-X1354))-1&lt;0,"CHECK: price below local base","Ready")))))))))</f>
        <v>On hold</v>
      </c>
      <c r="N1354" s="18">
        <v>60.68</v>
      </c>
      <c r="O1354" s="19">
        <v>0.4</v>
      </c>
      <c r="Q1354" s="20" t="str">
        <f>IF(AND(ISNUMBER(L1354),ISNUMBER(Y1354),Y1354&gt;0,X1354&lt;1),ROUND(L1354/(Y1354*(1-X1354))-1,4),"")</f>
        <v/>
      </c>
      <c r="R1354" s="12">
        <v>0</v>
      </c>
      <c r="S1354" s="13">
        <f>IF(AND(ISNUMBER(E1354),E1354&gt;0,ISNUMBER(F1354)),R1354*(F1354/E1354-1)*(1-'Start Here'!$B$16),0)</f>
        <v>0</v>
      </c>
      <c r="T1354" s="17">
        <f>IF(AND(M1354="Ready",OR(I1354="Approve proposed",AND(I1354="Use my price",AND(ISNUMBER(J1354),J1354&gt;0))),ISNUMBER(L1354),E1354&gt;0),R1354*(L1354/E1354-1)*(1-'Start Here'!$B$16),0)</f>
        <v>0</v>
      </c>
      <c r="U1354" t="str" s="6">
        <v>No confirmed Local Line price/list; local calculation is reference only; Currently hidden; do not activate automatically</v>
      </c>
      <c r="V1354" t="str" s="21">
        <v>No</v>
      </c>
      <c r="W1354" t="str" s="21">
        <v>No</v>
      </c>
      <c r="X1354" s="22">
        <v>0</v>
      </c>
      <c r="Y1354" s="18">
        <v>43.34</v>
      </c>
      <c r="AB1354" t="str" s="6">
        <v/>
      </c>
      <c r="AC1354" t="str" s="6">
        <v>Local calculation only</v>
      </c>
      <c r="AD1354" s="23">
        <v>1017942</v>
      </c>
      <c r="AE1354" s="23">
        <v>803346</v>
      </c>
      <c r="AF1354" t="str" s="23">
        <v>1017942:803346:herdShare</v>
      </c>
      <c r="AG1354" t="str" s="23">
        <v>No</v>
      </c>
      <c r="AH1354" t="str" s="23">
        <v>No</v>
      </c>
      <c r="AI1354" s="18">
        <v>0</v>
      </c>
    </row>
    <row r="1355" ht="32" customHeight="1">
      <c r="A1355" t="str" s="7">
        <v>Full Farm CSA</v>
      </c>
      <c r="B1355" t="str" s="7">
        <v>Hyland Processing Variety Pack</v>
      </c>
      <c r="C1355" t="str" s="7">
        <v>Each</v>
      </c>
      <c r="D1355" t="str" s="7">
        <v>CSA Members</v>
      </c>
      <c r="G1355" s="13" t="str">
        <f>IF(AND(ISNUMBER(E1355),ISNUMBER(F1355)),F1355-E1355,"")</f>
        <v/>
      </c>
      <c r="H1355" s="14" t="str">
        <f>IF(AND(ISNUMBER(E1355),E1355&gt;0,ISNUMBER(F1355)),F1355/E1355-1,"")</f>
        <v/>
      </c>
      <c r="I1355" t="str" s="15">
        <v>Hold</v>
      </c>
      <c r="J1355" s="24"/>
      <c r="K1355" t="str" s="15">
        <v/>
      </c>
      <c r="L1355" s="17" t="str">
        <f>IF(AC1355="Local catalog","",IF(AG1355="Yes",IF(ISNUMBER(E1355),E1355,""),IF(I1355="Keep current",IF(ISNUMBER(E1355),E1355,""),IF(AH1355&lt;&gt;"Yes","",IF(I1355="Approve proposed",F1355,IF(AND(I1355="Use my price",AND(ISNUMBER(J1355),J1355&gt;0)),J1355,""))))))</f>
        <v/>
      </c>
      <c r="M1355" t="str" s="7">
        <f>IF(AND(AG1355="Yes",OR(I1355="Approve proposed",I1355="Use my price")),"CHECK: protected price kept current",IF(OR(I1355="Unreviewed",I1355=""),"Pending review",IF(I1355="Hold","On hold",IF(I1355="Keep current",IF(ISNUMBER(E1355),"Kept current","CHECK: no confirmed current price"),IF(AH1355&lt;&gt;"Yes","CHECK: source needs review",IF(AND(I1355="Use my price",NOT(AND(ISNUMBER(J1355),J1355&gt;0))),"CHECK: enter a price above zero",IF(NOT(OR(I1355="Approve proposed",I1355="Use my price")),"CHECK: choose a listed decision",IF(OR(NOT(ISNUMBER(L1355)),L1355&lt;=0,NOT(ISNUMBER(Y1355)),Y1355&lt;=0,X1355&gt;=1),"CHECK: price or base unavailable",IF(L1355/(Y1355*(1-X1355))-1&lt;0,"CHECK: price below local base","Ready")))))))))</f>
        <v>On hold</v>
      </c>
      <c r="N1355" s="18">
        <v>60.68</v>
      </c>
      <c r="O1355" s="19">
        <v>0.4</v>
      </c>
      <c r="Q1355" s="20" t="str">
        <f>IF(AND(ISNUMBER(L1355),ISNUMBER(Y1355),Y1355&gt;0,X1355&lt;1),ROUND(L1355/(Y1355*(1-X1355))-1,4),"")</f>
        <v/>
      </c>
      <c r="R1355" s="12">
        <v>0</v>
      </c>
      <c r="S1355" s="13">
        <f>IF(AND(ISNUMBER(E1355),E1355&gt;0,ISNUMBER(F1355)),R1355*(F1355/E1355-1)*(1-'Start Here'!$B$16),0)</f>
        <v>0</v>
      </c>
      <c r="T1355" s="17">
        <f>IF(AND(M1355="Ready",OR(I1355="Approve proposed",AND(I1355="Use my price",AND(ISNUMBER(J1355),J1355&gt;0))),ISNUMBER(L1355),E1355&gt;0),R1355*(L1355/E1355-1)*(1-'Start Here'!$B$16),0)</f>
        <v>0</v>
      </c>
      <c r="U1355" t="str" s="6">
        <v>No confirmed Local Line price/list; local calculation is reference only; Currently hidden; do not activate automatically</v>
      </c>
      <c r="V1355" t="str" s="21">
        <v>No</v>
      </c>
      <c r="W1355" t="str" s="21">
        <v>No</v>
      </c>
      <c r="X1355" s="22">
        <v>0</v>
      </c>
      <c r="Y1355" s="18">
        <v>43.34</v>
      </c>
      <c r="AB1355" t="str" s="6">
        <v/>
      </c>
      <c r="AC1355" t="str" s="6">
        <v>Local calculation only</v>
      </c>
      <c r="AD1355" s="23">
        <v>1017942</v>
      </c>
      <c r="AE1355" s="23">
        <v>803346</v>
      </c>
      <c r="AF1355" t="str" s="23">
        <v>1017942:803346:member</v>
      </c>
      <c r="AG1355" t="str" s="23">
        <v>No</v>
      </c>
      <c r="AH1355" t="str" s="23">
        <v>No</v>
      </c>
      <c r="AI1355" s="18">
        <v>0</v>
      </c>
    </row>
    <row r="1356" ht="32" customHeight="1">
      <c r="A1356" t="str" s="7">
        <v>Full Farm CSA</v>
      </c>
      <c r="B1356" t="str" s="7">
        <v>Hyland Processing Variety Pack</v>
      </c>
      <c r="C1356" t="str" s="7">
        <v>Each</v>
      </c>
      <c r="D1356" t="str" s="7">
        <v>Guest Basket</v>
      </c>
      <c r="G1356" s="13" t="str">
        <f>IF(AND(ISNUMBER(E1356),ISNUMBER(F1356)),F1356-E1356,"")</f>
        <v/>
      </c>
      <c r="H1356" s="14" t="str">
        <f>IF(AND(ISNUMBER(E1356),E1356&gt;0,ISNUMBER(F1356)),F1356/E1356-1,"")</f>
        <v/>
      </c>
      <c r="I1356" t="str" s="15">
        <v>Hold</v>
      </c>
      <c r="J1356" s="24"/>
      <c r="K1356" t="str" s="15">
        <v/>
      </c>
      <c r="L1356" s="17" t="str">
        <f>IF(AC1356="Local catalog","",IF(AG1356="Yes",IF(ISNUMBER(E1356),E1356,""),IF(I1356="Keep current",IF(ISNUMBER(E1356),E1356,""),IF(AH1356&lt;&gt;"Yes","",IF(I1356="Approve proposed",F1356,IF(AND(I1356="Use my price",AND(ISNUMBER(J1356),J1356&gt;0)),J1356,""))))))</f>
        <v/>
      </c>
      <c r="M1356" t="str" s="7">
        <f>IF(AND(AG1356="Yes",OR(I1356="Approve proposed",I1356="Use my price")),"CHECK: protected price kept current",IF(OR(I1356="Unreviewed",I1356=""),"Pending review",IF(I1356="Hold","On hold",IF(I1356="Keep current",IF(ISNUMBER(E1356),"Kept current","CHECK: no confirmed current price"),IF(AH1356&lt;&gt;"Yes","CHECK: source needs review",IF(AND(I1356="Use my price",NOT(AND(ISNUMBER(J1356),J1356&gt;0))),"CHECK: enter a price above zero",IF(NOT(OR(I1356="Approve proposed",I1356="Use my price")),"CHECK: choose a listed decision",IF(OR(NOT(ISNUMBER(L1356)),L1356&lt;=0,NOT(ISNUMBER(Y1356)),Y1356&lt;=0,X1356&gt;=1),"CHECK: price or base unavailable",IF(L1356/(Y1356*(1-X1356))-1&lt;0,"CHECK: price below local base","Ready")))))))))</f>
        <v>On hold</v>
      </c>
      <c r="N1356" s="18">
        <v>60.68</v>
      </c>
      <c r="O1356" s="19">
        <v>0.4</v>
      </c>
      <c r="Q1356" s="20" t="str">
        <f>IF(AND(ISNUMBER(L1356),ISNUMBER(Y1356),Y1356&gt;0,X1356&lt;1),ROUND(L1356/(Y1356*(1-X1356))-1,4),"")</f>
        <v/>
      </c>
      <c r="R1356" s="12">
        <v>0</v>
      </c>
      <c r="S1356" s="13">
        <f>IF(AND(ISNUMBER(E1356),E1356&gt;0,ISNUMBER(F1356)),R1356*(F1356/E1356-1)*(1-'Start Here'!$B$16),0)</f>
        <v>0</v>
      </c>
      <c r="T1356" s="17">
        <f>IF(AND(M1356="Ready",OR(I1356="Approve proposed",AND(I1356="Use my price",AND(ISNUMBER(J1356),J1356&gt;0))),ISNUMBER(L1356),E1356&gt;0),R1356*(L1356/E1356-1)*(1-'Start Here'!$B$16),0)</f>
        <v>0</v>
      </c>
      <c r="U1356" t="str" s="6">
        <v>No confirmed Local Line price/list; local calculation is reference only; Currently hidden; do not activate automatically</v>
      </c>
      <c r="V1356" t="str" s="21">
        <v>No</v>
      </c>
      <c r="W1356" t="str" s="21">
        <v>No</v>
      </c>
      <c r="X1356" s="22">
        <v>0</v>
      </c>
      <c r="Y1356" s="18">
        <v>43.34</v>
      </c>
      <c r="AB1356" t="str" s="6">
        <v/>
      </c>
      <c r="AC1356" t="str" s="6">
        <v>Local calculation only</v>
      </c>
      <c r="AD1356" s="23">
        <v>1017942</v>
      </c>
      <c r="AE1356" s="23">
        <v>803346</v>
      </c>
      <c r="AF1356" t="str" s="23">
        <v>1017942:803346:guest</v>
      </c>
      <c r="AG1356" t="str" s="23">
        <v>No</v>
      </c>
      <c r="AH1356" t="str" s="23">
        <v>No</v>
      </c>
      <c r="AI1356" s="18">
        <v>0</v>
      </c>
    </row>
    <row r="1357" ht="32" customHeight="1">
      <c r="A1357" t="str" s="7">
        <v>Full Farm CSA</v>
      </c>
      <c r="B1357" t="str" s="7">
        <v>Hyland Processing Variety Pack</v>
      </c>
      <c r="C1357" t="str" s="7">
        <v>Each</v>
      </c>
      <c r="D1357" t="str" s="7">
        <v>SNAP</v>
      </c>
      <c r="G1357" s="13" t="str">
        <f>IF(AND(ISNUMBER(E1357),ISNUMBER(F1357)),F1357-E1357,"")</f>
        <v/>
      </c>
      <c r="H1357" s="14" t="str">
        <f>IF(AND(ISNUMBER(E1357),E1357&gt;0,ISNUMBER(F1357)),F1357/E1357-1,"")</f>
        <v/>
      </c>
      <c r="I1357" t="str" s="15">
        <v>Hold</v>
      </c>
      <c r="J1357" s="24"/>
      <c r="K1357" t="str" s="15">
        <v/>
      </c>
      <c r="L1357" s="17" t="str">
        <f>IF(AC1357="Local catalog","",IF(AG1357="Yes",IF(ISNUMBER(E1357),E1357,""),IF(I1357="Keep current",IF(ISNUMBER(E1357),E1357,""),IF(AH1357&lt;&gt;"Yes","",IF(I1357="Approve proposed",F1357,IF(AND(I1357="Use my price",AND(ISNUMBER(J1357),J1357&gt;0)),J1357,""))))))</f>
        <v/>
      </c>
      <c r="M1357" t="str" s="7">
        <f>IF(AND(AG1357="Yes",OR(I1357="Approve proposed",I1357="Use my price")),"CHECK: protected price kept current",IF(OR(I1357="Unreviewed",I1357=""),"Pending review",IF(I1357="Hold","On hold",IF(I1357="Keep current",IF(ISNUMBER(E1357),"Kept current","CHECK: no confirmed current price"),IF(AH1357&lt;&gt;"Yes","CHECK: source needs review",IF(AND(I1357="Use my price",NOT(AND(ISNUMBER(J1357),J1357&gt;0))),"CHECK: enter a price above zero",IF(NOT(OR(I1357="Approve proposed",I1357="Use my price")),"CHECK: choose a listed decision",IF(OR(NOT(ISNUMBER(L1357)),L1357&lt;=0,NOT(ISNUMBER(Y1357)),Y1357&lt;=0,X1357&gt;=1),"CHECK: price or base unavailable",IF(L1357/(Y1357*(1-X1357))-1&lt;0,"CHECK: price below local base","Ready")))))))))</f>
        <v>On hold</v>
      </c>
      <c r="N1357" s="18">
        <v>60.68</v>
      </c>
      <c r="O1357" s="19">
        <v>0.4</v>
      </c>
      <c r="Q1357" s="20" t="str">
        <f>IF(AND(ISNUMBER(L1357),ISNUMBER(Y1357),Y1357&gt;0,X1357&lt;1),ROUND(L1357/(Y1357*(1-X1357))-1,4),"")</f>
        <v/>
      </c>
      <c r="R1357" s="12">
        <v>0</v>
      </c>
      <c r="S1357" s="13">
        <f>IF(AND(ISNUMBER(E1357),E1357&gt;0,ISNUMBER(F1357)),R1357*(F1357/E1357-1)*(1-'Start Here'!$B$16),0)</f>
        <v>0</v>
      </c>
      <c r="T1357" s="17">
        <f>IF(AND(M1357="Ready",OR(I1357="Approve proposed",AND(I1357="Use my price",AND(ISNUMBER(J1357),J1357&gt;0))),ISNUMBER(L1357),E1357&gt;0),R1357*(L1357/E1357-1)*(1-'Start Here'!$B$16),0)</f>
        <v>0</v>
      </c>
      <c r="U1357" t="str" s="6">
        <v>SNAP: preserve existing selling price; No confirmed Local Line price/list; local calculation is reference only; Currently hidden; do not activate automatically</v>
      </c>
      <c r="V1357" t="str" s="21">
        <v>No</v>
      </c>
      <c r="W1357" t="str" s="21">
        <v>No</v>
      </c>
      <c r="X1357" s="22">
        <v>0</v>
      </c>
      <c r="Y1357" s="18">
        <v>43.34</v>
      </c>
      <c r="AB1357" t="str" s="6">
        <v/>
      </c>
      <c r="AC1357" t="str" s="6">
        <v>Local calculation only</v>
      </c>
      <c r="AD1357" s="23">
        <v>1017942</v>
      </c>
      <c r="AE1357" s="23">
        <v>803346</v>
      </c>
      <c r="AF1357" t="str" s="23">
        <v>1017942:803346:snap</v>
      </c>
      <c r="AG1357" t="str" s="23">
        <v>Yes</v>
      </c>
      <c r="AH1357" t="str" s="23">
        <v>No</v>
      </c>
      <c r="AI1357" s="18">
        <v>0</v>
      </c>
    </row>
    <row r="1358" ht="32" customHeight="1">
      <c r="A1358" t="str" s="7">
        <v>Full Farm CSA</v>
      </c>
      <c r="B1358" t="str" s="7">
        <v>Mini Butternut Squash</v>
      </c>
      <c r="C1358" t="str" s="7">
        <v>each</v>
      </c>
      <c r="D1358" t="str" s="7">
        <v>Herd Share Members</v>
      </c>
      <c r="E1358" s="12">
        <v>2.8</v>
      </c>
      <c r="F1358" s="13">
        <v>3.02</v>
      </c>
      <c r="G1358" s="13">
        <f>IF(AND(ISNUMBER(E1358),ISNUMBER(F1358)),F1358-E1358,"")</f>
        <v>0.22</v>
      </c>
      <c r="H1358" s="14">
        <f>IF(AND(ISNUMBER(E1358),E1358&gt;0,ISNUMBER(F1358)),F1358/E1358-1,"")</f>
        <v>0.07857142857142874</v>
      </c>
      <c r="I1358" t="str" s="15">
        <v>Unreviewed</v>
      </c>
      <c r="J1358" s="16"/>
      <c r="K1358" t="str" s="15">
        <v/>
      </c>
      <c r="L1358" s="17" t="str">
        <f>IF(AC1358="Local catalog","",IF(AG1358="Yes",IF(ISNUMBER(E1358),E1358,""),IF(I1358="Keep current",IF(ISNUMBER(E1358),E1358,""),IF(AH1358&lt;&gt;"Yes","",IF(I1358="Approve proposed",F1358,IF(AND(I1358="Use my price",AND(ISNUMBER(J1358),J1358&gt;0)),J1358,""))))))</f>
        <v/>
      </c>
      <c r="M1358" t="str" s="7">
        <f>IF(AND(AG1358="Yes",OR(I1358="Approve proposed",I1358="Use my price")),"CHECK: protected price kept current",IF(OR(I1358="Unreviewed",I1358=""),"Pending review",IF(I1358="Hold","On hold",IF(I1358="Keep current",IF(ISNUMBER(E1358),"Kept current","CHECK: no confirmed current price"),IF(AH1358&lt;&gt;"Yes","CHECK: source needs review",IF(AND(I1358="Use my price",NOT(AND(ISNUMBER(J1358),J1358&gt;0))),"CHECK: enter a price above zero",IF(NOT(OR(I1358="Approve proposed",I1358="Use my price")),"CHECK: choose a listed decision",IF(OR(NOT(ISNUMBER(L1358)),L1358&lt;=0,NOT(ISNUMBER(Y1358)),Y1358&lt;=0,X1358&gt;=1),"CHECK: price or base unavailable",IF(L1358/(Y1358*(1-X1358))-1&lt;0,"CHECK: price below local base","Ready")))))))))</f>
        <v>Pending review</v>
      </c>
      <c r="N1358" s="18">
        <v>2.8</v>
      </c>
      <c r="O1358" s="19">
        <v>0.4</v>
      </c>
      <c r="P1358" s="14">
        <v>0.51</v>
      </c>
      <c r="Q1358" s="20" t="str">
        <f>IF(AND(ISNUMBER(L1358),ISNUMBER(Y1358),Y1358&gt;0,X1358&lt;1),ROUND(L1358/(Y1358*(1-X1358))-1,4),"")</f>
        <v/>
      </c>
      <c r="R1358" s="12">
        <v>75.6</v>
      </c>
      <c r="S1358" s="13">
        <f>IF(AND(ISNUMBER(E1358),E1358&gt;0,ISNUMBER(F1358)),R1358*(F1358/E1358-1)*(1-'Start Here'!$B$16),0)</f>
        <v>5.761800000000012</v>
      </c>
      <c r="T1358" s="17">
        <f>IF(AND(M1358="Ready",OR(I1358="Approve proposed",AND(I1358="Use my price",AND(ISNUMBER(J1358),J1358&gt;0))),ISNUMBER(L1358),E1358&gt;0),R1358*(L1358/E1358-1)*(1-'Start Here'!$B$16),0)</f>
        <v>0</v>
      </c>
      <c r="U1358" t="str" s="6">
        <v/>
      </c>
      <c r="V1358" t="str" s="21">
        <v>Yes</v>
      </c>
      <c r="W1358" t="str" s="21">
        <v>No</v>
      </c>
      <c r="X1358" s="22">
        <v>0</v>
      </c>
      <c r="Y1358" s="18">
        <v>2</v>
      </c>
      <c r="AB1358" t="str" s="6">
        <v>2026-10-01 10:41:27 UTC</v>
      </c>
      <c r="AC1358" t="str" s="6">
        <v>Local Line cache</v>
      </c>
      <c r="AD1358" s="23">
        <v>1049948</v>
      </c>
      <c r="AE1358" s="23">
        <v>854210</v>
      </c>
      <c r="AF1358" t="str" s="23">
        <v>1049948:854210:herdShare</v>
      </c>
      <c r="AG1358" t="str" s="23">
        <v>No</v>
      </c>
      <c r="AH1358" t="str" s="23">
        <v>Yes</v>
      </c>
      <c r="AI1358" s="18">
        <v>54</v>
      </c>
    </row>
    <row r="1359" ht="32" customHeight="1">
      <c r="A1359" t="str" s="7">
        <v>Full Farm CSA</v>
      </c>
      <c r="B1359" t="str" s="7">
        <v>Mini Butternut Squash</v>
      </c>
      <c r="C1359" t="str" s="7">
        <v>each</v>
      </c>
      <c r="D1359" t="str" s="7">
        <v>CSA Members</v>
      </c>
      <c r="E1359" s="12">
        <v>2.8</v>
      </c>
      <c r="F1359" s="13">
        <v>3.02</v>
      </c>
      <c r="G1359" s="13">
        <f>IF(AND(ISNUMBER(E1359),ISNUMBER(F1359)),F1359-E1359,"")</f>
        <v>0.22</v>
      </c>
      <c r="H1359" s="14">
        <f>IF(AND(ISNUMBER(E1359),E1359&gt;0,ISNUMBER(F1359)),F1359/E1359-1,"")</f>
        <v>0.07857142857142874</v>
      </c>
      <c r="I1359" t="str" s="15">
        <v>Unreviewed</v>
      </c>
      <c r="J1359" s="16"/>
      <c r="K1359" t="str" s="15">
        <v/>
      </c>
      <c r="L1359" s="17" t="str">
        <f>IF(AC1359="Local catalog","",IF(AG1359="Yes",IF(ISNUMBER(E1359),E1359,""),IF(I1359="Keep current",IF(ISNUMBER(E1359),E1359,""),IF(AH1359&lt;&gt;"Yes","",IF(I1359="Approve proposed",F1359,IF(AND(I1359="Use my price",AND(ISNUMBER(J1359),J1359&gt;0)),J1359,""))))))</f>
        <v/>
      </c>
      <c r="M1359" t="str" s="7">
        <f>IF(AND(AG1359="Yes",OR(I1359="Approve proposed",I1359="Use my price")),"CHECK: protected price kept current",IF(OR(I1359="Unreviewed",I1359=""),"Pending review",IF(I1359="Hold","On hold",IF(I1359="Keep current",IF(ISNUMBER(E1359),"Kept current","CHECK: no confirmed current price"),IF(AH1359&lt;&gt;"Yes","CHECK: source needs review",IF(AND(I1359="Use my price",NOT(AND(ISNUMBER(J1359),J1359&gt;0))),"CHECK: enter a price above zero",IF(NOT(OR(I1359="Approve proposed",I1359="Use my price")),"CHECK: choose a listed decision",IF(OR(NOT(ISNUMBER(L1359)),L1359&lt;=0,NOT(ISNUMBER(Y1359)),Y1359&lt;=0,X1359&gt;=1),"CHECK: price or base unavailable",IF(L1359/(Y1359*(1-X1359))-1&lt;0,"CHECK: price below local base","Ready")))))))))</f>
        <v>Pending review</v>
      </c>
      <c r="N1359" s="18">
        <v>2.8</v>
      </c>
      <c r="O1359" s="19">
        <v>0.4</v>
      </c>
      <c r="P1359" s="14">
        <v>0.51</v>
      </c>
      <c r="Q1359" s="20" t="str">
        <f>IF(AND(ISNUMBER(L1359),ISNUMBER(Y1359),Y1359&gt;0,X1359&lt;1),ROUND(L1359/(Y1359*(1-X1359))-1,4),"")</f>
        <v/>
      </c>
      <c r="R1359" s="12">
        <v>16.8</v>
      </c>
      <c r="S1359" s="13">
        <f>IF(AND(ISNUMBER(E1359),E1359&gt;0,ISNUMBER(F1359)),R1359*(F1359/E1359-1)*(1-'Start Here'!$B$16),0)</f>
        <v>1.2804000000000026</v>
      </c>
      <c r="T1359" s="17">
        <f>IF(AND(M1359="Ready",OR(I1359="Approve proposed",AND(I1359="Use my price",AND(ISNUMBER(J1359),J1359&gt;0))),ISNUMBER(L1359),E1359&gt;0),R1359*(L1359/E1359-1)*(1-'Start Here'!$B$16),0)</f>
        <v>0</v>
      </c>
      <c r="U1359" t="str" s="6">
        <v/>
      </c>
      <c r="V1359" t="str" s="21">
        <v>Yes</v>
      </c>
      <c r="W1359" t="str" s="21">
        <v>No</v>
      </c>
      <c r="X1359" s="22">
        <v>0</v>
      </c>
      <c r="Y1359" s="18">
        <v>2</v>
      </c>
      <c r="AB1359" t="str" s="6">
        <v>2026-10-01 10:41:27 UTC</v>
      </c>
      <c r="AC1359" t="str" s="6">
        <v>Local Line cache</v>
      </c>
      <c r="AD1359" s="23">
        <v>1049948</v>
      </c>
      <c r="AE1359" s="23">
        <v>854210</v>
      </c>
      <c r="AF1359" t="str" s="23">
        <v>1049948:854210:member</v>
      </c>
      <c r="AG1359" t="str" s="23">
        <v>No</v>
      </c>
      <c r="AH1359" t="str" s="23">
        <v>Yes</v>
      </c>
      <c r="AI1359" s="18">
        <v>12</v>
      </c>
    </row>
    <row r="1360" ht="32" customHeight="1">
      <c r="A1360" t="str" s="7">
        <v>Full Farm CSA</v>
      </c>
      <c r="B1360" t="str" s="7">
        <v>Mini Butternut Squash</v>
      </c>
      <c r="C1360" t="str" s="7">
        <v>each</v>
      </c>
      <c r="D1360" t="str" s="7">
        <v>Guest Basket</v>
      </c>
      <c r="E1360" s="12">
        <v>2.8</v>
      </c>
      <c r="F1360" s="13">
        <v>3.02</v>
      </c>
      <c r="G1360" s="13">
        <f>IF(AND(ISNUMBER(E1360),ISNUMBER(F1360)),F1360-E1360,"")</f>
        <v>0.22</v>
      </c>
      <c r="H1360" s="14">
        <f>IF(AND(ISNUMBER(E1360),E1360&gt;0,ISNUMBER(F1360)),F1360/E1360-1,"")</f>
        <v>0.07857142857142874</v>
      </c>
      <c r="I1360" t="str" s="15">
        <v>Unreviewed</v>
      </c>
      <c r="J1360" s="16"/>
      <c r="K1360" t="str" s="15">
        <v/>
      </c>
      <c r="L1360" s="17" t="str">
        <f>IF(AC1360="Local catalog","",IF(AG1360="Yes",IF(ISNUMBER(E1360),E1360,""),IF(I1360="Keep current",IF(ISNUMBER(E1360),E1360,""),IF(AH1360&lt;&gt;"Yes","",IF(I1360="Approve proposed",F1360,IF(AND(I1360="Use my price",AND(ISNUMBER(J1360),J1360&gt;0)),J1360,""))))))</f>
        <v/>
      </c>
      <c r="M1360" t="str" s="7">
        <f>IF(AND(AG1360="Yes",OR(I1360="Approve proposed",I1360="Use my price")),"CHECK: protected price kept current",IF(OR(I1360="Unreviewed",I1360=""),"Pending review",IF(I1360="Hold","On hold",IF(I1360="Keep current",IF(ISNUMBER(E1360),"Kept current","CHECK: no confirmed current price"),IF(AH1360&lt;&gt;"Yes","CHECK: source needs review",IF(AND(I1360="Use my price",NOT(AND(ISNUMBER(J1360),J1360&gt;0))),"CHECK: enter a price above zero",IF(NOT(OR(I1360="Approve proposed",I1360="Use my price")),"CHECK: choose a listed decision",IF(OR(NOT(ISNUMBER(L1360)),L1360&lt;=0,NOT(ISNUMBER(Y1360)),Y1360&lt;=0,X1360&gt;=1),"CHECK: price or base unavailable",IF(L1360/(Y1360*(1-X1360))-1&lt;0,"CHECK: price below local base","Ready")))))))))</f>
        <v>Pending review</v>
      </c>
      <c r="N1360" s="18">
        <v>2.8</v>
      </c>
      <c r="O1360" s="19">
        <v>0.4</v>
      </c>
      <c r="P1360" s="14">
        <v>0.51</v>
      </c>
      <c r="Q1360" s="20" t="str">
        <f>IF(AND(ISNUMBER(L1360),ISNUMBER(Y1360),Y1360&gt;0,X1360&lt;1),ROUND(L1360/(Y1360*(1-X1360))-1,4),"")</f>
        <v/>
      </c>
      <c r="R1360" s="12">
        <v>11.2</v>
      </c>
      <c r="S1360" s="13">
        <f>IF(AND(ISNUMBER(E1360),E1360&gt;0,ISNUMBER(F1360)),R1360*(F1360/E1360-1)*(1-'Start Here'!$B$16),0)</f>
        <v>0.8536000000000017</v>
      </c>
      <c r="T1360" s="17">
        <f>IF(AND(M1360="Ready",OR(I1360="Approve proposed",AND(I1360="Use my price",AND(ISNUMBER(J1360),J1360&gt;0))),ISNUMBER(L1360),E1360&gt;0),R1360*(L1360/E1360-1)*(1-'Start Here'!$B$16),0)</f>
        <v>0</v>
      </c>
      <c r="U1360" t="str" s="6">
        <v/>
      </c>
      <c r="V1360" t="str" s="21">
        <v>Yes</v>
      </c>
      <c r="W1360" t="str" s="21">
        <v>No</v>
      </c>
      <c r="X1360" s="22">
        <v>0</v>
      </c>
      <c r="Y1360" s="18">
        <v>2</v>
      </c>
      <c r="AB1360" t="str" s="6">
        <v>2026-10-01 10:41:27 UTC</v>
      </c>
      <c r="AC1360" t="str" s="6">
        <v>Local Line cache</v>
      </c>
      <c r="AD1360" s="23">
        <v>1049948</v>
      </c>
      <c r="AE1360" s="23">
        <v>854210</v>
      </c>
      <c r="AF1360" t="str" s="23">
        <v>1049948:854210:guest</v>
      </c>
      <c r="AG1360" t="str" s="23">
        <v>No</v>
      </c>
      <c r="AH1360" t="str" s="23">
        <v>Yes</v>
      </c>
      <c r="AI1360" s="18">
        <v>8</v>
      </c>
    </row>
    <row r="1361" ht="32" customHeight="1">
      <c r="A1361" t="str" s="7">
        <v>Full Farm CSA</v>
      </c>
      <c r="B1361" t="str" s="7">
        <v>Mini Butternut Squash</v>
      </c>
      <c r="C1361" t="str" s="7">
        <v>each</v>
      </c>
      <c r="D1361" t="str" s="7">
        <v>SNAP</v>
      </c>
      <c r="E1361" s="12">
        <v>2.8</v>
      </c>
      <c r="F1361" s="13">
        <v>2.8</v>
      </c>
      <c r="G1361" s="13">
        <f>IF(AND(ISNUMBER(E1361),ISNUMBER(F1361)),F1361-E1361,"")</f>
        <v>0</v>
      </c>
      <c r="H1361" s="14">
        <f>IF(AND(ISNUMBER(E1361),E1361&gt;0,ISNUMBER(F1361)),F1361/E1361-1,"")</f>
        <v>0</v>
      </c>
      <c r="I1361" t="str" s="15">
        <v>Keep current</v>
      </c>
      <c r="J1361" s="16"/>
      <c r="K1361" t="str" s="15">
        <v/>
      </c>
      <c r="L1361" s="17">
        <f>IF(AC1361="Local catalog","",IF(AG1361="Yes",IF(ISNUMBER(E1361),E1361,""),IF(I1361="Keep current",IF(ISNUMBER(E1361),E1361,""),IF(AH1361&lt;&gt;"Yes","",IF(I1361="Approve proposed",F1361,IF(AND(I1361="Use my price",AND(ISNUMBER(J1361),J1361&gt;0)),J1361,""))))))</f>
        <v>2.8</v>
      </c>
      <c r="M1361" t="str" s="7">
        <f>IF(AND(AG1361="Yes",OR(I1361="Approve proposed",I1361="Use my price")),"CHECK: protected price kept current",IF(OR(I1361="Unreviewed",I1361=""),"Pending review",IF(I1361="Hold","On hold",IF(I1361="Keep current",IF(ISNUMBER(E1361),"Kept current","CHECK: no confirmed current price"),IF(AH1361&lt;&gt;"Yes","CHECK: source needs review",IF(AND(I1361="Use my price",NOT(AND(ISNUMBER(J1361),J1361&gt;0))),"CHECK: enter a price above zero",IF(NOT(OR(I1361="Approve proposed",I1361="Use my price")),"CHECK: choose a listed decision",IF(OR(NOT(ISNUMBER(L1361)),L1361&lt;=0,NOT(ISNUMBER(Y1361)),Y1361&lt;=0,X1361&gt;=1),"CHECK: price or base unavailable",IF(L1361/(Y1361*(1-X1361))-1&lt;0,"CHECK: price below local base","Ready")))))))))</f>
        <v>Kept current</v>
      </c>
      <c r="N1361" s="18">
        <v>2.8</v>
      </c>
      <c r="O1361" s="19">
        <v>0.4</v>
      </c>
      <c r="P1361" s="14">
        <v>0.4</v>
      </c>
      <c r="Q1361" s="20">
        <f>IF(AND(ISNUMBER(L1361),ISNUMBER(Y1361),Y1361&gt;0,X1361&lt;1),ROUND(L1361/(Y1361*(1-X1361))-1,4),"")</f>
        <v>0.4</v>
      </c>
      <c r="R1361" s="12">
        <v>0</v>
      </c>
      <c r="S1361" s="13">
        <f>IF(AND(ISNUMBER(E1361),E1361&gt;0,ISNUMBER(F1361)),R1361*(F1361/E1361-1)*(1-'Start Here'!$B$16),0)</f>
        <v>0</v>
      </c>
      <c r="T1361" s="17">
        <f>IF(AND(M1361="Ready",OR(I1361="Approve proposed",AND(I1361="Use my price",AND(ISNUMBER(J1361),J1361&gt;0))),ISNUMBER(L1361),E1361&gt;0),R1361*(L1361/E1361-1)*(1-'Start Here'!$B$16),0)</f>
        <v>0</v>
      </c>
      <c r="U1361" t="str" s="6">
        <v>SNAP: preserve existing selling price</v>
      </c>
      <c r="V1361" t="str" s="21">
        <v>Yes</v>
      </c>
      <c r="W1361" t="str" s="21">
        <v>No</v>
      </c>
      <c r="X1361" s="22">
        <v>0</v>
      </c>
      <c r="Y1361" s="18">
        <v>2</v>
      </c>
      <c r="AB1361" t="str" s="6">
        <v>2026-10-01 10:41:27 UTC</v>
      </c>
      <c r="AC1361" t="str" s="6">
        <v>Local Line cache</v>
      </c>
      <c r="AD1361" s="23">
        <v>1049948</v>
      </c>
      <c r="AE1361" s="23">
        <v>854210</v>
      </c>
      <c r="AF1361" t="str" s="23">
        <v>1049948:854210:snap</v>
      </c>
      <c r="AG1361" t="str" s="23">
        <v>Yes</v>
      </c>
      <c r="AH1361" t="str" s="23">
        <v>Yes</v>
      </c>
      <c r="AI1361" s="18">
        <v>0</v>
      </c>
    </row>
    <row r="1362" ht="32" customHeight="1">
      <c r="A1362" t="str" s="7">
        <v>Full Farm CSA</v>
      </c>
      <c r="B1362" t="str" s="7">
        <v>Purple Top Turnip</v>
      </c>
      <c r="C1362" t="str" s="7">
        <v>lb</v>
      </c>
      <c r="D1362" t="str" s="7">
        <v>Herd Share Members</v>
      </c>
      <c r="E1362" s="12">
        <v>2.52</v>
      </c>
      <c r="F1362" s="13">
        <v>2.72</v>
      </c>
      <c r="G1362" s="13">
        <f>IF(AND(ISNUMBER(E1362),ISNUMBER(F1362)),F1362-E1362,"")</f>
        <v>0.2</v>
      </c>
      <c r="H1362" s="14">
        <f>IF(AND(ISNUMBER(E1362),E1362&gt;0,ISNUMBER(F1362)),F1362/E1362-1,"")</f>
        <v>0.07936507936507953</v>
      </c>
      <c r="I1362" t="str" s="15">
        <v>Unreviewed</v>
      </c>
      <c r="J1362" s="16"/>
      <c r="K1362" t="str" s="15">
        <v/>
      </c>
      <c r="L1362" s="17" t="str">
        <f>IF(AC1362="Local catalog","",IF(AG1362="Yes",IF(ISNUMBER(E1362),E1362,""),IF(I1362="Keep current",IF(ISNUMBER(E1362),E1362,""),IF(AH1362&lt;&gt;"Yes","",IF(I1362="Approve proposed",F1362,IF(AND(I1362="Use my price",AND(ISNUMBER(J1362),J1362&gt;0)),J1362,""))))))</f>
        <v/>
      </c>
      <c r="M1362" t="str" s="7">
        <f>IF(AND(AG1362="Yes",OR(I1362="Approve proposed",I1362="Use my price")),"CHECK: protected price kept current",IF(OR(I1362="Unreviewed",I1362=""),"Pending review",IF(I1362="Hold","On hold",IF(I1362="Keep current",IF(ISNUMBER(E1362),"Kept current","CHECK: no confirmed current price"),IF(AH1362&lt;&gt;"Yes","CHECK: source needs review",IF(AND(I1362="Use my price",NOT(AND(ISNUMBER(J1362),J1362&gt;0))),"CHECK: enter a price above zero",IF(NOT(OR(I1362="Approve proposed",I1362="Use my price")),"CHECK: choose a listed decision",IF(OR(NOT(ISNUMBER(L1362)),L1362&lt;=0,NOT(ISNUMBER(Y1362)),Y1362&lt;=0,X1362&gt;=1),"CHECK: price or base unavailable",IF(L1362/(Y1362*(1-X1362))-1&lt;0,"CHECK: price below local base","Ready")))))))))</f>
        <v>Pending review</v>
      </c>
      <c r="N1362" s="18">
        <v>2.52</v>
      </c>
      <c r="O1362" s="19">
        <v>0.4</v>
      </c>
      <c r="P1362" s="14">
        <v>0.5111</v>
      </c>
      <c r="Q1362" s="20" t="str">
        <f>IF(AND(ISNUMBER(L1362),ISNUMBER(Y1362),Y1362&gt;0,X1362&lt;1),ROUND(L1362/(Y1362*(1-X1362))-1,4),"")</f>
        <v/>
      </c>
      <c r="R1362" s="12">
        <v>45.36</v>
      </c>
      <c r="S1362" s="13">
        <f>IF(AND(ISNUMBER(E1362),E1362&gt;0,ISNUMBER(F1362)),R1362*(F1362/E1362-1)*(1-'Start Here'!$B$16),0)</f>
        <v>3.492000000000007</v>
      </c>
      <c r="T1362" s="17">
        <f>IF(AND(M1362="Ready",OR(I1362="Approve proposed",AND(I1362="Use my price",AND(ISNUMBER(J1362),J1362&gt;0))),ISNUMBER(L1362),E1362&gt;0),R1362*(L1362/E1362-1)*(1-'Start Here'!$B$16),0)</f>
        <v>0</v>
      </c>
      <c r="U1362" t="str" s="6">
        <v>Currently hidden; do not activate automatically</v>
      </c>
      <c r="V1362" t="str" s="21">
        <v>No</v>
      </c>
      <c r="W1362" t="str" s="21">
        <v>No</v>
      </c>
      <c r="X1362" s="22">
        <v>0</v>
      </c>
      <c r="Y1362" s="18">
        <v>1.8</v>
      </c>
      <c r="AB1362" t="str" s="6">
        <v>2026-10-01 10:41:27 UTC</v>
      </c>
      <c r="AC1362" t="str" s="6">
        <v>Local Line cache</v>
      </c>
      <c r="AD1362" s="23">
        <v>1018199</v>
      </c>
      <c r="AE1362" s="23">
        <v>803763</v>
      </c>
      <c r="AF1362" t="str" s="23">
        <v>1018199:803763:herdShare</v>
      </c>
      <c r="AG1362" t="str" s="23">
        <v>No</v>
      </c>
      <c r="AH1362" t="str" s="23">
        <v>Yes</v>
      </c>
      <c r="AI1362" s="18">
        <v>32.400000000000006</v>
      </c>
    </row>
    <row r="1363" ht="32" customHeight="1">
      <c r="A1363" t="str" s="7">
        <v>Full Farm CSA</v>
      </c>
      <c r="B1363" t="str" s="7">
        <v>Purple Top Turnip</v>
      </c>
      <c r="C1363" t="str" s="7">
        <v>lb</v>
      </c>
      <c r="D1363" t="str" s="7">
        <v>CSA Members</v>
      </c>
      <c r="E1363" s="12">
        <v>2.52</v>
      </c>
      <c r="F1363" s="13">
        <v>2.72</v>
      </c>
      <c r="G1363" s="13">
        <f>IF(AND(ISNUMBER(E1363),ISNUMBER(F1363)),F1363-E1363,"")</f>
        <v>0.2</v>
      </c>
      <c r="H1363" s="14">
        <f>IF(AND(ISNUMBER(E1363),E1363&gt;0,ISNUMBER(F1363)),F1363/E1363-1,"")</f>
        <v>0.07936507936507953</v>
      </c>
      <c r="I1363" t="str" s="15">
        <v>Unreviewed</v>
      </c>
      <c r="J1363" s="16"/>
      <c r="K1363" t="str" s="15">
        <v/>
      </c>
      <c r="L1363" s="17" t="str">
        <f>IF(AC1363="Local catalog","",IF(AG1363="Yes",IF(ISNUMBER(E1363),E1363,""),IF(I1363="Keep current",IF(ISNUMBER(E1363),E1363,""),IF(AH1363&lt;&gt;"Yes","",IF(I1363="Approve proposed",F1363,IF(AND(I1363="Use my price",AND(ISNUMBER(J1363),J1363&gt;0)),J1363,""))))))</f>
        <v/>
      </c>
      <c r="M1363" t="str" s="7">
        <f>IF(AND(AG1363="Yes",OR(I1363="Approve proposed",I1363="Use my price")),"CHECK: protected price kept current",IF(OR(I1363="Unreviewed",I1363=""),"Pending review",IF(I1363="Hold","On hold",IF(I1363="Keep current",IF(ISNUMBER(E1363),"Kept current","CHECK: no confirmed current price"),IF(AH1363&lt;&gt;"Yes","CHECK: source needs review",IF(AND(I1363="Use my price",NOT(AND(ISNUMBER(J1363),J1363&gt;0))),"CHECK: enter a price above zero",IF(NOT(OR(I1363="Approve proposed",I1363="Use my price")),"CHECK: choose a listed decision",IF(OR(NOT(ISNUMBER(L1363)),L1363&lt;=0,NOT(ISNUMBER(Y1363)),Y1363&lt;=0,X1363&gt;=1),"CHECK: price or base unavailable",IF(L1363/(Y1363*(1-X1363))-1&lt;0,"CHECK: price below local base","Ready")))))))))</f>
        <v>Pending review</v>
      </c>
      <c r="N1363" s="18">
        <v>2.52</v>
      </c>
      <c r="O1363" s="19">
        <v>0.4</v>
      </c>
      <c r="P1363" s="14">
        <v>0.5111</v>
      </c>
      <c r="Q1363" s="20" t="str">
        <f>IF(AND(ISNUMBER(L1363),ISNUMBER(Y1363),Y1363&gt;0,X1363&lt;1),ROUND(L1363/(Y1363*(1-X1363))-1,4),"")</f>
        <v/>
      </c>
      <c r="R1363" s="12">
        <v>20.16</v>
      </c>
      <c r="S1363" s="13">
        <f>IF(AND(ISNUMBER(E1363),E1363&gt;0,ISNUMBER(F1363)),R1363*(F1363/E1363-1)*(1-'Start Here'!$B$16),0)</f>
        <v>1.5520000000000032</v>
      </c>
      <c r="T1363" s="17">
        <f>IF(AND(M1363="Ready",OR(I1363="Approve proposed",AND(I1363="Use my price",AND(ISNUMBER(J1363),J1363&gt;0))),ISNUMBER(L1363),E1363&gt;0),R1363*(L1363/E1363-1)*(1-'Start Here'!$B$16),0)</f>
        <v>0</v>
      </c>
      <c r="U1363" t="str" s="6">
        <v>Currently hidden; do not activate automatically</v>
      </c>
      <c r="V1363" t="str" s="21">
        <v>No</v>
      </c>
      <c r="W1363" t="str" s="21">
        <v>No</v>
      </c>
      <c r="X1363" s="22">
        <v>0</v>
      </c>
      <c r="Y1363" s="18">
        <v>1.8</v>
      </c>
      <c r="AB1363" t="str" s="6">
        <v>2026-10-01 10:41:27 UTC</v>
      </c>
      <c r="AC1363" t="str" s="6">
        <v>Local Line cache</v>
      </c>
      <c r="AD1363" s="23">
        <v>1018199</v>
      </c>
      <c r="AE1363" s="23">
        <v>803763</v>
      </c>
      <c r="AF1363" t="str" s="23">
        <v>1018199:803763:member</v>
      </c>
      <c r="AG1363" t="str" s="23">
        <v>No</v>
      </c>
      <c r="AH1363" t="str" s="23">
        <v>Yes</v>
      </c>
      <c r="AI1363" s="18">
        <v>14.4</v>
      </c>
    </row>
    <row r="1364" ht="32" customHeight="1">
      <c r="A1364" t="str" s="7">
        <v>Full Farm CSA</v>
      </c>
      <c r="B1364" t="str" s="7">
        <v>Purple Top Turnip</v>
      </c>
      <c r="C1364" t="str" s="7">
        <v>lb</v>
      </c>
      <c r="D1364" t="str" s="7">
        <v>Guest Basket</v>
      </c>
      <c r="E1364" s="12">
        <v>2.52</v>
      </c>
      <c r="F1364" s="13">
        <v>2.72</v>
      </c>
      <c r="G1364" s="13">
        <f>IF(AND(ISNUMBER(E1364),ISNUMBER(F1364)),F1364-E1364,"")</f>
        <v>0.2</v>
      </c>
      <c r="H1364" s="14">
        <f>IF(AND(ISNUMBER(E1364),E1364&gt;0,ISNUMBER(F1364)),F1364/E1364-1,"")</f>
        <v>0.07936507936507953</v>
      </c>
      <c r="I1364" t="str" s="15">
        <v>Unreviewed</v>
      </c>
      <c r="J1364" s="16"/>
      <c r="K1364" t="str" s="15">
        <v/>
      </c>
      <c r="L1364" s="17" t="str">
        <f>IF(AC1364="Local catalog","",IF(AG1364="Yes",IF(ISNUMBER(E1364),E1364,""),IF(I1364="Keep current",IF(ISNUMBER(E1364),E1364,""),IF(AH1364&lt;&gt;"Yes","",IF(I1364="Approve proposed",F1364,IF(AND(I1364="Use my price",AND(ISNUMBER(J1364),J1364&gt;0)),J1364,""))))))</f>
        <v/>
      </c>
      <c r="M1364" t="str" s="7">
        <f>IF(AND(AG1364="Yes",OR(I1364="Approve proposed",I1364="Use my price")),"CHECK: protected price kept current",IF(OR(I1364="Unreviewed",I1364=""),"Pending review",IF(I1364="Hold","On hold",IF(I1364="Keep current",IF(ISNUMBER(E1364),"Kept current","CHECK: no confirmed current price"),IF(AH1364&lt;&gt;"Yes","CHECK: source needs review",IF(AND(I1364="Use my price",NOT(AND(ISNUMBER(J1364),J1364&gt;0))),"CHECK: enter a price above zero",IF(NOT(OR(I1364="Approve proposed",I1364="Use my price")),"CHECK: choose a listed decision",IF(OR(NOT(ISNUMBER(L1364)),L1364&lt;=0,NOT(ISNUMBER(Y1364)),Y1364&lt;=0,X1364&gt;=1),"CHECK: price or base unavailable",IF(L1364/(Y1364*(1-X1364))-1&lt;0,"CHECK: price below local base","Ready")))))))))</f>
        <v>Pending review</v>
      </c>
      <c r="N1364" s="18">
        <v>2.52</v>
      </c>
      <c r="O1364" s="19">
        <v>0.4</v>
      </c>
      <c r="P1364" s="14">
        <v>0.5111</v>
      </c>
      <c r="Q1364" s="20" t="str">
        <f>IF(AND(ISNUMBER(L1364),ISNUMBER(Y1364),Y1364&gt;0,X1364&lt;1),ROUND(L1364/(Y1364*(1-X1364))-1,4),"")</f>
        <v/>
      </c>
      <c r="R1364" s="12">
        <v>0</v>
      </c>
      <c r="S1364" s="13">
        <f>IF(AND(ISNUMBER(E1364),E1364&gt;0,ISNUMBER(F1364)),R1364*(F1364/E1364-1)*(1-'Start Here'!$B$16),0)</f>
        <v>0</v>
      </c>
      <c r="T1364" s="17">
        <f>IF(AND(M1364="Ready",OR(I1364="Approve proposed",AND(I1364="Use my price",AND(ISNUMBER(J1364),J1364&gt;0))),ISNUMBER(L1364),E1364&gt;0),R1364*(L1364/E1364-1)*(1-'Start Here'!$B$16),0)</f>
        <v>0</v>
      </c>
      <c r="U1364" t="str" s="6">
        <v>Currently hidden; do not activate automatically</v>
      </c>
      <c r="V1364" t="str" s="21">
        <v>No</v>
      </c>
      <c r="W1364" t="str" s="21">
        <v>No</v>
      </c>
      <c r="X1364" s="22">
        <v>0</v>
      </c>
      <c r="Y1364" s="18">
        <v>1.8</v>
      </c>
      <c r="AB1364" t="str" s="6">
        <v>2026-10-01 10:41:27 UTC</v>
      </c>
      <c r="AC1364" t="str" s="6">
        <v>Local Line cache</v>
      </c>
      <c r="AD1364" s="23">
        <v>1018199</v>
      </c>
      <c r="AE1364" s="23">
        <v>803763</v>
      </c>
      <c r="AF1364" t="str" s="23">
        <v>1018199:803763:guest</v>
      </c>
      <c r="AG1364" t="str" s="23">
        <v>No</v>
      </c>
      <c r="AH1364" t="str" s="23">
        <v>Yes</v>
      </c>
      <c r="AI1364" s="18">
        <v>0</v>
      </c>
    </row>
    <row r="1365" ht="32" customHeight="1">
      <c r="A1365" t="str" s="7">
        <v>Full Farm CSA</v>
      </c>
      <c r="B1365" t="str" s="7">
        <v>Purple Top Turnip</v>
      </c>
      <c r="C1365" t="str" s="7">
        <v>lb</v>
      </c>
      <c r="D1365" t="str" s="7">
        <v>SNAP</v>
      </c>
      <c r="E1365" s="12">
        <v>2.52</v>
      </c>
      <c r="F1365" s="13">
        <v>2.52</v>
      </c>
      <c r="G1365" s="13">
        <f>IF(AND(ISNUMBER(E1365),ISNUMBER(F1365)),F1365-E1365,"")</f>
        <v>0</v>
      </c>
      <c r="H1365" s="14">
        <f>IF(AND(ISNUMBER(E1365),E1365&gt;0,ISNUMBER(F1365)),F1365/E1365-1,"")</f>
        <v>0</v>
      </c>
      <c r="I1365" t="str" s="15">
        <v>Keep current</v>
      </c>
      <c r="J1365" s="16"/>
      <c r="K1365" t="str" s="15">
        <v/>
      </c>
      <c r="L1365" s="17">
        <f>IF(AC1365="Local catalog","",IF(AG1365="Yes",IF(ISNUMBER(E1365),E1365,""),IF(I1365="Keep current",IF(ISNUMBER(E1365),E1365,""),IF(AH1365&lt;&gt;"Yes","",IF(I1365="Approve proposed",F1365,IF(AND(I1365="Use my price",AND(ISNUMBER(J1365),J1365&gt;0)),J1365,""))))))</f>
        <v>2.52</v>
      </c>
      <c r="M1365" t="str" s="7">
        <f>IF(AND(AG1365="Yes",OR(I1365="Approve proposed",I1365="Use my price")),"CHECK: protected price kept current",IF(OR(I1365="Unreviewed",I1365=""),"Pending review",IF(I1365="Hold","On hold",IF(I1365="Keep current",IF(ISNUMBER(E1365),"Kept current","CHECK: no confirmed current price"),IF(AH1365&lt;&gt;"Yes","CHECK: source needs review",IF(AND(I1365="Use my price",NOT(AND(ISNUMBER(J1365),J1365&gt;0))),"CHECK: enter a price above zero",IF(NOT(OR(I1365="Approve proposed",I1365="Use my price")),"CHECK: choose a listed decision",IF(OR(NOT(ISNUMBER(L1365)),L1365&lt;=0,NOT(ISNUMBER(Y1365)),Y1365&lt;=0,X1365&gt;=1),"CHECK: price or base unavailable",IF(L1365/(Y1365*(1-X1365))-1&lt;0,"CHECK: price below local base","Ready")))))))))</f>
        <v>Kept current</v>
      </c>
      <c r="N1365" s="18">
        <v>2.52</v>
      </c>
      <c r="O1365" s="19">
        <v>0.4</v>
      </c>
      <c r="P1365" s="14">
        <v>0.4</v>
      </c>
      <c r="Q1365" s="20">
        <f>IF(AND(ISNUMBER(L1365),ISNUMBER(Y1365),Y1365&gt;0,X1365&lt;1),ROUND(L1365/(Y1365*(1-X1365))-1,4),"")</f>
        <v>0.4</v>
      </c>
      <c r="R1365" s="12">
        <v>0</v>
      </c>
      <c r="S1365" s="13">
        <f>IF(AND(ISNUMBER(E1365),E1365&gt;0,ISNUMBER(F1365)),R1365*(F1365/E1365-1)*(1-'Start Here'!$B$16),0)</f>
        <v>0</v>
      </c>
      <c r="T1365" s="17">
        <f>IF(AND(M1365="Ready",OR(I1365="Approve proposed",AND(I1365="Use my price",AND(ISNUMBER(J1365),J1365&gt;0))),ISNUMBER(L1365),E1365&gt;0),R1365*(L1365/E1365-1)*(1-'Start Here'!$B$16),0)</f>
        <v>0</v>
      </c>
      <c r="U1365" t="str" s="6">
        <v>SNAP: preserve existing selling price; Currently hidden; do not activate automatically</v>
      </c>
      <c r="V1365" t="str" s="21">
        <v>No</v>
      </c>
      <c r="W1365" t="str" s="21">
        <v>No</v>
      </c>
      <c r="X1365" s="22">
        <v>0</v>
      </c>
      <c r="Y1365" s="18">
        <v>1.8</v>
      </c>
      <c r="AB1365" t="str" s="6">
        <v>2026-10-01 10:41:27 UTC</v>
      </c>
      <c r="AC1365" t="str" s="6">
        <v>Local Line cache</v>
      </c>
      <c r="AD1365" s="23">
        <v>1018199</v>
      </c>
      <c r="AE1365" s="23">
        <v>803763</v>
      </c>
      <c r="AF1365" t="str" s="23">
        <v>1018199:803763:snap</v>
      </c>
      <c r="AG1365" t="str" s="23">
        <v>Yes</v>
      </c>
      <c r="AH1365" t="str" s="23">
        <v>Yes</v>
      </c>
      <c r="AI1365" s="18">
        <v>0</v>
      </c>
    </row>
    <row r="1366" ht="32" customHeight="1">
      <c r="A1366" t="str" s="7">
        <v>Full Farm CSA</v>
      </c>
      <c r="B1366" t="str" s="7">
        <v>Quince</v>
      </c>
      <c r="C1366" t="str" s="7">
        <v>each</v>
      </c>
      <c r="D1366" t="str" s="7">
        <v>Herd Share Members</v>
      </c>
      <c r="E1366" s="12">
        <v>2.1</v>
      </c>
      <c r="F1366" s="13">
        <v>2.27</v>
      </c>
      <c r="G1366" s="13">
        <f>IF(AND(ISNUMBER(E1366),ISNUMBER(F1366)),F1366-E1366,"")</f>
        <v>0.17</v>
      </c>
      <c r="H1366" s="14">
        <f>IF(AND(ISNUMBER(E1366),E1366&gt;0,ISNUMBER(F1366)),F1366/E1366-1,"")</f>
        <v>0.08095238095238089</v>
      </c>
      <c r="I1366" t="str" s="15">
        <v>Unreviewed</v>
      </c>
      <c r="J1366" s="16"/>
      <c r="K1366" t="str" s="15">
        <v/>
      </c>
      <c r="L1366" s="17" t="str">
        <f>IF(AC1366="Local catalog","",IF(AG1366="Yes",IF(ISNUMBER(E1366),E1366,""),IF(I1366="Keep current",IF(ISNUMBER(E1366),E1366,""),IF(AH1366&lt;&gt;"Yes","",IF(I1366="Approve proposed",F1366,IF(AND(I1366="Use my price",AND(ISNUMBER(J1366),J1366&gt;0)),J1366,""))))))</f>
        <v/>
      </c>
      <c r="M1366" t="str" s="7">
        <f>IF(AND(AG1366="Yes",OR(I1366="Approve proposed",I1366="Use my price")),"CHECK: protected price kept current",IF(OR(I1366="Unreviewed",I1366=""),"Pending review",IF(I1366="Hold","On hold",IF(I1366="Keep current",IF(ISNUMBER(E1366),"Kept current","CHECK: no confirmed current price"),IF(AH1366&lt;&gt;"Yes","CHECK: source needs review",IF(AND(I1366="Use my price",NOT(AND(ISNUMBER(J1366),J1366&gt;0))),"CHECK: enter a price above zero",IF(NOT(OR(I1366="Approve proposed",I1366="Use my price")),"CHECK: choose a listed decision",IF(OR(NOT(ISNUMBER(L1366)),L1366&lt;=0,NOT(ISNUMBER(Y1366)),Y1366&lt;=0,X1366&gt;=1),"CHECK: price or base unavailable",IF(L1366/(Y1366*(1-X1366))-1&lt;0,"CHECK: price below local base","Ready")))))))))</f>
        <v>Pending review</v>
      </c>
      <c r="N1366" s="18">
        <v>2.1</v>
      </c>
      <c r="O1366" s="19">
        <v>0.4</v>
      </c>
      <c r="P1366" s="14">
        <v>0.5133</v>
      </c>
      <c r="Q1366" s="20" t="str">
        <f>IF(AND(ISNUMBER(L1366),ISNUMBER(Y1366),Y1366&gt;0,X1366&lt;1),ROUND(L1366/(Y1366*(1-X1366))-1,4),"")</f>
        <v/>
      </c>
      <c r="R1366" s="12">
        <v>0</v>
      </c>
      <c r="S1366" s="13">
        <f>IF(AND(ISNUMBER(E1366),E1366&gt;0,ISNUMBER(F1366)),R1366*(F1366/E1366-1)*(1-'Start Here'!$B$16),0)</f>
        <v>0</v>
      </c>
      <c r="T1366" s="17">
        <f>IF(AND(M1366="Ready",OR(I1366="Approve proposed",AND(I1366="Use my price",AND(ISNUMBER(J1366),J1366&gt;0))),ISNUMBER(L1366),E1366&gt;0),R1366*(L1366/E1366-1)*(1-'Start Here'!$B$16),0)</f>
        <v>0</v>
      </c>
      <c r="U1366" t="str" s="6">
        <v>Currently hidden; do not activate automatically</v>
      </c>
      <c r="V1366" t="str" s="21">
        <v>No</v>
      </c>
      <c r="W1366" t="str" s="21">
        <v>No</v>
      </c>
      <c r="X1366" s="22">
        <v>0</v>
      </c>
      <c r="Y1366" s="18">
        <v>1.5</v>
      </c>
      <c r="AB1366" t="str" s="6">
        <v>2026-10-01 10:41:27 UTC</v>
      </c>
      <c r="AC1366" t="str" s="6">
        <v>Local Line cache</v>
      </c>
      <c r="AD1366" s="23">
        <v>805764</v>
      </c>
      <c r="AE1366" s="23">
        <v>526820</v>
      </c>
      <c r="AF1366" t="str" s="23">
        <v>805764:526820:herdShare</v>
      </c>
      <c r="AG1366" t="str" s="23">
        <v>No</v>
      </c>
      <c r="AH1366" t="str" s="23">
        <v>Yes</v>
      </c>
      <c r="AI1366" s="18">
        <v>0</v>
      </c>
    </row>
    <row r="1367" ht="32" customHeight="1">
      <c r="A1367" t="str" s="7">
        <v>Full Farm CSA</v>
      </c>
      <c r="B1367" t="str" s="7">
        <v>Quince</v>
      </c>
      <c r="C1367" t="str" s="7">
        <v>each</v>
      </c>
      <c r="D1367" t="str" s="7">
        <v>CSA Members</v>
      </c>
      <c r="E1367" s="12">
        <v>2.1</v>
      </c>
      <c r="F1367" s="13">
        <v>2.27</v>
      </c>
      <c r="G1367" s="13">
        <f>IF(AND(ISNUMBER(E1367),ISNUMBER(F1367)),F1367-E1367,"")</f>
        <v>0.17</v>
      </c>
      <c r="H1367" s="14">
        <f>IF(AND(ISNUMBER(E1367),E1367&gt;0,ISNUMBER(F1367)),F1367/E1367-1,"")</f>
        <v>0.08095238095238089</v>
      </c>
      <c r="I1367" t="str" s="15">
        <v>Unreviewed</v>
      </c>
      <c r="J1367" s="16"/>
      <c r="K1367" t="str" s="15">
        <v/>
      </c>
      <c r="L1367" s="17" t="str">
        <f>IF(AC1367="Local catalog","",IF(AG1367="Yes",IF(ISNUMBER(E1367),E1367,""),IF(I1367="Keep current",IF(ISNUMBER(E1367),E1367,""),IF(AH1367&lt;&gt;"Yes","",IF(I1367="Approve proposed",F1367,IF(AND(I1367="Use my price",AND(ISNUMBER(J1367),J1367&gt;0)),J1367,""))))))</f>
        <v/>
      </c>
      <c r="M1367" t="str" s="7">
        <f>IF(AND(AG1367="Yes",OR(I1367="Approve proposed",I1367="Use my price")),"CHECK: protected price kept current",IF(OR(I1367="Unreviewed",I1367=""),"Pending review",IF(I1367="Hold","On hold",IF(I1367="Keep current",IF(ISNUMBER(E1367),"Kept current","CHECK: no confirmed current price"),IF(AH1367&lt;&gt;"Yes","CHECK: source needs review",IF(AND(I1367="Use my price",NOT(AND(ISNUMBER(J1367),J1367&gt;0))),"CHECK: enter a price above zero",IF(NOT(OR(I1367="Approve proposed",I1367="Use my price")),"CHECK: choose a listed decision",IF(OR(NOT(ISNUMBER(L1367)),L1367&lt;=0,NOT(ISNUMBER(Y1367)),Y1367&lt;=0,X1367&gt;=1),"CHECK: price or base unavailable",IF(L1367/(Y1367*(1-X1367))-1&lt;0,"CHECK: price below local base","Ready")))))))))</f>
        <v>Pending review</v>
      </c>
      <c r="N1367" s="18">
        <v>2.1</v>
      </c>
      <c r="O1367" s="19">
        <v>0.4</v>
      </c>
      <c r="P1367" s="14">
        <v>0.5133</v>
      </c>
      <c r="Q1367" s="20" t="str">
        <f>IF(AND(ISNUMBER(L1367),ISNUMBER(Y1367),Y1367&gt;0,X1367&lt;1),ROUND(L1367/(Y1367*(1-X1367))-1,4),"")</f>
        <v/>
      </c>
      <c r="R1367" s="12">
        <v>0</v>
      </c>
      <c r="S1367" s="13">
        <f>IF(AND(ISNUMBER(E1367),E1367&gt;0,ISNUMBER(F1367)),R1367*(F1367/E1367-1)*(1-'Start Here'!$B$16),0)</f>
        <v>0</v>
      </c>
      <c r="T1367" s="17">
        <f>IF(AND(M1367="Ready",OR(I1367="Approve proposed",AND(I1367="Use my price",AND(ISNUMBER(J1367),J1367&gt;0))),ISNUMBER(L1367),E1367&gt;0),R1367*(L1367/E1367-1)*(1-'Start Here'!$B$16),0)</f>
        <v>0</v>
      </c>
      <c r="U1367" t="str" s="6">
        <v>Currently hidden; do not activate automatically</v>
      </c>
      <c r="V1367" t="str" s="21">
        <v>No</v>
      </c>
      <c r="W1367" t="str" s="21">
        <v>No</v>
      </c>
      <c r="X1367" s="22">
        <v>0</v>
      </c>
      <c r="Y1367" s="18">
        <v>1.5</v>
      </c>
      <c r="AB1367" t="str" s="6">
        <v>2026-10-01 10:41:27 UTC</v>
      </c>
      <c r="AC1367" t="str" s="6">
        <v>Local Line cache</v>
      </c>
      <c r="AD1367" s="23">
        <v>805764</v>
      </c>
      <c r="AE1367" s="23">
        <v>526820</v>
      </c>
      <c r="AF1367" t="str" s="23">
        <v>805764:526820:member</v>
      </c>
      <c r="AG1367" t="str" s="23">
        <v>No</v>
      </c>
      <c r="AH1367" t="str" s="23">
        <v>Yes</v>
      </c>
      <c r="AI1367" s="18">
        <v>0</v>
      </c>
    </row>
    <row r="1368" ht="32" customHeight="1">
      <c r="A1368" t="str" s="7">
        <v>Full Farm CSA</v>
      </c>
      <c r="B1368" t="str" s="7">
        <v>Quince</v>
      </c>
      <c r="C1368" t="str" s="7">
        <v>each</v>
      </c>
      <c r="D1368" t="str" s="7">
        <v>Guest Basket</v>
      </c>
      <c r="E1368" s="12">
        <v>2.1</v>
      </c>
      <c r="F1368" s="13">
        <v>2.27</v>
      </c>
      <c r="G1368" s="13">
        <f>IF(AND(ISNUMBER(E1368),ISNUMBER(F1368)),F1368-E1368,"")</f>
        <v>0.17</v>
      </c>
      <c r="H1368" s="14">
        <f>IF(AND(ISNUMBER(E1368),E1368&gt;0,ISNUMBER(F1368)),F1368/E1368-1,"")</f>
        <v>0.08095238095238089</v>
      </c>
      <c r="I1368" t="str" s="15">
        <v>Unreviewed</v>
      </c>
      <c r="J1368" s="16"/>
      <c r="K1368" t="str" s="15">
        <v/>
      </c>
      <c r="L1368" s="17" t="str">
        <f>IF(AC1368="Local catalog","",IF(AG1368="Yes",IF(ISNUMBER(E1368),E1368,""),IF(I1368="Keep current",IF(ISNUMBER(E1368),E1368,""),IF(AH1368&lt;&gt;"Yes","",IF(I1368="Approve proposed",F1368,IF(AND(I1368="Use my price",AND(ISNUMBER(J1368),J1368&gt;0)),J1368,""))))))</f>
        <v/>
      </c>
      <c r="M1368" t="str" s="7">
        <f>IF(AND(AG1368="Yes",OR(I1368="Approve proposed",I1368="Use my price")),"CHECK: protected price kept current",IF(OR(I1368="Unreviewed",I1368=""),"Pending review",IF(I1368="Hold","On hold",IF(I1368="Keep current",IF(ISNUMBER(E1368),"Kept current","CHECK: no confirmed current price"),IF(AH1368&lt;&gt;"Yes","CHECK: source needs review",IF(AND(I1368="Use my price",NOT(AND(ISNUMBER(J1368),J1368&gt;0))),"CHECK: enter a price above zero",IF(NOT(OR(I1368="Approve proposed",I1368="Use my price")),"CHECK: choose a listed decision",IF(OR(NOT(ISNUMBER(L1368)),L1368&lt;=0,NOT(ISNUMBER(Y1368)),Y1368&lt;=0,X1368&gt;=1),"CHECK: price or base unavailable",IF(L1368/(Y1368*(1-X1368))-1&lt;0,"CHECK: price below local base","Ready")))))))))</f>
        <v>Pending review</v>
      </c>
      <c r="N1368" s="18">
        <v>2.1</v>
      </c>
      <c r="O1368" s="19">
        <v>0.4</v>
      </c>
      <c r="P1368" s="14">
        <v>0.5133</v>
      </c>
      <c r="Q1368" s="20" t="str">
        <f>IF(AND(ISNUMBER(L1368),ISNUMBER(Y1368),Y1368&gt;0,X1368&lt;1),ROUND(L1368/(Y1368*(1-X1368))-1,4),"")</f>
        <v/>
      </c>
      <c r="R1368" s="12">
        <v>0</v>
      </c>
      <c r="S1368" s="13">
        <f>IF(AND(ISNUMBER(E1368),E1368&gt;0,ISNUMBER(F1368)),R1368*(F1368/E1368-1)*(1-'Start Here'!$B$16),0)</f>
        <v>0</v>
      </c>
      <c r="T1368" s="17">
        <f>IF(AND(M1368="Ready",OR(I1368="Approve proposed",AND(I1368="Use my price",AND(ISNUMBER(J1368),J1368&gt;0))),ISNUMBER(L1368),E1368&gt;0),R1368*(L1368/E1368-1)*(1-'Start Here'!$B$16),0)</f>
        <v>0</v>
      </c>
      <c r="U1368" t="str" s="6">
        <v>Currently hidden; do not activate automatically</v>
      </c>
      <c r="V1368" t="str" s="21">
        <v>No</v>
      </c>
      <c r="W1368" t="str" s="21">
        <v>No</v>
      </c>
      <c r="X1368" s="22">
        <v>0</v>
      </c>
      <c r="Y1368" s="18">
        <v>1.5</v>
      </c>
      <c r="AB1368" t="str" s="6">
        <v>2026-10-01 10:41:27 UTC</v>
      </c>
      <c r="AC1368" t="str" s="6">
        <v>Local Line cache</v>
      </c>
      <c r="AD1368" s="23">
        <v>805764</v>
      </c>
      <c r="AE1368" s="23">
        <v>526820</v>
      </c>
      <c r="AF1368" t="str" s="23">
        <v>805764:526820:guest</v>
      </c>
      <c r="AG1368" t="str" s="23">
        <v>No</v>
      </c>
      <c r="AH1368" t="str" s="23">
        <v>Yes</v>
      </c>
      <c r="AI1368" s="18">
        <v>0</v>
      </c>
    </row>
    <row r="1369" ht="32" customHeight="1">
      <c r="A1369" t="str" s="7">
        <v>Full Farm CSA</v>
      </c>
      <c r="B1369" t="str" s="7">
        <v>Quince</v>
      </c>
      <c r="C1369" t="str" s="7">
        <v>each</v>
      </c>
      <c r="D1369" t="str" s="7">
        <v>SNAP</v>
      </c>
      <c r="E1369" s="12">
        <v>2.1</v>
      </c>
      <c r="F1369" s="13">
        <v>2.1</v>
      </c>
      <c r="G1369" s="13">
        <f>IF(AND(ISNUMBER(E1369),ISNUMBER(F1369)),F1369-E1369,"")</f>
        <v>0</v>
      </c>
      <c r="H1369" s="14">
        <f>IF(AND(ISNUMBER(E1369),E1369&gt;0,ISNUMBER(F1369)),F1369/E1369-1,"")</f>
        <v>0</v>
      </c>
      <c r="I1369" t="str" s="15">
        <v>Keep current</v>
      </c>
      <c r="J1369" s="16"/>
      <c r="K1369" t="str" s="15">
        <v/>
      </c>
      <c r="L1369" s="17">
        <f>IF(AC1369="Local catalog","",IF(AG1369="Yes",IF(ISNUMBER(E1369),E1369,""),IF(I1369="Keep current",IF(ISNUMBER(E1369),E1369,""),IF(AH1369&lt;&gt;"Yes","",IF(I1369="Approve proposed",F1369,IF(AND(I1369="Use my price",AND(ISNUMBER(J1369),J1369&gt;0)),J1369,""))))))</f>
        <v>2.1</v>
      </c>
      <c r="M1369" t="str" s="7">
        <f>IF(AND(AG1369="Yes",OR(I1369="Approve proposed",I1369="Use my price")),"CHECK: protected price kept current",IF(OR(I1369="Unreviewed",I1369=""),"Pending review",IF(I1369="Hold","On hold",IF(I1369="Keep current",IF(ISNUMBER(E1369),"Kept current","CHECK: no confirmed current price"),IF(AH1369&lt;&gt;"Yes","CHECK: source needs review",IF(AND(I1369="Use my price",NOT(AND(ISNUMBER(J1369),J1369&gt;0))),"CHECK: enter a price above zero",IF(NOT(OR(I1369="Approve proposed",I1369="Use my price")),"CHECK: choose a listed decision",IF(OR(NOT(ISNUMBER(L1369)),L1369&lt;=0,NOT(ISNUMBER(Y1369)),Y1369&lt;=0,X1369&gt;=1),"CHECK: price or base unavailable",IF(L1369/(Y1369*(1-X1369))-1&lt;0,"CHECK: price below local base","Ready")))))))))</f>
        <v>Kept current</v>
      </c>
      <c r="N1369" s="18">
        <v>2.1</v>
      </c>
      <c r="O1369" s="19">
        <v>0.4</v>
      </c>
      <c r="P1369" s="14">
        <v>0.4</v>
      </c>
      <c r="Q1369" s="20">
        <f>IF(AND(ISNUMBER(L1369),ISNUMBER(Y1369),Y1369&gt;0,X1369&lt;1),ROUND(L1369/(Y1369*(1-X1369))-1,4),"")</f>
        <v>0.4</v>
      </c>
      <c r="R1369" s="12">
        <v>0</v>
      </c>
      <c r="S1369" s="13">
        <f>IF(AND(ISNUMBER(E1369),E1369&gt;0,ISNUMBER(F1369)),R1369*(F1369/E1369-1)*(1-'Start Here'!$B$16),0)</f>
        <v>0</v>
      </c>
      <c r="T1369" s="17">
        <f>IF(AND(M1369="Ready",OR(I1369="Approve proposed",AND(I1369="Use my price",AND(ISNUMBER(J1369),J1369&gt;0))),ISNUMBER(L1369),E1369&gt;0),R1369*(L1369/E1369-1)*(1-'Start Here'!$B$16),0)</f>
        <v>0</v>
      </c>
      <c r="U1369" t="str" s="6">
        <v>SNAP: preserve existing selling price; Currently hidden; do not activate automatically</v>
      </c>
      <c r="V1369" t="str" s="21">
        <v>No</v>
      </c>
      <c r="W1369" t="str" s="21">
        <v>No</v>
      </c>
      <c r="X1369" s="22">
        <v>0</v>
      </c>
      <c r="Y1369" s="18">
        <v>1.5</v>
      </c>
      <c r="AB1369" t="str" s="6">
        <v>2026-10-01 10:41:27 UTC</v>
      </c>
      <c r="AC1369" t="str" s="6">
        <v>Local Line cache</v>
      </c>
      <c r="AD1369" s="23">
        <v>805764</v>
      </c>
      <c r="AE1369" s="23">
        <v>526820</v>
      </c>
      <c r="AF1369" t="str" s="23">
        <v>805764:526820:snap</v>
      </c>
      <c r="AG1369" t="str" s="23">
        <v>Yes</v>
      </c>
      <c r="AH1369" t="str" s="23">
        <v>Yes</v>
      </c>
      <c r="AI1369" s="18">
        <v>0</v>
      </c>
    </row>
    <row r="1370" ht="32" customHeight="1">
      <c r="A1370" t="str" s="7">
        <v>Full Farm CSA</v>
      </c>
      <c r="B1370" t="str" s="7">
        <v>Rhubarb</v>
      </c>
      <c r="C1370" t="str" s="7">
        <v>1 lb</v>
      </c>
      <c r="D1370" t="str" s="7">
        <v>Herd Share Members</v>
      </c>
      <c r="E1370" s="12">
        <v>4.9</v>
      </c>
      <c r="F1370" s="13">
        <v>5.29</v>
      </c>
      <c r="G1370" s="13">
        <f>IF(AND(ISNUMBER(E1370),ISNUMBER(F1370)),F1370-E1370,"")</f>
        <v>0.39</v>
      </c>
      <c r="H1370" s="14">
        <f>IF(AND(ISNUMBER(E1370),E1370&gt;0,ISNUMBER(F1370)),F1370/E1370-1,"")</f>
        <v>0.07959183673469372</v>
      </c>
      <c r="I1370" t="str" s="15">
        <v>Unreviewed</v>
      </c>
      <c r="J1370" s="16"/>
      <c r="K1370" t="str" s="15">
        <v/>
      </c>
      <c r="L1370" s="17" t="str">
        <f>IF(AC1370="Local catalog","",IF(AG1370="Yes",IF(ISNUMBER(E1370),E1370,""),IF(I1370="Keep current",IF(ISNUMBER(E1370),E1370,""),IF(AH1370&lt;&gt;"Yes","",IF(I1370="Approve proposed",F1370,IF(AND(I1370="Use my price",AND(ISNUMBER(J1370),J1370&gt;0)),J1370,""))))))</f>
        <v/>
      </c>
      <c r="M1370" t="str" s="7">
        <f>IF(AND(AG1370="Yes",OR(I1370="Approve proposed",I1370="Use my price")),"CHECK: protected price kept current",IF(OR(I1370="Unreviewed",I1370=""),"Pending review",IF(I1370="Hold","On hold",IF(I1370="Keep current",IF(ISNUMBER(E1370),"Kept current","CHECK: no confirmed current price"),IF(AH1370&lt;&gt;"Yes","CHECK: source needs review",IF(AND(I1370="Use my price",NOT(AND(ISNUMBER(J1370),J1370&gt;0))),"CHECK: enter a price above zero",IF(NOT(OR(I1370="Approve proposed",I1370="Use my price")),"CHECK: choose a listed decision",IF(OR(NOT(ISNUMBER(L1370)),L1370&lt;=0,NOT(ISNUMBER(Y1370)),Y1370&lt;=0,X1370&gt;=1),"CHECK: price or base unavailable",IF(L1370/(Y1370*(1-X1370))-1&lt;0,"CHECK: price below local base","Ready")))))))))</f>
        <v>Pending review</v>
      </c>
      <c r="N1370" s="18">
        <v>4.9</v>
      </c>
      <c r="O1370" s="19">
        <v>0.4</v>
      </c>
      <c r="P1370" s="14">
        <v>0.5114</v>
      </c>
      <c r="Q1370" s="20" t="str">
        <f>IF(AND(ISNUMBER(L1370),ISNUMBER(Y1370),Y1370&gt;0,X1370&lt;1),ROUND(L1370/(Y1370*(1-X1370))-1,4),"")</f>
        <v/>
      </c>
      <c r="R1370" s="12">
        <v>0</v>
      </c>
      <c r="S1370" s="13">
        <f>IF(AND(ISNUMBER(E1370),E1370&gt;0,ISNUMBER(F1370)),R1370*(F1370/E1370-1)*(1-'Start Here'!$B$16),0)</f>
        <v>0</v>
      </c>
      <c r="T1370" s="17">
        <f>IF(AND(M1370="Ready",OR(I1370="Approve proposed",AND(I1370="Use my price",AND(ISNUMBER(J1370),J1370&gt;0))),ISNUMBER(L1370),E1370&gt;0),R1370*(L1370/E1370-1)*(1-'Start Here'!$B$16),0)</f>
        <v>0</v>
      </c>
      <c r="U1370" t="str" s="6">
        <v>Currently hidden; do not activate automatically</v>
      </c>
      <c r="V1370" t="str" s="21">
        <v>No</v>
      </c>
      <c r="W1370" t="str" s="21">
        <v>No</v>
      </c>
      <c r="X1370" s="22">
        <v>0</v>
      </c>
      <c r="Y1370" s="18">
        <v>3.5</v>
      </c>
      <c r="AB1370" t="str" s="6">
        <v>2026-10-01 10:41:27 UTC</v>
      </c>
      <c r="AC1370" t="str" s="6">
        <v>Local Line cache</v>
      </c>
      <c r="AD1370" s="23">
        <v>805806</v>
      </c>
      <c r="AE1370" s="23">
        <v>526862</v>
      </c>
      <c r="AF1370" t="str" s="23">
        <v>805806:526862:herdShare</v>
      </c>
      <c r="AG1370" t="str" s="23">
        <v>No</v>
      </c>
      <c r="AH1370" t="str" s="23">
        <v>Yes</v>
      </c>
      <c r="AI1370" s="18">
        <v>0</v>
      </c>
    </row>
    <row r="1371" ht="32" customHeight="1">
      <c r="A1371" t="str" s="7">
        <v>Full Farm CSA</v>
      </c>
      <c r="B1371" t="str" s="7">
        <v>Rhubarb</v>
      </c>
      <c r="C1371" t="str" s="7">
        <v>1 lb</v>
      </c>
      <c r="D1371" t="str" s="7">
        <v>CSA Members</v>
      </c>
      <c r="E1371" s="12">
        <v>4.9</v>
      </c>
      <c r="F1371" s="13">
        <v>5.29</v>
      </c>
      <c r="G1371" s="13">
        <f>IF(AND(ISNUMBER(E1371),ISNUMBER(F1371)),F1371-E1371,"")</f>
        <v>0.39</v>
      </c>
      <c r="H1371" s="14">
        <f>IF(AND(ISNUMBER(E1371),E1371&gt;0,ISNUMBER(F1371)),F1371/E1371-1,"")</f>
        <v>0.07959183673469372</v>
      </c>
      <c r="I1371" t="str" s="15">
        <v>Unreviewed</v>
      </c>
      <c r="J1371" s="16"/>
      <c r="K1371" t="str" s="15">
        <v/>
      </c>
      <c r="L1371" s="17" t="str">
        <f>IF(AC1371="Local catalog","",IF(AG1371="Yes",IF(ISNUMBER(E1371),E1371,""),IF(I1371="Keep current",IF(ISNUMBER(E1371),E1371,""),IF(AH1371&lt;&gt;"Yes","",IF(I1371="Approve proposed",F1371,IF(AND(I1371="Use my price",AND(ISNUMBER(J1371),J1371&gt;0)),J1371,""))))))</f>
        <v/>
      </c>
      <c r="M1371" t="str" s="7">
        <f>IF(AND(AG1371="Yes",OR(I1371="Approve proposed",I1371="Use my price")),"CHECK: protected price kept current",IF(OR(I1371="Unreviewed",I1371=""),"Pending review",IF(I1371="Hold","On hold",IF(I1371="Keep current",IF(ISNUMBER(E1371),"Kept current","CHECK: no confirmed current price"),IF(AH1371&lt;&gt;"Yes","CHECK: source needs review",IF(AND(I1371="Use my price",NOT(AND(ISNUMBER(J1371),J1371&gt;0))),"CHECK: enter a price above zero",IF(NOT(OR(I1371="Approve proposed",I1371="Use my price")),"CHECK: choose a listed decision",IF(OR(NOT(ISNUMBER(L1371)),L1371&lt;=0,NOT(ISNUMBER(Y1371)),Y1371&lt;=0,X1371&gt;=1),"CHECK: price or base unavailable",IF(L1371/(Y1371*(1-X1371))-1&lt;0,"CHECK: price below local base","Ready")))))))))</f>
        <v>Pending review</v>
      </c>
      <c r="N1371" s="18">
        <v>4.9</v>
      </c>
      <c r="O1371" s="19">
        <v>0.4</v>
      </c>
      <c r="P1371" s="14">
        <v>0.5114</v>
      </c>
      <c r="Q1371" s="20" t="str">
        <f>IF(AND(ISNUMBER(L1371),ISNUMBER(Y1371),Y1371&gt;0,X1371&lt;1),ROUND(L1371/(Y1371*(1-X1371))-1,4),"")</f>
        <v/>
      </c>
      <c r="R1371" s="12">
        <v>0</v>
      </c>
      <c r="S1371" s="13">
        <f>IF(AND(ISNUMBER(E1371),E1371&gt;0,ISNUMBER(F1371)),R1371*(F1371/E1371-1)*(1-'Start Here'!$B$16),0)</f>
        <v>0</v>
      </c>
      <c r="T1371" s="17">
        <f>IF(AND(M1371="Ready",OR(I1371="Approve proposed",AND(I1371="Use my price",AND(ISNUMBER(J1371),J1371&gt;0))),ISNUMBER(L1371),E1371&gt;0),R1371*(L1371/E1371-1)*(1-'Start Here'!$B$16),0)</f>
        <v>0</v>
      </c>
      <c r="U1371" t="str" s="6">
        <v>Currently hidden; do not activate automatically</v>
      </c>
      <c r="V1371" t="str" s="21">
        <v>No</v>
      </c>
      <c r="W1371" t="str" s="21">
        <v>No</v>
      </c>
      <c r="X1371" s="22">
        <v>0</v>
      </c>
      <c r="Y1371" s="18">
        <v>3.5</v>
      </c>
      <c r="AB1371" t="str" s="6">
        <v>2026-10-01 10:41:27 UTC</v>
      </c>
      <c r="AC1371" t="str" s="6">
        <v>Local Line cache</v>
      </c>
      <c r="AD1371" s="23">
        <v>805806</v>
      </c>
      <c r="AE1371" s="23">
        <v>526862</v>
      </c>
      <c r="AF1371" t="str" s="23">
        <v>805806:526862:member</v>
      </c>
      <c r="AG1371" t="str" s="23">
        <v>No</v>
      </c>
      <c r="AH1371" t="str" s="23">
        <v>Yes</v>
      </c>
      <c r="AI1371" s="18">
        <v>0</v>
      </c>
    </row>
    <row r="1372" ht="32" customHeight="1">
      <c r="A1372" t="str" s="7">
        <v>Full Farm CSA</v>
      </c>
      <c r="B1372" t="str" s="7">
        <v>Rhubarb</v>
      </c>
      <c r="C1372" t="str" s="7">
        <v>1 lb</v>
      </c>
      <c r="D1372" t="str" s="7">
        <v>Guest Basket</v>
      </c>
      <c r="E1372" s="12">
        <v>5.42</v>
      </c>
      <c r="F1372" s="13">
        <v>5.85</v>
      </c>
      <c r="G1372" s="13">
        <f>IF(AND(ISNUMBER(E1372),ISNUMBER(F1372)),F1372-E1372,"")</f>
        <v>0.43</v>
      </c>
      <c r="H1372" s="14">
        <f>IF(AND(ISNUMBER(E1372),E1372&gt;0,ISNUMBER(F1372)),F1372/E1372-1,"")</f>
        <v>0.0793357933579335</v>
      </c>
      <c r="I1372" t="str" s="15">
        <v>Unreviewed</v>
      </c>
      <c r="J1372" s="16"/>
      <c r="K1372" t="str" s="15">
        <v/>
      </c>
      <c r="L1372" s="17" t="str">
        <f>IF(AC1372="Local catalog","",IF(AG1372="Yes",IF(ISNUMBER(E1372),E1372,""),IF(I1372="Keep current",IF(ISNUMBER(E1372),E1372,""),IF(AH1372&lt;&gt;"Yes","",IF(I1372="Approve proposed",F1372,IF(AND(I1372="Use my price",AND(ISNUMBER(J1372),J1372&gt;0)),J1372,""))))))</f>
        <v/>
      </c>
      <c r="M1372" t="str" s="7">
        <f>IF(AND(AG1372="Yes",OR(I1372="Approve proposed",I1372="Use my price")),"CHECK: protected price kept current",IF(OR(I1372="Unreviewed",I1372=""),"Pending review",IF(I1372="Hold","On hold",IF(I1372="Keep current",IF(ISNUMBER(E1372),"Kept current","CHECK: no confirmed current price"),IF(AH1372&lt;&gt;"Yes","CHECK: source needs review",IF(AND(I1372="Use my price",NOT(AND(ISNUMBER(J1372),J1372&gt;0))),"CHECK: enter a price above zero",IF(NOT(OR(I1372="Approve proposed",I1372="Use my price")),"CHECK: choose a listed decision",IF(OR(NOT(ISNUMBER(L1372)),L1372&lt;=0,NOT(ISNUMBER(Y1372)),Y1372&lt;=0,X1372&gt;=1),"CHECK: price or base unavailable",IF(L1372/(Y1372*(1-X1372))-1&lt;0,"CHECK: price below local base","Ready")))))))))</f>
        <v>Pending review</v>
      </c>
      <c r="N1372" s="18">
        <v>4.9</v>
      </c>
      <c r="O1372" s="19">
        <v>0.4</v>
      </c>
      <c r="P1372" s="14">
        <v>0.6714</v>
      </c>
      <c r="Q1372" s="20" t="str">
        <f>IF(AND(ISNUMBER(L1372),ISNUMBER(Y1372),Y1372&gt;0,X1372&lt;1),ROUND(L1372/(Y1372*(1-X1372))-1,4),"")</f>
        <v/>
      </c>
      <c r="R1372" s="12">
        <v>0</v>
      </c>
      <c r="S1372" s="13">
        <f>IF(AND(ISNUMBER(E1372),E1372&gt;0,ISNUMBER(F1372)),R1372*(F1372/E1372-1)*(1-'Start Here'!$B$16),0)</f>
        <v>0</v>
      </c>
      <c r="T1372" s="17">
        <f>IF(AND(M1372="Ready",OR(I1372="Approve proposed",AND(I1372="Use my price",AND(ISNUMBER(J1372),J1372&gt;0))),ISNUMBER(L1372),E1372&gt;0),R1372*(L1372/E1372-1)*(1-'Start Here'!$B$16),0)</f>
        <v>0</v>
      </c>
      <c r="U1372" t="str" s="6">
        <v>Local and Local Line prices differ; Currently hidden; do not activate automatically</v>
      </c>
      <c r="V1372" t="str" s="21">
        <v>No</v>
      </c>
      <c r="W1372" t="str" s="21">
        <v>No</v>
      </c>
      <c r="X1372" s="22">
        <v>0</v>
      </c>
      <c r="Y1372" s="18">
        <v>3.5</v>
      </c>
      <c r="AB1372" t="str" s="6">
        <v>2026-10-01 10:41:27 UTC</v>
      </c>
      <c r="AC1372" t="str" s="6">
        <v>Local Line cache</v>
      </c>
      <c r="AD1372" s="23">
        <v>805806</v>
      </c>
      <c r="AE1372" s="23">
        <v>526862</v>
      </c>
      <c r="AF1372" t="str" s="23">
        <v>805806:526862:guest</v>
      </c>
      <c r="AG1372" t="str" s="23">
        <v>No</v>
      </c>
      <c r="AH1372" t="str" s="23">
        <v>Yes</v>
      </c>
      <c r="AI1372" s="18">
        <v>0</v>
      </c>
    </row>
    <row r="1373" ht="32" customHeight="1">
      <c r="A1373" t="str" s="7">
        <v>Full Farm CSA</v>
      </c>
      <c r="B1373" t="str" s="7">
        <v>Rhubarb</v>
      </c>
      <c r="C1373" t="str" s="7">
        <v>1 lb</v>
      </c>
      <c r="D1373" t="str" s="7">
        <v>SNAP</v>
      </c>
      <c r="E1373" s="12">
        <v>4.9</v>
      </c>
      <c r="F1373" s="13">
        <v>4.9</v>
      </c>
      <c r="G1373" s="13">
        <f>IF(AND(ISNUMBER(E1373),ISNUMBER(F1373)),F1373-E1373,"")</f>
        <v>0</v>
      </c>
      <c r="H1373" s="14">
        <f>IF(AND(ISNUMBER(E1373),E1373&gt;0,ISNUMBER(F1373)),F1373/E1373-1,"")</f>
        <v>0</v>
      </c>
      <c r="I1373" t="str" s="15">
        <v>Keep current</v>
      </c>
      <c r="J1373" s="16"/>
      <c r="K1373" t="str" s="15">
        <v/>
      </c>
      <c r="L1373" s="17">
        <f>IF(AC1373="Local catalog","",IF(AG1373="Yes",IF(ISNUMBER(E1373),E1373,""),IF(I1373="Keep current",IF(ISNUMBER(E1373),E1373,""),IF(AH1373&lt;&gt;"Yes","",IF(I1373="Approve proposed",F1373,IF(AND(I1373="Use my price",AND(ISNUMBER(J1373),J1373&gt;0)),J1373,""))))))</f>
        <v>4.9</v>
      </c>
      <c r="M1373" t="str" s="7">
        <f>IF(AND(AG1373="Yes",OR(I1373="Approve proposed",I1373="Use my price")),"CHECK: protected price kept current",IF(OR(I1373="Unreviewed",I1373=""),"Pending review",IF(I1373="Hold","On hold",IF(I1373="Keep current",IF(ISNUMBER(E1373),"Kept current","CHECK: no confirmed current price"),IF(AH1373&lt;&gt;"Yes","CHECK: source needs review",IF(AND(I1373="Use my price",NOT(AND(ISNUMBER(J1373),J1373&gt;0))),"CHECK: enter a price above zero",IF(NOT(OR(I1373="Approve proposed",I1373="Use my price")),"CHECK: choose a listed decision",IF(OR(NOT(ISNUMBER(L1373)),L1373&lt;=0,NOT(ISNUMBER(Y1373)),Y1373&lt;=0,X1373&gt;=1),"CHECK: price or base unavailable",IF(L1373/(Y1373*(1-X1373))-1&lt;0,"CHECK: price below local base","Ready")))))))))</f>
        <v>Kept current</v>
      </c>
      <c r="N1373" s="18">
        <v>4.9</v>
      </c>
      <c r="O1373" s="19">
        <v>0.4</v>
      </c>
      <c r="P1373" s="14">
        <v>0.4</v>
      </c>
      <c r="Q1373" s="20">
        <f>IF(AND(ISNUMBER(L1373),ISNUMBER(Y1373),Y1373&gt;0,X1373&lt;1),ROUND(L1373/(Y1373*(1-X1373))-1,4),"")</f>
        <v>0.4</v>
      </c>
      <c r="R1373" s="12">
        <v>0</v>
      </c>
      <c r="S1373" s="13">
        <f>IF(AND(ISNUMBER(E1373),E1373&gt;0,ISNUMBER(F1373)),R1373*(F1373/E1373-1)*(1-'Start Here'!$B$16),0)</f>
        <v>0</v>
      </c>
      <c r="T1373" s="17">
        <f>IF(AND(M1373="Ready",OR(I1373="Approve proposed",AND(I1373="Use my price",AND(ISNUMBER(J1373),J1373&gt;0))),ISNUMBER(L1373),E1373&gt;0),R1373*(L1373/E1373-1)*(1-'Start Here'!$B$16),0)</f>
        <v>0</v>
      </c>
      <c r="U1373" t="str" s="6">
        <v>SNAP: preserve existing selling price; Currently hidden; do not activate automatically</v>
      </c>
      <c r="V1373" t="str" s="21">
        <v>No</v>
      </c>
      <c r="W1373" t="str" s="21">
        <v>No</v>
      </c>
      <c r="X1373" s="22">
        <v>0</v>
      </c>
      <c r="Y1373" s="18">
        <v>3.5</v>
      </c>
      <c r="AB1373" t="str" s="6">
        <v>2026-10-01 10:41:27 UTC</v>
      </c>
      <c r="AC1373" t="str" s="6">
        <v>Local Line cache</v>
      </c>
      <c r="AD1373" s="23">
        <v>805806</v>
      </c>
      <c r="AE1373" s="23">
        <v>526862</v>
      </c>
      <c r="AF1373" t="str" s="23">
        <v>805806:526862:snap</v>
      </c>
      <c r="AG1373" t="str" s="23">
        <v>Yes</v>
      </c>
      <c r="AH1373" t="str" s="23">
        <v>Yes</v>
      </c>
      <c r="AI1373" s="18">
        <v>0</v>
      </c>
    </row>
    <row r="1374" ht="32" customHeight="1">
      <c r="A1374" t="str" s="7">
        <v>Full Farm CSA</v>
      </c>
      <c r="B1374" t="str" s="7">
        <v>Tetsakabuto Winter Squash</v>
      </c>
      <c r="C1374" t="str" s="7">
        <v>ea</v>
      </c>
      <c r="D1374" t="str" s="7">
        <v>Herd Share Members</v>
      </c>
      <c r="E1374" s="12">
        <v>5.6</v>
      </c>
      <c r="F1374" s="13">
        <v>6.05</v>
      </c>
      <c r="G1374" s="13">
        <f>IF(AND(ISNUMBER(E1374),ISNUMBER(F1374)),F1374-E1374,"")</f>
        <v>0.45</v>
      </c>
      <c r="H1374" s="14">
        <f>IF(AND(ISNUMBER(E1374),E1374&gt;0,ISNUMBER(F1374)),F1374/E1374-1,"")</f>
        <v>0.0803571428571428</v>
      </c>
      <c r="I1374" t="str" s="15">
        <v>Unreviewed</v>
      </c>
      <c r="J1374" s="16"/>
      <c r="K1374" t="str" s="15">
        <v/>
      </c>
      <c r="L1374" s="17" t="str">
        <f>IF(AC1374="Local catalog","",IF(AG1374="Yes",IF(ISNUMBER(E1374),E1374,""),IF(I1374="Keep current",IF(ISNUMBER(E1374),E1374,""),IF(AH1374&lt;&gt;"Yes","",IF(I1374="Approve proposed",F1374,IF(AND(I1374="Use my price",AND(ISNUMBER(J1374),J1374&gt;0)),J1374,""))))))</f>
        <v/>
      </c>
      <c r="M1374" t="str" s="7">
        <f>IF(AND(AG1374="Yes",OR(I1374="Approve proposed",I1374="Use my price")),"CHECK: protected price kept current",IF(OR(I1374="Unreviewed",I1374=""),"Pending review",IF(I1374="Hold","On hold",IF(I1374="Keep current",IF(ISNUMBER(E1374),"Kept current","CHECK: no confirmed current price"),IF(AH1374&lt;&gt;"Yes","CHECK: source needs review",IF(AND(I1374="Use my price",NOT(AND(ISNUMBER(J1374),J1374&gt;0))),"CHECK: enter a price above zero",IF(NOT(OR(I1374="Approve proposed",I1374="Use my price")),"CHECK: choose a listed decision",IF(OR(NOT(ISNUMBER(L1374)),L1374&lt;=0,NOT(ISNUMBER(Y1374)),Y1374&lt;=0,X1374&gt;=1),"CHECK: price or base unavailable",IF(L1374/(Y1374*(1-X1374))-1&lt;0,"CHECK: price below local base","Ready")))))))))</f>
        <v>Pending review</v>
      </c>
      <c r="N1374" s="18">
        <v>5.6</v>
      </c>
      <c r="O1374" s="19">
        <v>0.4</v>
      </c>
      <c r="P1374" s="14">
        <v>0.5125</v>
      </c>
      <c r="Q1374" s="20" t="str">
        <f>IF(AND(ISNUMBER(L1374),ISNUMBER(Y1374),Y1374&gt;0,X1374&lt;1),ROUND(L1374/(Y1374*(1-X1374))-1,4),"")</f>
        <v/>
      </c>
      <c r="R1374" s="12">
        <v>72.80000000000001</v>
      </c>
      <c r="S1374" s="13">
        <f>IF(AND(ISNUMBER(E1374),E1374&gt;0,ISNUMBER(F1374)),R1374*(F1374/E1374-1)*(1-'Start Here'!$B$16),0)</f>
        <v>5.674499999999996</v>
      </c>
      <c r="T1374" s="17">
        <f>IF(AND(M1374="Ready",OR(I1374="Approve proposed",AND(I1374="Use my price",AND(ISNUMBER(J1374),J1374&gt;0))),ISNUMBER(L1374),E1374&gt;0),R1374*(L1374/E1374-1)*(1-'Start Here'!$B$16),0)</f>
        <v>0</v>
      </c>
      <c r="U1374" t="str" s="6">
        <v>Currently hidden; do not activate automatically</v>
      </c>
      <c r="V1374" t="str" s="21">
        <v>No</v>
      </c>
      <c r="W1374" t="str" s="21">
        <v>No</v>
      </c>
      <c r="X1374" s="22">
        <v>0</v>
      </c>
      <c r="Y1374" s="18">
        <v>4</v>
      </c>
      <c r="AB1374" t="str" s="6">
        <v>2026-10-01 10:41:27 UTC</v>
      </c>
      <c r="AC1374" t="str" s="6">
        <v>Local Line cache</v>
      </c>
      <c r="AD1374" s="23">
        <v>928528</v>
      </c>
      <c r="AE1374" s="23">
        <v>676672</v>
      </c>
      <c r="AF1374" t="str" s="23">
        <v>928528:676672:herdShare</v>
      </c>
      <c r="AG1374" t="str" s="23">
        <v>No</v>
      </c>
      <c r="AH1374" t="str" s="23">
        <v>Yes</v>
      </c>
      <c r="AI1374" s="18">
        <v>52</v>
      </c>
    </row>
    <row r="1375" ht="32" customHeight="1">
      <c r="A1375" t="str" s="7">
        <v>Full Farm CSA</v>
      </c>
      <c r="B1375" t="str" s="7">
        <v>Tetsakabuto Winter Squash</v>
      </c>
      <c r="C1375" t="str" s="7">
        <v>ea</v>
      </c>
      <c r="D1375" t="str" s="7">
        <v>CSA Members</v>
      </c>
      <c r="E1375" s="12">
        <v>5.6</v>
      </c>
      <c r="F1375" s="13">
        <v>6.05</v>
      </c>
      <c r="G1375" s="13">
        <f>IF(AND(ISNUMBER(E1375),ISNUMBER(F1375)),F1375-E1375,"")</f>
        <v>0.45</v>
      </c>
      <c r="H1375" s="14">
        <f>IF(AND(ISNUMBER(E1375),E1375&gt;0,ISNUMBER(F1375)),F1375/E1375-1,"")</f>
        <v>0.0803571428571428</v>
      </c>
      <c r="I1375" t="str" s="15">
        <v>Unreviewed</v>
      </c>
      <c r="J1375" s="16"/>
      <c r="K1375" t="str" s="15">
        <v/>
      </c>
      <c r="L1375" s="17" t="str">
        <f>IF(AC1375="Local catalog","",IF(AG1375="Yes",IF(ISNUMBER(E1375),E1375,""),IF(I1375="Keep current",IF(ISNUMBER(E1375),E1375,""),IF(AH1375&lt;&gt;"Yes","",IF(I1375="Approve proposed",F1375,IF(AND(I1375="Use my price",AND(ISNUMBER(J1375),J1375&gt;0)),J1375,""))))))</f>
        <v/>
      </c>
      <c r="M1375" t="str" s="7">
        <f>IF(AND(AG1375="Yes",OR(I1375="Approve proposed",I1375="Use my price")),"CHECK: protected price kept current",IF(OR(I1375="Unreviewed",I1375=""),"Pending review",IF(I1375="Hold","On hold",IF(I1375="Keep current",IF(ISNUMBER(E1375),"Kept current","CHECK: no confirmed current price"),IF(AH1375&lt;&gt;"Yes","CHECK: source needs review",IF(AND(I1375="Use my price",NOT(AND(ISNUMBER(J1375),J1375&gt;0))),"CHECK: enter a price above zero",IF(NOT(OR(I1375="Approve proposed",I1375="Use my price")),"CHECK: choose a listed decision",IF(OR(NOT(ISNUMBER(L1375)),L1375&lt;=0,NOT(ISNUMBER(Y1375)),Y1375&lt;=0,X1375&gt;=1),"CHECK: price or base unavailable",IF(L1375/(Y1375*(1-X1375))-1&lt;0,"CHECK: price below local base","Ready")))))))))</f>
        <v>Pending review</v>
      </c>
      <c r="N1375" s="18">
        <v>5.6</v>
      </c>
      <c r="O1375" s="19">
        <v>0.4</v>
      </c>
      <c r="P1375" s="14">
        <v>0.5125</v>
      </c>
      <c r="Q1375" s="20" t="str">
        <f>IF(AND(ISNUMBER(L1375),ISNUMBER(Y1375),Y1375&gt;0,X1375&lt;1),ROUND(L1375/(Y1375*(1-X1375))-1,4),"")</f>
        <v/>
      </c>
      <c r="R1375" s="12">
        <v>78.4</v>
      </c>
      <c r="S1375" s="13">
        <f>IF(AND(ISNUMBER(E1375),E1375&gt;0,ISNUMBER(F1375)),R1375*(F1375/E1375-1)*(1-'Start Here'!$B$16),0)</f>
        <v>6.110999999999995</v>
      </c>
      <c r="T1375" s="17">
        <f>IF(AND(M1375="Ready",OR(I1375="Approve proposed",AND(I1375="Use my price",AND(ISNUMBER(J1375),J1375&gt;0))),ISNUMBER(L1375),E1375&gt;0),R1375*(L1375/E1375-1)*(1-'Start Here'!$B$16),0)</f>
        <v>0</v>
      </c>
      <c r="U1375" t="str" s="6">
        <v>Currently hidden; do not activate automatically</v>
      </c>
      <c r="V1375" t="str" s="21">
        <v>No</v>
      </c>
      <c r="W1375" t="str" s="21">
        <v>No</v>
      </c>
      <c r="X1375" s="22">
        <v>0</v>
      </c>
      <c r="Y1375" s="18">
        <v>4</v>
      </c>
      <c r="AB1375" t="str" s="6">
        <v>2026-10-01 10:41:27 UTC</v>
      </c>
      <c r="AC1375" t="str" s="6">
        <v>Local Line cache</v>
      </c>
      <c r="AD1375" s="23">
        <v>928528</v>
      </c>
      <c r="AE1375" s="23">
        <v>676672</v>
      </c>
      <c r="AF1375" t="str" s="23">
        <v>928528:676672:member</v>
      </c>
      <c r="AG1375" t="str" s="23">
        <v>No</v>
      </c>
      <c r="AH1375" t="str" s="23">
        <v>Yes</v>
      </c>
      <c r="AI1375" s="18">
        <v>56</v>
      </c>
    </row>
    <row r="1376" ht="32" customHeight="1">
      <c r="A1376" t="str" s="7">
        <v>Full Farm CSA</v>
      </c>
      <c r="B1376" t="str" s="7">
        <v>Tetsakabuto Winter Squash</v>
      </c>
      <c r="C1376" t="str" s="7">
        <v>ea</v>
      </c>
      <c r="D1376" t="str" s="7">
        <v>Guest Basket</v>
      </c>
      <c r="E1376" s="12">
        <v>5.6</v>
      </c>
      <c r="F1376" s="13">
        <v>6.05</v>
      </c>
      <c r="G1376" s="13">
        <f>IF(AND(ISNUMBER(E1376),ISNUMBER(F1376)),F1376-E1376,"")</f>
        <v>0.45</v>
      </c>
      <c r="H1376" s="14">
        <f>IF(AND(ISNUMBER(E1376),E1376&gt;0,ISNUMBER(F1376)),F1376/E1376-1,"")</f>
        <v>0.0803571428571428</v>
      </c>
      <c r="I1376" t="str" s="15">
        <v>Unreviewed</v>
      </c>
      <c r="J1376" s="16"/>
      <c r="K1376" t="str" s="15">
        <v/>
      </c>
      <c r="L1376" s="17" t="str">
        <f>IF(AC1376="Local catalog","",IF(AG1376="Yes",IF(ISNUMBER(E1376),E1376,""),IF(I1376="Keep current",IF(ISNUMBER(E1376),E1376,""),IF(AH1376&lt;&gt;"Yes","",IF(I1376="Approve proposed",F1376,IF(AND(I1376="Use my price",AND(ISNUMBER(J1376),J1376&gt;0)),J1376,""))))))</f>
        <v/>
      </c>
      <c r="M1376" t="str" s="7">
        <f>IF(AND(AG1376="Yes",OR(I1376="Approve proposed",I1376="Use my price")),"CHECK: protected price kept current",IF(OR(I1376="Unreviewed",I1376=""),"Pending review",IF(I1376="Hold","On hold",IF(I1376="Keep current",IF(ISNUMBER(E1376),"Kept current","CHECK: no confirmed current price"),IF(AH1376&lt;&gt;"Yes","CHECK: source needs review",IF(AND(I1376="Use my price",NOT(AND(ISNUMBER(J1376),J1376&gt;0))),"CHECK: enter a price above zero",IF(NOT(OR(I1376="Approve proposed",I1376="Use my price")),"CHECK: choose a listed decision",IF(OR(NOT(ISNUMBER(L1376)),L1376&lt;=0,NOT(ISNUMBER(Y1376)),Y1376&lt;=0,X1376&gt;=1),"CHECK: price or base unavailable",IF(L1376/(Y1376*(1-X1376))-1&lt;0,"CHECK: price below local base","Ready")))))))))</f>
        <v>Pending review</v>
      </c>
      <c r="N1376" s="18">
        <v>5.6</v>
      </c>
      <c r="O1376" s="19">
        <v>0.4</v>
      </c>
      <c r="P1376" s="14">
        <v>0.5125</v>
      </c>
      <c r="Q1376" s="20" t="str">
        <f>IF(AND(ISNUMBER(L1376),ISNUMBER(Y1376),Y1376&gt;0,X1376&lt;1),ROUND(L1376/(Y1376*(1-X1376))-1,4),"")</f>
        <v/>
      </c>
      <c r="R1376" s="12">
        <v>6.2</v>
      </c>
      <c r="S1376" s="13">
        <f>IF(AND(ISNUMBER(E1376),E1376&gt;0,ISNUMBER(F1376)),R1376*(F1376/E1376-1)*(1-'Start Here'!$B$16),0)</f>
        <v>0.48326785714285675</v>
      </c>
      <c r="T1376" s="17">
        <f>IF(AND(M1376="Ready",OR(I1376="Approve proposed",AND(I1376="Use my price",AND(ISNUMBER(J1376),J1376&gt;0))),ISNUMBER(L1376),E1376&gt;0),R1376*(L1376/E1376-1)*(1-'Start Here'!$B$16),0)</f>
        <v>0</v>
      </c>
      <c r="U1376" t="str" s="6">
        <v>Currently hidden; do not activate automatically</v>
      </c>
      <c r="V1376" t="str" s="21">
        <v>No</v>
      </c>
      <c r="W1376" t="str" s="21">
        <v>No</v>
      </c>
      <c r="X1376" s="22">
        <v>0</v>
      </c>
      <c r="Y1376" s="18">
        <v>4</v>
      </c>
      <c r="AB1376" t="str" s="6">
        <v>2026-10-01 10:41:27 UTC</v>
      </c>
      <c r="AC1376" t="str" s="6">
        <v>Local Line cache</v>
      </c>
      <c r="AD1376" s="23">
        <v>928528</v>
      </c>
      <c r="AE1376" s="23">
        <v>676672</v>
      </c>
      <c r="AF1376" t="str" s="23">
        <v>928528:676672:guest</v>
      </c>
      <c r="AG1376" t="str" s="23">
        <v>No</v>
      </c>
      <c r="AH1376" t="str" s="23">
        <v>Yes</v>
      </c>
      <c r="AI1376" s="18">
        <v>4</v>
      </c>
    </row>
    <row r="1377" ht="32" customHeight="1">
      <c r="A1377" t="str" s="7">
        <v>Full Farm CSA</v>
      </c>
      <c r="B1377" t="str" s="7">
        <v>Tetsakabuto Winter Squash</v>
      </c>
      <c r="C1377" t="str" s="7">
        <v>ea</v>
      </c>
      <c r="D1377" t="str" s="7">
        <v>SNAP</v>
      </c>
      <c r="E1377" s="12">
        <v>5.6</v>
      </c>
      <c r="F1377" s="13">
        <v>5.6</v>
      </c>
      <c r="G1377" s="13">
        <f>IF(AND(ISNUMBER(E1377),ISNUMBER(F1377)),F1377-E1377,"")</f>
        <v>0</v>
      </c>
      <c r="H1377" s="14">
        <f>IF(AND(ISNUMBER(E1377),E1377&gt;0,ISNUMBER(F1377)),F1377/E1377-1,"")</f>
        <v>0</v>
      </c>
      <c r="I1377" t="str" s="15">
        <v>Keep current</v>
      </c>
      <c r="J1377" s="16"/>
      <c r="K1377" t="str" s="15">
        <v/>
      </c>
      <c r="L1377" s="17">
        <f>IF(AC1377="Local catalog","",IF(AG1377="Yes",IF(ISNUMBER(E1377),E1377,""),IF(I1377="Keep current",IF(ISNUMBER(E1377),E1377,""),IF(AH1377&lt;&gt;"Yes","",IF(I1377="Approve proposed",F1377,IF(AND(I1377="Use my price",AND(ISNUMBER(J1377),J1377&gt;0)),J1377,""))))))</f>
        <v>5.6</v>
      </c>
      <c r="M1377" t="str" s="7">
        <f>IF(AND(AG1377="Yes",OR(I1377="Approve proposed",I1377="Use my price")),"CHECK: protected price kept current",IF(OR(I1377="Unreviewed",I1377=""),"Pending review",IF(I1377="Hold","On hold",IF(I1377="Keep current",IF(ISNUMBER(E1377),"Kept current","CHECK: no confirmed current price"),IF(AH1377&lt;&gt;"Yes","CHECK: source needs review",IF(AND(I1377="Use my price",NOT(AND(ISNUMBER(J1377),J1377&gt;0))),"CHECK: enter a price above zero",IF(NOT(OR(I1377="Approve proposed",I1377="Use my price")),"CHECK: choose a listed decision",IF(OR(NOT(ISNUMBER(L1377)),L1377&lt;=0,NOT(ISNUMBER(Y1377)),Y1377&lt;=0,X1377&gt;=1),"CHECK: price or base unavailable",IF(L1377/(Y1377*(1-X1377))-1&lt;0,"CHECK: price below local base","Ready")))))))))</f>
        <v>Kept current</v>
      </c>
      <c r="N1377" s="18">
        <v>5.6</v>
      </c>
      <c r="O1377" s="19">
        <v>0.4</v>
      </c>
      <c r="P1377" s="14">
        <v>0.4</v>
      </c>
      <c r="Q1377" s="20">
        <f>IF(AND(ISNUMBER(L1377),ISNUMBER(Y1377),Y1377&gt;0,X1377&lt;1),ROUND(L1377/(Y1377*(1-X1377))-1,4),"")</f>
        <v>0.4</v>
      </c>
      <c r="R1377" s="12">
        <v>0</v>
      </c>
      <c r="S1377" s="13">
        <f>IF(AND(ISNUMBER(E1377),E1377&gt;0,ISNUMBER(F1377)),R1377*(F1377/E1377-1)*(1-'Start Here'!$B$16),0)</f>
        <v>0</v>
      </c>
      <c r="T1377" s="17">
        <f>IF(AND(M1377="Ready",OR(I1377="Approve proposed",AND(I1377="Use my price",AND(ISNUMBER(J1377),J1377&gt;0))),ISNUMBER(L1377),E1377&gt;0),R1377*(L1377/E1377-1)*(1-'Start Here'!$B$16),0)</f>
        <v>0</v>
      </c>
      <c r="U1377" t="str" s="6">
        <v>SNAP: preserve existing selling price; Currently hidden; do not activate automatically</v>
      </c>
      <c r="V1377" t="str" s="21">
        <v>No</v>
      </c>
      <c r="W1377" t="str" s="21">
        <v>No</v>
      </c>
      <c r="X1377" s="22">
        <v>0</v>
      </c>
      <c r="Y1377" s="18">
        <v>4</v>
      </c>
      <c r="AB1377" t="str" s="6">
        <v>2026-10-01 10:41:27 UTC</v>
      </c>
      <c r="AC1377" t="str" s="6">
        <v>Local Line cache</v>
      </c>
      <c r="AD1377" s="23">
        <v>928528</v>
      </c>
      <c r="AE1377" s="23">
        <v>676672</v>
      </c>
      <c r="AF1377" t="str" s="23">
        <v>928528:676672:snap</v>
      </c>
      <c r="AG1377" t="str" s="23">
        <v>Yes</v>
      </c>
      <c r="AH1377" t="str" s="23">
        <v>Yes</v>
      </c>
      <c r="AI1377" s="18">
        <v>0</v>
      </c>
    </row>
    <row r="1378" ht="32" customHeight="1">
      <c r="A1378" t="str" s="7">
        <v>Full Farm CSA</v>
      </c>
      <c r="B1378" t="str" s="7">
        <v>Tote Bag</v>
      </c>
      <c r="C1378" t="str" s="7">
        <v>ea</v>
      </c>
      <c r="D1378" t="str" s="7">
        <v>Herd Share Members</v>
      </c>
      <c r="E1378" s="12">
        <v>18.2</v>
      </c>
      <c r="F1378" s="13">
        <v>19.66</v>
      </c>
      <c r="G1378" s="13">
        <f>IF(AND(ISNUMBER(E1378),ISNUMBER(F1378)),F1378-E1378,"")</f>
        <v>1.46</v>
      </c>
      <c r="H1378" s="14">
        <f>IF(AND(ISNUMBER(E1378),E1378&gt;0,ISNUMBER(F1378)),F1378/E1378-1,"")</f>
        <v>0.08021978021978038</v>
      </c>
      <c r="I1378" t="str" s="15">
        <v>Unreviewed</v>
      </c>
      <c r="J1378" s="16"/>
      <c r="K1378" t="str" s="15">
        <v/>
      </c>
      <c r="L1378" s="17" t="str">
        <f>IF(AC1378="Local catalog","",IF(AG1378="Yes",IF(ISNUMBER(E1378),E1378,""),IF(I1378="Keep current",IF(ISNUMBER(E1378),E1378,""),IF(AH1378&lt;&gt;"Yes","",IF(I1378="Approve proposed",F1378,IF(AND(I1378="Use my price",AND(ISNUMBER(J1378),J1378&gt;0)),J1378,""))))))</f>
        <v/>
      </c>
      <c r="M1378" t="str" s="7">
        <f>IF(AND(AG1378="Yes",OR(I1378="Approve proposed",I1378="Use my price")),"CHECK: protected price kept current",IF(OR(I1378="Unreviewed",I1378=""),"Pending review",IF(I1378="Hold","On hold",IF(I1378="Keep current",IF(ISNUMBER(E1378),"Kept current","CHECK: no confirmed current price"),IF(AH1378&lt;&gt;"Yes","CHECK: source needs review",IF(AND(I1378="Use my price",NOT(AND(ISNUMBER(J1378),J1378&gt;0))),"CHECK: enter a price above zero",IF(NOT(OR(I1378="Approve proposed",I1378="Use my price")),"CHECK: choose a listed decision",IF(OR(NOT(ISNUMBER(L1378)),L1378&lt;=0,NOT(ISNUMBER(Y1378)),Y1378&lt;=0,X1378&gt;=1),"CHECK: price or base unavailable",IF(L1378/(Y1378*(1-X1378))-1&lt;0,"CHECK: price below local base","Ready")))))))))</f>
        <v>Pending review</v>
      </c>
      <c r="N1378" s="18">
        <v>18.2</v>
      </c>
      <c r="O1378" s="19">
        <v>0.4</v>
      </c>
      <c r="P1378" s="14">
        <v>0.5123</v>
      </c>
      <c r="Q1378" s="20" t="str">
        <f>IF(AND(ISNUMBER(L1378),ISNUMBER(Y1378),Y1378&gt;0,X1378&lt;1),ROUND(L1378/(Y1378*(1-X1378))-1,4),"")</f>
        <v/>
      </c>
      <c r="R1378" s="12">
        <v>18.2</v>
      </c>
      <c r="S1378" s="13">
        <f>IF(AND(ISNUMBER(E1378),E1378&gt;0,ISNUMBER(F1378)),R1378*(F1378/E1378-1)*(1-'Start Here'!$B$16),0)</f>
        <v>1.4162000000000028</v>
      </c>
      <c r="T1378" s="17">
        <f>IF(AND(M1378="Ready",OR(I1378="Approve proposed",AND(I1378="Use my price",AND(ISNUMBER(J1378),J1378&gt;0))),ISNUMBER(L1378),E1378&gt;0),R1378*(L1378/E1378-1)*(1-'Start Here'!$B$16),0)</f>
        <v>0</v>
      </c>
      <c r="U1378" t="str" s="6">
        <v/>
      </c>
      <c r="V1378" t="str" s="21">
        <v>Yes</v>
      </c>
      <c r="W1378" t="str" s="21">
        <v>No</v>
      </c>
      <c r="X1378" s="22">
        <v>0</v>
      </c>
      <c r="Y1378" s="18">
        <v>13</v>
      </c>
      <c r="AB1378" t="str" s="6">
        <v>2026-10-01 10:41:27 UTC</v>
      </c>
      <c r="AC1378" t="str" s="6">
        <v>Local Line cache</v>
      </c>
      <c r="AD1378" s="23">
        <v>832550</v>
      </c>
      <c r="AE1378" s="23">
        <v>558207</v>
      </c>
      <c r="AF1378" t="str" s="23">
        <v>832550:558207:herdShare</v>
      </c>
      <c r="AG1378" t="str" s="23">
        <v>No</v>
      </c>
      <c r="AH1378" t="str" s="23">
        <v>Yes</v>
      </c>
      <c r="AI1378" s="18">
        <v>13</v>
      </c>
    </row>
    <row r="1379" ht="32" customHeight="1">
      <c r="A1379" t="str" s="7">
        <v>Full Farm CSA</v>
      </c>
      <c r="B1379" t="str" s="7">
        <v>Tote Bag</v>
      </c>
      <c r="C1379" t="str" s="7">
        <v>ea</v>
      </c>
      <c r="D1379" t="str" s="7">
        <v>CSA Members</v>
      </c>
      <c r="E1379" s="12">
        <v>18.2</v>
      </c>
      <c r="F1379" s="13">
        <v>19.66</v>
      </c>
      <c r="G1379" s="13">
        <f>IF(AND(ISNUMBER(E1379),ISNUMBER(F1379)),F1379-E1379,"")</f>
        <v>1.46</v>
      </c>
      <c r="H1379" s="14">
        <f>IF(AND(ISNUMBER(E1379),E1379&gt;0,ISNUMBER(F1379)),F1379/E1379-1,"")</f>
        <v>0.08021978021978038</v>
      </c>
      <c r="I1379" t="str" s="15">
        <v>Unreviewed</v>
      </c>
      <c r="J1379" s="16"/>
      <c r="K1379" t="str" s="15">
        <v/>
      </c>
      <c r="L1379" s="17" t="str">
        <f>IF(AC1379="Local catalog","",IF(AG1379="Yes",IF(ISNUMBER(E1379),E1379,""),IF(I1379="Keep current",IF(ISNUMBER(E1379),E1379,""),IF(AH1379&lt;&gt;"Yes","",IF(I1379="Approve proposed",F1379,IF(AND(I1379="Use my price",AND(ISNUMBER(J1379),J1379&gt;0)),J1379,""))))))</f>
        <v/>
      </c>
      <c r="M1379" t="str" s="7">
        <f>IF(AND(AG1379="Yes",OR(I1379="Approve proposed",I1379="Use my price")),"CHECK: protected price kept current",IF(OR(I1379="Unreviewed",I1379=""),"Pending review",IF(I1379="Hold","On hold",IF(I1379="Keep current",IF(ISNUMBER(E1379),"Kept current","CHECK: no confirmed current price"),IF(AH1379&lt;&gt;"Yes","CHECK: source needs review",IF(AND(I1379="Use my price",NOT(AND(ISNUMBER(J1379),J1379&gt;0))),"CHECK: enter a price above zero",IF(NOT(OR(I1379="Approve proposed",I1379="Use my price")),"CHECK: choose a listed decision",IF(OR(NOT(ISNUMBER(L1379)),L1379&lt;=0,NOT(ISNUMBER(Y1379)),Y1379&lt;=0,X1379&gt;=1),"CHECK: price or base unavailable",IF(L1379/(Y1379*(1-X1379))-1&lt;0,"CHECK: price below local base","Ready")))))))))</f>
        <v>Pending review</v>
      </c>
      <c r="N1379" s="18">
        <v>18.2</v>
      </c>
      <c r="O1379" s="19">
        <v>0.4</v>
      </c>
      <c r="P1379" s="14">
        <v>0.5123</v>
      </c>
      <c r="Q1379" s="20" t="str">
        <f>IF(AND(ISNUMBER(L1379),ISNUMBER(Y1379),Y1379&gt;0,X1379&lt;1),ROUND(L1379/(Y1379*(1-X1379))-1,4),"")</f>
        <v/>
      </c>
      <c r="R1379" s="12">
        <v>0</v>
      </c>
      <c r="S1379" s="13">
        <f>IF(AND(ISNUMBER(E1379),E1379&gt;0,ISNUMBER(F1379)),R1379*(F1379/E1379-1)*(1-'Start Here'!$B$16),0)</f>
        <v>0</v>
      </c>
      <c r="T1379" s="17">
        <f>IF(AND(M1379="Ready",OR(I1379="Approve proposed",AND(I1379="Use my price",AND(ISNUMBER(J1379),J1379&gt;0))),ISNUMBER(L1379),E1379&gt;0),R1379*(L1379/E1379-1)*(1-'Start Here'!$B$16),0)</f>
        <v>0</v>
      </c>
      <c r="U1379" t="str" s="6">
        <v/>
      </c>
      <c r="V1379" t="str" s="21">
        <v>Yes</v>
      </c>
      <c r="W1379" t="str" s="21">
        <v>No</v>
      </c>
      <c r="X1379" s="22">
        <v>0</v>
      </c>
      <c r="Y1379" s="18">
        <v>13</v>
      </c>
      <c r="AB1379" t="str" s="6">
        <v>2026-10-01 10:41:27 UTC</v>
      </c>
      <c r="AC1379" t="str" s="6">
        <v>Local Line cache</v>
      </c>
      <c r="AD1379" s="23">
        <v>832550</v>
      </c>
      <c r="AE1379" s="23">
        <v>558207</v>
      </c>
      <c r="AF1379" t="str" s="23">
        <v>832550:558207:member</v>
      </c>
      <c r="AG1379" t="str" s="23">
        <v>No</v>
      </c>
      <c r="AH1379" t="str" s="23">
        <v>Yes</v>
      </c>
      <c r="AI1379" s="18">
        <v>0</v>
      </c>
    </row>
    <row r="1380" ht="32" customHeight="1">
      <c r="A1380" t="str" s="7">
        <v>Full Farm CSA</v>
      </c>
      <c r="B1380" t="str" s="7">
        <v>Tote Bag</v>
      </c>
      <c r="C1380" t="str" s="7">
        <v>ea</v>
      </c>
      <c r="D1380" t="str" s="7">
        <v>Guest Basket</v>
      </c>
      <c r="E1380" s="12">
        <v>18.2</v>
      </c>
      <c r="F1380" s="13">
        <v>19.66</v>
      </c>
      <c r="G1380" s="13">
        <f>IF(AND(ISNUMBER(E1380),ISNUMBER(F1380)),F1380-E1380,"")</f>
        <v>1.46</v>
      </c>
      <c r="H1380" s="14">
        <f>IF(AND(ISNUMBER(E1380),E1380&gt;0,ISNUMBER(F1380)),F1380/E1380-1,"")</f>
        <v>0.08021978021978038</v>
      </c>
      <c r="I1380" t="str" s="15">
        <v>Unreviewed</v>
      </c>
      <c r="J1380" s="16"/>
      <c r="K1380" t="str" s="15">
        <v/>
      </c>
      <c r="L1380" s="17" t="str">
        <f>IF(AC1380="Local catalog","",IF(AG1380="Yes",IF(ISNUMBER(E1380),E1380,""),IF(I1380="Keep current",IF(ISNUMBER(E1380),E1380,""),IF(AH1380&lt;&gt;"Yes","",IF(I1380="Approve proposed",F1380,IF(AND(I1380="Use my price",AND(ISNUMBER(J1380),J1380&gt;0)),J1380,""))))))</f>
        <v/>
      </c>
      <c r="M1380" t="str" s="7">
        <f>IF(AND(AG1380="Yes",OR(I1380="Approve proposed",I1380="Use my price")),"CHECK: protected price kept current",IF(OR(I1380="Unreviewed",I1380=""),"Pending review",IF(I1380="Hold","On hold",IF(I1380="Keep current",IF(ISNUMBER(E1380),"Kept current","CHECK: no confirmed current price"),IF(AH1380&lt;&gt;"Yes","CHECK: source needs review",IF(AND(I1380="Use my price",NOT(AND(ISNUMBER(J1380),J1380&gt;0))),"CHECK: enter a price above zero",IF(NOT(OR(I1380="Approve proposed",I1380="Use my price")),"CHECK: choose a listed decision",IF(OR(NOT(ISNUMBER(L1380)),L1380&lt;=0,NOT(ISNUMBER(Y1380)),Y1380&lt;=0,X1380&gt;=1),"CHECK: price or base unavailable",IF(L1380/(Y1380*(1-X1380))-1&lt;0,"CHECK: price below local base","Ready")))))))))</f>
        <v>Pending review</v>
      </c>
      <c r="N1380" s="18">
        <v>18.2</v>
      </c>
      <c r="O1380" s="19">
        <v>0.4</v>
      </c>
      <c r="P1380" s="14">
        <v>0.5123</v>
      </c>
      <c r="Q1380" s="20" t="str">
        <f>IF(AND(ISNUMBER(L1380),ISNUMBER(Y1380),Y1380&gt;0,X1380&lt;1),ROUND(L1380/(Y1380*(1-X1380))-1,4),"")</f>
        <v/>
      </c>
      <c r="R1380" s="12">
        <v>0</v>
      </c>
      <c r="S1380" s="13">
        <f>IF(AND(ISNUMBER(E1380),E1380&gt;0,ISNUMBER(F1380)),R1380*(F1380/E1380-1)*(1-'Start Here'!$B$16),0)</f>
        <v>0</v>
      </c>
      <c r="T1380" s="17">
        <f>IF(AND(M1380="Ready",OR(I1380="Approve proposed",AND(I1380="Use my price",AND(ISNUMBER(J1380),J1380&gt;0))),ISNUMBER(L1380),E1380&gt;0),R1380*(L1380/E1380-1)*(1-'Start Here'!$B$16),0)</f>
        <v>0</v>
      </c>
      <c r="U1380" t="str" s="6">
        <v/>
      </c>
      <c r="V1380" t="str" s="21">
        <v>Yes</v>
      </c>
      <c r="W1380" t="str" s="21">
        <v>No</v>
      </c>
      <c r="X1380" s="22">
        <v>0</v>
      </c>
      <c r="Y1380" s="18">
        <v>13</v>
      </c>
      <c r="AB1380" t="str" s="6">
        <v>2026-10-01 10:41:27 UTC</v>
      </c>
      <c r="AC1380" t="str" s="6">
        <v>Local Line cache</v>
      </c>
      <c r="AD1380" s="23">
        <v>832550</v>
      </c>
      <c r="AE1380" s="23">
        <v>558207</v>
      </c>
      <c r="AF1380" t="str" s="23">
        <v>832550:558207:guest</v>
      </c>
      <c r="AG1380" t="str" s="23">
        <v>No</v>
      </c>
      <c r="AH1380" t="str" s="23">
        <v>Yes</v>
      </c>
      <c r="AI1380" s="18">
        <v>0</v>
      </c>
    </row>
    <row r="1381" ht="32" customHeight="1">
      <c r="A1381" t="str" s="7">
        <v>Full Farm CSA</v>
      </c>
      <c r="B1381" t="str" s="7">
        <v>Tote Bag</v>
      </c>
      <c r="C1381" t="str" s="7">
        <v>ea</v>
      </c>
      <c r="D1381" t="str" s="7">
        <v>SNAP</v>
      </c>
      <c r="G1381" s="13" t="str">
        <f>IF(AND(ISNUMBER(E1381),ISNUMBER(F1381)),F1381-E1381,"")</f>
        <v/>
      </c>
      <c r="H1381" s="14" t="str">
        <f>IF(AND(ISNUMBER(E1381),E1381&gt;0,ISNUMBER(F1381)),F1381/E1381-1,"")</f>
        <v/>
      </c>
      <c r="I1381" t="str" s="15">
        <v>Hold</v>
      </c>
      <c r="J1381" s="24"/>
      <c r="K1381" t="str" s="15">
        <v/>
      </c>
      <c r="L1381" s="17" t="str">
        <f>IF(AC1381="Local catalog","",IF(AG1381="Yes",IF(ISNUMBER(E1381),E1381,""),IF(I1381="Keep current",IF(ISNUMBER(E1381),E1381,""),IF(AH1381&lt;&gt;"Yes","",IF(I1381="Approve proposed",F1381,IF(AND(I1381="Use my price",AND(ISNUMBER(J1381),J1381&gt;0)),J1381,""))))))</f>
        <v/>
      </c>
      <c r="M1381" t="str" s="7">
        <f>IF(AND(AG1381="Yes",OR(I1381="Approve proposed",I1381="Use my price")),"CHECK: protected price kept current",IF(OR(I1381="Unreviewed",I1381=""),"Pending review",IF(I1381="Hold","On hold",IF(I1381="Keep current",IF(ISNUMBER(E1381),"Kept current","CHECK: no confirmed current price"),IF(AH1381&lt;&gt;"Yes","CHECK: source needs review",IF(AND(I1381="Use my price",NOT(AND(ISNUMBER(J1381),J1381&gt;0))),"CHECK: enter a price above zero",IF(NOT(OR(I1381="Approve proposed",I1381="Use my price")),"CHECK: choose a listed decision",IF(OR(NOT(ISNUMBER(L1381)),L1381&lt;=0,NOT(ISNUMBER(Y1381)),Y1381&lt;=0,X1381&gt;=1),"CHECK: price or base unavailable",IF(L1381/(Y1381*(1-X1381))-1&lt;0,"CHECK: price below local base","Ready")))))))))</f>
        <v>On hold</v>
      </c>
      <c r="N1381" s="18">
        <v>18.2</v>
      </c>
      <c r="O1381" s="19">
        <v>0.4</v>
      </c>
      <c r="Q1381" s="20" t="str">
        <f>IF(AND(ISNUMBER(L1381),ISNUMBER(Y1381),Y1381&gt;0,X1381&lt;1),ROUND(L1381/(Y1381*(1-X1381))-1,4),"")</f>
        <v/>
      </c>
      <c r="R1381" s="12">
        <v>0</v>
      </c>
      <c r="S1381" s="13">
        <f>IF(AND(ISNUMBER(E1381),E1381&gt;0,ISNUMBER(F1381)),R1381*(F1381/E1381-1)*(1-'Start Here'!$B$16),0)</f>
        <v>0</v>
      </c>
      <c r="T1381" s="17">
        <f>IF(AND(M1381="Ready",OR(I1381="Approve proposed",AND(I1381="Use my price",AND(ISNUMBER(J1381),J1381&gt;0))),ISNUMBER(L1381),E1381&gt;0),R1381*(L1381/E1381-1)*(1-'Start Here'!$B$16),0)</f>
        <v>0</v>
      </c>
      <c r="U1381" t="str" s="6">
        <v>SNAP: preserve existing selling price; No confirmed Local Line price/list; local calculation is reference only</v>
      </c>
      <c r="V1381" t="str" s="21">
        <v>Yes</v>
      </c>
      <c r="W1381" t="str" s="21">
        <v>No</v>
      </c>
      <c r="X1381" s="22">
        <v>0</v>
      </c>
      <c r="Y1381" s="18">
        <v>13</v>
      </c>
      <c r="AB1381" t="str" s="6">
        <v/>
      </c>
      <c r="AC1381" t="str" s="6">
        <v>Local calculation only</v>
      </c>
      <c r="AD1381" s="23">
        <v>832550</v>
      </c>
      <c r="AE1381" s="23">
        <v>558207</v>
      </c>
      <c r="AF1381" t="str" s="23">
        <v>832550:558207:snap</v>
      </c>
      <c r="AG1381" t="str" s="23">
        <v>Yes</v>
      </c>
      <c r="AH1381" t="str" s="23">
        <v>No</v>
      </c>
      <c r="AI1381" s="18">
        <v>0</v>
      </c>
    </row>
    <row r="1382" ht="32" customHeight="1">
      <c r="A1382" t="str" s="7">
        <v>Full Farm CSA</v>
      </c>
      <c r="B1382" t="str" s="7">
        <v>Tropea onion</v>
      </c>
      <c r="C1382" t="str" s="7">
        <v>lb</v>
      </c>
      <c r="D1382" t="str" s="7">
        <v>Herd Share Members</v>
      </c>
      <c r="E1382" s="12">
        <v>3.08</v>
      </c>
      <c r="F1382" s="13">
        <v>3.33</v>
      </c>
      <c r="G1382" s="13">
        <f>IF(AND(ISNUMBER(E1382),ISNUMBER(F1382)),F1382-E1382,"")</f>
        <v>0.25</v>
      </c>
      <c r="H1382" s="14">
        <f>IF(AND(ISNUMBER(E1382),E1382&gt;0,ISNUMBER(F1382)),F1382/E1382-1,"")</f>
        <v>0.08116883116883122</v>
      </c>
      <c r="I1382" t="str" s="15">
        <v>Unreviewed</v>
      </c>
      <c r="J1382" s="16"/>
      <c r="K1382" t="str" s="15">
        <v/>
      </c>
      <c r="L1382" s="17" t="str">
        <f>IF(AC1382="Local catalog","",IF(AG1382="Yes",IF(ISNUMBER(E1382),E1382,""),IF(I1382="Keep current",IF(ISNUMBER(E1382),E1382,""),IF(AH1382&lt;&gt;"Yes","",IF(I1382="Approve proposed",F1382,IF(AND(I1382="Use my price",AND(ISNUMBER(J1382),J1382&gt;0)),J1382,""))))))</f>
        <v/>
      </c>
      <c r="M1382" t="str" s="7">
        <f>IF(AND(AG1382="Yes",OR(I1382="Approve proposed",I1382="Use my price")),"CHECK: protected price kept current",IF(OR(I1382="Unreviewed",I1382=""),"Pending review",IF(I1382="Hold","On hold",IF(I1382="Keep current",IF(ISNUMBER(E1382),"Kept current","CHECK: no confirmed current price"),IF(AH1382&lt;&gt;"Yes","CHECK: source needs review",IF(AND(I1382="Use my price",NOT(AND(ISNUMBER(J1382),J1382&gt;0))),"CHECK: enter a price above zero",IF(NOT(OR(I1382="Approve proposed",I1382="Use my price")),"CHECK: choose a listed decision",IF(OR(NOT(ISNUMBER(L1382)),L1382&lt;=0,NOT(ISNUMBER(Y1382)),Y1382&lt;=0,X1382&gt;=1),"CHECK: price or base unavailable",IF(L1382/(Y1382*(1-X1382))-1&lt;0,"CHECK: price below local base","Ready")))))))))</f>
        <v>Pending review</v>
      </c>
      <c r="N1382" s="18">
        <v>3.08</v>
      </c>
      <c r="O1382" s="19">
        <v>0.4</v>
      </c>
      <c r="P1382" s="14">
        <v>0.5136</v>
      </c>
      <c r="Q1382" s="20" t="str">
        <f>IF(AND(ISNUMBER(L1382),ISNUMBER(Y1382),Y1382&gt;0,X1382&lt;1),ROUND(L1382/(Y1382*(1-X1382))-1,4),"")</f>
        <v/>
      </c>
      <c r="R1382" s="12">
        <v>77</v>
      </c>
      <c r="S1382" s="13">
        <f>IF(AND(ISNUMBER(E1382),E1382&gt;0,ISNUMBER(F1382)),R1382*(F1382/E1382-1)*(1-'Start Here'!$B$16),0)</f>
        <v>6.062500000000004</v>
      </c>
      <c r="T1382" s="17">
        <f>IF(AND(M1382="Ready",OR(I1382="Approve proposed",AND(I1382="Use my price",AND(ISNUMBER(J1382),J1382&gt;0))),ISNUMBER(L1382),E1382&gt;0),R1382*(L1382/E1382-1)*(1-'Start Here'!$B$16),0)</f>
        <v>0</v>
      </c>
      <c r="U1382" t="str" s="6">
        <v>Currently hidden; do not activate automatically</v>
      </c>
      <c r="V1382" t="str" s="21">
        <v>No</v>
      </c>
      <c r="W1382" t="str" s="21">
        <v>No</v>
      </c>
      <c r="X1382" s="22">
        <v>0</v>
      </c>
      <c r="Y1382" s="18">
        <v>2.2</v>
      </c>
      <c r="AB1382" t="str" s="6">
        <v>2026-10-01 10:41:27 UTC</v>
      </c>
      <c r="AC1382" t="str" s="6">
        <v>Local Line cache</v>
      </c>
      <c r="AD1382" s="23">
        <v>899373</v>
      </c>
      <c r="AE1382" s="23">
        <v>641157</v>
      </c>
      <c r="AF1382" t="str" s="23">
        <v>899373:641157:herdShare</v>
      </c>
      <c r="AG1382" t="str" s="23">
        <v>No</v>
      </c>
      <c r="AH1382" t="str" s="23">
        <v>Yes</v>
      </c>
      <c r="AI1382" s="18">
        <v>55</v>
      </c>
    </row>
    <row r="1383" ht="32" customHeight="1">
      <c r="A1383" t="str" s="7">
        <v>Full Farm CSA</v>
      </c>
      <c r="B1383" t="str" s="7">
        <v>Tropea onion</v>
      </c>
      <c r="C1383" t="str" s="7">
        <v>lb</v>
      </c>
      <c r="D1383" t="str" s="7">
        <v>CSA Members</v>
      </c>
      <c r="E1383" s="12">
        <v>3.08</v>
      </c>
      <c r="F1383" s="13">
        <v>3.33</v>
      </c>
      <c r="G1383" s="13">
        <f>IF(AND(ISNUMBER(E1383),ISNUMBER(F1383)),F1383-E1383,"")</f>
        <v>0.25</v>
      </c>
      <c r="H1383" s="14">
        <f>IF(AND(ISNUMBER(E1383),E1383&gt;0,ISNUMBER(F1383)),F1383/E1383-1,"")</f>
        <v>0.08116883116883122</v>
      </c>
      <c r="I1383" t="str" s="15">
        <v>Unreviewed</v>
      </c>
      <c r="J1383" s="16"/>
      <c r="K1383" t="str" s="15">
        <v/>
      </c>
      <c r="L1383" s="17" t="str">
        <f>IF(AC1383="Local catalog","",IF(AG1383="Yes",IF(ISNUMBER(E1383),E1383,""),IF(I1383="Keep current",IF(ISNUMBER(E1383),E1383,""),IF(AH1383&lt;&gt;"Yes","",IF(I1383="Approve proposed",F1383,IF(AND(I1383="Use my price",AND(ISNUMBER(J1383),J1383&gt;0)),J1383,""))))))</f>
        <v/>
      </c>
      <c r="M1383" t="str" s="7">
        <f>IF(AND(AG1383="Yes",OR(I1383="Approve proposed",I1383="Use my price")),"CHECK: protected price kept current",IF(OR(I1383="Unreviewed",I1383=""),"Pending review",IF(I1383="Hold","On hold",IF(I1383="Keep current",IF(ISNUMBER(E1383),"Kept current","CHECK: no confirmed current price"),IF(AH1383&lt;&gt;"Yes","CHECK: source needs review",IF(AND(I1383="Use my price",NOT(AND(ISNUMBER(J1383),J1383&gt;0))),"CHECK: enter a price above zero",IF(NOT(OR(I1383="Approve proposed",I1383="Use my price")),"CHECK: choose a listed decision",IF(OR(NOT(ISNUMBER(L1383)),L1383&lt;=0,NOT(ISNUMBER(Y1383)),Y1383&lt;=0,X1383&gt;=1),"CHECK: price or base unavailable",IF(L1383/(Y1383*(1-X1383))-1&lt;0,"CHECK: price below local base","Ready")))))))))</f>
        <v>Pending review</v>
      </c>
      <c r="N1383" s="18">
        <v>3.08</v>
      </c>
      <c r="O1383" s="19">
        <v>0.4</v>
      </c>
      <c r="P1383" s="14">
        <v>0.5136</v>
      </c>
      <c r="Q1383" s="20" t="str">
        <f>IF(AND(ISNUMBER(L1383),ISNUMBER(Y1383),Y1383&gt;0,X1383&lt;1),ROUND(L1383/(Y1383*(1-X1383))-1,4),"")</f>
        <v/>
      </c>
      <c r="R1383" s="12">
        <v>0</v>
      </c>
      <c r="S1383" s="13">
        <f>IF(AND(ISNUMBER(E1383),E1383&gt;0,ISNUMBER(F1383)),R1383*(F1383/E1383-1)*(1-'Start Here'!$B$16),0)</f>
        <v>0</v>
      </c>
      <c r="T1383" s="17">
        <f>IF(AND(M1383="Ready",OR(I1383="Approve proposed",AND(I1383="Use my price",AND(ISNUMBER(J1383),J1383&gt;0))),ISNUMBER(L1383),E1383&gt;0),R1383*(L1383/E1383-1)*(1-'Start Here'!$B$16),0)</f>
        <v>0</v>
      </c>
      <c r="U1383" t="str" s="6">
        <v>Currently hidden; do not activate automatically</v>
      </c>
      <c r="V1383" t="str" s="21">
        <v>No</v>
      </c>
      <c r="W1383" t="str" s="21">
        <v>No</v>
      </c>
      <c r="X1383" s="22">
        <v>0</v>
      </c>
      <c r="Y1383" s="18">
        <v>2.2</v>
      </c>
      <c r="AB1383" t="str" s="6">
        <v>2026-10-01 10:41:27 UTC</v>
      </c>
      <c r="AC1383" t="str" s="6">
        <v>Local Line cache</v>
      </c>
      <c r="AD1383" s="23">
        <v>899373</v>
      </c>
      <c r="AE1383" s="23">
        <v>641157</v>
      </c>
      <c r="AF1383" t="str" s="23">
        <v>899373:641157:member</v>
      </c>
      <c r="AG1383" t="str" s="23">
        <v>No</v>
      </c>
      <c r="AH1383" t="str" s="23">
        <v>Yes</v>
      </c>
      <c r="AI1383" s="18">
        <v>0</v>
      </c>
    </row>
    <row r="1384" ht="32" customHeight="1">
      <c r="A1384" t="str" s="7">
        <v>Full Farm CSA</v>
      </c>
      <c r="B1384" t="str" s="7">
        <v>Tropea onion</v>
      </c>
      <c r="C1384" t="str" s="7">
        <v>lb</v>
      </c>
      <c r="D1384" t="str" s="7">
        <v>Guest Basket</v>
      </c>
      <c r="E1384" s="12">
        <v>3.08</v>
      </c>
      <c r="F1384" s="13">
        <v>3.33</v>
      </c>
      <c r="G1384" s="13">
        <f>IF(AND(ISNUMBER(E1384),ISNUMBER(F1384)),F1384-E1384,"")</f>
        <v>0.25</v>
      </c>
      <c r="H1384" s="14">
        <f>IF(AND(ISNUMBER(E1384),E1384&gt;0,ISNUMBER(F1384)),F1384/E1384-1,"")</f>
        <v>0.08116883116883122</v>
      </c>
      <c r="I1384" t="str" s="15">
        <v>Unreviewed</v>
      </c>
      <c r="J1384" s="16"/>
      <c r="K1384" t="str" s="15">
        <v/>
      </c>
      <c r="L1384" s="17" t="str">
        <f>IF(AC1384="Local catalog","",IF(AG1384="Yes",IF(ISNUMBER(E1384),E1384,""),IF(I1384="Keep current",IF(ISNUMBER(E1384),E1384,""),IF(AH1384&lt;&gt;"Yes","",IF(I1384="Approve proposed",F1384,IF(AND(I1384="Use my price",AND(ISNUMBER(J1384),J1384&gt;0)),J1384,""))))))</f>
        <v/>
      </c>
      <c r="M1384" t="str" s="7">
        <f>IF(AND(AG1384="Yes",OR(I1384="Approve proposed",I1384="Use my price")),"CHECK: protected price kept current",IF(OR(I1384="Unreviewed",I1384=""),"Pending review",IF(I1384="Hold","On hold",IF(I1384="Keep current",IF(ISNUMBER(E1384),"Kept current","CHECK: no confirmed current price"),IF(AH1384&lt;&gt;"Yes","CHECK: source needs review",IF(AND(I1384="Use my price",NOT(AND(ISNUMBER(J1384),J1384&gt;0))),"CHECK: enter a price above zero",IF(NOT(OR(I1384="Approve proposed",I1384="Use my price")),"CHECK: choose a listed decision",IF(OR(NOT(ISNUMBER(L1384)),L1384&lt;=0,NOT(ISNUMBER(Y1384)),Y1384&lt;=0,X1384&gt;=1),"CHECK: price or base unavailable",IF(L1384/(Y1384*(1-X1384))-1&lt;0,"CHECK: price below local base","Ready")))))))))</f>
        <v>Pending review</v>
      </c>
      <c r="N1384" s="18">
        <v>3.08</v>
      </c>
      <c r="O1384" s="19">
        <v>0.4</v>
      </c>
      <c r="P1384" s="14">
        <v>0.5136</v>
      </c>
      <c r="Q1384" s="20" t="str">
        <f>IF(AND(ISNUMBER(L1384),ISNUMBER(Y1384),Y1384&gt;0,X1384&lt;1),ROUND(L1384/(Y1384*(1-X1384))-1,4),"")</f>
        <v/>
      </c>
      <c r="R1384" s="12">
        <v>12.32</v>
      </c>
      <c r="S1384" s="13">
        <f>IF(AND(ISNUMBER(E1384),E1384&gt;0,ISNUMBER(F1384)),R1384*(F1384/E1384-1)*(1-'Start Here'!$B$16),0)</f>
        <v>0.9700000000000006</v>
      </c>
      <c r="T1384" s="17">
        <f>IF(AND(M1384="Ready",OR(I1384="Approve proposed",AND(I1384="Use my price",AND(ISNUMBER(J1384),J1384&gt;0))),ISNUMBER(L1384),E1384&gt;0),R1384*(L1384/E1384-1)*(1-'Start Here'!$B$16),0)</f>
        <v>0</v>
      </c>
      <c r="U1384" t="str" s="6">
        <v>Currently hidden; do not activate automatically</v>
      </c>
      <c r="V1384" t="str" s="21">
        <v>No</v>
      </c>
      <c r="W1384" t="str" s="21">
        <v>No</v>
      </c>
      <c r="X1384" s="22">
        <v>0</v>
      </c>
      <c r="Y1384" s="18">
        <v>2.2</v>
      </c>
      <c r="AB1384" t="str" s="6">
        <v>2026-10-01 10:41:27 UTC</v>
      </c>
      <c r="AC1384" t="str" s="6">
        <v>Local Line cache</v>
      </c>
      <c r="AD1384" s="23">
        <v>899373</v>
      </c>
      <c r="AE1384" s="23">
        <v>641157</v>
      </c>
      <c r="AF1384" t="str" s="23">
        <v>899373:641157:guest</v>
      </c>
      <c r="AG1384" t="str" s="23">
        <v>No</v>
      </c>
      <c r="AH1384" t="str" s="23">
        <v>Yes</v>
      </c>
      <c r="AI1384" s="18">
        <v>8.8</v>
      </c>
    </row>
    <row r="1385" ht="32" customHeight="1">
      <c r="A1385" t="str" s="7">
        <v>Full Farm CSA</v>
      </c>
      <c r="B1385" t="str" s="7">
        <v>Tropea onion</v>
      </c>
      <c r="C1385" t="str" s="7">
        <v>lb</v>
      </c>
      <c r="D1385" t="str" s="7">
        <v>SNAP</v>
      </c>
      <c r="E1385" s="12">
        <v>3.08</v>
      </c>
      <c r="F1385" s="13">
        <v>3.08</v>
      </c>
      <c r="G1385" s="13">
        <f>IF(AND(ISNUMBER(E1385),ISNUMBER(F1385)),F1385-E1385,"")</f>
        <v>0</v>
      </c>
      <c r="H1385" s="14">
        <f>IF(AND(ISNUMBER(E1385),E1385&gt;0,ISNUMBER(F1385)),F1385/E1385-1,"")</f>
        <v>0</v>
      </c>
      <c r="I1385" t="str" s="15">
        <v>Keep current</v>
      </c>
      <c r="J1385" s="16"/>
      <c r="K1385" t="str" s="15">
        <v/>
      </c>
      <c r="L1385" s="17">
        <f>IF(AC1385="Local catalog","",IF(AG1385="Yes",IF(ISNUMBER(E1385),E1385,""),IF(I1385="Keep current",IF(ISNUMBER(E1385),E1385,""),IF(AH1385&lt;&gt;"Yes","",IF(I1385="Approve proposed",F1385,IF(AND(I1385="Use my price",AND(ISNUMBER(J1385),J1385&gt;0)),J1385,""))))))</f>
        <v>3.08</v>
      </c>
      <c r="M1385" t="str" s="7">
        <f>IF(AND(AG1385="Yes",OR(I1385="Approve proposed",I1385="Use my price")),"CHECK: protected price kept current",IF(OR(I1385="Unreviewed",I1385=""),"Pending review",IF(I1385="Hold","On hold",IF(I1385="Keep current",IF(ISNUMBER(E1385),"Kept current","CHECK: no confirmed current price"),IF(AH1385&lt;&gt;"Yes","CHECK: source needs review",IF(AND(I1385="Use my price",NOT(AND(ISNUMBER(J1385),J1385&gt;0))),"CHECK: enter a price above zero",IF(NOT(OR(I1385="Approve proposed",I1385="Use my price")),"CHECK: choose a listed decision",IF(OR(NOT(ISNUMBER(L1385)),L1385&lt;=0,NOT(ISNUMBER(Y1385)),Y1385&lt;=0,X1385&gt;=1),"CHECK: price or base unavailable",IF(L1385/(Y1385*(1-X1385))-1&lt;0,"CHECK: price below local base","Ready")))))))))</f>
        <v>Kept current</v>
      </c>
      <c r="N1385" s="18">
        <v>3.08</v>
      </c>
      <c r="O1385" s="19">
        <v>0.4</v>
      </c>
      <c r="P1385" s="14">
        <v>0.4</v>
      </c>
      <c r="Q1385" s="20">
        <f>IF(AND(ISNUMBER(L1385),ISNUMBER(Y1385),Y1385&gt;0,X1385&lt;1),ROUND(L1385/(Y1385*(1-X1385))-1,4),"")</f>
        <v>0.4</v>
      </c>
      <c r="R1385" s="12">
        <v>0</v>
      </c>
      <c r="S1385" s="13">
        <f>IF(AND(ISNUMBER(E1385),E1385&gt;0,ISNUMBER(F1385)),R1385*(F1385/E1385-1)*(1-'Start Here'!$B$16),0)</f>
        <v>0</v>
      </c>
      <c r="T1385" s="17">
        <f>IF(AND(M1385="Ready",OR(I1385="Approve proposed",AND(I1385="Use my price",AND(ISNUMBER(J1385),J1385&gt;0))),ISNUMBER(L1385),E1385&gt;0),R1385*(L1385/E1385-1)*(1-'Start Here'!$B$16),0)</f>
        <v>0</v>
      </c>
      <c r="U1385" t="str" s="6">
        <v>SNAP: preserve existing selling price; Currently hidden; do not activate automatically</v>
      </c>
      <c r="V1385" t="str" s="21">
        <v>No</v>
      </c>
      <c r="W1385" t="str" s="21">
        <v>No</v>
      </c>
      <c r="X1385" s="22">
        <v>0</v>
      </c>
      <c r="Y1385" s="18">
        <v>2.2</v>
      </c>
      <c r="AB1385" t="str" s="6">
        <v>2026-10-01 10:41:27 UTC</v>
      </c>
      <c r="AC1385" t="str" s="6">
        <v>Local Line cache</v>
      </c>
      <c r="AD1385" s="23">
        <v>899373</v>
      </c>
      <c r="AE1385" s="23">
        <v>641157</v>
      </c>
      <c r="AF1385" t="str" s="23">
        <v>899373:641157:snap</v>
      </c>
      <c r="AG1385" t="str" s="23">
        <v>Yes</v>
      </c>
      <c r="AH1385" t="str" s="23">
        <v>Yes</v>
      </c>
      <c r="AI1385" s="18">
        <v>0</v>
      </c>
    </row>
    <row r="1386" ht="32" customHeight="1">
      <c r="A1386" t="str" s="7">
        <v>Full Farm CSA</v>
      </c>
      <c r="B1386" t="str" s="7">
        <v>Wildcraft Hot Sauce</v>
      </c>
      <c r="C1386" t="str" s="7">
        <v>ea</v>
      </c>
      <c r="D1386" t="str" s="7">
        <v>Herd Share Members</v>
      </c>
      <c r="E1386" s="12">
        <v>12.6</v>
      </c>
      <c r="F1386" s="13">
        <v>13.61</v>
      </c>
      <c r="G1386" s="13">
        <f>IF(AND(ISNUMBER(E1386),ISNUMBER(F1386)),F1386-E1386,"")</f>
        <v>1.01</v>
      </c>
      <c r="H1386" s="14">
        <f>IF(AND(ISNUMBER(E1386),E1386&gt;0,ISNUMBER(F1386)),F1386/E1386-1,"")</f>
        <v>0.0801587301587301</v>
      </c>
      <c r="I1386" t="str" s="15">
        <v>Unreviewed</v>
      </c>
      <c r="J1386" s="16"/>
      <c r="K1386" t="str" s="15">
        <v/>
      </c>
      <c r="L1386" s="17" t="str">
        <f>IF(AC1386="Local catalog","",IF(AG1386="Yes",IF(ISNUMBER(E1386),E1386,""),IF(I1386="Keep current",IF(ISNUMBER(E1386),E1386,""),IF(AH1386&lt;&gt;"Yes","",IF(I1386="Approve proposed",F1386,IF(AND(I1386="Use my price",AND(ISNUMBER(J1386),J1386&gt;0)),J1386,""))))))</f>
        <v/>
      </c>
      <c r="M1386" t="str" s="7">
        <f>IF(AND(AG1386="Yes",OR(I1386="Approve proposed",I1386="Use my price")),"CHECK: protected price kept current",IF(OR(I1386="Unreviewed",I1386=""),"Pending review",IF(I1386="Hold","On hold",IF(I1386="Keep current",IF(ISNUMBER(E1386),"Kept current","CHECK: no confirmed current price"),IF(AH1386&lt;&gt;"Yes","CHECK: source needs review",IF(AND(I1386="Use my price",NOT(AND(ISNUMBER(J1386),J1386&gt;0))),"CHECK: enter a price above zero",IF(NOT(OR(I1386="Approve proposed",I1386="Use my price")),"CHECK: choose a listed decision",IF(OR(NOT(ISNUMBER(L1386)),L1386&lt;=0,NOT(ISNUMBER(Y1386)),Y1386&lt;=0,X1386&gt;=1),"CHECK: price or base unavailable",IF(L1386/(Y1386*(1-X1386))-1&lt;0,"CHECK: price below local base","Ready")))))))))</f>
        <v>Pending review</v>
      </c>
      <c r="N1386" s="18">
        <v>12.6</v>
      </c>
      <c r="O1386" s="19">
        <v>0.4</v>
      </c>
      <c r="P1386" s="14">
        <v>0.5122</v>
      </c>
      <c r="Q1386" s="20" t="str">
        <f>IF(AND(ISNUMBER(L1386),ISNUMBER(Y1386),Y1386&gt;0,X1386&lt;1),ROUND(L1386/(Y1386*(1-X1386))-1,4),"")</f>
        <v/>
      </c>
      <c r="R1386" s="12">
        <v>289.8</v>
      </c>
      <c r="S1386" s="13">
        <f>IF(AND(ISNUMBER(E1386),E1386&gt;0,ISNUMBER(F1386)),R1386*(F1386/E1386-1)*(1-'Start Here'!$B$16),0)</f>
        <v>22.533099999999983</v>
      </c>
      <c r="T1386" s="17">
        <f>IF(AND(M1386="Ready",OR(I1386="Approve proposed",AND(I1386="Use my price",AND(ISNUMBER(J1386),J1386&gt;0))),ISNUMBER(L1386),E1386&gt;0),R1386*(L1386/E1386-1)*(1-'Start Here'!$B$16),0)</f>
        <v>0</v>
      </c>
      <c r="U1386" t="str" s="6">
        <v>Currently hidden; do not activate automatically</v>
      </c>
      <c r="V1386" t="str" s="21">
        <v>No</v>
      </c>
      <c r="W1386" t="str" s="21">
        <v>No</v>
      </c>
      <c r="X1386" s="22">
        <v>0</v>
      </c>
      <c r="Y1386" s="18">
        <v>9</v>
      </c>
      <c r="AB1386" t="str" s="6">
        <v>2026-10-01 10:41:27 UTC</v>
      </c>
      <c r="AC1386" t="str" s="6">
        <v>Local Line cache</v>
      </c>
      <c r="AD1386" s="23">
        <v>812595</v>
      </c>
      <c r="AE1386" s="23">
        <v>534463</v>
      </c>
      <c r="AF1386" t="str" s="23">
        <v>812595:534463:herdShare</v>
      </c>
      <c r="AG1386" t="str" s="23">
        <v>No</v>
      </c>
      <c r="AH1386" t="str" s="23">
        <v>Yes</v>
      </c>
      <c r="AI1386" s="18">
        <v>207</v>
      </c>
    </row>
    <row r="1387" ht="32" customHeight="1">
      <c r="A1387" t="str" s="7">
        <v>Full Farm CSA</v>
      </c>
      <c r="B1387" t="str" s="7">
        <v>Wildcraft Hot Sauce</v>
      </c>
      <c r="C1387" t="str" s="7">
        <v>ea</v>
      </c>
      <c r="D1387" t="str" s="7">
        <v>CSA Members</v>
      </c>
      <c r="E1387" s="12">
        <v>12.6</v>
      </c>
      <c r="F1387" s="13">
        <v>13.61</v>
      </c>
      <c r="G1387" s="13">
        <f>IF(AND(ISNUMBER(E1387),ISNUMBER(F1387)),F1387-E1387,"")</f>
        <v>1.01</v>
      </c>
      <c r="H1387" s="14">
        <f>IF(AND(ISNUMBER(E1387),E1387&gt;0,ISNUMBER(F1387)),F1387/E1387-1,"")</f>
        <v>0.0801587301587301</v>
      </c>
      <c r="I1387" t="str" s="15">
        <v>Unreviewed</v>
      </c>
      <c r="J1387" s="16"/>
      <c r="K1387" t="str" s="15">
        <v/>
      </c>
      <c r="L1387" s="17" t="str">
        <f>IF(AC1387="Local catalog","",IF(AG1387="Yes",IF(ISNUMBER(E1387),E1387,""),IF(I1387="Keep current",IF(ISNUMBER(E1387),E1387,""),IF(AH1387&lt;&gt;"Yes","",IF(I1387="Approve proposed",F1387,IF(AND(I1387="Use my price",AND(ISNUMBER(J1387),J1387&gt;0)),J1387,""))))))</f>
        <v/>
      </c>
      <c r="M1387" t="str" s="7">
        <f>IF(AND(AG1387="Yes",OR(I1387="Approve proposed",I1387="Use my price")),"CHECK: protected price kept current",IF(OR(I1387="Unreviewed",I1387=""),"Pending review",IF(I1387="Hold","On hold",IF(I1387="Keep current",IF(ISNUMBER(E1387),"Kept current","CHECK: no confirmed current price"),IF(AH1387&lt;&gt;"Yes","CHECK: source needs review",IF(AND(I1387="Use my price",NOT(AND(ISNUMBER(J1387),J1387&gt;0))),"CHECK: enter a price above zero",IF(NOT(OR(I1387="Approve proposed",I1387="Use my price")),"CHECK: choose a listed decision",IF(OR(NOT(ISNUMBER(L1387)),L1387&lt;=0,NOT(ISNUMBER(Y1387)),Y1387&lt;=0,X1387&gt;=1),"CHECK: price or base unavailable",IF(L1387/(Y1387*(1-X1387))-1&lt;0,"CHECK: price below local base","Ready")))))))))</f>
        <v>Pending review</v>
      </c>
      <c r="N1387" s="18">
        <v>12.6</v>
      </c>
      <c r="O1387" s="19">
        <v>0.4</v>
      </c>
      <c r="P1387" s="14">
        <v>0.5122</v>
      </c>
      <c r="Q1387" s="20" t="str">
        <f>IF(AND(ISNUMBER(L1387),ISNUMBER(Y1387),Y1387&gt;0,X1387&lt;1),ROUND(L1387/(Y1387*(1-X1387))-1,4),"")</f>
        <v/>
      </c>
      <c r="R1387" s="12">
        <v>0</v>
      </c>
      <c r="S1387" s="13">
        <f>IF(AND(ISNUMBER(E1387),E1387&gt;0,ISNUMBER(F1387)),R1387*(F1387/E1387-1)*(1-'Start Here'!$B$16),0)</f>
        <v>0</v>
      </c>
      <c r="T1387" s="17">
        <f>IF(AND(M1387="Ready",OR(I1387="Approve proposed",AND(I1387="Use my price",AND(ISNUMBER(J1387),J1387&gt;0))),ISNUMBER(L1387),E1387&gt;0),R1387*(L1387/E1387-1)*(1-'Start Here'!$B$16),0)</f>
        <v>0</v>
      </c>
      <c r="U1387" t="str" s="6">
        <v>Currently hidden; do not activate automatically</v>
      </c>
      <c r="V1387" t="str" s="21">
        <v>No</v>
      </c>
      <c r="W1387" t="str" s="21">
        <v>No</v>
      </c>
      <c r="X1387" s="22">
        <v>0</v>
      </c>
      <c r="Y1387" s="18">
        <v>9</v>
      </c>
      <c r="AB1387" t="str" s="6">
        <v>2026-10-01 10:41:27 UTC</v>
      </c>
      <c r="AC1387" t="str" s="6">
        <v>Local Line cache</v>
      </c>
      <c r="AD1387" s="23">
        <v>812595</v>
      </c>
      <c r="AE1387" s="23">
        <v>534463</v>
      </c>
      <c r="AF1387" t="str" s="23">
        <v>812595:534463:member</v>
      </c>
      <c r="AG1387" t="str" s="23">
        <v>No</v>
      </c>
      <c r="AH1387" t="str" s="23">
        <v>Yes</v>
      </c>
      <c r="AI1387" s="18">
        <v>0</v>
      </c>
    </row>
    <row r="1388" ht="32" customHeight="1">
      <c r="A1388" t="str" s="7">
        <v>Full Farm CSA</v>
      </c>
      <c r="B1388" t="str" s="7">
        <v>Wildcraft Hot Sauce</v>
      </c>
      <c r="C1388" t="str" s="7">
        <v>ea</v>
      </c>
      <c r="D1388" t="str" s="7">
        <v>Guest Basket</v>
      </c>
      <c r="E1388" s="12">
        <v>12.6</v>
      </c>
      <c r="F1388" s="13">
        <v>13.61</v>
      </c>
      <c r="G1388" s="13">
        <f>IF(AND(ISNUMBER(E1388),ISNUMBER(F1388)),F1388-E1388,"")</f>
        <v>1.01</v>
      </c>
      <c r="H1388" s="14">
        <f>IF(AND(ISNUMBER(E1388),E1388&gt;0,ISNUMBER(F1388)),F1388/E1388-1,"")</f>
        <v>0.0801587301587301</v>
      </c>
      <c r="I1388" t="str" s="15">
        <v>Unreviewed</v>
      </c>
      <c r="J1388" s="16"/>
      <c r="K1388" t="str" s="15">
        <v/>
      </c>
      <c r="L1388" s="17" t="str">
        <f>IF(AC1388="Local catalog","",IF(AG1388="Yes",IF(ISNUMBER(E1388),E1388,""),IF(I1388="Keep current",IF(ISNUMBER(E1388),E1388,""),IF(AH1388&lt;&gt;"Yes","",IF(I1388="Approve proposed",F1388,IF(AND(I1388="Use my price",AND(ISNUMBER(J1388),J1388&gt;0)),J1388,""))))))</f>
        <v/>
      </c>
      <c r="M1388" t="str" s="7">
        <f>IF(AND(AG1388="Yes",OR(I1388="Approve proposed",I1388="Use my price")),"CHECK: protected price kept current",IF(OR(I1388="Unreviewed",I1388=""),"Pending review",IF(I1388="Hold","On hold",IF(I1388="Keep current",IF(ISNUMBER(E1388),"Kept current","CHECK: no confirmed current price"),IF(AH1388&lt;&gt;"Yes","CHECK: source needs review",IF(AND(I1388="Use my price",NOT(AND(ISNUMBER(J1388),J1388&gt;0))),"CHECK: enter a price above zero",IF(NOT(OR(I1388="Approve proposed",I1388="Use my price")),"CHECK: choose a listed decision",IF(OR(NOT(ISNUMBER(L1388)),L1388&lt;=0,NOT(ISNUMBER(Y1388)),Y1388&lt;=0,X1388&gt;=1),"CHECK: price or base unavailable",IF(L1388/(Y1388*(1-X1388))-1&lt;0,"CHECK: price below local base","Ready")))))))))</f>
        <v>Pending review</v>
      </c>
      <c r="N1388" s="18">
        <v>12.6</v>
      </c>
      <c r="O1388" s="19">
        <v>0.4</v>
      </c>
      <c r="P1388" s="14">
        <v>0.5122</v>
      </c>
      <c r="Q1388" s="20" t="str">
        <f>IF(AND(ISNUMBER(L1388),ISNUMBER(Y1388),Y1388&gt;0,X1388&lt;1),ROUND(L1388/(Y1388*(1-X1388))-1,4),"")</f>
        <v/>
      </c>
      <c r="R1388" s="12">
        <v>51.75</v>
      </c>
      <c r="S1388" s="13">
        <f>IF(AND(ISNUMBER(E1388),E1388&gt;0,ISNUMBER(F1388)),R1388*(F1388/E1388-1)*(1-'Start Here'!$B$16),0)</f>
        <v>4.023767857142854</v>
      </c>
      <c r="T1388" s="17">
        <f>IF(AND(M1388="Ready",OR(I1388="Approve proposed",AND(I1388="Use my price",AND(ISNUMBER(J1388),J1388&gt;0))),ISNUMBER(L1388),E1388&gt;0),R1388*(L1388/E1388-1)*(1-'Start Here'!$B$16),0)</f>
        <v>0</v>
      </c>
      <c r="U1388" t="str" s="6">
        <v>Currently hidden; do not activate automatically</v>
      </c>
      <c r="V1388" t="str" s="21">
        <v>No</v>
      </c>
      <c r="W1388" t="str" s="21">
        <v>No</v>
      </c>
      <c r="X1388" s="22">
        <v>0</v>
      </c>
      <c r="Y1388" s="18">
        <v>9</v>
      </c>
      <c r="AB1388" t="str" s="6">
        <v>2026-10-01 10:41:27 UTC</v>
      </c>
      <c r="AC1388" t="str" s="6">
        <v>Local Line cache</v>
      </c>
      <c r="AD1388" s="23">
        <v>812595</v>
      </c>
      <c r="AE1388" s="23">
        <v>534463</v>
      </c>
      <c r="AF1388" t="str" s="23">
        <v>812595:534463:guest</v>
      </c>
      <c r="AG1388" t="str" s="23">
        <v>No</v>
      </c>
      <c r="AH1388" t="str" s="23">
        <v>Yes</v>
      </c>
      <c r="AI1388" s="18">
        <v>36</v>
      </c>
    </row>
    <row r="1389" ht="32" customHeight="1">
      <c r="A1389" t="str" s="7">
        <v>Full Farm CSA</v>
      </c>
      <c r="B1389" t="str" s="7">
        <v>Wildcraft Hot Sauce</v>
      </c>
      <c r="C1389" t="str" s="7">
        <v>ea</v>
      </c>
      <c r="D1389" t="str" s="7">
        <v>SNAP</v>
      </c>
      <c r="E1389" s="12">
        <v>12.6</v>
      </c>
      <c r="F1389" s="13">
        <v>12.6</v>
      </c>
      <c r="G1389" s="13">
        <f>IF(AND(ISNUMBER(E1389),ISNUMBER(F1389)),F1389-E1389,"")</f>
        <v>0</v>
      </c>
      <c r="H1389" s="14">
        <f>IF(AND(ISNUMBER(E1389),E1389&gt;0,ISNUMBER(F1389)),F1389/E1389-1,"")</f>
        <v>0</v>
      </c>
      <c r="I1389" t="str" s="15">
        <v>Keep current</v>
      </c>
      <c r="J1389" s="16"/>
      <c r="K1389" t="str" s="15">
        <v/>
      </c>
      <c r="L1389" s="17">
        <f>IF(AC1389="Local catalog","",IF(AG1389="Yes",IF(ISNUMBER(E1389),E1389,""),IF(I1389="Keep current",IF(ISNUMBER(E1389),E1389,""),IF(AH1389&lt;&gt;"Yes","",IF(I1389="Approve proposed",F1389,IF(AND(I1389="Use my price",AND(ISNUMBER(J1389),J1389&gt;0)),J1389,""))))))</f>
        <v>12.6</v>
      </c>
      <c r="M1389" t="str" s="7">
        <f>IF(AND(AG1389="Yes",OR(I1389="Approve proposed",I1389="Use my price")),"CHECK: protected price kept current",IF(OR(I1389="Unreviewed",I1389=""),"Pending review",IF(I1389="Hold","On hold",IF(I1389="Keep current",IF(ISNUMBER(E1389),"Kept current","CHECK: no confirmed current price"),IF(AH1389&lt;&gt;"Yes","CHECK: source needs review",IF(AND(I1389="Use my price",NOT(AND(ISNUMBER(J1389),J1389&gt;0))),"CHECK: enter a price above zero",IF(NOT(OR(I1389="Approve proposed",I1389="Use my price")),"CHECK: choose a listed decision",IF(OR(NOT(ISNUMBER(L1389)),L1389&lt;=0,NOT(ISNUMBER(Y1389)),Y1389&lt;=0,X1389&gt;=1),"CHECK: price or base unavailable",IF(L1389/(Y1389*(1-X1389))-1&lt;0,"CHECK: price below local base","Ready")))))))))</f>
        <v>Kept current</v>
      </c>
      <c r="N1389" s="18">
        <v>12.6</v>
      </c>
      <c r="O1389" s="19">
        <v>0.4</v>
      </c>
      <c r="P1389" s="14">
        <v>0.4</v>
      </c>
      <c r="Q1389" s="20">
        <f>IF(AND(ISNUMBER(L1389),ISNUMBER(Y1389),Y1389&gt;0,X1389&lt;1),ROUND(L1389/(Y1389*(1-X1389))-1,4),"")</f>
        <v>0.4</v>
      </c>
      <c r="R1389" s="12">
        <v>0</v>
      </c>
      <c r="S1389" s="13">
        <f>IF(AND(ISNUMBER(E1389),E1389&gt;0,ISNUMBER(F1389)),R1389*(F1389/E1389-1)*(1-'Start Here'!$B$16),0)</f>
        <v>0</v>
      </c>
      <c r="T1389" s="17">
        <f>IF(AND(M1389="Ready",OR(I1389="Approve proposed",AND(I1389="Use my price",AND(ISNUMBER(J1389),J1389&gt;0))),ISNUMBER(L1389),E1389&gt;0),R1389*(L1389/E1389-1)*(1-'Start Here'!$B$16),0)</f>
        <v>0</v>
      </c>
      <c r="U1389" t="str" s="6">
        <v>SNAP: preserve existing selling price; Currently hidden; do not activate automatically</v>
      </c>
      <c r="V1389" t="str" s="21">
        <v>No</v>
      </c>
      <c r="W1389" t="str" s="21">
        <v>No</v>
      </c>
      <c r="X1389" s="22">
        <v>0</v>
      </c>
      <c r="Y1389" s="18">
        <v>9</v>
      </c>
      <c r="AB1389" t="str" s="6">
        <v>2026-10-01 10:41:27 UTC</v>
      </c>
      <c r="AC1389" t="str" s="6">
        <v>Local Line cache</v>
      </c>
      <c r="AD1389" s="23">
        <v>812595</v>
      </c>
      <c r="AE1389" s="23">
        <v>534463</v>
      </c>
      <c r="AF1389" t="str" s="23">
        <v>812595:534463:snap</v>
      </c>
      <c r="AG1389" t="str" s="23">
        <v>Yes</v>
      </c>
      <c r="AH1389" t="str" s="23">
        <v>Yes</v>
      </c>
      <c r="AI1389" s="18">
        <v>0</v>
      </c>
    </row>
    <row r="1390" ht="32" customHeight="1">
      <c r="A1390" t="str" s="7">
        <v>Full Farm CSA</v>
      </c>
      <c r="B1390" t="str" s="7">
        <v>Winter Carrots</v>
      </c>
      <c r="C1390" t="str" s="7">
        <v>2# bag</v>
      </c>
      <c r="D1390" t="str" s="7">
        <v>Herd Share Members</v>
      </c>
      <c r="E1390" s="12">
        <v>5.6</v>
      </c>
      <c r="F1390" s="13">
        <v>6.05</v>
      </c>
      <c r="G1390" s="13">
        <f>IF(AND(ISNUMBER(E1390),ISNUMBER(F1390)),F1390-E1390,"")</f>
        <v>0.45</v>
      </c>
      <c r="H1390" s="14">
        <f>IF(AND(ISNUMBER(E1390),E1390&gt;0,ISNUMBER(F1390)),F1390/E1390-1,"")</f>
        <v>0.0803571428571428</v>
      </c>
      <c r="I1390" t="str" s="15">
        <v>Unreviewed</v>
      </c>
      <c r="J1390" s="16"/>
      <c r="K1390" t="str" s="15">
        <v/>
      </c>
      <c r="L1390" s="17" t="str">
        <f>IF(AC1390="Local catalog","",IF(AG1390="Yes",IF(ISNUMBER(E1390),E1390,""),IF(I1390="Keep current",IF(ISNUMBER(E1390),E1390,""),IF(AH1390&lt;&gt;"Yes","",IF(I1390="Approve proposed",F1390,IF(AND(I1390="Use my price",AND(ISNUMBER(J1390),J1390&gt;0)),J1390,""))))))</f>
        <v/>
      </c>
      <c r="M1390" t="str" s="7">
        <f>IF(AND(AG1390="Yes",OR(I1390="Approve proposed",I1390="Use my price")),"CHECK: protected price kept current",IF(OR(I1390="Unreviewed",I1390=""),"Pending review",IF(I1390="Hold","On hold",IF(I1390="Keep current",IF(ISNUMBER(E1390),"Kept current","CHECK: no confirmed current price"),IF(AH1390&lt;&gt;"Yes","CHECK: source needs review",IF(AND(I1390="Use my price",NOT(AND(ISNUMBER(J1390),J1390&gt;0))),"CHECK: enter a price above zero",IF(NOT(OR(I1390="Approve proposed",I1390="Use my price")),"CHECK: choose a listed decision",IF(OR(NOT(ISNUMBER(L1390)),L1390&lt;=0,NOT(ISNUMBER(Y1390)),Y1390&lt;=0,X1390&gt;=1),"CHECK: price or base unavailable",IF(L1390/(Y1390*(1-X1390))-1&lt;0,"CHECK: price below local base","Ready")))))))))</f>
        <v>Pending review</v>
      </c>
      <c r="N1390" s="18">
        <v>5.6</v>
      </c>
      <c r="O1390" s="19">
        <v>0.4</v>
      </c>
      <c r="P1390" s="14">
        <v>0.5125</v>
      </c>
      <c r="Q1390" s="20" t="str">
        <f>IF(AND(ISNUMBER(L1390),ISNUMBER(Y1390),Y1390&gt;0,X1390&lt;1),ROUND(L1390/(Y1390*(1-X1390))-1,4),"")</f>
        <v/>
      </c>
      <c r="R1390" s="12">
        <v>16.8</v>
      </c>
      <c r="S1390" s="13">
        <f>IF(AND(ISNUMBER(E1390),E1390&gt;0,ISNUMBER(F1390)),R1390*(F1390/E1390-1)*(1-'Start Here'!$B$16),0)</f>
        <v>1.309499999999999</v>
      </c>
      <c r="T1390" s="17">
        <f>IF(AND(M1390="Ready",OR(I1390="Approve proposed",AND(I1390="Use my price",AND(ISNUMBER(J1390),J1390&gt;0))),ISNUMBER(L1390),E1390&gt;0),R1390*(L1390/E1390-1)*(1-'Start Here'!$B$16),0)</f>
        <v>0</v>
      </c>
      <c r="U1390" t="str" s="6">
        <v>Currently hidden; do not activate automatically</v>
      </c>
      <c r="V1390" t="str" s="21">
        <v>No</v>
      </c>
      <c r="W1390" t="str" s="21">
        <v>No</v>
      </c>
      <c r="X1390" s="22">
        <v>0</v>
      </c>
      <c r="Y1390" s="18">
        <v>4</v>
      </c>
      <c r="AB1390" t="str" s="6">
        <v>2026-06-08 10:42:18 UTC</v>
      </c>
      <c r="AC1390" t="str" s="6">
        <v>Local Line cache</v>
      </c>
      <c r="AD1390" s="23">
        <v>1071880</v>
      </c>
      <c r="AE1390" s="23">
        <v>880836</v>
      </c>
      <c r="AF1390" t="str" s="23">
        <v>1071880:880836:herdShare</v>
      </c>
      <c r="AG1390" t="str" s="23">
        <v>No</v>
      </c>
      <c r="AH1390" t="str" s="23">
        <v>Yes</v>
      </c>
      <c r="AI1390" s="18">
        <v>0</v>
      </c>
    </row>
    <row r="1391" ht="32" customHeight="1">
      <c r="A1391" t="str" s="7">
        <v>Full Farm CSA</v>
      </c>
      <c r="B1391" t="str" s="7">
        <v>Winter Carrots</v>
      </c>
      <c r="C1391" t="str" s="7">
        <v>2# bag</v>
      </c>
      <c r="D1391" t="str" s="7">
        <v>CSA Members</v>
      </c>
      <c r="E1391" s="12">
        <v>5.6</v>
      </c>
      <c r="F1391" s="13">
        <v>6.05</v>
      </c>
      <c r="G1391" s="13">
        <f>IF(AND(ISNUMBER(E1391),ISNUMBER(F1391)),F1391-E1391,"")</f>
        <v>0.45</v>
      </c>
      <c r="H1391" s="14">
        <f>IF(AND(ISNUMBER(E1391),E1391&gt;0,ISNUMBER(F1391)),F1391/E1391-1,"")</f>
        <v>0.0803571428571428</v>
      </c>
      <c r="I1391" t="str" s="15">
        <v>Unreviewed</v>
      </c>
      <c r="J1391" s="16"/>
      <c r="K1391" t="str" s="15">
        <v/>
      </c>
      <c r="L1391" s="17" t="str">
        <f>IF(AC1391="Local catalog","",IF(AG1391="Yes",IF(ISNUMBER(E1391),E1391,""),IF(I1391="Keep current",IF(ISNUMBER(E1391),E1391,""),IF(AH1391&lt;&gt;"Yes","",IF(I1391="Approve proposed",F1391,IF(AND(I1391="Use my price",AND(ISNUMBER(J1391),J1391&gt;0)),J1391,""))))))</f>
        <v/>
      </c>
      <c r="M1391" t="str" s="7">
        <f>IF(AND(AG1391="Yes",OR(I1391="Approve proposed",I1391="Use my price")),"CHECK: protected price kept current",IF(OR(I1391="Unreviewed",I1391=""),"Pending review",IF(I1391="Hold","On hold",IF(I1391="Keep current",IF(ISNUMBER(E1391),"Kept current","CHECK: no confirmed current price"),IF(AH1391&lt;&gt;"Yes","CHECK: source needs review",IF(AND(I1391="Use my price",NOT(AND(ISNUMBER(J1391),J1391&gt;0))),"CHECK: enter a price above zero",IF(NOT(OR(I1391="Approve proposed",I1391="Use my price")),"CHECK: choose a listed decision",IF(OR(NOT(ISNUMBER(L1391)),L1391&lt;=0,NOT(ISNUMBER(Y1391)),Y1391&lt;=0,X1391&gt;=1),"CHECK: price or base unavailable",IF(L1391/(Y1391*(1-X1391))-1&lt;0,"CHECK: price below local base","Ready")))))))))</f>
        <v>Pending review</v>
      </c>
      <c r="N1391" s="18">
        <v>5.6</v>
      </c>
      <c r="O1391" s="19">
        <v>0.4</v>
      </c>
      <c r="P1391" s="14">
        <v>0.5125</v>
      </c>
      <c r="Q1391" s="20" t="str">
        <f>IF(AND(ISNUMBER(L1391),ISNUMBER(Y1391),Y1391&gt;0,X1391&lt;1),ROUND(L1391/(Y1391*(1-X1391))-1,4),"")</f>
        <v/>
      </c>
      <c r="R1391" s="12">
        <v>0</v>
      </c>
      <c r="S1391" s="13">
        <f>IF(AND(ISNUMBER(E1391),E1391&gt;0,ISNUMBER(F1391)),R1391*(F1391/E1391-1)*(1-'Start Here'!$B$16),0)</f>
        <v>0</v>
      </c>
      <c r="T1391" s="17">
        <f>IF(AND(M1391="Ready",OR(I1391="Approve proposed",AND(I1391="Use my price",AND(ISNUMBER(J1391),J1391&gt;0))),ISNUMBER(L1391),E1391&gt;0),R1391*(L1391/E1391-1)*(1-'Start Here'!$B$16),0)</f>
        <v>0</v>
      </c>
      <c r="U1391" t="str" s="6">
        <v>Currently hidden; do not activate automatically</v>
      </c>
      <c r="V1391" t="str" s="21">
        <v>No</v>
      </c>
      <c r="W1391" t="str" s="21">
        <v>No</v>
      </c>
      <c r="X1391" s="22">
        <v>0</v>
      </c>
      <c r="Y1391" s="18">
        <v>4</v>
      </c>
      <c r="AB1391" t="str" s="6">
        <v>2026-06-08 10:42:18 UTC</v>
      </c>
      <c r="AC1391" t="str" s="6">
        <v>Local Line cache</v>
      </c>
      <c r="AD1391" s="23">
        <v>1071880</v>
      </c>
      <c r="AE1391" s="23">
        <v>880836</v>
      </c>
      <c r="AF1391" t="str" s="23">
        <v>1071880:880836:member</v>
      </c>
      <c r="AG1391" t="str" s="23">
        <v>No</v>
      </c>
      <c r="AH1391" t="str" s="23">
        <v>Yes</v>
      </c>
      <c r="AI1391" s="18">
        <v>0</v>
      </c>
    </row>
    <row r="1392" ht="32" customHeight="1">
      <c r="A1392" t="str" s="7">
        <v>Full Farm CSA</v>
      </c>
      <c r="B1392" t="str" s="7">
        <v>Winter Carrots</v>
      </c>
      <c r="C1392" t="str" s="7">
        <v>2# bag</v>
      </c>
      <c r="D1392" t="str" s="7">
        <v>Guest Basket</v>
      </c>
      <c r="E1392" s="12">
        <v>5.6</v>
      </c>
      <c r="F1392" s="13">
        <v>6.05</v>
      </c>
      <c r="G1392" s="13">
        <f>IF(AND(ISNUMBER(E1392),ISNUMBER(F1392)),F1392-E1392,"")</f>
        <v>0.45</v>
      </c>
      <c r="H1392" s="14">
        <f>IF(AND(ISNUMBER(E1392),E1392&gt;0,ISNUMBER(F1392)),F1392/E1392-1,"")</f>
        <v>0.0803571428571428</v>
      </c>
      <c r="I1392" t="str" s="15">
        <v>Unreviewed</v>
      </c>
      <c r="J1392" s="16"/>
      <c r="K1392" t="str" s="15">
        <v/>
      </c>
      <c r="L1392" s="17" t="str">
        <f>IF(AC1392="Local catalog","",IF(AG1392="Yes",IF(ISNUMBER(E1392),E1392,""),IF(I1392="Keep current",IF(ISNUMBER(E1392),E1392,""),IF(AH1392&lt;&gt;"Yes","",IF(I1392="Approve proposed",F1392,IF(AND(I1392="Use my price",AND(ISNUMBER(J1392),J1392&gt;0)),J1392,""))))))</f>
        <v/>
      </c>
      <c r="M1392" t="str" s="7">
        <f>IF(AND(AG1392="Yes",OR(I1392="Approve proposed",I1392="Use my price")),"CHECK: protected price kept current",IF(OR(I1392="Unreviewed",I1392=""),"Pending review",IF(I1392="Hold","On hold",IF(I1392="Keep current",IF(ISNUMBER(E1392),"Kept current","CHECK: no confirmed current price"),IF(AH1392&lt;&gt;"Yes","CHECK: source needs review",IF(AND(I1392="Use my price",NOT(AND(ISNUMBER(J1392),J1392&gt;0))),"CHECK: enter a price above zero",IF(NOT(OR(I1392="Approve proposed",I1392="Use my price")),"CHECK: choose a listed decision",IF(OR(NOT(ISNUMBER(L1392)),L1392&lt;=0,NOT(ISNUMBER(Y1392)),Y1392&lt;=0,X1392&gt;=1),"CHECK: price or base unavailable",IF(L1392/(Y1392*(1-X1392))-1&lt;0,"CHECK: price below local base","Ready")))))))))</f>
        <v>Pending review</v>
      </c>
      <c r="N1392" s="18">
        <v>5.6</v>
      </c>
      <c r="O1392" s="19">
        <v>0.4</v>
      </c>
      <c r="P1392" s="14">
        <v>0.5125</v>
      </c>
      <c r="Q1392" s="20" t="str">
        <f>IF(AND(ISNUMBER(L1392),ISNUMBER(Y1392),Y1392&gt;0,X1392&lt;1),ROUND(L1392/(Y1392*(1-X1392))-1,4),"")</f>
        <v/>
      </c>
      <c r="R1392" s="12">
        <v>0</v>
      </c>
      <c r="S1392" s="13">
        <f>IF(AND(ISNUMBER(E1392),E1392&gt;0,ISNUMBER(F1392)),R1392*(F1392/E1392-1)*(1-'Start Here'!$B$16),0)</f>
        <v>0</v>
      </c>
      <c r="T1392" s="17">
        <f>IF(AND(M1392="Ready",OR(I1392="Approve proposed",AND(I1392="Use my price",AND(ISNUMBER(J1392),J1392&gt;0))),ISNUMBER(L1392),E1392&gt;0),R1392*(L1392/E1392-1)*(1-'Start Here'!$B$16),0)</f>
        <v>0</v>
      </c>
      <c r="U1392" t="str" s="6">
        <v>Currently hidden; do not activate automatically</v>
      </c>
      <c r="V1392" t="str" s="21">
        <v>No</v>
      </c>
      <c r="W1392" t="str" s="21">
        <v>No</v>
      </c>
      <c r="X1392" s="22">
        <v>0</v>
      </c>
      <c r="Y1392" s="18">
        <v>4</v>
      </c>
      <c r="AB1392" t="str" s="6">
        <v>2026-06-08 10:42:18 UTC</v>
      </c>
      <c r="AC1392" t="str" s="6">
        <v>Local Line cache</v>
      </c>
      <c r="AD1392" s="23">
        <v>1071880</v>
      </c>
      <c r="AE1392" s="23">
        <v>880836</v>
      </c>
      <c r="AF1392" t="str" s="23">
        <v>1071880:880836:guest</v>
      </c>
      <c r="AG1392" t="str" s="23">
        <v>No</v>
      </c>
      <c r="AH1392" t="str" s="23">
        <v>Yes</v>
      </c>
      <c r="AI1392" s="18">
        <v>0</v>
      </c>
    </row>
    <row r="1393" ht="32" customHeight="1">
      <c r="A1393" t="str" s="7">
        <v>Full Farm CSA</v>
      </c>
      <c r="B1393" t="str" s="7">
        <v>Winter Carrots</v>
      </c>
      <c r="C1393" t="str" s="7">
        <v>2# bag</v>
      </c>
      <c r="D1393" t="str" s="7">
        <v>SNAP</v>
      </c>
      <c r="E1393" s="12">
        <v>5.6</v>
      </c>
      <c r="F1393" s="13">
        <v>5.6</v>
      </c>
      <c r="G1393" s="13">
        <f>IF(AND(ISNUMBER(E1393),ISNUMBER(F1393)),F1393-E1393,"")</f>
        <v>0</v>
      </c>
      <c r="H1393" s="14">
        <f>IF(AND(ISNUMBER(E1393),E1393&gt;0,ISNUMBER(F1393)),F1393/E1393-1,"")</f>
        <v>0</v>
      </c>
      <c r="I1393" t="str" s="15">
        <v>Keep current</v>
      </c>
      <c r="J1393" s="16"/>
      <c r="K1393" t="str" s="15">
        <v/>
      </c>
      <c r="L1393" s="17">
        <f>IF(AC1393="Local catalog","",IF(AG1393="Yes",IF(ISNUMBER(E1393),E1393,""),IF(I1393="Keep current",IF(ISNUMBER(E1393),E1393,""),IF(AH1393&lt;&gt;"Yes","",IF(I1393="Approve proposed",F1393,IF(AND(I1393="Use my price",AND(ISNUMBER(J1393),J1393&gt;0)),J1393,""))))))</f>
        <v>5.6</v>
      </c>
      <c r="M1393" t="str" s="7">
        <f>IF(AND(AG1393="Yes",OR(I1393="Approve proposed",I1393="Use my price")),"CHECK: protected price kept current",IF(OR(I1393="Unreviewed",I1393=""),"Pending review",IF(I1393="Hold","On hold",IF(I1393="Keep current",IF(ISNUMBER(E1393),"Kept current","CHECK: no confirmed current price"),IF(AH1393&lt;&gt;"Yes","CHECK: source needs review",IF(AND(I1393="Use my price",NOT(AND(ISNUMBER(J1393),J1393&gt;0))),"CHECK: enter a price above zero",IF(NOT(OR(I1393="Approve proposed",I1393="Use my price")),"CHECK: choose a listed decision",IF(OR(NOT(ISNUMBER(L1393)),L1393&lt;=0,NOT(ISNUMBER(Y1393)),Y1393&lt;=0,X1393&gt;=1),"CHECK: price or base unavailable",IF(L1393/(Y1393*(1-X1393))-1&lt;0,"CHECK: price below local base","Ready")))))))))</f>
        <v>Kept current</v>
      </c>
      <c r="N1393" s="18">
        <v>5.6</v>
      </c>
      <c r="O1393" s="19">
        <v>0.4</v>
      </c>
      <c r="P1393" s="14">
        <v>0.4</v>
      </c>
      <c r="Q1393" s="20">
        <f>IF(AND(ISNUMBER(L1393),ISNUMBER(Y1393),Y1393&gt;0,X1393&lt;1),ROUND(L1393/(Y1393*(1-X1393))-1,4),"")</f>
        <v>0.4</v>
      </c>
      <c r="R1393" s="12">
        <v>0</v>
      </c>
      <c r="S1393" s="13">
        <f>IF(AND(ISNUMBER(E1393),E1393&gt;0,ISNUMBER(F1393)),R1393*(F1393/E1393-1)*(1-'Start Here'!$B$16),0)</f>
        <v>0</v>
      </c>
      <c r="T1393" s="17">
        <f>IF(AND(M1393="Ready",OR(I1393="Approve proposed",AND(I1393="Use my price",AND(ISNUMBER(J1393),J1393&gt;0))),ISNUMBER(L1393),E1393&gt;0),R1393*(L1393/E1393-1)*(1-'Start Here'!$B$16),0)</f>
        <v>0</v>
      </c>
      <c r="U1393" t="str" s="6">
        <v>SNAP: preserve existing selling price; Currently hidden; do not activate automatically</v>
      </c>
      <c r="V1393" t="str" s="21">
        <v>No</v>
      </c>
      <c r="W1393" t="str" s="21">
        <v>No</v>
      </c>
      <c r="X1393" s="22">
        <v>0</v>
      </c>
      <c r="Y1393" s="18">
        <v>4</v>
      </c>
      <c r="AB1393" t="str" s="6">
        <v>2026-06-08 10:42:18 UTC</v>
      </c>
      <c r="AC1393" t="str" s="6">
        <v>Local Line cache</v>
      </c>
      <c r="AD1393" s="23">
        <v>1071880</v>
      </c>
      <c r="AE1393" s="23">
        <v>880836</v>
      </c>
      <c r="AF1393" t="str" s="23">
        <v>1071880:880836:snap</v>
      </c>
      <c r="AG1393" t="str" s="23">
        <v>Yes</v>
      </c>
      <c r="AH1393" t="str" s="23">
        <v>Yes</v>
      </c>
      <c r="AI1393" s="18">
        <v>0</v>
      </c>
    </row>
    <row r="1394" ht="32" customHeight="1">
      <c r="A1394" t="str" s="7">
        <v>Full Farm CSA</v>
      </c>
      <c r="B1394" t="str" s="7">
        <v>Yacon Tuber</v>
      </c>
      <c r="C1394" t="str" s="7">
        <v>1 lb</v>
      </c>
      <c r="D1394" t="str" s="7">
        <v>Herd Share Members</v>
      </c>
      <c r="E1394" s="12">
        <v>3.5</v>
      </c>
      <c r="F1394" s="13">
        <v>3.78</v>
      </c>
      <c r="G1394" s="13">
        <f>IF(AND(ISNUMBER(E1394),ISNUMBER(F1394)),F1394-E1394,"")</f>
        <v>0.28</v>
      </c>
      <c r="H1394" s="14">
        <f>IF(AND(ISNUMBER(E1394),E1394&gt;0,ISNUMBER(F1394)),F1394/E1394-1,"")</f>
        <v>0.07999999999999985</v>
      </c>
      <c r="I1394" t="str" s="15">
        <v>Unreviewed</v>
      </c>
      <c r="J1394" s="16"/>
      <c r="K1394" t="str" s="15">
        <v/>
      </c>
      <c r="L1394" s="17" t="str">
        <f>IF(AC1394="Local catalog","",IF(AG1394="Yes",IF(ISNUMBER(E1394),E1394,""),IF(I1394="Keep current",IF(ISNUMBER(E1394),E1394,""),IF(AH1394&lt;&gt;"Yes","",IF(I1394="Approve proposed",F1394,IF(AND(I1394="Use my price",AND(ISNUMBER(J1394),J1394&gt;0)),J1394,""))))))</f>
        <v/>
      </c>
      <c r="M1394" t="str" s="7">
        <f>IF(AND(AG1394="Yes",OR(I1394="Approve proposed",I1394="Use my price")),"CHECK: protected price kept current",IF(OR(I1394="Unreviewed",I1394=""),"Pending review",IF(I1394="Hold","On hold",IF(I1394="Keep current",IF(ISNUMBER(E1394),"Kept current","CHECK: no confirmed current price"),IF(AH1394&lt;&gt;"Yes","CHECK: source needs review",IF(AND(I1394="Use my price",NOT(AND(ISNUMBER(J1394),J1394&gt;0))),"CHECK: enter a price above zero",IF(NOT(OR(I1394="Approve proposed",I1394="Use my price")),"CHECK: choose a listed decision",IF(OR(NOT(ISNUMBER(L1394)),L1394&lt;=0,NOT(ISNUMBER(Y1394)),Y1394&lt;=0,X1394&gt;=1),"CHECK: price or base unavailable",IF(L1394/(Y1394*(1-X1394))-1&lt;0,"CHECK: price below local base","Ready")))))))))</f>
        <v>Pending review</v>
      </c>
      <c r="N1394" s="18">
        <v>3.5</v>
      </c>
      <c r="O1394" s="19">
        <v>0.4</v>
      </c>
      <c r="P1394" s="14">
        <v>0.512</v>
      </c>
      <c r="Q1394" s="20" t="str">
        <f>IF(AND(ISNUMBER(L1394),ISNUMBER(Y1394),Y1394&gt;0,X1394&lt;1),ROUND(L1394/(Y1394*(1-X1394))-1,4),"")</f>
        <v/>
      </c>
      <c r="R1394" s="12">
        <v>0</v>
      </c>
      <c r="S1394" s="13">
        <f>IF(AND(ISNUMBER(E1394),E1394&gt;0,ISNUMBER(F1394)),R1394*(F1394/E1394-1)*(1-'Start Here'!$B$16),0)</f>
        <v>0</v>
      </c>
      <c r="T1394" s="17">
        <f>IF(AND(M1394="Ready",OR(I1394="Approve proposed",AND(I1394="Use my price",AND(ISNUMBER(J1394),J1394&gt;0))),ISNUMBER(L1394),E1394&gt;0),R1394*(L1394/E1394-1)*(1-'Start Here'!$B$16),0)</f>
        <v>0</v>
      </c>
      <c r="U1394" t="str" s="6">
        <v>Currently hidden; do not activate automatically</v>
      </c>
      <c r="V1394" t="str" s="21">
        <v>No</v>
      </c>
      <c r="W1394" t="str" s="21">
        <v>No</v>
      </c>
      <c r="X1394" s="22">
        <v>0</v>
      </c>
      <c r="Y1394" s="18">
        <v>2.5</v>
      </c>
      <c r="AB1394" t="str" s="6">
        <v>2026-10-01 10:41:27 UTC</v>
      </c>
      <c r="AC1394" t="str" s="6">
        <v>Local Line cache</v>
      </c>
      <c r="AD1394" s="23">
        <v>806012</v>
      </c>
      <c r="AE1394" s="23">
        <v>527072</v>
      </c>
      <c r="AF1394" t="str" s="23">
        <v>806012:527072:herdShare</v>
      </c>
      <c r="AG1394" t="str" s="23">
        <v>No</v>
      </c>
      <c r="AH1394" t="str" s="23">
        <v>Yes</v>
      </c>
      <c r="AI1394" s="18">
        <v>0</v>
      </c>
    </row>
    <row r="1395" ht="32" customHeight="1">
      <c r="A1395" t="str" s="7">
        <v>Full Farm CSA</v>
      </c>
      <c r="B1395" t="str" s="7">
        <v>Yacon Tuber</v>
      </c>
      <c r="C1395" t="str" s="7">
        <v>1 lb</v>
      </c>
      <c r="D1395" t="str" s="7">
        <v>CSA Members</v>
      </c>
      <c r="E1395" s="12">
        <v>3.5</v>
      </c>
      <c r="F1395" s="13">
        <v>3.78</v>
      </c>
      <c r="G1395" s="13">
        <f>IF(AND(ISNUMBER(E1395),ISNUMBER(F1395)),F1395-E1395,"")</f>
        <v>0.28</v>
      </c>
      <c r="H1395" s="14">
        <f>IF(AND(ISNUMBER(E1395),E1395&gt;0,ISNUMBER(F1395)),F1395/E1395-1,"")</f>
        <v>0.07999999999999985</v>
      </c>
      <c r="I1395" t="str" s="15">
        <v>Unreviewed</v>
      </c>
      <c r="J1395" s="16"/>
      <c r="K1395" t="str" s="15">
        <v/>
      </c>
      <c r="L1395" s="17" t="str">
        <f>IF(AC1395="Local catalog","",IF(AG1395="Yes",IF(ISNUMBER(E1395),E1395,""),IF(I1395="Keep current",IF(ISNUMBER(E1395),E1395,""),IF(AH1395&lt;&gt;"Yes","",IF(I1395="Approve proposed",F1395,IF(AND(I1395="Use my price",AND(ISNUMBER(J1395),J1395&gt;0)),J1395,""))))))</f>
        <v/>
      </c>
      <c r="M1395" t="str" s="7">
        <f>IF(AND(AG1395="Yes",OR(I1395="Approve proposed",I1395="Use my price")),"CHECK: protected price kept current",IF(OR(I1395="Unreviewed",I1395=""),"Pending review",IF(I1395="Hold","On hold",IF(I1395="Keep current",IF(ISNUMBER(E1395),"Kept current","CHECK: no confirmed current price"),IF(AH1395&lt;&gt;"Yes","CHECK: source needs review",IF(AND(I1395="Use my price",NOT(AND(ISNUMBER(J1395),J1395&gt;0))),"CHECK: enter a price above zero",IF(NOT(OR(I1395="Approve proposed",I1395="Use my price")),"CHECK: choose a listed decision",IF(OR(NOT(ISNUMBER(L1395)),L1395&lt;=0,NOT(ISNUMBER(Y1395)),Y1395&lt;=0,X1395&gt;=1),"CHECK: price or base unavailable",IF(L1395/(Y1395*(1-X1395))-1&lt;0,"CHECK: price below local base","Ready")))))))))</f>
        <v>Pending review</v>
      </c>
      <c r="N1395" s="18">
        <v>3.5</v>
      </c>
      <c r="O1395" s="19">
        <v>0.4</v>
      </c>
      <c r="P1395" s="14">
        <v>0.512</v>
      </c>
      <c r="Q1395" s="20" t="str">
        <f>IF(AND(ISNUMBER(L1395),ISNUMBER(Y1395),Y1395&gt;0,X1395&lt;1),ROUND(L1395/(Y1395*(1-X1395))-1,4),"")</f>
        <v/>
      </c>
      <c r="R1395" s="12">
        <v>0</v>
      </c>
      <c r="S1395" s="13">
        <f>IF(AND(ISNUMBER(E1395),E1395&gt;0,ISNUMBER(F1395)),R1395*(F1395/E1395-1)*(1-'Start Here'!$B$16),0)</f>
        <v>0</v>
      </c>
      <c r="T1395" s="17">
        <f>IF(AND(M1395="Ready",OR(I1395="Approve proposed",AND(I1395="Use my price",AND(ISNUMBER(J1395),J1395&gt;0))),ISNUMBER(L1395),E1395&gt;0),R1395*(L1395/E1395-1)*(1-'Start Here'!$B$16),0)</f>
        <v>0</v>
      </c>
      <c r="U1395" t="str" s="6">
        <v>Currently hidden; do not activate automatically</v>
      </c>
      <c r="V1395" t="str" s="21">
        <v>No</v>
      </c>
      <c r="W1395" t="str" s="21">
        <v>No</v>
      </c>
      <c r="X1395" s="22">
        <v>0</v>
      </c>
      <c r="Y1395" s="18">
        <v>2.5</v>
      </c>
      <c r="AB1395" t="str" s="6">
        <v>2026-10-01 10:41:27 UTC</v>
      </c>
      <c r="AC1395" t="str" s="6">
        <v>Local Line cache</v>
      </c>
      <c r="AD1395" s="23">
        <v>806012</v>
      </c>
      <c r="AE1395" s="23">
        <v>527072</v>
      </c>
      <c r="AF1395" t="str" s="23">
        <v>806012:527072:member</v>
      </c>
      <c r="AG1395" t="str" s="23">
        <v>No</v>
      </c>
      <c r="AH1395" t="str" s="23">
        <v>Yes</v>
      </c>
      <c r="AI1395" s="18">
        <v>0</v>
      </c>
    </row>
    <row r="1396" ht="32" customHeight="1">
      <c r="A1396" t="str" s="7">
        <v>Full Farm CSA</v>
      </c>
      <c r="B1396" t="str" s="7">
        <v>Yacon Tuber</v>
      </c>
      <c r="C1396" t="str" s="7">
        <v>1 lb</v>
      </c>
      <c r="D1396" t="str" s="7">
        <v>Guest Basket</v>
      </c>
      <c r="E1396" s="12">
        <v>3.5</v>
      </c>
      <c r="F1396" s="13">
        <v>3.78</v>
      </c>
      <c r="G1396" s="13">
        <f>IF(AND(ISNUMBER(E1396),ISNUMBER(F1396)),F1396-E1396,"")</f>
        <v>0.28</v>
      </c>
      <c r="H1396" s="14">
        <f>IF(AND(ISNUMBER(E1396),E1396&gt;0,ISNUMBER(F1396)),F1396/E1396-1,"")</f>
        <v>0.07999999999999985</v>
      </c>
      <c r="I1396" t="str" s="15">
        <v>Unreviewed</v>
      </c>
      <c r="J1396" s="16"/>
      <c r="K1396" t="str" s="15">
        <v/>
      </c>
      <c r="L1396" s="17" t="str">
        <f>IF(AC1396="Local catalog","",IF(AG1396="Yes",IF(ISNUMBER(E1396),E1396,""),IF(I1396="Keep current",IF(ISNUMBER(E1396),E1396,""),IF(AH1396&lt;&gt;"Yes","",IF(I1396="Approve proposed",F1396,IF(AND(I1396="Use my price",AND(ISNUMBER(J1396),J1396&gt;0)),J1396,""))))))</f>
        <v/>
      </c>
      <c r="M1396" t="str" s="7">
        <f>IF(AND(AG1396="Yes",OR(I1396="Approve proposed",I1396="Use my price")),"CHECK: protected price kept current",IF(OR(I1396="Unreviewed",I1396=""),"Pending review",IF(I1396="Hold","On hold",IF(I1396="Keep current",IF(ISNUMBER(E1396),"Kept current","CHECK: no confirmed current price"),IF(AH1396&lt;&gt;"Yes","CHECK: source needs review",IF(AND(I1396="Use my price",NOT(AND(ISNUMBER(J1396),J1396&gt;0))),"CHECK: enter a price above zero",IF(NOT(OR(I1396="Approve proposed",I1396="Use my price")),"CHECK: choose a listed decision",IF(OR(NOT(ISNUMBER(L1396)),L1396&lt;=0,NOT(ISNUMBER(Y1396)),Y1396&lt;=0,X1396&gt;=1),"CHECK: price or base unavailable",IF(L1396/(Y1396*(1-X1396))-1&lt;0,"CHECK: price below local base","Ready")))))))))</f>
        <v>Pending review</v>
      </c>
      <c r="N1396" s="18">
        <v>3.5</v>
      </c>
      <c r="O1396" s="19">
        <v>0.4</v>
      </c>
      <c r="P1396" s="14">
        <v>0.512</v>
      </c>
      <c r="Q1396" s="20" t="str">
        <f>IF(AND(ISNUMBER(L1396),ISNUMBER(Y1396),Y1396&gt;0,X1396&lt;1),ROUND(L1396/(Y1396*(1-X1396))-1,4),"")</f>
        <v/>
      </c>
      <c r="R1396" s="12">
        <v>0</v>
      </c>
      <c r="S1396" s="13">
        <f>IF(AND(ISNUMBER(E1396),E1396&gt;0,ISNUMBER(F1396)),R1396*(F1396/E1396-1)*(1-'Start Here'!$B$16),0)</f>
        <v>0</v>
      </c>
      <c r="T1396" s="17">
        <f>IF(AND(M1396="Ready",OR(I1396="Approve proposed",AND(I1396="Use my price",AND(ISNUMBER(J1396),J1396&gt;0))),ISNUMBER(L1396),E1396&gt;0),R1396*(L1396/E1396-1)*(1-'Start Here'!$B$16),0)</f>
        <v>0</v>
      </c>
      <c r="U1396" t="str" s="6">
        <v>Currently hidden; do not activate automatically</v>
      </c>
      <c r="V1396" t="str" s="21">
        <v>No</v>
      </c>
      <c r="W1396" t="str" s="21">
        <v>No</v>
      </c>
      <c r="X1396" s="22">
        <v>0</v>
      </c>
      <c r="Y1396" s="18">
        <v>2.5</v>
      </c>
      <c r="AB1396" t="str" s="6">
        <v>2026-10-01 10:41:27 UTC</v>
      </c>
      <c r="AC1396" t="str" s="6">
        <v>Local Line cache</v>
      </c>
      <c r="AD1396" s="23">
        <v>806012</v>
      </c>
      <c r="AE1396" s="23">
        <v>527072</v>
      </c>
      <c r="AF1396" t="str" s="23">
        <v>806012:527072:guest</v>
      </c>
      <c r="AG1396" t="str" s="23">
        <v>No</v>
      </c>
      <c r="AH1396" t="str" s="23">
        <v>Yes</v>
      </c>
      <c r="AI1396" s="18">
        <v>0</v>
      </c>
    </row>
    <row r="1397" ht="32" customHeight="1">
      <c r="A1397" t="str" s="7">
        <v>Full Farm CSA</v>
      </c>
      <c r="B1397" t="str" s="7">
        <v>Yacon Tuber</v>
      </c>
      <c r="C1397" t="str" s="7">
        <v>1 lb</v>
      </c>
      <c r="D1397" t="str" s="7">
        <v>SNAP</v>
      </c>
      <c r="E1397" s="12">
        <v>3.5</v>
      </c>
      <c r="F1397" s="13">
        <v>3.5</v>
      </c>
      <c r="G1397" s="13">
        <f>IF(AND(ISNUMBER(E1397),ISNUMBER(F1397)),F1397-E1397,"")</f>
        <v>0</v>
      </c>
      <c r="H1397" s="14">
        <f>IF(AND(ISNUMBER(E1397),E1397&gt;0,ISNUMBER(F1397)),F1397/E1397-1,"")</f>
        <v>0</v>
      </c>
      <c r="I1397" t="str" s="15">
        <v>Keep current</v>
      </c>
      <c r="J1397" s="16"/>
      <c r="K1397" t="str" s="15">
        <v/>
      </c>
      <c r="L1397" s="17">
        <f>IF(AC1397="Local catalog","",IF(AG1397="Yes",IF(ISNUMBER(E1397),E1397,""),IF(I1397="Keep current",IF(ISNUMBER(E1397),E1397,""),IF(AH1397&lt;&gt;"Yes","",IF(I1397="Approve proposed",F1397,IF(AND(I1397="Use my price",AND(ISNUMBER(J1397),J1397&gt;0)),J1397,""))))))</f>
        <v>3.5</v>
      </c>
      <c r="M1397" t="str" s="7">
        <f>IF(AND(AG1397="Yes",OR(I1397="Approve proposed",I1397="Use my price")),"CHECK: protected price kept current",IF(OR(I1397="Unreviewed",I1397=""),"Pending review",IF(I1397="Hold","On hold",IF(I1397="Keep current",IF(ISNUMBER(E1397),"Kept current","CHECK: no confirmed current price"),IF(AH1397&lt;&gt;"Yes","CHECK: source needs review",IF(AND(I1397="Use my price",NOT(AND(ISNUMBER(J1397),J1397&gt;0))),"CHECK: enter a price above zero",IF(NOT(OR(I1397="Approve proposed",I1397="Use my price")),"CHECK: choose a listed decision",IF(OR(NOT(ISNUMBER(L1397)),L1397&lt;=0,NOT(ISNUMBER(Y1397)),Y1397&lt;=0,X1397&gt;=1),"CHECK: price or base unavailable",IF(L1397/(Y1397*(1-X1397))-1&lt;0,"CHECK: price below local base","Ready")))))))))</f>
        <v>Kept current</v>
      </c>
      <c r="N1397" s="18">
        <v>3.5</v>
      </c>
      <c r="O1397" s="19">
        <v>0.4</v>
      </c>
      <c r="P1397" s="14">
        <v>0.4</v>
      </c>
      <c r="Q1397" s="20">
        <f>IF(AND(ISNUMBER(L1397),ISNUMBER(Y1397),Y1397&gt;0,X1397&lt;1),ROUND(L1397/(Y1397*(1-X1397))-1,4),"")</f>
        <v>0.4</v>
      </c>
      <c r="R1397" s="12">
        <v>0</v>
      </c>
      <c r="S1397" s="13">
        <f>IF(AND(ISNUMBER(E1397),E1397&gt;0,ISNUMBER(F1397)),R1397*(F1397/E1397-1)*(1-'Start Here'!$B$16),0)</f>
        <v>0</v>
      </c>
      <c r="T1397" s="17">
        <f>IF(AND(M1397="Ready",OR(I1397="Approve proposed",AND(I1397="Use my price",AND(ISNUMBER(J1397),J1397&gt;0))),ISNUMBER(L1397),E1397&gt;0),R1397*(L1397/E1397-1)*(1-'Start Here'!$B$16),0)</f>
        <v>0</v>
      </c>
      <c r="U1397" t="str" s="6">
        <v>SNAP: preserve existing selling price; Currently hidden; do not activate automatically</v>
      </c>
      <c r="V1397" t="str" s="21">
        <v>No</v>
      </c>
      <c r="W1397" t="str" s="21">
        <v>No</v>
      </c>
      <c r="X1397" s="22">
        <v>0</v>
      </c>
      <c r="Y1397" s="18">
        <v>2.5</v>
      </c>
      <c r="AB1397" t="str" s="6">
        <v>2026-10-01 10:41:27 UTC</v>
      </c>
      <c r="AC1397" t="str" s="6">
        <v>Local Line cache</v>
      </c>
      <c r="AD1397" s="23">
        <v>806012</v>
      </c>
      <c r="AE1397" s="23">
        <v>527072</v>
      </c>
      <c r="AF1397" t="str" s="23">
        <v>806012:527072:snap</v>
      </c>
      <c r="AG1397" t="str" s="23">
        <v>Yes</v>
      </c>
      <c r="AH1397" t="str" s="23">
        <v>Yes</v>
      </c>
      <c r="AI1397" s="18">
        <v>0</v>
      </c>
    </row>
    <row r="1398" ht="32" customHeight="1">
      <c r="A1398" t="str" s="7">
        <v>Granny Smith All Natural</v>
      </c>
      <c r="B1398" t="str" s="7">
        <v>"It Really Woks!" Deodorant- Cedarwood and Fir</v>
      </c>
      <c r="C1398" t="str" s="7">
        <v>2.5 oz ea</v>
      </c>
      <c r="D1398" t="str" s="7">
        <v>Herd Share Members</v>
      </c>
      <c r="E1398" s="12">
        <v>15</v>
      </c>
      <c r="F1398" s="13">
        <v>16.2</v>
      </c>
      <c r="G1398" s="13">
        <f>IF(AND(ISNUMBER(E1398),ISNUMBER(F1398)),F1398-E1398,"")</f>
        <v>1.2</v>
      </c>
      <c r="H1398" s="14">
        <f>IF(AND(ISNUMBER(E1398),E1398&gt;0,ISNUMBER(F1398)),F1398/E1398-1,"")</f>
        <v>0.07999999999999985</v>
      </c>
      <c r="I1398" t="str" s="15">
        <v>Unreviewed</v>
      </c>
      <c r="J1398" s="16"/>
      <c r="K1398" t="str" s="15">
        <v/>
      </c>
      <c r="L1398" s="17" t="str">
        <f>IF(AC1398="Local catalog","",IF(AG1398="Yes",IF(ISNUMBER(E1398),E1398,""),IF(I1398="Keep current",IF(ISNUMBER(E1398),E1398,""),IF(AH1398&lt;&gt;"Yes","",IF(I1398="Approve proposed",F1398,IF(AND(I1398="Use my price",AND(ISNUMBER(J1398),J1398&gt;0)),J1398,""))))))</f>
        <v/>
      </c>
      <c r="M1398" t="str" s="7">
        <f>IF(AND(AG1398="Yes",OR(I1398="Approve proposed",I1398="Use my price")),"CHECK: protected price kept current",IF(OR(I1398="Unreviewed",I1398=""),"Pending review",IF(I1398="Hold","On hold",IF(I1398="Keep current",IF(ISNUMBER(E1398),"Kept current","CHECK: no confirmed current price"),IF(AH1398&lt;&gt;"Yes","CHECK: source needs review",IF(AND(I1398="Use my price",NOT(AND(ISNUMBER(J1398),J1398&gt;0))),"CHECK: enter a price above zero",IF(NOT(OR(I1398="Approve proposed",I1398="Use my price")),"CHECK: choose a listed decision",IF(OR(NOT(ISNUMBER(L1398)),L1398&lt;=0,NOT(ISNUMBER(Y1398)),Y1398&lt;=0,X1398&gt;=1),"CHECK: price or base unavailable",IF(L1398/(Y1398*(1-X1398))-1&lt;0,"CHECK: price below local base","Ready")))))))))</f>
        <v>Pending review</v>
      </c>
      <c r="N1398" s="18">
        <v>14.7</v>
      </c>
      <c r="O1398" s="19">
        <v>0.4</v>
      </c>
      <c r="P1398" s="14">
        <v>0.5429</v>
      </c>
      <c r="Q1398" s="20" t="str">
        <f>IF(AND(ISNUMBER(L1398),ISNUMBER(Y1398),Y1398&gt;0,X1398&lt;1),ROUND(L1398/(Y1398*(1-X1398))-1,4),"")</f>
        <v/>
      </c>
      <c r="R1398" s="12">
        <v>120</v>
      </c>
      <c r="S1398" s="13">
        <f>IF(AND(ISNUMBER(E1398),E1398&gt;0,ISNUMBER(F1398)),R1398*(F1398/E1398-1)*(1-'Start Here'!$B$16),0)</f>
        <v>9.311999999999982</v>
      </c>
      <c r="T1398" s="17">
        <f>IF(AND(M1398="Ready",OR(I1398="Approve proposed",AND(I1398="Use my price",AND(ISNUMBER(J1398),J1398&gt;0))),ISNUMBER(L1398),E1398&gt;0),R1398*(L1398/E1398-1)*(1-'Start Here'!$B$16),0)</f>
        <v>0</v>
      </c>
      <c r="U1398" t="str" s="6">
        <v>Local and Local Line prices differ</v>
      </c>
      <c r="V1398" t="str" s="21">
        <v>Yes</v>
      </c>
      <c r="W1398" t="str" s="21">
        <v>No</v>
      </c>
      <c r="X1398" s="22">
        <v>0</v>
      </c>
      <c r="Y1398" s="18">
        <v>10.5</v>
      </c>
      <c r="AB1398" t="str" s="6">
        <v>2026-10-01 10:41:27 UTC</v>
      </c>
      <c r="AC1398" t="str" s="6">
        <v>Local Line cache</v>
      </c>
      <c r="AD1398" s="23">
        <v>1026140</v>
      </c>
      <c r="AE1398" s="23">
        <v>815788</v>
      </c>
      <c r="AF1398" t="str" s="23">
        <v>1026140:815788:herdShare</v>
      </c>
      <c r="AG1398" t="str" s="23">
        <v>No</v>
      </c>
      <c r="AH1398" t="str" s="23">
        <v>Yes</v>
      </c>
      <c r="AI1398" s="18">
        <v>84</v>
      </c>
    </row>
    <row r="1399" ht="32" customHeight="1">
      <c r="A1399" t="str" s="7">
        <v>Granny Smith All Natural</v>
      </c>
      <c r="B1399" t="str" s="7">
        <v>"It Really Woks!" Deodorant- Cedarwood and Fir</v>
      </c>
      <c r="C1399" t="str" s="7">
        <v>2.5 oz ea</v>
      </c>
      <c r="D1399" t="str" s="7">
        <v>CSA Members</v>
      </c>
      <c r="E1399" s="12">
        <v>15</v>
      </c>
      <c r="F1399" s="13">
        <v>16.2</v>
      </c>
      <c r="G1399" s="13">
        <f>IF(AND(ISNUMBER(E1399),ISNUMBER(F1399)),F1399-E1399,"")</f>
        <v>1.2</v>
      </c>
      <c r="H1399" s="14">
        <f>IF(AND(ISNUMBER(E1399),E1399&gt;0,ISNUMBER(F1399)),F1399/E1399-1,"")</f>
        <v>0.07999999999999985</v>
      </c>
      <c r="I1399" t="str" s="15">
        <v>Unreviewed</v>
      </c>
      <c r="J1399" s="16"/>
      <c r="K1399" t="str" s="15">
        <v/>
      </c>
      <c r="L1399" s="17" t="str">
        <f>IF(AC1399="Local catalog","",IF(AG1399="Yes",IF(ISNUMBER(E1399),E1399,""),IF(I1399="Keep current",IF(ISNUMBER(E1399),E1399,""),IF(AH1399&lt;&gt;"Yes","",IF(I1399="Approve proposed",F1399,IF(AND(I1399="Use my price",AND(ISNUMBER(J1399),J1399&gt;0)),J1399,""))))))</f>
        <v/>
      </c>
      <c r="M1399" t="str" s="7">
        <f>IF(AND(AG1399="Yes",OR(I1399="Approve proposed",I1399="Use my price")),"CHECK: protected price kept current",IF(OR(I1399="Unreviewed",I1399=""),"Pending review",IF(I1399="Hold","On hold",IF(I1399="Keep current",IF(ISNUMBER(E1399),"Kept current","CHECK: no confirmed current price"),IF(AH1399&lt;&gt;"Yes","CHECK: source needs review",IF(AND(I1399="Use my price",NOT(AND(ISNUMBER(J1399),J1399&gt;0))),"CHECK: enter a price above zero",IF(NOT(OR(I1399="Approve proposed",I1399="Use my price")),"CHECK: choose a listed decision",IF(OR(NOT(ISNUMBER(L1399)),L1399&lt;=0,NOT(ISNUMBER(Y1399)),Y1399&lt;=0,X1399&gt;=1),"CHECK: price or base unavailable",IF(L1399/(Y1399*(1-X1399))-1&lt;0,"CHECK: price below local base","Ready")))))))))</f>
        <v>Pending review</v>
      </c>
      <c r="N1399" s="18">
        <v>14.7</v>
      </c>
      <c r="O1399" s="19">
        <v>0.4</v>
      </c>
      <c r="P1399" s="14">
        <v>0.5429</v>
      </c>
      <c r="Q1399" s="20" t="str">
        <f>IF(AND(ISNUMBER(L1399),ISNUMBER(Y1399),Y1399&gt;0,X1399&lt;1),ROUND(L1399/(Y1399*(1-X1399))-1,4),"")</f>
        <v/>
      </c>
      <c r="R1399" s="12">
        <v>0</v>
      </c>
      <c r="S1399" s="13">
        <f>IF(AND(ISNUMBER(E1399),E1399&gt;0,ISNUMBER(F1399)),R1399*(F1399/E1399-1)*(1-'Start Here'!$B$16),0)</f>
        <v>0</v>
      </c>
      <c r="T1399" s="17">
        <f>IF(AND(M1399="Ready",OR(I1399="Approve proposed",AND(I1399="Use my price",AND(ISNUMBER(J1399),J1399&gt;0))),ISNUMBER(L1399),E1399&gt;0),R1399*(L1399/E1399-1)*(1-'Start Here'!$B$16),0)</f>
        <v>0</v>
      </c>
      <c r="U1399" t="str" s="6">
        <v>Local and Local Line prices differ</v>
      </c>
      <c r="V1399" t="str" s="21">
        <v>Yes</v>
      </c>
      <c r="W1399" t="str" s="21">
        <v>No</v>
      </c>
      <c r="X1399" s="22">
        <v>0</v>
      </c>
      <c r="Y1399" s="18">
        <v>10.5</v>
      </c>
      <c r="AB1399" t="str" s="6">
        <v>2026-10-01 10:41:27 UTC</v>
      </c>
      <c r="AC1399" t="str" s="6">
        <v>Local Line cache</v>
      </c>
      <c r="AD1399" s="23">
        <v>1026140</v>
      </c>
      <c r="AE1399" s="23">
        <v>815788</v>
      </c>
      <c r="AF1399" t="str" s="23">
        <v>1026140:815788:member</v>
      </c>
      <c r="AG1399" t="str" s="23">
        <v>No</v>
      </c>
      <c r="AH1399" t="str" s="23">
        <v>Yes</v>
      </c>
      <c r="AI1399" s="18">
        <v>0</v>
      </c>
    </row>
    <row r="1400" ht="32" customHeight="1">
      <c r="A1400" t="str" s="7">
        <v>Granny Smith All Natural</v>
      </c>
      <c r="B1400" t="str" s="7">
        <v>"It Really Woks!" Deodorant- Cedarwood and Fir</v>
      </c>
      <c r="C1400" t="str" s="7">
        <v>2.5 oz ea</v>
      </c>
      <c r="D1400" t="str" s="7">
        <v>Guest Basket</v>
      </c>
      <c r="E1400" s="12">
        <v>14.7</v>
      </c>
      <c r="F1400" s="13">
        <v>15.88</v>
      </c>
      <c r="G1400" s="13">
        <f>IF(AND(ISNUMBER(E1400),ISNUMBER(F1400)),F1400-E1400,"")</f>
        <v>1.18</v>
      </c>
      <c r="H1400" s="14">
        <f>IF(AND(ISNUMBER(E1400),E1400&gt;0,ISNUMBER(F1400)),F1400/E1400-1,"")</f>
        <v>0.08027210884353742</v>
      </c>
      <c r="I1400" t="str" s="15">
        <v>Unreviewed</v>
      </c>
      <c r="J1400" s="16"/>
      <c r="K1400" t="str" s="15">
        <v/>
      </c>
      <c r="L1400" s="17" t="str">
        <f>IF(AC1400="Local catalog","",IF(AG1400="Yes",IF(ISNUMBER(E1400),E1400,""),IF(I1400="Keep current",IF(ISNUMBER(E1400),E1400,""),IF(AH1400&lt;&gt;"Yes","",IF(I1400="Approve proposed",F1400,IF(AND(I1400="Use my price",AND(ISNUMBER(J1400),J1400&gt;0)),J1400,""))))))</f>
        <v/>
      </c>
      <c r="M1400" t="str" s="7">
        <f>IF(AND(AG1400="Yes",OR(I1400="Approve proposed",I1400="Use my price")),"CHECK: protected price kept current",IF(OR(I1400="Unreviewed",I1400=""),"Pending review",IF(I1400="Hold","On hold",IF(I1400="Keep current",IF(ISNUMBER(E1400),"Kept current","CHECK: no confirmed current price"),IF(AH1400&lt;&gt;"Yes","CHECK: source needs review",IF(AND(I1400="Use my price",NOT(AND(ISNUMBER(J1400),J1400&gt;0))),"CHECK: enter a price above zero",IF(NOT(OR(I1400="Approve proposed",I1400="Use my price")),"CHECK: choose a listed decision",IF(OR(NOT(ISNUMBER(L1400)),L1400&lt;=0,NOT(ISNUMBER(Y1400)),Y1400&lt;=0,X1400&gt;=1),"CHECK: price or base unavailable",IF(L1400/(Y1400*(1-X1400))-1&lt;0,"CHECK: price below local base","Ready")))))))))</f>
        <v>Pending review</v>
      </c>
      <c r="N1400" s="18">
        <v>14.7</v>
      </c>
      <c r="O1400" s="19">
        <v>0.4</v>
      </c>
      <c r="P1400" s="14">
        <v>0.5124</v>
      </c>
      <c r="Q1400" s="20" t="str">
        <f>IF(AND(ISNUMBER(L1400),ISNUMBER(Y1400),Y1400&gt;0,X1400&lt;1),ROUND(L1400/(Y1400*(1-X1400))-1,4),"")</f>
        <v/>
      </c>
      <c r="R1400" s="12">
        <v>0</v>
      </c>
      <c r="S1400" s="13">
        <f>IF(AND(ISNUMBER(E1400),E1400&gt;0,ISNUMBER(F1400)),R1400*(F1400/E1400-1)*(1-'Start Here'!$B$16),0)</f>
        <v>0</v>
      </c>
      <c r="T1400" s="17">
        <f>IF(AND(M1400="Ready",OR(I1400="Approve proposed",AND(I1400="Use my price",AND(ISNUMBER(J1400),J1400&gt;0))),ISNUMBER(L1400),E1400&gt;0),R1400*(L1400/E1400-1)*(1-'Start Here'!$B$16),0)</f>
        <v>0</v>
      </c>
      <c r="U1400" t="str" s="6">
        <v/>
      </c>
      <c r="V1400" t="str" s="21">
        <v>Yes</v>
      </c>
      <c r="W1400" t="str" s="21">
        <v>No</v>
      </c>
      <c r="X1400" s="22">
        <v>0</v>
      </c>
      <c r="Y1400" s="18">
        <v>10.5</v>
      </c>
      <c r="AB1400" t="str" s="6">
        <v>2026-10-01 10:41:27 UTC</v>
      </c>
      <c r="AC1400" t="str" s="6">
        <v>Local Line cache</v>
      </c>
      <c r="AD1400" s="23">
        <v>1026140</v>
      </c>
      <c r="AE1400" s="23">
        <v>815788</v>
      </c>
      <c r="AF1400" t="str" s="23">
        <v>1026140:815788:guest</v>
      </c>
      <c r="AG1400" t="str" s="23">
        <v>No</v>
      </c>
      <c r="AH1400" t="str" s="23">
        <v>Yes</v>
      </c>
      <c r="AI1400" s="18">
        <v>0</v>
      </c>
    </row>
    <row r="1401" ht="32" customHeight="1">
      <c r="A1401" t="str" s="7">
        <v>Granny Smith All Natural</v>
      </c>
      <c r="B1401" t="str" s="7">
        <v>"It Really Woks!" Deodorant- Cedarwood and Fir</v>
      </c>
      <c r="C1401" t="str" s="7">
        <v>2.5 oz ea</v>
      </c>
      <c r="D1401" t="str" s="7">
        <v>SNAP</v>
      </c>
      <c r="E1401" s="12">
        <v>14.7</v>
      </c>
      <c r="F1401" s="13">
        <v>14.7</v>
      </c>
      <c r="G1401" s="13">
        <f>IF(AND(ISNUMBER(E1401),ISNUMBER(F1401)),F1401-E1401,"")</f>
        <v>0</v>
      </c>
      <c r="H1401" s="14">
        <f>IF(AND(ISNUMBER(E1401),E1401&gt;0,ISNUMBER(F1401)),F1401/E1401-1,"")</f>
        <v>0</v>
      </c>
      <c r="I1401" t="str" s="15">
        <v>Keep current</v>
      </c>
      <c r="J1401" s="16"/>
      <c r="K1401" t="str" s="15">
        <v/>
      </c>
      <c r="L1401" s="17">
        <f>IF(AC1401="Local catalog","",IF(AG1401="Yes",IF(ISNUMBER(E1401),E1401,""),IF(I1401="Keep current",IF(ISNUMBER(E1401),E1401,""),IF(AH1401&lt;&gt;"Yes","",IF(I1401="Approve proposed",F1401,IF(AND(I1401="Use my price",AND(ISNUMBER(J1401),J1401&gt;0)),J1401,""))))))</f>
        <v>14.7</v>
      </c>
      <c r="M1401" t="str" s="7">
        <f>IF(AND(AG1401="Yes",OR(I1401="Approve proposed",I1401="Use my price")),"CHECK: protected price kept current",IF(OR(I1401="Unreviewed",I1401=""),"Pending review",IF(I1401="Hold","On hold",IF(I1401="Keep current",IF(ISNUMBER(E1401),"Kept current","CHECK: no confirmed current price"),IF(AH1401&lt;&gt;"Yes","CHECK: source needs review",IF(AND(I1401="Use my price",NOT(AND(ISNUMBER(J1401),J1401&gt;0))),"CHECK: enter a price above zero",IF(NOT(OR(I1401="Approve proposed",I1401="Use my price")),"CHECK: choose a listed decision",IF(OR(NOT(ISNUMBER(L1401)),L1401&lt;=0,NOT(ISNUMBER(Y1401)),Y1401&lt;=0,X1401&gt;=1),"CHECK: price or base unavailable",IF(L1401/(Y1401*(1-X1401))-1&lt;0,"CHECK: price below local base","Ready")))))))))</f>
        <v>Kept current</v>
      </c>
      <c r="N1401" s="18">
        <v>14.7</v>
      </c>
      <c r="O1401" s="19">
        <v>0.4</v>
      </c>
      <c r="P1401" s="14">
        <v>0.4</v>
      </c>
      <c r="Q1401" s="20">
        <f>IF(AND(ISNUMBER(L1401),ISNUMBER(Y1401),Y1401&gt;0,X1401&lt;1),ROUND(L1401/(Y1401*(1-X1401))-1,4),"")</f>
        <v>0.4</v>
      </c>
      <c r="R1401" s="12">
        <v>0</v>
      </c>
      <c r="S1401" s="13">
        <f>IF(AND(ISNUMBER(E1401),E1401&gt;0,ISNUMBER(F1401)),R1401*(F1401/E1401-1)*(1-'Start Here'!$B$16),0)</f>
        <v>0</v>
      </c>
      <c r="T1401" s="17">
        <f>IF(AND(M1401="Ready",OR(I1401="Approve proposed",AND(I1401="Use my price",AND(ISNUMBER(J1401),J1401&gt;0))),ISNUMBER(L1401),E1401&gt;0),R1401*(L1401/E1401-1)*(1-'Start Here'!$B$16),0)</f>
        <v>0</v>
      </c>
      <c r="U1401" t="str" s="6">
        <v>SNAP: preserve existing selling price</v>
      </c>
      <c r="V1401" t="str" s="21">
        <v>Yes</v>
      </c>
      <c r="W1401" t="str" s="21">
        <v>No</v>
      </c>
      <c r="X1401" s="22">
        <v>0</v>
      </c>
      <c r="Y1401" s="18">
        <v>10.5</v>
      </c>
      <c r="AB1401" t="str" s="6">
        <v>2026-10-01 10:41:27 UTC</v>
      </c>
      <c r="AC1401" t="str" s="6">
        <v>Local Line cache</v>
      </c>
      <c r="AD1401" s="23">
        <v>1026140</v>
      </c>
      <c r="AE1401" s="23">
        <v>815788</v>
      </c>
      <c r="AF1401" t="str" s="23">
        <v>1026140:815788:snap</v>
      </c>
      <c r="AG1401" t="str" s="23">
        <v>Yes</v>
      </c>
      <c r="AH1401" t="str" s="23">
        <v>Yes</v>
      </c>
      <c r="AI1401" s="18">
        <v>0</v>
      </c>
    </row>
    <row r="1402" ht="32" customHeight="1">
      <c r="A1402" t="str" s="7">
        <v>Granny Smith All Natural</v>
      </c>
      <c r="B1402" t="str" s="7">
        <v>"It Really Woks!" Deodorant- Grapefruit</v>
      </c>
      <c r="C1402" t="str" s="7">
        <v>2.5 oz ea</v>
      </c>
      <c r="D1402" t="str" s="7">
        <v>Herd Share Members</v>
      </c>
      <c r="E1402" s="12">
        <v>14.7</v>
      </c>
      <c r="F1402" s="13">
        <v>15.88</v>
      </c>
      <c r="G1402" s="13">
        <f>IF(AND(ISNUMBER(E1402),ISNUMBER(F1402)),F1402-E1402,"")</f>
        <v>1.18</v>
      </c>
      <c r="H1402" s="14">
        <f>IF(AND(ISNUMBER(E1402),E1402&gt;0,ISNUMBER(F1402)),F1402/E1402-1,"")</f>
        <v>0.08027210884353742</v>
      </c>
      <c r="I1402" t="str" s="15">
        <v>Unreviewed</v>
      </c>
      <c r="J1402" s="16"/>
      <c r="K1402" t="str" s="15">
        <v/>
      </c>
      <c r="L1402" s="17" t="str">
        <f>IF(AC1402="Local catalog","",IF(AG1402="Yes",IF(ISNUMBER(E1402),E1402,""),IF(I1402="Keep current",IF(ISNUMBER(E1402),E1402,""),IF(AH1402&lt;&gt;"Yes","",IF(I1402="Approve proposed",F1402,IF(AND(I1402="Use my price",AND(ISNUMBER(J1402),J1402&gt;0)),J1402,""))))))</f>
        <v/>
      </c>
      <c r="M1402" t="str" s="7">
        <f>IF(AND(AG1402="Yes",OR(I1402="Approve proposed",I1402="Use my price")),"CHECK: protected price kept current",IF(OR(I1402="Unreviewed",I1402=""),"Pending review",IF(I1402="Hold","On hold",IF(I1402="Keep current",IF(ISNUMBER(E1402),"Kept current","CHECK: no confirmed current price"),IF(AH1402&lt;&gt;"Yes","CHECK: source needs review",IF(AND(I1402="Use my price",NOT(AND(ISNUMBER(J1402),J1402&gt;0))),"CHECK: enter a price above zero",IF(NOT(OR(I1402="Approve proposed",I1402="Use my price")),"CHECK: choose a listed decision",IF(OR(NOT(ISNUMBER(L1402)),L1402&lt;=0,NOT(ISNUMBER(Y1402)),Y1402&lt;=0,X1402&gt;=1),"CHECK: price or base unavailable",IF(L1402/(Y1402*(1-X1402))-1&lt;0,"CHECK: price below local base","Ready")))))))))</f>
        <v>Pending review</v>
      </c>
      <c r="N1402" s="18">
        <v>14.7</v>
      </c>
      <c r="O1402" s="19">
        <v>0.4</v>
      </c>
      <c r="P1402" s="14">
        <v>0.5124</v>
      </c>
      <c r="Q1402" s="20" t="str">
        <f>IF(AND(ISNUMBER(L1402),ISNUMBER(Y1402),Y1402&gt;0,X1402&lt;1),ROUND(L1402/(Y1402*(1-X1402))-1,4),"")</f>
        <v/>
      </c>
      <c r="R1402" s="12">
        <v>164.1</v>
      </c>
      <c r="S1402" s="13">
        <f>IF(AND(ISNUMBER(E1402),E1402&gt;0,ISNUMBER(F1402)),R1402*(F1402/E1402-1)*(1-'Start Here'!$B$16),0)</f>
        <v>12.777473469387754</v>
      </c>
      <c r="T1402" s="17">
        <f>IF(AND(M1402="Ready",OR(I1402="Approve proposed",AND(I1402="Use my price",AND(ISNUMBER(J1402),J1402&gt;0))),ISNUMBER(L1402),E1402&gt;0),R1402*(L1402/E1402-1)*(1-'Start Here'!$B$16),0)</f>
        <v>0</v>
      </c>
      <c r="U1402" t="str" s="6">
        <v/>
      </c>
      <c r="V1402" t="str" s="21">
        <v>Yes</v>
      </c>
      <c r="W1402" t="str" s="21">
        <v>No</v>
      </c>
      <c r="X1402" s="22">
        <v>0</v>
      </c>
      <c r="Y1402" s="18">
        <v>10.5</v>
      </c>
      <c r="AB1402" t="str" s="6">
        <v>2026-10-01 10:41:27 UTC</v>
      </c>
      <c r="AC1402" t="str" s="6">
        <v>Local Line cache</v>
      </c>
      <c r="AD1402" s="23">
        <v>1026142</v>
      </c>
      <c r="AE1402" s="23">
        <v>815790</v>
      </c>
      <c r="AF1402" t="str" s="23">
        <v>1026142:815790:herdShare</v>
      </c>
      <c r="AG1402" t="str" s="23">
        <v>No</v>
      </c>
      <c r="AH1402" t="str" s="23">
        <v>Yes</v>
      </c>
      <c r="AI1402" s="18">
        <v>147</v>
      </c>
    </row>
    <row r="1403" ht="32" customHeight="1">
      <c r="A1403" t="str" s="7">
        <v>Granny Smith All Natural</v>
      </c>
      <c r="B1403" t="str" s="7">
        <v>"It Really Woks!" Deodorant- Grapefruit</v>
      </c>
      <c r="C1403" t="str" s="7">
        <v>2.5 oz ea</v>
      </c>
      <c r="D1403" t="str" s="7">
        <v>CSA Members</v>
      </c>
      <c r="G1403" s="13" t="str">
        <f>IF(AND(ISNUMBER(E1403),ISNUMBER(F1403)),F1403-E1403,"")</f>
        <v/>
      </c>
      <c r="H1403" s="14" t="str">
        <f>IF(AND(ISNUMBER(E1403),E1403&gt;0,ISNUMBER(F1403)),F1403/E1403-1,"")</f>
        <v/>
      </c>
      <c r="I1403" t="str" s="15">
        <v>Hold</v>
      </c>
      <c r="J1403" s="24"/>
      <c r="K1403" t="str" s="15">
        <v/>
      </c>
      <c r="L1403" s="17" t="str">
        <f>IF(AC1403="Local catalog","",IF(AG1403="Yes",IF(ISNUMBER(E1403),E1403,""),IF(I1403="Keep current",IF(ISNUMBER(E1403),E1403,""),IF(AH1403&lt;&gt;"Yes","",IF(I1403="Approve proposed",F1403,IF(AND(I1403="Use my price",AND(ISNUMBER(J1403),J1403&gt;0)),J1403,""))))))</f>
        <v/>
      </c>
      <c r="M1403" t="str" s="7">
        <f>IF(AND(AG1403="Yes",OR(I1403="Approve proposed",I1403="Use my price")),"CHECK: protected price kept current",IF(OR(I1403="Unreviewed",I1403=""),"Pending review",IF(I1403="Hold","On hold",IF(I1403="Keep current",IF(ISNUMBER(E1403),"Kept current","CHECK: no confirmed current price"),IF(AH1403&lt;&gt;"Yes","CHECK: source needs review",IF(AND(I1403="Use my price",NOT(AND(ISNUMBER(J1403),J1403&gt;0))),"CHECK: enter a price above zero",IF(NOT(OR(I1403="Approve proposed",I1403="Use my price")),"CHECK: choose a listed decision",IF(OR(NOT(ISNUMBER(L1403)),L1403&lt;=0,NOT(ISNUMBER(Y1403)),Y1403&lt;=0,X1403&gt;=1),"CHECK: price or base unavailable",IF(L1403/(Y1403*(1-X1403))-1&lt;0,"CHECK: price below local base","Ready")))))))))</f>
        <v>On hold</v>
      </c>
      <c r="N1403" s="18">
        <v>14.7</v>
      </c>
      <c r="O1403" s="19">
        <v>0.4</v>
      </c>
      <c r="Q1403" s="20" t="str">
        <f>IF(AND(ISNUMBER(L1403),ISNUMBER(Y1403),Y1403&gt;0,X1403&lt;1),ROUND(L1403/(Y1403*(1-X1403))-1,4),"")</f>
        <v/>
      </c>
      <c r="R1403" s="12">
        <v>0</v>
      </c>
      <c r="S1403" s="13">
        <f>IF(AND(ISNUMBER(E1403),E1403&gt;0,ISNUMBER(F1403)),R1403*(F1403/E1403-1)*(1-'Start Here'!$B$16),0)</f>
        <v>0</v>
      </c>
      <c r="T1403" s="17">
        <f>IF(AND(M1403="Ready",OR(I1403="Approve proposed",AND(I1403="Use my price",AND(ISNUMBER(J1403),J1403&gt;0))),ISNUMBER(L1403),E1403&gt;0),R1403*(L1403/E1403-1)*(1-'Start Here'!$B$16),0)</f>
        <v>0</v>
      </c>
      <c r="U1403" t="str" s="6">
        <v>No confirmed Local Line price/list; local calculation is reference only</v>
      </c>
      <c r="V1403" t="str" s="21">
        <v>Yes</v>
      </c>
      <c r="W1403" t="str" s="21">
        <v>No</v>
      </c>
      <c r="X1403" s="22">
        <v>0</v>
      </c>
      <c r="Y1403" s="18">
        <v>10.5</v>
      </c>
      <c r="AB1403" t="str" s="6">
        <v/>
      </c>
      <c r="AC1403" t="str" s="6">
        <v>Local calculation only</v>
      </c>
      <c r="AD1403" s="23">
        <v>1026142</v>
      </c>
      <c r="AE1403" s="23">
        <v>815790</v>
      </c>
      <c r="AF1403" t="str" s="23">
        <v>1026142:815790:member</v>
      </c>
      <c r="AG1403" t="str" s="23">
        <v>No</v>
      </c>
      <c r="AH1403" t="str" s="23">
        <v>No</v>
      </c>
      <c r="AI1403" s="18">
        <v>0</v>
      </c>
    </row>
    <row r="1404" ht="32" customHeight="1">
      <c r="A1404" t="str" s="7">
        <v>Granny Smith All Natural</v>
      </c>
      <c r="B1404" t="str" s="7">
        <v>"It Really Woks!" Deodorant- Grapefruit</v>
      </c>
      <c r="C1404" t="str" s="7">
        <v>2.5 oz ea</v>
      </c>
      <c r="D1404" t="str" s="7">
        <v>Guest Basket</v>
      </c>
      <c r="E1404" s="12">
        <v>14.7</v>
      </c>
      <c r="F1404" s="13">
        <v>15.88</v>
      </c>
      <c r="G1404" s="13">
        <f>IF(AND(ISNUMBER(E1404),ISNUMBER(F1404)),F1404-E1404,"")</f>
        <v>1.18</v>
      </c>
      <c r="H1404" s="14">
        <f>IF(AND(ISNUMBER(E1404),E1404&gt;0,ISNUMBER(F1404)),F1404/E1404-1,"")</f>
        <v>0.08027210884353742</v>
      </c>
      <c r="I1404" t="str" s="15">
        <v>Unreviewed</v>
      </c>
      <c r="J1404" s="16"/>
      <c r="K1404" t="str" s="15">
        <v/>
      </c>
      <c r="L1404" s="17" t="str">
        <f>IF(AC1404="Local catalog","",IF(AG1404="Yes",IF(ISNUMBER(E1404),E1404,""),IF(I1404="Keep current",IF(ISNUMBER(E1404),E1404,""),IF(AH1404&lt;&gt;"Yes","",IF(I1404="Approve proposed",F1404,IF(AND(I1404="Use my price",AND(ISNUMBER(J1404),J1404&gt;0)),J1404,""))))))</f>
        <v/>
      </c>
      <c r="M1404" t="str" s="7">
        <f>IF(AND(AG1404="Yes",OR(I1404="Approve proposed",I1404="Use my price")),"CHECK: protected price kept current",IF(OR(I1404="Unreviewed",I1404=""),"Pending review",IF(I1404="Hold","On hold",IF(I1404="Keep current",IF(ISNUMBER(E1404),"Kept current","CHECK: no confirmed current price"),IF(AH1404&lt;&gt;"Yes","CHECK: source needs review",IF(AND(I1404="Use my price",NOT(AND(ISNUMBER(J1404),J1404&gt;0))),"CHECK: enter a price above zero",IF(NOT(OR(I1404="Approve proposed",I1404="Use my price")),"CHECK: choose a listed decision",IF(OR(NOT(ISNUMBER(L1404)),L1404&lt;=0,NOT(ISNUMBER(Y1404)),Y1404&lt;=0,X1404&gt;=1),"CHECK: price or base unavailable",IF(L1404/(Y1404*(1-X1404))-1&lt;0,"CHECK: price below local base","Ready")))))))))</f>
        <v>Pending review</v>
      </c>
      <c r="N1404" s="18">
        <v>14.7</v>
      </c>
      <c r="O1404" s="19">
        <v>0.4</v>
      </c>
      <c r="P1404" s="14">
        <v>0.5124</v>
      </c>
      <c r="Q1404" s="20" t="str">
        <f>IF(AND(ISNUMBER(L1404),ISNUMBER(Y1404),Y1404&gt;0,X1404&lt;1),ROUND(L1404/(Y1404*(1-X1404))-1,4),"")</f>
        <v/>
      </c>
      <c r="R1404" s="12">
        <v>0</v>
      </c>
      <c r="S1404" s="13">
        <f>IF(AND(ISNUMBER(E1404),E1404&gt;0,ISNUMBER(F1404)),R1404*(F1404/E1404-1)*(1-'Start Here'!$B$16),0)</f>
        <v>0</v>
      </c>
      <c r="T1404" s="17">
        <f>IF(AND(M1404="Ready",OR(I1404="Approve proposed",AND(I1404="Use my price",AND(ISNUMBER(J1404),J1404&gt;0))),ISNUMBER(L1404),E1404&gt;0),R1404*(L1404/E1404-1)*(1-'Start Here'!$B$16),0)</f>
        <v>0</v>
      </c>
      <c r="U1404" t="str" s="6">
        <v/>
      </c>
      <c r="V1404" t="str" s="21">
        <v>Yes</v>
      </c>
      <c r="W1404" t="str" s="21">
        <v>No</v>
      </c>
      <c r="X1404" s="22">
        <v>0</v>
      </c>
      <c r="Y1404" s="18">
        <v>10.5</v>
      </c>
      <c r="AB1404" t="str" s="6">
        <v>2026-10-01 10:41:27 UTC</v>
      </c>
      <c r="AC1404" t="str" s="6">
        <v>Local Line cache</v>
      </c>
      <c r="AD1404" s="23">
        <v>1026142</v>
      </c>
      <c r="AE1404" s="23">
        <v>815790</v>
      </c>
      <c r="AF1404" t="str" s="23">
        <v>1026142:815790:guest</v>
      </c>
      <c r="AG1404" t="str" s="23">
        <v>No</v>
      </c>
      <c r="AH1404" t="str" s="23">
        <v>Yes</v>
      </c>
      <c r="AI1404" s="18">
        <v>0</v>
      </c>
    </row>
    <row r="1405" ht="32" customHeight="1">
      <c r="A1405" t="str" s="7">
        <v>Granny Smith All Natural</v>
      </c>
      <c r="B1405" t="str" s="7">
        <v>"It Really Woks!" Deodorant- Grapefruit</v>
      </c>
      <c r="C1405" t="str" s="7">
        <v>2.5 oz ea</v>
      </c>
      <c r="D1405" t="str" s="7">
        <v>SNAP</v>
      </c>
      <c r="E1405" s="12">
        <v>14.7</v>
      </c>
      <c r="F1405" s="13">
        <v>14.7</v>
      </c>
      <c r="G1405" s="13">
        <f>IF(AND(ISNUMBER(E1405),ISNUMBER(F1405)),F1405-E1405,"")</f>
        <v>0</v>
      </c>
      <c r="H1405" s="14">
        <f>IF(AND(ISNUMBER(E1405),E1405&gt;0,ISNUMBER(F1405)),F1405/E1405-1,"")</f>
        <v>0</v>
      </c>
      <c r="I1405" t="str" s="15">
        <v>Keep current</v>
      </c>
      <c r="J1405" s="16"/>
      <c r="K1405" t="str" s="15">
        <v/>
      </c>
      <c r="L1405" s="17">
        <f>IF(AC1405="Local catalog","",IF(AG1405="Yes",IF(ISNUMBER(E1405),E1405,""),IF(I1405="Keep current",IF(ISNUMBER(E1405),E1405,""),IF(AH1405&lt;&gt;"Yes","",IF(I1405="Approve proposed",F1405,IF(AND(I1405="Use my price",AND(ISNUMBER(J1405),J1405&gt;0)),J1405,""))))))</f>
        <v>14.7</v>
      </c>
      <c r="M1405" t="str" s="7">
        <f>IF(AND(AG1405="Yes",OR(I1405="Approve proposed",I1405="Use my price")),"CHECK: protected price kept current",IF(OR(I1405="Unreviewed",I1405=""),"Pending review",IF(I1405="Hold","On hold",IF(I1405="Keep current",IF(ISNUMBER(E1405),"Kept current","CHECK: no confirmed current price"),IF(AH1405&lt;&gt;"Yes","CHECK: source needs review",IF(AND(I1405="Use my price",NOT(AND(ISNUMBER(J1405),J1405&gt;0))),"CHECK: enter a price above zero",IF(NOT(OR(I1405="Approve proposed",I1405="Use my price")),"CHECK: choose a listed decision",IF(OR(NOT(ISNUMBER(L1405)),L1405&lt;=0,NOT(ISNUMBER(Y1405)),Y1405&lt;=0,X1405&gt;=1),"CHECK: price or base unavailable",IF(L1405/(Y1405*(1-X1405))-1&lt;0,"CHECK: price below local base","Ready")))))))))</f>
        <v>Kept current</v>
      </c>
      <c r="N1405" s="18">
        <v>14.7</v>
      </c>
      <c r="O1405" s="19">
        <v>0.4</v>
      </c>
      <c r="P1405" s="14">
        <v>0.4</v>
      </c>
      <c r="Q1405" s="20">
        <f>IF(AND(ISNUMBER(L1405),ISNUMBER(Y1405),Y1405&gt;0,X1405&lt;1),ROUND(L1405/(Y1405*(1-X1405))-1,4),"")</f>
        <v>0.4</v>
      </c>
      <c r="R1405" s="12">
        <v>0</v>
      </c>
      <c r="S1405" s="13">
        <f>IF(AND(ISNUMBER(E1405),E1405&gt;0,ISNUMBER(F1405)),R1405*(F1405/E1405-1)*(1-'Start Here'!$B$16),0)</f>
        <v>0</v>
      </c>
      <c r="T1405" s="17">
        <f>IF(AND(M1405="Ready",OR(I1405="Approve proposed",AND(I1405="Use my price",AND(ISNUMBER(J1405),J1405&gt;0))),ISNUMBER(L1405),E1405&gt;0),R1405*(L1405/E1405-1)*(1-'Start Here'!$B$16),0)</f>
        <v>0</v>
      </c>
      <c r="U1405" t="str" s="6">
        <v>SNAP: preserve existing selling price</v>
      </c>
      <c r="V1405" t="str" s="21">
        <v>Yes</v>
      </c>
      <c r="W1405" t="str" s="21">
        <v>No</v>
      </c>
      <c r="X1405" s="22">
        <v>0</v>
      </c>
      <c r="Y1405" s="18">
        <v>10.5</v>
      </c>
      <c r="AB1405" t="str" s="6">
        <v>2026-10-01 10:41:27 UTC</v>
      </c>
      <c r="AC1405" t="str" s="6">
        <v>Local Line cache</v>
      </c>
      <c r="AD1405" s="23">
        <v>1026142</v>
      </c>
      <c r="AE1405" s="23">
        <v>815790</v>
      </c>
      <c r="AF1405" t="str" s="23">
        <v>1026142:815790:snap</v>
      </c>
      <c r="AG1405" t="str" s="23">
        <v>Yes</v>
      </c>
      <c r="AH1405" t="str" s="23">
        <v>Yes</v>
      </c>
      <c r="AI1405" s="18">
        <v>0</v>
      </c>
    </row>
    <row r="1406" ht="32" customHeight="1">
      <c r="A1406" t="str" s="7">
        <v>Granny Smith All Natural</v>
      </c>
      <c r="B1406" t="str" s="7">
        <v>"It Really Woks!" Deodorant- Lavender</v>
      </c>
      <c r="C1406" t="str" s="7">
        <v>2.5 oz ea</v>
      </c>
      <c r="D1406" t="str" s="7">
        <v>Herd Share Members</v>
      </c>
      <c r="E1406" s="12">
        <v>15</v>
      </c>
      <c r="F1406" s="13">
        <v>16.2</v>
      </c>
      <c r="G1406" s="13">
        <f>IF(AND(ISNUMBER(E1406),ISNUMBER(F1406)),F1406-E1406,"")</f>
        <v>1.2</v>
      </c>
      <c r="H1406" s="14">
        <f>IF(AND(ISNUMBER(E1406),E1406&gt;0,ISNUMBER(F1406)),F1406/E1406-1,"")</f>
        <v>0.07999999999999985</v>
      </c>
      <c r="I1406" t="str" s="15">
        <v>Unreviewed</v>
      </c>
      <c r="J1406" s="16"/>
      <c r="K1406" t="str" s="15">
        <v/>
      </c>
      <c r="L1406" s="17" t="str">
        <f>IF(AC1406="Local catalog","",IF(AG1406="Yes",IF(ISNUMBER(E1406),E1406,""),IF(I1406="Keep current",IF(ISNUMBER(E1406),E1406,""),IF(AH1406&lt;&gt;"Yes","",IF(I1406="Approve proposed",F1406,IF(AND(I1406="Use my price",AND(ISNUMBER(J1406),J1406&gt;0)),J1406,""))))))</f>
        <v/>
      </c>
      <c r="M1406" t="str" s="7">
        <f>IF(AND(AG1406="Yes",OR(I1406="Approve proposed",I1406="Use my price")),"CHECK: protected price kept current",IF(OR(I1406="Unreviewed",I1406=""),"Pending review",IF(I1406="Hold","On hold",IF(I1406="Keep current",IF(ISNUMBER(E1406),"Kept current","CHECK: no confirmed current price"),IF(AH1406&lt;&gt;"Yes","CHECK: source needs review",IF(AND(I1406="Use my price",NOT(AND(ISNUMBER(J1406),J1406&gt;0))),"CHECK: enter a price above zero",IF(NOT(OR(I1406="Approve proposed",I1406="Use my price")),"CHECK: choose a listed decision",IF(OR(NOT(ISNUMBER(L1406)),L1406&lt;=0,NOT(ISNUMBER(Y1406)),Y1406&lt;=0,X1406&gt;=1),"CHECK: price or base unavailable",IF(L1406/(Y1406*(1-X1406))-1&lt;0,"CHECK: price below local base","Ready")))))))))</f>
        <v>Pending review</v>
      </c>
      <c r="N1406" s="18">
        <v>14.7</v>
      </c>
      <c r="O1406" s="19">
        <v>0.4</v>
      </c>
      <c r="P1406" s="14">
        <v>0.5429</v>
      </c>
      <c r="Q1406" s="20" t="str">
        <f>IF(AND(ISNUMBER(L1406),ISNUMBER(Y1406),Y1406&gt;0,X1406&lt;1),ROUND(L1406/(Y1406*(1-X1406))-1,4),"")</f>
        <v/>
      </c>
      <c r="R1406" s="12">
        <v>135</v>
      </c>
      <c r="S1406" s="13">
        <f>IF(AND(ISNUMBER(E1406),E1406&gt;0,ISNUMBER(F1406)),R1406*(F1406/E1406-1)*(1-'Start Here'!$B$16),0)</f>
        <v>10.47599999999998</v>
      </c>
      <c r="T1406" s="17">
        <f>IF(AND(M1406="Ready",OR(I1406="Approve proposed",AND(I1406="Use my price",AND(ISNUMBER(J1406),J1406&gt;0))),ISNUMBER(L1406),E1406&gt;0),R1406*(L1406/E1406-1)*(1-'Start Here'!$B$16),0)</f>
        <v>0</v>
      </c>
      <c r="U1406" t="str" s="6">
        <v>Local and Local Line prices differ</v>
      </c>
      <c r="V1406" t="str" s="21">
        <v>Yes</v>
      </c>
      <c r="W1406" t="str" s="21">
        <v>No</v>
      </c>
      <c r="X1406" s="22">
        <v>0</v>
      </c>
      <c r="Y1406" s="18">
        <v>10.5</v>
      </c>
      <c r="AB1406" t="str" s="6">
        <v>2026-10-01 10:41:27 UTC</v>
      </c>
      <c r="AC1406" t="str" s="6">
        <v>Local Line cache</v>
      </c>
      <c r="AD1406" s="23">
        <v>1026141</v>
      </c>
      <c r="AE1406" s="23">
        <v>815789</v>
      </c>
      <c r="AF1406" t="str" s="23">
        <v>1026141:815789:herdShare</v>
      </c>
      <c r="AG1406" t="str" s="23">
        <v>No</v>
      </c>
      <c r="AH1406" t="str" s="23">
        <v>Yes</v>
      </c>
      <c r="AI1406" s="18">
        <v>94.5</v>
      </c>
    </row>
    <row r="1407" ht="32" customHeight="1">
      <c r="A1407" t="str" s="7">
        <v>Granny Smith All Natural</v>
      </c>
      <c r="B1407" t="str" s="7">
        <v>"It Really Woks!" Deodorant- Lavender</v>
      </c>
      <c r="C1407" t="str" s="7">
        <v>2.5 oz ea</v>
      </c>
      <c r="D1407" t="str" s="7">
        <v>CSA Members</v>
      </c>
      <c r="E1407" s="12">
        <v>15</v>
      </c>
      <c r="F1407" s="13">
        <v>16.2</v>
      </c>
      <c r="G1407" s="13">
        <f>IF(AND(ISNUMBER(E1407),ISNUMBER(F1407)),F1407-E1407,"")</f>
        <v>1.2</v>
      </c>
      <c r="H1407" s="14">
        <f>IF(AND(ISNUMBER(E1407),E1407&gt;0,ISNUMBER(F1407)),F1407/E1407-1,"")</f>
        <v>0.07999999999999985</v>
      </c>
      <c r="I1407" t="str" s="15">
        <v>Unreviewed</v>
      </c>
      <c r="J1407" s="16"/>
      <c r="K1407" t="str" s="15">
        <v/>
      </c>
      <c r="L1407" s="17" t="str">
        <f>IF(AC1407="Local catalog","",IF(AG1407="Yes",IF(ISNUMBER(E1407),E1407,""),IF(I1407="Keep current",IF(ISNUMBER(E1407),E1407,""),IF(AH1407&lt;&gt;"Yes","",IF(I1407="Approve proposed",F1407,IF(AND(I1407="Use my price",AND(ISNUMBER(J1407),J1407&gt;0)),J1407,""))))))</f>
        <v/>
      </c>
      <c r="M1407" t="str" s="7">
        <f>IF(AND(AG1407="Yes",OR(I1407="Approve proposed",I1407="Use my price")),"CHECK: protected price kept current",IF(OR(I1407="Unreviewed",I1407=""),"Pending review",IF(I1407="Hold","On hold",IF(I1407="Keep current",IF(ISNUMBER(E1407),"Kept current","CHECK: no confirmed current price"),IF(AH1407&lt;&gt;"Yes","CHECK: source needs review",IF(AND(I1407="Use my price",NOT(AND(ISNUMBER(J1407),J1407&gt;0))),"CHECK: enter a price above zero",IF(NOT(OR(I1407="Approve proposed",I1407="Use my price")),"CHECK: choose a listed decision",IF(OR(NOT(ISNUMBER(L1407)),L1407&lt;=0,NOT(ISNUMBER(Y1407)),Y1407&lt;=0,X1407&gt;=1),"CHECK: price or base unavailable",IF(L1407/(Y1407*(1-X1407))-1&lt;0,"CHECK: price below local base","Ready")))))))))</f>
        <v>Pending review</v>
      </c>
      <c r="N1407" s="18">
        <v>14.7</v>
      </c>
      <c r="O1407" s="19">
        <v>0.4</v>
      </c>
      <c r="P1407" s="14">
        <v>0.5429</v>
      </c>
      <c r="Q1407" s="20" t="str">
        <f>IF(AND(ISNUMBER(L1407),ISNUMBER(Y1407),Y1407&gt;0,X1407&lt;1),ROUND(L1407/(Y1407*(1-X1407))-1,4),"")</f>
        <v/>
      </c>
      <c r="R1407" s="12">
        <v>0</v>
      </c>
      <c r="S1407" s="13">
        <f>IF(AND(ISNUMBER(E1407),E1407&gt;0,ISNUMBER(F1407)),R1407*(F1407/E1407-1)*(1-'Start Here'!$B$16),0)</f>
        <v>0</v>
      </c>
      <c r="T1407" s="17">
        <f>IF(AND(M1407="Ready",OR(I1407="Approve proposed",AND(I1407="Use my price",AND(ISNUMBER(J1407),J1407&gt;0))),ISNUMBER(L1407),E1407&gt;0),R1407*(L1407/E1407-1)*(1-'Start Here'!$B$16),0)</f>
        <v>0</v>
      </c>
      <c r="U1407" t="str" s="6">
        <v>Local and Local Line prices differ</v>
      </c>
      <c r="V1407" t="str" s="21">
        <v>Yes</v>
      </c>
      <c r="W1407" t="str" s="21">
        <v>No</v>
      </c>
      <c r="X1407" s="22">
        <v>0</v>
      </c>
      <c r="Y1407" s="18">
        <v>10.5</v>
      </c>
      <c r="AB1407" t="str" s="6">
        <v>2026-10-01 10:41:27 UTC</v>
      </c>
      <c r="AC1407" t="str" s="6">
        <v>Local Line cache</v>
      </c>
      <c r="AD1407" s="23">
        <v>1026141</v>
      </c>
      <c r="AE1407" s="23">
        <v>815789</v>
      </c>
      <c r="AF1407" t="str" s="23">
        <v>1026141:815789:member</v>
      </c>
      <c r="AG1407" t="str" s="23">
        <v>No</v>
      </c>
      <c r="AH1407" t="str" s="23">
        <v>Yes</v>
      </c>
      <c r="AI1407" s="18">
        <v>0</v>
      </c>
    </row>
    <row r="1408" ht="32" customHeight="1">
      <c r="A1408" t="str" s="7">
        <v>Granny Smith All Natural</v>
      </c>
      <c r="B1408" t="str" s="7">
        <v>"It Really Woks!" Deodorant- Lavender</v>
      </c>
      <c r="C1408" t="str" s="7">
        <v>2.5 oz ea</v>
      </c>
      <c r="D1408" t="str" s="7">
        <v>Guest Basket</v>
      </c>
      <c r="E1408" s="12">
        <v>14.7</v>
      </c>
      <c r="F1408" s="13">
        <v>15.88</v>
      </c>
      <c r="G1408" s="13">
        <f>IF(AND(ISNUMBER(E1408),ISNUMBER(F1408)),F1408-E1408,"")</f>
        <v>1.18</v>
      </c>
      <c r="H1408" s="14">
        <f>IF(AND(ISNUMBER(E1408),E1408&gt;0,ISNUMBER(F1408)),F1408/E1408-1,"")</f>
        <v>0.08027210884353742</v>
      </c>
      <c r="I1408" t="str" s="15">
        <v>Unreviewed</v>
      </c>
      <c r="J1408" s="16"/>
      <c r="K1408" t="str" s="15">
        <v/>
      </c>
      <c r="L1408" s="17" t="str">
        <f>IF(AC1408="Local catalog","",IF(AG1408="Yes",IF(ISNUMBER(E1408),E1408,""),IF(I1408="Keep current",IF(ISNUMBER(E1408),E1408,""),IF(AH1408&lt;&gt;"Yes","",IF(I1408="Approve proposed",F1408,IF(AND(I1408="Use my price",AND(ISNUMBER(J1408),J1408&gt;0)),J1408,""))))))</f>
        <v/>
      </c>
      <c r="M1408" t="str" s="7">
        <f>IF(AND(AG1408="Yes",OR(I1408="Approve proposed",I1408="Use my price")),"CHECK: protected price kept current",IF(OR(I1408="Unreviewed",I1408=""),"Pending review",IF(I1408="Hold","On hold",IF(I1408="Keep current",IF(ISNUMBER(E1408),"Kept current","CHECK: no confirmed current price"),IF(AH1408&lt;&gt;"Yes","CHECK: source needs review",IF(AND(I1408="Use my price",NOT(AND(ISNUMBER(J1408),J1408&gt;0))),"CHECK: enter a price above zero",IF(NOT(OR(I1408="Approve proposed",I1408="Use my price")),"CHECK: choose a listed decision",IF(OR(NOT(ISNUMBER(L1408)),L1408&lt;=0,NOT(ISNUMBER(Y1408)),Y1408&lt;=0,X1408&gt;=1),"CHECK: price or base unavailable",IF(L1408/(Y1408*(1-X1408))-1&lt;0,"CHECK: price below local base","Ready")))))))))</f>
        <v>Pending review</v>
      </c>
      <c r="N1408" s="18">
        <v>14.7</v>
      </c>
      <c r="O1408" s="19">
        <v>0.4</v>
      </c>
      <c r="P1408" s="14">
        <v>0.5124</v>
      </c>
      <c r="Q1408" s="20" t="str">
        <f>IF(AND(ISNUMBER(L1408),ISNUMBER(Y1408),Y1408&gt;0,X1408&lt;1),ROUND(L1408/(Y1408*(1-X1408))-1,4),"")</f>
        <v/>
      </c>
      <c r="R1408" s="12">
        <v>14.7</v>
      </c>
      <c r="S1408" s="13">
        <f>IF(AND(ISNUMBER(E1408),E1408&gt;0,ISNUMBER(F1408)),R1408*(F1408/E1408-1)*(1-'Start Here'!$B$16),0)</f>
        <v>1.1445999999999998</v>
      </c>
      <c r="T1408" s="17">
        <f>IF(AND(M1408="Ready",OR(I1408="Approve proposed",AND(I1408="Use my price",AND(ISNUMBER(J1408),J1408&gt;0))),ISNUMBER(L1408),E1408&gt;0),R1408*(L1408/E1408-1)*(1-'Start Here'!$B$16),0)</f>
        <v>0</v>
      </c>
      <c r="U1408" t="str" s="6">
        <v/>
      </c>
      <c r="V1408" t="str" s="21">
        <v>Yes</v>
      </c>
      <c r="W1408" t="str" s="21">
        <v>No</v>
      </c>
      <c r="X1408" s="22">
        <v>0</v>
      </c>
      <c r="Y1408" s="18">
        <v>10.5</v>
      </c>
      <c r="AB1408" t="str" s="6">
        <v>2026-10-01 10:41:27 UTC</v>
      </c>
      <c r="AC1408" t="str" s="6">
        <v>Local Line cache</v>
      </c>
      <c r="AD1408" s="23">
        <v>1026141</v>
      </c>
      <c r="AE1408" s="23">
        <v>815789</v>
      </c>
      <c r="AF1408" t="str" s="23">
        <v>1026141:815789:guest</v>
      </c>
      <c r="AG1408" t="str" s="23">
        <v>No</v>
      </c>
      <c r="AH1408" t="str" s="23">
        <v>Yes</v>
      </c>
      <c r="AI1408" s="18">
        <v>10.5</v>
      </c>
    </row>
    <row r="1409" ht="32" customHeight="1">
      <c r="A1409" t="str" s="7">
        <v>Granny Smith All Natural</v>
      </c>
      <c r="B1409" t="str" s="7">
        <v>"It Really Woks!" Deodorant- Lavender</v>
      </c>
      <c r="C1409" t="str" s="7">
        <v>2.5 oz ea</v>
      </c>
      <c r="D1409" t="str" s="7">
        <v>SNAP</v>
      </c>
      <c r="E1409" s="12">
        <v>14.7</v>
      </c>
      <c r="F1409" s="13">
        <v>14.7</v>
      </c>
      <c r="G1409" s="13">
        <f>IF(AND(ISNUMBER(E1409),ISNUMBER(F1409)),F1409-E1409,"")</f>
        <v>0</v>
      </c>
      <c r="H1409" s="14">
        <f>IF(AND(ISNUMBER(E1409),E1409&gt;0,ISNUMBER(F1409)),F1409/E1409-1,"")</f>
        <v>0</v>
      </c>
      <c r="I1409" t="str" s="15">
        <v>Keep current</v>
      </c>
      <c r="J1409" s="16"/>
      <c r="K1409" t="str" s="15">
        <v/>
      </c>
      <c r="L1409" s="17">
        <f>IF(AC1409="Local catalog","",IF(AG1409="Yes",IF(ISNUMBER(E1409),E1409,""),IF(I1409="Keep current",IF(ISNUMBER(E1409),E1409,""),IF(AH1409&lt;&gt;"Yes","",IF(I1409="Approve proposed",F1409,IF(AND(I1409="Use my price",AND(ISNUMBER(J1409),J1409&gt;0)),J1409,""))))))</f>
        <v>14.7</v>
      </c>
      <c r="M1409" t="str" s="7">
        <f>IF(AND(AG1409="Yes",OR(I1409="Approve proposed",I1409="Use my price")),"CHECK: protected price kept current",IF(OR(I1409="Unreviewed",I1409=""),"Pending review",IF(I1409="Hold","On hold",IF(I1409="Keep current",IF(ISNUMBER(E1409),"Kept current","CHECK: no confirmed current price"),IF(AH1409&lt;&gt;"Yes","CHECK: source needs review",IF(AND(I1409="Use my price",NOT(AND(ISNUMBER(J1409),J1409&gt;0))),"CHECK: enter a price above zero",IF(NOT(OR(I1409="Approve proposed",I1409="Use my price")),"CHECK: choose a listed decision",IF(OR(NOT(ISNUMBER(L1409)),L1409&lt;=0,NOT(ISNUMBER(Y1409)),Y1409&lt;=0,X1409&gt;=1),"CHECK: price or base unavailable",IF(L1409/(Y1409*(1-X1409))-1&lt;0,"CHECK: price below local base","Ready")))))))))</f>
        <v>Kept current</v>
      </c>
      <c r="N1409" s="18">
        <v>14.7</v>
      </c>
      <c r="O1409" s="19">
        <v>0.4</v>
      </c>
      <c r="P1409" s="14">
        <v>0.4</v>
      </c>
      <c r="Q1409" s="20">
        <f>IF(AND(ISNUMBER(L1409),ISNUMBER(Y1409),Y1409&gt;0,X1409&lt;1),ROUND(L1409/(Y1409*(1-X1409))-1,4),"")</f>
        <v>0.4</v>
      </c>
      <c r="R1409" s="12">
        <v>0</v>
      </c>
      <c r="S1409" s="13">
        <f>IF(AND(ISNUMBER(E1409),E1409&gt;0,ISNUMBER(F1409)),R1409*(F1409/E1409-1)*(1-'Start Here'!$B$16),0)</f>
        <v>0</v>
      </c>
      <c r="T1409" s="17">
        <f>IF(AND(M1409="Ready",OR(I1409="Approve proposed",AND(I1409="Use my price",AND(ISNUMBER(J1409),J1409&gt;0))),ISNUMBER(L1409),E1409&gt;0),R1409*(L1409/E1409-1)*(1-'Start Here'!$B$16),0)</f>
        <v>0</v>
      </c>
      <c r="U1409" t="str" s="6">
        <v>SNAP: preserve existing selling price</v>
      </c>
      <c r="V1409" t="str" s="21">
        <v>Yes</v>
      </c>
      <c r="W1409" t="str" s="21">
        <v>No</v>
      </c>
      <c r="X1409" s="22">
        <v>0</v>
      </c>
      <c r="Y1409" s="18">
        <v>10.5</v>
      </c>
      <c r="AB1409" t="str" s="6">
        <v>2026-10-01 10:41:27 UTC</v>
      </c>
      <c r="AC1409" t="str" s="6">
        <v>Local Line cache</v>
      </c>
      <c r="AD1409" s="23">
        <v>1026141</v>
      </c>
      <c r="AE1409" s="23">
        <v>815789</v>
      </c>
      <c r="AF1409" t="str" s="23">
        <v>1026141:815789:snap</v>
      </c>
      <c r="AG1409" t="str" s="23">
        <v>Yes</v>
      </c>
      <c r="AH1409" t="str" s="23">
        <v>Yes</v>
      </c>
      <c r="AI1409" s="18">
        <v>0</v>
      </c>
    </row>
    <row r="1410" ht="32" customHeight="1">
      <c r="A1410" t="str" s="7">
        <v>Granny Smith All Natural</v>
      </c>
      <c r="B1410" t="str" s="7">
        <v>"Sanitize Naturally" Hand Sanitizer Spray w/ Lemongrass, Orange &amp; Peppermint Essential Oils</v>
      </c>
      <c r="C1410" t="str" s="7">
        <v>1 oz ea</v>
      </c>
      <c r="D1410" t="str" s="7">
        <v>Herd Share Members</v>
      </c>
      <c r="E1410" s="12">
        <v>6.86</v>
      </c>
      <c r="F1410" s="13">
        <v>7.41</v>
      </c>
      <c r="G1410" s="13">
        <f>IF(AND(ISNUMBER(E1410),ISNUMBER(F1410)),F1410-E1410,"")</f>
        <v>0.55</v>
      </c>
      <c r="H1410" s="14">
        <f>IF(AND(ISNUMBER(E1410),E1410&gt;0,ISNUMBER(F1410)),F1410/E1410-1,"")</f>
        <v>0.08017492711370267</v>
      </c>
      <c r="I1410" t="str" s="15">
        <v>Unreviewed</v>
      </c>
      <c r="J1410" s="16"/>
      <c r="K1410" t="str" s="15">
        <v/>
      </c>
      <c r="L1410" s="17" t="str">
        <f>IF(AC1410="Local catalog","",IF(AG1410="Yes",IF(ISNUMBER(E1410),E1410,""),IF(I1410="Keep current",IF(ISNUMBER(E1410),E1410,""),IF(AH1410&lt;&gt;"Yes","",IF(I1410="Approve proposed",F1410,IF(AND(I1410="Use my price",AND(ISNUMBER(J1410),J1410&gt;0)),J1410,""))))))</f>
        <v/>
      </c>
      <c r="M1410" t="str" s="7">
        <f>IF(AND(AG1410="Yes",OR(I1410="Approve proposed",I1410="Use my price")),"CHECK: protected price kept current",IF(OR(I1410="Unreviewed",I1410=""),"Pending review",IF(I1410="Hold","On hold",IF(I1410="Keep current",IF(ISNUMBER(E1410),"Kept current","CHECK: no confirmed current price"),IF(AH1410&lt;&gt;"Yes","CHECK: source needs review",IF(AND(I1410="Use my price",NOT(AND(ISNUMBER(J1410),J1410&gt;0))),"CHECK: enter a price above zero",IF(NOT(OR(I1410="Approve proposed",I1410="Use my price")),"CHECK: choose a listed decision",IF(OR(NOT(ISNUMBER(L1410)),L1410&lt;=0,NOT(ISNUMBER(Y1410)),Y1410&lt;=0,X1410&gt;=1),"CHECK: price or base unavailable",IF(L1410/(Y1410*(1-X1410))-1&lt;0,"CHECK: price below local base","Ready")))))))))</f>
        <v>Pending review</v>
      </c>
      <c r="N1410" s="18">
        <v>6.86</v>
      </c>
      <c r="O1410" s="19">
        <v>0.4</v>
      </c>
      <c r="P1410" s="14">
        <v>0.5122</v>
      </c>
      <c r="Q1410" s="20" t="str">
        <f>IF(AND(ISNUMBER(L1410),ISNUMBER(Y1410),Y1410&gt;0,X1410&lt;1),ROUND(L1410/(Y1410*(1-X1410))-1,4),"")</f>
        <v/>
      </c>
      <c r="R1410" s="12">
        <v>137.2</v>
      </c>
      <c r="S1410" s="13">
        <f>IF(AND(ISNUMBER(E1410),E1410&gt;0,ISNUMBER(F1410)),R1410*(F1410/E1410-1)*(1-'Start Here'!$B$16),0)</f>
        <v>10.670000000000005</v>
      </c>
      <c r="T1410" s="17">
        <f>IF(AND(M1410="Ready",OR(I1410="Approve proposed",AND(I1410="Use my price",AND(ISNUMBER(J1410),J1410&gt;0))),ISNUMBER(L1410),E1410&gt;0),R1410*(L1410/E1410-1)*(1-'Start Here'!$B$16),0)</f>
        <v>0</v>
      </c>
      <c r="U1410" t="str" s="6">
        <v>Currently hidden; do not activate automatically</v>
      </c>
      <c r="V1410" t="str" s="21">
        <v>No</v>
      </c>
      <c r="W1410" t="str" s="21">
        <v>No</v>
      </c>
      <c r="X1410" s="22">
        <v>0</v>
      </c>
      <c r="Y1410" s="18">
        <v>4.9</v>
      </c>
      <c r="AB1410" t="str" s="6">
        <v>2026-10-01 10:41:27 UTC</v>
      </c>
      <c r="AC1410" t="str" s="6">
        <v>Local Line cache</v>
      </c>
      <c r="AD1410" s="23">
        <v>1094879</v>
      </c>
      <c r="AE1410" s="23">
        <v>909473</v>
      </c>
      <c r="AF1410" t="str" s="23">
        <v>1094879:909473:herdShare</v>
      </c>
      <c r="AG1410" t="str" s="23">
        <v>No</v>
      </c>
      <c r="AH1410" t="str" s="23">
        <v>Yes</v>
      </c>
      <c r="AI1410" s="18">
        <v>98</v>
      </c>
    </row>
    <row r="1411" ht="32" customHeight="1">
      <c r="A1411" t="str" s="7">
        <v>Granny Smith All Natural</v>
      </c>
      <c r="B1411" t="str" s="7">
        <v>"Sanitize Naturally" Hand Sanitizer Spray w/ Lemongrass, Orange &amp; Peppermint Essential Oils</v>
      </c>
      <c r="C1411" t="str" s="7">
        <v>1 oz ea</v>
      </c>
      <c r="D1411" t="str" s="7">
        <v>CSA Members</v>
      </c>
      <c r="E1411" s="12">
        <v>6.86</v>
      </c>
      <c r="F1411" s="13">
        <v>7.41</v>
      </c>
      <c r="G1411" s="13">
        <f>IF(AND(ISNUMBER(E1411),ISNUMBER(F1411)),F1411-E1411,"")</f>
        <v>0.55</v>
      </c>
      <c r="H1411" s="14">
        <f>IF(AND(ISNUMBER(E1411),E1411&gt;0,ISNUMBER(F1411)),F1411/E1411-1,"")</f>
        <v>0.08017492711370267</v>
      </c>
      <c r="I1411" t="str" s="15">
        <v>Unreviewed</v>
      </c>
      <c r="J1411" s="16"/>
      <c r="K1411" t="str" s="15">
        <v/>
      </c>
      <c r="L1411" s="17" t="str">
        <f>IF(AC1411="Local catalog","",IF(AG1411="Yes",IF(ISNUMBER(E1411),E1411,""),IF(I1411="Keep current",IF(ISNUMBER(E1411),E1411,""),IF(AH1411&lt;&gt;"Yes","",IF(I1411="Approve proposed",F1411,IF(AND(I1411="Use my price",AND(ISNUMBER(J1411),J1411&gt;0)),J1411,""))))))</f>
        <v/>
      </c>
      <c r="M1411" t="str" s="7">
        <f>IF(AND(AG1411="Yes",OR(I1411="Approve proposed",I1411="Use my price")),"CHECK: protected price kept current",IF(OR(I1411="Unreviewed",I1411=""),"Pending review",IF(I1411="Hold","On hold",IF(I1411="Keep current",IF(ISNUMBER(E1411),"Kept current","CHECK: no confirmed current price"),IF(AH1411&lt;&gt;"Yes","CHECK: source needs review",IF(AND(I1411="Use my price",NOT(AND(ISNUMBER(J1411),J1411&gt;0))),"CHECK: enter a price above zero",IF(NOT(OR(I1411="Approve proposed",I1411="Use my price")),"CHECK: choose a listed decision",IF(OR(NOT(ISNUMBER(L1411)),L1411&lt;=0,NOT(ISNUMBER(Y1411)),Y1411&lt;=0,X1411&gt;=1),"CHECK: price or base unavailable",IF(L1411/(Y1411*(1-X1411))-1&lt;0,"CHECK: price below local base","Ready")))))))))</f>
        <v>Pending review</v>
      </c>
      <c r="N1411" s="18">
        <v>6.86</v>
      </c>
      <c r="O1411" s="19">
        <v>0.4</v>
      </c>
      <c r="P1411" s="14">
        <v>0.5122</v>
      </c>
      <c r="Q1411" s="20" t="str">
        <f>IF(AND(ISNUMBER(L1411),ISNUMBER(Y1411),Y1411&gt;0,X1411&lt;1),ROUND(L1411/(Y1411*(1-X1411))-1,4),"")</f>
        <v/>
      </c>
      <c r="R1411" s="12">
        <v>0</v>
      </c>
      <c r="S1411" s="13">
        <f>IF(AND(ISNUMBER(E1411),E1411&gt;0,ISNUMBER(F1411)),R1411*(F1411/E1411-1)*(1-'Start Here'!$B$16),0)</f>
        <v>0</v>
      </c>
      <c r="T1411" s="17">
        <f>IF(AND(M1411="Ready",OR(I1411="Approve proposed",AND(I1411="Use my price",AND(ISNUMBER(J1411),J1411&gt;0))),ISNUMBER(L1411),E1411&gt;0),R1411*(L1411/E1411-1)*(1-'Start Here'!$B$16),0)</f>
        <v>0</v>
      </c>
      <c r="U1411" t="str" s="6">
        <v>Currently hidden; do not activate automatically</v>
      </c>
      <c r="V1411" t="str" s="21">
        <v>No</v>
      </c>
      <c r="W1411" t="str" s="21">
        <v>No</v>
      </c>
      <c r="X1411" s="22">
        <v>0</v>
      </c>
      <c r="Y1411" s="18">
        <v>4.9</v>
      </c>
      <c r="AB1411" t="str" s="6">
        <v>2026-10-01 10:41:27 UTC</v>
      </c>
      <c r="AC1411" t="str" s="6">
        <v>Local Line cache</v>
      </c>
      <c r="AD1411" s="23">
        <v>1094879</v>
      </c>
      <c r="AE1411" s="23">
        <v>909473</v>
      </c>
      <c r="AF1411" t="str" s="23">
        <v>1094879:909473:member</v>
      </c>
      <c r="AG1411" t="str" s="23">
        <v>No</v>
      </c>
      <c r="AH1411" t="str" s="23">
        <v>Yes</v>
      </c>
      <c r="AI1411" s="18">
        <v>0</v>
      </c>
    </row>
    <row r="1412" ht="32" customHeight="1">
      <c r="A1412" t="str" s="7">
        <v>Granny Smith All Natural</v>
      </c>
      <c r="B1412" t="str" s="7">
        <v>"Sanitize Naturally" Hand Sanitizer Spray w/ Lemongrass, Orange &amp; Peppermint Essential Oils</v>
      </c>
      <c r="C1412" t="str" s="7">
        <v>1 oz ea</v>
      </c>
      <c r="D1412" t="str" s="7">
        <v>Guest Basket</v>
      </c>
      <c r="E1412" s="12">
        <v>6.86</v>
      </c>
      <c r="F1412" s="13">
        <v>7.41</v>
      </c>
      <c r="G1412" s="13">
        <f>IF(AND(ISNUMBER(E1412),ISNUMBER(F1412)),F1412-E1412,"")</f>
        <v>0.55</v>
      </c>
      <c r="H1412" s="14">
        <f>IF(AND(ISNUMBER(E1412),E1412&gt;0,ISNUMBER(F1412)),F1412/E1412-1,"")</f>
        <v>0.08017492711370267</v>
      </c>
      <c r="I1412" t="str" s="15">
        <v>Unreviewed</v>
      </c>
      <c r="J1412" s="16"/>
      <c r="K1412" t="str" s="15">
        <v/>
      </c>
      <c r="L1412" s="17" t="str">
        <f>IF(AC1412="Local catalog","",IF(AG1412="Yes",IF(ISNUMBER(E1412),E1412,""),IF(I1412="Keep current",IF(ISNUMBER(E1412),E1412,""),IF(AH1412&lt;&gt;"Yes","",IF(I1412="Approve proposed",F1412,IF(AND(I1412="Use my price",AND(ISNUMBER(J1412),J1412&gt;0)),J1412,""))))))</f>
        <v/>
      </c>
      <c r="M1412" t="str" s="7">
        <f>IF(AND(AG1412="Yes",OR(I1412="Approve proposed",I1412="Use my price")),"CHECK: protected price kept current",IF(OR(I1412="Unreviewed",I1412=""),"Pending review",IF(I1412="Hold","On hold",IF(I1412="Keep current",IF(ISNUMBER(E1412),"Kept current","CHECK: no confirmed current price"),IF(AH1412&lt;&gt;"Yes","CHECK: source needs review",IF(AND(I1412="Use my price",NOT(AND(ISNUMBER(J1412),J1412&gt;0))),"CHECK: enter a price above zero",IF(NOT(OR(I1412="Approve proposed",I1412="Use my price")),"CHECK: choose a listed decision",IF(OR(NOT(ISNUMBER(L1412)),L1412&lt;=0,NOT(ISNUMBER(Y1412)),Y1412&lt;=0,X1412&gt;=1),"CHECK: price or base unavailable",IF(L1412/(Y1412*(1-X1412))-1&lt;0,"CHECK: price below local base","Ready")))))))))</f>
        <v>Pending review</v>
      </c>
      <c r="N1412" s="18">
        <v>6.86</v>
      </c>
      <c r="O1412" s="19">
        <v>0.4</v>
      </c>
      <c r="P1412" s="14">
        <v>0.5122</v>
      </c>
      <c r="Q1412" s="20" t="str">
        <f>IF(AND(ISNUMBER(L1412),ISNUMBER(Y1412),Y1412&gt;0,X1412&lt;1),ROUND(L1412/(Y1412*(1-X1412))-1,4),"")</f>
        <v/>
      </c>
      <c r="R1412" s="12">
        <v>6.86</v>
      </c>
      <c r="S1412" s="13">
        <f>IF(AND(ISNUMBER(E1412),E1412&gt;0,ISNUMBER(F1412)),R1412*(F1412/E1412-1)*(1-'Start Here'!$B$16),0)</f>
        <v>0.5335000000000002</v>
      </c>
      <c r="T1412" s="17">
        <f>IF(AND(M1412="Ready",OR(I1412="Approve proposed",AND(I1412="Use my price",AND(ISNUMBER(J1412),J1412&gt;0))),ISNUMBER(L1412),E1412&gt;0),R1412*(L1412/E1412-1)*(1-'Start Here'!$B$16),0)</f>
        <v>0</v>
      </c>
      <c r="U1412" t="str" s="6">
        <v>Currently hidden; do not activate automatically</v>
      </c>
      <c r="V1412" t="str" s="21">
        <v>No</v>
      </c>
      <c r="W1412" t="str" s="21">
        <v>No</v>
      </c>
      <c r="X1412" s="22">
        <v>0</v>
      </c>
      <c r="Y1412" s="18">
        <v>4.9</v>
      </c>
      <c r="AB1412" t="str" s="6">
        <v>2026-10-01 10:41:27 UTC</v>
      </c>
      <c r="AC1412" t="str" s="6">
        <v>Local Line cache</v>
      </c>
      <c r="AD1412" s="23">
        <v>1094879</v>
      </c>
      <c r="AE1412" s="23">
        <v>909473</v>
      </c>
      <c r="AF1412" t="str" s="23">
        <v>1094879:909473:guest</v>
      </c>
      <c r="AG1412" t="str" s="23">
        <v>No</v>
      </c>
      <c r="AH1412" t="str" s="23">
        <v>Yes</v>
      </c>
      <c r="AI1412" s="18">
        <v>4.9</v>
      </c>
    </row>
    <row r="1413" ht="32" customHeight="1">
      <c r="A1413" t="str" s="7">
        <v>Granny Smith All Natural</v>
      </c>
      <c r="B1413" t="str" s="7">
        <v>"Sanitize Naturally" Hand Sanitizer Spray w/ Lemongrass, Orange &amp; Peppermint Essential Oils</v>
      </c>
      <c r="C1413" t="str" s="7">
        <v>1 oz ea</v>
      </c>
      <c r="D1413" t="str" s="7">
        <v>SNAP</v>
      </c>
      <c r="E1413" s="12">
        <v>6.86</v>
      </c>
      <c r="F1413" s="13">
        <v>6.86</v>
      </c>
      <c r="G1413" s="13">
        <f>IF(AND(ISNUMBER(E1413),ISNUMBER(F1413)),F1413-E1413,"")</f>
        <v>0</v>
      </c>
      <c r="H1413" s="14">
        <f>IF(AND(ISNUMBER(E1413),E1413&gt;0,ISNUMBER(F1413)),F1413/E1413-1,"")</f>
        <v>0</v>
      </c>
      <c r="I1413" t="str" s="15">
        <v>Keep current</v>
      </c>
      <c r="J1413" s="16"/>
      <c r="K1413" t="str" s="15">
        <v/>
      </c>
      <c r="L1413" s="17">
        <f>IF(AC1413="Local catalog","",IF(AG1413="Yes",IF(ISNUMBER(E1413),E1413,""),IF(I1413="Keep current",IF(ISNUMBER(E1413),E1413,""),IF(AH1413&lt;&gt;"Yes","",IF(I1413="Approve proposed",F1413,IF(AND(I1413="Use my price",AND(ISNUMBER(J1413),J1413&gt;0)),J1413,""))))))</f>
        <v>6.86</v>
      </c>
      <c r="M1413" t="str" s="7">
        <f>IF(AND(AG1413="Yes",OR(I1413="Approve proposed",I1413="Use my price")),"CHECK: protected price kept current",IF(OR(I1413="Unreviewed",I1413=""),"Pending review",IF(I1413="Hold","On hold",IF(I1413="Keep current",IF(ISNUMBER(E1413),"Kept current","CHECK: no confirmed current price"),IF(AH1413&lt;&gt;"Yes","CHECK: source needs review",IF(AND(I1413="Use my price",NOT(AND(ISNUMBER(J1413),J1413&gt;0))),"CHECK: enter a price above zero",IF(NOT(OR(I1413="Approve proposed",I1413="Use my price")),"CHECK: choose a listed decision",IF(OR(NOT(ISNUMBER(L1413)),L1413&lt;=0,NOT(ISNUMBER(Y1413)),Y1413&lt;=0,X1413&gt;=1),"CHECK: price or base unavailable",IF(L1413/(Y1413*(1-X1413))-1&lt;0,"CHECK: price below local base","Ready")))))))))</f>
        <v>Kept current</v>
      </c>
      <c r="N1413" s="18">
        <v>6.86</v>
      </c>
      <c r="O1413" s="19">
        <v>0.4</v>
      </c>
      <c r="P1413" s="14">
        <v>0.4</v>
      </c>
      <c r="Q1413" s="20">
        <f>IF(AND(ISNUMBER(L1413),ISNUMBER(Y1413),Y1413&gt;0,X1413&lt;1),ROUND(L1413/(Y1413*(1-X1413))-1,4),"")</f>
        <v>0.4</v>
      </c>
      <c r="R1413" s="12">
        <v>0</v>
      </c>
      <c r="S1413" s="13">
        <f>IF(AND(ISNUMBER(E1413),E1413&gt;0,ISNUMBER(F1413)),R1413*(F1413/E1413-1)*(1-'Start Here'!$B$16),0)</f>
        <v>0</v>
      </c>
      <c r="T1413" s="17">
        <f>IF(AND(M1413="Ready",OR(I1413="Approve proposed",AND(I1413="Use my price",AND(ISNUMBER(J1413),J1413&gt;0))),ISNUMBER(L1413),E1413&gt;0),R1413*(L1413/E1413-1)*(1-'Start Here'!$B$16),0)</f>
        <v>0</v>
      </c>
      <c r="U1413" t="str" s="6">
        <v>SNAP: preserve existing selling price; Currently hidden; do not activate automatically</v>
      </c>
      <c r="V1413" t="str" s="21">
        <v>No</v>
      </c>
      <c r="W1413" t="str" s="21">
        <v>No</v>
      </c>
      <c r="X1413" s="22">
        <v>0</v>
      </c>
      <c r="Y1413" s="18">
        <v>4.9</v>
      </c>
      <c r="AB1413" t="str" s="6">
        <v>2026-10-01 10:41:27 UTC</v>
      </c>
      <c r="AC1413" t="str" s="6">
        <v>Local Line cache</v>
      </c>
      <c r="AD1413" s="23">
        <v>1094879</v>
      </c>
      <c r="AE1413" s="23">
        <v>909473</v>
      </c>
      <c r="AF1413" t="str" s="23">
        <v>1094879:909473:snap</v>
      </c>
      <c r="AG1413" t="str" s="23">
        <v>Yes</v>
      </c>
      <c r="AH1413" t="str" s="23">
        <v>Yes</v>
      </c>
      <c r="AI1413" s="18">
        <v>0</v>
      </c>
    </row>
    <row r="1414" ht="32" customHeight="1">
      <c r="A1414" t="str" s="7">
        <v>Granny Smith All Natural</v>
      </c>
      <c r="B1414" t="str" s="7">
        <v>Gardener's Scrub Soap Bar- Lemongrass and Rosemary</v>
      </c>
      <c r="C1414" t="str" s="7">
        <v>4.5 oz ea</v>
      </c>
      <c r="D1414" t="str" s="7">
        <v>Herd Share Members</v>
      </c>
      <c r="E1414" s="12">
        <v>8</v>
      </c>
      <c r="F1414" s="13">
        <v>8.64</v>
      </c>
      <c r="G1414" s="13">
        <f>IF(AND(ISNUMBER(E1414),ISNUMBER(F1414)),F1414-E1414,"")</f>
        <v>0.64</v>
      </c>
      <c r="H1414" s="14">
        <f>IF(AND(ISNUMBER(E1414),E1414&gt;0,ISNUMBER(F1414)),F1414/E1414-1,"")</f>
        <v>0.08000000000000007</v>
      </c>
      <c r="I1414" t="str" s="15">
        <v>Unreviewed</v>
      </c>
      <c r="J1414" s="16"/>
      <c r="K1414" t="str" s="15">
        <v/>
      </c>
      <c r="L1414" s="17" t="str">
        <f>IF(AC1414="Local catalog","",IF(AG1414="Yes",IF(ISNUMBER(E1414),E1414,""),IF(I1414="Keep current",IF(ISNUMBER(E1414),E1414,""),IF(AH1414&lt;&gt;"Yes","",IF(I1414="Approve proposed",F1414,IF(AND(I1414="Use my price",AND(ISNUMBER(J1414),J1414&gt;0)),J1414,""))))))</f>
        <v/>
      </c>
      <c r="M1414" t="str" s="7">
        <f>IF(AND(AG1414="Yes",OR(I1414="Approve proposed",I1414="Use my price")),"CHECK: protected price kept current",IF(OR(I1414="Unreviewed",I1414=""),"Pending review",IF(I1414="Hold","On hold",IF(I1414="Keep current",IF(ISNUMBER(E1414),"Kept current","CHECK: no confirmed current price"),IF(AH1414&lt;&gt;"Yes","CHECK: source needs review",IF(AND(I1414="Use my price",NOT(AND(ISNUMBER(J1414),J1414&gt;0))),"CHECK: enter a price above zero",IF(NOT(OR(I1414="Approve proposed",I1414="Use my price")),"CHECK: choose a listed decision",IF(OR(NOT(ISNUMBER(L1414)),L1414&lt;=0,NOT(ISNUMBER(Y1414)),Y1414&lt;=0,X1414&gt;=1),"CHECK: price or base unavailable",IF(L1414/(Y1414*(1-X1414))-1&lt;0,"CHECK: price below local base","Ready")))))))))</f>
        <v>Pending review</v>
      </c>
      <c r="N1414" s="18">
        <v>8.33</v>
      </c>
      <c r="O1414" s="19">
        <v>0.4</v>
      </c>
      <c r="P1414" s="14">
        <v>0.4521</v>
      </c>
      <c r="Q1414" s="20" t="str">
        <f>IF(AND(ISNUMBER(L1414),ISNUMBER(Y1414),Y1414&gt;0,X1414&lt;1),ROUND(L1414/(Y1414*(1-X1414))-1,4),"")</f>
        <v/>
      </c>
      <c r="R1414" s="12">
        <v>152</v>
      </c>
      <c r="S1414" s="13">
        <f>IF(AND(ISNUMBER(E1414),E1414&gt;0,ISNUMBER(F1414)),R1414*(F1414/E1414-1)*(1-'Start Here'!$B$16),0)</f>
        <v>11.79520000000001</v>
      </c>
      <c r="T1414" s="17">
        <f>IF(AND(M1414="Ready",OR(I1414="Approve proposed",AND(I1414="Use my price",AND(ISNUMBER(J1414),J1414&gt;0))),ISNUMBER(L1414),E1414&gt;0),R1414*(L1414/E1414-1)*(1-'Start Here'!$B$16),0)</f>
        <v>0</v>
      </c>
      <c r="U1414" t="str" s="6">
        <v>Local and Local Line prices differ; Currently hidden; do not activate automatically</v>
      </c>
      <c r="V1414" t="str" s="21">
        <v>No</v>
      </c>
      <c r="W1414" t="str" s="21">
        <v>No</v>
      </c>
      <c r="X1414" s="22">
        <v>0</v>
      </c>
      <c r="Y1414" s="18">
        <v>5.95</v>
      </c>
      <c r="AB1414" t="str" s="6">
        <v>2026-10-01 10:41:27 UTC</v>
      </c>
      <c r="AC1414" t="str" s="6">
        <v>Local Line cache</v>
      </c>
      <c r="AD1414" s="23">
        <v>1026136</v>
      </c>
      <c r="AE1414" s="23">
        <v>815781</v>
      </c>
      <c r="AF1414" t="str" s="23">
        <v>1026136:815781:herdShare</v>
      </c>
      <c r="AG1414" t="str" s="23">
        <v>No</v>
      </c>
      <c r="AH1414" t="str" s="23">
        <v>Yes</v>
      </c>
      <c r="AI1414" s="18">
        <v>113.05</v>
      </c>
    </row>
    <row r="1415" ht="32" customHeight="1">
      <c r="A1415" t="str" s="7">
        <v>Granny Smith All Natural</v>
      </c>
      <c r="B1415" t="str" s="7">
        <v>Gardener's Scrub Soap Bar- Lemongrass and Rosemary</v>
      </c>
      <c r="C1415" t="str" s="7">
        <v>4.5 oz ea</v>
      </c>
      <c r="D1415" t="str" s="7">
        <v>CSA Members</v>
      </c>
      <c r="E1415" s="12">
        <v>8</v>
      </c>
      <c r="F1415" s="13">
        <v>8.64</v>
      </c>
      <c r="G1415" s="13">
        <f>IF(AND(ISNUMBER(E1415),ISNUMBER(F1415)),F1415-E1415,"")</f>
        <v>0.64</v>
      </c>
      <c r="H1415" s="14">
        <f>IF(AND(ISNUMBER(E1415),E1415&gt;0,ISNUMBER(F1415)),F1415/E1415-1,"")</f>
        <v>0.08000000000000007</v>
      </c>
      <c r="I1415" t="str" s="15">
        <v>Unreviewed</v>
      </c>
      <c r="J1415" s="16"/>
      <c r="K1415" t="str" s="15">
        <v/>
      </c>
      <c r="L1415" s="17" t="str">
        <f>IF(AC1415="Local catalog","",IF(AG1415="Yes",IF(ISNUMBER(E1415),E1415,""),IF(I1415="Keep current",IF(ISNUMBER(E1415),E1415,""),IF(AH1415&lt;&gt;"Yes","",IF(I1415="Approve proposed",F1415,IF(AND(I1415="Use my price",AND(ISNUMBER(J1415),J1415&gt;0)),J1415,""))))))</f>
        <v/>
      </c>
      <c r="M1415" t="str" s="7">
        <f>IF(AND(AG1415="Yes",OR(I1415="Approve proposed",I1415="Use my price")),"CHECK: protected price kept current",IF(OR(I1415="Unreviewed",I1415=""),"Pending review",IF(I1415="Hold","On hold",IF(I1415="Keep current",IF(ISNUMBER(E1415),"Kept current","CHECK: no confirmed current price"),IF(AH1415&lt;&gt;"Yes","CHECK: source needs review",IF(AND(I1415="Use my price",NOT(AND(ISNUMBER(J1415),J1415&gt;0))),"CHECK: enter a price above zero",IF(NOT(OR(I1415="Approve proposed",I1415="Use my price")),"CHECK: choose a listed decision",IF(OR(NOT(ISNUMBER(L1415)),L1415&lt;=0,NOT(ISNUMBER(Y1415)),Y1415&lt;=0,X1415&gt;=1),"CHECK: price or base unavailable",IF(L1415/(Y1415*(1-X1415))-1&lt;0,"CHECK: price below local base","Ready")))))))))</f>
        <v>Pending review</v>
      </c>
      <c r="N1415" s="18">
        <v>8.33</v>
      </c>
      <c r="O1415" s="19">
        <v>0.4</v>
      </c>
      <c r="P1415" s="14">
        <v>0.4521</v>
      </c>
      <c r="Q1415" s="20" t="str">
        <f>IF(AND(ISNUMBER(L1415),ISNUMBER(Y1415),Y1415&gt;0,X1415&lt;1),ROUND(L1415/(Y1415*(1-X1415))-1,4),"")</f>
        <v/>
      </c>
      <c r="R1415" s="12">
        <v>32</v>
      </c>
      <c r="S1415" s="13">
        <f>IF(AND(ISNUMBER(E1415),E1415&gt;0,ISNUMBER(F1415)),R1415*(F1415/E1415-1)*(1-'Start Here'!$B$16),0)</f>
        <v>2.4832000000000023</v>
      </c>
      <c r="T1415" s="17">
        <f>IF(AND(M1415="Ready",OR(I1415="Approve proposed",AND(I1415="Use my price",AND(ISNUMBER(J1415),J1415&gt;0))),ISNUMBER(L1415),E1415&gt;0),R1415*(L1415/E1415-1)*(1-'Start Here'!$B$16),0)</f>
        <v>0</v>
      </c>
      <c r="U1415" t="str" s="6">
        <v>Local and Local Line prices differ; Currently hidden; do not activate automatically</v>
      </c>
      <c r="V1415" t="str" s="21">
        <v>No</v>
      </c>
      <c r="W1415" t="str" s="21">
        <v>No</v>
      </c>
      <c r="X1415" s="22">
        <v>0</v>
      </c>
      <c r="Y1415" s="18">
        <v>5.95</v>
      </c>
      <c r="AB1415" t="str" s="6">
        <v>2026-10-01 10:41:27 UTC</v>
      </c>
      <c r="AC1415" t="str" s="6">
        <v>Local Line cache</v>
      </c>
      <c r="AD1415" s="23">
        <v>1026136</v>
      </c>
      <c r="AE1415" s="23">
        <v>815781</v>
      </c>
      <c r="AF1415" t="str" s="23">
        <v>1026136:815781:member</v>
      </c>
      <c r="AG1415" t="str" s="23">
        <v>No</v>
      </c>
      <c r="AH1415" t="str" s="23">
        <v>Yes</v>
      </c>
      <c r="AI1415" s="18">
        <v>23.8</v>
      </c>
    </row>
    <row r="1416" ht="32" customHeight="1">
      <c r="A1416" t="str" s="7">
        <v>Granny Smith All Natural</v>
      </c>
      <c r="B1416" t="str" s="7">
        <v>Gardener's Scrub Soap Bar- Lemongrass and Rosemary</v>
      </c>
      <c r="C1416" t="str" s="7">
        <v>4.5 oz ea</v>
      </c>
      <c r="D1416" t="str" s="7">
        <v>Guest Basket</v>
      </c>
      <c r="E1416" s="12">
        <v>8.33</v>
      </c>
      <c r="F1416" s="13">
        <v>9</v>
      </c>
      <c r="G1416" s="13">
        <f>IF(AND(ISNUMBER(E1416),ISNUMBER(F1416)),F1416-E1416,"")</f>
        <v>0.67</v>
      </c>
      <c r="H1416" s="14">
        <f>IF(AND(ISNUMBER(E1416),E1416&gt;0,ISNUMBER(F1416)),F1416/E1416-1,"")</f>
        <v>0.08043217286914772</v>
      </c>
      <c r="I1416" t="str" s="15">
        <v>Unreviewed</v>
      </c>
      <c r="J1416" s="16"/>
      <c r="K1416" t="str" s="15">
        <v/>
      </c>
      <c r="L1416" s="17" t="str">
        <f>IF(AC1416="Local catalog","",IF(AG1416="Yes",IF(ISNUMBER(E1416),E1416,""),IF(I1416="Keep current",IF(ISNUMBER(E1416),E1416,""),IF(AH1416&lt;&gt;"Yes","",IF(I1416="Approve proposed",F1416,IF(AND(I1416="Use my price",AND(ISNUMBER(J1416),J1416&gt;0)),J1416,""))))))</f>
        <v/>
      </c>
      <c r="M1416" t="str" s="7">
        <f>IF(AND(AG1416="Yes",OR(I1416="Approve proposed",I1416="Use my price")),"CHECK: protected price kept current",IF(OR(I1416="Unreviewed",I1416=""),"Pending review",IF(I1416="Hold","On hold",IF(I1416="Keep current",IF(ISNUMBER(E1416),"Kept current","CHECK: no confirmed current price"),IF(AH1416&lt;&gt;"Yes","CHECK: source needs review",IF(AND(I1416="Use my price",NOT(AND(ISNUMBER(J1416),J1416&gt;0))),"CHECK: enter a price above zero",IF(NOT(OR(I1416="Approve proposed",I1416="Use my price")),"CHECK: choose a listed decision",IF(OR(NOT(ISNUMBER(L1416)),L1416&lt;=0,NOT(ISNUMBER(Y1416)),Y1416&lt;=0,X1416&gt;=1),"CHECK: price or base unavailable",IF(L1416/(Y1416*(1-X1416))-1&lt;0,"CHECK: price below local base","Ready")))))))))</f>
        <v>Pending review</v>
      </c>
      <c r="N1416" s="18">
        <v>8.33</v>
      </c>
      <c r="O1416" s="19">
        <v>0.4</v>
      </c>
      <c r="P1416" s="14">
        <v>0.5126</v>
      </c>
      <c r="Q1416" s="20" t="str">
        <f>IF(AND(ISNUMBER(L1416),ISNUMBER(Y1416),Y1416&gt;0,X1416&lt;1),ROUND(L1416/(Y1416*(1-X1416))-1,4),"")</f>
        <v/>
      </c>
      <c r="R1416" s="12">
        <v>8.33</v>
      </c>
      <c r="S1416" s="13">
        <f>IF(AND(ISNUMBER(E1416),E1416&gt;0,ISNUMBER(F1416)),R1416*(F1416/E1416-1)*(1-'Start Here'!$B$16),0)</f>
        <v>0.6499000000000005</v>
      </c>
      <c r="T1416" s="17">
        <f>IF(AND(M1416="Ready",OR(I1416="Approve proposed",AND(I1416="Use my price",AND(ISNUMBER(J1416),J1416&gt;0))),ISNUMBER(L1416),E1416&gt;0),R1416*(L1416/E1416-1)*(1-'Start Here'!$B$16),0)</f>
        <v>0</v>
      </c>
      <c r="U1416" t="str" s="6">
        <v>Currently hidden; do not activate automatically</v>
      </c>
      <c r="V1416" t="str" s="21">
        <v>No</v>
      </c>
      <c r="W1416" t="str" s="21">
        <v>No</v>
      </c>
      <c r="X1416" s="22">
        <v>0</v>
      </c>
      <c r="Y1416" s="18">
        <v>5.95</v>
      </c>
      <c r="AB1416" t="str" s="6">
        <v>2026-10-01 10:41:27 UTC</v>
      </c>
      <c r="AC1416" t="str" s="6">
        <v>Local Line cache</v>
      </c>
      <c r="AD1416" s="23">
        <v>1026136</v>
      </c>
      <c r="AE1416" s="23">
        <v>815781</v>
      </c>
      <c r="AF1416" t="str" s="23">
        <v>1026136:815781:guest</v>
      </c>
      <c r="AG1416" t="str" s="23">
        <v>No</v>
      </c>
      <c r="AH1416" t="str" s="23">
        <v>Yes</v>
      </c>
      <c r="AI1416" s="18">
        <v>5.95</v>
      </c>
    </row>
    <row r="1417" ht="32" customHeight="1">
      <c r="A1417" t="str" s="7">
        <v>Granny Smith All Natural</v>
      </c>
      <c r="B1417" t="str" s="7">
        <v>Gardener's Scrub Soap Bar- Lemongrass and Rosemary</v>
      </c>
      <c r="C1417" t="str" s="7">
        <v>4.5 oz ea</v>
      </c>
      <c r="D1417" t="str" s="7">
        <v>SNAP</v>
      </c>
      <c r="E1417" s="12">
        <v>8.33</v>
      </c>
      <c r="F1417" s="13">
        <v>8.33</v>
      </c>
      <c r="G1417" s="13">
        <f>IF(AND(ISNUMBER(E1417),ISNUMBER(F1417)),F1417-E1417,"")</f>
        <v>0</v>
      </c>
      <c r="H1417" s="14">
        <f>IF(AND(ISNUMBER(E1417),E1417&gt;0,ISNUMBER(F1417)),F1417/E1417-1,"")</f>
        <v>0</v>
      </c>
      <c r="I1417" t="str" s="15">
        <v>Keep current</v>
      </c>
      <c r="J1417" s="16"/>
      <c r="K1417" t="str" s="15">
        <v/>
      </c>
      <c r="L1417" s="17">
        <f>IF(AC1417="Local catalog","",IF(AG1417="Yes",IF(ISNUMBER(E1417),E1417,""),IF(I1417="Keep current",IF(ISNUMBER(E1417),E1417,""),IF(AH1417&lt;&gt;"Yes","",IF(I1417="Approve proposed",F1417,IF(AND(I1417="Use my price",AND(ISNUMBER(J1417),J1417&gt;0)),J1417,""))))))</f>
        <v>8.33</v>
      </c>
      <c r="M1417" t="str" s="7">
        <f>IF(AND(AG1417="Yes",OR(I1417="Approve proposed",I1417="Use my price")),"CHECK: protected price kept current",IF(OR(I1417="Unreviewed",I1417=""),"Pending review",IF(I1417="Hold","On hold",IF(I1417="Keep current",IF(ISNUMBER(E1417),"Kept current","CHECK: no confirmed current price"),IF(AH1417&lt;&gt;"Yes","CHECK: source needs review",IF(AND(I1417="Use my price",NOT(AND(ISNUMBER(J1417),J1417&gt;0))),"CHECK: enter a price above zero",IF(NOT(OR(I1417="Approve proposed",I1417="Use my price")),"CHECK: choose a listed decision",IF(OR(NOT(ISNUMBER(L1417)),L1417&lt;=0,NOT(ISNUMBER(Y1417)),Y1417&lt;=0,X1417&gt;=1),"CHECK: price or base unavailable",IF(L1417/(Y1417*(1-X1417))-1&lt;0,"CHECK: price below local base","Ready")))))))))</f>
        <v>Kept current</v>
      </c>
      <c r="N1417" s="18">
        <v>8.33</v>
      </c>
      <c r="O1417" s="19">
        <v>0.4</v>
      </c>
      <c r="P1417" s="14">
        <v>0.4</v>
      </c>
      <c r="Q1417" s="20">
        <f>IF(AND(ISNUMBER(L1417),ISNUMBER(Y1417),Y1417&gt;0,X1417&lt;1),ROUND(L1417/(Y1417*(1-X1417))-1,4),"")</f>
        <v>0.4</v>
      </c>
      <c r="R1417" s="12">
        <v>0</v>
      </c>
      <c r="S1417" s="13">
        <f>IF(AND(ISNUMBER(E1417),E1417&gt;0,ISNUMBER(F1417)),R1417*(F1417/E1417-1)*(1-'Start Here'!$B$16),0)</f>
        <v>0</v>
      </c>
      <c r="T1417" s="17">
        <f>IF(AND(M1417="Ready",OR(I1417="Approve proposed",AND(I1417="Use my price",AND(ISNUMBER(J1417),J1417&gt;0))),ISNUMBER(L1417),E1417&gt;0),R1417*(L1417/E1417-1)*(1-'Start Here'!$B$16),0)</f>
        <v>0</v>
      </c>
      <c r="U1417" t="str" s="6">
        <v>SNAP: preserve existing selling price; Currently hidden; do not activate automatically</v>
      </c>
      <c r="V1417" t="str" s="21">
        <v>No</v>
      </c>
      <c r="W1417" t="str" s="21">
        <v>No</v>
      </c>
      <c r="X1417" s="22">
        <v>0</v>
      </c>
      <c r="Y1417" s="18">
        <v>5.95</v>
      </c>
      <c r="AB1417" t="str" s="6">
        <v>2026-10-01 10:41:27 UTC</v>
      </c>
      <c r="AC1417" t="str" s="6">
        <v>Local Line cache</v>
      </c>
      <c r="AD1417" s="23">
        <v>1026136</v>
      </c>
      <c r="AE1417" s="23">
        <v>815781</v>
      </c>
      <c r="AF1417" t="str" s="23">
        <v>1026136:815781:snap</v>
      </c>
      <c r="AG1417" t="str" s="23">
        <v>Yes</v>
      </c>
      <c r="AH1417" t="str" s="23">
        <v>Yes</v>
      </c>
      <c r="AI1417" s="18">
        <v>0</v>
      </c>
    </row>
    <row r="1418" ht="32" customHeight="1">
      <c r="A1418" t="str" s="7">
        <v>Granny Smith All Natural</v>
      </c>
      <c r="B1418" t="str" s="7">
        <v>Lavender Goodness Soap Bar</v>
      </c>
      <c r="C1418" t="str" s="7">
        <v>4.5 oz ea</v>
      </c>
      <c r="D1418" t="str" s="7">
        <v>Herd Share Members</v>
      </c>
      <c r="E1418" s="12">
        <v>8</v>
      </c>
      <c r="F1418" s="13">
        <v>8.64</v>
      </c>
      <c r="G1418" s="13">
        <f>IF(AND(ISNUMBER(E1418),ISNUMBER(F1418)),F1418-E1418,"")</f>
        <v>0.64</v>
      </c>
      <c r="H1418" s="14">
        <f>IF(AND(ISNUMBER(E1418),E1418&gt;0,ISNUMBER(F1418)),F1418/E1418-1,"")</f>
        <v>0.08000000000000007</v>
      </c>
      <c r="I1418" t="str" s="15">
        <v>Unreviewed</v>
      </c>
      <c r="J1418" s="16"/>
      <c r="K1418" t="str" s="15">
        <v/>
      </c>
      <c r="L1418" s="17" t="str">
        <f>IF(AC1418="Local catalog","",IF(AG1418="Yes",IF(ISNUMBER(E1418),E1418,""),IF(I1418="Keep current",IF(ISNUMBER(E1418),E1418,""),IF(AH1418&lt;&gt;"Yes","",IF(I1418="Approve proposed",F1418,IF(AND(I1418="Use my price",AND(ISNUMBER(J1418),J1418&gt;0)),J1418,""))))))</f>
        <v/>
      </c>
      <c r="M1418" t="str" s="7">
        <f>IF(AND(AG1418="Yes",OR(I1418="Approve proposed",I1418="Use my price")),"CHECK: protected price kept current",IF(OR(I1418="Unreviewed",I1418=""),"Pending review",IF(I1418="Hold","On hold",IF(I1418="Keep current",IF(ISNUMBER(E1418),"Kept current","CHECK: no confirmed current price"),IF(AH1418&lt;&gt;"Yes","CHECK: source needs review",IF(AND(I1418="Use my price",NOT(AND(ISNUMBER(J1418),J1418&gt;0))),"CHECK: enter a price above zero",IF(NOT(OR(I1418="Approve proposed",I1418="Use my price")),"CHECK: choose a listed decision",IF(OR(NOT(ISNUMBER(L1418)),L1418&lt;=0,NOT(ISNUMBER(Y1418)),Y1418&lt;=0,X1418&gt;=1),"CHECK: price or base unavailable",IF(L1418/(Y1418*(1-X1418))-1&lt;0,"CHECK: price below local base","Ready")))))))))</f>
        <v>Pending review</v>
      </c>
      <c r="N1418" s="18">
        <v>8.33</v>
      </c>
      <c r="O1418" s="19">
        <v>0.4</v>
      </c>
      <c r="P1418" s="14">
        <v>0.4521</v>
      </c>
      <c r="Q1418" s="20" t="str">
        <f>IF(AND(ISNUMBER(L1418),ISNUMBER(Y1418),Y1418&gt;0,X1418&lt;1),ROUND(L1418/(Y1418*(1-X1418))-1,4),"")</f>
        <v/>
      </c>
      <c r="R1418" s="12">
        <v>120</v>
      </c>
      <c r="S1418" s="13">
        <f>IF(AND(ISNUMBER(E1418),E1418&gt;0,ISNUMBER(F1418)),R1418*(F1418/E1418-1)*(1-'Start Here'!$B$16),0)</f>
        <v>9.312000000000008</v>
      </c>
      <c r="T1418" s="17">
        <f>IF(AND(M1418="Ready",OR(I1418="Approve proposed",AND(I1418="Use my price",AND(ISNUMBER(J1418),J1418&gt;0))),ISNUMBER(L1418),E1418&gt;0),R1418*(L1418/E1418-1)*(1-'Start Here'!$B$16),0)</f>
        <v>0</v>
      </c>
      <c r="U1418" t="str" s="6">
        <v>Local and Local Line prices differ</v>
      </c>
      <c r="V1418" t="str" s="21">
        <v>Yes</v>
      </c>
      <c r="W1418" t="str" s="21">
        <v>No</v>
      </c>
      <c r="X1418" s="22">
        <v>0</v>
      </c>
      <c r="Y1418" s="18">
        <v>5.95</v>
      </c>
      <c r="AB1418" t="str" s="6">
        <v>2026-10-01 10:41:27 UTC</v>
      </c>
      <c r="AC1418" t="str" s="6">
        <v>Local Line cache</v>
      </c>
      <c r="AD1418" s="23">
        <v>1026134</v>
      </c>
      <c r="AE1418" s="23">
        <v>815779</v>
      </c>
      <c r="AF1418" t="str" s="23">
        <v>1026134:815779:herdShare</v>
      </c>
      <c r="AG1418" t="str" s="23">
        <v>No</v>
      </c>
      <c r="AH1418" t="str" s="23">
        <v>Yes</v>
      </c>
      <c r="AI1418" s="18">
        <v>89.25000000000001</v>
      </c>
    </row>
    <row r="1419" ht="32" customHeight="1">
      <c r="A1419" t="str" s="7">
        <v>Granny Smith All Natural</v>
      </c>
      <c r="B1419" t="str" s="7">
        <v>Lavender Goodness Soap Bar</v>
      </c>
      <c r="C1419" t="str" s="7">
        <v>4.5 oz ea</v>
      </c>
      <c r="D1419" t="str" s="7">
        <v>CSA Members</v>
      </c>
      <c r="E1419" s="12">
        <v>8</v>
      </c>
      <c r="F1419" s="13">
        <v>8.64</v>
      </c>
      <c r="G1419" s="13">
        <f>IF(AND(ISNUMBER(E1419),ISNUMBER(F1419)),F1419-E1419,"")</f>
        <v>0.64</v>
      </c>
      <c r="H1419" s="14">
        <f>IF(AND(ISNUMBER(E1419),E1419&gt;0,ISNUMBER(F1419)),F1419/E1419-1,"")</f>
        <v>0.08000000000000007</v>
      </c>
      <c r="I1419" t="str" s="15">
        <v>Unreviewed</v>
      </c>
      <c r="J1419" s="16"/>
      <c r="K1419" t="str" s="15">
        <v/>
      </c>
      <c r="L1419" s="17" t="str">
        <f>IF(AC1419="Local catalog","",IF(AG1419="Yes",IF(ISNUMBER(E1419),E1419,""),IF(I1419="Keep current",IF(ISNUMBER(E1419),E1419,""),IF(AH1419&lt;&gt;"Yes","",IF(I1419="Approve proposed",F1419,IF(AND(I1419="Use my price",AND(ISNUMBER(J1419),J1419&gt;0)),J1419,""))))))</f>
        <v/>
      </c>
      <c r="M1419" t="str" s="7">
        <f>IF(AND(AG1419="Yes",OR(I1419="Approve proposed",I1419="Use my price")),"CHECK: protected price kept current",IF(OR(I1419="Unreviewed",I1419=""),"Pending review",IF(I1419="Hold","On hold",IF(I1419="Keep current",IF(ISNUMBER(E1419),"Kept current","CHECK: no confirmed current price"),IF(AH1419&lt;&gt;"Yes","CHECK: source needs review",IF(AND(I1419="Use my price",NOT(AND(ISNUMBER(J1419),J1419&gt;0))),"CHECK: enter a price above zero",IF(NOT(OR(I1419="Approve proposed",I1419="Use my price")),"CHECK: choose a listed decision",IF(OR(NOT(ISNUMBER(L1419)),L1419&lt;=0,NOT(ISNUMBER(Y1419)),Y1419&lt;=0,X1419&gt;=1),"CHECK: price or base unavailable",IF(L1419/(Y1419*(1-X1419))-1&lt;0,"CHECK: price below local base","Ready")))))))))</f>
        <v>Pending review</v>
      </c>
      <c r="N1419" s="18">
        <v>8.33</v>
      </c>
      <c r="O1419" s="19">
        <v>0.4</v>
      </c>
      <c r="P1419" s="14">
        <v>0.4521</v>
      </c>
      <c r="Q1419" s="20" t="str">
        <f>IF(AND(ISNUMBER(L1419),ISNUMBER(Y1419),Y1419&gt;0,X1419&lt;1),ROUND(L1419/(Y1419*(1-X1419))-1,4),"")</f>
        <v/>
      </c>
      <c r="R1419" s="12">
        <v>32</v>
      </c>
      <c r="S1419" s="13">
        <f>IF(AND(ISNUMBER(E1419),E1419&gt;0,ISNUMBER(F1419)),R1419*(F1419/E1419-1)*(1-'Start Here'!$B$16),0)</f>
        <v>2.4832000000000023</v>
      </c>
      <c r="T1419" s="17">
        <f>IF(AND(M1419="Ready",OR(I1419="Approve proposed",AND(I1419="Use my price",AND(ISNUMBER(J1419),J1419&gt;0))),ISNUMBER(L1419),E1419&gt;0),R1419*(L1419/E1419-1)*(1-'Start Here'!$B$16),0)</f>
        <v>0</v>
      </c>
      <c r="U1419" t="str" s="6">
        <v>Local and Local Line prices differ</v>
      </c>
      <c r="V1419" t="str" s="21">
        <v>Yes</v>
      </c>
      <c r="W1419" t="str" s="21">
        <v>No</v>
      </c>
      <c r="X1419" s="22">
        <v>0</v>
      </c>
      <c r="Y1419" s="18">
        <v>5.95</v>
      </c>
      <c r="AB1419" t="str" s="6">
        <v>2026-10-01 10:41:27 UTC</v>
      </c>
      <c r="AC1419" t="str" s="6">
        <v>Local Line cache</v>
      </c>
      <c r="AD1419" s="23">
        <v>1026134</v>
      </c>
      <c r="AE1419" s="23">
        <v>815779</v>
      </c>
      <c r="AF1419" t="str" s="23">
        <v>1026134:815779:member</v>
      </c>
      <c r="AG1419" t="str" s="23">
        <v>No</v>
      </c>
      <c r="AH1419" t="str" s="23">
        <v>Yes</v>
      </c>
      <c r="AI1419" s="18">
        <v>23.8</v>
      </c>
    </row>
    <row r="1420" ht="32" customHeight="1">
      <c r="A1420" t="str" s="7">
        <v>Granny Smith All Natural</v>
      </c>
      <c r="B1420" t="str" s="7">
        <v>Lavender Goodness Soap Bar</v>
      </c>
      <c r="C1420" t="str" s="7">
        <v>4.5 oz ea</v>
      </c>
      <c r="D1420" t="str" s="7">
        <v>Guest Basket</v>
      </c>
      <c r="E1420" s="12">
        <v>8.33</v>
      </c>
      <c r="F1420" s="13">
        <v>9</v>
      </c>
      <c r="G1420" s="13">
        <f>IF(AND(ISNUMBER(E1420),ISNUMBER(F1420)),F1420-E1420,"")</f>
        <v>0.67</v>
      </c>
      <c r="H1420" s="14">
        <f>IF(AND(ISNUMBER(E1420),E1420&gt;0,ISNUMBER(F1420)),F1420/E1420-1,"")</f>
        <v>0.08043217286914772</v>
      </c>
      <c r="I1420" t="str" s="15">
        <v>Unreviewed</v>
      </c>
      <c r="J1420" s="16"/>
      <c r="K1420" t="str" s="15">
        <v/>
      </c>
      <c r="L1420" s="17" t="str">
        <f>IF(AC1420="Local catalog","",IF(AG1420="Yes",IF(ISNUMBER(E1420),E1420,""),IF(I1420="Keep current",IF(ISNUMBER(E1420),E1420,""),IF(AH1420&lt;&gt;"Yes","",IF(I1420="Approve proposed",F1420,IF(AND(I1420="Use my price",AND(ISNUMBER(J1420),J1420&gt;0)),J1420,""))))))</f>
        <v/>
      </c>
      <c r="M1420" t="str" s="7">
        <f>IF(AND(AG1420="Yes",OR(I1420="Approve proposed",I1420="Use my price")),"CHECK: protected price kept current",IF(OR(I1420="Unreviewed",I1420=""),"Pending review",IF(I1420="Hold","On hold",IF(I1420="Keep current",IF(ISNUMBER(E1420),"Kept current","CHECK: no confirmed current price"),IF(AH1420&lt;&gt;"Yes","CHECK: source needs review",IF(AND(I1420="Use my price",NOT(AND(ISNUMBER(J1420),J1420&gt;0))),"CHECK: enter a price above zero",IF(NOT(OR(I1420="Approve proposed",I1420="Use my price")),"CHECK: choose a listed decision",IF(OR(NOT(ISNUMBER(L1420)),L1420&lt;=0,NOT(ISNUMBER(Y1420)),Y1420&lt;=0,X1420&gt;=1),"CHECK: price or base unavailable",IF(L1420/(Y1420*(1-X1420))-1&lt;0,"CHECK: price below local base","Ready")))))))))</f>
        <v>Pending review</v>
      </c>
      <c r="N1420" s="18">
        <v>8.33</v>
      </c>
      <c r="O1420" s="19">
        <v>0.4</v>
      </c>
      <c r="P1420" s="14">
        <v>0.5126</v>
      </c>
      <c r="Q1420" s="20" t="str">
        <f>IF(AND(ISNUMBER(L1420),ISNUMBER(Y1420),Y1420&gt;0,X1420&lt;1),ROUND(L1420/(Y1420*(1-X1420))-1,4),"")</f>
        <v/>
      </c>
      <c r="R1420" s="12">
        <v>8.33</v>
      </c>
      <c r="S1420" s="13">
        <f>IF(AND(ISNUMBER(E1420),E1420&gt;0,ISNUMBER(F1420)),R1420*(F1420/E1420-1)*(1-'Start Here'!$B$16),0)</f>
        <v>0.6499000000000005</v>
      </c>
      <c r="T1420" s="17">
        <f>IF(AND(M1420="Ready",OR(I1420="Approve proposed",AND(I1420="Use my price",AND(ISNUMBER(J1420),J1420&gt;0))),ISNUMBER(L1420),E1420&gt;0),R1420*(L1420/E1420-1)*(1-'Start Here'!$B$16),0)</f>
        <v>0</v>
      </c>
      <c r="U1420" t="str" s="6">
        <v/>
      </c>
      <c r="V1420" t="str" s="21">
        <v>Yes</v>
      </c>
      <c r="W1420" t="str" s="21">
        <v>No</v>
      </c>
      <c r="X1420" s="22">
        <v>0</v>
      </c>
      <c r="Y1420" s="18">
        <v>5.95</v>
      </c>
      <c r="AB1420" t="str" s="6">
        <v>2026-10-01 10:41:27 UTC</v>
      </c>
      <c r="AC1420" t="str" s="6">
        <v>Local Line cache</v>
      </c>
      <c r="AD1420" s="23">
        <v>1026134</v>
      </c>
      <c r="AE1420" s="23">
        <v>815779</v>
      </c>
      <c r="AF1420" t="str" s="23">
        <v>1026134:815779:guest</v>
      </c>
      <c r="AG1420" t="str" s="23">
        <v>No</v>
      </c>
      <c r="AH1420" t="str" s="23">
        <v>Yes</v>
      </c>
      <c r="AI1420" s="18">
        <v>5.95</v>
      </c>
    </row>
    <row r="1421" ht="32" customHeight="1">
      <c r="A1421" t="str" s="7">
        <v>Granny Smith All Natural</v>
      </c>
      <c r="B1421" t="str" s="7">
        <v>Lavender Goodness Soap Bar</v>
      </c>
      <c r="C1421" t="str" s="7">
        <v>4.5 oz ea</v>
      </c>
      <c r="D1421" t="str" s="7">
        <v>SNAP</v>
      </c>
      <c r="E1421" s="12">
        <v>8.33</v>
      </c>
      <c r="F1421" s="13">
        <v>8.33</v>
      </c>
      <c r="G1421" s="13">
        <f>IF(AND(ISNUMBER(E1421),ISNUMBER(F1421)),F1421-E1421,"")</f>
        <v>0</v>
      </c>
      <c r="H1421" s="14">
        <f>IF(AND(ISNUMBER(E1421),E1421&gt;0,ISNUMBER(F1421)),F1421/E1421-1,"")</f>
        <v>0</v>
      </c>
      <c r="I1421" t="str" s="15">
        <v>Keep current</v>
      </c>
      <c r="J1421" s="16"/>
      <c r="K1421" t="str" s="15">
        <v/>
      </c>
      <c r="L1421" s="17">
        <f>IF(AC1421="Local catalog","",IF(AG1421="Yes",IF(ISNUMBER(E1421),E1421,""),IF(I1421="Keep current",IF(ISNUMBER(E1421),E1421,""),IF(AH1421&lt;&gt;"Yes","",IF(I1421="Approve proposed",F1421,IF(AND(I1421="Use my price",AND(ISNUMBER(J1421),J1421&gt;0)),J1421,""))))))</f>
        <v>8.33</v>
      </c>
      <c r="M1421" t="str" s="7">
        <f>IF(AND(AG1421="Yes",OR(I1421="Approve proposed",I1421="Use my price")),"CHECK: protected price kept current",IF(OR(I1421="Unreviewed",I1421=""),"Pending review",IF(I1421="Hold","On hold",IF(I1421="Keep current",IF(ISNUMBER(E1421),"Kept current","CHECK: no confirmed current price"),IF(AH1421&lt;&gt;"Yes","CHECK: source needs review",IF(AND(I1421="Use my price",NOT(AND(ISNUMBER(J1421),J1421&gt;0))),"CHECK: enter a price above zero",IF(NOT(OR(I1421="Approve proposed",I1421="Use my price")),"CHECK: choose a listed decision",IF(OR(NOT(ISNUMBER(L1421)),L1421&lt;=0,NOT(ISNUMBER(Y1421)),Y1421&lt;=0,X1421&gt;=1),"CHECK: price or base unavailable",IF(L1421/(Y1421*(1-X1421))-1&lt;0,"CHECK: price below local base","Ready")))))))))</f>
        <v>Kept current</v>
      </c>
      <c r="N1421" s="18">
        <v>8.33</v>
      </c>
      <c r="O1421" s="19">
        <v>0.4</v>
      </c>
      <c r="P1421" s="14">
        <v>0.4</v>
      </c>
      <c r="Q1421" s="20">
        <f>IF(AND(ISNUMBER(L1421),ISNUMBER(Y1421),Y1421&gt;0,X1421&lt;1),ROUND(L1421/(Y1421*(1-X1421))-1,4),"")</f>
        <v>0.4</v>
      </c>
      <c r="R1421" s="12">
        <v>0</v>
      </c>
      <c r="S1421" s="13">
        <f>IF(AND(ISNUMBER(E1421),E1421&gt;0,ISNUMBER(F1421)),R1421*(F1421/E1421-1)*(1-'Start Here'!$B$16),0)</f>
        <v>0</v>
      </c>
      <c r="T1421" s="17">
        <f>IF(AND(M1421="Ready",OR(I1421="Approve proposed",AND(I1421="Use my price",AND(ISNUMBER(J1421),J1421&gt;0))),ISNUMBER(L1421),E1421&gt;0),R1421*(L1421/E1421-1)*(1-'Start Here'!$B$16),0)</f>
        <v>0</v>
      </c>
      <c r="U1421" t="str" s="6">
        <v>SNAP: preserve existing selling price</v>
      </c>
      <c r="V1421" t="str" s="21">
        <v>Yes</v>
      </c>
      <c r="W1421" t="str" s="21">
        <v>No</v>
      </c>
      <c r="X1421" s="22">
        <v>0</v>
      </c>
      <c r="Y1421" s="18">
        <v>5.95</v>
      </c>
      <c r="AB1421" t="str" s="6">
        <v>2026-10-01 10:41:27 UTC</v>
      </c>
      <c r="AC1421" t="str" s="6">
        <v>Local Line cache</v>
      </c>
      <c r="AD1421" s="23">
        <v>1026134</v>
      </c>
      <c r="AE1421" s="23">
        <v>815779</v>
      </c>
      <c r="AF1421" t="str" s="23">
        <v>1026134:815779:snap</v>
      </c>
      <c r="AG1421" t="str" s="23">
        <v>Yes</v>
      </c>
      <c r="AH1421" t="str" s="23">
        <v>Yes</v>
      </c>
      <c r="AI1421" s="18">
        <v>0</v>
      </c>
    </row>
    <row r="1422" ht="32" customHeight="1">
      <c r="A1422" t="str" s="7">
        <v>Granny Smith All Natural</v>
      </c>
      <c r="B1422" t="str" s="7">
        <v>Old King Charcoal Soap Bar- Cedarwood and Fir</v>
      </c>
      <c r="C1422" t="str" s="7">
        <v>4.5 oz ea</v>
      </c>
      <c r="D1422" t="str" s="7">
        <v>Herd Share Members</v>
      </c>
      <c r="E1422" s="12">
        <v>8</v>
      </c>
      <c r="F1422" s="13">
        <v>8.64</v>
      </c>
      <c r="G1422" s="13">
        <f>IF(AND(ISNUMBER(E1422),ISNUMBER(F1422)),F1422-E1422,"")</f>
        <v>0.64</v>
      </c>
      <c r="H1422" s="14">
        <f>IF(AND(ISNUMBER(E1422),E1422&gt;0,ISNUMBER(F1422)),F1422/E1422-1,"")</f>
        <v>0.08000000000000007</v>
      </c>
      <c r="I1422" t="str" s="15">
        <v>Unreviewed</v>
      </c>
      <c r="J1422" s="16"/>
      <c r="K1422" t="str" s="15">
        <v/>
      </c>
      <c r="L1422" s="17" t="str">
        <f>IF(AC1422="Local catalog","",IF(AG1422="Yes",IF(ISNUMBER(E1422),E1422,""),IF(I1422="Keep current",IF(ISNUMBER(E1422),E1422,""),IF(AH1422&lt;&gt;"Yes","",IF(I1422="Approve proposed",F1422,IF(AND(I1422="Use my price",AND(ISNUMBER(J1422),J1422&gt;0)),J1422,""))))))</f>
        <v/>
      </c>
      <c r="M1422" t="str" s="7">
        <f>IF(AND(AG1422="Yes",OR(I1422="Approve proposed",I1422="Use my price")),"CHECK: protected price kept current",IF(OR(I1422="Unreviewed",I1422=""),"Pending review",IF(I1422="Hold","On hold",IF(I1422="Keep current",IF(ISNUMBER(E1422),"Kept current","CHECK: no confirmed current price"),IF(AH1422&lt;&gt;"Yes","CHECK: source needs review",IF(AND(I1422="Use my price",NOT(AND(ISNUMBER(J1422),J1422&gt;0))),"CHECK: enter a price above zero",IF(NOT(OR(I1422="Approve proposed",I1422="Use my price")),"CHECK: choose a listed decision",IF(OR(NOT(ISNUMBER(L1422)),L1422&lt;=0,NOT(ISNUMBER(Y1422)),Y1422&lt;=0,X1422&gt;=1),"CHECK: price or base unavailable",IF(L1422/(Y1422*(1-X1422))-1&lt;0,"CHECK: price below local base","Ready")))))))))</f>
        <v>Pending review</v>
      </c>
      <c r="N1422" s="18">
        <v>8.33</v>
      </c>
      <c r="O1422" s="19">
        <v>0.4</v>
      </c>
      <c r="P1422" s="14">
        <v>0.4521</v>
      </c>
      <c r="Q1422" s="20" t="str">
        <f>IF(AND(ISNUMBER(L1422),ISNUMBER(Y1422),Y1422&gt;0,X1422&lt;1),ROUND(L1422/(Y1422*(1-X1422))-1,4),"")</f>
        <v/>
      </c>
      <c r="R1422" s="12">
        <v>168</v>
      </c>
      <c r="S1422" s="13">
        <f>IF(AND(ISNUMBER(E1422),E1422&gt;0,ISNUMBER(F1422)),R1422*(F1422/E1422-1)*(1-'Start Here'!$B$16),0)</f>
        <v>13.036800000000012</v>
      </c>
      <c r="T1422" s="17">
        <f>IF(AND(M1422="Ready",OR(I1422="Approve proposed",AND(I1422="Use my price",AND(ISNUMBER(J1422),J1422&gt;0))),ISNUMBER(L1422),E1422&gt;0),R1422*(L1422/E1422-1)*(1-'Start Here'!$B$16),0)</f>
        <v>0</v>
      </c>
      <c r="U1422" t="str" s="6">
        <v>Local and Local Line prices differ; Currently hidden; do not activate automatically</v>
      </c>
      <c r="V1422" t="str" s="21">
        <v>No</v>
      </c>
      <c r="W1422" t="str" s="21">
        <v>No</v>
      </c>
      <c r="X1422" s="22">
        <v>0</v>
      </c>
      <c r="Y1422" s="18">
        <v>5.95</v>
      </c>
      <c r="AB1422" t="str" s="6">
        <v>2026-10-01 10:41:27 UTC</v>
      </c>
      <c r="AC1422" t="str" s="6">
        <v>Local Line cache</v>
      </c>
      <c r="AD1422" s="23">
        <v>1026135</v>
      </c>
      <c r="AE1422" s="23">
        <v>815780</v>
      </c>
      <c r="AF1422" t="str" s="23">
        <v>1026135:815780:herdShare</v>
      </c>
      <c r="AG1422" t="str" s="23">
        <v>No</v>
      </c>
      <c r="AH1422" t="str" s="23">
        <v>Yes</v>
      </c>
      <c r="AI1422" s="18">
        <v>124.95000000000002</v>
      </c>
    </row>
    <row r="1423" ht="32" customHeight="1">
      <c r="A1423" t="str" s="7">
        <v>Granny Smith All Natural</v>
      </c>
      <c r="B1423" t="str" s="7">
        <v>Old King Charcoal Soap Bar- Cedarwood and Fir</v>
      </c>
      <c r="C1423" t="str" s="7">
        <v>4.5 oz ea</v>
      </c>
      <c r="D1423" t="str" s="7">
        <v>CSA Members</v>
      </c>
      <c r="E1423" s="12">
        <v>8</v>
      </c>
      <c r="F1423" s="13">
        <v>8.64</v>
      </c>
      <c r="G1423" s="13">
        <f>IF(AND(ISNUMBER(E1423),ISNUMBER(F1423)),F1423-E1423,"")</f>
        <v>0.64</v>
      </c>
      <c r="H1423" s="14">
        <f>IF(AND(ISNUMBER(E1423),E1423&gt;0,ISNUMBER(F1423)),F1423/E1423-1,"")</f>
        <v>0.08000000000000007</v>
      </c>
      <c r="I1423" t="str" s="15">
        <v>Unreviewed</v>
      </c>
      <c r="J1423" s="16"/>
      <c r="K1423" t="str" s="15">
        <v/>
      </c>
      <c r="L1423" s="17" t="str">
        <f>IF(AC1423="Local catalog","",IF(AG1423="Yes",IF(ISNUMBER(E1423),E1423,""),IF(I1423="Keep current",IF(ISNUMBER(E1423),E1423,""),IF(AH1423&lt;&gt;"Yes","",IF(I1423="Approve proposed",F1423,IF(AND(I1423="Use my price",AND(ISNUMBER(J1423),J1423&gt;0)),J1423,""))))))</f>
        <v/>
      </c>
      <c r="M1423" t="str" s="7">
        <f>IF(AND(AG1423="Yes",OR(I1423="Approve proposed",I1423="Use my price")),"CHECK: protected price kept current",IF(OR(I1423="Unreviewed",I1423=""),"Pending review",IF(I1423="Hold","On hold",IF(I1423="Keep current",IF(ISNUMBER(E1423),"Kept current","CHECK: no confirmed current price"),IF(AH1423&lt;&gt;"Yes","CHECK: source needs review",IF(AND(I1423="Use my price",NOT(AND(ISNUMBER(J1423),J1423&gt;0))),"CHECK: enter a price above zero",IF(NOT(OR(I1423="Approve proposed",I1423="Use my price")),"CHECK: choose a listed decision",IF(OR(NOT(ISNUMBER(L1423)),L1423&lt;=0,NOT(ISNUMBER(Y1423)),Y1423&lt;=0,X1423&gt;=1),"CHECK: price or base unavailable",IF(L1423/(Y1423*(1-X1423))-1&lt;0,"CHECK: price below local base","Ready")))))))))</f>
        <v>Pending review</v>
      </c>
      <c r="N1423" s="18">
        <v>8.33</v>
      </c>
      <c r="O1423" s="19">
        <v>0.4</v>
      </c>
      <c r="P1423" s="14">
        <v>0.4521</v>
      </c>
      <c r="Q1423" s="20" t="str">
        <f>IF(AND(ISNUMBER(L1423),ISNUMBER(Y1423),Y1423&gt;0,X1423&lt;1),ROUND(L1423/(Y1423*(1-X1423))-1,4),"")</f>
        <v/>
      </c>
      <c r="R1423" s="12">
        <v>16</v>
      </c>
      <c r="S1423" s="13">
        <f>IF(AND(ISNUMBER(E1423),E1423&gt;0,ISNUMBER(F1423)),R1423*(F1423/E1423-1)*(1-'Start Here'!$B$16),0)</f>
        <v>1.2416000000000011</v>
      </c>
      <c r="T1423" s="17">
        <f>IF(AND(M1423="Ready",OR(I1423="Approve proposed",AND(I1423="Use my price",AND(ISNUMBER(J1423),J1423&gt;0))),ISNUMBER(L1423),E1423&gt;0),R1423*(L1423/E1423-1)*(1-'Start Here'!$B$16),0)</f>
        <v>0</v>
      </c>
      <c r="U1423" t="str" s="6">
        <v>Local and Local Line prices differ; Currently hidden; do not activate automatically</v>
      </c>
      <c r="V1423" t="str" s="21">
        <v>No</v>
      </c>
      <c r="W1423" t="str" s="21">
        <v>No</v>
      </c>
      <c r="X1423" s="22">
        <v>0</v>
      </c>
      <c r="Y1423" s="18">
        <v>5.95</v>
      </c>
      <c r="AB1423" t="str" s="6">
        <v>2026-10-01 10:41:27 UTC</v>
      </c>
      <c r="AC1423" t="str" s="6">
        <v>Local Line cache</v>
      </c>
      <c r="AD1423" s="23">
        <v>1026135</v>
      </c>
      <c r="AE1423" s="23">
        <v>815780</v>
      </c>
      <c r="AF1423" t="str" s="23">
        <v>1026135:815780:member</v>
      </c>
      <c r="AG1423" t="str" s="23">
        <v>No</v>
      </c>
      <c r="AH1423" t="str" s="23">
        <v>Yes</v>
      </c>
      <c r="AI1423" s="18">
        <v>11.9</v>
      </c>
    </row>
    <row r="1424" ht="32" customHeight="1">
      <c r="A1424" t="str" s="7">
        <v>Granny Smith All Natural</v>
      </c>
      <c r="B1424" t="str" s="7">
        <v>Old King Charcoal Soap Bar- Cedarwood and Fir</v>
      </c>
      <c r="C1424" t="str" s="7">
        <v>4.5 oz ea</v>
      </c>
      <c r="D1424" t="str" s="7">
        <v>Guest Basket</v>
      </c>
      <c r="E1424" s="12">
        <v>8.33</v>
      </c>
      <c r="F1424" s="13">
        <v>9</v>
      </c>
      <c r="G1424" s="13">
        <f>IF(AND(ISNUMBER(E1424),ISNUMBER(F1424)),F1424-E1424,"")</f>
        <v>0.67</v>
      </c>
      <c r="H1424" s="14">
        <f>IF(AND(ISNUMBER(E1424),E1424&gt;0,ISNUMBER(F1424)),F1424/E1424-1,"")</f>
        <v>0.08043217286914772</v>
      </c>
      <c r="I1424" t="str" s="15">
        <v>Unreviewed</v>
      </c>
      <c r="J1424" s="16"/>
      <c r="K1424" t="str" s="15">
        <v/>
      </c>
      <c r="L1424" s="17" t="str">
        <f>IF(AC1424="Local catalog","",IF(AG1424="Yes",IF(ISNUMBER(E1424),E1424,""),IF(I1424="Keep current",IF(ISNUMBER(E1424),E1424,""),IF(AH1424&lt;&gt;"Yes","",IF(I1424="Approve proposed",F1424,IF(AND(I1424="Use my price",AND(ISNUMBER(J1424),J1424&gt;0)),J1424,""))))))</f>
        <v/>
      </c>
      <c r="M1424" t="str" s="7">
        <f>IF(AND(AG1424="Yes",OR(I1424="Approve proposed",I1424="Use my price")),"CHECK: protected price kept current",IF(OR(I1424="Unreviewed",I1424=""),"Pending review",IF(I1424="Hold","On hold",IF(I1424="Keep current",IF(ISNUMBER(E1424),"Kept current","CHECK: no confirmed current price"),IF(AH1424&lt;&gt;"Yes","CHECK: source needs review",IF(AND(I1424="Use my price",NOT(AND(ISNUMBER(J1424),J1424&gt;0))),"CHECK: enter a price above zero",IF(NOT(OR(I1424="Approve proposed",I1424="Use my price")),"CHECK: choose a listed decision",IF(OR(NOT(ISNUMBER(L1424)),L1424&lt;=0,NOT(ISNUMBER(Y1424)),Y1424&lt;=0,X1424&gt;=1),"CHECK: price or base unavailable",IF(L1424/(Y1424*(1-X1424))-1&lt;0,"CHECK: price below local base","Ready")))))))))</f>
        <v>Pending review</v>
      </c>
      <c r="N1424" s="18">
        <v>8.33</v>
      </c>
      <c r="O1424" s="19">
        <v>0.4</v>
      </c>
      <c r="P1424" s="14">
        <v>0.5126</v>
      </c>
      <c r="Q1424" s="20" t="str">
        <f>IF(AND(ISNUMBER(L1424),ISNUMBER(Y1424),Y1424&gt;0,X1424&lt;1),ROUND(L1424/(Y1424*(1-X1424))-1,4),"")</f>
        <v/>
      </c>
      <c r="R1424" s="12">
        <v>16.66</v>
      </c>
      <c r="S1424" s="13">
        <f>IF(AND(ISNUMBER(E1424),E1424&gt;0,ISNUMBER(F1424)),R1424*(F1424/E1424-1)*(1-'Start Here'!$B$16),0)</f>
        <v>1.299800000000001</v>
      </c>
      <c r="T1424" s="17">
        <f>IF(AND(M1424="Ready",OR(I1424="Approve proposed",AND(I1424="Use my price",AND(ISNUMBER(J1424),J1424&gt;0))),ISNUMBER(L1424),E1424&gt;0),R1424*(L1424/E1424-1)*(1-'Start Here'!$B$16),0)</f>
        <v>0</v>
      </c>
      <c r="U1424" t="str" s="6">
        <v>Currently hidden; do not activate automatically</v>
      </c>
      <c r="V1424" t="str" s="21">
        <v>No</v>
      </c>
      <c r="W1424" t="str" s="21">
        <v>No</v>
      </c>
      <c r="X1424" s="22">
        <v>0</v>
      </c>
      <c r="Y1424" s="18">
        <v>5.95</v>
      </c>
      <c r="AB1424" t="str" s="6">
        <v>2026-10-01 10:41:27 UTC</v>
      </c>
      <c r="AC1424" t="str" s="6">
        <v>Local Line cache</v>
      </c>
      <c r="AD1424" s="23">
        <v>1026135</v>
      </c>
      <c r="AE1424" s="23">
        <v>815780</v>
      </c>
      <c r="AF1424" t="str" s="23">
        <v>1026135:815780:guest</v>
      </c>
      <c r="AG1424" t="str" s="23">
        <v>No</v>
      </c>
      <c r="AH1424" t="str" s="23">
        <v>Yes</v>
      </c>
      <c r="AI1424" s="18">
        <v>11.9</v>
      </c>
    </row>
    <row r="1425" ht="32" customHeight="1">
      <c r="A1425" t="str" s="7">
        <v>Granny Smith All Natural</v>
      </c>
      <c r="B1425" t="str" s="7">
        <v>Old King Charcoal Soap Bar- Cedarwood and Fir</v>
      </c>
      <c r="C1425" t="str" s="7">
        <v>4.5 oz ea</v>
      </c>
      <c r="D1425" t="str" s="7">
        <v>SNAP</v>
      </c>
      <c r="E1425" s="12">
        <v>8.33</v>
      </c>
      <c r="F1425" s="13">
        <v>8.33</v>
      </c>
      <c r="G1425" s="13">
        <f>IF(AND(ISNUMBER(E1425),ISNUMBER(F1425)),F1425-E1425,"")</f>
        <v>0</v>
      </c>
      <c r="H1425" s="14">
        <f>IF(AND(ISNUMBER(E1425),E1425&gt;0,ISNUMBER(F1425)),F1425/E1425-1,"")</f>
        <v>0</v>
      </c>
      <c r="I1425" t="str" s="15">
        <v>Keep current</v>
      </c>
      <c r="J1425" s="16"/>
      <c r="K1425" t="str" s="15">
        <v/>
      </c>
      <c r="L1425" s="17">
        <f>IF(AC1425="Local catalog","",IF(AG1425="Yes",IF(ISNUMBER(E1425),E1425,""),IF(I1425="Keep current",IF(ISNUMBER(E1425),E1425,""),IF(AH1425&lt;&gt;"Yes","",IF(I1425="Approve proposed",F1425,IF(AND(I1425="Use my price",AND(ISNUMBER(J1425),J1425&gt;0)),J1425,""))))))</f>
        <v>8.33</v>
      </c>
      <c r="M1425" t="str" s="7">
        <f>IF(AND(AG1425="Yes",OR(I1425="Approve proposed",I1425="Use my price")),"CHECK: protected price kept current",IF(OR(I1425="Unreviewed",I1425=""),"Pending review",IF(I1425="Hold","On hold",IF(I1425="Keep current",IF(ISNUMBER(E1425),"Kept current","CHECK: no confirmed current price"),IF(AH1425&lt;&gt;"Yes","CHECK: source needs review",IF(AND(I1425="Use my price",NOT(AND(ISNUMBER(J1425),J1425&gt;0))),"CHECK: enter a price above zero",IF(NOT(OR(I1425="Approve proposed",I1425="Use my price")),"CHECK: choose a listed decision",IF(OR(NOT(ISNUMBER(L1425)),L1425&lt;=0,NOT(ISNUMBER(Y1425)),Y1425&lt;=0,X1425&gt;=1),"CHECK: price or base unavailable",IF(L1425/(Y1425*(1-X1425))-1&lt;0,"CHECK: price below local base","Ready")))))))))</f>
        <v>Kept current</v>
      </c>
      <c r="N1425" s="18">
        <v>8.33</v>
      </c>
      <c r="O1425" s="19">
        <v>0.4</v>
      </c>
      <c r="P1425" s="14">
        <v>0.4</v>
      </c>
      <c r="Q1425" s="20">
        <f>IF(AND(ISNUMBER(L1425),ISNUMBER(Y1425),Y1425&gt;0,X1425&lt;1),ROUND(L1425/(Y1425*(1-X1425))-1,4),"")</f>
        <v>0.4</v>
      </c>
      <c r="R1425" s="12">
        <v>0</v>
      </c>
      <c r="S1425" s="13">
        <f>IF(AND(ISNUMBER(E1425),E1425&gt;0,ISNUMBER(F1425)),R1425*(F1425/E1425-1)*(1-'Start Here'!$B$16),0)</f>
        <v>0</v>
      </c>
      <c r="T1425" s="17">
        <f>IF(AND(M1425="Ready",OR(I1425="Approve proposed",AND(I1425="Use my price",AND(ISNUMBER(J1425),J1425&gt;0))),ISNUMBER(L1425),E1425&gt;0),R1425*(L1425/E1425-1)*(1-'Start Here'!$B$16),0)</f>
        <v>0</v>
      </c>
      <c r="U1425" t="str" s="6">
        <v>SNAP: preserve existing selling price; Currently hidden; do not activate automatically</v>
      </c>
      <c r="V1425" t="str" s="21">
        <v>No</v>
      </c>
      <c r="W1425" t="str" s="21">
        <v>No</v>
      </c>
      <c r="X1425" s="22">
        <v>0</v>
      </c>
      <c r="Y1425" s="18">
        <v>5.95</v>
      </c>
      <c r="AB1425" t="str" s="6">
        <v>2026-10-01 10:41:27 UTC</v>
      </c>
      <c r="AC1425" t="str" s="6">
        <v>Local Line cache</v>
      </c>
      <c r="AD1425" s="23">
        <v>1026135</v>
      </c>
      <c r="AE1425" s="23">
        <v>815780</v>
      </c>
      <c r="AF1425" t="str" s="23">
        <v>1026135:815780:snap</v>
      </c>
      <c r="AG1425" t="str" s="23">
        <v>Yes</v>
      </c>
      <c r="AH1425" t="str" s="23">
        <v>Yes</v>
      </c>
      <c r="AI1425" s="18">
        <v>0</v>
      </c>
    </row>
    <row r="1426" ht="32" customHeight="1">
      <c r="A1426" t="str" s="7">
        <v>Granny Smith All Natural</v>
      </c>
      <c r="B1426" t="str" s="7">
        <v>Oregon Peppermint Fields Soap Bar</v>
      </c>
      <c r="C1426" t="str" s="7">
        <v>4.5 oz ea</v>
      </c>
      <c r="D1426" t="str" s="7">
        <v>Herd Share Members</v>
      </c>
      <c r="E1426" s="12">
        <v>8</v>
      </c>
      <c r="F1426" s="13">
        <v>8.64</v>
      </c>
      <c r="G1426" s="13">
        <f>IF(AND(ISNUMBER(E1426),ISNUMBER(F1426)),F1426-E1426,"")</f>
        <v>0.64</v>
      </c>
      <c r="H1426" s="14">
        <f>IF(AND(ISNUMBER(E1426),E1426&gt;0,ISNUMBER(F1426)),F1426/E1426-1,"")</f>
        <v>0.08000000000000007</v>
      </c>
      <c r="I1426" t="str" s="15">
        <v>Unreviewed</v>
      </c>
      <c r="J1426" s="16"/>
      <c r="K1426" t="str" s="15">
        <v/>
      </c>
      <c r="L1426" s="17" t="str">
        <f>IF(AC1426="Local catalog","",IF(AG1426="Yes",IF(ISNUMBER(E1426),E1426,""),IF(I1426="Keep current",IF(ISNUMBER(E1426),E1426,""),IF(AH1426&lt;&gt;"Yes","",IF(I1426="Approve proposed",F1426,IF(AND(I1426="Use my price",AND(ISNUMBER(J1426),J1426&gt;0)),J1426,""))))))</f>
        <v/>
      </c>
      <c r="M1426" t="str" s="7">
        <f>IF(AND(AG1426="Yes",OR(I1426="Approve proposed",I1426="Use my price")),"CHECK: protected price kept current",IF(OR(I1426="Unreviewed",I1426=""),"Pending review",IF(I1426="Hold","On hold",IF(I1426="Keep current",IF(ISNUMBER(E1426),"Kept current","CHECK: no confirmed current price"),IF(AH1426&lt;&gt;"Yes","CHECK: source needs review",IF(AND(I1426="Use my price",NOT(AND(ISNUMBER(J1426),J1426&gt;0))),"CHECK: enter a price above zero",IF(NOT(OR(I1426="Approve proposed",I1426="Use my price")),"CHECK: choose a listed decision",IF(OR(NOT(ISNUMBER(L1426)),L1426&lt;=0,NOT(ISNUMBER(Y1426)),Y1426&lt;=0,X1426&gt;=1),"CHECK: price or base unavailable",IF(L1426/(Y1426*(1-X1426))-1&lt;0,"CHECK: price below local base","Ready")))))))))</f>
        <v>Pending review</v>
      </c>
      <c r="N1426" s="18">
        <v>8.33</v>
      </c>
      <c r="O1426" s="19">
        <v>0.4</v>
      </c>
      <c r="P1426" s="14">
        <v>0.4521</v>
      </c>
      <c r="Q1426" s="20" t="str">
        <f>IF(AND(ISNUMBER(L1426),ISNUMBER(Y1426),Y1426&gt;0,X1426&lt;1),ROUND(L1426/(Y1426*(1-X1426))-1,4),"")</f>
        <v/>
      </c>
      <c r="R1426" s="12">
        <v>112</v>
      </c>
      <c r="S1426" s="13">
        <f>IF(AND(ISNUMBER(E1426),E1426&gt;0,ISNUMBER(F1426)),R1426*(F1426/E1426-1)*(1-'Start Here'!$B$16),0)</f>
        <v>8.691200000000007</v>
      </c>
      <c r="T1426" s="17">
        <f>IF(AND(M1426="Ready",OR(I1426="Approve proposed",AND(I1426="Use my price",AND(ISNUMBER(J1426),J1426&gt;0))),ISNUMBER(L1426),E1426&gt;0),R1426*(L1426/E1426-1)*(1-'Start Here'!$B$16),0)</f>
        <v>0</v>
      </c>
      <c r="U1426" t="str" s="6">
        <v>Local and Local Line prices differ; Currently hidden; do not activate automatically</v>
      </c>
      <c r="V1426" t="str" s="21">
        <v>No</v>
      </c>
      <c r="W1426" t="str" s="21">
        <v>No</v>
      </c>
      <c r="X1426" s="22">
        <v>0</v>
      </c>
      <c r="Y1426" s="18">
        <v>5.95</v>
      </c>
      <c r="AB1426" t="str" s="6">
        <v>2026-10-01 10:41:27 UTC</v>
      </c>
      <c r="AC1426" t="str" s="6">
        <v>Local Line cache</v>
      </c>
      <c r="AD1426" s="23">
        <v>1033694</v>
      </c>
      <c r="AE1426" s="23">
        <v>829893</v>
      </c>
      <c r="AF1426" t="str" s="23">
        <v>1033694:829893:herdShare</v>
      </c>
      <c r="AG1426" t="str" s="23">
        <v>No</v>
      </c>
      <c r="AH1426" t="str" s="23">
        <v>Yes</v>
      </c>
      <c r="AI1426" s="18">
        <v>83.3</v>
      </c>
    </row>
    <row r="1427" ht="32" customHeight="1">
      <c r="A1427" t="str" s="7">
        <v>Granny Smith All Natural</v>
      </c>
      <c r="B1427" t="str" s="7">
        <v>Oregon Peppermint Fields Soap Bar</v>
      </c>
      <c r="C1427" t="str" s="7">
        <v>4.5 oz ea</v>
      </c>
      <c r="D1427" t="str" s="7">
        <v>CSA Members</v>
      </c>
      <c r="E1427" s="12">
        <v>8</v>
      </c>
      <c r="F1427" s="13">
        <v>8.64</v>
      </c>
      <c r="G1427" s="13">
        <f>IF(AND(ISNUMBER(E1427),ISNUMBER(F1427)),F1427-E1427,"")</f>
        <v>0.64</v>
      </c>
      <c r="H1427" s="14">
        <f>IF(AND(ISNUMBER(E1427),E1427&gt;0,ISNUMBER(F1427)),F1427/E1427-1,"")</f>
        <v>0.08000000000000007</v>
      </c>
      <c r="I1427" t="str" s="15">
        <v>Unreviewed</v>
      </c>
      <c r="J1427" s="16"/>
      <c r="K1427" t="str" s="15">
        <v/>
      </c>
      <c r="L1427" s="17" t="str">
        <f>IF(AC1427="Local catalog","",IF(AG1427="Yes",IF(ISNUMBER(E1427),E1427,""),IF(I1427="Keep current",IF(ISNUMBER(E1427),E1427,""),IF(AH1427&lt;&gt;"Yes","",IF(I1427="Approve proposed",F1427,IF(AND(I1427="Use my price",AND(ISNUMBER(J1427),J1427&gt;0)),J1427,""))))))</f>
        <v/>
      </c>
      <c r="M1427" t="str" s="7">
        <f>IF(AND(AG1427="Yes",OR(I1427="Approve proposed",I1427="Use my price")),"CHECK: protected price kept current",IF(OR(I1427="Unreviewed",I1427=""),"Pending review",IF(I1427="Hold","On hold",IF(I1427="Keep current",IF(ISNUMBER(E1427),"Kept current","CHECK: no confirmed current price"),IF(AH1427&lt;&gt;"Yes","CHECK: source needs review",IF(AND(I1427="Use my price",NOT(AND(ISNUMBER(J1427),J1427&gt;0))),"CHECK: enter a price above zero",IF(NOT(OR(I1427="Approve proposed",I1427="Use my price")),"CHECK: choose a listed decision",IF(OR(NOT(ISNUMBER(L1427)),L1427&lt;=0,NOT(ISNUMBER(Y1427)),Y1427&lt;=0,X1427&gt;=1),"CHECK: price or base unavailable",IF(L1427/(Y1427*(1-X1427))-1&lt;0,"CHECK: price below local base","Ready")))))))))</f>
        <v>Pending review</v>
      </c>
      <c r="N1427" s="18">
        <v>8.33</v>
      </c>
      <c r="O1427" s="19">
        <v>0.4</v>
      </c>
      <c r="P1427" s="14">
        <v>0.4521</v>
      </c>
      <c r="Q1427" s="20" t="str">
        <f>IF(AND(ISNUMBER(L1427),ISNUMBER(Y1427),Y1427&gt;0,X1427&lt;1),ROUND(L1427/(Y1427*(1-X1427))-1,4),"")</f>
        <v/>
      </c>
      <c r="R1427" s="12">
        <v>24</v>
      </c>
      <c r="S1427" s="13">
        <f>IF(AND(ISNUMBER(E1427),E1427&gt;0,ISNUMBER(F1427)),R1427*(F1427/E1427-1)*(1-'Start Here'!$B$16),0)</f>
        <v>1.8624000000000016</v>
      </c>
      <c r="T1427" s="17">
        <f>IF(AND(M1427="Ready",OR(I1427="Approve proposed",AND(I1427="Use my price",AND(ISNUMBER(J1427),J1427&gt;0))),ISNUMBER(L1427),E1427&gt;0),R1427*(L1427/E1427-1)*(1-'Start Here'!$B$16),0)</f>
        <v>0</v>
      </c>
      <c r="U1427" t="str" s="6">
        <v>Local and Local Line prices differ; Currently hidden; do not activate automatically</v>
      </c>
      <c r="V1427" t="str" s="21">
        <v>No</v>
      </c>
      <c r="W1427" t="str" s="21">
        <v>No</v>
      </c>
      <c r="X1427" s="22">
        <v>0</v>
      </c>
      <c r="Y1427" s="18">
        <v>5.95</v>
      </c>
      <c r="AB1427" t="str" s="6">
        <v>2026-10-01 10:41:27 UTC</v>
      </c>
      <c r="AC1427" t="str" s="6">
        <v>Local Line cache</v>
      </c>
      <c r="AD1427" s="23">
        <v>1033694</v>
      </c>
      <c r="AE1427" s="23">
        <v>829893</v>
      </c>
      <c r="AF1427" t="str" s="23">
        <v>1033694:829893:member</v>
      </c>
      <c r="AG1427" t="str" s="23">
        <v>No</v>
      </c>
      <c r="AH1427" t="str" s="23">
        <v>Yes</v>
      </c>
      <c r="AI1427" s="18">
        <v>17.85</v>
      </c>
    </row>
    <row r="1428" ht="32" customHeight="1">
      <c r="A1428" t="str" s="7">
        <v>Granny Smith All Natural</v>
      </c>
      <c r="B1428" t="str" s="7">
        <v>Oregon Peppermint Fields Soap Bar</v>
      </c>
      <c r="C1428" t="str" s="7">
        <v>4.5 oz ea</v>
      </c>
      <c r="D1428" t="str" s="7">
        <v>Guest Basket</v>
      </c>
      <c r="E1428" s="12">
        <v>8.33</v>
      </c>
      <c r="F1428" s="13">
        <v>9</v>
      </c>
      <c r="G1428" s="13">
        <f>IF(AND(ISNUMBER(E1428),ISNUMBER(F1428)),F1428-E1428,"")</f>
        <v>0.67</v>
      </c>
      <c r="H1428" s="14">
        <f>IF(AND(ISNUMBER(E1428),E1428&gt;0,ISNUMBER(F1428)),F1428/E1428-1,"")</f>
        <v>0.08043217286914772</v>
      </c>
      <c r="I1428" t="str" s="15">
        <v>Unreviewed</v>
      </c>
      <c r="J1428" s="16"/>
      <c r="K1428" t="str" s="15">
        <v/>
      </c>
      <c r="L1428" s="17" t="str">
        <f>IF(AC1428="Local catalog","",IF(AG1428="Yes",IF(ISNUMBER(E1428),E1428,""),IF(I1428="Keep current",IF(ISNUMBER(E1428),E1428,""),IF(AH1428&lt;&gt;"Yes","",IF(I1428="Approve proposed",F1428,IF(AND(I1428="Use my price",AND(ISNUMBER(J1428),J1428&gt;0)),J1428,""))))))</f>
        <v/>
      </c>
      <c r="M1428" t="str" s="7">
        <f>IF(AND(AG1428="Yes",OR(I1428="Approve proposed",I1428="Use my price")),"CHECK: protected price kept current",IF(OR(I1428="Unreviewed",I1428=""),"Pending review",IF(I1428="Hold","On hold",IF(I1428="Keep current",IF(ISNUMBER(E1428),"Kept current","CHECK: no confirmed current price"),IF(AH1428&lt;&gt;"Yes","CHECK: source needs review",IF(AND(I1428="Use my price",NOT(AND(ISNUMBER(J1428),J1428&gt;0))),"CHECK: enter a price above zero",IF(NOT(OR(I1428="Approve proposed",I1428="Use my price")),"CHECK: choose a listed decision",IF(OR(NOT(ISNUMBER(L1428)),L1428&lt;=0,NOT(ISNUMBER(Y1428)),Y1428&lt;=0,X1428&gt;=1),"CHECK: price or base unavailable",IF(L1428/(Y1428*(1-X1428))-1&lt;0,"CHECK: price below local base","Ready")))))))))</f>
        <v>Pending review</v>
      </c>
      <c r="N1428" s="18">
        <v>8.33</v>
      </c>
      <c r="O1428" s="19">
        <v>0.4</v>
      </c>
      <c r="P1428" s="14">
        <v>0.5126</v>
      </c>
      <c r="Q1428" s="20" t="str">
        <f>IF(AND(ISNUMBER(L1428),ISNUMBER(Y1428),Y1428&gt;0,X1428&lt;1),ROUND(L1428/(Y1428*(1-X1428))-1,4),"")</f>
        <v/>
      </c>
      <c r="R1428" s="12">
        <v>16.17</v>
      </c>
      <c r="S1428" s="13">
        <f>IF(AND(ISNUMBER(E1428),E1428&gt;0,ISNUMBER(F1428)),R1428*(F1428/E1428-1)*(1-'Start Here'!$B$16),0)</f>
        <v>1.2615705882352952</v>
      </c>
      <c r="T1428" s="17">
        <f>IF(AND(M1428="Ready",OR(I1428="Approve proposed",AND(I1428="Use my price",AND(ISNUMBER(J1428),J1428&gt;0))),ISNUMBER(L1428),E1428&gt;0),R1428*(L1428/E1428-1)*(1-'Start Here'!$B$16),0)</f>
        <v>0</v>
      </c>
      <c r="U1428" t="str" s="6">
        <v>Currently hidden; do not activate automatically</v>
      </c>
      <c r="V1428" t="str" s="21">
        <v>No</v>
      </c>
      <c r="W1428" t="str" s="21">
        <v>No</v>
      </c>
      <c r="X1428" s="22">
        <v>0</v>
      </c>
      <c r="Y1428" s="18">
        <v>5.95</v>
      </c>
      <c r="AB1428" t="str" s="6">
        <v>2026-10-01 10:41:27 UTC</v>
      </c>
      <c r="AC1428" t="str" s="6">
        <v>Local Line cache</v>
      </c>
      <c r="AD1428" s="23">
        <v>1033694</v>
      </c>
      <c r="AE1428" s="23">
        <v>829893</v>
      </c>
      <c r="AF1428" t="str" s="23">
        <v>1033694:829893:guest</v>
      </c>
      <c r="AG1428" t="str" s="23">
        <v>No</v>
      </c>
      <c r="AH1428" t="str" s="23">
        <v>Yes</v>
      </c>
      <c r="AI1428" s="18">
        <v>11.9</v>
      </c>
    </row>
    <row r="1429" ht="32" customHeight="1">
      <c r="A1429" t="str" s="7">
        <v>Granny Smith All Natural</v>
      </c>
      <c r="B1429" t="str" s="7">
        <v>Oregon Peppermint Fields Soap Bar</v>
      </c>
      <c r="C1429" t="str" s="7">
        <v>4.5 oz ea</v>
      </c>
      <c r="D1429" t="str" s="7">
        <v>SNAP</v>
      </c>
      <c r="G1429" s="13" t="str">
        <f>IF(AND(ISNUMBER(E1429),ISNUMBER(F1429)),F1429-E1429,"")</f>
        <v/>
      </c>
      <c r="H1429" s="14" t="str">
        <f>IF(AND(ISNUMBER(E1429),E1429&gt;0,ISNUMBER(F1429)),F1429/E1429-1,"")</f>
        <v/>
      </c>
      <c r="I1429" t="str" s="15">
        <v>Hold</v>
      </c>
      <c r="J1429" s="24"/>
      <c r="K1429" t="str" s="15">
        <v/>
      </c>
      <c r="L1429" s="17" t="str">
        <f>IF(AC1429="Local catalog","",IF(AG1429="Yes",IF(ISNUMBER(E1429),E1429,""),IF(I1429="Keep current",IF(ISNUMBER(E1429),E1429,""),IF(AH1429&lt;&gt;"Yes","",IF(I1429="Approve proposed",F1429,IF(AND(I1429="Use my price",AND(ISNUMBER(J1429),J1429&gt;0)),J1429,""))))))</f>
        <v/>
      </c>
      <c r="M1429" t="str" s="7">
        <f>IF(AND(AG1429="Yes",OR(I1429="Approve proposed",I1429="Use my price")),"CHECK: protected price kept current",IF(OR(I1429="Unreviewed",I1429=""),"Pending review",IF(I1429="Hold","On hold",IF(I1429="Keep current",IF(ISNUMBER(E1429),"Kept current","CHECK: no confirmed current price"),IF(AH1429&lt;&gt;"Yes","CHECK: source needs review",IF(AND(I1429="Use my price",NOT(AND(ISNUMBER(J1429),J1429&gt;0))),"CHECK: enter a price above zero",IF(NOT(OR(I1429="Approve proposed",I1429="Use my price")),"CHECK: choose a listed decision",IF(OR(NOT(ISNUMBER(L1429)),L1429&lt;=0,NOT(ISNUMBER(Y1429)),Y1429&lt;=0,X1429&gt;=1),"CHECK: price or base unavailable",IF(L1429/(Y1429*(1-X1429))-1&lt;0,"CHECK: price below local base","Ready")))))))))</f>
        <v>On hold</v>
      </c>
      <c r="N1429" s="18">
        <v>8.33</v>
      </c>
      <c r="O1429" s="19">
        <v>0.4</v>
      </c>
      <c r="Q1429" s="20" t="str">
        <f>IF(AND(ISNUMBER(L1429),ISNUMBER(Y1429),Y1429&gt;0,X1429&lt;1),ROUND(L1429/(Y1429*(1-X1429))-1,4),"")</f>
        <v/>
      </c>
      <c r="R1429" s="12">
        <v>0</v>
      </c>
      <c r="S1429" s="13">
        <f>IF(AND(ISNUMBER(E1429),E1429&gt;0,ISNUMBER(F1429)),R1429*(F1429/E1429-1)*(1-'Start Here'!$B$16),0)</f>
        <v>0</v>
      </c>
      <c r="T1429" s="17">
        <f>IF(AND(M1429="Ready",OR(I1429="Approve proposed",AND(I1429="Use my price",AND(ISNUMBER(J1429),J1429&gt;0))),ISNUMBER(L1429),E1429&gt;0),R1429*(L1429/E1429-1)*(1-'Start Here'!$B$16),0)</f>
        <v>0</v>
      </c>
      <c r="U1429" t="str" s="6">
        <v>SNAP: preserve existing selling price; No confirmed Local Line price/list; local calculation is reference only; Currently hidden; do not activate automatically</v>
      </c>
      <c r="V1429" t="str" s="21">
        <v>No</v>
      </c>
      <c r="W1429" t="str" s="21">
        <v>No</v>
      </c>
      <c r="X1429" s="22">
        <v>0</v>
      </c>
      <c r="Y1429" s="18">
        <v>5.95</v>
      </c>
      <c r="AB1429" t="str" s="6">
        <v/>
      </c>
      <c r="AC1429" t="str" s="6">
        <v>Local calculation only</v>
      </c>
      <c r="AD1429" s="23">
        <v>1033694</v>
      </c>
      <c r="AE1429" s="23">
        <v>829893</v>
      </c>
      <c r="AF1429" t="str" s="23">
        <v>1033694:829893:snap</v>
      </c>
      <c r="AG1429" t="str" s="23">
        <v>Yes</v>
      </c>
      <c r="AH1429" t="str" s="23">
        <v>No</v>
      </c>
      <c r="AI1429" s="18">
        <v>0</v>
      </c>
    </row>
    <row r="1430" ht="32" customHeight="1">
      <c r="A1430" t="str" s="7">
        <v>Granny Smith All Natural</v>
      </c>
      <c r="B1430" t="str" s="7">
        <v>Shampoo Bar-  Honeysuckle</v>
      </c>
      <c r="C1430" t="str" s="7">
        <v>4.5 oz ea</v>
      </c>
      <c r="D1430" t="str" s="7">
        <v>Herd Share Members</v>
      </c>
      <c r="E1430" s="12">
        <v>8</v>
      </c>
      <c r="F1430" s="13">
        <v>8.64</v>
      </c>
      <c r="G1430" s="13">
        <f>IF(AND(ISNUMBER(E1430),ISNUMBER(F1430)),F1430-E1430,"")</f>
        <v>0.64</v>
      </c>
      <c r="H1430" s="14">
        <f>IF(AND(ISNUMBER(E1430),E1430&gt;0,ISNUMBER(F1430)),F1430/E1430-1,"")</f>
        <v>0.08000000000000007</v>
      </c>
      <c r="I1430" t="str" s="15">
        <v>Unreviewed</v>
      </c>
      <c r="J1430" s="16"/>
      <c r="K1430" t="str" s="15">
        <v/>
      </c>
      <c r="L1430" s="17" t="str">
        <f>IF(AC1430="Local catalog","",IF(AG1430="Yes",IF(ISNUMBER(E1430),E1430,""),IF(I1430="Keep current",IF(ISNUMBER(E1430),E1430,""),IF(AH1430&lt;&gt;"Yes","",IF(I1430="Approve proposed",F1430,IF(AND(I1430="Use my price",AND(ISNUMBER(J1430),J1430&gt;0)),J1430,""))))))</f>
        <v/>
      </c>
      <c r="M1430" t="str" s="7">
        <f>IF(AND(AG1430="Yes",OR(I1430="Approve proposed",I1430="Use my price")),"CHECK: protected price kept current",IF(OR(I1430="Unreviewed",I1430=""),"Pending review",IF(I1430="Hold","On hold",IF(I1430="Keep current",IF(ISNUMBER(E1430),"Kept current","CHECK: no confirmed current price"),IF(AH1430&lt;&gt;"Yes","CHECK: source needs review",IF(AND(I1430="Use my price",NOT(AND(ISNUMBER(J1430),J1430&gt;0))),"CHECK: enter a price above zero",IF(NOT(OR(I1430="Approve proposed",I1430="Use my price")),"CHECK: choose a listed decision",IF(OR(NOT(ISNUMBER(L1430)),L1430&lt;=0,NOT(ISNUMBER(Y1430)),Y1430&lt;=0,X1430&gt;=1),"CHECK: price or base unavailable",IF(L1430/(Y1430*(1-X1430))-1&lt;0,"CHECK: price below local base","Ready")))))))))</f>
        <v>Pending review</v>
      </c>
      <c r="N1430" s="18">
        <v>8.33</v>
      </c>
      <c r="O1430" s="19">
        <v>0.4</v>
      </c>
      <c r="P1430" s="14">
        <v>0.4521</v>
      </c>
      <c r="Q1430" s="20" t="str">
        <f>IF(AND(ISNUMBER(L1430),ISNUMBER(Y1430),Y1430&gt;0,X1430&lt;1),ROUND(L1430/(Y1430*(1-X1430))-1,4),"")</f>
        <v/>
      </c>
      <c r="R1430" s="12">
        <v>144</v>
      </c>
      <c r="S1430" s="13">
        <f>IF(AND(ISNUMBER(E1430),E1430&gt;0,ISNUMBER(F1430)),R1430*(F1430/E1430-1)*(1-'Start Here'!$B$16),0)</f>
        <v>11.17440000000001</v>
      </c>
      <c r="T1430" s="17">
        <f>IF(AND(M1430="Ready",OR(I1430="Approve proposed",AND(I1430="Use my price",AND(ISNUMBER(J1430),J1430&gt;0))),ISNUMBER(L1430),E1430&gt;0),R1430*(L1430/E1430-1)*(1-'Start Here'!$B$16),0)</f>
        <v>0</v>
      </c>
      <c r="U1430" t="str" s="6">
        <v>Local and Local Line prices differ; Currently hidden; do not activate automatically</v>
      </c>
      <c r="V1430" t="str" s="21">
        <v>No</v>
      </c>
      <c r="W1430" t="str" s="21">
        <v>No</v>
      </c>
      <c r="X1430" s="22">
        <v>0</v>
      </c>
      <c r="Y1430" s="18">
        <v>5.95</v>
      </c>
      <c r="AB1430" t="str" s="6">
        <v>2026-10-01 10:41:27 UTC</v>
      </c>
      <c r="AC1430" t="str" s="6">
        <v>Local Line cache</v>
      </c>
      <c r="AD1430" s="23">
        <v>1026139</v>
      </c>
      <c r="AE1430" s="23">
        <v>815785</v>
      </c>
      <c r="AF1430" t="str" s="23">
        <v>1026139:815785:herdShare</v>
      </c>
      <c r="AG1430" t="str" s="23">
        <v>No</v>
      </c>
      <c r="AH1430" t="str" s="23">
        <v>Yes</v>
      </c>
      <c r="AI1430" s="18">
        <v>107.10000000000001</v>
      </c>
    </row>
    <row r="1431" ht="32" customHeight="1">
      <c r="A1431" t="str" s="7">
        <v>Granny Smith All Natural</v>
      </c>
      <c r="B1431" t="str" s="7">
        <v>Shampoo Bar-  Honeysuckle</v>
      </c>
      <c r="C1431" t="str" s="7">
        <v>4.5 oz ea</v>
      </c>
      <c r="D1431" t="str" s="7">
        <v>CSA Members</v>
      </c>
      <c r="E1431" s="12">
        <v>8</v>
      </c>
      <c r="F1431" s="13">
        <v>8.64</v>
      </c>
      <c r="G1431" s="13">
        <f>IF(AND(ISNUMBER(E1431),ISNUMBER(F1431)),F1431-E1431,"")</f>
        <v>0.64</v>
      </c>
      <c r="H1431" s="14">
        <f>IF(AND(ISNUMBER(E1431),E1431&gt;0,ISNUMBER(F1431)),F1431/E1431-1,"")</f>
        <v>0.08000000000000007</v>
      </c>
      <c r="I1431" t="str" s="15">
        <v>Unreviewed</v>
      </c>
      <c r="J1431" s="16"/>
      <c r="K1431" t="str" s="15">
        <v/>
      </c>
      <c r="L1431" s="17" t="str">
        <f>IF(AC1431="Local catalog","",IF(AG1431="Yes",IF(ISNUMBER(E1431),E1431,""),IF(I1431="Keep current",IF(ISNUMBER(E1431),E1431,""),IF(AH1431&lt;&gt;"Yes","",IF(I1431="Approve proposed",F1431,IF(AND(I1431="Use my price",AND(ISNUMBER(J1431),J1431&gt;0)),J1431,""))))))</f>
        <v/>
      </c>
      <c r="M1431" t="str" s="7">
        <f>IF(AND(AG1431="Yes",OR(I1431="Approve proposed",I1431="Use my price")),"CHECK: protected price kept current",IF(OR(I1431="Unreviewed",I1431=""),"Pending review",IF(I1431="Hold","On hold",IF(I1431="Keep current",IF(ISNUMBER(E1431),"Kept current","CHECK: no confirmed current price"),IF(AH1431&lt;&gt;"Yes","CHECK: source needs review",IF(AND(I1431="Use my price",NOT(AND(ISNUMBER(J1431),J1431&gt;0))),"CHECK: enter a price above zero",IF(NOT(OR(I1431="Approve proposed",I1431="Use my price")),"CHECK: choose a listed decision",IF(OR(NOT(ISNUMBER(L1431)),L1431&lt;=0,NOT(ISNUMBER(Y1431)),Y1431&lt;=0,X1431&gt;=1),"CHECK: price or base unavailable",IF(L1431/(Y1431*(1-X1431))-1&lt;0,"CHECK: price below local base","Ready")))))))))</f>
        <v>Pending review</v>
      </c>
      <c r="N1431" s="18">
        <v>8.33</v>
      </c>
      <c r="O1431" s="19">
        <v>0.4</v>
      </c>
      <c r="P1431" s="14">
        <v>0.4521</v>
      </c>
      <c r="Q1431" s="20" t="str">
        <f>IF(AND(ISNUMBER(L1431),ISNUMBER(Y1431),Y1431&gt;0,X1431&lt;1),ROUND(L1431/(Y1431*(1-X1431))-1,4),"")</f>
        <v/>
      </c>
      <c r="R1431" s="12">
        <v>8</v>
      </c>
      <c r="S1431" s="13">
        <f>IF(AND(ISNUMBER(E1431),E1431&gt;0,ISNUMBER(F1431)),R1431*(F1431/E1431-1)*(1-'Start Here'!$B$16),0)</f>
        <v>0.6208000000000006</v>
      </c>
      <c r="T1431" s="17">
        <f>IF(AND(M1431="Ready",OR(I1431="Approve proposed",AND(I1431="Use my price",AND(ISNUMBER(J1431),J1431&gt;0))),ISNUMBER(L1431),E1431&gt;0),R1431*(L1431/E1431-1)*(1-'Start Here'!$B$16),0)</f>
        <v>0</v>
      </c>
      <c r="U1431" t="str" s="6">
        <v>Local and Local Line prices differ; Currently hidden; do not activate automatically</v>
      </c>
      <c r="V1431" t="str" s="21">
        <v>No</v>
      </c>
      <c r="W1431" t="str" s="21">
        <v>No</v>
      </c>
      <c r="X1431" s="22">
        <v>0</v>
      </c>
      <c r="Y1431" s="18">
        <v>5.95</v>
      </c>
      <c r="AB1431" t="str" s="6">
        <v>2026-10-01 10:41:27 UTC</v>
      </c>
      <c r="AC1431" t="str" s="6">
        <v>Local Line cache</v>
      </c>
      <c r="AD1431" s="23">
        <v>1026139</v>
      </c>
      <c r="AE1431" s="23">
        <v>815785</v>
      </c>
      <c r="AF1431" t="str" s="23">
        <v>1026139:815785:member</v>
      </c>
      <c r="AG1431" t="str" s="23">
        <v>No</v>
      </c>
      <c r="AH1431" t="str" s="23">
        <v>Yes</v>
      </c>
      <c r="AI1431" s="18">
        <v>5.95</v>
      </c>
    </row>
    <row r="1432" ht="32" customHeight="1">
      <c r="A1432" t="str" s="7">
        <v>Granny Smith All Natural</v>
      </c>
      <c r="B1432" t="str" s="7">
        <v>Shampoo Bar-  Honeysuckle</v>
      </c>
      <c r="C1432" t="str" s="7">
        <v>4.5 oz ea</v>
      </c>
      <c r="D1432" t="str" s="7">
        <v>Guest Basket</v>
      </c>
      <c r="E1432" s="12">
        <v>8.33</v>
      </c>
      <c r="F1432" s="13">
        <v>9</v>
      </c>
      <c r="G1432" s="13">
        <f>IF(AND(ISNUMBER(E1432),ISNUMBER(F1432)),F1432-E1432,"")</f>
        <v>0.67</v>
      </c>
      <c r="H1432" s="14">
        <f>IF(AND(ISNUMBER(E1432),E1432&gt;0,ISNUMBER(F1432)),F1432/E1432-1,"")</f>
        <v>0.08043217286914772</v>
      </c>
      <c r="I1432" t="str" s="15">
        <v>Unreviewed</v>
      </c>
      <c r="J1432" s="16"/>
      <c r="K1432" t="str" s="15">
        <v/>
      </c>
      <c r="L1432" s="17" t="str">
        <f>IF(AC1432="Local catalog","",IF(AG1432="Yes",IF(ISNUMBER(E1432),E1432,""),IF(I1432="Keep current",IF(ISNUMBER(E1432),E1432,""),IF(AH1432&lt;&gt;"Yes","",IF(I1432="Approve proposed",F1432,IF(AND(I1432="Use my price",AND(ISNUMBER(J1432),J1432&gt;0)),J1432,""))))))</f>
        <v/>
      </c>
      <c r="M1432" t="str" s="7">
        <f>IF(AND(AG1432="Yes",OR(I1432="Approve proposed",I1432="Use my price")),"CHECK: protected price kept current",IF(OR(I1432="Unreviewed",I1432=""),"Pending review",IF(I1432="Hold","On hold",IF(I1432="Keep current",IF(ISNUMBER(E1432),"Kept current","CHECK: no confirmed current price"),IF(AH1432&lt;&gt;"Yes","CHECK: source needs review",IF(AND(I1432="Use my price",NOT(AND(ISNUMBER(J1432),J1432&gt;0))),"CHECK: enter a price above zero",IF(NOT(OR(I1432="Approve proposed",I1432="Use my price")),"CHECK: choose a listed decision",IF(OR(NOT(ISNUMBER(L1432)),L1432&lt;=0,NOT(ISNUMBER(Y1432)),Y1432&lt;=0,X1432&gt;=1),"CHECK: price or base unavailable",IF(L1432/(Y1432*(1-X1432))-1&lt;0,"CHECK: price below local base","Ready")))))))))</f>
        <v>Pending review</v>
      </c>
      <c r="N1432" s="18">
        <v>8.33</v>
      </c>
      <c r="O1432" s="19">
        <v>0.4</v>
      </c>
      <c r="P1432" s="14">
        <v>0.5126</v>
      </c>
      <c r="Q1432" s="20" t="str">
        <f>IF(AND(ISNUMBER(L1432),ISNUMBER(Y1432),Y1432&gt;0,X1432&lt;1),ROUND(L1432/(Y1432*(1-X1432))-1,4),"")</f>
        <v/>
      </c>
      <c r="R1432" s="12">
        <v>8.33</v>
      </c>
      <c r="S1432" s="13">
        <f>IF(AND(ISNUMBER(E1432),E1432&gt;0,ISNUMBER(F1432)),R1432*(F1432/E1432-1)*(1-'Start Here'!$B$16),0)</f>
        <v>0.6499000000000005</v>
      </c>
      <c r="T1432" s="17">
        <f>IF(AND(M1432="Ready",OR(I1432="Approve proposed",AND(I1432="Use my price",AND(ISNUMBER(J1432),J1432&gt;0))),ISNUMBER(L1432),E1432&gt;0),R1432*(L1432/E1432-1)*(1-'Start Here'!$B$16),0)</f>
        <v>0</v>
      </c>
      <c r="U1432" t="str" s="6">
        <v>Currently hidden; do not activate automatically</v>
      </c>
      <c r="V1432" t="str" s="21">
        <v>No</v>
      </c>
      <c r="W1432" t="str" s="21">
        <v>No</v>
      </c>
      <c r="X1432" s="22">
        <v>0</v>
      </c>
      <c r="Y1432" s="18">
        <v>5.95</v>
      </c>
      <c r="AB1432" t="str" s="6">
        <v>2026-10-01 10:41:27 UTC</v>
      </c>
      <c r="AC1432" t="str" s="6">
        <v>Local Line cache</v>
      </c>
      <c r="AD1432" s="23">
        <v>1026139</v>
      </c>
      <c r="AE1432" s="23">
        <v>815785</v>
      </c>
      <c r="AF1432" t="str" s="23">
        <v>1026139:815785:guest</v>
      </c>
      <c r="AG1432" t="str" s="23">
        <v>No</v>
      </c>
      <c r="AH1432" t="str" s="23">
        <v>Yes</v>
      </c>
      <c r="AI1432" s="18">
        <v>5.95</v>
      </c>
    </row>
    <row r="1433" ht="32" customHeight="1">
      <c r="A1433" t="str" s="7">
        <v>Granny Smith All Natural</v>
      </c>
      <c r="B1433" t="str" s="7">
        <v>Shampoo Bar-  Honeysuckle</v>
      </c>
      <c r="C1433" t="str" s="7">
        <v>4.5 oz ea</v>
      </c>
      <c r="D1433" t="str" s="7">
        <v>SNAP</v>
      </c>
      <c r="E1433" s="12">
        <v>8.33</v>
      </c>
      <c r="F1433" s="13">
        <v>8.33</v>
      </c>
      <c r="G1433" s="13">
        <f>IF(AND(ISNUMBER(E1433),ISNUMBER(F1433)),F1433-E1433,"")</f>
        <v>0</v>
      </c>
      <c r="H1433" s="14">
        <f>IF(AND(ISNUMBER(E1433),E1433&gt;0,ISNUMBER(F1433)),F1433/E1433-1,"")</f>
        <v>0</v>
      </c>
      <c r="I1433" t="str" s="15">
        <v>Keep current</v>
      </c>
      <c r="J1433" s="16"/>
      <c r="K1433" t="str" s="15">
        <v/>
      </c>
      <c r="L1433" s="17">
        <f>IF(AC1433="Local catalog","",IF(AG1433="Yes",IF(ISNUMBER(E1433),E1433,""),IF(I1433="Keep current",IF(ISNUMBER(E1433),E1433,""),IF(AH1433&lt;&gt;"Yes","",IF(I1433="Approve proposed",F1433,IF(AND(I1433="Use my price",AND(ISNUMBER(J1433),J1433&gt;0)),J1433,""))))))</f>
        <v>8.33</v>
      </c>
      <c r="M1433" t="str" s="7">
        <f>IF(AND(AG1433="Yes",OR(I1433="Approve proposed",I1433="Use my price")),"CHECK: protected price kept current",IF(OR(I1433="Unreviewed",I1433=""),"Pending review",IF(I1433="Hold","On hold",IF(I1433="Keep current",IF(ISNUMBER(E1433),"Kept current","CHECK: no confirmed current price"),IF(AH1433&lt;&gt;"Yes","CHECK: source needs review",IF(AND(I1433="Use my price",NOT(AND(ISNUMBER(J1433),J1433&gt;0))),"CHECK: enter a price above zero",IF(NOT(OR(I1433="Approve proposed",I1433="Use my price")),"CHECK: choose a listed decision",IF(OR(NOT(ISNUMBER(L1433)),L1433&lt;=0,NOT(ISNUMBER(Y1433)),Y1433&lt;=0,X1433&gt;=1),"CHECK: price or base unavailable",IF(L1433/(Y1433*(1-X1433))-1&lt;0,"CHECK: price below local base","Ready")))))))))</f>
        <v>Kept current</v>
      </c>
      <c r="N1433" s="18">
        <v>8.33</v>
      </c>
      <c r="O1433" s="19">
        <v>0.4</v>
      </c>
      <c r="P1433" s="14">
        <v>0.4</v>
      </c>
      <c r="Q1433" s="20">
        <f>IF(AND(ISNUMBER(L1433),ISNUMBER(Y1433),Y1433&gt;0,X1433&lt;1),ROUND(L1433/(Y1433*(1-X1433))-1,4),"")</f>
        <v>0.4</v>
      </c>
      <c r="R1433" s="12">
        <v>0</v>
      </c>
      <c r="S1433" s="13">
        <f>IF(AND(ISNUMBER(E1433),E1433&gt;0,ISNUMBER(F1433)),R1433*(F1433/E1433-1)*(1-'Start Here'!$B$16),0)</f>
        <v>0</v>
      </c>
      <c r="T1433" s="17">
        <f>IF(AND(M1433="Ready",OR(I1433="Approve proposed",AND(I1433="Use my price",AND(ISNUMBER(J1433),J1433&gt;0))),ISNUMBER(L1433),E1433&gt;0),R1433*(L1433/E1433-1)*(1-'Start Here'!$B$16),0)</f>
        <v>0</v>
      </c>
      <c r="U1433" t="str" s="6">
        <v>SNAP: preserve existing selling price; Currently hidden; do not activate automatically</v>
      </c>
      <c r="V1433" t="str" s="21">
        <v>No</v>
      </c>
      <c r="W1433" t="str" s="21">
        <v>No</v>
      </c>
      <c r="X1433" s="22">
        <v>0</v>
      </c>
      <c r="Y1433" s="18">
        <v>5.95</v>
      </c>
      <c r="AB1433" t="str" s="6">
        <v>2026-10-01 10:41:27 UTC</v>
      </c>
      <c r="AC1433" t="str" s="6">
        <v>Local Line cache</v>
      </c>
      <c r="AD1433" s="23">
        <v>1026139</v>
      </c>
      <c r="AE1433" s="23">
        <v>815785</v>
      </c>
      <c r="AF1433" t="str" s="23">
        <v>1026139:815785:snap</v>
      </c>
      <c r="AG1433" t="str" s="23">
        <v>Yes</v>
      </c>
      <c r="AH1433" t="str" s="23">
        <v>Yes</v>
      </c>
      <c r="AI1433" s="18">
        <v>0</v>
      </c>
    </row>
    <row r="1434" ht="32" customHeight="1">
      <c r="A1434" t="str" s="7">
        <v>Granny Smith All Natural</v>
      </c>
      <c r="B1434" t="str" s="7">
        <v>Shampoo Bar-  Lavender</v>
      </c>
      <c r="C1434" t="str" s="7">
        <v>4.5 oz ea</v>
      </c>
      <c r="D1434" t="str" s="7">
        <v>Herd Share Members</v>
      </c>
      <c r="E1434" s="12">
        <v>8</v>
      </c>
      <c r="F1434" s="13">
        <v>8.64</v>
      </c>
      <c r="G1434" s="13">
        <f>IF(AND(ISNUMBER(E1434),ISNUMBER(F1434)),F1434-E1434,"")</f>
        <v>0.64</v>
      </c>
      <c r="H1434" s="14">
        <f>IF(AND(ISNUMBER(E1434),E1434&gt;0,ISNUMBER(F1434)),F1434/E1434-1,"")</f>
        <v>0.08000000000000007</v>
      </c>
      <c r="I1434" t="str" s="15">
        <v>Unreviewed</v>
      </c>
      <c r="J1434" s="16"/>
      <c r="K1434" t="str" s="15">
        <v/>
      </c>
      <c r="L1434" s="17" t="str">
        <f>IF(AC1434="Local catalog","",IF(AG1434="Yes",IF(ISNUMBER(E1434),E1434,""),IF(I1434="Keep current",IF(ISNUMBER(E1434),E1434,""),IF(AH1434&lt;&gt;"Yes","",IF(I1434="Approve proposed",F1434,IF(AND(I1434="Use my price",AND(ISNUMBER(J1434),J1434&gt;0)),J1434,""))))))</f>
        <v/>
      </c>
      <c r="M1434" t="str" s="7">
        <f>IF(AND(AG1434="Yes",OR(I1434="Approve proposed",I1434="Use my price")),"CHECK: protected price kept current",IF(OR(I1434="Unreviewed",I1434=""),"Pending review",IF(I1434="Hold","On hold",IF(I1434="Keep current",IF(ISNUMBER(E1434),"Kept current","CHECK: no confirmed current price"),IF(AH1434&lt;&gt;"Yes","CHECK: source needs review",IF(AND(I1434="Use my price",NOT(AND(ISNUMBER(J1434),J1434&gt;0))),"CHECK: enter a price above zero",IF(NOT(OR(I1434="Approve proposed",I1434="Use my price")),"CHECK: choose a listed decision",IF(OR(NOT(ISNUMBER(L1434)),L1434&lt;=0,NOT(ISNUMBER(Y1434)),Y1434&lt;=0,X1434&gt;=1),"CHECK: price or base unavailable",IF(L1434/(Y1434*(1-X1434))-1&lt;0,"CHECK: price below local base","Ready")))))))))</f>
        <v>Pending review</v>
      </c>
      <c r="N1434" s="18">
        <v>8.33</v>
      </c>
      <c r="O1434" s="19">
        <v>0.4</v>
      </c>
      <c r="P1434" s="14">
        <v>0.4521</v>
      </c>
      <c r="Q1434" s="20" t="str">
        <f>IF(AND(ISNUMBER(L1434),ISNUMBER(Y1434),Y1434&gt;0,X1434&lt;1),ROUND(L1434/(Y1434*(1-X1434))-1,4),"")</f>
        <v/>
      </c>
      <c r="R1434" s="12">
        <v>72</v>
      </c>
      <c r="S1434" s="13">
        <f>IF(AND(ISNUMBER(E1434),E1434&gt;0,ISNUMBER(F1434)),R1434*(F1434/E1434-1)*(1-'Start Here'!$B$16),0)</f>
        <v>5.587200000000005</v>
      </c>
      <c r="T1434" s="17">
        <f>IF(AND(M1434="Ready",OR(I1434="Approve proposed",AND(I1434="Use my price",AND(ISNUMBER(J1434),J1434&gt;0))),ISNUMBER(L1434),E1434&gt;0),R1434*(L1434/E1434-1)*(1-'Start Here'!$B$16),0)</f>
        <v>0</v>
      </c>
      <c r="U1434" t="str" s="6">
        <v>Local and Local Line prices differ</v>
      </c>
      <c r="V1434" t="str" s="21">
        <v>Yes</v>
      </c>
      <c r="W1434" t="str" s="21">
        <v>No</v>
      </c>
      <c r="X1434" s="22">
        <v>0</v>
      </c>
      <c r="Y1434" s="18">
        <v>5.95</v>
      </c>
      <c r="AB1434" t="str" s="6">
        <v>2026-10-01 10:41:27 UTC</v>
      </c>
      <c r="AC1434" t="str" s="6">
        <v>Local Line cache</v>
      </c>
      <c r="AD1434" s="23">
        <v>1057489</v>
      </c>
      <c r="AE1434" s="23">
        <v>863250</v>
      </c>
      <c r="AF1434" t="str" s="23">
        <v>1057489:863250:herdShare</v>
      </c>
      <c r="AG1434" t="str" s="23">
        <v>No</v>
      </c>
      <c r="AH1434" t="str" s="23">
        <v>Yes</v>
      </c>
      <c r="AI1434" s="18">
        <v>53.550000000000004</v>
      </c>
    </row>
    <row r="1435" ht="32" customHeight="1">
      <c r="A1435" t="str" s="7">
        <v>Granny Smith All Natural</v>
      </c>
      <c r="B1435" t="str" s="7">
        <v>Shampoo Bar-  Lavender</v>
      </c>
      <c r="C1435" t="str" s="7">
        <v>4.5 oz ea</v>
      </c>
      <c r="D1435" t="str" s="7">
        <v>CSA Members</v>
      </c>
      <c r="E1435" s="12">
        <v>8</v>
      </c>
      <c r="F1435" s="13">
        <v>8.64</v>
      </c>
      <c r="G1435" s="13">
        <f>IF(AND(ISNUMBER(E1435),ISNUMBER(F1435)),F1435-E1435,"")</f>
        <v>0.64</v>
      </c>
      <c r="H1435" s="14">
        <f>IF(AND(ISNUMBER(E1435),E1435&gt;0,ISNUMBER(F1435)),F1435/E1435-1,"")</f>
        <v>0.08000000000000007</v>
      </c>
      <c r="I1435" t="str" s="15">
        <v>Unreviewed</v>
      </c>
      <c r="J1435" s="16"/>
      <c r="K1435" t="str" s="15">
        <v/>
      </c>
      <c r="L1435" s="17" t="str">
        <f>IF(AC1435="Local catalog","",IF(AG1435="Yes",IF(ISNUMBER(E1435),E1435,""),IF(I1435="Keep current",IF(ISNUMBER(E1435),E1435,""),IF(AH1435&lt;&gt;"Yes","",IF(I1435="Approve proposed",F1435,IF(AND(I1435="Use my price",AND(ISNUMBER(J1435),J1435&gt;0)),J1435,""))))))</f>
        <v/>
      </c>
      <c r="M1435" t="str" s="7">
        <f>IF(AND(AG1435="Yes",OR(I1435="Approve proposed",I1435="Use my price")),"CHECK: protected price kept current",IF(OR(I1435="Unreviewed",I1435=""),"Pending review",IF(I1435="Hold","On hold",IF(I1435="Keep current",IF(ISNUMBER(E1435),"Kept current","CHECK: no confirmed current price"),IF(AH1435&lt;&gt;"Yes","CHECK: source needs review",IF(AND(I1435="Use my price",NOT(AND(ISNUMBER(J1435),J1435&gt;0))),"CHECK: enter a price above zero",IF(NOT(OR(I1435="Approve proposed",I1435="Use my price")),"CHECK: choose a listed decision",IF(OR(NOT(ISNUMBER(L1435)),L1435&lt;=0,NOT(ISNUMBER(Y1435)),Y1435&lt;=0,X1435&gt;=1),"CHECK: price or base unavailable",IF(L1435/(Y1435*(1-X1435))-1&lt;0,"CHECK: price below local base","Ready")))))))))</f>
        <v>Pending review</v>
      </c>
      <c r="N1435" s="18">
        <v>8.33</v>
      </c>
      <c r="O1435" s="19">
        <v>0.4</v>
      </c>
      <c r="P1435" s="14">
        <v>0.4521</v>
      </c>
      <c r="Q1435" s="20" t="str">
        <f>IF(AND(ISNUMBER(L1435),ISNUMBER(Y1435),Y1435&gt;0,X1435&lt;1),ROUND(L1435/(Y1435*(1-X1435))-1,4),"")</f>
        <v/>
      </c>
      <c r="R1435" s="12">
        <v>0</v>
      </c>
      <c r="S1435" s="13">
        <f>IF(AND(ISNUMBER(E1435),E1435&gt;0,ISNUMBER(F1435)),R1435*(F1435/E1435-1)*(1-'Start Here'!$B$16),0)</f>
        <v>0</v>
      </c>
      <c r="T1435" s="17">
        <f>IF(AND(M1435="Ready",OR(I1435="Approve proposed",AND(I1435="Use my price",AND(ISNUMBER(J1435),J1435&gt;0))),ISNUMBER(L1435),E1435&gt;0),R1435*(L1435/E1435-1)*(1-'Start Here'!$B$16),0)</f>
        <v>0</v>
      </c>
      <c r="U1435" t="str" s="6">
        <v>Local and Local Line prices differ</v>
      </c>
      <c r="V1435" t="str" s="21">
        <v>Yes</v>
      </c>
      <c r="W1435" t="str" s="21">
        <v>No</v>
      </c>
      <c r="X1435" s="22">
        <v>0</v>
      </c>
      <c r="Y1435" s="18">
        <v>5.95</v>
      </c>
      <c r="AB1435" t="str" s="6">
        <v>2026-10-01 10:41:27 UTC</v>
      </c>
      <c r="AC1435" t="str" s="6">
        <v>Local Line cache</v>
      </c>
      <c r="AD1435" s="23">
        <v>1057489</v>
      </c>
      <c r="AE1435" s="23">
        <v>863250</v>
      </c>
      <c r="AF1435" t="str" s="23">
        <v>1057489:863250:member</v>
      </c>
      <c r="AG1435" t="str" s="23">
        <v>No</v>
      </c>
      <c r="AH1435" t="str" s="23">
        <v>Yes</v>
      </c>
      <c r="AI1435" s="18">
        <v>0</v>
      </c>
    </row>
    <row r="1436" ht="32" customHeight="1">
      <c r="A1436" t="str" s="7">
        <v>Granny Smith All Natural</v>
      </c>
      <c r="B1436" t="str" s="7">
        <v>Shampoo Bar-  Lavender</v>
      </c>
      <c r="C1436" t="str" s="7">
        <v>4.5 oz ea</v>
      </c>
      <c r="D1436" t="str" s="7">
        <v>Guest Basket</v>
      </c>
      <c r="E1436" s="12">
        <v>8.33</v>
      </c>
      <c r="F1436" s="13">
        <v>9</v>
      </c>
      <c r="G1436" s="13">
        <f>IF(AND(ISNUMBER(E1436),ISNUMBER(F1436)),F1436-E1436,"")</f>
        <v>0.67</v>
      </c>
      <c r="H1436" s="14">
        <f>IF(AND(ISNUMBER(E1436),E1436&gt;0,ISNUMBER(F1436)),F1436/E1436-1,"")</f>
        <v>0.08043217286914772</v>
      </c>
      <c r="I1436" t="str" s="15">
        <v>Unreviewed</v>
      </c>
      <c r="J1436" s="16"/>
      <c r="K1436" t="str" s="15">
        <v/>
      </c>
      <c r="L1436" s="17" t="str">
        <f>IF(AC1436="Local catalog","",IF(AG1436="Yes",IF(ISNUMBER(E1436),E1436,""),IF(I1436="Keep current",IF(ISNUMBER(E1436),E1436,""),IF(AH1436&lt;&gt;"Yes","",IF(I1436="Approve proposed",F1436,IF(AND(I1436="Use my price",AND(ISNUMBER(J1436),J1436&gt;0)),J1436,""))))))</f>
        <v/>
      </c>
      <c r="M1436" t="str" s="7">
        <f>IF(AND(AG1436="Yes",OR(I1436="Approve proposed",I1436="Use my price")),"CHECK: protected price kept current",IF(OR(I1436="Unreviewed",I1436=""),"Pending review",IF(I1436="Hold","On hold",IF(I1436="Keep current",IF(ISNUMBER(E1436),"Kept current","CHECK: no confirmed current price"),IF(AH1436&lt;&gt;"Yes","CHECK: source needs review",IF(AND(I1436="Use my price",NOT(AND(ISNUMBER(J1436),J1436&gt;0))),"CHECK: enter a price above zero",IF(NOT(OR(I1436="Approve proposed",I1436="Use my price")),"CHECK: choose a listed decision",IF(OR(NOT(ISNUMBER(L1436)),L1436&lt;=0,NOT(ISNUMBER(Y1436)),Y1436&lt;=0,X1436&gt;=1),"CHECK: price or base unavailable",IF(L1436/(Y1436*(1-X1436))-1&lt;0,"CHECK: price below local base","Ready")))))))))</f>
        <v>Pending review</v>
      </c>
      <c r="N1436" s="18">
        <v>8.33</v>
      </c>
      <c r="O1436" s="19">
        <v>0.4</v>
      </c>
      <c r="P1436" s="14">
        <v>0.5126</v>
      </c>
      <c r="Q1436" s="20" t="str">
        <f>IF(AND(ISNUMBER(L1436),ISNUMBER(Y1436),Y1436&gt;0,X1436&lt;1),ROUND(L1436/(Y1436*(1-X1436))-1,4),"")</f>
        <v/>
      </c>
      <c r="R1436" s="12">
        <v>0</v>
      </c>
      <c r="S1436" s="13">
        <f>IF(AND(ISNUMBER(E1436),E1436&gt;0,ISNUMBER(F1436)),R1436*(F1436/E1436-1)*(1-'Start Here'!$B$16),0)</f>
        <v>0</v>
      </c>
      <c r="T1436" s="17">
        <f>IF(AND(M1436="Ready",OR(I1436="Approve proposed",AND(I1436="Use my price",AND(ISNUMBER(J1436),J1436&gt;0))),ISNUMBER(L1436),E1436&gt;0),R1436*(L1436/E1436-1)*(1-'Start Here'!$B$16),0)</f>
        <v>0</v>
      </c>
      <c r="U1436" t="str" s="6">
        <v/>
      </c>
      <c r="V1436" t="str" s="21">
        <v>Yes</v>
      </c>
      <c r="W1436" t="str" s="21">
        <v>No</v>
      </c>
      <c r="X1436" s="22">
        <v>0</v>
      </c>
      <c r="Y1436" s="18">
        <v>5.95</v>
      </c>
      <c r="AB1436" t="str" s="6">
        <v>2026-10-01 10:41:27 UTC</v>
      </c>
      <c r="AC1436" t="str" s="6">
        <v>Local Line cache</v>
      </c>
      <c r="AD1436" s="23">
        <v>1057489</v>
      </c>
      <c r="AE1436" s="23">
        <v>863250</v>
      </c>
      <c r="AF1436" t="str" s="23">
        <v>1057489:863250:guest</v>
      </c>
      <c r="AG1436" t="str" s="23">
        <v>No</v>
      </c>
      <c r="AH1436" t="str" s="23">
        <v>Yes</v>
      </c>
      <c r="AI1436" s="18">
        <v>0</v>
      </c>
    </row>
    <row r="1437" ht="32" customHeight="1">
      <c r="A1437" t="str" s="7">
        <v>Granny Smith All Natural</v>
      </c>
      <c r="B1437" t="str" s="7">
        <v>Shampoo Bar-  Lavender</v>
      </c>
      <c r="C1437" t="str" s="7">
        <v>4.5 oz ea</v>
      </c>
      <c r="D1437" t="str" s="7">
        <v>SNAP</v>
      </c>
      <c r="E1437" s="12">
        <v>8.33</v>
      </c>
      <c r="F1437" s="13">
        <v>8.33</v>
      </c>
      <c r="G1437" s="13">
        <f>IF(AND(ISNUMBER(E1437),ISNUMBER(F1437)),F1437-E1437,"")</f>
        <v>0</v>
      </c>
      <c r="H1437" s="14">
        <f>IF(AND(ISNUMBER(E1437),E1437&gt;0,ISNUMBER(F1437)),F1437/E1437-1,"")</f>
        <v>0</v>
      </c>
      <c r="I1437" t="str" s="15">
        <v>Keep current</v>
      </c>
      <c r="J1437" s="16"/>
      <c r="K1437" t="str" s="15">
        <v/>
      </c>
      <c r="L1437" s="17">
        <f>IF(AC1437="Local catalog","",IF(AG1437="Yes",IF(ISNUMBER(E1437),E1437,""),IF(I1437="Keep current",IF(ISNUMBER(E1437),E1437,""),IF(AH1437&lt;&gt;"Yes","",IF(I1437="Approve proposed",F1437,IF(AND(I1437="Use my price",AND(ISNUMBER(J1437),J1437&gt;0)),J1437,""))))))</f>
        <v>8.33</v>
      </c>
      <c r="M1437" t="str" s="7">
        <f>IF(AND(AG1437="Yes",OR(I1437="Approve proposed",I1437="Use my price")),"CHECK: protected price kept current",IF(OR(I1437="Unreviewed",I1437=""),"Pending review",IF(I1437="Hold","On hold",IF(I1437="Keep current",IF(ISNUMBER(E1437),"Kept current","CHECK: no confirmed current price"),IF(AH1437&lt;&gt;"Yes","CHECK: source needs review",IF(AND(I1437="Use my price",NOT(AND(ISNUMBER(J1437),J1437&gt;0))),"CHECK: enter a price above zero",IF(NOT(OR(I1437="Approve proposed",I1437="Use my price")),"CHECK: choose a listed decision",IF(OR(NOT(ISNUMBER(L1437)),L1437&lt;=0,NOT(ISNUMBER(Y1437)),Y1437&lt;=0,X1437&gt;=1),"CHECK: price or base unavailable",IF(L1437/(Y1437*(1-X1437))-1&lt;0,"CHECK: price below local base","Ready")))))))))</f>
        <v>Kept current</v>
      </c>
      <c r="N1437" s="18">
        <v>8.33</v>
      </c>
      <c r="O1437" s="19">
        <v>0.4</v>
      </c>
      <c r="P1437" s="14">
        <v>0.4</v>
      </c>
      <c r="Q1437" s="20">
        <f>IF(AND(ISNUMBER(L1437),ISNUMBER(Y1437),Y1437&gt;0,X1437&lt;1),ROUND(L1437/(Y1437*(1-X1437))-1,4),"")</f>
        <v>0.4</v>
      </c>
      <c r="R1437" s="12">
        <v>0</v>
      </c>
      <c r="S1437" s="13">
        <f>IF(AND(ISNUMBER(E1437),E1437&gt;0,ISNUMBER(F1437)),R1437*(F1437/E1437-1)*(1-'Start Here'!$B$16),0)</f>
        <v>0</v>
      </c>
      <c r="T1437" s="17">
        <f>IF(AND(M1437="Ready",OR(I1437="Approve proposed",AND(I1437="Use my price",AND(ISNUMBER(J1437),J1437&gt;0))),ISNUMBER(L1437),E1437&gt;0),R1437*(L1437/E1437-1)*(1-'Start Here'!$B$16),0)</f>
        <v>0</v>
      </c>
      <c r="U1437" t="str" s="6">
        <v>SNAP: preserve existing selling price</v>
      </c>
      <c r="V1437" t="str" s="21">
        <v>Yes</v>
      </c>
      <c r="W1437" t="str" s="21">
        <v>No</v>
      </c>
      <c r="X1437" s="22">
        <v>0</v>
      </c>
      <c r="Y1437" s="18">
        <v>5.95</v>
      </c>
      <c r="AB1437" t="str" s="6">
        <v>2026-10-01 10:41:27 UTC</v>
      </c>
      <c r="AC1437" t="str" s="6">
        <v>Local Line cache</v>
      </c>
      <c r="AD1437" s="23">
        <v>1057489</v>
      </c>
      <c r="AE1437" s="23">
        <v>863250</v>
      </c>
      <c r="AF1437" t="str" s="23">
        <v>1057489:863250:snap</v>
      </c>
      <c r="AG1437" t="str" s="23">
        <v>Yes</v>
      </c>
      <c r="AH1437" t="str" s="23">
        <v>Yes</v>
      </c>
      <c r="AI1437" s="18">
        <v>0</v>
      </c>
    </row>
    <row r="1438" ht="32" customHeight="1">
      <c r="A1438" t="str" s="7">
        <v>Granny Smith All Natural</v>
      </c>
      <c r="B1438" t="str" s="7">
        <v>Shampoo Bar-  Lemongrass</v>
      </c>
      <c r="C1438" t="str" s="7">
        <v>4.5 oz ea</v>
      </c>
      <c r="D1438" t="str" s="7">
        <v>Herd Share Members</v>
      </c>
      <c r="E1438" s="12">
        <v>8</v>
      </c>
      <c r="F1438" s="13">
        <v>8.64</v>
      </c>
      <c r="G1438" s="13">
        <f>IF(AND(ISNUMBER(E1438),ISNUMBER(F1438)),F1438-E1438,"")</f>
        <v>0.64</v>
      </c>
      <c r="H1438" s="14">
        <f>IF(AND(ISNUMBER(E1438),E1438&gt;0,ISNUMBER(F1438)),F1438/E1438-1,"")</f>
        <v>0.08000000000000007</v>
      </c>
      <c r="I1438" t="str" s="15">
        <v>Unreviewed</v>
      </c>
      <c r="J1438" s="16"/>
      <c r="K1438" t="str" s="15">
        <v/>
      </c>
      <c r="L1438" s="17" t="str">
        <f>IF(AC1438="Local catalog","",IF(AG1438="Yes",IF(ISNUMBER(E1438),E1438,""),IF(I1438="Keep current",IF(ISNUMBER(E1438),E1438,""),IF(AH1438&lt;&gt;"Yes","",IF(I1438="Approve proposed",F1438,IF(AND(I1438="Use my price",AND(ISNUMBER(J1438),J1438&gt;0)),J1438,""))))))</f>
        <v/>
      </c>
      <c r="M1438" t="str" s="7">
        <f>IF(AND(AG1438="Yes",OR(I1438="Approve proposed",I1438="Use my price")),"CHECK: protected price kept current",IF(OR(I1438="Unreviewed",I1438=""),"Pending review",IF(I1438="Hold","On hold",IF(I1438="Keep current",IF(ISNUMBER(E1438),"Kept current","CHECK: no confirmed current price"),IF(AH1438&lt;&gt;"Yes","CHECK: source needs review",IF(AND(I1438="Use my price",NOT(AND(ISNUMBER(J1438),J1438&gt;0))),"CHECK: enter a price above zero",IF(NOT(OR(I1438="Approve proposed",I1438="Use my price")),"CHECK: choose a listed decision",IF(OR(NOT(ISNUMBER(L1438)),L1438&lt;=0,NOT(ISNUMBER(Y1438)),Y1438&lt;=0,X1438&gt;=1),"CHECK: price or base unavailable",IF(L1438/(Y1438*(1-X1438))-1&lt;0,"CHECK: price below local base","Ready")))))))))</f>
        <v>Pending review</v>
      </c>
      <c r="N1438" s="18">
        <v>8.33</v>
      </c>
      <c r="O1438" s="19">
        <v>0.4</v>
      </c>
      <c r="P1438" s="14">
        <v>0.4521</v>
      </c>
      <c r="Q1438" s="20" t="str">
        <f>IF(AND(ISNUMBER(L1438),ISNUMBER(Y1438),Y1438&gt;0,X1438&lt;1),ROUND(L1438/(Y1438*(1-X1438))-1,4),"")</f>
        <v/>
      </c>
      <c r="R1438" s="12">
        <v>72</v>
      </c>
      <c r="S1438" s="13">
        <f>IF(AND(ISNUMBER(E1438),E1438&gt;0,ISNUMBER(F1438)),R1438*(F1438/E1438-1)*(1-'Start Here'!$B$16),0)</f>
        <v>5.587200000000005</v>
      </c>
      <c r="T1438" s="17">
        <f>IF(AND(M1438="Ready",OR(I1438="Approve proposed",AND(I1438="Use my price",AND(ISNUMBER(J1438),J1438&gt;0))),ISNUMBER(L1438),E1438&gt;0),R1438*(L1438/E1438-1)*(1-'Start Here'!$B$16),0)</f>
        <v>0</v>
      </c>
      <c r="U1438" t="str" s="6">
        <v>Local and Local Line prices differ</v>
      </c>
      <c r="V1438" t="str" s="21">
        <v>Yes</v>
      </c>
      <c r="W1438" t="str" s="21">
        <v>No</v>
      </c>
      <c r="X1438" s="22">
        <v>0</v>
      </c>
      <c r="Y1438" s="18">
        <v>5.95</v>
      </c>
      <c r="AB1438" t="str" s="6">
        <v>2026-10-01 10:41:27 UTC</v>
      </c>
      <c r="AC1438" t="str" s="6">
        <v>Local Line cache</v>
      </c>
      <c r="AD1438" s="23">
        <v>1026137</v>
      </c>
      <c r="AE1438" s="23">
        <v>815782</v>
      </c>
      <c r="AF1438" t="str" s="23">
        <v>1026137:815782:herdShare</v>
      </c>
      <c r="AG1438" t="str" s="23">
        <v>No</v>
      </c>
      <c r="AH1438" t="str" s="23">
        <v>Yes</v>
      </c>
      <c r="AI1438" s="18">
        <v>53.550000000000004</v>
      </c>
    </row>
    <row r="1439" ht="32" customHeight="1">
      <c r="A1439" t="str" s="7">
        <v>Granny Smith All Natural</v>
      </c>
      <c r="B1439" t="str" s="7">
        <v>Shampoo Bar-  Lemongrass</v>
      </c>
      <c r="C1439" t="str" s="7">
        <v>4.5 oz ea</v>
      </c>
      <c r="D1439" t="str" s="7">
        <v>CSA Members</v>
      </c>
      <c r="E1439" s="12">
        <v>8</v>
      </c>
      <c r="F1439" s="13">
        <v>8.64</v>
      </c>
      <c r="G1439" s="13">
        <f>IF(AND(ISNUMBER(E1439),ISNUMBER(F1439)),F1439-E1439,"")</f>
        <v>0.64</v>
      </c>
      <c r="H1439" s="14">
        <f>IF(AND(ISNUMBER(E1439),E1439&gt;0,ISNUMBER(F1439)),F1439/E1439-1,"")</f>
        <v>0.08000000000000007</v>
      </c>
      <c r="I1439" t="str" s="15">
        <v>Unreviewed</v>
      </c>
      <c r="J1439" s="16"/>
      <c r="K1439" t="str" s="15">
        <v/>
      </c>
      <c r="L1439" s="17" t="str">
        <f>IF(AC1439="Local catalog","",IF(AG1439="Yes",IF(ISNUMBER(E1439),E1439,""),IF(I1439="Keep current",IF(ISNUMBER(E1439),E1439,""),IF(AH1439&lt;&gt;"Yes","",IF(I1439="Approve proposed",F1439,IF(AND(I1439="Use my price",AND(ISNUMBER(J1439),J1439&gt;0)),J1439,""))))))</f>
        <v/>
      </c>
      <c r="M1439" t="str" s="7">
        <f>IF(AND(AG1439="Yes",OR(I1439="Approve proposed",I1439="Use my price")),"CHECK: protected price kept current",IF(OR(I1439="Unreviewed",I1439=""),"Pending review",IF(I1439="Hold","On hold",IF(I1439="Keep current",IF(ISNUMBER(E1439),"Kept current","CHECK: no confirmed current price"),IF(AH1439&lt;&gt;"Yes","CHECK: source needs review",IF(AND(I1439="Use my price",NOT(AND(ISNUMBER(J1439),J1439&gt;0))),"CHECK: enter a price above zero",IF(NOT(OR(I1439="Approve proposed",I1439="Use my price")),"CHECK: choose a listed decision",IF(OR(NOT(ISNUMBER(L1439)),L1439&lt;=0,NOT(ISNUMBER(Y1439)),Y1439&lt;=0,X1439&gt;=1),"CHECK: price or base unavailable",IF(L1439/(Y1439*(1-X1439))-1&lt;0,"CHECK: price below local base","Ready")))))))))</f>
        <v>Pending review</v>
      </c>
      <c r="N1439" s="18">
        <v>8.33</v>
      </c>
      <c r="O1439" s="19">
        <v>0.4</v>
      </c>
      <c r="P1439" s="14">
        <v>0.4521</v>
      </c>
      <c r="Q1439" s="20" t="str">
        <f>IF(AND(ISNUMBER(L1439),ISNUMBER(Y1439),Y1439&gt;0,X1439&lt;1),ROUND(L1439/(Y1439*(1-X1439))-1,4),"")</f>
        <v/>
      </c>
      <c r="R1439" s="12">
        <v>16</v>
      </c>
      <c r="S1439" s="13">
        <f>IF(AND(ISNUMBER(E1439),E1439&gt;0,ISNUMBER(F1439)),R1439*(F1439/E1439-1)*(1-'Start Here'!$B$16),0)</f>
        <v>1.2416000000000011</v>
      </c>
      <c r="T1439" s="17">
        <f>IF(AND(M1439="Ready",OR(I1439="Approve proposed",AND(I1439="Use my price",AND(ISNUMBER(J1439),J1439&gt;0))),ISNUMBER(L1439),E1439&gt;0),R1439*(L1439/E1439-1)*(1-'Start Here'!$B$16),0)</f>
        <v>0</v>
      </c>
      <c r="U1439" t="str" s="6">
        <v>Local and Local Line prices differ</v>
      </c>
      <c r="V1439" t="str" s="21">
        <v>Yes</v>
      </c>
      <c r="W1439" t="str" s="21">
        <v>No</v>
      </c>
      <c r="X1439" s="22">
        <v>0</v>
      </c>
      <c r="Y1439" s="18">
        <v>5.95</v>
      </c>
      <c r="AB1439" t="str" s="6">
        <v>2026-10-01 10:41:27 UTC</v>
      </c>
      <c r="AC1439" t="str" s="6">
        <v>Local Line cache</v>
      </c>
      <c r="AD1439" s="23">
        <v>1026137</v>
      </c>
      <c r="AE1439" s="23">
        <v>815782</v>
      </c>
      <c r="AF1439" t="str" s="23">
        <v>1026137:815782:member</v>
      </c>
      <c r="AG1439" t="str" s="23">
        <v>No</v>
      </c>
      <c r="AH1439" t="str" s="23">
        <v>Yes</v>
      </c>
      <c r="AI1439" s="18">
        <v>11.9</v>
      </c>
    </row>
    <row r="1440" ht="32" customHeight="1">
      <c r="A1440" t="str" s="7">
        <v>Granny Smith All Natural</v>
      </c>
      <c r="B1440" t="str" s="7">
        <v>Shampoo Bar-  Lemongrass</v>
      </c>
      <c r="C1440" t="str" s="7">
        <v>4.5 oz ea</v>
      </c>
      <c r="D1440" t="str" s="7">
        <v>Guest Basket</v>
      </c>
      <c r="E1440" s="12">
        <v>8.33</v>
      </c>
      <c r="F1440" s="13">
        <v>9</v>
      </c>
      <c r="G1440" s="13">
        <f>IF(AND(ISNUMBER(E1440),ISNUMBER(F1440)),F1440-E1440,"")</f>
        <v>0.67</v>
      </c>
      <c r="H1440" s="14">
        <f>IF(AND(ISNUMBER(E1440),E1440&gt;0,ISNUMBER(F1440)),F1440/E1440-1,"")</f>
        <v>0.08043217286914772</v>
      </c>
      <c r="I1440" t="str" s="15">
        <v>Unreviewed</v>
      </c>
      <c r="J1440" s="16"/>
      <c r="K1440" t="str" s="15">
        <v/>
      </c>
      <c r="L1440" s="17" t="str">
        <f>IF(AC1440="Local catalog","",IF(AG1440="Yes",IF(ISNUMBER(E1440),E1440,""),IF(I1440="Keep current",IF(ISNUMBER(E1440),E1440,""),IF(AH1440&lt;&gt;"Yes","",IF(I1440="Approve proposed",F1440,IF(AND(I1440="Use my price",AND(ISNUMBER(J1440),J1440&gt;0)),J1440,""))))))</f>
        <v/>
      </c>
      <c r="M1440" t="str" s="7">
        <f>IF(AND(AG1440="Yes",OR(I1440="Approve proposed",I1440="Use my price")),"CHECK: protected price kept current",IF(OR(I1440="Unreviewed",I1440=""),"Pending review",IF(I1440="Hold","On hold",IF(I1440="Keep current",IF(ISNUMBER(E1440),"Kept current","CHECK: no confirmed current price"),IF(AH1440&lt;&gt;"Yes","CHECK: source needs review",IF(AND(I1440="Use my price",NOT(AND(ISNUMBER(J1440),J1440&gt;0))),"CHECK: enter a price above zero",IF(NOT(OR(I1440="Approve proposed",I1440="Use my price")),"CHECK: choose a listed decision",IF(OR(NOT(ISNUMBER(L1440)),L1440&lt;=0,NOT(ISNUMBER(Y1440)),Y1440&lt;=0,X1440&gt;=1),"CHECK: price or base unavailable",IF(L1440/(Y1440*(1-X1440))-1&lt;0,"CHECK: price below local base","Ready")))))))))</f>
        <v>Pending review</v>
      </c>
      <c r="N1440" s="18">
        <v>8.33</v>
      </c>
      <c r="O1440" s="19">
        <v>0.4</v>
      </c>
      <c r="P1440" s="14">
        <v>0.5126</v>
      </c>
      <c r="Q1440" s="20" t="str">
        <f>IF(AND(ISNUMBER(L1440),ISNUMBER(Y1440),Y1440&gt;0,X1440&lt;1),ROUND(L1440/(Y1440*(1-X1440))-1,4),"")</f>
        <v/>
      </c>
      <c r="R1440" s="12">
        <v>0</v>
      </c>
      <c r="S1440" s="13">
        <f>IF(AND(ISNUMBER(E1440),E1440&gt;0,ISNUMBER(F1440)),R1440*(F1440/E1440-1)*(1-'Start Here'!$B$16),0)</f>
        <v>0</v>
      </c>
      <c r="T1440" s="17">
        <f>IF(AND(M1440="Ready",OR(I1440="Approve proposed",AND(I1440="Use my price",AND(ISNUMBER(J1440),J1440&gt;0))),ISNUMBER(L1440),E1440&gt;0),R1440*(L1440/E1440-1)*(1-'Start Here'!$B$16),0)</f>
        <v>0</v>
      </c>
      <c r="U1440" t="str" s="6">
        <v/>
      </c>
      <c r="V1440" t="str" s="21">
        <v>Yes</v>
      </c>
      <c r="W1440" t="str" s="21">
        <v>No</v>
      </c>
      <c r="X1440" s="22">
        <v>0</v>
      </c>
      <c r="Y1440" s="18">
        <v>5.95</v>
      </c>
      <c r="AB1440" t="str" s="6">
        <v>2026-10-01 10:41:27 UTC</v>
      </c>
      <c r="AC1440" t="str" s="6">
        <v>Local Line cache</v>
      </c>
      <c r="AD1440" s="23">
        <v>1026137</v>
      </c>
      <c r="AE1440" s="23">
        <v>815782</v>
      </c>
      <c r="AF1440" t="str" s="23">
        <v>1026137:815782:guest</v>
      </c>
      <c r="AG1440" t="str" s="23">
        <v>No</v>
      </c>
      <c r="AH1440" t="str" s="23">
        <v>Yes</v>
      </c>
      <c r="AI1440" s="18">
        <v>0</v>
      </c>
    </row>
    <row r="1441" ht="32" customHeight="1">
      <c r="A1441" t="str" s="7">
        <v>Granny Smith All Natural</v>
      </c>
      <c r="B1441" t="str" s="7">
        <v>Shampoo Bar-  Lemongrass</v>
      </c>
      <c r="C1441" t="str" s="7">
        <v>4.5 oz ea</v>
      </c>
      <c r="D1441" t="str" s="7">
        <v>SNAP</v>
      </c>
      <c r="E1441" s="12">
        <v>8.33</v>
      </c>
      <c r="F1441" s="13">
        <v>8.33</v>
      </c>
      <c r="G1441" s="13">
        <f>IF(AND(ISNUMBER(E1441),ISNUMBER(F1441)),F1441-E1441,"")</f>
        <v>0</v>
      </c>
      <c r="H1441" s="14">
        <f>IF(AND(ISNUMBER(E1441),E1441&gt;0,ISNUMBER(F1441)),F1441/E1441-1,"")</f>
        <v>0</v>
      </c>
      <c r="I1441" t="str" s="15">
        <v>Keep current</v>
      </c>
      <c r="J1441" s="16"/>
      <c r="K1441" t="str" s="15">
        <v/>
      </c>
      <c r="L1441" s="17">
        <f>IF(AC1441="Local catalog","",IF(AG1441="Yes",IF(ISNUMBER(E1441),E1441,""),IF(I1441="Keep current",IF(ISNUMBER(E1441),E1441,""),IF(AH1441&lt;&gt;"Yes","",IF(I1441="Approve proposed",F1441,IF(AND(I1441="Use my price",AND(ISNUMBER(J1441),J1441&gt;0)),J1441,""))))))</f>
        <v>8.33</v>
      </c>
      <c r="M1441" t="str" s="7">
        <f>IF(AND(AG1441="Yes",OR(I1441="Approve proposed",I1441="Use my price")),"CHECK: protected price kept current",IF(OR(I1441="Unreviewed",I1441=""),"Pending review",IF(I1441="Hold","On hold",IF(I1441="Keep current",IF(ISNUMBER(E1441),"Kept current","CHECK: no confirmed current price"),IF(AH1441&lt;&gt;"Yes","CHECK: source needs review",IF(AND(I1441="Use my price",NOT(AND(ISNUMBER(J1441),J1441&gt;0))),"CHECK: enter a price above zero",IF(NOT(OR(I1441="Approve proposed",I1441="Use my price")),"CHECK: choose a listed decision",IF(OR(NOT(ISNUMBER(L1441)),L1441&lt;=0,NOT(ISNUMBER(Y1441)),Y1441&lt;=0,X1441&gt;=1),"CHECK: price or base unavailable",IF(L1441/(Y1441*(1-X1441))-1&lt;0,"CHECK: price below local base","Ready")))))))))</f>
        <v>Kept current</v>
      </c>
      <c r="N1441" s="18">
        <v>8.33</v>
      </c>
      <c r="O1441" s="19">
        <v>0.4</v>
      </c>
      <c r="P1441" s="14">
        <v>0.4</v>
      </c>
      <c r="Q1441" s="20">
        <f>IF(AND(ISNUMBER(L1441),ISNUMBER(Y1441),Y1441&gt;0,X1441&lt;1),ROUND(L1441/(Y1441*(1-X1441))-1,4),"")</f>
        <v>0.4</v>
      </c>
      <c r="R1441" s="12">
        <v>0</v>
      </c>
      <c r="S1441" s="13">
        <f>IF(AND(ISNUMBER(E1441),E1441&gt;0,ISNUMBER(F1441)),R1441*(F1441/E1441-1)*(1-'Start Here'!$B$16),0)</f>
        <v>0</v>
      </c>
      <c r="T1441" s="17">
        <f>IF(AND(M1441="Ready",OR(I1441="Approve proposed",AND(I1441="Use my price",AND(ISNUMBER(J1441),J1441&gt;0))),ISNUMBER(L1441),E1441&gt;0),R1441*(L1441/E1441-1)*(1-'Start Here'!$B$16),0)</f>
        <v>0</v>
      </c>
      <c r="U1441" t="str" s="6">
        <v>SNAP: preserve existing selling price</v>
      </c>
      <c r="V1441" t="str" s="21">
        <v>Yes</v>
      </c>
      <c r="W1441" t="str" s="21">
        <v>No</v>
      </c>
      <c r="X1441" s="22">
        <v>0</v>
      </c>
      <c r="Y1441" s="18">
        <v>5.95</v>
      </c>
      <c r="AB1441" t="str" s="6">
        <v>2026-10-01 10:41:27 UTC</v>
      </c>
      <c r="AC1441" t="str" s="6">
        <v>Local Line cache</v>
      </c>
      <c r="AD1441" s="23">
        <v>1026137</v>
      </c>
      <c r="AE1441" s="23">
        <v>815782</v>
      </c>
      <c r="AF1441" t="str" s="23">
        <v>1026137:815782:snap</v>
      </c>
      <c r="AG1441" t="str" s="23">
        <v>Yes</v>
      </c>
      <c r="AH1441" t="str" s="23">
        <v>Yes</v>
      </c>
      <c r="AI1441" s="18">
        <v>0</v>
      </c>
    </row>
    <row r="1442" ht="32" customHeight="1">
      <c r="A1442" t="str" s="7">
        <v>Granny Smith All Natural</v>
      </c>
      <c r="B1442" t="str" s="7">
        <v>Travel Size Bug Repellent Stick</v>
      </c>
      <c r="C1442" t="str" s="7">
        <v>0.5 oz ea</v>
      </c>
      <c r="D1442" t="str" s="7">
        <v>Herd Share Members</v>
      </c>
      <c r="E1442" s="12">
        <v>8.33</v>
      </c>
      <c r="F1442" s="13">
        <v>9</v>
      </c>
      <c r="G1442" s="13">
        <f>IF(AND(ISNUMBER(E1442),ISNUMBER(F1442)),F1442-E1442,"")</f>
        <v>0.67</v>
      </c>
      <c r="H1442" s="14">
        <f>IF(AND(ISNUMBER(E1442),E1442&gt;0,ISNUMBER(F1442)),F1442/E1442-1,"")</f>
        <v>0.08043217286914772</v>
      </c>
      <c r="I1442" t="str" s="15">
        <v>Unreviewed</v>
      </c>
      <c r="J1442" s="16"/>
      <c r="K1442" t="str" s="15">
        <v/>
      </c>
      <c r="L1442" s="17" t="str">
        <f>IF(AC1442="Local catalog","",IF(AG1442="Yes",IF(ISNUMBER(E1442),E1442,""),IF(I1442="Keep current",IF(ISNUMBER(E1442),E1442,""),IF(AH1442&lt;&gt;"Yes","",IF(I1442="Approve proposed",F1442,IF(AND(I1442="Use my price",AND(ISNUMBER(J1442),J1442&gt;0)),J1442,""))))))</f>
        <v/>
      </c>
      <c r="M1442" t="str" s="7">
        <f>IF(AND(AG1442="Yes",OR(I1442="Approve proposed",I1442="Use my price")),"CHECK: protected price kept current",IF(OR(I1442="Unreviewed",I1442=""),"Pending review",IF(I1442="Hold","On hold",IF(I1442="Keep current",IF(ISNUMBER(E1442),"Kept current","CHECK: no confirmed current price"),IF(AH1442&lt;&gt;"Yes","CHECK: source needs review",IF(AND(I1442="Use my price",NOT(AND(ISNUMBER(J1442),J1442&gt;0))),"CHECK: enter a price above zero",IF(NOT(OR(I1442="Approve proposed",I1442="Use my price")),"CHECK: choose a listed decision",IF(OR(NOT(ISNUMBER(L1442)),L1442&lt;=0,NOT(ISNUMBER(Y1442)),Y1442&lt;=0,X1442&gt;=1),"CHECK: price or base unavailable",IF(L1442/(Y1442*(1-X1442))-1&lt;0,"CHECK: price below local base","Ready")))))))))</f>
        <v>Pending review</v>
      </c>
      <c r="N1442" s="18">
        <v>8.33</v>
      </c>
      <c r="O1442" s="19">
        <v>0.4</v>
      </c>
      <c r="P1442" s="14">
        <v>0.5126</v>
      </c>
      <c r="Q1442" s="20" t="str">
        <f>IF(AND(ISNUMBER(L1442),ISNUMBER(Y1442),Y1442&gt;0,X1442&lt;1),ROUND(L1442/(Y1442*(1-X1442))-1,4),"")</f>
        <v/>
      </c>
      <c r="R1442" s="12">
        <v>98.98</v>
      </c>
      <c r="S1442" s="13">
        <f>IF(AND(ISNUMBER(E1442),E1442&gt;0,ISNUMBER(F1442)),R1442*(F1442/E1442-1)*(1-'Start Here'!$B$16),0)</f>
        <v>7.722341176470595</v>
      </c>
      <c r="T1442" s="17">
        <f>IF(AND(M1442="Ready",OR(I1442="Approve proposed",AND(I1442="Use my price",AND(ISNUMBER(J1442),J1442&gt;0))),ISNUMBER(L1442),E1442&gt;0),R1442*(L1442/E1442-1)*(1-'Start Here'!$B$16),0)</f>
        <v>0</v>
      </c>
      <c r="U1442" t="str" s="6">
        <v/>
      </c>
      <c r="V1442" t="str" s="21">
        <v>Yes</v>
      </c>
      <c r="W1442" t="str" s="21">
        <v>No</v>
      </c>
      <c r="X1442" s="22">
        <v>0</v>
      </c>
      <c r="Y1442" s="18">
        <v>5.95</v>
      </c>
      <c r="AB1442" t="str" s="6">
        <v>2026-10-01 10:41:27 UTC</v>
      </c>
      <c r="AC1442" t="str" s="6">
        <v>Local Line cache</v>
      </c>
      <c r="AD1442" s="23">
        <v>1094108</v>
      </c>
      <c r="AE1442" s="23">
        <v>908490</v>
      </c>
      <c r="AF1442" t="str" s="23">
        <v>1094108:908490:herdShare</v>
      </c>
      <c r="AG1442" t="str" s="23">
        <v>No</v>
      </c>
      <c r="AH1442" t="str" s="23">
        <v>Yes</v>
      </c>
      <c r="AI1442" s="18">
        <v>83.30000000000001</v>
      </c>
    </row>
    <row r="1443" ht="32" customHeight="1">
      <c r="A1443" t="str" s="7">
        <v>Granny Smith All Natural</v>
      </c>
      <c r="B1443" t="str" s="7">
        <v>Travel Size Bug Repellent Stick</v>
      </c>
      <c r="C1443" t="str" s="7">
        <v>0.5 oz ea</v>
      </c>
      <c r="D1443" t="str" s="7">
        <v>CSA Members</v>
      </c>
      <c r="G1443" s="13" t="str">
        <f>IF(AND(ISNUMBER(E1443),ISNUMBER(F1443)),F1443-E1443,"")</f>
        <v/>
      </c>
      <c r="H1443" s="14" t="str">
        <f>IF(AND(ISNUMBER(E1443),E1443&gt;0,ISNUMBER(F1443)),F1443/E1443-1,"")</f>
        <v/>
      </c>
      <c r="I1443" t="str" s="15">
        <v>Hold</v>
      </c>
      <c r="J1443" s="24"/>
      <c r="K1443" t="str" s="15">
        <v/>
      </c>
      <c r="L1443" s="17" t="str">
        <f>IF(AC1443="Local catalog","",IF(AG1443="Yes",IF(ISNUMBER(E1443),E1443,""),IF(I1443="Keep current",IF(ISNUMBER(E1443),E1443,""),IF(AH1443&lt;&gt;"Yes","",IF(I1443="Approve proposed",F1443,IF(AND(I1443="Use my price",AND(ISNUMBER(J1443),J1443&gt;0)),J1443,""))))))</f>
        <v/>
      </c>
      <c r="M1443" t="str" s="7">
        <f>IF(AND(AG1443="Yes",OR(I1443="Approve proposed",I1443="Use my price")),"CHECK: protected price kept current",IF(OR(I1443="Unreviewed",I1443=""),"Pending review",IF(I1443="Hold","On hold",IF(I1443="Keep current",IF(ISNUMBER(E1443),"Kept current","CHECK: no confirmed current price"),IF(AH1443&lt;&gt;"Yes","CHECK: source needs review",IF(AND(I1443="Use my price",NOT(AND(ISNUMBER(J1443),J1443&gt;0))),"CHECK: enter a price above zero",IF(NOT(OR(I1443="Approve proposed",I1443="Use my price")),"CHECK: choose a listed decision",IF(OR(NOT(ISNUMBER(L1443)),L1443&lt;=0,NOT(ISNUMBER(Y1443)),Y1443&lt;=0,X1443&gt;=1),"CHECK: price or base unavailable",IF(L1443/(Y1443*(1-X1443))-1&lt;0,"CHECK: price below local base","Ready")))))))))</f>
        <v>On hold</v>
      </c>
      <c r="N1443" s="18">
        <v>8.33</v>
      </c>
      <c r="O1443" s="19">
        <v>0.4</v>
      </c>
      <c r="Q1443" s="20" t="str">
        <f>IF(AND(ISNUMBER(L1443),ISNUMBER(Y1443),Y1443&gt;0,X1443&lt;1),ROUND(L1443/(Y1443*(1-X1443))-1,4),"")</f>
        <v/>
      </c>
      <c r="R1443" s="12">
        <v>0</v>
      </c>
      <c r="S1443" s="13">
        <f>IF(AND(ISNUMBER(E1443),E1443&gt;0,ISNUMBER(F1443)),R1443*(F1443/E1443-1)*(1-'Start Here'!$B$16),0)</f>
        <v>0</v>
      </c>
      <c r="T1443" s="17">
        <f>IF(AND(M1443="Ready",OR(I1443="Approve proposed",AND(I1443="Use my price",AND(ISNUMBER(J1443),J1443&gt;0))),ISNUMBER(L1443),E1443&gt;0),R1443*(L1443/E1443-1)*(1-'Start Here'!$B$16),0)</f>
        <v>0</v>
      </c>
      <c r="U1443" t="str" s="6">
        <v>No confirmed Local Line price/list; local calculation is reference only</v>
      </c>
      <c r="V1443" t="str" s="21">
        <v>Yes</v>
      </c>
      <c r="W1443" t="str" s="21">
        <v>No</v>
      </c>
      <c r="X1443" s="22">
        <v>0</v>
      </c>
      <c r="Y1443" s="18">
        <v>5.95</v>
      </c>
      <c r="AB1443" t="str" s="6">
        <v/>
      </c>
      <c r="AC1443" t="str" s="6">
        <v>Local calculation only</v>
      </c>
      <c r="AD1443" s="23">
        <v>1094108</v>
      </c>
      <c r="AE1443" s="23">
        <v>908490</v>
      </c>
      <c r="AF1443" t="str" s="23">
        <v>1094108:908490:member</v>
      </c>
      <c r="AG1443" t="str" s="23">
        <v>No</v>
      </c>
      <c r="AH1443" t="str" s="23">
        <v>No</v>
      </c>
      <c r="AI1443" s="18">
        <v>0</v>
      </c>
    </row>
    <row r="1444" ht="32" customHeight="1">
      <c r="A1444" t="str" s="7">
        <v>Granny Smith All Natural</v>
      </c>
      <c r="B1444" t="str" s="7">
        <v>Travel Size Bug Repellent Stick</v>
      </c>
      <c r="C1444" t="str" s="7">
        <v>0.5 oz ea</v>
      </c>
      <c r="D1444" t="str" s="7">
        <v>Guest Basket</v>
      </c>
      <c r="E1444" s="12">
        <v>8.33</v>
      </c>
      <c r="F1444" s="13">
        <v>9</v>
      </c>
      <c r="G1444" s="13">
        <f>IF(AND(ISNUMBER(E1444),ISNUMBER(F1444)),F1444-E1444,"")</f>
        <v>0.67</v>
      </c>
      <c r="H1444" s="14">
        <f>IF(AND(ISNUMBER(E1444),E1444&gt;0,ISNUMBER(F1444)),F1444/E1444-1,"")</f>
        <v>0.08043217286914772</v>
      </c>
      <c r="I1444" t="str" s="15">
        <v>Unreviewed</v>
      </c>
      <c r="J1444" s="16"/>
      <c r="K1444" t="str" s="15">
        <v/>
      </c>
      <c r="L1444" s="17" t="str">
        <f>IF(AC1444="Local catalog","",IF(AG1444="Yes",IF(ISNUMBER(E1444),E1444,""),IF(I1444="Keep current",IF(ISNUMBER(E1444),E1444,""),IF(AH1444&lt;&gt;"Yes","",IF(I1444="Approve proposed",F1444,IF(AND(I1444="Use my price",AND(ISNUMBER(J1444),J1444&gt;0)),J1444,""))))))</f>
        <v/>
      </c>
      <c r="M1444" t="str" s="7">
        <f>IF(AND(AG1444="Yes",OR(I1444="Approve proposed",I1444="Use my price")),"CHECK: protected price kept current",IF(OR(I1444="Unreviewed",I1444=""),"Pending review",IF(I1444="Hold","On hold",IF(I1444="Keep current",IF(ISNUMBER(E1444),"Kept current","CHECK: no confirmed current price"),IF(AH1444&lt;&gt;"Yes","CHECK: source needs review",IF(AND(I1444="Use my price",NOT(AND(ISNUMBER(J1444),J1444&gt;0))),"CHECK: enter a price above zero",IF(NOT(OR(I1444="Approve proposed",I1444="Use my price")),"CHECK: choose a listed decision",IF(OR(NOT(ISNUMBER(L1444)),L1444&lt;=0,NOT(ISNUMBER(Y1444)),Y1444&lt;=0,X1444&gt;=1),"CHECK: price or base unavailable",IF(L1444/(Y1444*(1-X1444))-1&lt;0,"CHECK: price below local base","Ready")))))))))</f>
        <v>Pending review</v>
      </c>
      <c r="N1444" s="18">
        <v>8.33</v>
      </c>
      <c r="O1444" s="19">
        <v>0.4</v>
      </c>
      <c r="P1444" s="14">
        <v>0.5126</v>
      </c>
      <c r="Q1444" s="20" t="str">
        <f>IF(AND(ISNUMBER(L1444),ISNUMBER(Y1444),Y1444&gt;0,X1444&lt;1),ROUND(L1444/(Y1444*(1-X1444))-1,4),"")</f>
        <v/>
      </c>
      <c r="R1444" s="12">
        <v>13.72</v>
      </c>
      <c r="S1444" s="13">
        <f>IF(AND(ISNUMBER(E1444),E1444&gt;0,ISNUMBER(F1444)),R1444*(F1444/E1444-1)*(1-'Start Here'!$B$16),0)</f>
        <v>1.0704235294117654</v>
      </c>
      <c r="T1444" s="17">
        <f>IF(AND(M1444="Ready",OR(I1444="Approve proposed",AND(I1444="Use my price",AND(ISNUMBER(J1444),J1444&gt;0))),ISNUMBER(L1444),E1444&gt;0),R1444*(L1444/E1444-1)*(1-'Start Here'!$B$16),0)</f>
        <v>0</v>
      </c>
      <c r="U1444" t="str" s="6">
        <v/>
      </c>
      <c r="V1444" t="str" s="21">
        <v>Yes</v>
      </c>
      <c r="W1444" t="str" s="21">
        <v>No</v>
      </c>
      <c r="X1444" s="22">
        <v>0</v>
      </c>
      <c r="Y1444" s="18">
        <v>5.95</v>
      </c>
      <c r="AB1444" t="str" s="6">
        <v>2026-10-01 10:41:27 UTC</v>
      </c>
      <c r="AC1444" t="str" s="6">
        <v>Local Line cache</v>
      </c>
      <c r="AD1444" s="23">
        <v>1094108</v>
      </c>
      <c r="AE1444" s="23">
        <v>908490</v>
      </c>
      <c r="AF1444" t="str" s="23">
        <v>1094108:908490:guest</v>
      </c>
      <c r="AG1444" t="str" s="23">
        <v>No</v>
      </c>
      <c r="AH1444" t="str" s="23">
        <v>Yes</v>
      </c>
      <c r="AI1444" s="18">
        <v>11.9</v>
      </c>
    </row>
    <row r="1445" ht="32" customHeight="1">
      <c r="A1445" t="str" s="7">
        <v>Granny Smith All Natural</v>
      </c>
      <c r="B1445" t="str" s="7">
        <v>Travel Size Bug Repellent Stick</v>
      </c>
      <c r="C1445" t="str" s="7">
        <v>0.5 oz ea</v>
      </c>
      <c r="D1445" t="str" s="7">
        <v>SNAP</v>
      </c>
      <c r="G1445" s="13" t="str">
        <f>IF(AND(ISNUMBER(E1445),ISNUMBER(F1445)),F1445-E1445,"")</f>
        <v/>
      </c>
      <c r="H1445" s="14" t="str">
        <f>IF(AND(ISNUMBER(E1445),E1445&gt;0,ISNUMBER(F1445)),F1445/E1445-1,"")</f>
        <v/>
      </c>
      <c r="I1445" t="str" s="15">
        <v>Hold</v>
      </c>
      <c r="J1445" s="24"/>
      <c r="K1445" t="str" s="15">
        <v/>
      </c>
      <c r="L1445" s="17" t="str">
        <f>IF(AC1445="Local catalog","",IF(AG1445="Yes",IF(ISNUMBER(E1445),E1445,""),IF(I1445="Keep current",IF(ISNUMBER(E1445),E1445,""),IF(AH1445&lt;&gt;"Yes","",IF(I1445="Approve proposed",F1445,IF(AND(I1445="Use my price",AND(ISNUMBER(J1445),J1445&gt;0)),J1445,""))))))</f>
        <v/>
      </c>
      <c r="M1445" t="str" s="7">
        <f>IF(AND(AG1445="Yes",OR(I1445="Approve proposed",I1445="Use my price")),"CHECK: protected price kept current",IF(OR(I1445="Unreviewed",I1445=""),"Pending review",IF(I1445="Hold","On hold",IF(I1445="Keep current",IF(ISNUMBER(E1445),"Kept current","CHECK: no confirmed current price"),IF(AH1445&lt;&gt;"Yes","CHECK: source needs review",IF(AND(I1445="Use my price",NOT(AND(ISNUMBER(J1445),J1445&gt;0))),"CHECK: enter a price above zero",IF(NOT(OR(I1445="Approve proposed",I1445="Use my price")),"CHECK: choose a listed decision",IF(OR(NOT(ISNUMBER(L1445)),L1445&lt;=0,NOT(ISNUMBER(Y1445)),Y1445&lt;=0,X1445&gt;=1),"CHECK: price or base unavailable",IF(L1445/(Y1445*(1-X1445))-1&lt;0,"CHECK: price below local base","Ready")))))))))</f>
        <v>On hold</v>
      </c>
      <c r="N1445" s="18">
        <v>8.33</v>
      </c>
      <c r="O1445" s="19">
        <v>0.4</v>
      </c>
      <c r="Q1445" s="20" t="str">
        <f>IF(AND(ISNUMBER(L1445),ISNUMBER(Y1445),Y1445&gt;0,X1445&lt;1),ROUND(L1445/(Y1445*(1-X1445))-1,4),"")</f>
        <v/>
      </c>
      <c r="R1445" s="12">
        <v>0</v>
      </c>
      <c r="S1445" s="13">
        <f>IF(AND(ISNUMBER(E1445),E1445&gt;0,ISNUMBER(F1445)),R1445*(F1445/E1445-1)*(1-'Start Here'!$B$16),0)</f>
        <v>0</v>
      </c>
      <c r="T1445" s="17">
        <f>IF(AND(M1445="Ready",OR(I1445="Approve proposed",AND(I1445="Use my price",AND(ISNUMBER(J1445),J1445&gt;0))),ISNUMBER(L1445),E1445&gt;0),R1445*(L1445/E1445-1)*(1-'Start Here'!$B$16),0)</f>
        <v>0</v>
      </c>
      <c r="U1445" t="str" s="6">
        <v>SNAP: preserve existing selling price; No confirmed Local Line price/list; local calculation is reference only</v>
      </c>
      <c r="V1445" t="str" s="21">
        <v>Yes</v>
      </c>
      <c r="W1445" t="str" s="21">
        <v>No</v>
      </c>
      <c r="X1445" s="22">
        <v>0</v>
      </c>
      <c r="Y1445" s="18">
        <v>5.95</v>
      </c>
      <c r="AB1445" t="str" s="6">
        <v/>
      </c>
      <c r="AC1445" t="str" s="6">
        <v>Local calculation only</v>
      </c>
      <c r="AD1445" s="23">
        <v>1094108</v>
      </c>
      <c r="AE1445" s="23">
        <v>908490</v>
      </c>
      <c r="AF1445" t="str" s="23">
        <v>1094108:908490:snap</v>
      </c>
      <c r="AG1445" t="str" s="23">
        <v>Yes</v>
      </c>
      <c r="AH1445" t="str" s="23">
        <v>No</v>
      </c>
      <c r="AI1445" s="18">
        <v>0</v>
      </c>
    </row>
    <row r="1446" ht="32" customHeight="1">
      <c r="A1446" t="str" s="7">
        <v>Granny Smith All Natural</v>
      </c>
      <c r="B1446" t="str" s="7">
        <v>Travel Size Healing Stick</v>
      </c>
      <c r="C1446" t="str" s="7">
        <v>0.35 oz ea</v>
      </c>
      <c r="D1446" t="str" s="7">
        <v>Herd Share Members</v>
      </c>
      <c r="E1446" s="12">
        <v>7</v>
      </c>
      <c r="F1446" s="13">
        <v>7.56</v>
      </c>
      <c r="G1446" s="13">
        <f>IF(AND(ISNUMBER(E1446),ISNUMBER(F1446)),F1446-E1446,"")</f>
        <v>0.56</v>
      </c>
      <c r="H1446" s="14">
        <f>IF(AND(ISNUMBER(E1446),E1446&gt;0,ISNUMBER(F1446)),F1446/E1446-1,"")</f>
        <v>0.07999999999999985</v>
      </c>
      <c r="I1446" t="str" s="15">
        <v>Unreviewed</v>
      </c>
      <c r="J1446" s="16"/>
      <c r="K1446" t="str" s="15">
        <v/>
      </c>
      <c r="L1446" s="17" t="str">
        <f>IF(AC1446="Local catalog","",IF(AG1446="Yes",IF(ISNUMBER(E1446),E1446,""),IF(I1446="Keep current",IF(ISNUMBER(E1446),E1446,""),IF(AH1446&lt;&gt;"Yes","",IF(I1446="Approve proposed",F1446,IF(AND(I1446="Use my price",AND(ISNUMBER(J1446),J1446&gt;0)),J1446,""))))))</f>
        <v/>
      </c>
      <c r="M1446" t="str" s="7">
        <f>IF(AND(AG1446="Yes",OR(I1446="Approve proposed",I1446="Use my price")),"CHECK: protected price kept current",IF(OR(I1446="Unreviewed",I1446=""),"Pending review",IF(I1446="Hold","On hold",IF(I1446="Keep current",IF(ISNUMBER(E1446),"Kept current","CHECK: no confirmed current price"),IF(AH1446&lt;&gt;"Yes","CHECK: source needs review",IF(AND(I1446="Use my price",NOT(AND(ISNUMBER(J1446),J1446&gt;0))),"CHECK: enter a price above zero",IF(NOT(OR(I1446="Approve proposed",I1446="Use my price")),"CHECK: choose a listed decision",IF(OR(NOT(ISNUMBER(L1446)),L1446&lt;=0,NOT(ISNUMBER(Y1446)),Y1446&lt;=0,X1446&gt;=1),"CHECK: price or base unavailable",IF(L1446/(Y1446*(1-X1446))-1&lt;0,"CHECK: price below local base","Ready")))))))))</f>
        <v>Pending review</v>
      </c>
      <c r="N1446" s="18">
        <v>6.86</v>
      </c>
      <c r="O1446" s="19">
        <v>0.4</v>
      </c>
      <c r="P1446" s="14">
        <v>0.5429</v>
      </c>
      <c r="Q1446" s="20" t="str">
        <f>IF(AND(ISNUMBER(L1446),ISNUMBER(Y1446),Y1446&gt;0,X1446&lt;1),ROUND(L1446/(Y1446*(1-X1446))-1,4),"")</f>
        <v/>
      </c>
      <c r="R1446" s="12">
        <v>77</v>
      </c>
      <c r="S1446" s="13">
        <f>IF(AND(ISNUMBER(E1446),E1446&gt;0,ISNUMBER(F1446)),R1446*(F1446/E1446-1)*(1-'Start Here'!$B$16),0)</f>
        <v>5.9751999999999885</v>
      </c>
      <c r="T1446" s="17">
        <f>IF(AND(M1446="Ready",OR(I1446="Approve proposed",AND(I1446="Use my price",AND(ISNUMBER(J1446),J1446&gt;0))),ISNUMBER(L1446),E1446&gt;0),R1446*(L1446/E1446-1)*(1-'Start Here'!$B$16),0)</f>
        <v>0</v>
      </c>
      <c r="U1446" t="str" s="6">
        <v>Local and Local Line prices differ</v>
      </c>
      <c r="V1446" t="str" s="21">
        <v>Yes</v>
      </c>
      <c r="W1446" t="str" s="21">
        <v>No</v>
      </c>
      <c r="X1446" s="22">
        <v>0</v>
      </c>
      <c r="Y1446" s="18">
        <v>4.9</v>
      </c>
      <c r="AB1446" t="str" s="6">
        <v>2026-10-01 10:41:27 UTC</v>
      </c>
      <c r="AC1446" t="str" s="6">
        <v>Local Line cache</v>
      </c>
      <c r="AD1446" s="23">
        <v>1022551</v>
      </c>
      <c r="AE1446" s="23">
        <v>810070</v>
      </c>
      <c r="AF1446" t="str" s="23">
        <v>1022551:810070:herdShare</v>
      </c>
      <c r="AG1446" t="str" s="23">
        <v>No</v>
      </c>
      <c r="AH1446" t="str" s="23">
        <v>Yes</v>
      </c>
      <c r="AI1446" s="18">
        <v>53.9</v>
      </c>
    </row>
    <row r="1447" ht="32" customHeight="1">
      <c r="A1447" t="str" s="7">
        <v>Granny Smith All Natural</v>
      </c>
      <c r="B1447" t="str" s="7">
        <v>Travel Size Healing Stick</v>
      </c>
      <c r="C1447" t="str" s="7">
        <v>0.35 oz ea</v>
      </c>
      <c r="D1447" t="str" s="7">
        <v>CSA Members</v>
      </c>
      <c r="E1447" s="12">
        <v>7</v>
      </c>
      <c r="F1447" s="13">
        <v>7.56</v>
      </c>
      <c r="G1447" s="13">
        <f>IF(AND(ISNUMBER(E1447),ISNUMBER(F1447)),F1447-E1447,"")</f>
        <v>0.56</v>
      </c>
      <c r="H1447" s="14">
        <f>IF(AND(ISNUMBER(E1447),E1447&gt;0,ISNUMBER(F1447)),F1447/E1447-1,"")</f>
        <v>0.07999999999999985</v>
      </c>
      <c r="I1447" t="str" s="15">
        <v>Unreviewed</v>
      </c>
      <c r="J1447" s="16"/>
      <c r="K1447" t="str" s="15">
        <v/>
      </c>
      <c r="L1447" s="17" t="str">
        <f>IF(AC1447="Local catalog","",IF(AG1447="Yes",IF(ISNUMBER(E1447),E1447,""),IF(I1447="Keep current",IF(ISNUMBER(E1447),E1447,""),IF(AH1447&lt;&gt;"Yes","",IF(I1447="Approve proposed",F1447,IF(AND(I1447="Use my price",AND(ISNUMBER(J1447),J1447&gt;0)),J1447,""))))))</f>
        <v/>
      </c>
      <c r="M1447" t="str" s="7">
        <f>IF(AND(AG1447="Yes",OR(I1447="Approve proposed",I1447="Use my price")),"CHECK: protected price kept current",IF(OR(I1447="Unreviewed",I1447=""),"Pending review",IF(I1447="Hold","On hold",IF(I1447="Keep current",IF(ISNUMBER(E1447),"Kept current","CHECK: no confirmed current price"),IF(AH1447&lt;&gt;"Yes","CHECK: source needs review",IF(AND(I1447="Use my price",NOT(AND(ISNUMBER(J1447),J1447&gt;0))),"CHECK: enter a price above zero",IF(NOT(OR(I1447="Approve proposed",I1447="Use my price")),"CHECK: choose a listed decision",IF(OR(NOT(ISNUMBER(L1447)),L1447&lt;=0,NOT(ISNUMBER(Y1447)),Y1447&lt;=0,X1447&gt;=1),"CHECK: price or base unavailable",IF(L1447/(Y1447*(1-X1447))-1&lt;0,"CHECK: price below local base","Ready")))))))))</f>
        <v>Pending review</v>
      </c>
      <c r="N1447" s="18">
        <v>6.86</v>
      </c>
      <c r="O1447" s="19">
        <v>0.4</v>
      </c>
      <c r="P1447" s="14">
        <v>0.5429</v>
      </c>
      <c r="Q1447" s="20" t="str">
        <f>IF(AND(ISNUMBER(L1447),ISNUMBER(Y1447),Y1447&gt;0,X1447&lt;1),ROUND(L1447/(Y1447*(1-X1447))-1,4),"")</f>
        <v/>
      </c>
      <c r="R1447" s="12">
        <v>21</v>
      </c>
      <c r="S1447" s="13">
        <f>IF(AND(ISNUMBER(E1447),E1447&gt;0,ISNUMBER(F1447)),R1447*(F1447/E1447-1)*(1-'Start Here'!$B$16),0)</f>
        <v>1.6295999999999968</v>
      </c>
      <c r="T1447" s="17">
        <f>IF(AND(M1447="Ready",OR(I1447="Approve proposed",AND(I1447="Use my price",AND(ISNUMBER(J1447),J1447&gt;0))),ISNUMBER(L1447),E1447&gt;0),R1447*(L1447/E1447-1)*(1-'Start Here'!$B$16),0)</f>
        <v>0</v>
      </c>
      <c r="U1447" t="str" s="6">
        <v>Local and Local Line prices differ</v>
      </c>
      <c r="V1447" t="str" s="21">
        <v>Yes</v>
      </c>
      <c r="W1447" t="str" s="21">
        <v>No</v>
      </c>
      <c r="X1447" s="22">
        <v>0</v>
      </c>
      <c r="Y1447" s="18">
        <v>4.9</v>
      </c>
      <c r="AB1447" t="str" s="6">
        <v>2026-10-01 10:41:27 UTC</v>
      </c>
      <c r="AC1447" t="str" s="6">
        <v>Local Line cache</v>
      </c>
      <c r="AD1447" s="23">
        <v>1022551</v>
      </c>
      <c r="AE1447" s="23">
        <v>810070</v>
      </c>
      <c r="AF1447" t="str" s="23">
        <v>1022551:810070:member</v>
      </c>
      <c r="AG1447" t="str" s="23">
        <v>No</v>
      </c>
      <c r="AH1447" t="str" s="23">
        <v>Yes</v>
      </c>
      <c r="AI1447" s="18">
        <v>14.7</v>
      </c>
    </row>
    <row r="1448" ht="32" customHeight="1">
      <c r="A1448" t="str" s="7">
        <v>Granny Smith All Natural</v>
      </c>
      <c r="B1448" t="str" s="7">
        <v>Travel Size Healing Stick</v>
      </c>
      <c r="C1448" t="str" s="7">
        <v>0.35 oz ea</v>
      </c>
      <c r="D1448" t="str" s="7">
        <v>Guest Basket</v>
      </c>
      <c r="E1448" s="12">
        <v>6.86</v>
      </c>
      <c r="F1448" s="13">
        <v>7.41</v>
      </c>
      <c r="G1448" s="13">
        <f>IF(AND(ISNUMBER(E1448),ISNUMBER(F1448)),F1448-E1448,"")</f>
        <v>0.55</v>
      </c>
      <c r="H1448" s="14">
        <f>IF(AND(ISNUMBER(E1448),E1448&gt;0,ISNUMBER(F1448)),F1448/E1448-1,"")</f>
        <v>0.08017492711370267</v>
      </c>
      <c r="I1448" t="str" s="15">
        <v>Unreviewed</v>
      </c>
      <c r="J1448" s="16"/>
      <c r="K1448" t="str" s="15">
        <v/>
      </c>
      <c r="L1448" s="17" t="str">
        <f>IF(AC1448="Local catalog","",IF(AG1448="Yes",IF(ISNUMBER(E1448),E1448,""),IF(I1448="Keep current",IF(ISNUMBER(E1448),E1448,""),IF(AH1448&lt;&gt;"Yes","",IF(I1448="Approve proposed",F1448,IF(AND(I1448="Use my price",AND(ISNUMBER(J1448),J1448&gt;0)),J1448,""))))))</f>
        <v/>
      </c>
      <c r="M1448" t="str" s="7">
        <f>IF(AND(AG1448="Yes",OR(I1448="Approve proposed",I1448="Use my price")),"CHECK: protected price kept current",IF(OR(I1448="Unreviewed",I1448=""),"Pending review",IF(I1448="Hold","On hold",IF(I1448="Keep current",IF(ISNUMBER(E1448),"Kept current","CHECK: no confirmed current price"),IF(AH1448&lt;&gt;"Yes","CHECK: source needs review",IF(AND(I1448="Use my price",NOT(AND(ISNUMBER(J1448),J1448&gt;0))),"CHECK: enter a price above zero",IF(NOT(OR(I1448="Approve proposed",I1448="Use my price")),"CHECK: choose a listed decision",IF(OR(NOT(ISNUMBER(L1448)),L1448&lt;=0,NOT(ISNUMBER(Y1448)),Y1448&lt;=0,X1448&gt;=1),"CHECK: price or base unavailable",IF(L1448/(Y1448*(1-X1448))-1&lt;0,"CHECK: price below local base","Ready")))))))))</f>
        <v>Pending review</v>
      </c>
      <c r="N1448" s="18">
        <v>6.86</v>
      </c>
      <c r="O1448" s="19">
        <v>0.4</v>
      </c>
      <c r="P1448" s="14">
        <v>0.5122</v>
      </c>
      <c r="Q1448" s="20" t="str">
        <f>IF(AND(ISNUMBER(L1448),ISNUMBER(Y1448),Y1448&gt;0,X1448&lt;1),ROUND(L1448/(Y1448*(1-X1448))-1,4),"")</f>
        <v/>
      </c>
      <c r="R1448" s="12">
        <v>0</v>
      </c>
      <c r="S1448" s="13">
        <f>IF(AND(ISNUMBER(E1448),E1448&gt;0,ISNUMBER(F1448)),R1448*(F1448/E1448-1)*(1-'Start Here'!$B$16),0)</f>
        <v>0</v>
      </c>
      <c r="T1448" s="17">
        <f>IF(AND(M1448="Ready",OR(I1448="Approve proposed",AND(I1448="Use my price",AND(ISNUMBER(J1448),J1448&gt;0))),ISNUMBER(L1448),E1448&gt;0),R1448*(L1448/E1448-1)*(1-'Start Here'!$B$16),0)</f>
        <v>0</v>
      </c>
      <c r="U1448" t="str" s="6">
        <v/>
      </c>
      <c r="V1448" t="str" s="21">
        <v>Yes</v>
      </c>
      <c r="W1448" t="str" s="21">
        <v>No</v>
      </c>
      <c r="X1448" s="22">
        <v>0</v>
      </c>
      <c r="Y1448" s="18">
        <v>4.9</v>
      </c>
      <c r="AB1448" t="str" s="6">
        <v>2026-10-01 10:41:27 UTC</v>
      </c>
      <c r="AC1448" t="str" s="6">
        <v>Local Line cache</v>
      </c>
      <c r="AD1448" s="23">
        <v>1022551</v>
      </c>
      <c r="AE1448" s="23">
        <v>810070</v>
      </c>
      <c r="AF1448" t="str" s="23">
        <v>1022551:810070:guest</v>
      </c>
      <c r="AG1448" t="str" s="23">
        <v>No</v>
      </c>
      <c r="AH1448" t="str" s="23">
        <v>Yes</v>
      </c>
      <c r="AI1448" s="18">
        <v>0</v>
      </c>
    </row>
    <row r="1449" ht="32" customHeight="1">
      <c r="A1449" t="str" s="7">
        <v>Granny Smith All Natural</v>
      </c>
      <c r="B1449" t="str" s="7">
        <v>Travel Size Healing Stick</v>
      </c>
      <c r="C1449" t="str" s="7">
        <v>0.35 oz ea</v>
      </c>
      <c r="D1449" t="str" s="7">
        <v>SNAP</v>
      </c>
      <c r="E1449" s="12">
        <v>6.86</v>
      </c>
      <c r="F1449" s="13">
        <v>6.86</v>
      </c>
      <c r="G1449" s="13">
        <f>IF(AND(ISNUMBER(E1449),ISNUMBER(F1449)),F1449-E1449,"")</f>
        <v>0</v>
      </c>
      <c r="H1449" s="14">
        <f>IF(AND(ISNUMBER(E1449),E1449&gt;0,ISNUMBER(F1449)),F1449/E1449-1,"")</f>
        <v>0</v>
      </c>
      <c r="I1449" t="str" s="15">
        <v>Keep current</v>
      </c>
      <c r="J1449" s="16"/>
      <c r="K1449" t="str" s="15">
        <v/>
      </c>
      <c r="L1449" s="17">
        <f>IF(AC1449="Local catalog","",IF(AG1449="Yes",IF(ISNUMBER(E1449),E1449,""),IF(I1449="Keep current",IF(ISNUMBER(E1449),E1449,""),IF(AH1449&lt;&gt;"Yes","",IF(I1449="Approve proposed",F1449,IF(AND(I1449="Use my price",AND(ISNUMBER(J1449),J1449&gt;0)),J1449,""))))))</f>
        <v>6.86</v>
      </c>
      <c r="M1449" t="str" s="7">
        <f>IF(AND(AG1449="Yes",OR(I1449="Approve proposed",I1449="Use my price")),"CHECK: protected price kept current",IF(OR(I1449="Unreviewed",I1449=""),"Pending review",IF(I1449="Hold","On hold",IF(I1449="Keep current",IF(ISNUMBER(E1449),"Kept current","CHECK: no confirmed current price"),IF(AH1449&lt;&gt;"Yes","CHECK: source needs review",IF(AND(I1449="Use my price",NOT(AND(ISNUMBER(J1449),J1449&gt;0))),"CHECK: enter a price above zero",IF(NOT(OR(I1449="Approve proposed",I1449="Use my price")),"CHECK: choose a listed decision",IF(OR(NOT(ISNUMBER(L1449)),L1449&lt;=0,NOT(ISNUMBER(Y1449)),Y1449&lt;=0,X1449&gt;=1),"CHECK: price or base unavailable",IF(L1449/(Y1449*(1-X1449))-1&lt;0,"CHECK: price below local base","Ready")))))))))</f>
        <v>Kept current</v>
      </c>
      <c r="N1449" s="18">
        <v>6.86</v>
      </c>
      <c r="O1449" s="19">
        <v>0.4</v>
      </c>
      <c r="P1449" s="14">
        <v>0.4</v>
      </c>
      <c r="Q1449" s="20">
        <f>IF(AND(ISNUMBER(L1449),ISNUMBER(Y1449),Y1449&gt;0,X1449&lt;1),ROUND(L1449/(Y1449*(1-X1449))-1,4),"")</f>
        <v>0.4</v>
      </c>
      <c r="R1449" s="12">
        <v>0</v>
      </c>
      <c r="S1449" s="13">
        <f>IF(AND(ISNUMBER(E1449),E1449&gt;0,ISNUMBER(F1449)),R1449*(F1449/E1449-1)*(1-'Start Here'!$B$16),0)</f>
        <v>0</v>
      </c>
      <c r="T1449" s="17">
        <f>IF(AND(M1449="Ready",OR(I1449="Approve proposed",AND(I1449="Use my price",AND(ISNUMBER(J1449),J1449&gt;0))),ISNUMBER(L1449),E1449&gt;0),R1449*(L1449/E1449-1)*(1-'Start Here'!$B$16),0)</f>
        <v>0</v>
      </c>
      <c r="U1449" t="str" s="6">
        <v>SNAP: preserve existing selling price</v>
      </c>
      <c r="V1449" t="str" s="21">
        <v>Yes</v>
      </c>
      <c r="W1449" t="str" s="21">
        <v>No</v>
      </c>
      <c r="X1449" s="22">
        <v>0</v>
      </c>
      <c r="Y1449" s="18">
        <v>4.9</v>
      </c>
      <c r="AB1449" t="str" s="6">
        <v>2026-10-01 10:41:27 UTC</v>
      </c>
      <c r="AC1449" t="str" s="6">
        <v>Local Line cache</v>
      </c>
      <c r="AD1449" s="23">
        <v>1022551</v>
      </c>
      <c r="AE1449" s="23">
        <v>810070</v>
      </c>
      <c r="AF1449" t="str" s="23">
        <v>1022551:810070:snap</v>
      </c>
      <c r="AG1449" t="str" s="23">
        <v>Yes</v>
      </c>
      <c r="AH1449" t="str" s="23">
        <v>Yes</v>
      </c>
      <c r="AI1449" s="18">
        <v>0</v>
      </c>
    </row>
    <row r="1450" ht="32" customHeight="1">
      <c r="A1450" t="str" s="7">
        <v>Granny Smith All Natural</v>
      </c>
      <c r="B1450" t="str" s="7">
        <v>Travel Size Lotion Stick w/ Grapefruit Essential Oil</v>
      </c>
      <c r="C1450" t="str" s="7">
        <v>0.5 oz ea</v>
      </c>
      <c r="D1450" t="str" s="7">
        <v>Herd Share Members</v>
      </c>
      <c r="E1450" s="12">
        <v>8.33</v>
      </c>
      <c r="F1450" s="13">
        <v>9</v>
      </c>
      <c r="G1450" s="13">
        <f>IF(AND(ISNUMBER(E1450),ISNUMBER(F1450)),F1450-E1450,"")</f>
        <v>0.67</v>
      </c>
      <c r="H1450" s="14">
        <f>IF(AND(ISNUMBER(E1450),E1450&gt;0,ISNUMBER(F1450)),F1450/E1450-1,"")</f>
        <v>0.08043217286914772</v>
      </c>
      <c r="I1450" t="str" s="15">
        <v>Unreviewed</v>
      </c>
      <c r="J1450" s="16"/>
      <c r="K1450" t="str" s="15">
        <v/>
      </c>
      <c r="L1450" s="17" t="str">
        <f>IF(AC1450="Local catalog","",IF(AG1450="Yes",IF(ISNUMBER(E1450),E1450,""),IF(I1450="Keep current",IF(ISNUMBER(E1450),E1450,""),IF(AH1450&lt;&gt;"Yes","",IF(I1450="Approve proposed",F1450,IF(AND(I1450="Use my price",AND(ISNUMBER(J1450),J1450&gt;0)),J1450,""))))))</f>
        <v/>
      </c>
      <c r="M1450" t="str" s="7">
        <f>IF(AND(AG1450="Yes",OR(I1450="Approve proposed",I1450="Use my price")),"CHECK: protected price kept current",IF(OR(I1450="Unreviewed",I1450=""),"Pending review",IF(I1450="Hold","On hold",IF(I1450="Keep current",IF(ISNUMBER(E1450),"Kept current","CHECK: no confirmed current price"),IF(AH1450&lt;&gt;"Yes","CHECK: source needs review",IF(AND(I1450="Use my price",NOT(AND(ISNUMBER(J1450),J1450&gt;0))),"CHECK: enter a price above zero",IF(NOT(OR(I1450="Approve proposed",I1450="Use my price")),"CHECK: choose a listed decision",IF(OR(NOT(ISNUMBER(L1450)),L1450&lt;=0,NOT(ISNUMBER(Y1450)),Y1450&lt;=0,X1450&gt;=1),"CHECK: price or base unavailable",IF(L1450/(Y1450*(1-X1450))-1&lt;0,"CHECK: price below local base","Ready")))))))))</f>
        <v>Pending review</v>
      </c>
      <c r="N1450" s="18">
        <v>8.33</v>
      </c>
      <c r="O1450" s="19">
        <v>0.4</v>
      </c>
      <c r="P1450" s="14">
        <v>0.5126</v>
      </c>
      <c r="Q1450" s="20" t="str">
        <f>IF(AND(ISNUMBER(L1450),ISNUMBER(Y1450),Y1450&gt;0,X1450&lt;1),ROUND(L1450/(Y1450*(1-X1450))-1,4),"")</f>
        <v/>
      </c>
      <c r="R1450" s="12">
        <v>37.73</v>
      </c>
      <c r="S1450" s="13">
        <f>IF(AND(ISNUMBER(E1450),E1450&gt;0,ISNUMBER(F1450)),R1450*(F1450/E1450-1)*(1-'Start Here'!$B$16),0)</f>
        <v>2.943664705882355</v>
      </c>
      <c r="T1450" s="17">
        <f>IF(AND(M1450="Ready",OR(I1450="Approve proposed",AND(I1450="Use my price",AND(ISNUMBER(J1450),J1450&gt;0))),ISNUMBER(L1450),E1450&gt;0),R1450*(L1450/E1450-1)*(1-'Start Here'!$B$16),0)</f>
        <v>0</v>
      </c>
      <c r="U1450" t="str" s="6">
        <v/>
      </c>
      <c r="V1450" t="str" s="21">
        <v>Yes</v>
      </c>
      <c r="W1450" t="str" s="21">
        <v>No</v>
      </c>
      <c r="X1450" s="22">
        <v>0</v>
      </c>
      <c r="Y1450" s="18">
        <v>5.95</v>
      </c>
      <c r="AB1450" t="str" s="6">
        <v>2026-10-01 10:41:27 UTC</v>
      </c>
      <c r="AC1450" t="str" s="6">
        <v>Local Line cache</v>
      </c>
      <c r="AD1450" s="23">
        <v>1127322</v>
      </c>
      <c r="AE1450" s="23">
        <v>960324</v>
      </c>
      <c r="AF1450" t="str" s="23">
        <v>1127322:960324:herdShare</v>
      </c>
      <c r="AG1450" t="str" s="23">
        <v>No</v>
      </c>
      <c r="AH1450" t="str" s="23">
        <v>Yes</v>
      </c>
      <c r="AI1450" s="18">
        <v>35.7</v>
      </c>
    </row>
    <row r="1451" ht="32" customHeight="1">
      <c r="A1451" t="str" s="7">
        <v>Granny Smith All Natural</v>
      </c>
      <c r="B1451" t="str" s="7">
        <v>Travel Size Lotion Stick w/ Grapefruit Essential Oil</v>
      </c>
      <c r="C1451" t="str" s="7">
        <v>0.5 oz ea</v>
      </c>
      <c r="D1451" t="str" s="7">
        <v>CSA Members</v>
      </c>
      <c r="G1451" s="13" t="str">
        <f>IF(AND(ISNUMBER(E1451),ISNUMBER(F1451)),F1451-E1451,"")</f>
        <v/>
      </c>
      <c r="H1451" s="14" t="str">
        <f>IF(AND(ISNUMBER(E1451),E1451&gt;0,ISNUMBER(F1451)),F1451/E1451-1,"")</f>
        <v/>
      </c>
      <c r="I1451" t="str" s="15">
        <v>Hold</v>
      </c>
      <c r="J1451" s="24"/>
      <c r="K1451" t="str" s="15">
        <v/>
      </c>
      <c r="L1451" s="17" t="str">
        <f>IF(AC1451="Local catalog","",IF(AG1451="Yes",IF(ISNUMBER(E1451),E1451,""),IF(I1451="Keep current",IF(ISNUMBER(E1451),E1451,""),IF(AH1451&lt;&gt;"Yes","",IF(I1451="Approve proposed",F1451,IF(AND(I1451="Use my price",AND(ISNUMBER(J1451),J1451&gt;0)),J1451,""))))))</f>
        <v/>
      </c>
      <c r="M1451" t="str" s="7">
        <f>IF(AND(AG1451="Yes",OR(I1451="Approve proposed",I1451="Use my price")),"CHECK: protected price kept current",IF(OR(I1451="Unreviewed",I1451=""),"Pending review",IF(I1451="Hold","On hold",IF(I1451="Keep current",IF(ISNUMBER(E1451),"Kept current","CHECK: no confirmed current price"),IF(AH1451&lt;&gt;"Yes","CHECK: source needs review",IF(AND(I1451="Use my price",NOT(AND(ISNUMBER(J1451),J1451&gt;0))),"CHECK: enter a price above zero",IF(NOT(OR(I1451="Approve proposed",I1451="Use my price")),"CHECK: choose a listed decision",IF(OR(NOT(ISNUMBER(L1451)),L1451&lt;=0,NOT(ISNUMBER(Y1451)),Y1451&lt;=0,X1451&gt;=1),"CHECK: price or base unavailable",IF(L1451/(Y1451*(1-X1451))-1&lt;0,"CHECK: price below local base","Ready")))))))))</f>
        <v>On hold</v>
      </c>
      <c r="N1451" s="18">
        <v>8.33</v>
      </c>
      <c r="O1451" s="19">
        <v>0.4</v>
      </c>
      <c r="Q1451" s="20" t="str">
        <f>IF(AND(ISNUMBER(L1451),ISNUMBER(Y1451),Y1451&gt;0,X1451&lt;1),ROUND(L1451/(Y1451*(1-X1451))-1,4),"")</f>
        <v/>
      </c>
      <c r="R1451" s="12">
        <v>0</v>
      </c>
      <c r="S1451" s="13">
        <f>IF(AND(ISNUMBER(E1451),E1451&gt;0,ISNUMBER(F1451)),R1451*(F1451/E1451-1)*(1-'Start Here'!$B$16),0)</f>
        <v>0</v>
      </c>
      <c r="T1451" s="17">
        <f>IF(AND(M1451="Ready",OR(I1451="Approve proposed",AND(I1451="Use my price",AND(ISNUMBER(J1451),J1451&gt;0))),ISNUMBER(L1451),E1451&gt;0),R1451*(L1451/E1451-1)*(1-'Start Here'!$B$16),0)</f>
        <v>0</v>
      </c>
      <c r="U1451" t="str" s="6">
        <v>No confirmed Local Line price/list; local calculation is reference only</v>
      </c>
      <c r="V1451" t="str" s="21">
        <v>Yes</v>
      </c>
      <c r="W1451" t="str" s="21">
        <v>No</v>
      </c>
      <c r="X1451" s="22">
        <v>0</v>
      </c>
      <c r="Y1451" s="18">
        <v>5.95</v>
      </c>
      <c r="AB1451" t="str" s="6">
        <v/>
      </c>
      <c r="AC1451" t="str" s="6">
        <v>Local calculation only</v>
      </c>
      <c r="AD1451" s="23">
        <v>1127322</v>
      </c>
      <c r="AE1451" s="23">
        <v>960324</v>
      </c>
      <c r="AF1451" t="str" s="23">
        <v>1127322:960324:member</v>
      </c>
      <c r="AG1451" t="str" s="23">
        <v>No</v>
      </c>
      <c r="AH1451" t="str" s="23">
        <v>No</v>
      </c>
      <c r="AI1451" s="18">
        <v>0</v>
      </c>
    </row>
    <row r="1452" ht="32" customHeight="1">
      <c r="A1452" t="str" s="7">
        <v>Granny Smith All Natural</v>
      </c>
      <c r="B1452" t="str" s="7">
        <v>Travel Size Lotion Stick w/ Grapefruit Essential Oil</v>
      </c>
      <c r="C1452" t="str" s="7">
        <v>0.5 oz ea</v>
      </c>
      <c r="D1452" t="str" s="7">
        <v>Guest Basket</v>
      </c>
      <c r="E1452" s="12">
        <v>8.33</v>
      </c>
      <c r="F1452" s="13">
        <v>9</v>
      </c>
      <c r="G1452" s="13">
        <f>IF(AND(ISNUMBER(E1452),ISNUMBER(F1452)),F1452-E1452,"")</f>
        <v>0.67</v>
      </c>
      <c r="H1452" s="14">
        <f>IF(AND(ISNUMBER(E1452),E1452&gt;0,ISNUMBER(F1452)),F1452/E1452-1,"")</f>
        <v>0.08043217286914772</v>
      </c>
      <c r="I1452" t="str" s="15">
        <v>Unreviewed</v>
      </c>
      <c r="J1452" s="16"/>
      <c r="K1452" t="str" s="15">
        <v/>
      </c>
      <c r="L1452" s="17" t="str">
        <f>IF(AC1452="Local catalog","",IF(AG1452="Yes",IF(ISNUMBER(E1452),E1452,""),IF(I1452="Keep current",IF(ISNUMBER(E1452),E1452,""),IF(AH1452&lt;&gt;"Yes","",IF(I1452="Approve proposed",F1452,IF(AND(I1452="Use my price",AND(ISNUMBER(J1452),J1452&gt;0)),J1452,""))))))</f>
        <v/>
      </c>
      <c r="M1452" t="str" s="7">
        <f>IF(AND(AG1452="Yes",OR(I1452="Approve proposed",I1452="Use my price")),"CHECK: protected price kept current",IF(OR(I1452="Unreviewed",I1452=""),"Pending review",IF(I1452="Hold","On hold",IF(I1452="Keep current",IF(ISNUMBER(E1452),"Kept current","CHECK: no confirmed current price"),IF(AH1452&lt;&gt;"Yes","CHECK: source needs review",IF(AND(I1452="Use my price",NOT(AND(ISNUMBER(J1452),J1452&gt;0))),"CHECK: enter a price above zero",IF(NOT(OR(I1452="Approve proposed",I1452="Use my price")),"CHECK: choose a listed decision",IF(OR(NOT(ISNUMBER(L1452)),L1452&lt;=0,NOT(ISNUMBER(Y1452)),Y1452&lt;=0,X1452&gt;=1),"CHECK: price or base unavailable",IF(L1452/(Y1452*(1-X1452))-1&lt;0,"CHECK: price below local base","Ready")))))))))</f>
        <v>Pending review</v>
      </c>
      <c r="N1452" s="18">
        <v>8.33</v>
      </c>
      <c r="O1452" s="19">
        <v>0.4</v>
      </c>
      <c r="P1452" s="14">
        <v>0.5126</v>
      </c>
      <c r="Q1452" s="20" t="str">
        <f>IF(AND(ISNUMBER(L1452),ISNUMBER(Y1452),Y1452&gt;0,X1452&lt;1),ROUND(L1452/(Y1452*(1-X1452))-1,4),"")</f>
        <v/>
      </c>
      <c r="R1452" s="12">
        <v>0</v>
      </c>
      <c r="S1452" s="13">
        <f>IF(AND(ISNUMBER(E1452),E1452&gt;0,ISNUMBER(F1452)),R1452*(F1452/E1452-1)*(1-'Start Here'!$B$16),0)</f>
        <v>0</v>
      </c>
      <c r="T1452" s="17">
        <f>IF(AND(M1452="Ready",OR(I1452="Approve proposed",AND(I1452="Use my price",AND(ISNUMBER(J1452),J1452&gt;0))),ISNUMBER(L1452),E1452&gt;0),R1452*(L1452/E1452-1)*(1-'Start Here'!$B$16),0)</f>
        <v>0</v>
      </c>
      <c r="U1452" t="str" s="6">
        <v/>
      </c>
      <c r="V1452" t="str" s="21">
        <v>Yes</v>
      </c>
      <c r="W1452" t="str" s="21">
        <v>No</v>
      </c>
      <c r="X1452" s="22">
        <v>0</v>
      </c>
      <c r="Y1452" s="18">
        <v>5.95</v>
      </c>
      <c r="AB1452" t="str" s="6">
        <v>2026-10-01 10:41:27 UTC</v>
      </c>
      <c r="AC1452" t="str" s="6">
        <v>Local Line cache</v>
      </c>
      <c r="AD1452" s="23">
        <v>1127322</v>
      </c>
      <c r="AE1452" s="23">
        <v>960324</v>
      </c>
      <c r="AF1452" t="str" s="23">
        <v>1127322:960324:guest</v>
      </c>
      <c r="AG1452" t="str" s="23">
        <v>No</v>
      </c>
      <c r="AH1452" t="str" s="23">
        <v>Yes</v>
      </c>
      <c r="AI1452" s="18">
        <v>0</v>
      </c>
    </row>
    <row r="1453" ht="32" customHeight="1">
      <c r="A1453" t="str" s="7">
        <v>Granny Smith All Natural</v>
      </c>
      <c r="B1453" t="str" s="7">
        <v>Travel Size Lotion Stick w/ Grapefruit Essential Oil</v>
      </c>
      <c r="C1453" t="str" s="7">
        <v>0.5 oz ea</v>
      </c>
      <c r="D1453" t="str" s="7">
        <v>SNAP</v>
      </c>
      <c r="G1453" s="13" t="str">
        <f>IF(AND(ISNUMBER(E1453),ISNUMBER(F1453)),F1453-E1453,"")</f>
        <v/>
      </c>
      <c r="H1453" s="14" t="str">
        <f>IF(AND(ISNUMBER(E1453),E1453&gt;0,ISNUMBER(F1453)),F1453/E1453-1,"")</f>
        <v/>
      </c>
      <c r="I1453" t="str" s="15">
        <v>Hold</v>
      </c>
      <c r="J1453" s="24"/>
      <c r="K1453" t="str" s="15">
        <v/>
      </c>
      <c r="L1453" s="17" t="str">
        <f>IF(AC1453="Local catalog","",IF(AG1453="Yes",IF(ISNUMBER(E1453),E1453,""),IF(I1453="Keep current",IF(ISNUMBER(E1453),E1453,""),IF(AH1453&lt;&gt;"Yes","",IF(I1453="Approve proposed",F1453,IF(AND(I1453="Use my price",AND(ISNUMBER(J1453),J1453&gt;0)),J1453,""))))))</f>
        <v/>
      </c>
      <c r="M1453" t="str" s="7">
        <f>IF(AND(AG1453="Yes",OR(I1453="Approve proposed",I1453="Use my price")),"CHECK: protected price kept current",IF(OR(I1453="Unreviewed",I1453=""),"Pending review",IF(I1453="Hold","On hold",IF(I1453="Keep current",IF(ISNUMBER(E1453),"Kept current","CHECK: no confirmed current price"),IF(AH1453&lt;&gt;"Yes","CHECK: source needs review",IF(AND(I1453="Use my price",NOT(AND(ISNUMBER(J1453),J1453&gt;0))),"CHECK: enter a price above zero",IF(NOT(OR(I1453="Approve proposed",I1453="Use my price")),"CHECK: choose a listed decision",IF(OR(NOT(ISNUMBER(L1453)),L1453&lt;=0,NOT(ISNUMBER(Y1453)),Y1453&lt;=0,X1453&gt;=1),"CHECK: price or base unavailable",IF(L1453/(Y1453*(1-X1453))-1&lt;0,"CHECK: price below local base","Ready")))))))))</f>
        <v>On hold</v>
      </c>
      <c r="N1453" s="18">
        <v>8.33</v>
      </c>
      <c r="O1453" s="19">
        <v>0.4</v>
      </c>
      <c r="Q1453" s="20" t="str">
        <f>IF(AND(ISNUMBER(L1453),ISNUMBER(Y1453),Y1453&gt;0,X1453&lt;1),ROUND(L1453/(Y1453*(1-X1453))-1,4),"")</f>
        <v/>
      </c>
      <c r="R1453" s="12">
        <v>0</v>
      </c>
      <c r="S1453" s="13">
        <f>IF(AND(ISNUMBER(E1453),E1453&gt;0,ISNUMBER(F1453)),R1453*(F1453/E1453-1)*(1-'Start Here'!$B$16),0)</f>
        <v>0</v>
      </c>
      <c r="T1453" s="17">
        <f>IF(AND(M1453="Ready",OR(I1453="Approve proposed",AND(I1453="Use my price",AND(ISNUMBER(J1453),J1453&gt;0))),ISNUMBER(L1453),E1453&gt;0),R1453*(L1453/E1453-1)*(1-'Start Here'!$B$16),0)</f>
        <v>0</v>
      </c>
      <c r="U1453" t="str" s="6">
        <v>SNAP: preserve existing selling price; No confirmed Local Line price/list; local calculation is reference only</v>
      </c>
      <c r="V1453" t="str" s="21">
        <v>Yes</v>
      </c>
      <c r="W1453" t="str" s="21">
        <v>No</v>
      </c>
      <c r="X1453" s="22">
        <v>0</v>
      </c>
      <c r="Y1453" s="18">
        <v>5.95</v>
      </c>
      <c r="AB1453" t="str" s="6">
        <v/>
      </c>
      <c r="AC1453" t="str" s="6">
        <v>Local calculation only</v>
      </c>
      <c r="AD1453" s="23">
        <v>1127322</v>
      </c>
      <c r="AE1453" s="23">
        <v>960324</v>
      </c>
      <c r="AF1453" t="str" s="23">
        <v>1127322:960324:snap</v>
      </c>
      <c r="AG1453" t="str" s="23">
        <v>Yes</v>
      </c>
      <c r="AH1453" t="str" s="23">
        <v>No</v>
      </c>
      <c r="AI1453" s="18">
        <v>0</v>
      </c>
    </row>
    <row r="1454" ht="32" customHeight="1">
      <c r="A1454" t="str" s="7">
        <v>Granny Smith All Natural</v>
      </c>
      <c r="B1454" t="str" s="7">
        <v>Travel Size Lotion Stick w/ Honeysuckle Essential Oil</v>
      </c>
      <c r="C1454" t="str" s="7">
        <v>0.35 oz ea</v>
      </c>
      <c r="D1454" t="str" s="7">
        <v>Herd Share Members</v>
      </c>
      <c r="E1454" s="12">
        <v>5.88</v>
      </c>
      <c r="F1454" s="13">
        <v>6.35</v>
      </c>
      <c r="G1454" s="13">
        <f>IF(AND(ISNUMBER(E1454),ISNUMBER(F1454)),F1454-E1454,"")</f>
        <v>0.47</v>
      </c>
      <c r="H1454" s="14">
        <f>IF(AND(ISNUMBER(E1454),E1454&gt;0,ISNUMBER(F1454)),F1454/E1454-1,"")</f>
        <v>0.07993197278911568</v>
      </c>
      <c r="I1454" t="str" s="15">
        <v>Unreviewed</v>
      </c>
      <c r="J1454" s="16"/>
      <c r="K1454" t="str" s="15">
        <v/>
      </c>
      <c r="L1454" s="17" t="str">
        <f>IF(AC1454="Local catalog","",IF(AG1454="Yes",IF(ISNUMBER(E1454),E1454,""),IF(I1454="Keep current",IF(ISNUMBER(E1454),E1454,""),IF(AH1454&lt;&gt;"Yes","",IF(I1454="Approve proposed",F1454,IF(AND(I1454="Use my price",AND(ISNUMBER(J1454),J1454&gt;0)),J1454,""))))))</f>
        <v/>
      </c>
      <c r="M1454" t="str" s="7">
        <f>IF(AND(AG1454="Yes",OR(I1454="Approve proposed",I1454="Use my price")),"CHECK: protected price kept current",IF(OR(I1454="Unreviewed",I1454=""),"Pending review",IF(I1454="Hold","On hold",IF(I1454="Keep current",IF(ISNUMBER(E1454),"Kept current","CHECK: no confirmed current price"),IF(AH1454&lt;&gt;"Yes","CHECK: source needs review",IF(AND(I1454="Use my price",NOT(AND(ISNUMBER(J1454),J1454&gt;0))),"CHECK: enter a price above zero",IF(NOT(OR(I1454="Approve proposed",I1454="Use my price")),"CHECK: choose a listed decision",IF(OR(NOT(ISNUMBER(L1454)),L1454&lt;=0,NOT(ISNUMBER(Y1454)),Y1454&lt;=0,X1454&gt;=1),"CHECK: price or base unavailable",IF(L1454/(Y1454*(1-X1454))-1&lt;0,"CHECK: price below local base","Ready")))))))))</f>
        <v>Pending review</v>
      </c>
      <c r="N1454" s="18">
        <v>5.88</v>
      </c>
      <c r="O1454" s="19">
        <v>0.4</v>
      </c>
      <c r="P1454" s="14">
        <v>0.5119</v>
      </c>
      <c r="Q1454" s="20" t="str">
        <f>IF(AND(ISNUMBER(L1454),ISNUMBER(Y1454),Y1454&gt;0,X1454&lt;1),ROUND(L1454/(Y1454*(1-X1454))-1,4),"")</f>
        <v/>
      </c>
      <c r="R1454" s="12">
        <v>29.4</v>
      </c>
      <c r="S1454" s="13">
        <f>IF(AND(ISNUMBER(E1454),E1454&gt;0,ISNUMBER(F1454)),R1454*(F1454/E1454-1)*(1-'Start Here'!$B$16),0)</f>
        <v>2.279500000000001</v>
      </c>
      <c r="T1454" s="17">
        <f>IF(AND(M1454="Ready",OR(I1454="Approve proposed",AND(I1454="Use my price",AND(ISNUMBER(J1454),J1454&gt;0))),ISNUMBER(L1454),E1454&gt;0),R1454*(L1454/E1454-1)*(1-'Start Here'!$B$16),0)</f>
        <v>0</v>
      </c>
      <c r="U1454" t="str" s="6">
        <v>Currently hidden; do not activate automatically</v>
      </c>
      <c r="V1454" t="str" s="21">
        <v>No</v>
      </c>
      <c r="W1454" t="str" s="21">
        <v>No</v>
      </c>
      <c r="X1454" s="22">
        <v>0</v>
      </c>
      <c r="Y1454" s="18">
        <v>4.2</v>
      </c>
      <c r="AB1454" t="str" s="6">
        <v>2026-10-01 10:41:27 UTC</v>
      </c>
      <c r="AC1454" t="str" s="6">
        <v>Local Line cache</v>
      </c>
      <c r="AD1454" s="23">
        <v>1127318</v>
      </c>
      <c r="AE1454" s="23">
        <v>960320</v>
      </c>
      <c r="AF1454" t="str" s="23">
        <v>1127318:960320:herdShare</v>
      </c>
      <c r="AG1454" t="str" s="23">
        <v>No</v>
      </c>
      <c r="AH1454" t="str" s="23">
        <v>Yes</v>
      </c>
      <c r="AI1454" s="18">
        <v>21</v>
      </c>
    </row>
    <row r="1455" ht="32" customHeight="1">
      <c r="A1455" t="str" s="7">
        <v>Granny Smith All Natural</v>
      </c>
      <c r="B1455" t="str" s="7">
        <v>Travel Size Lotion Stick w/ Honeysuckle Essential Oil</v>
      </c>
      <c r="C1455" t="str" s="7">
        <v>0.35 oz ea</v>
      </c>
      <c r="D1455" t="str" s="7">
        <v>CSA Members</v>
      </c>
      <c r="G1455" s="13" t="str">
        <f>IF(AND(ISNUMBER(E1455),ISNUMBER(F1455)),F1455-E1455,"")</f>
        <v/>
      </c>
      <c r="H1455" s="14" t="str">
        <f>IF(AND(ISNUMBER(E1455),E1455&gt;0,ISNUMBER(F1455)),F1455/E1455-1,"")</f>
        <v/>
      </c>
      <c r="I1455" t="str" s="15">
        <v>Hold</v>
      </c>
      <c r="J1455" s="24"/>
      <c r="K1455" t="str" s="15">
        <v/>
      </c>
      <c r="L1455" s="17" t="str">
        <f>IF(AC1455="Local catalog","",IF(AG1455="Yes",IF(ISNUMBER(E1455),E1455,""),IF(I1455="Keep current",IF(ISNUMBER(E1455),E1455,""),IF(AH1455&lt;&gt;"Yes","",IF(I1455="Approve proposed",F1455,IF(AND(I1455="Use my price",AND(ISNUMBER(J1455),J1455&gt;0)),J1455,""))))))</f>
        <v/>
      </c>
      <c r="M1455" t="str" s="7">
        <f>IF(AND(AG1455="Yes",OR(I1455="Approve proposed",I1455="Use my price")),"CHECK: protected price kept current",IF(OR(I1455="Unreviewed",I1455=""),"Pending review",IF(I1455="Hold","On hold",IF(I1455="Keep current",IF(ISNUMBER(E1455),"Kept current","CHECK: no confirmed current price"),IF(AH1455&lt;&gt;"Yes","CHECK: source needs review",IF(AND(I1455="Use my price",NOT(AND(ISNUMBER(J1455),J1455&gt;0))),"CHECK: enter a price above zero",IF(NOT(OR(I1455="Approve proposed",I1455="Use my price")),"CHECK: choose a listed decision",IF(OR(NOT(ISNUMBER(L1455)),L1455&lt;=0,NOT(ISNUMBER(Y1455)),Y1455&lt;=0,X1455&gt;=1),"CHECK: price or base unavailable",IF(L1455/(Y1455*(1-X1455))-1&lt;0,"CHECK: price below local base","Ready")))))))))</f>
        <v>On hold</v>
      </c>
      <c r="N1455" s="18">
        <v>5.88</v>
      </c>
      <c r="O1455" s="19">
        <v>0.4</v>
      </c>
      <c r="Q1455" s="20" t="str">
        <f>IF(AND(ISNUMBER(L1455),ISNUMBER(Y1455),Y1455&gt;0,X1455&lt;1),ROUND(L1455/(Y1455*(1-X1455))-1,4),"")</f>
        <v/>
      </c>
      <c r="R1455" s="12">
        <v>0</v>
      </c>
      <c r="S1455" s="13">
        <f>IF(AND(ISNUMBER(E1455),E1455&gt;0,ISNUMBER(F1455)),R1455*(F1455/E1455-1)*(1-'Start Here'!$B$16),0)</f>
        <v>0</v>
      </c>
      <c r="T1455" s="17">
        <f>IF(AND(M1455="Ready",OR(I1455="Approve proposed",AND(I1455="Use my price",AND(ISNUMBER(J1455),J1455&gt;0))),ISNUMBER(L1455),E1455&gt;0),R1455*(L1455/E1455-1)*(1-'Start Here'!$B$16),0)</f>
        <v>0</v>
      </c>
      <c r="U1455" t="str" s="6">
        <v>No confirmed Local Line price/list; local calculation is reference only; Currently hidden; do not activate automatically</v>
      </c>
      <c r="V1455" t="str" s="21">
        <v>No</v>
      </c>
      <c r="W1455" t="str" s="21">
        <v>No</v>
      </c>
      <c r="X1455" s="22">
        <v>0</v>
      </c>
      <c r="Y1455" s="18">
        <v>4.2</v>
      </c>
      <c r="AB1455" t="str" s="6">
        <v/>
      </c>
      <c r="AC1455" t="str" s="6">
        <v>Local calculation only</v>
      </c>
      <c r="AD1455" s="23">
        <v>1127318</v>
      </c>
      <c r="AE1455" s="23">
        <v>960320</v>
      </c>
      <c r="AF1455" t="str" s="23">
        <v>1127318:960320:member</v>
      </c>
      <c r="AG1455" t="str" s="23">
        <v>No</v>
      </c>
      <c r="AH1455" t="str" s="23">
        <v>No</v>
      </c>
      <c r="AI1455" s="18">
        <v>0</v>
      </c>
    </row>
    <row r="1456" ht="32" customHeight="1">
      <c r="A1456" t="str" s="7">
        <v>Granny Smith All Natural</v>
      </c>
      <c r="B1456" t="str" s="7">
        <v>Travel Size Lotion Stick w/ Honeysuckle Essential Oil</v>
      </c>
      <c r="C1456" t="str" s="7">
        <v>0.35 oz ea</v>
      </c>
      <c r="D1456" t="str" s="7">
        <v>Guest Basket</v>
      </c>
      <c r="E1456" s="12">
        <v>5.88</v>
      </c>
      <c r="F1456" s="13">
        <v>6.35</v>
      </c>
      <c r="G1456" s="13">
        <f>IF(AND(ISNUMBER(E1456),ISNUMBER(F1456)),F1456-E1456,"")</f>
        <v>0.47</v>
      </c>
      <c r="H1456" s="14">
        <f>IF(AND(ISNUMBER(E1456),E1456&gt;0,ISNUMBER(F1456)),F1456/E1456-1,"")</f>
        <v>0.07993197278911568</v>
      </c>
      <c r="I1456" t="str" s="15">
        <v>Unreviewed</v>
      </c>
      <c r="J1456" s="16"/>
      <c r="K1456" t="str" s="15">
        <v/>
      </c>
      <c r="L1456" s="17" t="str">
        <f>IF(AC1456="Local catalog","",IF(AG1456="Yes",IF(ISNUMBER(E1456),E1456,""),IF(I1456="Keep current",IF(ISNUMBER(E1456),E1456,""),IF(AH1456&lt;&gt;"Yes","",IF(I1456="Approve proposed",F1456,IF(AND(I1456="Use my price",AND(ISNUMBER(J1456),J1456&gt;0)),J1456,""))))))</f>
        <v/>
      </c>
      <c r="M1456" t="str" s="7">
        <f>IF(AND(AG1456="Yes",OR(I1456="Approve proposed",I1456="Use my price")),"CHECK: protected price kept current",IF(OR(I1456="Unreviewed",I1456=""),"Pending review",IF(I1456="Hold","On hold",IF(I1456="Keep current",IF(ISNUMBER(E1456),"Kept current","CHECK: no confirmed current price"),IF(AH1456&lt;&gt;"Yes","CHECK: source needs review",IF(AND(I1456="Use my price",NOT(AND(ISNUMBER(J1456),J1456&gt;0))),"CHECK: enter a price above zero",IF(NOT(OR(I1456="Approve proposed",I1456="Use my price")),"CHECK: choose a listed decision",IF(OR(NOT(ISNUMBER(L1456)),L1456&lt;=0,NOT(ISNUMBER(Y1456)),Y1456&lt;=0,X1456&gt;=1),"CHECK: price or base unavailable",IF(L1456/(Y1456*(1-X1456))-1&lt;0,"CHECK: price below local base","Ready")))))))))</f>
        <v>Pending review</v>
      </c>
      <c r="N1456" s="18">
        <v>5.88</v>
      </c>
      <c r="O1456" s="19">
        <v>0.4</v>
      </c>
      <c r="P1456" s="14">
        <v>0.5119</v>
      </c>
      <c r="Q1456" s="20" t="str">
        <f>IF(AND(ISNUMBER(L1456),ISNUMBER(Y1456),Y1456&gt;0,X1456&lt;1),ROUND(L1456/(Y1456*(1-X1456))-1,4),"")</f>
        <v/>
      </c>
      <c r="R1456" s="12">
        <v>0</v>
      </c>
      <c r="S1456" s="13">
        <f>IF(AND(ISNUMBER(E1456),E1456&gt;0,ISNUMBER(F1456)),R1456*(F1456/E1456-1)*(1-'Start Here'!$B$16),0)</f>
        <v>0</v>
      </c>
      <c r="T1456" s="17">
        <f>IF(AND(M1456="Ready",OR(I1456="Approve proposed",AND(I1456="Use my price",AND(ISNUMBER(J1456),J1456&gt;0))),ISNUMBER(L1456),E1456&gt;0),R1456*(L1456/E1456-1)*(1-'Start Here'!$B$16),0)</f>
        <v>0</v>
      </c>
      <c r="U1456" t="str" s="6">
        <v>Currently hidden; do not activate automatically</v>
      </c>
      <c r="V1456" t="str" s="21">
        <v>No</v>
      </c>
      <c r="W1456" t="str" s="21">
        <v>No</v>
      </c>
      <c r="X1456" s="22">
        <v>0</v>
      </c>
      <c r="Y1456" s="18">
        <v>4.2</v>
      </c>
      <c r="AB1456" t="str" s="6">
        <v>2026-10-01 10:41:27 UTC</v>
      </c>
      <c r="AC1456" t="str" s="6">
        <v>Local Line cache</v>
      </c>
      <c r="AD1456" s="23">
        <v>1127318</v>
      </c>
      <c r="AE1456" s="23">
        <v>960320</v>
      </c>
      <c r="AF1456" t="str" s="23">
        <v>1127318:960320:guest</v>
      </c>
      <c r="AG1456" t="str" s="23">
        <v>No</v>
      </c>
      <c r="AH1456" t="str" s="23">
        <v>Yes</v>
      </c>
      <c r="AI1456" s="18">
        <v>0</v>
      </c>
    </row>
    <row r="1457" ht="32" customHeight="1">
      <c r="A1457" t="str" s="7">
        <v>Granny Smith All Natural</v>
      </c>
      <c r="B1457" t="str" s="7">
        <v>Travel Size Lotion Stick w/ Honeysuckle Essential Oil</v>
      </c>
      <c r="C1457" t="str" s="7">
        <v>0.35 oz ea</v>
      </c>
      <c r="D1457" t="str" s="7">
        <v>SNAP</v>
      </c>
      <c r="G1457" s="13" t="str">
        <f>IF(AND(ISNUMBER(E1457),ISNUMBER(F1457)),F1457-E1457,"")</f>
        <v/>
      </c>
      <c r="H1457" s="14" t="str">
        <f>IF(AND(ISNUMBER(E1457),E1457&gt;0,ISNUMBER(F1457)),F1457/E1457-1,"")</f>
        <v/>
      </c>
      <c r="I1457" t="str" s="15">
        <v>Hold</v>
      </c>
      <c r="J1457" s="24"/>
      <c r="K1457" t="str" s="15">
        <v/>
      </c>
      <c r="L1457" s="17" t="str">
        <f>IF(AC1457="Local catalog","",IF(AG1457="Yes",IF(ISNUMBER(E1457),E1457,""),IF(I1457="Keep current",IF(ISNUMBER(E1457),E1457,""),IF(AH1457&lt;&gt;"Yes","",IF(I1457="Approve proposed",F1457,IF(AND(I1457="Use my price",AND(ISNUMBER(J1457),J1457&gt;0)),J1457,""))))))</f>
        <v/>
      </c>
      <c r="M1457" t="str" s="7">
        <f>IF(AND(AG1457="Yes",OR(I1457="Approve proposed",I1457="Use my price")),"CHECK: protected price kept current",IF(OR(I1457="Unreviewed",I1457=""),"Pending review",IF(I1457="Hold","On hold",IF(I1457="Keep current",IF(ISNUMBER(E1457),"Kept current","CHECK: no confirmed current price"),IF(AH1457&lt;&gt;"Yes","CHECK: source needs review",IF(AND(I1457="Use my price",NOT(AND(ISNUMBER(J1457),J1457&gt;0))),"CHECK: enter a price above zero",IF(NOT(OR(I1457="Approve proposed",I1457="Use my price")),"CHECK: choose a listed decision",IF(OR(NOT(ISNUMBER(L1457)),L1457&lt;=0,NOT(ISNUMBER(Y1457)),Y1457&lt;=0,X1457&gt;=1),"CHECK: price or base unavailable",IF(L1457/(Y1457*(1-X1457))-1&lt;0,"CHECK: price below local base","Ready")))))))))</f>
        <v>On hold</v>
      </c>
      <c r="N1457" s="18">
        <v>5.88</v>
      </c>
      <c r="O1457" s="19">
        <v>0.4</v>
      </c>
      <c r="Q1457" s="20" t="str">
        <f>IF(AND(ISNUMBER(L1457),ISNUMBER(Y1457),Y1457&gt;0,X1457&lt;1),ROUND(L1457/(Y1457*(1-X1457))-1,4),"")</f>
        <v/>
      </c>
      <c r="R1457" s="12">
        <v>0</v>
      </c>
      <c r="S1457" s="13">
        <f>IF(AND(ISNUMBER(E1457),E1457&gt;0,ISNUMBER(F1457)),R1457*(F1457/E1457-1)*(1-'Start Here'!$B$16),0)</f>
        <v>0</v>
      </c>
      <c r="T1457" s="17">
        <f>IF(AND(M1457="Ready",OR(I1457="Approve proposed",AND(I1457="Use my price",AND(ISNUMBER(J1457),J1457&gt;0))),ISNUMBER(L1457),E1457&gt;0),R1457*(L1457/E1457-1)*(1-'Start Here'!$B$16),0)</f>
        <v>0</v>
      </c>
      <c r="U1457" t="str" s="6">
        <v>SNAP: preserve existing selling price; No confirmed Local Line price/list; local calculation is reference only; Currently hidden; do not activate automatically</v>
      </c>
      <c r="V1457" t="str" s="21">
        <v>No</v>
      </c>
      <c r="W1457" t="str" s="21">
        <v>No</v>
      </c>
      <c r="X1457" s="22">
        <v>0</v>
      </c>
      <c r="Y1457" s="18">
        <v>4.2</v>
      </c>
      <c r="AB1457" t="str" s="6">
        <v/>
      </c>
      <c r="AC1457" t="str" s="6">
        <v>Local calculation only</v>
      </c>
      <c r="AD1457" s="23">
        <v>1127318</v>
      </c>
      <c r="AE1457" s="23">
        <v>960320</v>
      </c>
      <c r="AF1457" t="str" s="23">
        <v>1127318:960320:snap</v>
      </c>
      <c r="AG1457" t="str" s="23">
        <v>Yes</v>
      </c>
      <c r="AH1457" t="str" s="23">
        <v>No</v>
      </c>
      <c r="AI1457" s="18">
        <v>0</v>
      </c>
    </row>
    <row r="1458" ht="32" customHeight="1">
      <c r="A1458" t="str" s="7">
        <v>Granny Smith All Natural</v>
      </c>
      <c r="B1458" t="str" s="7">
        <v>Travel Size Lotion Stick w/ Lavender Essential Oil &amp; Charcoal</v>
      </c>
      <c r="C1458" t="str" s="7">
        <v>0.5 oz ea</v>
      </c>
      <c r="D1458" t="str" s="7">
        <v>Herd Share Members</v>
      </c>
      <c r="E1458" s="12">
        <v>8.33</v>
      </c>
      <c r="F1458" s="13">
        <v>9</v>
      </c>
      <c r="G1458" s="13">
        <f>IF(AND(ISNUMBER(E1458),ISNUMBER(F1458)),F1458-E1458,"")</f>
        <v>0.67</v>
      </c>
      <c r="H1458" s="14">
        <f>IF(AND(ISNUMBER(E1458),E1458&gt;0,ISNUMBER(F1458)),F1458/E1458-1,"")</f>
        <v>0.08043217286914772</v>
      </c>
      <c r="I1458" t="str" s="15">
        <v>Unreviewed</v>
      </c>
      <c r="J1458" s="16"/>
      <c r="K1458" t="str" s="15">
        <v/>
      </c>
      <c r="L1458" s="17" t="str">
        <f>IF(AC1458="Local catalog","",IF(AG1458="Yes",IF(ISNUMBER(E1458),E1458,""),IF(I1458="Keep current",IF(ISNUMBER(E1458),E1458,""),IF(AH1458&lt;&gt;"Yes","",IF(I1458="Approve proposed",F1458,IF(AND(I1458="Use my price",AND(ISNUMBER(J1458),J1458&gt;0)),J1458,""))))))</f>
        <v/>
      </c>
      <c r="M1458" t="str" s="7">
        <f>IF(AND(AG1458="Yes",OR(I1458="Approve proposed",I1458="Use my price")),"CHECK: protected price kept current",IF(OR(I1458="Unreviewed",I1458=""),"Pending review",IF(I1458="Hold","On hold",IF(I1458="Keep current",IF(ISNUMBER(E1458),"Kept current","CHECK: no confirmed current price"),IF(AH1458&lt;&gt;"Yes","CHECK: source needs review",IF(AND(I1458="Use my price",NOT(AND(ISNUMBER(J1458),J1458&gt;0))),"CHECK: enter a price above zero",IF(NOT(OR(I1458="Approve proposed",I1458="Use my price")),"CHECK: choose a listed decision",IF(OR(NOT(ISNUMBER(L1458)),L1458&lt;=0,NOT(ISNUMBER(Y1458)),Y1458&lt;=0,X1458&gt;=1),"CHECK: price or base unavailable",IF(L1458/(Y1458*(1-X1458))-1&lt;0,"CHECK: price below local base","Ready")))))))))</f>
        <v>Pending review</v>
      </c>
      <c r="N1458" s="18">
        <v>8.33</v>
      </c>
      <c r="O1458" s="19">
        <v>0.4</v>
      </c>
      <c r="P1458" s="14">
        <v>0.5126</v>
      </c>
      <c r="Q1458" s="20" t="str">
        <f>IF(AND(ISNUMBER(L1458),ISNUMBER(Y1458),Y1458&gt;0,X1458&lt;1),ROUND(L1458/(Y1458*(1-X1458))-1,4),"")</f>
        <v/>
      </c>
      <c r="R1458" s="12">
        <v>29.4</v>
      </c>
      <c r="S1458" s="13">
        <f>IF(AND(ISNUMBER(E1458),E1458&gt;0,ISNUMBER(F1458)),R1458*(F1458/E1458-1)*(1-'Start Here'!$B$16),0)</f>
        <v>2.2937647058823547</v>
      </c>
      <c r="T1458" s="17">
        <f>IF(AND(M1458="Ready",OR(I1458="Approve proposed",AND(I1458="Use my price",AND(ISNUMBER(J1458),J1458&gt;0))),ISNUMBER(L1458),E1458&gt;0),R1458*(L1458/E1458-1)*(1-'Start Here'!$B$16),0)</f>
        <v>0</v>
      </c>
      <c r="U1458" t="str" s="6">
        <v/>
      </c>
      <c r="V1458" t="str" s="21">
        <v>Yes</v>
      </c>
      <c r="W1458" t="str" s="21">
        <v>No</v>
      </c>
      <c r="X1458" s="22">
        <v>0</v>
      </c>
      <c r="Y1458" s="18">
        <v>5.95</v>
      </c>
      <c r="AB1458" t="str" s="6">
        <v>2026-10-01 10:41:27 UTC</v>
      </c>
      <c r="AC1458" t="str" s="6">
        <v>Local Line cache</v>
      </c>
      <c r="AD1458" s="23">
        <v>1127319</v>
      </c>
      <c r="AE1458" s="23">
        <v>960321</v>
      </c>
      <c r="AF1458" t="str" s="23">
        <v>1127319:960321:herdShare</v>
      </c>
      <c r="AG1458" t="str" s="23">
        <v>No</v>
      </c>
      <c r="AH1458" t="str" s="23">
        <v>Yes</v>
      </c>
      <c r="AI1458" s="18">
        <v>29.75</v>
      </c>
    </row>
    <row r="1459" ht="32" customHeight="1">
      <c r="A1459" t="str" s="7">
        <v>Granny Smith All Natural</v>
      </c>
      <c r="B1459" t="str" s="7">
        <v>Travel Size Lotion Stick w/ Lavender Essential Oil &amp; Charcoal</v>
      </c>
      <c r="C1459" t="str" s="7">
        <v>0.5 oz ea</v>
      </c>
      <c r="D1459" t="str" s="7">
        <v>CSA Members</v>
      </c>
      <c r="G1459" s="13" t="str">
        <f>IF(AND(ISNUMBER(E1459),ISNUMBER(F1459)),F1459-E1459,"")</f>
        <v/>
      </c>
      <c r="H1459" s="14" t="str">
        <f>IF(AND(ISNUMBER(E1459),E1459&gt;0,ISNUMBER(F1459)),F1459/E1459-1,"")</f>
        <v/>
      </c>
      <c r="I1459" t="str" s="15">
        <v>Hold</v>
      </c>
      <c r="J1459" s="24"/>
      <c r="K1459" t="str" s="15">
        <v/>
      </c>
      <c r="L1459" s="17" t="str">
        <f>IF(AC1459="Local catalog","",IF(AG1459="Yes",IF(ISNUMBER(E1459),E1459,""),IF(I1459="Keep current",IF(ISNUMBER(E1459),E1459,""),IF(AH1459&lt;&gt;"Yes","",IF(I1459="Approve proposed",F1459,IF(AND(I1459="Use my price",AND(ISNUMBER(J1459),J1459&gt;0)),J1459,""))))))</f>
        <v/>
      </c>
      <c r="M1459" t="str" s="7">
        <f>IF(AND(AG1459="Yes",OR(I1459="Approve proposed",I1459="Use my price")),"CHECK: protected price kept current",IF(OR(I1459="Unreviewed",I1459=""),"Pending review",IF(I1459="Hold","On hold",IF(I1459="Keep current",IF(ISNUMBER(E1459),"Kept current","CHECK: no confirmed current price"),IF(AH1459&lt;&gt;"Yes","CHECK: source needs review",IF(AND(I1459="Use my price",NOT(AND(ISNUMBER(J1459),J1459&gt;0))),"CHECK: enter a price above zero",IF(NOT(OR(I1459="Approve proposed",I1459="Use my price")),"CHECK: choose a listed decision",IF(OR(NOT(ISNUMBER(L1459)),L1459&lt;=0,NOT(ISNUMBER(Y1459)),Y1459&lt;=0,X1459&gt;=1),"CHECK: price or base unavailable",IF(L1459/(Y1459*(1-X1459))-1&lt;0,"CHECK: price below local base","Ready")))))))))</f>
        <v>On hold</v>
      </c>
      <c r="N1459" s="18">
        <v>8.33</v>
      </c>
      <c r="O1459" s="19">
        <v>0.4</v>
      </c>
      <c r="Q1459" s="20" t="str">
        <f>IF(AND(ISNUMBER(L1459),ISNUMBER(Y1459),Y1459&gt;0,X1459&lt;1),ROUND(L1459/(Y1459*(1-X1459))-1,4),"")</f>
        <v/>
      </c>
      <c r="R1459" s="12">
        <v>0</v>
      </c>
      <c r="S1459" s="13">
        <f>IF(AND(ISNUMBER(E1459),E1459&gt;0,ISNUMBER(F1459)),R1459*(F1459/E1459-1)*(1-'Start Here'!$B$16),0)</f>
        <v>0</v>
      </c>
      <c r="T1459" s="17">
        <f>IF(AND(M1459="Ready",OR(I1459="Approve proposed",AND(I1459="Use my price",AND(ISNUMBER(J1459),J1459&gt;0))),ISNUMBER(L1459),E1459&gt;0),R1459*(L1459/E1459-1)*(1-'Start Here'!$B$16),0)</f>
        <v>0</v>
      </c>
      <c r="U1459" t="str" s="6">
        <v>No confirmed Local Line price/list; local calculation is reference only</v>
      </c>
      <c r="V1459" t="str" s="21">
        <v>Yes</v>
      </c>
      <c r="W1459" t="str" s="21">
        <v>No</v>
      </c>
      <c r="X1459" s="22">
        <v>0</v>
      </c>
      <c r="Y1459" s="18">
        <v>5.95</v>
      </c>
      <c r="AB1459" t="str" s="6">
        <v/>
      </c>
      <c r="AC1459" t="str" s="6">
        <v>Local calculation only</v>
      </c>
      <c r="AD1459" s="23">
        <v>1127319</v>
      </c>
      <c r="AE1459" s="23">
        <v>960321</v>
      </c>
      <c r="AF1459" t="str" s="23">
        <v>1127319:960321:member</v>
      </c>
      <c r="AG1459" t="str" s="23">
        <v>No</v>
      </c>
      <c r="AH1459" t="str" s="23">
        <v>No</v>
      </c>
      <c r="AI1459" s="18">
        <v>0</v>
      </c>
    </row>
    <row r="1460" ht="32" customHeight="1">
      <c r="A1460" t="str" s="7">
        <v>Granny Smith All Natural</v>
      </c>
      <c r="B1460" t="str" s="7">
        <v>Travel Size Lotion Stick w/ Lavender Essential Oil &amp; Charcoal</v>
      </c>
      <c r="C1460" t="str" s="7">
        <v>0.5 oz ea</v>
      </c>
      <c r="D1460" t="str" s="7">
        <v>Guest Basket</v>
      </c>
      <c r="E1460" s="12">
        <v>8.33</v>
      </c>
      <c r="F1460" s="13">
        <v>9</v>
      </c>
      <c r="G1460" s="13">
        <f>IF(AND(ISNUMBER(E1460),ISNUMBER(F1460)),F1460-E1460,"")</f>
        <v>0.67</v>
      </c>
      <c r="H1460" s="14">
        <f>IF(AND(ISNUMBER(E1460),E1460&gt;0,ISNUMBER(F1460)),F1460/E1460-1,"")</f>
        <v>0.08043217286914772</v>
      </c>
      <c r="I1460" t="str" s="15">
        <v>Unreviewed</v>
      </c>
      <c r="J1460" s="16"/>
      <c r="K1460" t="str" s="15">
        <v/>
      </c>
      <c r="L1460" s="17" t="str">
        <f>IF(AC1460="Local catalog","",IF(AG1460="Yes",IF(ISNUMBER(E1460),E1460,""),IF(I1460="Keep current",IF(ISNUMBER(E1460),E1460,""),IF(AH1460&lt;&gt;"Yes","",IF(I1460="Approve proposed",F1460,IF(AND(I1460="Use my price",AND(ISNUMBER(J1460),J1460&gt;0)),J1460,""))))))</f>
        <v/>
      </c>
      <c r="M1460" t="str" s="7">
        <f>IF(AND(AG1460="Yes",OR(I1460="Approve proposed",I1460="Use my price")),"CHECK: protected price kept current",IF(OR(I1460="Unreviewed",I1460=""),"Pending review",IF(I1460="Hold","On hold",IF(I1460="Keep current",IF(ISNUMBER(E1460),"Kept current","CHECK: no confirmed current price"),IF(AH1460&lt;&gt;"Yes","CHECK: source needs review",IF(AND(I1460="Use my price",NOT(AND(ISNUMBER(J1460),J1460&gt;0))),"CHECK: enter a price above zero",IF(NOT(OR(I1460="Approve proposed",I1460="Use my price")),"CHECK: choose a listed decision",IF(OR(NOT(ISNUMBER(L1460)),L1460&lt;=0,NOT(ISNUMBER(Y1460)),Y1460&lt;=0,X1460&gt;=1),"CHECK: price or base unavailable",IF(L1460/(Y1460*(1-X1460))-1&lt;0,"CHECK: price below local base","Ready")))))))))</f>
        <v>Pending review</v>
      </c>
      <c r="N1460" s="18">
        <v>8.33</v>
      </c>
      <c r="O1460" s="19">
        <v>0.4</v>
      </c>
      <c r="P1460" s="14">
        <v>0.5126</v>
      </c>
      <c r="Q1460" s="20" t="str">
        <f>IF(AND(ISNUMBER(L1460),ISNUMBER(Y1460),Y1460&gt;0,X1460&lt;1),ROUND(L1460/(Y1460*(1-X1460))-1,4),"")</f>
        <v/>
      </c>
      <c r="R1460" s="12">
        <v>0</v>
      </c>
      <c r="S1460" s="13">
        <f>IF(AND(ISNUMBER(E1460),E1460&gt;0,ISNUMBER(F1460)),R1460*(F1460/E1460-1)*(1-'Start Here'!$B$16),0)</f>
        <v>0</v>
      </c>
      <c r="T1460" s="17">
        <f>IF(AND(M1460="Ready",OR(I1460="Approve proposed",AND(I1460="Use my price",AND(ISNUMBER(J1460),J1460&gt;0))),ISNUMBER(L1460),E1460&gt;0),R1460*(L1460/E1460-1)*(1-'Start Here'!$B$16),0)</f>
        <v>0</v>
      </c>
      <c r="U1460" t="str" s="6">
        <v/>
      </c>
      <c r="V1460" t="str" s="21">
        <v>Yes</v>
      </c>
      <c r="W1460" t="str" s="21">
        <v>No</v>
      </c>
      <c r="X1460" s="22">
        <v>0</v>
      </c>
      <c r="Y1460" s="18">
        <v>5.95</v>
      </c>
      <c r="AB1460" t="str" s="6">
        <v>2026-10-01 10:41:27 UTC</v>
      </c>
      <c r="AC1460" t="str" s="6">
        <v>Local Line cache</v>
      </c>
      <c r="AD1460" s="23">
        <v>1127319</v>
      </c>
      <c r="AE1460" s="23">
        <v>960321</v>
      </c>
      <c r="AF1460" t="str" s="23">
        <v>1127319:960321:guest</v>
      </c>
      <c r="AG1460" t="str" s="23">
        <v>No</v>
      </c>
      <c r="AH1460" t="str" s="23">
        <v>Yes</v>
      </c>
      <c r="AI1460" s="18">
        <v>0</v>
      </c>
    </row>
    <row r="1461" ht="32" customHeight="1">
      <c r="A1461" t="str" s="7">
        <v>Granny Smith All Natural</v>
      </c>
      <c r="B1461" t="str" s="7">
        <v>Travel Size Lotion Stick w/ Lavender Essential Oil &amp; Charcoal</v>
      </c>
      <c r="C1461" t="str" s="7">
        <v>0.5 oz ea</v>
      </c>
      <c r="D1461" t="str" s="7">
        <v>SNAP</v>
      </c>
      <c r="G1461" s="13" t="str">
        <f>IF(AND(ISNUMBER(E1461),ISNUMBER(F1461)),F1461-E1461,"")</f>
        <v/>
      </c>
      <c r="H1461" s="14" t="str">
        <f>IF(AND(ISNUMBER(E1461),E1461&gt;0,ISNUMBER(F1461)),F1461/E1461-1,"")</f>
        <v/>
      </c>
      <c r="I1461" t="str" s="15">
        <v>Hold</v>
      </c>
      <c r="J1461" s="24"/>
      <c r="K1461" t="str" s="15">
        <v/>
      </c>
      <c r="L1461" s="17" t="str">
        <f>IF(AC1461="Local catalog","",IF(AG1461="Yes",IF(ISNUMBER(E1461),E1461,""),IF(I1461="Keep current",IF(ISNUMBER(E1461),E1461,""),IF(AH1461&lt;&gt;"Yes","",IF(I1461="Approve proposed",F1461,IF(AND(I1461="Use my price",AND(ISNUMBER(J1461),J1461&gt;0)),J1461,""))))))</f>
        <v/>
      </c>
      <c r="M1461" t="str" s="7">
        <f>IF(AND(AG1461="Yes",OR(I1461="Approve proposed",I1461="Use my price")),"CHECK: protected price kept current",IF(OR(I1461="Unreviewed",I1461=""),"Pending review",IF(I1461="Hold","On hold",IF(I1461="Keep current",IF(ISNUMBER(E1461),"Kept current","CHECK: no confirmed current price"),IF(AH1461&lt;&gt;"Yes","CHECK: source needs review",IF(AND(I1461="Use my price",NOT(AND(ISNUMBER(J1461),J1461&gt;0))),"CHECK: enter a price above zero",IF(NOT(OR(I1461="Approve proposed",I1461="Use my price")),"CHECK: choose a listed decision",IF(OR(NOT(ISNUMBER(L1461)),L1461&lt;=0,NOT(ISNUMBER(Y1461)),Y1461&lt;=0,X1461&gt;=1),"CHECK: price or base unavailable",IF(L1461/(Y1461*(1-X1461))-1&lt;0,"CHECK: price below local base","Ready")))))))))</f>
        <v>On hold</v>
      </c>
      <c r="N1461" s="18">
        <v>8.33</v>
      </c>
      <c r="O1461" s="19">
        <v>0.4</v>
      </c>
      <c r="Q1461" s="20" t="str">
        <f>IF(AND(ISNUMBER(L1461),ISNUMBER(Y1461),Y1461&gt;0,X1461&lt;1),ROUND(L1461/(Y1461*(1-X1461))-1,4),"")</f>
        <v/>
      </c>
      <c r="R1461" s="12">
        <v>0</v>
      </c>
      <c r="S1461" s="13">
        <f>IF(AND(ISNUMBER(E1461),E1461&gt;0,ISNUMBER(F1461)),R1461*(F1461/E1461-1)*(1-'Start Here'!$B$16),0)</f>
        <v>0</v>
      </c>
      <c r="T1461" s="17">
        <f>IF(AND(M1461="Ready",OR(I1461="Approve proposed",AND(I1461="Use my price",AND(ISNUMBER(J1461),J1461&gt;0))),ISNUMBER(L1461),E1461&gt;0),R1461*(L1461/E1461-1)*(1-'Start Here'!$B$16),0)</f>
        <v>0</v>
      </c>
      <c r="U1461" t="str" s="6">
        <v>SNAP: preserve existing selling price; No confirmed Local Line price/list; local calculation is reference only</v>
      </c>
      <c r="V1461" t="str" s="21">
        <v>Yes</v>
      </c>
      <c r="W1461" t="str" s="21">
        <v>No</v>
      </c>
      <c r="X1461" s="22">
        <v>0</v>
      </c>
      <c r="Y1461" s="18">
        <v>5.95</v>
      </c>
      <c r="AB1461" t="str" s="6">
        <v/>
      </c>
      <c r="AC1461" t="str" s="6">
        <v>Local calculation only</v>
      </c>
      <c r="AD1461" s="23">
        <v>1127319</v>
      </c>
      <c r="AE1461" s="23">
        <v>960321</v>
      </c>
      <c r="AF1461" t="str" s="23">
        <v>1127319:960321:snap</v>
      </c>
      <c r="AG1461" t="str" s="23">
        <v>Yes</v>
      </c>
      <c r="AH1461" t="str" s="23">
        <v>No</v>
      </c>
      <c r="AI1461" s="18">
        <v>0</v>
      </c>
    </row>
    <row r="1462" ht="32" customHeight="1">
      <c r="A1462" t="str" s="7">
        <v>Granny Smith All Natural</v>
      </c>
      <c r="B1462" t="str" s="7">
        <v>Travel Size Lotion Stick w/ Lemongrass &amp; Orange Essential Oils &amp; Turmeric</v>
      </c>
      <c r="C1462" t="str" s="7">
        <v>0.35 oz ea</v>
      </c>
      <c r="D1462" t="str" s="7">
        <v>Herd Share Members</v>
      </c>
      <c r="E1462" s="12">
        <v>5.88</v>
      </c>
      <c r="F1462" s="13">
        <v>6.35</v>
      </c>
      <c r="G1462" s="13">
        <f>IF(AND(ISNUMBER(E1462),ISNUMBER(F1462)),F1462-E1462,"")</f>
        <v>0.47</v>
      </c>
      <c r="H1462" s="14">
        <f>IF(AND(ISNUMBER(E1462),E1462&gt;0,ISNUMBER(F1462)),F1462/E1462-1,"")</f>
        <v>0.07993197278911568</v>
      </c>
      <c r="I1462" t="str" s="15">
        <v>Unreviewed</v>
      </c>
      <c r="J1462" s="16"/>
      <c r="K1462" t="str" s="15">
        <v/>
      </c>
      <c r="L1462" s="17" t="str">
        <f>IF(AC1462="Local catalog","",IF(AG1462="Yes",IF(ISNUMBER(E1462),E1462,""),IF(I1462="Keep current",IF(ISNUMBER(E1462),E1462,""),IF(AH1462&lt;&gt;"Yes","",IF(I1462="Approve proposed",F1462,IF(AND(I1462="Use my price",AND(ISNUMBER(J1462),J1462&gt;0)),J1462,""))))))</f>
        <v/>
      </c>
      <c r="M1462" t="str" s="7">
        <f>IF(AND(AG1462="Yes",OR(I1462="Approve proposed",I1462="Use my price")),"CHECK: protected price kept current",IF(OR(I1462="Unreviewed",I1462=""),"Pending review",IF(I1462="Hold","On hold",IF(I1462="Keep current",IF(ISNUMBER(E1462),"Kept current","CHECK: no confirmed current price"),IF(AH1462&lt;&gt;"Yes","CHECK: source needs review",IF(AND(I1462="Use my price",NOT(AND(ISNUMBER(J1462),J1462&gt;0))),"CHECK: enter a price above zero",IF(NOT(OR(I1462="Approve proposed",I1462="Use my price")),"CHECK: choose a listed decision",IF(OR(NOT(ISNUMBER(L1462)),L1462&lt;=0,NOT(ISNUMBER(Y1462)),Y1462&lt;=0,X1462&gt;=1),"CHECK: price or base unavailable",IF(L1462/(Y1462*(1-X1462))-1&lt;0,"CHECK: price below local base","Ready")))))))))</f>
        <v>Pending review</v>
      </c>
      <c r="N1462" s="18">
        <v>5.88</v>
      </c>
      <c r="O1462" s="19">
        <v>0.4</v>
      </c>
      <c r="P1462" s="14">
        <v>0.5119</v>
      </c>
      <c r="Q1462" s="20" t="str">
        <f>IF(AND(ISNUMBER(L1462),ISNUMBER(Y1462),Y1462&gt;0,X1462&lt;1),ROUND(L1462/(Y1462*(1-X1462))-1,4),"")</f>
        <v/>
      </c>
      <c r="R1462" s="12">
        <v>23.52</v>
      </c>
      <c r="S1462" s="13">
        <f>IF(AND(ISNUMBER(E1462),E1462&gt;0,ISNUMBER(F1462)),R1462*(F1462/E1462-1)*(1-'Start Here'!$B$16),0)</f>
        <v>1.8236000000000008</v>
      </c>
      <c r="T1462" s="17">
        <f>IF(AND(M1462="Ready",OR(I1462="Approve proposed",AND(I1462="Use my price",AND(ISNUMBER(J1462),J1462&gt;0))),ISNUMBER(L1462),E1462&gt;0),R1462*(L1462/E1462-1)*(1-'Start Here'!$B$16),0)</f>
        <v>0</v>
      </c>
      <c r="U1462" t="str" s="6">
        <v/>
      </c>
      <c r="V1462" t="str" s="21">
        <v>Yes</v>
      </c>
      <c r="W1462" t="str" s="21">
        <v>No</v>
      </c>
      <c r="X1462" s="22">
        <v>0</v>
      </c>
      <c r="Y1462" s="18">
        <v>4.2</v>
      </c>
      <c r="AB1462" t="str" s="6">
        <v>2026-10-01 10:41:27 UTC</v>
      </c>
      <c r="AC1462" t="str" s="6">
        <v>Local Line cache</v>
      </c>
      <c r="AD1462" s="23">
        <v>1127321</v>
      </c>
      <c r="AE1462" s="23">
        <v>960323</v>
      </c>
      <c r="AF1462" t="str" s="23">
        <v>1127321:960323:herdShare</v>
      </c>
      <c r="AG1462" t="str" s="23">
        <v>No</v>
      </c>
      <c r="AH1462" t="str" s="23">
        <v>Yes</v>
      </c>
      <c r="AI1462" s="18">
        <v>16.8</v>
      </c>
    </row>
    <row r="1463" ht="32" customHeight="1">
      <c r="A1463" t="str" s="7">
        <v>Granny Smith All Natural</v>
      </c>
      <c r="B1463" t="str" s="7">
        <v>Travel Size Lotion Stick w/ Lemongrass &amp; Orange Essential Oils &amp; Turmeric</v>
      </c>
      <c r="C1463" t="str" s="7">
        <v>0.35 oz ea</v>
      </c>
      <c r="D1463" t="str" s="7">
        <v>CSA Members</v>
      </c>
      <c r="G1463" s="13" t="str">
        <f>IF(AND(ISNUMBER(E1463),ISNUMBER(F1463)),F1463-E1463,"")</f>
        <v/>
      </c>
      <c r="H1463" s="14" t="str">
        <f>IF(AND(ISNUMBER(E1463),E1463&gt;0,ISNUMBER(F1463)),F1463/E1463-1,"")</f>
        <v/>
      </c>
      <c r="I1463" t="str" s="15">
        <v>Hold</v>
      </c>
      <c r="J1463" s="24"/>
      <c r="K1463" t="str" s="15">
        <v/>
      </c>
      <c r="L1463" s="17" t="str">
        <f>IF(AC1463="Local catalog","",IF(AG1463="Yes",IF(ISNUMBER(E1463),E1463,""),IF(I1463="Keep current",IF(ISNUMBER(E1463),E1463,""),IF(AH1463&lt;&gt;"Yes","",IF(I1463="Approve proposed",F1463,IF(AND(I1463="Use my price",AND(ISNUMBER(J1463),J1463&gt;0)),J1463,""))))))</f>
        <v/>
      </c>
      <c r="M1463" t="str" s="7">
        <f>IF(AND(AG1463="Yes",OR(I1463="Approve proposed",I1463="Use my price")),"CHECK: protected price kept current",IF(OR(I1463="Unreviewed",I1463=""),"Pending review",IF(I1463="Hold","On hold",IF(I1463="Keep current",IF(ISNUMBER(E1463),"Kept current","CHECK: no confirmed current price"),IF(AH1463&lt;&gt;"Yes","CHECK: source needs review",IF(AND(I1463="Use my price",NOT(AND(ISNUMBER(J1463),J1463&gt;0))),"CHECK: enter a price above zero",IF(NOT(OR(I1463="Approve proposed",I1463="Use my price")),"CHECK: choose a listed decision",IF(OR(NOT(ISNUMBER(L1463)),L1463&lt;=0,NOT(ISNUMBER(Y1463)),Y1463&lt;=0,X1463&gt;=1),"CHECK: price or base unavailable",IF(L1463/(Y1463*(1-X1463))-1&lt;0,"CHECK: price below local base","Ready")))))))))</f>
        <v>On hold</v>
      </c>
      <c r="N1463" s="18">
        <v>5.88</v>
      </c>
      <c r="O1463" s="19">
        <v>0.4</v>
      </c>
      <c r="Q1463" s="20" t="str">
        <f>IF(AND(ISNUMBER(L1463),ISNUMBER(Y1463),Y1463&gt;0,X1463&lt;1),ROUND(L1463/(Y1463*(1-X1463))-1,4),"")</f>
        <v/>
      </c>
      <c r="R1463" s="12">
        <v>0</v>
      </c>
      <c r="S1463" s="13">
        <f>IF(AND(ISNUMBER(E1463),E1463&gt;0,ISNUMBER(F1463)),R1463*(F1463/E1463-1)*(1-'Start Here'!$B$16),0)</f>
        <v>0</v>
      </c>
      <c r="T1463" s="17">
        <f>IF(AND(M1463="Ready",OR(I1463="Approve proposed",AND(I1463="Use my price",AND(ISNUMBER(J1463),J1463&gt;0))),ISNUMBER(L1463),E1463&gt;0),R1463*(L1463/E1463-1)*(1-'Start Here'!$B$16),0)</f>
        <v>0</v>
      </c>
      <c r="U1463" t="str" s="6">
        <v>No confirmed Local Line price/list; local calculation is reference only</v>
      </c>
      <c r="V1463" t="str" s="21">
        <v>Yes</v>
      </c>
      <c r="W1463" t="str" s="21">
        <v>No</v>
      </c>
      <c r="X1463" s="22">
        <v>0</v>
      </c>
      <c r="Y1463" s="18">
        <v>4.2</v>
      </c>
      <c r="AB1463" t="str" s="6">
        <v/>
      </c>
      <c r="AC1463" t="str" s="6">
        <v>Local calculation only</v>
      </c>
      <c r="AD1463" s="23">
        <v>1127321</v>
      </c>
      <c r="AE1463" s="23">
        <v>960323</v>
      </c>
      <c r="AF1463" t="str" s="23">
        <v>1127321:960323:member</v>
      </c>
      <c r="AG1463" t="str" s="23">
        <v>No</v>
      </c>
      <c r="AH1463" t="str" s="23">
        <v>No</v>
      </c>
      <c r="AI1463" s="18">
        <v>0</v>
      </c>
    </row>
    <row r="1464" ht="32" customHeight="1">
      <c r="A1464" t="str" s="7">
        <v>Granny Smith All Natural</v>
      </c>
      <c r="B1464" t="str" s="7">
        <v>Travel Size Lotion Stick w/ Lemongrass &amp; Orange Essential Oils &amp; Turmeric</v>
      </c>
      <c r="C1464" t="str" s="7">
        <v>0.35 oz ea</v>
      </c>
      <c r="D1464" t="str" s="7">
        <v>Guest Basket</v>
      </c>
      <c r="E1464" s="12">
        <v>5.88</v>
      </c>
      <c r="F1464" s="13">
        <v>6.35</v>
      </c>
      <c r="G1464" s="13">
        <f>IF(AND(ISNUMBER(E1464),ISNUMBER(F1464)),F1464-E1464,"")</f>
        <v>0.47</v>
      </c>
      <c r="H1464" s="14">
        <f>IF(AND(ISNUMBER(E1464),E1464&gt;0,ISNUMBER(F1464)),F1464/E1464-1,"")</f>
        <v>0.07993197278911568</v>
      </c>
      <c r="I1464" t="str" s="15">
        <v>Unreviewed</v>
      </c>
      <c r="J1464" s="16"/>
      <c r="K1464" t="str" s="15">
        <v/>
      </c>
      <c r="L1464" s="17" t="str">
        <f>IF(AC1464="Local catalog","",IF(AG1464="Yes",IF(ISNUMBER(E1464),E1464,""),IF(I1464="Keep current",IF(ISNUMBER(E1464),E1464,""),IF(AH1464&lt;&gt;"Yes","",IF(I1464="Approve proposed",F1464,IF(AND(I1464="Use my price",AND(ISNUMBER(J1464),J1464&gt;0)),J1464,""))))))</f>
        <v/>
      </c>
      <c r="M1464" t="str" s="7">
        <f>IF(AND(AG1464="Yes",OR(I1464="Approve proposed",I1464="Use my price")),"CHECK: protected price kept current",IF(OR(I1464="Unreviewed",I1464=""),"Pending review",IF(I1464="Hold","On hold",IF(I1464="Keep current",IF(ISNUMBER(E1464),"Kept current","CHECK: no confirmed current price"),IF(AH1464&lt;&gt;"Yes","CHECK: source needs review",IF(AND(I1464="Use my price",NOT(AND(ISNUMBER(J1464),J1464&gt;0))),"CHECK: enter a price above zero",IF(NOT(OR(I1464="Approve proposed",I1464="Use my price")),"CHECK: choose a listed decision",IF(OR(NOT(ISNUMBER(L1464)),L1464&lt;=0,NOT(ISNUMBER(Y1464)),Y1464&lt;=0,X1464&gt;=1),"CHECK: price or base unavailable",IF(L1464/(Y1464*(1-X1464))-1&lt;0,"CHECK: price below local base","Ready")))))))))</f>
        <v>Pending review</v>
      </c>
      <c r="N1464" s="18">
        <v>5.88</v>
      </c>
      <c r="O1464" s="19">
        <v>0.4</v>
      </c>
      <c r="P1464" s="14">
        <v>0.5119</v>
      </c>
      <c r="Q1464" s="20" t="str">
        <f>IF(AND(ISNUMBER(L1464),ISNUMBER(Y1464),Y1464&gt;0,X1464&lt;1),ROUND(L1464/(Y1464*(1-X1464))-1,4),"")</f>
        <v/>
      </c>
      <c r="R1464" s="12">
        <v>0</v>
      </c>
      <c r="S1464" s="13">
        <f>IF(AND(ISNUMBER(E1464),E1464&gt;0,ISNUMBER(F1464)),R1464*(F1464/E1464-1)*(1-'Start Here'!$B$16),0)</f>
        <v>0</v>
      </c>
      <c r="T1464" s="17">
        <f>IF(AND(M1464="Ready",OR(I1464="Approve proposed",AND(I1464="Use my price",AND(ISNUMBER(J1464),J1464&gt;0))),ISNUMBER(L1464),E1464&gt;0),R1464*(L1464/E1464-1)*(1-'Start Here'!$B$16),0)</f>
        <v>0</v>
      </c>
      <c r="U1464" t="str" s="6">
        <v/>
      </c>
      <c r="V1464" t="str" s="21">
        <v>Yes</v>
      </c>
      <c r="W1464" t="str" s="21">
        <v>No</v>
      </c>
      <c r="X1464" s="22">
        <v>0</v>
      </c>
      <c r="Y1464" s="18">
        <v>4.2</v>
      </c>
      <c r="AB1464" t="str" s="6">
        <v>2026-10-01 10:41:27 UTC</v>
      </c>
      <c r="AC1464" t="str" s="6">
        <v>Local Line cache</v>
      </c>
      <c r="AD1464" s="23">
        <v>1127321</v>
      </c>
      <c r="AE1464" s="23">
        <v>960323</v>
      </c>
      <c r="AF1464" t="str" s="23">
        <v>1127321:960323:guest</v>
      </c>
      <c r="AG1464" t="str" s="23">
        <v>No</v>
      </c>
      <c r="AH1464" t="str" s="23">
        <v>Yes</v>
      </c>
      <c r="AI1464" s="18">
        <v>0</v>
      </c>
    </row>
    <row r="1465" ht="32" customHeight="1">
      <c r="A1465" t="str" s="7">
        <v>Granny Smith All Natural</v>
      </c>
      <c r="B1465" t="str" s="7">
        <v>Travel Size Lotion Stick w/ Lemongrass &amp; Orange Essential Oils &amp; Turmeric</v>
      </c>
      <c r="C1465" t="str" s="7">
        <v>0.35 oz ea</v>
      </c>
      <c r="D1465" t="str" s="7">
        <v>SNAP</v>
      </c>
      <c r="G1465" s="13" t="str">
        <f>IF(AND(ISNUMBER(E1465),ISNUMBER(F1465)),F1465-E1465,"")</f>
        <v/>
      </c>
      <c r="H1465" s="14" t="str">
        <f>IF(AND(ISNUMBER(E1465),E1465&gt;0,ISNUMBER(F1465)),F1465/E1465-1,"")</f>
        <v/>
      </c>
      <c r="I1465" t="str" s="15">
        <v>Hold</v>
      </c>
      <c r="J1465" s="24"/>
      <c r="K1465" t="str" s="15">
        <v/>
      </c>
      <c r="L1465" s="17" t="str">
        <f>IF(AC1465="Local catalog","",IF(AG1465="Yes",IF(ISNUMBER(E1465),E1465,""),IF(I1465="Keep current",IF(ISNUMBER(E1465),E1465,""),IF(AH1465&lt;&gt;"Yes","",IF(I1465="Approve proposed",F1465,IF(AND(I1465="Use my price",AND(ISNUMBER(J1465),J1465&gt;0)),J1465,""))))))</f>
        <v/>
      </c>
      <c r="M1465" t="str" s="7">
        <f>IF(AND(AG1465="Yes",OR(I1465="Approve proposed",I1465="Use my price")),"CHECK: protected price kept current",IF(OR(I1465="Unreviewed",I1465=""),"Pending review",IF(I1465="Hold","On hold",IF(I1465="Keep current",IF(ISNUMBER(E1465),"Kept current","CHECK: no confirmed current price"),IF(AH1465&lt;&gt;"Yes","CHECK: source needs review",IF(AND(I1465="Use my price",NOT(AND(ISNUMBER(J1465),J1465&gt;0))),"CHECK: enter a price above zero",IF(NOT(OR(I1465="Approve proposed",I1465="Use my price")),"CHECK: choose a listed decision",IF(OR(NOT(ISNUMBER(L1465)),L1465&lt;=0,NOT(ISNUMBER(Y1465)),Y1465&lt;=0,X1465&gt;=1),"CHECK: price or base unavailable",IF(L1465/(Y1465*(1-X1465))-1&lt;0,"CHECK: price below local base","Ready")))))))))</f>
        <v>On hold</v>
      </c>
      <c r="N1465" s="18">
        <v>5.88</v>
      </c>
      <c r="O1465" s="19">
        <v>0.4</v>
      </c>
      <c r="Q1465" s="20" t="str">
        <f>IF(AND(ISNUMBER(L1465),ISNUMBER(Y1465),Y1465&gt;0,X1465&lt;1),ROUND(L1465/(Y1465*(1-X1465))-1,4),"")</f>
        <v/>
      </c>
      <c r="R1465" s="12">
        <v>0</v>
      </c>
      <c r="S1465" s="13">
        <f>IF(AND(ISNUMBER(E1465),E1465&gt;0,ISNUMBER(F1465)),R1465*(F1465/E1465-1)*(1-'Start Here'!$B$16),0)</f>
        <v>0</v>
      </c>
      <c r="T1465" s="17">
        <f>IF(AND(M1465="Ready",OR(I1465="Approve proposed",AND(I1465="Use my price",AND(ISNUMBER(J1465),J1465&gt;0))),ISNUMBER(L1465),E1465&gt;0),R1465*(L1465/E1465-1)*(1-'Start Here'!$B$16),0)</f>
        <v>0</v>
      </c>
      <c r="U1465" t="str" s="6">
        <v>SNAP: preserve existing selling price; No confirmed Local Line price/list; local calculation is reference only</v>
      </c>
      <c r="V1465" t="str" s="21">
        <v>Yes</v>
      </c>
      <c r="W1465" t="str" s="21">
        <v>No</v>
      </c>
      <c r="X1465" s="22">
        <v>0</v>
      </c>
      <c r="Y1465" s="18">
        <v>4.2</v>
      </c>
      <c r="AB1465" t="str" s="6">
        <v/>
      </c>
      <c r="AC1465" t="str" s="6">
        <v>Local calculation only</v>
      </c>
      <c r="AD1465" s="23">
        <v>1127321</v>
      </c>
      <c r="AE1465" s="23">
        <v>960323</v>
      </c>
      <c r="AF1465" t="str" s="23">
        <v>1127321:960323:snap</v>
      </c>
      <c r="AG1465" t="str" s="23">
        <v>Yes</v>
      </c>
      <c r="AH1465" t="str" s="23">
        <v>No</v>
      </c>
      <c r="AI1465" s="18">
        <v>0</v>
      </c>
    </row>
    <row r="1466" ht="32" customHeight="1">
      <c r="A1466" t="str" s="7">
        <v>Granny Smith All Natural</v>
      </c>
      <c r="B1466" t="str" s="7">
        <v>Virtuous Lemon Soap Bar</v>
      </c>
      <c r="C1466" t="str" s="7">
        <v>4.5 oz ea</v>
      </c>
      <c r="D1466" t="str" s="7">
        <v>Herd Share Members</v>
      </c>
      <c r="E1466" s="12">
        <v>8</v>
      </c>
      <c r="F1466" s="13">
        <v>8.64</v>
      </c>
      <c r="G1466" s="13">
        <f>IF(AND(ISNUMBER(E1466),ISNUMBER(F1466)),F1466-E1466,"")</f>
        <v>0.64</v>
      </c>
      <c r="H1466" s="14">
        <f>IF(AND(ISNUMBER(E1466),E1466&gt;0,ISNUMBER(F1466)),F1466/E1466-1,"")</f>
        <v>0.08000000000000007</v>
      </c>
      <c r="I1466" t="str" s="15">
        <v>Unreviewed</v>
      </c>
      <c r="J1466" s="16"/>
      <c r="K1466" t="str" s="15">
        <v/>
      </c>
      <c r="L1466" s="17" t="str">
        <f>IF(AC1466="Local catalog","",IF(AG1466="Yes",IF(ISNUMBER(E1466),E1466,""),IF(I1466="Keep current",IF(ISNUMBER(E1466),E1466,""),IF(AH1466&lt;&gt;"Yes","",IF(I1466="Approve proposed",F1466,IF(AND(I1466="Use my price",AND(ISNUMBER(J1466),J1466&gt;0)),J1466,""))))))</f>
        <v/>
      </c>
      <c r="M1466" t="str" s="7">
        <f>IF(AND(AG1466="Yes",OR(I1466="Approve proposed",I1466="Use my price")),"CHECK: protected price kept current",IF(OR(I1466="Unreviewed",I1466=""),"Pending review",IF(I1466="Hold","On hold",IF(I1466="Keep current",IF(ISNUMBER(E1466),"Kept current","CHECK: no confirmed current price"),IF(AH1466&lt;&gt;"Yes","CHECK: source needs review",IF(AND(I1466="Use my price",NOT(AND(ISNUMBER(J1466),J1466&gt;0))),"CHECK: enter a price above zero",IF(NOT(OR(I1466="Approve proposed",I1466="Use my price")),"CHECK: choose a listed decision",IF(OR(NOT(ISNUMBER(L1466)),L1466&lt;=0,NOT(ISNUMBER(Y1466)),Y1466&lt;=0,X1466&gt;=1),"CHECK: price or base unavailable",IF(L1466/(Y1466*(1-X1466))-1&lt;0,"CHECK: price below local base","Ready")))))))))</f>
        <v>Pending review</v>
      </c>
      <c r="N1466" s="18">
        <v>8.33</v>
      </c>
      <c r="O1466" s="19">
        <v>0.4</v>
      </c>
      <c r="P1466" s="14">
        <v>0.4521</v>
      </c>
      <c r="Q1466" s="20" t="str">
        <f>IF(AND(ISNUMBER(L1466),ISNUMBER(Y1466),Y1466&gt;0,X1466&lt;1),ROUND(L1466/(Y1466*(1-X1466))-1,4),"")</f>
        <v/>
      </c>
      <c r="R1466" s="12">
        <v>120</v>
      </c>
      <c r="S1466" s="13">
        <f>IF(AND(ISNUMBER(E1466),E1466&gt;0,ISNUMBER(F1466)),R1466*(F1466/E1466-1)*(1-'Start Here'!$B$16),0)</f>
        <v>9.312000000000008</v>
      </c>
      <c r="T1466" s="17">
        <f>IF(AND(M1466="Ready",OR(I1466="Approve proposed",AND(I1466="Use my price",AND(ISNUMBER(J1466),J1466&gt;0))),ISNUMBER(L1466),E1466&gt;0),R1466*(L1466/E1466-1)*(1-'Start Here'!$B$16),0)</f>
        <v>0</v>
      </c>
      <c r="U1466" t="str" s="6">
        <v>Local and Local Line prices differ; Currently hidden; do not activate automatically</v>
      </c>
      <c r="V1466" t="str" s="21">
        <v>No</v>
      </c>
      <c r="W1466" t="str" s="21">
        <v>No</v>
      </c>
      <c r="X1466" s="22">
        <v>0</v>
      </c>
      <c r="Y1466" s="18">
        <v>5.95</v>
      </c>
      <c r="AB1466" t="str" s="6">
        <v>2026-10-01 10:41:27 UTC</v>
      </c>
      <c r="AC1466" t="str" s="6">
        <v>Local Line cache</v>
      </c>
      <c r="AD1466" s="23">
        <v>1094107</v>
      </c>
      <c r="AE1466" s="23">
        <v>908489</v>
      </c>
      <c r="AF1466" t="str" s="23">
        <v>1094107:908489:herdShare</v>
      </c>
      <c r="AG1466" t="str" s="23">
        <v>No</v>
      </c>
      <c r="AH1466" t="str" s="23">
        <v>Yes</v>
      </c>
      <c r="AI1466" s="18">
        <v>89.25</v>
      </c>
    </row>
    <row r="1467" ht="32" customHeight="1">
      <c r="A1467" t="str" s="7">
        <v>Granny Smith All Natural</v>
      </c>
      <c r="B1467" t="str" s="7">
        <v>Virtuous Lemon Soap Bar</v>
      </c>
      <c r="C1467" t="str" s="7">
        <v>4.5 oz ea</v>
      </c>
      <c r="D1467" t="str" s="7">
        <v>CSA Members</v>
      </c>
      <c r="E1467" s="12">
        <v>8</v>
      </c>
      <c r="F1467" s="13">
        <v>8.64</v>
      </c>
      <c r="G1467" s="13">
        <f>IF(AND(ISNUMBER(E1467),ISNUMBER(F1467)),F1467-E1467,"")</f>
        <v>0.64</v>
      </c>
      <c r="H1467" s="14">
        <f>IF(AND(ISNUMBER(E1467),E1467&gt;0,ISNUMBER(F1467)),F1467/E1467-1,"")</f>
        <v>0.08000000000000007</v>
      </c>
      <c r="I1467" t="str" s="15">
        <v>Unreviewed</v>
      </c>
      <c r="J1467" s="16"/>
      <c r="K1467" t="str" s="15">
        <v/>
      </c>
      <c r="L1467" s="17" t="str">
        <f>IF(AC1467="Local catalog","",IF(AG1467="Yes",IF(ISNUMBER(E1467),E1467,""),IF(I1467="Keep current",IF(ISNUMBER(E1467),E1467,""),IF(AH1467&lt;&gt;"Yes","",IF(I1467="Approve proposed",F1467,IF(AND(I1467="Use my price",AND(ISNUMBER(J1467),J1467&gt;0)),J1467,""))))))</f>
        <v/>
      </c>
      <c r="M1467" t="str" s="7">
        <f>IF(AND(AG1467="Yes",OR(I1467="Approve proposed",I1467="Use my price")),"CHECK: protected price kept current",IF(OR(I1467="Unreviewed",I1467=""),"Pending review",IF(I1467="Hold","On hold",IF(I1467="Keep current",IF(ISNUMBER(E1467),"Kept current","CHECK: no confirmed current price"),IF(AH1467&lt;&gt;"Yes","CHECK: source needs review",IF(AND(I1467="Use my price",NOT(AND(ISNUMBER(J1467),J1467&gt;0))),"CHECK: enter a price above zero",IF(NOT(OR(I1467="Approve proposed",I1467="Use my price")),"CHECK: choose a listed decision",IF(OR(NOT(ISNUMBER(L1467)),L1467&lt;=0,NOT(ISNUMBER(Y1467)),Y1467&lt;=0,X1467&gt;=1),"CHECK: price or base unavailable",IF(L1467/(Y1467*(1-X1467))-1&lt;0,"CHECK: price below local base","Ready")))))))))</f>
        <v>Pending review</v>
      </c>
      <c r="N1467" s="18">
        <v>8.33</v>
      </c>
      <c r="O1467" s="19">
        <v>0.4</v>
      </c>
      <c r="P1467" s="14">
        <v>0.4521</v>
      </c>
      <c r="Q1467" s="20" t="str">
        <f>IF(AND(ISNUMBER(L1467),ISNUMBER(Y1467),Y1467&gt;0,X1467&lt;1),ROUND(L1467/(Y1467*(1-X1467))-1,4),"")</f>
        <v/>
      </c>
      <c r="R1467" s="12">
        <v>0</v>
      </c>
      <c r="S1467" s="13">
        <f>IF(AND(ISNUMBER(E1467),E1467&gt;0,ISNUMBER(F1467)),R1467*(F1467/E1467-1)*(1-'Start Here'!$B$16),0)</f>
        <v>0</v>
      </c>
      <c r="T1467" s="17">
        <f>IF(AND(M1467="Ready",OR(I1467="Approve proposed",AND(I1467="Use my price",AND(ISNUMBER(J1467),J1467&gt;0))),ISNUMBER(L1467),E1467&gt;0),R1467*(L1467/E1467-1)*(1-'Start Here'!$B$16),0)</f>
        <v>0</v>
      </c>
      <c r="U1467" t="str" s="6">
        <v>Local and Local Line prices differ; Currently hidden; do not activate automatically</v>
      </c>
      <c r="V1467" t="str" s="21">
        <v>No</v>
      </c>
      <c r="W1467" t="str" s="21">
        <v>No</v>
      </c>
      <c r="X1467" s="22">
        <v>0</v>
      </c>
      <c r="Y1467" s="18">
        <v>5.95</v>
      </c>
      <c r="AB1467" t="str" s="6">
        <v>2026-10-01 10:41:27 UTC</v>
      </c>
      <c r="AC1467" t="str" s="6">
        <v>Local Line cache</v>
      </c>
      <c r="AD1467" s="23">
        <v>1094107</v>
      </c>
      <c r="AE1467" s="23">
        <v>908489</v>
      </c>
      <c r="AF1467" t="str" s="23">
        <v>1094107:908489:member</v>
      </c>
      <c r="AG1467" t="str" s="23">
        <v>No</v>
      </c>
      <c r="AH1467" t="str" s="23">
        <v>Yes</v>
      </c>
      <c r="AI1467" s="18">
        <v>0</v>
      </c>
    </row>
    <row r="1468" ht="32" customHeight="1">
      <c r="A1468" t="str" s="7">
        <v>Granny Smith All Natural</v>
      </c>
      <c r="B1468" t="str" s="7">
        <v>Virtuous Lemon Soap Bar</v>
      </c>
      <c r="C1468" t="str" s="7">
        <v>4.5 oz ea</v>
      </c>
      <c r="D1468" t="str" s="7">
        <v>Guest Basket</v>
      </c>
      <c r="E1468" s="12">
        <v>8.33</v>
      </c>
      <c r="F1468" s="13">
        <v>9</v>
      </c>
      <c r="G1468" s="13">
        <f>IF(AND(ISNUMBER(E1468),ISNUMBER(F1468)),F1468-E1468,"")</f>
        <v>0.67</v>
      </c>
      <c r="H1468" s="14">
        <f>IF(AND(ISNUMBER(E1468),E1468&gt;0,ISNUMBER(F1468)),F1468/E1468-1,"")</f>
        <v>0.08043217286914772</v>
      </c>
      <c r="I1468" t="str" s="15">
        <v>Unreviewed</v>
      </c>
      <c r="J1468" s="16"/>
      <c r="K1468" t="str" s="15">
        <v/>
      </c>
      <c r="L1468" s="17" t="str">
        <f>IF(AC1468="Local catalog","",IF(AG1468="Yes",IF(ISNUMBER(E1468),E1468,""),IF(I1468="Keep current",IF(ISNUMBER(E1468),E1468,""),IF(AH1468&lt;&gt;"Yes","",IF(I1468="Approve proposed",F1468,IF(AND(I1468="Use my price",AND(ISNUMBER(J1468),J1468&gt;0)),J1468,""))))))</f>
        <v/>
      </c>
      <c r="M1468" t="str" s="7">
        <f>IF(AND(AG1468="Yes",OR(I1468="Approve proposed",I1468="Use my price")),"CHECK: protected price kept current",IF(OR(I1468="Unreviewed",I1468=""),"Pending review",IF(I1468="Hold","On hold",IF(I1468="Keep current",IF(ISNUMBER(E1468),"Kept current","CHECK: no confirmed current price"),IF(AH1468&lt;&gt;"Yes","CHECK: source needs review",IF(AND(I1468="Use my price",NOT(AND(ISNUMBER(J1468),J1468&gt;0))),"CHECK: enter a price above zero",IF(NOT(OR(I1468="Approve proposed",I1468="Use my price")),"CHECK: choose a listed decision",IF(OR(NOT(ISNUMBER(L1468)),L1468&lt;=0,NOT(ISNUMBER(Y1468)),Y1468&lt;=0,X1468&gt;=1),"CHECK: price or base unavailable",IF(L1468/(Y1468*(1-X1468))-1&lt;0,"CHECK: price below local base","Ready")))))))))</f>
        <v>Pending review</v>
      </c>
      <c r="N1468" s="18">
        <v>8.33</v>
      </c>
      <c r="O1468" s="19">
        <v>0.4</v>
      </c>
      <c r="P1468" s="14">
        <v>0.5126</v>
      </c>
      <c r="Q1468" s="20" t="str">
        <f>IF(AND(ISNUMBER(L1468),ISNUMBER(Y1468),Y1468&gt;0,X1468&lt;1),ROUND(L1468/(Y1468*(1-X1468))-1,4),"")</f>
        <v/>
      </c>
      <c r="R1468" s="12">
        <v>32.83</v>
      </c>
      <c r="S1468" s="13">
        <f>IF(AND(ISNUMBER(E1468),E1468&gt;0,ISNUMBER(F1468)),R1468*(F1468/E1468-1)*(1-'Start Here'!$B$16),0)</f>
        <v>2.5613705882352957</v>
      </c>
      <c r="T1468" s="17">
        <f>IF(AND(M1468="Ready",OR(I1468="Approve proposed",AND(I1468="Use my price",AND(ISNUMBER(J1468),J1468&gt;0))),ISNUMBER(L1468),E1468&gt;0),R1468*(L1468/E1468-1)*(1-'Start Here'!$B$16),0)</f>
        <v>0</v>
      </c>
      <c r="U1468" t="str" s="6">
        <v>Currently hidden; do not activate automatically</v>
      </c>
      <c r="V1468" t="str" s="21">
        <v>No</v>
      </c>
      <c r="W1468" t="str" s="21">
        <v>No</v>
      </c>
      <c r="X1468" s="22">
        <v>0</v>
      </c>
      <c r="Y1468" s="18">
        <v>5.95</v>
      </c>
      <c r="AB1468" t="str" s="6">
        <v>2026-10-01 10:41:27 UTC</v>
      </c>
      <c r="AC1468" t="str" s="6">
        <v>Local Line cache</v>
      </c>
      <c r="AD1468" s="23">
        <v>1094107</v>
      </c>
      <c r="AE1468" s="23">
        <v>908489</v>
      </c>
      <c r="AF1468" t="str" s="23">
        <v>1094107:908489:guest</v>
      </c>
      <c r="AG1468" t="str" s="23">
        <v>No</v>
      </c>
      <c r="AH1468" t="str" s="23">
        <v>Yes</v>
      </c>
      <c r="AI1468" s="18">
        <v>23.8</v>
      </c>
    </row>
    <row r="1469" ht="32" customHeight="1">
      <c r="A1469" t="str" s="7">
        <v>Granny Smith All Natural</v>
      </c>
      <c r="B1469" t="str" s="7">
        <v>Virtuous Lemon Soap Bar</v>
      </c>
      <c r="C1469" t="str" s="7">
        <v>4.5 oz ea</v>
      </c>
      <c r="D1469" t="str" s="7">
        <v>SNAP</v>
      </c>
      <c r="G1469" s="13" t="str">
        <f>IF(AND(ISNUMBER(E1469),ISNUMBER(F1469)),F1469-E1469,"")</f>
        <v/>
      </c>
      <c r="H1469" s="14" t="str">
        <f>IF(AND(ISNUMBER(E1469),E1469&gt;0,ISNUMBER(F1469)),F1469/E1469-1,"")</f>
        <v/>
      </c>
      <c r="I1469" t="str" s="15">
        <v>Hold</v>
      </c>
      <c r="J1469" s="24"/>
      <c r="K1469" t="str" s="15">
        <v/>
      </c>
      <c r="L1469" s="17" t="str">
        <f>IF(AC1469="Local catalog","",IF(AG1469="Yes",IF(ISNUMBER(E1469),E1469,""),IF(I1469="Keep current",IF(ISNUMBER(E1469),E1469,""),IF(AH1469&lt;&gt;"Yes","",IF(I1469="Approve proposed",F1469,IF(AND(I1469="Use my price",AND(ISNUMBER(J1469),J1469&gt;0)),J1469,""))))))</f>
        <v/>
      </c>
      <c r="M1469" t="str" s="7">
        <f>IF(AND(AG1469="Yes",OR(I1469="Approve proposed",I1469="Use my price")),"CHECK: protected price kept current",IF(OR(I1469="Unreviewed",I1469=""),"Pending review",IF(I1469="Hold","On hold",IF(I1469="Keep current",IF(ISNUMBER(E1469),"Kept current","CHECK: no confirmed current price"),IF(AH1469&lt;&gt;"Yes","CHECK: source needs review",IF(AND(I1469="Use my price",NOT(AND(ISNUMBER(J1469),J1469&gt;0))),"CHECK: enter a price above zero",IF(NOT(OR(I1469="Approve proposed",I1469="Use my price")),"CHECK: choose a listed decision",IF(OR(NOT(ISNUMBER(L1469)),L1469&lt;=0,NOT(ISNUMBER(Y1469)),Y1469&lt;=0,X1469&gt;=1),"CHECK: price or base unavailable",IF(L1469/(Y1469*(1-X1469))-1&lt;0,"CHECK: price below local base","Ready")))))))))</f>
        <v>On hold</v>
      </c>
      <c r="N1469" s="18">
        <v>8.33</v>
      </c>
      <c r="O1469" s="19">
        <v>0.4</v>
      </c>
      <c r="Q1469" s="20" t="str">
        <f>IF(AND(ISNUMBER(L1469),ISNUMBER(Y1469),Y1469&gt;0,X1469&lt;1),ROUND(L1469/(Y1469*(1-X1469))-1,4),"")</f>
        <v/>
      </c>
      <c r="R1469" s="12">
        <v>0</v>
      </c>
      <c r="S1469" s="13">
        <f>IF(AND(ISNUMBER(E1469),E1469&gt;0,ISNUMBER(F1469)),R1469*(F1469/E1469-1)*(1-'Start Here'!$B$16),0)</f>
        <v>0</v>
      </c>
      <c r="T1469" s="17">
        <f>IF(AND(M1469="Ready",OR(I1469="Approve proposed",AND(I1469="Use my price",AND(ISNUMBER(J1469),J1469&gt;0))),ISNUMBER(L1469),E1469&gt;0),R1469*(L1469/E1469-1)*(1-'Start Here'!$B$16),0)</f>
        <v>0</v>
      </c>
      <c r="U1469" t="str" s="6">
        <v>SNAP: preserve existing selling price; No confirmed Local Line price/list; local calculation is reference only; Currently hidden; do not activate automatically</v>
      </c>
      <c r="V1469" t="str" s="21">
        <v>No</v>
      </c>
      <c r="W1469" t="str" s="21">
        <v>No</v>
      </c>
      <c r="X1469" s="22">
        <v>0</v>
      </c>
      <c r="Y1469" s="18">
        <v>5.95</v>
      </c>
      <c r="AB1469" t="str" s="6">
        <v/>
      </c>
      <c r="AC1469" t="str" s="6">
        <v>Local calculation only</v>
      </c>
      <c r="AD1469" s="23">
        <v>1094107</v>
      </c>
      <c r="AE1469" s="23">
        <v>908489</v>
      </c>
      <c r="AF1469" t="str" s="23">
        <v>1094107:908489:snap</v>
      </c>
      <c r="AG1469" t="str" s="23">
        <v>Yes</v>
      </c>
      <c r="AH1469" t="str" s="23">
        <v>No</v>
      </c>
      <c r="AI1469" s="18">
        <v>0</v>
      </c>
    </row>
    <row r="1470" ht="32" customHeight="1">
      <c r="A1470" t="str" s="7">
        <v>Grazier's Garden</v>
      </c>
      <c r="B1470" t="str" s="7">
        <v>Baby Green Salad Mix (1/2 lb)</v>
      </c>
      <c r="C1470" t="str" s="7">
        <v>bag</v>
      </c>
      <c r="D1470" t="str" s="7">
        <v>Herd Share Members</v>
      </c>
      <c r="E1470" s="12">
        <v>5.6</v>
      </c>
      <c r="F1470" s="13">
        <v>6.05</v>
      </c>
      <c r="G1470" s="13">
        <f>IF(AND(ISNUMBER(E1470),ISNUMBER(F1470)),F1470-E1470,"")</f>
        <v>0.45</v>
      </c>
      <c r="H1470" s="14">
        <f>IF(AND(ISNUMBER(E1470),E1470&gt;0,ISNUMBER(F1470)),F1470/E1470-1,"")</f>
        <v>0.0803571428571428</v>
      </c>
      <c r="I1470" t="str" s="15">
        <v>Unreviewed</v>
      </c>
      <c r="J1470" s="16"/>
      <c r="K1470" t="str" s="15">
        <v/>
      </c>
      <c r="L1470" s="17" t="str">
        <f>IF(AC1470="Local catalog","",IF(AG1470="Yes",IF(ISNUMBER(E1470),E1470,""),IF(I1470="Keep current",IF(ISNUMBER(E1470),E1470,""),IF(AH1470&lt;&gt;"Yes","",IF(I1470="Approve proposed",F1470,IF(AND(I1470="Use my price",AND(ISNUMBER(J1470),J1470&gt;0)),J1470,""))))))</f>
        <v/>
      </c>
      <c r="M1470" t="str" s="7">
        <f>IF(AND(AG1470="Yes",OR(I1470="Approve proposed",I1470="Use my price")),"CHECK: protected price kept current",IF(OR(I1470="Unreviewed",I1470=""),"Pending review",IF(I1470="Hold","On hold",IF(I1470="Keep current",IF(ISNUMBER(E1470),"Kept current","CHECK: no confirmed current price"),IF(AH1470&lt;&gt;"Yes","CHECK: source needs review",IF(AND(I1470="Use my price",NOT(AND(ISNUMBER(J1470),J1470&gt;0))),"CHECK: enter a price above zero",IF(NOT(OR(I1470="Approve proposed",I1470="Use my price")),"CHECK: choose a listed decision",IF(OR(NOT(ISNUMBER(L1470)),L1470&lt;=0,NOT(ISNUMBER(Y1470)),Y1470&lt;=0,X1470&gt;=1),"CHECK: price or base unavailable",IF(L1470/(Y1470*(1-X1470))-1&lt;0,"CHECK: price below local base","Ready")))))))))</f>
        <v>Pending review</v>
      </c>
      <c r="N1470" s="18">
        <v>5.6</v>
      </c>
      <c r="O1470" s="19">
        <v>0.4</v>
      </c>
      <c r="P1470" s="14">
        <v>0.5125</v>
      </c>
      <c r="Q1470" s="20" t="str">
        <f>IF(AND(ISNUMBER(L1470),ISNUMBER(Y1470),Y1470&gt;0,X1470&lt;1),ROUND(L1470/(Y1470*(1-X1470))-1,4),"")</f>
        <v/>
      </c>
      <c r="R1470" s="12">
        <v>401.8</v>
      </c>
      <c r="S1470" s="13">
        <f>IF(AND(ISNUMBER(E1470),E1470&gt;0,ISNUMBER(F1470)),R1470*(F1470/E1470-1)*(1-'Start Here'!$B$16),0)</f>
        <v>31.318874999999974</v>
      </c>
      <c r="T1470" s="17">
        <f>IF(AND(M1470="Ready",OR(I1470="Approve proposed",AND(I1470="Use my price",AND(ISNUMBER(J1470),J1470&gt;0))),ISNUMBER(L1470),E1470&gt;0),R1470*(L1470/E1470-1)*(1-'Start Here'!$B$16),0)</f>
        <v>0</v>
      </c>
      <c r="U1470" t="str" s="6">
        <v>Currently hidden; do not activate automatically</v>
      </c>
      <c r="V1470" t="str" s="21">
        <v>No</v>
      </c>
      <c r="W1470" t="str" s="21">
        <v>No</v>
      </c>
      <c r="X1470" s="22">
        <v>0</v>
      </c>
      <c r="Y1470" s="18">
        <v>4</v>
      </c>
      <c r="AB1470" t="str" s="6">
        <v>2026-10-01 10:41:27 UTC</v>
      </c>
      <c r="AC1470" t="str" s="6">
        <v>Local Line cache</v>
      </c>
      <c r="AD1470" s="23">
        <v>1122286</v>
      </c>
      <c r="AE1470" s="23">
        <v>950716</v>
      </c>
      <c r="AF1470" t="str" s="23">
        <v>1122286:950716:herdShare</v>
      </c>
      <c r="AG1470" t="str" s="23">
        <v>No</v>
      </c>
      <c r="AH1470" t="str" s="23">
        <v>Yes</v>
      </c>
      <c r="AI1470" s="18">
        <v>268</v>
      </c>
    </row>
    <row r="1471" ht="32" customHeight="1">
      <c r="A1471" t="str" s="7">
        <v>Grazier's Garden</v>
      </c>
      <c r="B1471" t="str" s="7">
        <v>Baby Green Salad Mix (1/2 lb)</v>
      </c>
      <c r="C1471" t="str" s="7">
        <v>bag</v>
      </c>
      <c r="D1471" t="str" s="7">
        <v>CSA Members</v>
      </c>
      <c r="E1471" s="12">
        <v>5.6</v>
      </c>
      <c r="F1471" s="13">
        <v>6.05</v>
      </c>
      <c r="G1471" s="13">
        <f>IF(AND(ISNUMBER(E1471),ISNUMBER(F1471)),F1471-E1471,"")</f>
        <v>0.45</v>
      </c>
      <c r="H1471" s="14">
        <f>IF(AND(ISNUMBER(E1471),E1471&gt;0,ISNUMBER(F1471)),F1471/E1471-1,"")</f>
        <v>0.0803571428571428</v>
      </c>
      <c r="I1471" t="str" s="15">
        <v>Unreviewed</v>
      </c>
      <c r="J1471" s="16"/>
      <c r="K1471" t="str" s="15">
        <v/>
      </c>
      <c r="L1471" s="17" t="str">
        <f>IF(AC1471="Local catalog","",IF(AG1471="Yes",IF(ISNUMBER(E1471),E1471,""),IF(I1471="Keep current",IF(ISNUMBER(E1471),E1471,""),IF(AH1471&lt;&gt;"Yes","",IF(I1471="Approve proposed",F1471,IF(AND(I1471="Use my price",AND(ISNUMBER(J1471),J1471&gt;0)),J1471,""))))))</f>
        <v/>
      </c>
      <c r="M1471" t="str" s="7">
        <f>IF(AND(AG1471="Yes",OR(I1471="Approve proposed",I1471="Use my price")),"CHECK: protected price kept current",IF(OR(I1471="Unreviewed",I1471=""),"Pending review",IF(I1471="Hold","On hold",IF(I1471="Keep current",IF(ISNUMBER(E1471),"Kept current","CHECK: no confirmed current price"),IF(AH1471&lt;&gt;"Yes","CHECK: source needs review",IF(AND(I1471="Use my price",NOT(AND(ISNUMBER(J1471),J1471&gt;0))),"CHECK: enter a price above zero",IF(NOT(OR(I1471="Approve proposed",I1471="Use my price")),"CHECK: choose a listed decision",IF(OR(NOT(ISNUMBER(L1471)),L1471&lt;=0,NOT(ISNUMBER(Y1471)),Y1471&lt;=0,X1471&gt;=1),"CHECK: price or base unavailable",IF(L1471/(Y1471*(1-X1471))-1&lt;0,"CHECK: price below local base","Ready")))))))))</f>
        <v>Pending review</v>
      </c>
      <c r="N1471" s="18">
        <v>5.6</v>
      </c>
      <c r="O1471" s="19">
        <v>0.4</v>
      </c>
      <c r="P1471" s="14">
        <v>0.5125</v>
      </c>
      <c r="Q1471" s="20" t="str">
        <f>IF(AND(ISNUMBER(L1471),ISNUMBER(Y1471),Y1471&gt;0,X1471&lt;1),ROUND(L1471/(Y1471*(1-X1471))-1,4),"")</f>
        <v/>
      </c>
      <c r="R1471" s="12">
        <v>0</v>
      </c>
      <c r="S1471" s="13">
        <f>IF(AND(ISNUMBER(E1471),E1471&gt;0,ISNUMBER(F1471)),R1471*(F1471/E1471-1)*(1-'Start Here'!$B$16),0)</f>
        <v>0</v>
      </c>
      <c r="T1471" s="17">
        <f>IF(AND(M1471="Ready",OR(I1471="Approve proposed",AND(I1471="Use my price",AND(ISNUMBER(J1471),J1471&gt;0))),ISNUMBER(L1471),E1471&gt;0),R1471*(L1471/E1471-1)*(1-'Start Here'!$B$16),0)</f>
        <v>0</v>
      </c>
      <c r="U1471" t="str" s="6">
        <v>Currently hidden; do not activate automatically</v>
      </c>
      <c r="V1471" t="str" s="21">
        <v>No</v>
      </c>
      <c r="W1471" t="str" s="21">
        <v>No</v>
      </c>
      <c r="X1471" s="22">
        <v>0</v>
      </c>
      <c r="Y1471" s="18">
        <v>4</v>
      </c>
      <c r="AB1471" t="str" s="6">
        <v>2026-10-01 10:41:27 UTC</v>
      </c>
      <c r="AC1471" t="str" s="6">
        <v>Local Line cache</v>
      </c>
      <c r="AD1471" s="23">
        <v>1122286</v>
      </c>
      <c r="AE1471" s="23">
        <v>950716</v>
      </c>
      <c r="AF1471" t="str" s="23">
        <v>1122286:950716:member</v>
      </c>
      <c r="AG1471" t="str" s="23">
        <v>No</v>
      </c>
      <c r="AH1471" t="str" s="23">
        <v>Yes</v>
      </c>
      <c r="AI1471" s="18">
        <v>0</v>
      </c>
    </row>
    <row r="1472" ht="32" customHeight="1">
      <c r="A1472" t="str" s="7">
        <v>Grazier's Garden</v>
      </c>
      <c r="B1472" t="str" s="7">
        <v>Baby Green Salad Mix (1/2 lb)</v>
      </c>
      <c r="C1472" t="str" s="7">
        <v>bag</v>
      </c>
      <c r="D1472" t="str" s="7">
        <v>Guest Basket</v>
      </c>
      <c r="E1472" s="12">
        <v>5.6</v>
      </c>
      <c r="F1472" s="13">
        <v>6.05</v>
      </c>
      <c r="G1472" s="13">
        <f>IF(AND(ISNUMBER(E1472),ISNUMBER(F1472)),F1472-E1472,"")</f>
        <v>0.45</v>
      </c>
      <c r="H1472" s="14">
        <f>IF(AND(ISNUMBER(E1472),E1472&gt;0,ISNUMBER(F1472)),F1472/E1472-1,"")</f>
        <v>0.0803571428571428</v>
      </c>
      <c r="I1472" t="str" s="15">
        <v>Unreviewed</v>
      </c>
      <c r="J1472" s="16"/>
      <c r="K1472" t="str" s="15">
        <v/>
      </c>
      <c r="L1472" s="17" t="str">
        <f>IF(AC1472="Local catalog","",IF(AG1472="Yes",IF(ISNUMBER(E1472),E1472,""),IF(I1472="Keep current",IF(ISNUMBER(E1472),E1472,""),IF(AH1472&lt;&gt;"Yes","",IF(I1472="Approve proposed",F1472,IF(AND(I1472="Use my price",AND(ISNUMBER(J1472),J1472&gt;0)),J1472,""))))))</f>
        <v/>
      </c>
      <c r="M1472" t="str" s="7">
        <f>IF(AND(AG1472="Yes",OR(I1472="Approve proposed",I1472="Use my price")),"CHECK: protected price kept current",IF(OR(I1472="Unreviewed",I1472=""),"Pending review",IF(I1472="Hold","On hold",IF(I1472="Keep current",IF(ISNUMBER(E1472),"Kept current","CHECK: no confirmed current price"),IF(AH1472&lt;&gt;"Yes","CHECK: source needs review",IF(AND(I1472="Use my price",NOT(AND(ISNUMBER(J1472),J1472&gt;0))),"CHECK: enter a price above zero",IF(NOT(OR(I1472="Approve proposed",I1472="Use my price")),"CHECK: choose a listed decision",IF(OR(NOT(ISNUMBER(L1472)),L1472&lt;=0,NOT(ISNUMBER(Y1472)),Y1472&lt;=0,X1472&gt;=1),"CHECK: price or base unavailable",IF(L1472/(Y1472*(1-X1472))-1&lt;0,"CHECK: price below local base","Ready")))))))))</f>
        <v>Pending review</v>
      </c>
      <c r="N1472" s="18">
        <v>5.6</v>
      </c>
      <c r="O1472" s="19">
        <v>0.4</v>
      </c>
      <c r="P1472" s="14">
        <v>0.5125</v>
      </c>
      <c r="Q1472" s="20" t="str">
        <f>IF(AND(ISNUMBER(L1472),ISNUMBER(Y1472),Y1472&gt;0,X1472&lt;1),ROUND(L1472/(Y1472*(1-X1472))-1,4),"")</f>
        <v/>
      </c>
      <c r="R1472" s="12">
        <v>23.799999999999997</v>
      </c>
      <c r="S1472" s="13">
        <f>IF(AND(ISNUMBER(E1472),E1472&gt;0,ISNUMBER(F1472)),R1472*(F1472/E1472-1)*(1-'Start Here'!$B$16),0)</f>
        <v>1.8551249999999984</v>
      </c>
      <c r="T1472" s="17">
        <f>IF(AND(M1472="Ready",OR(I1472="Approve proposed",AND(I1472="Use my price",AND(ISNUMBER(J1472),J1472&gt;0))),ISNUMBER(L1472),E1472&gt;0),R1472*(L1472/E1472-1)*(1-'Start Here'!$B$16),0)</f>
        <v>0</v>
      </c>
      <c r="U1472" t="str" s="6">
        <v>Currently hidden; do not activate automatically</v>
      </c>
      <c r="V1472" t="str" s="21">
        <v>No</v>
      </c>
      <c r="W1472" t="str" s="21">
        <v>No</v>
      </c>
      <c r="X1472" s="22">
        <v>0</v>
      </c>
      <c r="Y1472" s="18">
        <v>4</v>
      </c>
      <c r="AB1472" t="str" s="6">
        <v>2026-10-01 10:41:27 UTC</v>
      </c>
      <c r="AC1472" t="str" s="6">
        <v>Local Line cache</v>
      </c>
      <c r="AD1472" s="23">
        <v>1122286</v>
      </c>
      <c r="AE1472" s="23">
        <v>950716</v>
      </c>
      <c r="AF1472" t="str" s="23">
        <v>1122286:950716:guest</v>
      </c>
      <c r="AG1472" t="str" s="23">
        <v>No</v>
      </c>
      <c r="AH1472" t="str" s="23">
        <v>Yes</v>
      </c>
      <c r="AI1472" s="18">
        <v>16</v>
      </c>
    </row>
    <row r="1473" ht="32" customHeight="1">
      <c r="A1473" t="str" s="7">
        <v>Grazier's Garden</v>
      </c>
      <c r="B1473" t="str" s="7">
        <v>Baby Green Salad Mix (1/2 lb)</v>
      </c>
      <c r="C1473" t="str" s="7">
        <v>bag</v>
      </c>
      <c r="D1473" t="str" s="7">
        <v>SNAP</v>
      </c>
      <c r="E1473" s="12">
        <v>5.6</v>
      </c>
      <c r="F1473" s="13">
        <v>5.6</v>
      </c>
      <c r="G1473" s="13">
        <f>IF(AND(ISNUMBER(E1473),ISNUMBER(F1473)),F1473-E1473,"")</f>
        <v>0</v>
      </c>
      <c r="H1473" s="14">
        <f>IF(AND(ISNUMBER(E1473),E1473&gt;0,ISNUMBER(F1473)),F1473/E1473-1,"")</f>
        <v>0</v>
      </c>
      <c r="I1473" t="str" s="15">
        <v>Keep current</v>
      </c>
      <c r="J1473" s="16"/>
      <c r="K1473" t="str" s="15">
        <v/>
      </c>
      <c r="L1473" s="17">
        <f>IF(AC1473="Local catalog","",IF(AG1473="Yes",IF(ISNUMBER(E1473),E1473,""),IF(I1473="Keep current",IF(ISNUMBER(E1473),E1473,""),IF(AH1473&lt;&gt;"Yes","",IF(I1473="Approve proposed",F1473,IF(AND(I1473="Use my price",AND(ISNUMBER(J1473),J1473&gt;0)),J1473,""))))))</f>
        <v>5.6</v>
      </c>
      <c r="M1473" t="str" s="7">
        <f>IF(AND(AG1473="Yes",OR(I1473="Approve proposed",I1473="Use my price")),"CHECK: protected price kept current",IF(OR(I1473="Unreviewed",I1473=""),"Pending review",IF(I1473="Hold","On hold",IF(I1473="Keep current",IF(ISNUMBER(E1473),"Kept current","CHECK: no confirmed current price"),IF(AH1473&lt;&gt;"Yes","CHECK: source needs review",IF(AND(I1473="Use my price",NOT(AND(ISNUMBER(J1473),J1473&gt;0))),"CHECK: enter a price above zero",IF(NOT(OR(I1473="Approve proposed",I1473="Use my price")),"CHECK: choose a listed decision",IF(OR(NOT(ISNUMBER(L1473)),L1473&lt;=0,NOT(ISNUMBER(Y1473)),Y1473&lt;=0,X1473&gt;=1),"CHECK: price or base unavailable",IF(L1473/(Y1473*(1-X1473))-1&lt;0,"CHECK: price below local base","Ready")))))))))</f>
        <v>Kept current</v>
      </c>
      <c r="N1473" s="18">
        <v>5.6</v>
      </c>
      <c r="O1473" s="19">
        <v>0.4</v>
      </c>
      <c r="P1473" s="14">
        <v>0.4</v>
      </c>
      <c r="Q1473" s="20">
        <f>IF(AND(ISNUMBER(L1473),ISNUMBER(Y1473),Y1473&gt;0,X1473&lt;1),ROUND(L1473/(Y1473*(1-X1473))-1,4),"")</f>
        <v>0.4</v>
      </c>
      <c r="R1473" s="12">
        <v>0</v>
      </c>
      <c r="S1473" s="13">
        <f>IF(AND(ISNUMBER(E1473),E1473&gt;0,ISNUMBER(F1473)),R1473*(F1473/E1473-1)*(1-'Start Here'!$B$16),0)</f>
        <v>0</v>
      </c>
      <c r="T1473" s="17">
        <f>IF(AND(M1473="Ready",OR(I1473="Approve proposed",AND(I1473="Use my price",AND(ISNUMBER(J1473),J1473&gt;0))),ISNUMBER(L1473),E1473&gt;0),R1473*(L1473/E1473-1)*(1-'Start Here'!$B$16),0)</f>
        <v>0</v>
      </c>
      <c r="U1473" t="str" s="6">
        <v>SNAP: preserve existing selling price; Currently hidden; do not activate automatically</v>
      </c>
      <c r="V1473" t="str" s="21">
        <v>No</v>
      </c>
      <c r="W1473" t="str" s="21">
        <v>No</v>
      </c>
      <c r="X1473" s="22">
        <v>0</v>
      </c>
      <c r="Y1473" s="18">
        <v>4</v>
      </c>
      <c r="AB1473" t="str" s="6">
        <v>2026-10-01 10:41:27 UTC</v>
      </c>
      <c r="AC1473" t="str" s="6">
        <v>Local Line cache</v>
      </c>
      <c r="AD1473" s="23">
        <v>1122286</v>
      </c>
      <c r="AE1473" s="23">
        <v>950716</v>
      </c>
      <c r="AF1473" t="str" s="23">
        <v>1122286:950716:snap</v>
      </c>
      <c r="AG1473" t="str" s="23">
        <v>Yes</v>
      </c>
      <c r="AH1473" t="str" s="23">
        <v>Yes</v>
      </c>
      <c r="AI1473" s="18">
        <v>0</v>
      </c>
    </row>
    <row r="1474" ht="32" customHeight="1">
      <c r="A1474" t="str" s="7">
        <v>Grazier's Garden</v>
      </c>
      <c r="B1474" t="str" s="7">
        <v>Baby Kale (1/2lb)</v>
      </c>
      <c r="C1474" t="str" s="7">
        <v>bag</v>
      </c>
      <c r="D1474" t="str" s="7">
        <v>Herd Share Members</v>
      </c>
      <c r="E1474" s="12">
        <v>5.6</v>
      </c>
      <c r="F1474" s="13">
        <v>6.05</v>
      </c>
      <c r="G1474" s="13">
        <f>IF(AND(ISNUMBER(E1474),ISNUMBER(F1474)),F1474-E1474,"")</f>
        <v>0.45</v>
      </c>
      <c r="H1474" s="14">
        <f>IF(AND(ISNUMBER(E1474),E1474&gt;0,ISNUMBER(F1474)),F1474/E1474-1,"")</f>
        <v>0.0803571428571428</v>
      </c>
      <c r="I1474" t="str" s="15">
        <v>Unreviewed</v>
      </c>
      <c r="J1474" s="16"/>
      <c r="K1474" t="str" s="15">
        <v/>
      </c>
      <c r="L1474" s="17" t="str">
        <f>IF(AC1474="Local catalog","",IF(AG1474="Yes",IF(ISNUMBER(E1474),E1474,""),IF(I1474="Keep current",IF(ISNUMBER(E1474),E1474,""),IF(AH1474&lt;&gt;"Yes","",IF(I1474="Approve proposed",F1474,IF(AND(I1474="Use my price",AND(ISNUMBER(J1474),J1474&gt;0)),J1474,""))))))</f>
        <v/>
      </c>
      <c r="M1474" t="str" s="7">
        <f>IF(AND(AG1474="Yes",OR(I1474="Approve proposed",I1474="Use my price")),"CHECK: protected price kept current",IF(OR(I1474="Unreviewed",I1474=""),"Pending review",IF(I1474="Hold","On hold",IF(I1474="Keep current",IF(ISNUMBER(E1474),"Kept current","CHECK: no confirmed current price"),IF(AH1474&lt;&gt;"Yes","CHECK: source needs review",IF(AND(I1474="Use my price",NOT(AND(ISNUMBER(J1474),J1474&gt;0))),"CHECK: enter a price above zero",IF(NOT(OR(I1474="Approve proposed",I1474="Use my price")),"CHECK: choose a listed decision",IF(OR(NOT(ISNUMBER(L1474)),L1474&lt;=0,NOT(ISNUMBER(Y1474)),Y1474&lt;=0,X1474&gt;=1),"CHECK: price or base unavailable",IF(L1474/(Y1474*(1-X1474))-1&lt;0,"CHECK: price below local base","Ready")))))))))</f>
        <v>Pending review</v>
      </c>
      <c r="N1474" s="18">
        <v>5.6</v>
      </c>
      <c r="O1474" s="19">
        <v>0.4</v>
      </c>
      <c r="P1474" s="14">
        <v>0.5125</v>
      </c>
      <c r="Q1474" s="20" t="str">
        <f>IF(AND(ISNUMBER(L1474),ISNUMBER(Y1474),Y1474&gt;0,X1474&lt;1),ROUND(L1474/(Y1474*(1-X1474))-1,4),"")</f>
        <v/>
      </c>
      <c r="R1474" s="12">
        <v>354.9</v>
      </c>
      <c r="S1474" s="13">
        <f>IF(AND(ISNUMBER(E1474),E1474&gt;0,ISNUMBER(F1474)),R1474*(F1474/E1474-1)*(1-'Start Here'!$B$16),0)</f>
        <v>27.663187499999975</v>
      </c>
      <c r="T1474" s="17">
        <f>IF(AND(M1474="Ready",OR(I1474="Approve proposed",AND(I1474="Use my price",AND(ISNUMBER(J1474),J1474&gt;0))),ISNUMBER(L1474),E1474&gt;0),R1474*(L1474/E1474-1)*(1-'Start Here'!$B$16),0)</f>
        <v>0</v>
      </c>
      <c r="U1474" t="str" s="6">
        <v>Currently hidden; do not activate automatically</v>
      </c>
      <c r="V1474" t="str" s="21">
        <v>No</v>
      </c>
      <c r="W1474" t="str" s="21">
        <v>No</v>
      </c>
      <c r="X1474" s="22">
        <v>0</v>
      </c>
      <c r="Y1474" s="18">
        <v>4</v>
      </c>
      <c r="AB1474" t="str" s="6">
        <v>2026-10-01 10:41:27 UTC</v>
      </c>
      <c r="AC1474" t="str" s="6">
        <v>Local Line cache</v>
      </c>
      <c r="AD1474" s="23">
        <v>1123569</v>
      </c>
      <c r="AE1474" s="23">
        <v>952531</v>
      </c>
      <c r="AF1474" t="str" s="23">
        <v>1123569:952531:herdShare</v>
      </c>
      <c r="AG1474" t="str" s="23">
        <v>No</v>
      </c>
      <c r="AH1474" t="str" s="23">
        <v>Yes</v>
      </c>
      <c r="AI1474" s="18">
        <v>244</v>
      </c>
    </row>
    <row r="1475" ht="32" customHeight="1">
      <c r="A1475" t="str" s="7">
        <v>Grazier's Garden</v>
      </c>
      <c r="B1475" t="str" s="7">
        <v>Baby Kale (1/2lb)</v>
      </c>
      <c r="C1475" t="str" s="7">
        <v>bag</v>
      </c>
      <c r="D1475" t="str" s="7">
        <v>CSA Members</v>
      </c>
      <c r="E1475" s="12">
        <v>5.6</v>
      </c>
      <c r="F1475" s="13">
        <v>6.05</v>
      </c>
      <c r="G1475" s="13">
        <f>IF(AND(ISNUMBER(E1475),ISNUMBER(F1475)),F1475-E1475,"")</f>
        <v>0.45</v>
      </c>
      <c r="H1475" s="14">
        <f>IF(AND(ISNUMBER(E1475),E1475&gt;0,ISNUMBER(F1475)),F1475/E1475-1,"")</f>
        <v>0.0803571428571428</v>
      </c>
      <c r="I1475" t="str" s="15">
        <v>Unreviewed</v>
      </c>
      <c r="J1475" s="16"/>
      <c r="K1475" t="str" s="15">
        <v/>
      </c>
      <c r="L1475" s="17" t="str">
        <f>IF(AC1475="Local catalog","",IF(AG1475="Yes",IF(ISNUMBER(E1475),E1475,""),IF(I1475="Keep current",IF(ISNUMBER(E1475),E1475,""),IF(AH1475&lt;&gt;"Yes","",IF(I1475="Approve proposed",F1475,IF(AND(I1475="Use my price",AND(ISNUMBER(J1475),J1475&gt;0)),J1475,""))))))</f>
        <v/>
      </c>
      <c r="M1475" t="str" s="7">
        <f>IF(AND(AG1475="Yes",OR(I1475="Approve proposed",I1475="Use my price")),"CHECK: protected price kept current",IF(OR(I1475="Unreviewed",I1475=""),"Pending review",IF(I1475="Hold","On hold",IF(I1475="Keep current",IF(ISNUMBER(E1475),"Kept current","CHECK: no confirmed current price"),IF(AH1475&lt;&gt;"Yes","CHECK: source needs review",IF(AND(I1475="Use my price",NOT(AND(ISNUMBER(J1475),J1475&gt;0))),"CHECK: enter a price above zero",IF(NOT(OR(I1475="Approve proposed",I1475="Use my price")),"CHECK: choose a listed decision",IF(OR(NOT(ISNUMBER(L1475)),L1475&lt;=0,NOT(ISNUMBER(Y1475)),Y1475&lt;=0,X1475&gt;=1),"CHECK: price or base unavailable",IF(L1475/(Y1475*(1-X1475))-1&lt;0,"CHECK: price below local base","Ready")))))))))</f>
        <v>Pending review</v>
      </c>
      <c r="N1475" s="18">
        <v>5.6</v>
      </c>
      <c r="O1475" s="19">
        <v>0.4</v>
      </c>
      <c r="P1475" s="14">
        <v>0.5125</v>
      </c>
      <c r="Q1475" s="20" t="str">
        <f>IF(AND(ISNUMBER(L1475),ISNUMBER(Y1475),Y1475&gt;0,X1475&lt;1),ROUND(L1475/(Y1475*(1-X1475))-1,4),"")</f>
        <v/>
      </c>
      <c r="R1475" s="12">
        <v>0</v>
      </c>
      <c r="S1475" s="13">
        <f>IF(AND(ISNUMBER(E1475),E1475&gt;0,ISNUMBER(F1475)),R1475*(F1475/E1475-1)*(1-'Start Here'!$B$16),0)</f>
        <v>0</v>
      </c>
      <c r="T1475" s="17">
        <f>IF(AND(M1475="Ready",OR(I1475="Approve proposed",AND(I1475="Use my price",AND(ISNUMBER(J1475),J1475&gt;0))),ISNUMBER(L1475),E1475&gt;0),R1475*(L1475/E1475-1)*(1-'Start Here'!$B$16),0)</f>
        <v>0</v>
      </c>
      <c r="U1475" t="str" s="6">
        <v>Currently hidden; do not activate automatically</v>
      </c>
      <c r="V1475" t="str" s="21">
        <v>No</v>
      </c>
      <c r="W1475" t="str" s="21">
        <v>No</v>
      </c>
      <c r="X1475" s="22">
        <v>0</v>
      </c>
      <c r="Y1475" s="18">
        <v>4</v>
      </c>
      <c r="AB1475" t="str" s="6">
        <v>2026-10-01 10:41:27 UTC</v>
      </c>
      <c r="AC1475" t="str" s="6">
        <v>Local Line cache</v>
      </c>
      <c r="AD1475" s="23">
        <v>1123569</v>
      </c>
      <c r="AE1475" s="23">
        <v>952531</v>
      </c>
      <c r="AF1475" t="str" s="23">
        <v>1123569:952531:member</v>
      </c>
      <c r="AG1475" t="str" s="23">
        <v>No</v>
      </c>
      <c r="AH1475" t="str" s="23">
        <v>Yes</v>
      </c>
      <c r="AI1475" s="18">
        <v>0</v>
      </c>
    </row>
    <row r="1476" ht="32" customHeight="1">
      <c r="A1476" t="str" s="7">
        <v>Grazier's Garden</v>
      </c>
      <c r="B1476" t="str" s="7">
        <v>Baby Kale (1/2lb)</v>
      </c>
      <c r="C1476" t="str" s="7">
        <v>bag</v>
      </c>
      <c r="D1476" t="str" s="7">
        <v>Guest Basket</v>
      </c>
      <c r="E1476" s="12">
        <v>5.6</v>
      </c>
      <c r="F1476" s="13">
        <v>6.05</v>
      </c>
      <c r="G1476" s="13">
        <f>IF(AND(ISNUMBER(E1476),ISNUMBER(F1476)),F1476-E1476,"")</f>
        <v>0.45</v>
      </c>
      <c r="H1476" s="14">
        <f>IF(AND(ISNUMBER(E1476),E1476&gt;0,ISNUMBER(F1476)),F1476/E1476-1,"")</f>
        <v>0.0803571428571428</v>
      </c>
      <c r="I1476" t="str" s="15">
        <v>Unreviewed</v>
      </c>
      <c r="J1476" s="16"/>
      <c r="K1476" t="str" s="15">
        <v/>
      </c>
      <c r="L1476" s="17" t="str">
        <f>IF(AC1476="Local catalog","",IF(AG1476="Yes",IF(ISNUMBER(E1476),E1476,""),IF(I1476="Keep current",IF(ISNUMBER(E1476),E1476,""),IF(AH1476&lt;&gt;"Yes","",IF(I1476="Approve proposed",F1476,IF(AND(I1476="Use my price",AND(ISNUMBER(J1476),J1476&gt;0)),J1476,""))))))</f>
        <v/>
      </c>
      <c r="M1476" t="str" s="7">
        <f>IF(AND(AG1476="Yes",OR(I1476="Approve proposed",I1476="Use my price")),"CHECK: protected price kept current",IF(OR(I1476="Unreviewed",I1476=""),"Pending review",IF(I1476="Hold","On hold",IF(I1476="Keep current",IF(ISNUMBER(E1476),"Kept current","CHECK: no confirmed current price"),IF(AH1476&lt;&gt;"Yes","CHECK: source needs review",IF(AND(I1476="Use my price",NOT(AND(ISNUMBER(J1476),J1476&gt;0))),"CHECK: enter a price above zero",IF(NOT(OR(I1476="Approve proposed",I1476="Use my price")),"CHECK: choose a listed decision",IF(OR(NOT(ISNUMBER(L1476)),L1476&lt;=0,NOT(ISNUMBER(Y1476)),Y1476&lt;=0,X1476&gt;=1),"CHECK: price or base unavailable",IF(L1476/(Y1476*(1-X1476))-1&lt;0,"CHECK: price below local base","Ready")))))))))</f>
        <v>Pending review</v>
      </c>
      <c r="N1476" s="18">
        <v>5.6</v>
      </c>
      <c r="O1476" s="19">
        <v>0.4</v>
      </c>
      <c r="P1476" s="14">
        <v>0.5125</v>
      </c>
      <c r="Q1476" s="20" t="str">
        <f>IF(AND(ISNUMBER(L1476),ISNUMBER(Y1476),Y1476&gt;0,X1476&lt;1),ROUND(L1476/(Y1476*(1-X1476))-1,4),"")</f>
        <v/>
      </c>
      <c r="R1476" s="12">
        <v>39.9</v>
      </c>
      <c r="S1476" s="13">
        <f>IF(AND(ISNUMBER(E1476),E1476&gt;0,ISNUMBER(F1476)),R1476*(F1476/E1476-1)*(1-'Start Here'!$B$16),0)</f>
        <v>3.110062499999997</v>
      </c>
      <c r="T1476" s="17">
        <f>IF(AND(M1476="Ready",OR(I1476="Approve proposed",AND(I1476="Use my price",AND(ISNUMBER(J1476),J1476&gt;0))),ISNUMBER(L1476),E1476&gt;0),R1476*(L1476/E1476-1)*(1-'Start Here'!$B$16),0)</f>
        <v>0</v>
      </c>
      <c r="U1476" t="str" s="6">
        <v>Currently hidden; do not activate automatically</v>
      </c>
      <c r="V1476" t="str" s="21">
        <v>No</v>
      </c>
      <c r="W1476" t="str" s="21">
        <v>No</v>
      </c>
      <c r="X1476" s="22">
        <v>0</v>
      </c>
      <c r="Y1476" s="18">
        <v>4</v>
      </c>
      <c r="AB1476" t="str" s="6">
        <v>2026-10-01 10:41:27 UTC</v>
      </c>
      <c r="AC1476" t="str" s="6">
        <v>Local Line cache</v>
      </c>
      <c r="AD1476" s="23">
        <v>1123569</v>
      </c>
      <c r="AE1476" s="23">
        <v>952531</v>
      </c>
      <c r="AF1476" t="str" s="23">
        <v>1123569:952531:guest</v>
      </c>
      <c r="AG1476" t="str" s="23">
        <v>No</v>
      </c>
      <c r="AH1476" t="str" s="23">
        <v>Yes</v>
      </c>
      <c r="AI1476" s="18">
        <v>28</v>
      </c>
    </row>
    <row r="1477" ht="32" customHeight="1">
      <c r="A1477" t="str" s="7">
        <v>Grazier's Garden</v>
      </c>
      <c r="B1477" t="str" s="7">
        <v>Baby Kale (1/2lb)</v>
      </c>
      <c r="C1477" t="str" s="7">
        <v>bag</v>
      </c>
      <c r="D1477" t="str" s="7">
        <v>SNAP</v>
      </c>
      <c r="E1477" s="12">
        <v>5.6</v>
      </c>
      <c r="F1477" s="13">
        <v>5.6</v>
      </c>
      <c r="G1477" s="13">
        <f>IF(AND(ISNUMBER(E1477),ISNUMBER(F1477)),F1477-E1477,"")</f>
        <v>0</v>
      </c>
      <c r="H1477" s="14">
        <f>IF(AND(ISNUMBER(E1477),E1477&gt;0,ISNUMBER(F1477)),F1477/E1477-1,"")</f>
        <v>0</v>
      </c>
      <c r="I1477" t="str" s="15">
        <v>Keep current</v>
      </c>
      <c r="J1477" s="16"/>
      <c r="K1477" t="str" s="15">
        <v/>
      </c>
      <c r="L1477" s="17">
        <f>IF(AC1477="Local catalog","",IF(AG1477="Yes",IF(ISNUMBER(E1477),E1477,""),IF(I1477="Keep current",IF(ISNUMBER(E1477),E1477,""),IF(AH1477&lt;&gt;"Yes","",IF(I1477="Approve proposed",F1477,IF(AND(I1477="Use my price",AND(ISNUMBER(J1477),J1477&gt;0)),J1477,""))))))</f>
        <v>5.6</v>
      </c>
      <c r="M1477" t="str" s="7">
        <f>IF(AND(AG1477="Yes",OR(I1477="Approve proposed",I1477="Use my price")),"CHECK: protected price kept current",IF(OR(I1477="Unreviewed",I1477=""),"Pending review",IF(I1477="Hold","On hold",IF(I1477="Keep current",IF(ISNUMBER(E1477),"Kept current","CHECK: no confirmed current price"),IF(AH1477&lt;&gt;"Yes","CHECK: source needs review",IF(AND(I1477="Use my price",NOT(AND(ISNUMBER(J1477),J1477&gt;0))),"CHECK: enter a price above zero",IF(NOT(OR(I1477="Approve proposed",I1477="Use my price")),"CHECK: choose a listed decision",IF(OR(NOT(ISNUMBER(L1477)),L1477&lt;=0,NOT(ISNUMBER(Y1477)),Y1477&lt;=0,X1477&gt;=1),"CHECK: price or base unavailable",IF(L1477/(Y1477*(1-X1477))-1&lt;0,"CHECK: price below local base","Ready")))))))))</f>
        <v>Kept current</v>
      </c>
      <c r="N1477" s="18">
        <v>5.6</v>
      </c>
      <c r="O1477" s="19">
        <v>0.4</v>
      </c>
      <c r="P1477" s="14">
        <v>0.4</v>
      </c>
      <c r="Q1477" s="20">
        <f>IF(AND(ISNUMBER(L1477),ISNUMBER(Y1477),Y1477&gt;0,X1477&lt;1),ROUND(L1477/(Y1477*(1-X1477))-1,4),"")</f>
        <v>0.4</v>
      </c>
      <c r="R1477" s="12">
        <v>0</v>
      </c>
      <c r="S1477" s="13">
        <f>IF(AND(ISNUMBER(E1477),E1477&gt;0,ISNUMBER(F1477)),R1477*(F1477/E1477-1)*(1-'Start Here'!$B$16),0)</f>
        <v>0</v>
      </c>
      <c r="T1477" s="17">
        <f>IF(AND(M1477="Ready",OR(I1477="Approve proposed",AND(I1477="Use my price",AND(ISNUMBER(J1477),J1477&gt;0))),ISNUMBER(L1477),E1477&gt;0),R1477*(L1477/E1477-1)*(1-'Start Here'!$B$16),0)</f>
        <v>0</v>
      </c>
      <c r="U1477" t="str" s="6">
        <v>SNAP: preserve existing selling price; Currently hidden; do not activate automatically</v>
      </c>
      <c r="V1477" t="str" s="21">
        <v>No</v>
      </c>
      <c r="W1477" t="str" s="21">
        <v>No</v>
      </c>
      <c r="X1477" s="22">
        <v>0</v>
      </c>
      <c r="Y1477" s="18">
        <v>4</v>
      </c>
      <c r="AB1477" t="str" s="6">
        <v>2026-10-01 10:41:27 UTC</v>
      </c>
      <c r="AC1477" t="str" s="6">
        <v>Local Line cache</v>
      </c>
      <c r="AD1477" s="23">
        <v>1123569</v>
      </c>
      <c r="AE1477" s="23">
        <v>952531</v>
      </c>
      <c r="AF1477" t="str" s="23">
        <v>1123569:952531:snap</v>
      </c>
      <c r="AG1477" t="str" s="23">
        <v>Yes</v>
      </c>
      <c r="AH1477" t="str" s="23">
        <v>Yes</v>
      </c>
      <c r="AI1477" s="18">
        <v>0</v>
      </c>
    </row>
    <row r="1478" ht="32" customHeight="1">
      <c r="A1478" t="str" s="7">
        <v>Grazier's Garden</v>
      </c>
      <c r="B1478" t="str" s="7">
        <v>Blue Kuri Kabocha Squash</v>
      </c>
      <c r="C1478" t="str" s="7">
        <v>ea</v>
      </c>
      <c r="D1478" t="str" s="7">
        <v>Herd Share Members</v>
      </c>
      <c r="E1478" s="12">
        <v>5.6</v>
      </c>
      <c r="F1478" s="13">
        <v>6.05</v>
      </c>
      <c r="G1478" s="13">
        <f>IF(AND(ISNUMBER(E1478),ISNUMBER(F1478)),F1478-E1478,"")</f>
        <v>0.45</v>
      </c>
      <c r="H1478" s="14">
        <f>IF(AND(ISNUMBER(E1478),E1478&gt;0,ISNUMBER(F1478)),F1478/E1478-1,"")</f>
        <v>0.0803571428571428</v>
      </c>
      <c r="I1478" t="str" s="15">
        <v>Unreviewed</v>
      </c>
      <c r="J1478" s="16"/>
      <c r="K1478" t="str" s="15">
        <v/>
      </c>
      <c r="L1478" s="17" t="str">
        <f>IF(AC1478="Local catalog","",IF(AG1478="Yes",IF(ISNUMBER(E1478),E1478,""),IF(I1478="Keep current",IF(ISNUMBER(E1478),E1478,""),IF(AH1478&lt;&gt;"Yes","",IF(I1478="Approve proposed",F1478,IF(AND(I1478="Use my price",AND(ISNUMBER(J1478),J1478&gt;0)),J1478,""))))))</f>
        <v/>
      </c>
      <c r="M1478" t="str" s="7">
        <f>IF(AND(AG1478="Yes",OR(I1478="Approve proposed",I1478="Use my price")),"CHECK: protected price kept current",IF(OR(I1478="Unreviewed",I1478=""),"Pending review",IF(I1478="Hold","On hold",IF(I1478="Keep current",IF(ISNUMBER(E1478),"Kept current","CHECK: no confirmed current price"),IF(AH1478&lt;&gt;"Yes","CHECK: source needs review",IF(AND(I1478="Use my price",NOT(AND(ISNUMBER(J1478),J1478&gt;0))),"CHECK: enter a price above zero",IF(NOT(OR(I1478="Approve proposed",I1478="Use my price")),"CHECK: choose a listed decision",IF(OR(NOT(ISNUMBER(L1478)),L1478&lt;=0,NOT(ISNUMBER(Y1478)),Y1478&lt;=0,X1478&gt;=1),"CHECK: price or base unavailable",IF(L1478/(Y1478*(1-X1478))-1&lt;0,"CHECK: price below local base","Ready")))))))))</f>
        <v>Pending review</v>
      </c>
      <c r="N1478" s="18">
        <v>5.6</v>
      </c>
      <c r="O1478" s="19">
        <v>0.4</v>
      </c>
      <c r="P1478" s="14">
        <v>0.5125</v>
      </c>
      <c r="Q1478" s="20" t="str">
        <f>IF(AND(ISNUMBER(L1478),ISNUMBER(Y1478),Y1478&gt;0,X1478&lt;1),ROUND(L1478/(Y1478*(1-X1478))-1,4),"")</f>
        <v/>
      </c>
      <c r="R1478" s="12">
        <v>0</v>
      </c>
      <c r="S1478" s="13">
        <f>IF(AND(ISNUMBER(E1478),E1478&gt;0,ISNUMBER(F1478)),R1478*(F1478/E1478-1)*(1-'Start Here'!$B$16),0)</f>
        <v>0</v>
      </c>
      <c r="T1478" s="17">
        <f>IF(AND(M1478="Ready",OR(I1478="Approve proposed",AND(I1478="Use my price",AND(ISNUMBER(J1478),J1478&gt;0))),ISNUMBER(L1478),E1478&gt;0),R1478*(L1478/E1478-1)*(1-'Start Here'!$B$16),0)</f>
        <v>0</v>
      </c>
      <c r="U1478" t="str" s="6">
        <v>Currently hidden; do not activate automatically</v>
      </c>
      <c r="V1478" t="str" s="21">
        <v>No</v>
      </c>
      <c r="W1478" t="str" s="21">
        <v>No</v>
      </c>
      <c r="X1478" s="22">
        <v>0</v>
      </c>
      <c r="Y1478" s="18">
        <v>4</v>
      </c>
      <c r="AB1478" t="str" s="6">
        <v>2026-10-01 10:41:27 UTC</v>
      </c>
      <c r="AC1478" t="str" s="6">
        <v>Local Line cache</v>
      </c>
      <c r="AD1478" s="23">
        <v>1018696</v>
      </c>
      <c r="AE1478" s="23">
        <v>804395</v>
      </c>
      <c r="AF1478" t="str" s="23">
        <v>1018696:804395:herdShare</v>
      </c>
      <c r="AG1478" t="str" s="23">
        <v>No</v>
      </c>
      <c r="AH1478" t="str" s="23">
        <v>Yes</v>
      </c>
      <c r="AI1478" s="18">
        <v>0</v>
      </c>
    </row>
    <row r="1479" ht="32" customHeight="1">
      <c r="A1479" t="str" s="7">
        <v>Grazier's Garden</v>
      </c>
      <c r="B1479" t="str" s="7">
        <v>Blue Kuri Kabocha Squash</v>
      </c>
      <c r="C1479" t="str" s="7">
        <v>ea</v>
      </c>
      <c r="D1479" t="str" s="7">
        <v>CSA Members</v>
      </c>
      <c r="E1479" s="12">
        <v>5.6</v>
      </c>
      <c r="F1479" s="13">
        <v>6.05</v>
      </c>
      <c r="G1479" s="13">
        <f>IF(AND(ISNUMBER(E1479),ISNUMBER(F1479)),F1479-E1479,"")</f>
        <v>0.45</v>
      </c>
      <c r="H1479" s="14">
        <f>IF(AND(ISNUMBER(E1479),E1479&gt;0,ISNUMBER(F1479)),F1479/E1479-1,"")</f>
        <v>0.0803571428571428</v>
      </c>
      <c r="I1479" t="str" s="15">
        <v>Unreviewed</v>
      </c>
      <c r="J1479" s="16"/>
      <c r="K1479" t="str" s="15">
        <v/>
      </c>
      <c r="L1479" s="17" t="str">
        <f>IF(AC1479="Local catalog","",IF(AG1479="Yes",IF(ISNUMBER(E1479),E1479,""),IF(I1479="Keep current",IF(ISNUMBER(E1479),E1479,""),IF(AH1479&lt;&gt;"Yes","",IF(I1479="Approve proposed",F1479,IF(AND(I1479="Use my price",AND(ISNUMBER(J1479),J1479&gt;0)),J1479,""))))))</f>
        <v/>
      </c>
      <c r="M1479" t="str" s="7">
        <f>IF(AND(AG1479="Yes",OR(I1479="Approve proposed",I1479="Use my price")),"CHECK: protected price kept current",IF(OR(I1479="Unreviewed",I1479=""),"Pending review",IF(I1479="Hold","On hold",IF(I1479="Keep current",IF(ISNUMBER(E1479),"Kept current","CHECK: no confirmed current price"),IF(AH1479&lt;&gt;"Yes","CHECK: source needs review",IF(AND(I1479="Use my price",NOT(AND(ISNUMBER(J1479),J1479&gt;0))),"CHECK: enter a price above zero",IF(NOT(OR(I1479="Approve proposed",I1479="Use my price")),"CHECK: choose a listed decision",IF(OR(NOT(ISNUMBER(L1479)),L1479&lt;=0,NOT(ISNUMBER(Y1479)),Y1479&lt;=0,X1479&gt;=1),"CHECK: price or base unavailable",IF(L1479/(Y1479*(1-X1479))-1&lt;0,"CHECK: price below local base","Ready")))))))))</f>
        <v>Pending review</v>
      </c>
      <c r="N1479" s="18">
        <v>5.6</v>
      </c>
      <c r="O1479" s="19">
        <v>0.4</v>
      </c>
      <c r="P1479" s="14">
        <v>0.5125</v>
      </c>
      <c r="Q1479" s="20" t="str">
        <f>IF(AND(ISNUMBER(L1479),ISNUMBER(Y1479),Y1479&gt;0,X1479&lt;1),ROUND(L1479/(Y1479*(1-X1479))-1,4),"")</f>
        <v/>
      </c>
      <c r="R1479" s="12">
        <v>0</v>
      </c>
      <c r="S1479" s="13">
        <f>IF(AND(ISNUMBER(E1479),E1479&gt;0,ISNUMBER(F1479)),R1479*(F1479/E1479-1)*(1-'Start Here'!$B$16),0)</f>
        <v>0</v>
      </c>
      <c r="T1479" s="17">
        <f>IF(AND(M1479="Ready",OR(I1479="Approve proposed",AND(I1479="Use my price",AND(ISNUMBER(J1479),J1479&gt;0))),ISNUMBER(L1479),E1479&gt;0),R1479*(L1479/E1479-1)*(1-'Start Here'!$B$16),0)</f>
        <v>0</v>
      </c>
      <c r="U1479" t="str" s="6">
        <v>Currently hidden; do not activate automatically</v>
      </c>
      <c r="V1479" t="str" s="21">
        <v>No</v>
      </c>
      <c r="W1479" t="str" s="21">
        <v>No</v>
      </c>
      <c r="X1479" s="22">
        <v>0</v>
      </c>
      <c r="Y1479" s="18">
        <v>4</v>
      </c>
      <c r="AB1479" t="str" s="6">
        <v>2026-10-01 10:41:27 UTC</v>
      </c>
      <c r="AC1479" t="str" s="6">
        <v>Local Line cache</v>
      </c>
      <c r="AD1479" s="23">
        <v>1018696</v>
      </c>
      <c r="AE1479" s="23">
        <v>804395</v>
      </c>
      <c r="AF1479" t="str" s="23">
        <v>1018696:804395:member</v>
      </c>
      <c r="AG1479" t="str" s="23">
        <v>No</v>
      </c>
      <c r="AH1479" t="str" s="23">
        <v>Yes</v>
      </c>
      <c r="AI1479" s="18">
        <v>0</v>
      </c>
    </row>
    <row r="1480" ht="32" customHeight="1">
      <c r="A1480" t="str" s="7">
        <v>Grazier's Garden</v>
      </c>
      <c r="B1480" t="str" s="7">
        <v>Blue Kuri Kabocha Squash</v>
      </c>
      <c r="C1480" t="str" s="7">
        <v>ea</v>
      </c>
      <c r="D1480" t="str" s="7">
        <v>Guest Basket</v>
      </c>
      <c r="E1480" s="12">
        <v>5.6</v>
      </c>
      <c r="F1480" s="13">
        <v>6.05</v>
      </c>
      <c r="G1480" s="13">
        <f>IF(AND(ISNUMBER(E1480),ISNUMBER(F1480)),F1480-E1480,"")</f>
        <v>0.45</v>
      </c>
      <c r="H1480" s="14">
        <f>IF(AND(ISNUMBER(E1480),E1480&gt;0,ISNUMBER(F1480)),F1480/E1480-1,"")</f>
        <v>0.0803571428571428</v>
      </c>
      <c r="I1480" t="str" s="15">
        <v>Unreviewed</v>
      </c>
      <c r="J1480" s="16"/>
      <c r="K1480" t="str" s="15">
        <v/>
      </c>
      <c r="L1480" s="17" t="str">
        <f>IF(AC1480="Local catalog","",IF(AG1480="Yes",IF(ISNUMBER(E1480),E1480,""),IF(I1480="Keep current",IF(ISNUMBER(E1480),E1480,""),IF(AH1480&lt;&gt;"Yes","",IF(I1480="Approve proposed",F1480,IF(AND(I1480="Use my price",AND(ISNUMBER(J1480),J1480&gt;0)),J1480,""))))))</f>
        <v/>
      </c>
      <c r="M1480" t="str" s="7">
        <f>IF(AND(AG1480="Yes",OR(I1480="Approve proposed",I1480="Use my price")),"CHECK: protected price kept current",IF(OR(I1480="Unreviewed",I1480=""),"Pending review",IF(I1480="Hold","On hold",IF(I1480="Keep current",IF(ISNUMBER(E1480),"Kept current","CHECK: no confirmed current price"),IF(AH1480&lt;&gt;"Yes","CHECK: source needs review",IF(AND(I1480="Use my price",NOT(AND(ISNUMBER(J1480),J1480&gt;0))),"CHECK: enter a price above zero",IF(NOT(OR(I1480="Approve proposed",I1480="Use my price")),"CHECK: choose a listed decision",IF(OR(NOT(ISNUMBER(L1480)),L1480&lt;=0,NOT(ISNUMBER(Y1480)),Y1480&lt;=0,X1480&gt;=1),"CHECK: price or base unavailable",IF(L1480/(Y1480*(1-X1480))-1&lt;0,"CHECK: price below local base","Ready")))))))))</f>
        <v>Pending review</v>
      </c>
      <c r="N1480" s="18">
        <v>5.6</v>
      </c>
      <c r="O1480" s="19">
        <v>0.4</v>
      </c>
      <c r="P1480" s="14">
        <v>0.5125</v>
      </c>
      <c r="Q1480" s="20" t="str">
        <f>IF(AND(ISNUMBER(L1480),ISNUMBER(Y1480),Y1480&gt;0,X1480&lt;1),ROUND(L1480/(Y1480*(1-X1480))-1,4),"")</f>
        <v/>
      </c>
      <c r="R1480" s="12">
        <v>0</v>
      </c>
      <c r="S1480" s="13">
        <f>IF(AND(ISNUMBER(E1480),E1480&gt;0,ISNUMBER(F1480)),R1480*(F1480/E1480-1)*(1-'Start Here'!$B$16),0)</f>
        <v>0</v>
      </c>
      <c r="T1480" s="17">
        <f>IF(AND(M1480="Ready",OR(I1480="Approve proposed",AND(I1480="Use my price",AND(ISNUMBER(J1480),J1480&gt;0))),ISNUMBER(L1480),E1480&gt;0),R1480*(L1480/E1480-1)*(1-'Start Here'!$B$16),0)</f>
        <v>0</v>
      </c>
      <c r="U1480" t="str" s="6">
        <v>Currently hidden; do not activate automatically</v>
      </c>
      <c r="V1480" t="str" s="21">
        <v>No</v>
      </c>
      <c r="W1480" t="str" s="21">
        <v>No</v>
      </c>
      <c r="X1480" s="22">
        <v>0</v>
      </c>
      <c r="Y1480" s="18">
        <v>4</v>
      </c>
      <c r="AB1480" t="str" s="6">
        <v>2026-10-01 10:41:27 UTC</v>
      </c>
      <c r="AC1480" t="str" s="6">
        <v>Local Line cache</v>
      </c>
      <c r="AD1480" s="23">
        <v>1018696</v>
      </c>
      <c r="AE1480" s="23">
        <v>804395</v>
      </c>
      <c r="AF1480" t="str" s="23">
        <v>1018696:804395:guest</v>
      </c>
      <c r="AG1480" t="str" s="23">
        <v>No</v>
      </c>
      <c r="AH1480" t="str" s="23">
        <v>Yes</v>
      </c>
      <c r="AI1480" s="18">
        <v>0</v>
      </c>
    </row>
    <row r="1481" ht="32" customHeight="1">
      <c r="A1481" t="str" s="7">
        <v>Grazier's Garden</v>
      </c>
      <c r="B1481" t="str" s="7">
        <v>Blue Kuri Kabocha Squash</v>
      </c>
      <c r="C1481" t="str" s="7">
        <v>ea</v>
      </c>
      <c r="D1481" t="str" s="7">
        <v>SNAP</v>
      </c>
      <c r="E1481" s="12">
        <v>5.6</v>
      </c>
      <c r="F1481" s="13">
        <v>5.6</v>
      </c>
      <c r="G1481" s="13">
        <f>IF(AND(ISNUMBER(E1481),ISNUMBER(F1481)),F1481-E1481,"")</f>
        <v>0</v>
      </c>
      <c r="H1481" s="14">
        <f>IF(AND(ISNUMBER(E1481),E1481&gt;0,ISNUMBER(F1481)),F1481/E1481-1,"")</f>
        <v>0</v>
      </c>
      <c r="I1481" t="str" s="15">
        <v>Keep current</v>
      </c>
      <c r="J1481" s="16"/>
      <c r="K1481" t="str" s="15">
        <v/>
      </c>
      <c r="L1481" s="17">
        <f>IF(AC1481="Local catalog","",IF(AG1481="Yes",IF(ISNUMBER(E1481),E1481,""),IF(I1481="Keep current",IF(ISNUMBER(E1481),E1481,""),IF(AH1481&lt;&gt;"Yes","",IF(I1481="Approve proposed",F1481,IF(AND(I1481="Use my price",AND(ISNUMBER(J1481),J1481&gt;0)),J1481,""))))))</f>
        <v>5.6</v>
      </c>
      <c r="M1481" t="str" s="7">
        <f>IF(AND(AG1481="Yes",OR(I1481="Approve proposed",I1481="Use my price")),"CHECK: protected price kept current",IF(OR(I1481="Unreviewed",I1481=""),"Pending review",IF(I1481="Hold","On hold",IF(I1481="Keep current",IF(ISNUMBER(E1481),"Kept current","CHECK: no confirmed current price"),IF(AH1481&lt;&gt;"Yes","CHECK: source needs review",IF(AND(I1481="Use my price",NOT(AND(ISNUMBER(J1481),J1481&gt;0))),"CHECK: enter a price above zero",IF(NOT(OR(I1481="Approve proposed",I1481="Use my price")),"CHECK: choose a listed decision",IF(OR(NOT(ISNUMBER(L1481)),L1481&lt;=0,NOT(ISNUMBER(Y1481)),Y1481&lt;=0,X1481&gt;=1),"CHECK: price or base unavailable",IF(L1481/(Y1481*(1-X1481))-1&lt;0,"CHECK: price below local base","Ready")))))))))</f>
        <v>Kept current</v>
      </c>
      <c r="N1481" s="18">
        <v>5.6</v>
      </c>
      <c r="O1481" s="19">
        <v>0.4</v>
      </c>
      <c r="P1481" s="14">
        <v>0.4</v>
      </c>
      <c r="Q1481" s="20">
        <f>IF(AND(ISNUMBER(L1481),ISNUMBER(Y1481),Y1481&gt;0,X1481&lt;1),ROUND(L1481/(Y1481*(1-X1481))-1,4),"")</f>
        <v>0.4</v>
      </c>
      <c r="R1481" s="12">
        <v>0</v>
      </c>
      <c r="S1481" s="13">
        <f>IF(AND(ISNUMBER(E1481),E1481&gt;0,ISNUMBER(F1481)),R1481*(F1481/E1481-1)*(1-'Start Here'!$B$16),0)</f>
        <v>0</v>
      </c>
      <c r="T1481" s="17">
        <f>IF(AND(M1481="Ready",OR(I1481="Approve proposed",AND(I1481="Use my price",AND(ISNUMBER(J1481),J1481&gt;0))),ISNUMBER(L1481),E1481&gt;0),R1481*(L1481/E1481-1)*(1-'Start Here'!$B$16),0)</f>
        <v>0</v>
      </c>
      <c r="U1481" t="str" s="6">
        <v>SNAP: preserve existing selling price; Currently hidden; do not activate automatically</v>
      </c>
      <c r="V1481" t="str" s="21">
        <v>No</v>
      </c>
      <c r="W1481" t="str" s="21">
        <v>No</v>
      </c>
      <c r="X1481" s="22">
        <v>0</v>
      </c>
      <c r="Y1481" s="18">
        <v>4</v>
      </c>
      <c r="AB1481" t="str" s="6">
        <v>2026-10-01 10:41:27 UTC</v>
      </c>
      <c r="AC1481" t="str" s="6">
        <v>Local Line cache</v>
      </c>
      <c r="AD1481" s="23">
        <v>1018696</v>
      </c>
      <c r="AE1481" s="23">
        <v>804395</v>
      </c>
      <c r="AF1481" t="str" s="23">
        <v>1018696:804395:snap</v>
      </c>
      <c r="AG1481" t="str" s="23">
        <v>Yes</v>
      </c>
      <c r="AH1481" t="str" s="23">
        <v>Yes</v>
      </c>
      <c r="AI1481" s="18">
        <v>0</v>
      </c>
    </row>
    <row r="1482" ht="32" customHeight="1">
      <c r="A1482" t="str" s="7">
        <v>Grazier's Garden</v>
      </c>
      <c r="B1482" t="str" s="7">
        <v>Broccoli Greens</v>
      </c>
      <c r="C1482" t="str" s="7">
        <v>each</v>
      </c>
      <c r="D1482" t="str" s="7">
        <v>Herd Share Members</v>
      </c>
      <c r="E1482" s="12">
        <v>5.95</v>
      </c>
      <c r="F1482" s="13">
        <v>6.43</v>
      </c>
      <c r="G1482" s="13">
        <f>IF(AND(ISNUMBER(E1482),ISNUMBER(F1482)),F1482-E1482,"")</f>
        <v>0.48</v>
      </c>
      <c r="H1482" s="14">
        <f>IF(AND(ISNUMBER(E1482),E1482&gt;0,ISNUMBER(F1482)),F1482/E1482-1,"")</f>
        <v>0.08067226890756296</v>
      </c>
      <c r="I1482" t="str" s="15">
        <v>Unreviewed</v>
      </c>
      <c r="J1482" s="16"/>
      <c r="K1482" t="str" s="15">
        <v/>
      </c>
      <c r="L1482" s="17" t="str">
        <f>IF(AC1482="Local catalog","",IF(AG1482="Yes",IF(ISNUMBER(E1482),E1482,""),IF(I1482="Keep current",IF(ISNUMBER(E1482),E1482,""),IF(AH1482&lt;&gt;"Yes","",IF(I1482="Approve proposed",F1482,IF(AND(I1482="Use my price",AND(ISNUMBER(J1482),J1482&gt;0)),J1482,""))))))</f>
        <v/>
      </c>
      <c r="M1482" t="str" s="7">
        <f>IF(AND(AG1482="Yes",OR(I1482="Approve proposed",I1482="Use my price")),"CHECK: protected price kept current",IF(OR(I1482="Unreviewed",I1482=""),"Pending review",IF(I1482="Hold","On hold",IF(I1482="Keep current",IF(ISNUMBER(E1482),"Kept current","CHECK: no confirmed current price"),IF(AH1482&lt;&gt;"Yes","CHECK: source needs review",IF(AND(I1482="Use my price",NOT(AND(ISNUMBER(J1482),J1482&gt;0))),"CHECK: enter a price above zero",IF(NOT(OR(I1482="Approve proposed",I1482="Use my price")),"CHECK: choose a listed decision",IF(OR(NOT(ISNUMBER(L1482)),L1482&lt;=0,NOT(ISNUMBER(Y1482)),Y1482&lt;=0,X1482&gt;=1),"CHECK: price or base unavailable",IF(L1482/(Y1482*(1-X1482))-1&lt;0,"CHECK: price below local base","Ready")))))))))</f>
        <v>Pending review</v>
      </c>
      <c r="N1482" s="18">
        <v>5.95</v>
      </c>
      <c r="O1482" s="19">
        <v>0.4</v>
      </c>
      <c r="P1482" s="14">
        <v>0.5129</v>
      </c>
      <c r="Q1482" s="20" t="str">
        <f>IF(AND(ISNUMBER(L1482),ISNUMBER(Y1482),Y1482&gt;0,X1482&lt;1),ROUND(L1482/(Y1482*(1-X1482))-1,4),"")</f>
        <v/>
      </c>
      <c r="R1482" s="12">
        <v>0</v>
      </c>
      <c r="S1482" s="13">
        <f>IF(AND(ISNUMBER(E1482),E1482&gt;0,ISNUMBER(F1482)),R1482*(F1482/E1482-1)*(1-'Start Here'!$B$16),0)</f>
        <v>0</v>
      </c>
      <c r="T1482" s="17">
        <f>IF(AND(M1482="Ready",OR(I1482="Approve proposed",AND(I1482="Use my price",AND(ISNUMBER(J1482),J1482&gt;0))),ISNUMBER(L1482),E1482&gt;0),R1482*(L1482/E1482-1)*(1-'Start Here'!$B$16),0)</f>
        <v>0</v>
      </c>
      <c r="U1482" t="str" s="6">
        <v>Currently hidden; do not activate automatically</v>
      </c>
      <c r="V1482" t="str" s="21">
        <v>No</v>
      </c>
      <c r="W1482" t="str" s="21">
        <v>No</v>
      </c>
      <c r="X1482" s="22">
        <v>0</v>
      </c>
      <c r="Y1482" s="18">
        <v>4.25</v>
      </c>
      <c r="AB1482" t="str" s="6">
        <v>2026-10-01 10:41:27 UTC</v>
      </c>
      <c r="AC1482" t="str" s="6">
        <v>Local Line cache</v>
      </c>
      <c r="AD1482" s="23">
        <v>805858</v>
      </c>
      <c r="AE1482" s="23">
        <v>526916</v>
      </c>
      <c r="AF1482" t="str" s="23">
        <v>805858:526916:herdShare</v>
      </c>
      <c r="AG1482" t="str" s="23">
        <v>No</v>
      </c>
      <c r="AH1482" t="str" s="23">
        <v>Yes</v>
      </c>
      <c r="AI1482" s="18">
        <v>0</v>
      </c>
    </row>
    <row r="1483" ht="32" customHeight="1">
      <c r="A1483" t="str" s="7">
        <v>Grazier's Garden</v>
      </c>
      <c r="B1483" t="str" s="7">
        <v>Broccoli Greens</v>
      </c>
      <c r="C1483" t="str" s="7">
        <v>each</v>
      </c>
      <c r="D1483" t="str" s="7">
        <v>CSA Members</v>
      </c>
      <c r="E1483" s="12">
        <v>5.95</v>
      </c>
      <c r="F1483" s="13">
        <v>6.43</v>
      </c>
      <c r="G1483" s="13">
        <f>IF(AND(ISNUMBER(E1483),ISNUMBER(F1483)),F1483-E1483,"")</f>
        <v>0.48</v>
      </c>
      <c r="H1483" s="14">
        <f>IF(AND(ISNUMBER(E1483),E1483&gt;0,ISNUMBER(F1483)),F1483/E1483-1,"")</f>
        <v>0.08067226890756296</v>
      </c>
      <c r="I1483" t="str" s="15">
        <v>Unreviewed</v>
      </c>
      <c r="J1483" s="16"/>
      <c r="K1483" t="str" s="15">
        <v/>
      </c>
      <c r="L1483" s="17" t="str">
        <f>IF(AC1483="Local catalog","",IF(AG1483="Yes",IF(ISNUMBER(E1483),E1483,""),IF(I1483="Keep current",IF(ISNUMBER(E1483),E1483,""),IF(AH1483&lt;&gt;"Yes","",IF(I1483="Approve proposed",F1483,IF(AND(I1483="Use my price",AND(ISNUMBER(J1483),J1483&gt;0)),J1483,""))))))</f>
        <v/>
      </c>
      <c r="M1483" t="str" s="7">
        <f>IF(AND(AG1483="Yes",OR(I1483="Approve proposed",I1483="Use my price")),"CHECK: protected price kept current",IF(OR(I1483="Unreviewed",I1483=""),"Pending review",IF(I1483="Hold","On hold",IF(I1483="Keep current",IF(ISNUMBER(E1483),"Kept current","CHECK: no confirmed current price"),IF(AH1483&lt;&gt;"Yes","CHECK: source needs review",IF(AND(I1483="Use my price",NOT(AND(ISNUMBER(J1483),J1483&gt;0))),"CHECK: enter a price above zero",IF(NOT(OR(I1483="Approve proposed",I1483="Use my price")),"CHECK: choose a listed decision",IF(OR(NOT(ISNUMBER(L1483)),L1483&lt;=0,NOT(ISNUMBER(Y1483)),Y1483&lt;=0,X1483&gt;=1),"CHECK: price or base unavailable",IF(L1483/(Y1483*(1-X1483))-1&lt;0,"CHECK: price below local base","Ready")))))))))</f>
        <v>Pending review</v>
      </c>
      <c r="N1483" s="18">
        <v>5.95</v>
      </c>
      <c r="O1483" s="19">
        <v>0.4</v>
      </c>
      <c r="P1483" s="14">
        <v>0.5129</v>
      </c>
      <c r="Q1483" s="20" t="str">
        <f>IF(AND(ISNUMBER(L1483),ISNUMBER(Y1483),Y1483&gt;0,X1483&lt;1),ROUND(L1483/(Y1483*(1-X1483))-1,4),"")</f>
        <v/>
      </c>
      <c r="R1483" s="12">
        <v>0</v>
      </c>
      <c r="S1483" s="13">
        <f>IF(AND(ISNUMBER(E1483),E1483&gt;0,ISNUMBER(F1483)),R1483*(F1483/E1483-1)*(1-'Start Here'!$B$16),0)</f>
        <v>0</v>
      </c>
      <c r="T1483" s="17">
        <f>IF(AND(M1483="Ready",OR(I1483="Approve proposed",AND(I1483="Use my price",AND(ISNUMBER(J1483),J1483&gt;0))),ISNUMBER(L1483),E1483&gt;0),R1483*(L1483/E1483-1)*(1-'Start Here'!$B$16),0)</f>
        <v>0</v>
      </c>
      <c r="U1483" t="str" s="6">
        <v>Currently hidden; do not activate automatically</v>
      </c>
      <c r="V1483" t="str" s="21">
        <v>No</v>
      </c>
      <c r="W1483" t="str" s="21">
        <v>No</v>
      </c>
      <c r="X1483" s="22">
        <v>0</v>
      </c>
      <c r="Y1483" s="18">
        <v>4.25</v>
      </c>
      <c r="AB1483" t="str" s="6">
        <v>2026-10-01 10:41:27 UTC</v>
      </c>
      <c r="AC1483" t="str" s="6">
        <v>Local Line cache</v>
      </c>
      <c r="AD1483" s="23">
        <v>805858</v>
      </c>
      <c r="AE1483" s="23">
        <v>526916</v>
      </c>
      <c r="AF1483" t="str" s="23">
        <v>805858:526916:member</v>
      </c>
      <c r="AG1483" t="str" s="23">
        <v>No</v>
      </c>
      <c r="AH1483" t="str" s="23">
        <v>Yes</v>
      </c>
      <c r="AI1483" s="18">
        <v>0</v>
      </c>
    </row>
    <row r="1484" ht="32" customHeight="1">
      <c r="A1484" t="str" s="7">
        <v>Grazier's Garden</v>
      </c>
      <c r="B1484" t="str" s="7">
        <v>Broccoli Greens</v>
      </c>
      <c r="C1484" t="str" s="7">
        <v>each</v>
      </c>
      <c r="D1484" t="str" s="7">
        <v>Guest Basket</v>
      </c>
      <c r="E1484" s="12">
        <v>5.95</v>
      </c>
      <c r="F1484" s="13">
        <v>6.43</v>
      </c>
      <c r="G1484" s="13">
        <f>IF(AND(ISNUMBER(E1484),ISNUMBER(F1484)),F1484-E1484,"")</f>
        <v>0.48</v>
      </c>
      <c r="H1484" s="14">
        <f>IF(AND(ISNUMBER(E1484),E1484&gt;0,ISNUMBER(F1484)),F1484/E1484-1,"")</f>
        <v>0.08067226890756296</v>
      </c>
      <c r="I1484" t="str" s="15">
        <v>Unreviewed</v>
      </c>
      <c r="J1484" s="16"/>
      <c r="K1484" t="str" s="15">
        <v/>
      </c>
      <c r="L1484" s="17" t="str">
        <f>IF(AC1484="Local catalog","",IF(AG1484="Yes",IF(ISNUMBER(E1484),E1484,""),IF(I1484="Keep current",IF(ISNUMBER(E1484),E1484,""),IF(AH1484&lt;&gt;"Yes","",IF(I1484="Approve proposed",F1484,IF(AND(I1484="Use my price",AND(ISNUMBER(J1484),J1484&gt;0)),J1484,""))))))</f>
        <v/>
      </c>
      <c r="M1484" t="str" s="7">
        <f>IF(AND(AG1484="Yes",OR(I1484="Approve proposed",I1484="Use my price")),"CHECK: protected price kept current",IF(OR(I1484="Unreviewed",I1484=""),"Pending review",IF(I1484="Hold","On hold",IF(I1484="Keep current",IF(ISNUMBER(E1484),"Kept current","CHECK: no confirmed current price"),IF(AH1484&lt;&gt;"Yes","CHECK: source needs review",IF(AND(I1484="Use my price",NOT(AND(ISNUMBER(J1484),J1484&gt;0))),"CHECK: enter a price above zero",IF(NOT(OR(I1484="Approve proposed",I1484="Use my price")),"CHECK: choose a listed decision",IF(OR(NOT(ISNUMBER(L1484)),L1484&lt;=0,NOT(ISNUMBER(Y1484)),Y1484&lt;=0,X1484&gt;=1),"CHECK: price or base unavailable",IF(L1484/(Y1484*(1-X1484))-1&lt;0,"CHECK: price below local base","Ready")))))))))</f>
        <v>Pending review</v>
      </c>
      <c r="N1484" s="18">
        <v>5.95</v>
      </c>
      <c r="O1484" s="19">
        <v>0.4</v>
      </c>
      <c r="P1484" s="14">
        <v>0.5129</v>
      </c>
      <c r="Q1484" s="20" t="str">
        <f>IF(AND(ISNUMBER(L1484),ISNUMBER(Y1484),Y1484&gt;0,X1484&lt;1),ROUND(L1484/(Y1484*(1-X1484))-1,4),"")</f>
        <v/>
      </c>
      <c r="R1484" s="12">
        <v>0</v>
      </c>
      <c r="S1484" s="13">
        <f>IF(AND(ISNUMBER(E1484),E1484&gt;0,ISNUMBER(F1484)),R1484*(F1484/E1484-1)*(1-'Start Here'!$B$16),0)</f>
        <v>0</v>
      </c>
      <c r="T1484" s="17">
        <f>IF(AND(M1484="Ready",OR(I1484="Approve proposed",AND(I1484="Use my price",AND(ISNUMBER(J1484),J1484&gt;0))),ISNUMBER(L1484),E1484&gt;0),R1484*(L1484/E1484-1)*(1-'Start Here'!$B$16),0)</f>
        <v>0</v>
      </c>
      <c r="U1484" t="str" s="6">
        <v>Currently hidden; do not activate automatically</v>
      </c>
      <c r="V1484" t="str" s="21">
        <v>No</v>
      </c>
      <c r="W1484" t="str" s="21">
        <v>No</v>
      </c>
      <c r="X1484" s="22">
        <v>0</v>
      </c>
      <c r="Y1484" s="18">
        <v>4.25</v>
      </c>
      <c r="AB1484" t="str" s="6">
        <v>2026-10-01 10:41:27 UTC</v>
      </c>
      <c r="AC1484" t="str" s="6">
        <v>Local Line cache</v>
      </c>
      <c r="AD1484" s="23">
        <v>805858</v>
      </c>
      <c r="AE1484" s="23">
        <v>526916</v>
      </c>
      <c r="AF1484" t="str" s="23">
        <v>805858:526916:guest</v>
      </c>
      <c r="AG1484" t="str" s="23">
        <v>No</v>
      </c>
      <c r="AH1484" t="str" s="23">
        <v>Yes</v>
      </c>
      <c r="AI1484" s="18">
        <v>0</v>
      </c>
    </row>
    <row r="1485" ht="32" customHeight="1">
      <c r="A1485" t="str" s="7">
        <v>Grazier's Garden</v>
      </c>
      <c r="B1485" t="str" s="7">
        <v>Broccoli Greens</v>
      </c>
      <c r="C1485" t="str" s="7">
        <v>each</v>
      </c>
      <c r="D1485" t="str" s="7">
        <v>SNAP</v>
      </c>
      <c r="E1485" s="12">
        <v>5.95</v>
      </c>
      <c r="F1485" s="13">
        <v>5.95</v>
      </c>
      <c r="G1485" s="13">
        <f>IF(AND(ISNUMBER(E1485),ISNUMBER(F1485)),F1485-E1485,"")</f>
        <v>0</v>
      </c>
      <c r="H1485" s="14">
        <f>IF(AND(ISNUMBER(E1485),E1485&gt;0,ISNUMBER(F1485)),F1485/E1485-1,"")</f>
        <v>0</v>
      </c>
      <c r="I1485" t="str" s="15">
        <v>Keep current</v>
      </c>
      <c r="J1485" s="16"/>
      <c r="K1485" t="str" s="15">
        <v/>
      </c>
      <c r="L1485" s="17">
        <f>IF(AC1485="Local catalog","",IF(AG1485="Yes",IF(ISNUMBER(E1485),E1485,""),IF(I1485="Keep current",IF(ISNUMBER(E1485),E1485,""),IF(AH1485&lt;&gt;"Yes","",IF(I1485="Approve proposed",F1485,IF(AND(I1485="Use my price",AND(ISNUMBER(J1485),J1485&gt;0)),J1485,""))))))</f>
        <v>5.95</v>
      </c>
      <c r="M1485" t="str" s="7">
        <f>IF(AND(AG1485="Yes",OR(I1485="Approve proposed",I1485="Use my price")),"CHECK: protected price kept current",IF(OR(I1485="Unreviewed",I1485=""),"Pending review",IF(I1485="Hold","On hold",IF(I1485="Keep current",IF(ISNUMBER(E1485),"Kept current","CHECK: no confirmed current price"),IF(AH1485&lt;&gt;"Yes","CHECK: source needs review",IF(AND(I1485="Use my price",NOT(AND(ISNUMBER(J1485),J1485&gt;0))),"CHECK: enter a price above zero",IF(NOT(OR(I1485="Approve proposed",I1485="Use my price")),"CHECK: choose a listed decision",IF(OR(NOT(ISNUMBER(L1485)),L1485&lt;=0,NOT(ISNUMBER(Y1485)),Y1485&lt;=0,X1485&gt;=1),"CHECK: price or base unavailable",IF(L1485/(Y1485*(1-X1485))-1&lt;0,"CHECK: price below local base","Ready")))))))))</f>
        <v>Kept current</v>
      </c>
      <c r="N1485" s="18">
        <v>5.95</v>
      </c>
      <c r="O1485" s="19">
        <v>0.4</v>
      </c>
      <c r="P1485" s="14">
        <v>0.4</v>
      </c>
      <c r="Q1485" s="20">
        <f>IF(AND(ISNUMBER(L1485),ISNUMBER(Y1485),Y1485&gt;0,X1485&lt;1),ROUND(L1485/(Y1485*(1-X1485))-1,4),"")</f>
        <v>0.4</v>
      </c>
      <c r="R1485" s="12">
        <v>0</v>
      </c>
      <c r="S1485" s="13">
        <f>IF(AND(ISNUMBER(E1485),E1485&gt;0,ISNUMBER(F1485)),R1485*(F1485/E1485-1)*(1-'Start Here'!$B$16),0)</f>
        <v>0</v>
      </c>
      <c r="T1485" s="17">
        <f>IF(AND(M1485="Ready",OR(I1485="Approve proposed",AND(I1485="Use my price",AND(ISNUMBER(J1485),J1485&gt;0))),ISNUMBER(L1485),E1485&gt;0),R1485*(L1485/E1485-1)*(1-'Start Here'!$B$16),0)</f>
        <v>0</v>
      </c>
      <c r="U1485" t="str" s="6">
        <v>SNAP: preserve existing selling price; Currently hidden; do not activate automatically</v>
      </c>
      <c r="V1485" t="str" s="21">
        <v>No</v>
      </c>
      <c r="W1485" t="str" s="21">
        <v>No</v>
      </c>
      <c r="X1485" s="22">
        <v>0</v>
      </c>
      <c r="Y1485" s="18">
        <v>4.25</v>
      </c>
      <c r="AB1485" t="str" s="6">
        <v>2026-10-01 10:41:27 UTC</v>
      </c>
      <c r="AC1485" t="str" s="6">
        <v>Local Line cache</v>
      </c>
      <c r="AD1485" s="23">
        <v>805858</v>
      </c>
      <c r="AE1485" s="23">
        <v>526916</v>
      </c>
      <c r="AF1485" t="str" s="23">
        <v>805858:526916:snap</v>
      </c>
      <c r="AG1485" t="str" s="23">
        <v>Yes</v>
      </c>
      <c r="AH1485" t="str" s="23">
        <v>Yes</v>
      </c>
      <c r="AI1485" s="18">
        <v>0</v>
      </c>
    </row>
    <row r="1486" ht="32" customHeight="1">
      <c r="A1486" t="str" s="7">
        <v>Grazier's Garden</v>
      </c>
      <c r="B1486" t="str" s="7">
        <v>Bulk Carrots</v>
      </c>
      <c r="C1486" t="str" s="7">
        <v>pound</v>
      </c>
      <c r="D1486" t="str" s="7">
        <v>Herd Share Members</v>
      </c>
      <c r="E1486" s="12">
        <v>3.08</v>
      </c>
      <c r="F1486" s="13">
        <v>3.33</v>
      </c>
      <c r="G1486" s="13">
        <f>IF(AND(ISNUMBER(E1486),ISNUMBER(F1486)),F1486-E1486,"")</f>
        <v>0.25</v>
      </c>
      <c r="H1486" s="14">
        <f>IF(AND(ISNUMBER(E1486),E1486&gt;0,ISNUMBER(F1486)),F1486/E1486-1,"")</f>
        <v>0.08116883116883122</v>
      </c>
      <c r="I1486" t="str" s="15">
        <v>Unreviewed</v>
      </c>
      <c r="J1486" s="16"/>
      <c r="K1486" t="str" s="15">
        <v/>
      </c>
      <c r="L1486" s="17" t="str">
        <f>IF(AC1486="Local catalog","",IF(AG1486="Yes",IF(ISNUMBER(E1486),E1486,""),IF(I1486="Keep current",IF(ISNUMBER(E1486),E1486,""),IF(AH1486&lt;&gt;"Yes","",IF(I1486="Approve proposed",F1486,IF(AND(I1486="Use my price",AND(ISNUMBER(J1486),J1486&gt;0)),J1486,""))))))</f>
        <v/>
      </c>
      <c r="M1486" t="str" s="7">
        <f>IF(AND(AG1486="Yes",OR(I1486="Approve proposed",I1486="Use my price")),"CHECK: protected price kept current",IF(OR(I1486="Unreviewed",I1486=""),"Pending review",IF(I1486="Hold","On hold",IF(I1486="Keep current",IF(ISNUMBER(E1486),"Kept current","CHECK: no confirmed current price"),IF(AH1486&lt;&gt;"Yes","CHECK: source needs review",IF(AND(I1486="Use my price",NOT(AND(ISNUMBER(J1486),J1486&gt;0))),"CHECK: enter a price above zero",IF(NOT(OR(I1486="Approve proposed",I1486="Use my price")),"CHECK: choose a listed decision",IF(OR(NOT(ISNUMBER(L1486)),L1486&lt;=0,NOT(ISNUMBER(Y1486)),Y1486&lt;=0,X1486&gt;=1),"CHECK: price or base unavailable",IF(L1486/(Y1486*(1-X1486))-1&lt;0,"CHECK: price below local base","Ready")))))))))</f>
        <v>Pending review</v>
      </c>
      <c r="N1486" s="18">
        <v>3.08</v>
      </c>
      <c r="O1486" s="19">
        <v>0.4</v>
      </c>
      <c r="P1486" s="14">
        <v>0.5136</v>
      </c>
      <c r="Q1486" s="20" t="str">
        <f>IF(AND(ISNUMBER(L1486),ISNUMBER(Y1486),Y1486&gt;0,X1486&lt;1),ROUND(L1486/(Y1486*(1-X1486))-1,4),"")</f>
        <v/>
      </c>
      <c r="R1486" s="12">
        <v>227.92000000000002</v>
      </c>
      <c r="S1486" s="13">
        <f>IF(AND(ISNUMBER(E1486),E1486&gt;0,ISNUMBER(F1486)),R1486*(F1486/E1486-1)*(1-'Start Here'!$B$16),0)</f>
        <v>17.945000000000014</v>
      </c>
      <c r="T1486" s="17">
        <f>IF(AND(M1486="Ready",OR(I1486="Approve proposed",AND(I1486="Use my price",AND(ISNUMBER(J1486),J1486&gt;0))),ISNUMBER(L1486),E1486&gt;0),R1486*(L1486/E1486-1)*(1-'Start Here'!$B$16),0)</f>
        <v>0</v>
      </c>
      <c r="U1486" t="str" s="6">
        <v>Currently hidden; do not activate automatically</v>
      </c>
      <c r="V1486" t="str" s="21">
        <v>No</v>
      </c>
      <c r="W1486" t="str" s="21">
        <v>No</v>
      </c>
      <c r="X1486" s="22">
        <v>0</v>
      </c>
      <c r="Y1486" s="18">
        <v>2.2</v>
      </c>
      <c r="AB1486" t="str" s="6">
        <v>2026-10-01 10:41:27 UTC</v>
      </c>
      <c r="AC1486" t="str" s="6">
        <v>Local Line cache</v>
      </c>
      <c r="AD1486" s="23">
        <v>1017975</v>
      </c>
      <c r="AE1486" s="23">
        <v>803425</v>
      </c>
      <c r="AF1486" t="str" s="23">
        <v>1017975:803425:herdShare</v>
      </c>
      <c r="AG1486" t="str" s="23">
        <v>No</v>
      </c>
      <c r="AH1486" t="str" s="23">
        <v>Yes</v>
      </c>
      <c r="AI1486" s="18">
        <v>162.8</v>
      </c>
    </row>
    <row r="1487" ht="32" customHeight="1">
      <c r="A1487" t="str" s="7">
        <v>Grazier's Garden</v>
      </c>
      <c r="B1487" t="str" s="7">
        <v>Bulk Carrots</v>
      </c>
      <c r="C1487" t="str" s="7">
        <v>pound</v>
      </c>
      <c r="D1487" t="str" s="7">
        <v>CSA Members</v>
      </c>
      <c r="E1487" s="12">
        <v>3.08</v>
      </c>
      <c r="F1487" s="13">
        <v>3.33</v>
      </c>
      <c r="G1487" s="13">
        <f>IF(AND(ISNUMBER(E1487),ISNUMBER(F1487)),F1487-E1487,"")</f>
        <v>0.25</v>
      </c>
      <c r="H1487" s="14">
        <f>IF(AND(ISNUMBER(E1487),E1487&gt;0,ISNUMBER(F1487)),F1487/E1487-1,"")</f>
        <v>0.08116883116883122</v>
      </c>
      <c r="I1487" t="str" s="15">
        <v>Unreviewed</v>
      </c>
      <c r="J1487" s="16"/>
      <c r="K1487" t="str" s="15">
        <v/>
      </c>
      <c r="L1487" s="17" t="str">
        <f>IF(AC1487="Local catalog","",IF(AG1487="Yes",IF(ISNUMBER(E1487),E1487,""),IF(I1487="Keep current",IF(ISNUMBER(E1487),E1487,""),IF(AH1487&lt;&gt;"Yes","",IF(I1487="Approve proposed",F1487,IF(AND(I1487="Use my price",AND(ISNUMBER(J1487),J1487&gt;0)),J1487,""))))))</f>
        <v/>
      </c>
      <c r="M1487" t="str" s="7">
        <f>IF(AND(AG1487="Yes",OR(I1487="Approve proposed",I1487="Use my price")),"CHECK: protected price kept current",IF(OR(I1487="Unreviewed",I1487=""),"Pending review",IF(I1487="Hold","On hold",IF(I1487="Keep current",IF(ISNUMBER(E1487),"Kept current","CHECK: no confirmed current price"),IF(AH1487&lt;&gt;"Yes","CHECK: source needs review",IF(AND(I1487="Use my price",NOT(AND(ISNUMBER(J1487),J1487&gt;0))),"CHECK: enter a price above zero",IF(NOT(OR(I1487="Approve proposed",I1487="Use my price")),"CHECK: choose a listed decision",IF(OR(NOT(ISNUMBER(L1487)),L1487&lt;=0,NOT(ISNUMBER(Y1487)),Y1487&lt;=0,X1487&gt;=1),"CHECK: price or base unavailable",IF(L1487/(Y1487*(1-X1487))-1&lt;0,"CHECK: price below local base","Ready")))))))))</f>
        <v>Pending review</v>
      </c>
      <c r="N1487" s="18">
        <v>3.08</v>
      </c>
      <c r="O1487" s="19">
        <v>0.4</v>
      </c>
      <c r="P1487" s="14">
        <v>0.5136</v>
      </c>
      <c r="Q1487" s="20" t="str">
        <f>IF(AND(ISNUMBER(L1487),ISNUMBER(Y1487),Y1487&gt;0,X1487&lt;1),ROUND(L1487/(Y1487*(1-X1487))-1,4),"")</f>
        <v/>
      </c>
      <c r="R1487" s="12">
        <v>92.4</v>
      </c>
      <c r="S1487" s="13">
        <f>IF(AND(ISNUMBER(E1487),E1487&gt;0,ISNUMBER(F1487)),R1487*(F1487/E1487-1)*(1-'Start Here'!$B$16),0)</f>
        <v>7.275000000000005</v>
      </c>
      <c r="T1487" s="17">
        <f>IF(AND(M1487="Ready",OR(I1487="Approve proposed",AND(I1487="Use my price",AND(ISNUMBER(J1487),J1487&gt;0))),ISNUMBER(L1487),E1487&gt;0),R1487*(L1487/E1487-1)*(1-'Start Here'!$B$16),0)</f>
        <v>0</v>
      </c>
      <c r="U1487" t="str" s="6">
        <v>Currently hidden; do not activate automatically</v>
      </c>
      <c r="V1487" t="str" s="21">
        <v>No</v>
      </c>
      <c r="W1487" t="str" s="21">
        <v>No</v>
      </c>
      <c r="X1487" s="22">
        <v>0</v>
      </c>
      <c r="Y1487" s="18">
        <v>2.2</v>
      </c>
      <c r="AB1487" t="str" s="6">
        <v>2026-10-01 10:41:27 UTC</v>
      </c>
      <c r="AC1487" t="str" s="6">
        <v>Local Line cache</v>
      </c>
      <c r="AD1487" s="23">
        <v>1017975</v>
      </c>
      <c r="AE1487" s="23">
        <v>803425</v>
      </c>
      <c r="AF1487" t="str" s="23">
        <v>1017975:803425:member</v>
      </c>
      <c r="AG1487" t="str" s="23">
        <v>No</v>
      </c>
      <c r="AH1487" t="str" s="23">
        <v>Yes</v>
      </c>
      <c r="AI1487" s="18">
        <v>66</v>
      </c>
    </row>
    <row r="1488" ht="32" customHeight="1">
      <c r="A1488" t="str" s="7">
        <v>Grazier's Garden</v>
      </c>
      <c r="B1488" t="str" s="7">
        <v>Bulk Carrots</v>
      </c>
      <c r="C1488" t="str" s="7">
        <v>pound</v>
      </c>
      <c r="D1488" t="str" s="7">
        <v>Guest Basket</v>
      </c>
      <c r="E1488" s="12">
        <v>3.08</v>
      </c>
      <c r="F1488" s="13">
        <v>3.33</v>
      </c>
      <c r="G1488" s="13">
        <f>IF(AND(ISNUMBER(E1488),ISNUMBER(F1488)),F1488-E1488,"")</f>
        <v>0.25</v>
      </c>
      <c r="H1488" s="14">
        <f>IF(AND(ISNUMBER(E1488),E1488&gt;0,ISNUMBER(F1488)),F1488/E1488-1,"")</f>
        <v>0.08116883116883122</v>
      </c>
      <c r="I1488" t="str" s="15">
        <v>Unreviewed</v>
      </c>
      <c r="J1488" s="16"/>
      <c r="K1488" t="str" s="15">
        <v/>
      </c>
      <c r="L1488" s="17" t="str">
        <f>IF(AC1488="Local catalog","",IF(AG1488="Yes",IF(ISNUMBER(E1488),E1488,""),IF(I1488="Keep current",IF(ISNUMBER(E1488),E1488,""),IF(AH1488&lt;&gt;"Yes","",IF(I1488="Approve proposed",F1488,IF(AND(I1488="Use my price",AND(ISNUMBER(J1488),J1488&gt;0)),J1488,""))))))</f>
        <v/>
      </c>
      <c r="M1488" t="str" s="7">
        <f>IF(AND(AG1488="Yes",OR(I1488="Approve proposed",I1488="Use my price")),"CHECK: protected price kept current",IF(OR(I1488="Unreviewed",I1488=""),"Pending review",IF(I1488="Hold","On hold",IF(I1488="Keep current",IF(ISNUMBER(E1488),"Kept current","CHECK: no confirmed current price"),IF(AH1488&lt;&gt;"Yes","CHECK: source needs review",IF(AND(I1488="Use my price",NOT(AND(ISNUMBER(J1488),J1488&gt;0))),"CHECK: enter a price above zero",IF(NOT(OR(I1488="Approve proposed",I1488="Use my price")),"CHECK: choose a listed decision",IF(OR(NOT(ISNUMBER(L1488)),L1488&lt;=0,NOT(ISNUMBER(Y1488)),Y1488&lt;=0,X1488&gt;=1),"CHECK: price or base unavailable",IF(L1488/(Y1488*(1-X1488))-1&lt;0,"CHECK: price below local base","Ready")))))))))</f>
        <v>Pending review</v>
      </c>
      <c r="N1488" s="18">
        <v>3.08</v>
      </c>
      <c r="O1488" s="19">
        <v>0.4</v>
      </c>
      <c r="P1488" s="14">
        <v>0.5136</v>
      </c>
      <c r="Q1488" s="20" t="str">
        <f>IF(AND(ISNUMBER(L1488),ISNUMBER(Y1488),Y1488&gt;0,X1488&lt;1),ROUND(L1488/(Y1488*(1-X1488))-1,4),"")</f>
        <v/>
      </c>
      <c r="R1488" s="12">
        <v>39.599999999999994</v>
      </c>
      <c r="S1488" s="13">
        <f>IF(AND(ISNUMBER(E1488),E1488&gt;0,ISNUMBER(F1488)),R1488*(F1488/E1488-1)*(1-'Start Here'!$B$16),0)</f>
        <v>3.1178571428571447</v>
      </c>
      <c r="T1488" s="17">
        <f>IF(AND(M1488="Ready",OR(I1488="Approve proposed",AND(I1488="Use my price",AND(ISNUMBER(J1488),J1488&gt;0))),ISNUMBER(L1488),E1488&gt;0),R1488*(L1488/E1488-1)*(1-'Start Here'!$B$16),0)</f>
        <v>0</v>
      </c>
      <c r="U1488" t="str" s="6">
        <v>Currently hidden; do not activate automatically</v>
      </c>
      <c r="V1488" t="str" s="21">
        <v>No</v>
      </c>
      <c r="W1488" t="str" s="21">
        <v>No</v>
      </c>
      <c r="X1488" s="22">
        <v>0</v>
      </c>
      <c r="Y1488" s="18">
        <v>2.2</v>
      </c>
      <c r="AB1488" t="str" s="6">
        <v>2026-10-01 10:41:27 UTC</v>
      </c>
      <c r="AC1488" t="str" s="6">
        <v>Local Line cache</v>
      </c>
      <c r="AD1488" s="23">
        <v>1017975</v>
      </c>
      <c r="AE1488" s="23">
        <v>803425</v>
      </c>
      <c r="AF1488" t="str" s="23">
        <v>1017975:803425:guest</v>
      </c>
      <c r="AG1488" t="str" s="23">
        <v>No</v>
      </c>
      <c r="AH1488" t="str" s="23">
        <v>Yes</v>
      </c>
      <c r="AI1488" s="18">
        <v>26.4</v>
      </c>
    </row>
    <row r="1489" ht="32" customHeight="1">
      <c r="A1489" t="str" s="7">
        <v>Grazier's Garden</v>
      </c>
      <c r="B1489" t="str" s="7">
        <v>Bulk Carrots</v>
      </c>
      <c r="C1489" t="str" s="7">
        <v>pound</v>
      </c>
      <c r="D1489" t="str" s="7">
        <v>SNAP</v>
      </c>
      <c r="E1489" s="12">
        <v>3.08</v>
      </c>
      <c r="F1489" s="13">
        <v>3.08</v>
      </c>
      <c r="G1489" s="13">
        <f>IF(AND(ISNUMBER(E1489),ISNUMBER(F1489)),F1489-E1489,"")</f>
        <v>0</v>
      </c>
      <c r="H1489" s="14">
        <f>IF(AND(ISNUMBER(E1489),E1489&gt;0,ISNUMBER(F1489)),F1489/E1489-1,"")</f>
        <v>0</v>
      </c>
      <c r="I1489" t="str" s="15">
        <v>Keep current</v>
      </c>
      <c r="J1489" s="16"/>
      <c r="K1489" t="str" s="15">
        <v/>
      </c>
      <c r="L1489" s="17">
        <f>IF(AC1489="Local catalog","",IF(AG1489="Yes",IF(ISNUMBER(E1489),E1489,""),IF(I1489="Keep current",IF(ISNUMBER(E1489),E1489,""),IF(AH1489&lt;&gt;"Yes","",IF(I1489="Approve proposed",F1489,IF(AND(I1489="Use my price",AND(ISNUMBER(J1489),J1489&gt;0)),J1489,""))))))</f>
        <v>3.08</v>
      </c>
      <c r="M1489" t="str" s="7">
        <f>IF(AND(AG1489="Yes",OR(I1489="Approve proposed",I1489="Use my price")),"CHECK: protected price kept current",IF(OR(I1489="Unreviewed",I1489=""),"Pending review",IF(I1489="Hold","On hold",IF(I1489="Keep current",IF(ISNUMBER(E1489),"Kept current","CHECK: no confirmed current price"),IF(AH1489&lt;&gt;"Yes","CHECK: source needs review",IF(AND(I1489="Use my price",NOT(AND(ISNUMBER(J1489),J1489&gt;0))),"CHECK: enter a price above zero",IF(NOT(OR(I1489="Approve proposed",I1489="Use my price")),"CHECK: choose a listed decision",IF(OR(NOT(ISNUMBER(L1489)),L1489&lt;=0,NOT(ISNUMBER(Y1489)),Y1489&lt;=0,X1489&gt;=1),"CHECK: price or base unavailable",IF(L1489/(Y1489*(1-X1489))-1&lt;0,"CHECK: price below local base","Ready")))))))))</f>
        <v>Kept current</v>
      </c>
      <c r="N1489" s="18">
        <v>3.08</v>
      </c>
      <c r="O1489" s="19">
        <v>0.4</v>
      </c>
      <c r="P1489" s="14">
        <v>0.4</v>
      </c>
      <c r="Q1489" s="20">
        <f>IF(AND(ISNUMBER(L1489),ISNUMBER(Y1489),Y1489&gt;0,X1489&lt;1),ROUND(L1489/(Y1489*(1-X1489))-1,4),"")</f>
        <v>0.4</v>
      </c>
      <c r="R1489" s="12">
        <v>0</v>
      </c>
      <c r="S1489" s="13">
        <f>IF(AND(ISNUMBER(E1489),E1489&gt;0,ISNUMBER(F1489)),R1489*(F1489/E1489-1)*(1-'Start Here'!$B$16),0)</f>
        <v>0</v>
      </c>
      <c r="T1489" s="17">
        <f>IF(AND(M1489="Ready",OR(I1489="Approve proposed",AND(I1489="Use my price",AND(ISNUMBER(J1489),J1489&gt;0))),ISNUMBER(L1489),E1489&gt;0),R1489*(L1489/E1489-1)*(1-'Start Here'!$B$16),0)</f>
        <v>0</v>
      </c>
      <c r="U1489" t="str" s="6">
        <v>SNAP: preserve existing selling price; Currently hidden; do not activate automatically</v>
      </c>
      <c r="V1489" t="str" s="21">
        <v>No</v>
      </c>
      <c r="W1489" t="str" s="21">
        <v>No</v>
      </c>
      <c r="X1489" s="22">
        <v>0</v>
      </c>
      <c r="Y1489" s="18">
        <v>2.2</v>
      </c>
      <c r="AB1489" t="str" s="6">
        <v>2026-10-01 10:41:27 UTC</v>
      </c>
      <c r="AC1489" t="str" s="6">
        <v>Local Line cache</v>
      </c>
      <c r="AD1489" s="23">
        <v>1017975</v>
      </c>
      <c r="AE1489" s="23">
        <v>803425</v>
      </c>
      <c r="AF1489" t="str" s="23">
        <v>1017975:803425:snap</v>
      </c>
      <c r="AG1489" t="str" s="23">
        <v>Yes</v>
      </c>
      <c r="AH1489" t="str" s="23">
        <v>Yes</v>
      </c>
      <c r="AI1489" s="18">
        <v>0</v>
      </c>
    </row>
    <row r="1490" ht="32" customHeight="1">
      <c r="A1490" t="str" s="7">
        <v>Grazier's Garden</v>
      </c>
      <c r="B1490" t="str" s="7">
        <v>Bulk Red Beets - 5lb. bag</v>
      </c>
      <c r="C1490" t="str" s="7">
        <v>5lb. bag</v>
      </c>
      <c r="D1490" t="str" s="7">
        <v>Herd Share Members</v>
      </c>
      <c r="E1490" s="12">
        <v>9.03</v>
      </c>
      <c r="F1490" s="13">
        <v>9.75</v>
      </c>
      <c r="G1490" s="13">
        <f>IF(AND(ISNUMBER(E1490),ISNUMBER(F1490)),F1490-E1490,"")</f>
        <v>0.72</v>
      </c>
      <c r="H1490" s="14">
        <f>IF(AND(ISNUMBER(E1490),E1490&gt;0,ISNUMBER(F1490)),F1490/E1490-1,"")</f>
        <v>0.07973421926910307</v>
      </c>
      <c r="I1490" t="str" s="15">
        <v>Unreviewed</v>
      </c>
      <c r="J1490" s="16"/>
      <c r="K1490" t="str" s="15">
        <v/>
      </c>
      <c r="L1490" s="17" t="str">
        <f>IF(AC1490="Local catalog","",IF(AG1490="Yes",IF(ISNUMBER(E1490),E1490,""),IF(I1490="Keep current",IF(ISNUMBER(E1490),E1490,""),IF(AH1490&lt;&gt;"Yes","",IF(I1490="Approve proposed",F1490,IF(AND(I1490="Use my price",AND(ISNUMBER(J1490),J1490&gt;0)),J1490,""))))))</f>
        <v/>
      </c>
      <c r="M1490" t="str" s="7">
        <f>IF(AND(AG1490="Yes",OR(I1490="Approve proposed",I1490="Use my price")),"CHECK: protected price kept current",IF(OR(I1490="Unreviewed",I1490=""),"Pending review",IF(I1490="Hold","On hold",IF(I1490="Keep current",IF(ISNUMBER(E1490),"Kept current","CHECK: no confirmed current price"),IF(AH1490&lt;&gt;"Yes","CHECK: source needs review",IF(AND(I1490="Use my price",NOT(AND(ISNUMBER(J1490),J1490&gt;0))),"CHECK: enter a price above zero",IF(NOT(OR(I1490="Approve proposed",I1490="Use my price")),"CHECK: choose a listed decision",IF(OR(NOT(ISNUMBER(L1490)),L1490&lt;=0,NOT(ISNUMBER(Y1490)),Y1490&lt;=0,X1490&gt;=1),"CHECK: price or base unavailable",IF(L1490/(Y1490*(1-X1490))-1&lt;0,"CHECK: price below local base","Ready")))))))))</f>
        <v>Pending review</v>
      </c>
      <c r="N1490" s="18">
        <v>9.03</v>
      </c>
      <c r="O1490" s="19">
        <v>0.4</v>
      </c>
      <c r="P1490" s="14">
        <v>0.5116</v>
      </c>
      <c r="Q1490" s="20" t="str">
        <f>IF(AND(ISNUMBER(L1490),ISNUMBER(Y1490),Y1490&gt;0,X1490&lt;1),ROUND(L1490/(Y1490*(1-X1490))-1,4),"")</f>
        <v/>
      </c>
      <c r="R1490" s="12">
        <v>0</v>
      </c>
      <c r="S1490" s="13">
        <f>IF(AND(ISNUMBER(E1490),E1490&gt;0,ISNUMBER(F1490)),R1490*(F1490/E1490-1)*(1-'Start Here'!$B$16),0)</f>
        <v>0</v>
      </c>
      <c r="T1490" s="17">
        <f>IF(AND(M1490="Ready",OR(I1490="Approve proposed",AND(I1490="Use my price",AND(ISNUMBER(J1490),J1490&gt;0))),ISNUMBER(L1490),E1490&gt;0),R1490*(L1490/E1490-1)*(1-'Start Here'!$B$16),0)</f>
        <v>0</v>
      </c>
      <c r="U1490" t="str" s="6">
        <v>Currently hidden; do not activate automatically</v>
      </c>
      <c r="V1490" t="str" s="21">
        <v>No</v>
      </c>
      <c r="W1490" t="str" s="21">
        <v>No</v>
      </c>
      <c r="X1490" s="22">
        <v>0</v>
      </c>
      <c r="Y1490" s="18">
        <v>6.45</v>
      </c>
      <c r="AB1490" t="str" s="6">
        <v>2026-10-01 10:41:27 UTC</v>
      </c>
      <c r="AC1490" t="str" s="6">
        <v>Local Line cache</v>
      </c>
      <c r="AD1490" s="23">
        <v>1004361</v>
      </c>
      <c r="AE1490" s="23">
        <v>784289</v>
      </c>
      <c r="AF1490" t="str" s="23">
        <v>1004361:784289:herdShare</v>
      </c>
      <c r="AG1490" t="str" s="23">
        <v>No</v>
      </c>
      <c r="AH1490" t="str" s="23">
        <v>Yes</v>
      </c>
      <c r="AI1490" s="18">
        <v>0</v>
      </c>
    </row>
    <row r="1491" ht="32" customHeight="1">
      <c r="A1491" t="str" s="7">
        <v>Grazier's Garden</v>
      </c>
      <c r="B1491" t="str" s="7">
        <v>Bulk Red Beets - 5lb. bag</v>
      </c>
      <c r="C1491" t="str" s="7">
        <v>5lb. bag</v>
      </c>
      <c r="D1491" t="str" s="7">
        <v>CSA Members</v>
      </c>
      <c r="E1491" s="12">
        <v>9.03</v>
      </c>
      <c r="F1491" s="13">
        <v>9.75</v>
      </c>
      <c r="G1491" s="13">
        <f>IF(AND(ISNUMBER(E1491),ISNUMBER(F1491)),F1491-E1491,"")</f>
        <v>0.72</v>
      </c>
      <c r="H1491" s="14">
        <f>IF(AND(ISNUMBER(E1491),E1491&gt;0,ISNUMBER(F1491)),F1491/E1491-1,"")</f>
        <v>0.07973421926910307</v>
      </c>
      <c r="I1491" t="str" s="15">
        <v>Unreviewed</v>
      </c>
      <c r="J1491" s="16"/>
      <c r="K1491" t="str" s="15">
        <v/>
      </c>
      <c r="L1491" s="17" t="str">
        <f>IF(AC1491="Local catalog","",IF(AG1491="Yes",IF(ISNUMBER(E1491),E1491,""),IF(I1491="Keep current",IF(ISNUMBER(E1491),E1491,""),IF(AH1491&lt;&gt;"Yes","",IF(I1491="Approve proposed",F1491,IF(AND(I1491="Use my price",AND(ISNUMBER(J1491),J1491&gt;0)),J1491,""))))))</f>
        <v/>
      </c>
      <c r="M1491" t="str" s="7">
        <f>IF(AND(AG1491="Yes",OR(I1491="Approve proposed",I1491="Use my price")),"CHECK: protected price kept current",IF(OR(I1491="Unreviewed",I1491=""),"Pending review",IF(I1491="Hold","On hold",IF(I1491="Keep current",IF(ISNUMBER(E1491),"Kept current","CHECK: no confirmed current price"),IF(AH1491&lt;&gt;"Yes","CHECK: source needs review",IF(AND(I1491="Use my price",NOT(AND(ISNUMBER(J1491),J1491&gt;0))),"CHECK: enter a price above zero",IF(NOT(OR(I1491="Approve proposed",I1491="Use my price")),"CHECK: choose a listed decision",IF(OR(NOT(ISNUMBER(L1491)),L1491&lt;=0,NOT(ISNUMBER(Y1491)),Y1491&lt;=0,X1491&gt;=1),"CHECK: price or base unavailable",IF(L1491/(Y1491*(1-X1491))-1&lt;0,"CHECK: price below local base","Ready")))))))))</f>
        <v>Pending review</v>
      </c>
      <c r="N1491" s="18">
        <v>9.03</v>
      </c>
      <c r="O1491" s="19">
        <v>0.4</v>
      </c>
      <c r="P1491" s="14">
        <v>0.5116</v>
      </c>
      <c r="Q1491" s="20" t="str">
        <f>IF(AND(ISNUMBER(L1491),ISNUMBER(Y1491),Y1491&gt;0,X1491&lt;1),ROUND(L1491/(Y1491*(1-X1491))-1,4),"")</f>
        <v/>
      </c>
      <c r="R1491" s="12">
        <v>0</v>
      </c>
      <c r="S1491" s="13">
        <f>IF(AND(ISNUMBER(E1491),E1491&gt;0,ISNUMBER(F1491)),R1491*(F1491/E1491-1)*(1-'Start Here'!$B$16),0)</f>
        <v>0</v>
      </c>
      <c r="T1491" s="17">
        <f>IF(AND(M1491="Ready",OR(I1491="Approve proposed",AND(I1491="Use my price",AND(ISNUMBER(J1491),J1491&gt;0))),ISNUMBER(L1491),E1491&gt;0),R1491*(L1491/E1491-1)*(1-'Start Here'!$B$16),0)</f>
        <v>0</v>
      </c>
      <c r="U1491" t="str" s="6">
        <v>Currently hidden; do not activate automatically</v>
      </c>
      <c r="V1491" t="str" s="21">
        <v>No</v>
      </c>
      <c r="W1491" t="str" s="21">
        <v>No</v>
      </c>
      <c r="X1491" s="22">
        <v>0</v>
      </c>
      <c r="Y1491" s="18">
        <v>6.45</v>
      </c>
      <c r="AB1491" t="str" s="6">
        <v>2026-10-01 10:41:27 UTC</v>
      </c>
      <c r="AC1491" t="str" s="6">
        <v>Local Line cache</v>
      </c>
      <c r="AD1491" s="23">
        <v>1004361</v>
      </c>
      <c r="AE1491" s="23">
        <v>784289</v>
      </c>
      <c r="AF1491" t="str" s="23">
        <v>1004361:784289:member</v>
      </c>
      <c r="AG1491" t="str" s="23">
        <v>No</v>
      </c>
      <c r="AH1491" t="str" s="23">
        <v>Yes</v>
      </c>
      <c r="AI1491" s="18">
        <v>0</v>
      </c>
    </row>
    <row r="1492" ht="32" customHeight="1">
      <c r="A1492" t="str" s="7">
        <v>Grazier's Garden</v>
      </c>
      <c r="B1492" t="str" s="7">
        <v>Bulk Red Beets - 5lb. bag</v>
      </c>
      <c r="C1492" t="str" s="7">
        <v>5lb. bag</v>
      </c>
      <c r="D1492" t="str" s="7">
        <v>Guest Basket</v>
      </c>
      <c r="E1492" s="12">
        <v>9.03</v>
      </c>
      <c r="F1492" s="13">
        <v>9.75</v>
      </c>
      <c r="G1492" s="13">
        <f>IF(AND(ISNUMBER(E1492),ISNUMBER(F1492)),F1492-E1492,"")</f>
        <v>0.72</v>
      </c>
      <c r="H1492" s="14">
        <f>IF(AND(ISNUMBER(E1492),E1492&gt;0,ISNUMBER(F1492)),F1492/E1492-1,"")</f>
        <v>0.07973421926910307</v>
      </c>
      <c r="I1492" t="str" s="15">
        <v>Unreviewed</v>
      </c>
      <c r="J1492" s="16"/>
      <c r="K1492" t="str" s="15">
        <v/>
      </c>
      <c r="L1492" s="17" t="str">
        <f>IF(AC1492="Local catalog","",IF(AG1492="Yes",IF(ISNUMBER(E1492),E1492,""),IF(I1492="Keep current",IF(ISNUMBER(E1492),E1492,""),IF(AH1492&lt;&gt;"Yes","",IF(I1492="Approve proposed",F1492,IF(AND(I1492="Use my price",AND(ISNUMBER(J1492),J1492&gt;0)),J1492,""))))))</f>
        <v/>
      </c>
      <c r="M1492" t="str" s="7">
        <f>IF(AND(AG1492="Yes",OR(I1492="Approve proposed",I1492="Use my price")),"CHECK: protected price kept current",IF(OR(I1492="Unreviewed",I1492=""),"Pending review",IF(I1492="Hold","On hold",IF(I1492="Keep current",IF(ISNUMBER(E1492),"Kept current","CHECK: no confirmed current price"),IF(AH1492&lt;&gt;"Yes","CHECK: source needs review",IF(AND(I1492="Use my price",NOT(AND(ISNUMBER(J1492),J1492&gt;0))),"CHECK: enter a price above zero",IF(NOT(OR(I1492="Approve proposed",I1492="Use my price")),"CHECK: choose a listed decision",IF(OR(NOT(ISNUMBER(L1492)),L1492&lt;=0,NOT(ISNUMBER(Y1492)),Y1492&lt;=0,X1492&gt;=1),"CHECK: price or base unavailable",IF(L1492/(Y1492*(1-X1492))-1&lt;0,"CHECK: price below local base","Ready")))))))))</f>
        <v>Pending review</v>
      </c>
      <c r="N1492" s="18">
        <v>9.03</v>
      </c>
      <c r="O1492" s="19">
        <v>0.4</v>
      </c>
      <c r="P1492" s="14">
        <v>0.5116</v>
      </c>
      <c r="Q1492" s="20" t="str">
        <f>IF(AND(ISNUMBER(L1492),ISNUMBER(Y1492),Y1492&gt;0,X1492&lt;1),ROUND(L1492/(Y1492*(1-X1492))-1,4),"")</f>
        <v/>
      </c>
      <c r="R1492" s="12">
        <v>0</v>
      </c>
      <c r="S1492" s="13">
        <f>IF(AND(ISNUMBER(E1492),E1492&gt;0,ISNUMBER(F1492)),R1492*(F1492/E1492-1)*(1-'Start Here'!$B$16),0)</f>
        <v>0</v>
      </c>
      <c r="T1492" s="17">
        <f>IF(AND(M1492="Ready",OR(I1492="Approve proposed",AND(I1492="Use my price",AND(ISNUMBER(J1492),J1492&gt;0))),ISNUMBER(L1492),E1492&gt;0),R1492*(L1492/E1492-1)*(1-'Start Here'!$B$16),0)</f>
        <v>0</v>
      </c>
      <c r="U1492" t="str" s="6">
        <v>Currently hidden; do not activate automatically</v>
      </c>
      <c r="V1492" t="str" s="21">
        <v>No</v>
      </c>
      <c r="W1492" t="str" s="21">
        <v>No</v>
      </c>
      <c r="X1492" s="22">
        <v>0</v>
      </c>
      <c r="Y1492" s="18">
        <v>6.45</v>
      </c>
      <c r="AB1492" t="str" s="6">
        <v>2026-10-01 10:41:27 UTC</v>
      </c>
      <c r="AC1492" t="str" s="6">
        <v>Local Line cache</v>
      </c>
      <c r="AD1492" s="23">
        <v>1004361</v>
      </c>
      <c r="AE1492" s="23">
        <v>784289</v>
      </c>
      <c r="AF1492" t="str" s="23">
        <v>1004361:784289:guest</v>
      </c>
      <c r="AG1492" t="str" s="23">
        <v>No</v>
      </c>
      <c r="AH1492" t="str" s="23">
        <v>Yes</v>
      </c>
      <c r="AI1492" s="18">
        <v>0</v>
      </c>
    </row>
    <row r="1493" ht="32" customHeight="1">
      <c r="A1493" t="str" s="7">
        <v>Grazier's Garden</v>
      </c>
      <c r="B1493" t="str" s="7">
        <v>Bulk Red Beets - 5lb. bag</v>
      </c>
      <c r="C1493" t="str" s="7">
        <v>5lb. bag</v>
      </c>
      <c r="D1493" t="str" s="7">
        <v>SNAP</v>
      </c>
      <c r="E1493" s="12">
        <v>9.03</v>
      </c>
      <c r="F1493" s="13">
        <v>9.03</v>
      </c>
      <c r="G1493" s="13">
        <f>IF(AND(ISNUMBER(E1493),ISNUMBER(F1493)),F1493-E1493,"")</f>
        <v>0</v>
      </c>
      <c r="H1493" s="14">
        <f>IF(AND(ISNUMBER(E1493),E1493&gt;0,ISNUMBER(F1493)),F1493/E1493-1,"")</f>
        <v>0</v>
      </c>
      <c r="I1493" t="str" s="15">
        <v>Keep current</v>
      </c>
      <c r="J1493" s="16"/>
      <c r="K1493" t="str" s="15">
        <v/>
      </c>
      <c r="L1493" s="17">
        <f>IF(AC1493="Local catalog","",IF(AG1493="Yes",IF(ISNUMBER(E1493),E1493,""),IF(I1493="Keep current",IF(ISNUMBER(E1493),E1493,""),IF(AH1493&lt;&gt;"Yes","",IF(I1493="Approve proposed",F1493,IF(AND(I1493="Use my price",AND(ISNUMBER(J1493),J1493&gt;0)),J1493,""))))))</f>
        <v>9.03</v>
      </c>
      <c r="M1493" t="str" s="7">
        <f>IF(AND(AG1493="Yes",OR(I1493="Approve proposed",I1493="Use my price")),"CHECK: protected price kept current",IF(OR(I1493="Unreviewed",I1493=""),"Pending review",IF(I1493="Hold","On hold",IF(I1493="Keep current",IF(ISNUMBER(E1493),"Kept current","CHECK: no confirmed current price"),IF(AH1493&lt;&gt;"Yes","CHECK: source needs review",IF(AND(I1493="Use my price",NOT(AND(ISNUMBER(J1493),J1493&gt;0))),"CHECK: enter a price above zero",IF(NOT(OR(I1493="Approve proposed",I1493="Use my price")),"CHECK: choose a listed decision",IF(OR(NOT(ISNUMBER(L1493)),L1493&lt;=0,NOT(ISNUMBER(Y1493)),Y1493&lt;=0,X1493&gt;=1),"CHECK: price or base unavailable",IF(L1493/(Y1493*(1-X1493))-1&lt;0,"CHECK: price below local base","Ready")))))))))</f>
        <v>Kept current</v>
      </c>
      <c r="N1493" s="18">
        <v>9.03</v>
      </c>
      <c r="O1493" s="19">
        <v>0.4</v>
      </c>
      <c r="P1493" s="14">
        <v>0.4</v>
      </c>
      <c r="Q1493" s="20">
        <f>IF(AND(ISNUMBER(L1493),ISNUMBER(Y1493),Y1493&gt;0,X1493&lt;1),ROUND(L1493/(Y1493*(1-X1493))-1,4),"")</f>
        <v>0.4</v>
      </c>
      <c r="R1493" s="12">
        <v>0</v>
      </c>
      <c r="S1493" s="13">
        <f>IF(AND(ISNUMBER(E1493),E1493&gt;0,ISNUMBER(F1493)),R1493*(F1493/E1493-1)*(1-'Start Here'!$B$16),0)</f>
        <v>0</v>
      </c>
      <c r="T1493" s="17">
        <f>IF(AND(M1493="Ready",OR(I1493="Approve proposed",AND(I1493="Use my price",AND(ISNUMBER(J1493),J1493&gt;0))),ISNUMBER(L1493),E1493&gt;0),R1493*(L1493/E1493-1)*(1-'Start Here'!$B$16),0)</f>
        <v>0</v>
      </c>
      <c r="U1493" t="str" s="6">
        <v>SNAP: preserve existing selling price; Currently hidden; do not activate automatically</v>
      </c>
      <c r="V1493" t="str" s="21">
        <v>No</v>
      </c>
      <c r="W1493" t="str" s="21">
        <v>No</v>
      </c>
      <c r="X1493" s="22">
        <v>0</v>
      </c>
      <c r="Y1493" s="18">
        <v>6.45</v>
      </c>
      <c r="AB1493" t="str" s="6">
        <v>2026-10-01 10:41:27 UTC</v>
      </c>
      <c r="AC1493" t="str" s="6">
        <v>Local Line cache</v>
      </c>
      <c r="AD1493" s="23">
        <v>1004361</v>
      </c>
      <c r="AE1493" s="23">
        <v>784289</v>
      </c>
      <c r="AF1493" t="str" s="23">
        <v>1004361:784289:snap</v>
      </c>
      <c r="AG1493" t="str" s="23">
        <v>Yes</v>
      </c>
      <c r="AH1493" t="str" s="23">
        <v>Yes</v>
      </c>
      <c r="AI1493" s="18">
        <v>0</v>
      </c>
    </row>
    <row r="1494" ht="32" customHeight="1">
      <c r="A1494" t="str" s="7">
        <v>Grazier's Garden</v>
      </c>
      <c r="B1494" t="str" s="7">
        <v>Butternut Squash</v>
      </c>
      <c r="C1494" t="str" s="7">
        <v>each</v>
      </c>
      <c r="D1494" t="str" s="7">
        <v>Herd Share Members</v>
      </c>
      <c r="E1494" s="12">
        <v>4.9</v>
      </c>
      <c r="F1494" s="13">
        <v>5.29</v>
      </c>
      <c r="G1494" s="13">
        <f>IF(AND(ISNUMBER(E1494),ISNUMBER(F1494)),F1494-E1494,"")</f>
        <v>0.39</v>
      </c>
      <c r="H1494" s="14">
        <f>IF(AND(ISNUMBER(E1494),E1494&gt;0,ISNUMBER(F1494)),F1494/E1494-1,"")</f>
        <v>0.07959183673469372</v>
      </c>
      <c r="I1494" t="str" s="15">
        <v>Unreviewed</v>
      </c>
      <c r="J1494" s="16"/>
      <c r="K1494" t="str" s="15">
        <v/>
      </c>
      <c r="L1494" s="17" t="str">
        <f>IF(AC1494="Local catalog","",IF(AG1494="Yes",IF(ISNUMBER(E1494),E1494,""),IF(I1494="Keep current",IF(ISNUMBER(E1494),E1494,""),IF(AH1494&lt;&gt;"Yes","",IF(I1494="Approve proposed",F1494,IF(AND(I1494="Use my price",AND(ISNUMBER(J1494),J1494&gt;0)),J1494,""))))))</f>
        <v/>
      </c>
      <c r="M1494" t="str" s="7">
        <f>IF(AND(AG1494="Yes",OR(I1494="Approve proposed",I1494="Use my price")),"CHECK: protected price kept current",IF(OR(I1494="Unreviewed",I1494=""),"Pending review",IF(I1494="Hold","On hold",IF(I1494="Keep current",IF(ISNUMBER(E1494),"Kept current","CHECK: no confirmed current price"),IF(AH1494&lt;&gt;"Yes","CHECK: source needs review",IF(AND(I1494="Use my price",NOT(AND(ISNUMBER(J1494),J1494&gt;0))),"CHECK: enter a price above zero",IF(NOT(OR(I1494="Approve proposed",I1494="Use my price")),"CHECK: choose a listed decision",IF(OR(NOT(ISNUMBER(L1494)),L1494&lt;=0,NOT(ISNUMBER(Y1494)),Y1494&lt;=0,X1494&gt;=1),"CHECK: price or base unavailable",IF(L1494/(Y1494*(1-X1494))-1&lt;0,"CHECK: price below local base","Ready")))))))))</f>
        <v>Pending review</v>
      </c>
      <c r="N1494" s="18">
        <v>4.9</v>
      </c>
      <c r="O1494" s="19">
        <v>0.4</v>
      </c>
      <c r="P1494" s="14">
        <v>0.5114</v>
      </c>
      <c r="Q1494" s="20" t="str">
        <f>IF(AND(ISNUMBER(L1494),ISNUMBER(Y1494),Y1494&gt;0,X1494&lt;1),ROUND(L1494/(Y1494*(1-X1494))-1,4),"")</f>
        <v/>
      </c>
      <c r="R1494" s="12">
        <v>0</v>
      </c>
      <c r="S1494" s="13">
        <f>IF(AND(ISNUMBER(E1494),E1494&gt;0,ISNUMBER(F1494)),R1494*(F1494/E1494-1)*(1-'Start Here'!$B$16),0)</f>
        <v>0</v>
      </c>
      <c r="T1494" s="17">
        <f>IF(AND(M1494="Ready",OR(I1494="Approve proposed",AND(I1494="Use my price",AND(ISNUMBER(J1494),J1494&gt;0))),ISNUMBER(L1494),E1494&gt;0),R1494*(L1494/E1494-1)*(1-'Start Here'!$B$16),0)</f>
        <v>0</v>
      </c>
      <c r="U1494" t="str" s="6">
        <v>Currently hidden; do not activate automatically</v>
      </c>
      <c r="V1494" t="str" s="21">
        <v>No</v>
      </c>
      <c r="W1494" t="str" s="21">
        <v>No</v>
      </c>
      <c r="X1494" s="22">
        <v>0</v>
      </c>
      <c r="Y1494" s="18">
        <v>3.5</v>
      </c>
      <c r="AB1494" t="str" s="6">
        <v>2026-10-01 10:41:27 UTC</v>
      </c>
      <c r="AC1494" t="str" s="6">
        <v>Local Line cache</v>
      </c>
      <c r="AD1494" s="23">
        <v>805847</v>
      </c>
      <c r="AE1494" s="23">
        <v>526905</v>
      </c>
      <c r="AF1494" t="str" s="23">
        <v>805847:526905:herdShare</v>
      </c>
      <c r="AG1494" t="str" s="23">
        <v>No</v>
      </c>
      <c r="AH1494" t="str" s="23">
        <v>Yes</v>
      </c>
      <c r="AI1494" s="18">
        <v>0</v>
      </c>
    </row>
    <row r="1495" ht="32" customHeight="1">
      <c r="A1495" t="str" s="7">
        <v>Grazier's Garden</v>
      </c>
      <c r="B1495" t="str" s="7">
        <v>Butternut Squash</v>
      </c>
      <c r="C1495" t="str" s="7">
        <v>each</v>
      </c>
      <c r="D1495" t="str" s="7">
        <v>CSA Members</v>
      </c>
      <c r="E1495" s="12">
        <v>4.9</v>
      </c>
      <c r="F1495" s="13">
        <v>5.29</v>
      </c>
      <c r="G1495" s="13">
        <f>IF(AND(ISNUMBER(E1495),ISNUMBER(F1495)),F1495-E1495,"")</f>
        <v>0.39</v>
      </c>
      <c r="H1495" s="14">
        <f>IF(AND(ISNUMBER(E1495),E1495&gt;0,ISNUMBER(F1495)),F1495/E1495-1,"")</f>
        <v>0.07959183673469372</v>
      </c>
      <c r="I1495" t="str" s="15">
        <v>Unreviewed</v>
      </c>
      <c r="J1495" s="16"/>
      <c r="K1495" t="str" s="15">
        <v/>
      </c>
      <c r="L1495" s="17" t="str">
        <f>IF(AC1495="Local catalog","",IF(AG1495="Yes",IF(ISNUMBER(E1495),E1495,""),IF(I1495="Keep current",IF(ISNUMBER(E1495),E1495,""),IF(AH1495&lt;&gt;"Yes","",IF(I1495="Approve proposed",F1495,IF(AND(I1495="Use my price",AND(ISNUMBER(J1495),J1495&gt;0)),J1495,""))))))</f>
        <v/>
      </c>
      <c r="M1495" t="str" s="7">
        <f>IF(AND(AG1495="Yes",OR(I1495="Approve proposed",I1495="Use my price")),"CHECK: protected price kept current",IF(OR(I1495="Unreviewed",I1495=""),"Pending review",IF(I1495="Hold","On hold",IF(I1495="Keep current",IF(ISNUMBER(E1495),"Kept current","CHECK: no confirmed current price"),IF(AH1495&lt;&gt;"Yes","CHECK: source needs review",IF(AND(I1495="Use my price",NOT(AND(ISNUMBER(J1495),J1495&gt;0))),"CHECK: enter a price above zero",IF(NOT(OR(I1495="Approve proposed",I1495="Use my price")),"CHECK: choose a listed decision",IF(OR(NOT(ISNUMBER(L1495)),L1495&lt;=0,NOT(ISNUMBER(Y1495)),Y1495&lt;=0,X1495&gt;=1),"CHECK: price or base unavailable",IF(L1495/(Y1495*(1-X1495))-1&lt;0,"CHECK: price below local base","Ready")))))))))</f>
        <v>Pending review</v>
      </c>
      <c r="N1495" s="18">
        <v>4.9</v>
      </c>
      <c r="O1495" s="19">
        <v>0.4</v>
      </c>
      <c r="P1495" s="14">
        <v>0.5114</v>
      </c>
      <c r="Q1495" s="20" t="str">
        <f>IF(AND(ISNUMBER(L1495),ISNUMBER(Y1495),Y1495&gt;0,X1495&lt;1),ROUND(L1495/(Y1495*(1-X1495))-1,4),"")</f>
        <v/>
      </c>
      <c r="R1495" s="12">
        <v>0</v>
      </c>
      <c r="S1495" s="13">
        <f>IF(AND(ISNUMBER(E1495),E1495&gt;0,ISNUMBER(F1495)),R1495*(F1495/E1495-1)*(1-'Start Here'!$B$16),0)</f>
        <v>0</v>
      </c>
      <c r="T1495" s="17">
        <f>IF(AND(M1495="Ready",OR(I1495="Approve proposed",AND(I1495="Use my price",AND(ISNUMBER(J1495),J1495&gt;0))),ISNUMBER(L1495),E1495&gt;0),R1495*(L1495/E1495-1)*(1-'Start Here'!$B$16),0)</f>
        <v>0</v>
      </c>
      <c r="U1495" t="str" s="6">
        <v>Currently hidden; do not activate automatically</v>
      </c>
      <c r="V1495" t="str" s="21">
        <v>No</v>
      </c>
      <c r="W1495" t="str" s="21">
        <v>No</v>
      </c>
      <c r="X1495" s="22">
        <v>0</v>
      </c>
      <c r="Y1495" s="18">
        <v>3.5</v>
      </c>
      <c r="AB1495" t="str" s="6">
        <v>2026-10-01 10:41:27 UTC</v>
      </c>
      <c r="AC1495" t="str" s="6">
        <v>Local Line cache</v>
      </c>
      <c r="AD1495" s="23">
        <v>805847</v>
      </c>
      <c r="AE1495" s="23">
        <v>526905</v>
      </c>
      <c r="AF1495" t="str" s="23">
        <v>805847:526905:member</v>
      </c>
      <c r="AG1495" t="str" s="23">
        <v>No</v>
      </c>
      <c r="AH1495" t="str" s="23">
        <v>Yes</v>
      </c>
      <c r="AI1495" s="18">
        <v>0</v>
      </c>
    </row>
    <row r="1496" ht="32" customHeight="1">
      <c r="A1496" t="str" s="7">
        <v>Grazier's Garden</v>
      </c>
      <c r="B1496" t="str" s="7">
        <v>Butternut Squash</v>
      </c>
      <c r="C1496" t="str" s="7">
        <v>each</v>
      </c>
      <c r="D1496" t="str" s="7">
        <v>Guest Basket</v>
      </c>
      <c r="E1496" s="12">
        <v>4.9</v>
      </c>
      <c r="F1496" s="13">
        <v>5.29</v>
      </c>
      <c r="G1496" s="13">
        <f>IF(AND(ISNUMBER(E1496),ISNUMBER(F1496)),F1496-E1496,"")</f>
        <v>0.39</v>
      </c>
      <c r="H1496" s="14">
        <f>IF(AND(ISNUMBER(E1496),E1496&gt;0,ISNUMBER(F1496)),F1496/E1496-1,"")</f>
        <v>0.07959183673469372</v>
      </c>
      <c r="I1496" t="str" s="15">
        <v>Unreviewed</v>
      </c>
      <c r="J1496" s="16"/>
      <c r="K1496" t="str" s="15">
        <v/>
      </c>
      <c r="L1496" s="17" t="str">
        <f>IF(AC1496="Local catalog","",IF(AG1496="Yes",IF(ISNUMBER(E1496),E1496,""),IF(I1496="Keep current",IF(ISNUMBER(E1496),E1496,""),IF(AH1496&lt;&gt;"Yes","",IF(I1496="Approve proposed",F1496,IF(AND(I1496="Use my price",AND(ISNUMBER(J1496),J1496&gt;0)),J1496,""))))))</f>
        <v/>
      </c>
      <c r="M1496" t="str" s="7">
        <f>IF(AND(AG1496="Yes",OR(I1496="Approve proposed",I1496="Use my price")),"CHECK: protected price kept current",IF(OR(I1496="Unreviewed",I1496=""),"Pending review",IF(I1496="Hold","On hold",IF(I1496="Keep current",IF(ISNUMBER(E1496),"Kept current","CHECK: no confirmed current price"),IF(AH1496&lt;&gt;"Yes","CHECK: source needs review",IF(AND(I1496="Use my price",NOT(AND(ISNUMBER(J1496),J1496&gt;0))),"CHECK: enter a price above zero",IF(NOT(OR(I1496="Approve proposed",I1496="Use my price")),"CHECK: choose a listed decision",IF(OR(NOT(ISNUMBER(L1496)),L1496&lt;=0,NOT(ISNUMBER(Y1496)),Y1496&lt;=0,X1496&gt;=1),"CHECK: price or base unavailable",IF(L1496/(Y1496*(1-X1496))-1&lt;0,"CHECK: price below local base","Ready")))))))))</f>
        <v>Pending review</v>
      </c>
      <c r="N1496" s="18">
        <v>4.9</v>
      </c>
      <c r="O1496" s="19">
        <v>0.4</v>
      </c>
      <c r="P1496" s="14">
        <v>0.5114</v>
      </c>
      <c r="Q1496" s="20" t="str">
        <f>IF(AND(ISNUMBER(L1496),ISNUMBER(Y1496),Y1496&gt;0,X1496&lt;1),ROUND(L1496/(Y1496*(1-X1496))-1,4),"")</f>
        <v/>
      </c>
      <c r="R1496" s="12">
        <v>0</v>
      </c>
      <c r="S1496" s="13">
        <f>IF(AND(ISNUMBER(E1496),E1496&gt;0,ISNUMBER(F1496)),R1496*(F1496/E1496-1)*(1-'Start Here'!$B$16),0)</f>
        <v>0</v>
      </c>
      <c r="T1496" s="17">
        <f>IF(AND(M1496="Ready",OR(I1496="Approve proposed",AND(I1496="Use my price",AND(ISNUMBER(J1496),J1496&gt;0))),ISNUMBER(L1496),E1496&gt;0),R1496*(L1496/E1496-1)*(1-'Start Here'!$B$16),0)</f>
        <v>0</v>
      </c>
      <c r="U1496" t="str" s="6">
        <v>Currently hidden; do not activate automatically</v>
      </c>
      <c r="V1496" t="str" s="21">
        <v>No</v>
      </c>
      <c r="W1496" t="str" s="21">
        <v>No</v>
      </c>
      <c r="X1496" s="22">
        <v>0</v>
      </c>
      <c r="Y1496" s="18">
        <v>3.5</v>
      </c>
      <c r="AB1496" t="str" s="6">
        <v>2026-10-01 10:41:27 UTC</v>
      </c>
      <c r="AC1496" t="str" s="6">
        <v>Local Line cache</v>
      </c>
      <c r="AD1496" s="23">
        <v>805847</v>
      </c>
      <c r="AE1496" s="23">
        <v>526905</v>
      </c>
      <c r="AF1496" t="str" s="23">
        <v>805847:526905:guest</v>
      </c>
      <c r="AG1496" t="str" s="23">
        <v>No</v>
      </c>
      <c r="AH1496" t="str" s="23">
        <v>Yes</v>
      </c>
      <c r="AI1496" s="18">
        <v>0</v>
      </c>
    </row>
    <row r="1497" ht="32" customHeight="1">
      <c r="A1497" t="str" s="7">
        <v>Grazier's Garden</v>
      </c>
      <c r="B1497" t="str" s="7">
        <v>Butternut Squash</v>
      </c>
      <c r="C1497" t="str" s="7">
        <v>each</v>
      </c>
      <c r="D1497" t="str" s="7">
        <v>SNAP</v>
      </c>
      <c r="E1497" s="12">
        <v>4.9</v>
      </c>
      <c r="F1497" s="13">
        <v>4.9</v>
      </c>
      <c r="G1497" s="13">
        <f>IF(AND(ISNUMBER(E1497),ISNUMBER(F1497)),F1497-E1497,"")</f>
        <v>0</v>
      </c>
      <c r="H1497" s="14">
        <f>IF(AND(ISNUMBER(E1497),E1497&gt;0,ISNUMBER(F1497)),F1497/E1497-1,"")</f>
        <v>0</v>
      </c>
      <c r="I1497" t="str" s="15">
        <v>Keep current</v>
      </c>
      <c r="J1497" s="16"/>
      <c r="K1497" t="str" s="15">
        <v/>
      </c>
      <c r="L1497" s="17">
        <f>IF(AC1497="Local catalog","",IF(AG1497="Yes",IF(ISNUMBER(E1497),E1497,""),IF(I1497="Keep current",IF(ISNUMBER(E1497),E1497,""),IF(AH1497&lt;&gt;"Yes","",IF(I1497="Approve proposed",F1497,IF(AND(I1497="Use my price",AND(ISNUMBER(J1497),J1497&gt;0)),J1497,""))))))</f>
        <v>4.9</v>
      </c>
      <c r="M1497" t="str" s="7">
        <f>IF(AND(AG1497="Yes",OR(I1497="Approve proposed",I1497="Use my price")),"CHECK: protected price kept current",IF(OR(I1497="Unreviewed",I1497=""),"Pending review",IF(I1497="Hold","On hold",IF(I1497="Keep current",IF(ISNUMBER(E1497),"Kept current","CHECK: no confirmed current price"),IF(AH1497&lt;&gt;"Yes","CHECK: source needs review",IF(AND(I1497="Use my price",NOT(AND(ISNUMBER(J1497),J1497&gt;0))),"CHECK: enter a price above zero",IF(NOT(OR(I1497="Approve proposed",I1497="Use my price")),"CHECK: choose a listed decision",IF(OR(NOT(ISNUMBER(L1497)),L1497&lt;=0,NOT(ISNUMBER(Y1497)),Y1497&lt;=0,X1497&gt;=1),"CHECK: price or base unavailable",IF(L1497/(Y1497*(1-X1497))-1&lt;0,"CHECK: price below local base","Ready")))))))))</f>
        <v>Kept current</v>
      </c>
      <c r="N1497" s="18">
        <v>4.9</v>
      </c>
      <c r="O1497" s="19">
        <v>0.4</v>
      </c>
      <c r="P1497" s="14">
        <v>0.4</v>
      </c>
      <c r="Q1497" s="20">
        <f>IF(AND(ISNUMBER(L1497),ISNUMBER(Y1497),Y1497&gt;0,X1497&lt;1),ROUND(L1497/(Y1497*(1-X1497))-1,4),"")</f>
        <v>0.4</v>
      </c>
      <c r="R1497" s="12">
        <v>0</v>
      </c>
      <c r="S1497" s="13">
        <f>IF(AND(ISNUMBER(E1497),E1497&gt;0,ISNUMBER(F1497)),R1497*(F1497/E1497-1)*(1-'Start Here'!$B$16),0)</f>
        <v>0</v>
      </c>
      <c r="T1497" s="17">
        <f>IF(AND(M1497="Ready",OR(I1497="Approve proposed",AND(I1497="Use my price",AND(ISNUMBER(J1497),J1497&gt;0))),ISNUMBER(L1497),E1497&gt;0),R1497*(L1497/E1497-1)*(1-'Start Here'!$B$16),0)</f>
        <v>0</v>
      </c>
      <c r="U1497" t="str" s="6">
        <v>SNAP: preserve existing selling price; Currently hidden; do not activate automatically</v>
      </c>
      <c r="V1497" t="str" s="21">
        <v>No</v>
      </c>
      <c r="W1497" t="str" s="21">
        <v>No</v>
      </c>
      <c r="X1497" s="22">
        <v>0</v>
      </c>
      <c r="Y1497" s="18">
        <v>3.5</v>
      </c>
      <c r="AB1497" t="str" s="6">
        <v>2026-10-01 10:41:27 UTC</v>
      </c>
      <c r="AC1497" t="str" s="6">
        <v>Local Line cache</v>
      </c>
      <c r="AD1497" s="23">
        <v>805847</v>
      </c>
      <c r="AE1497" s="23">
        <v>526905</v>
      </c>
      <c r="AF1497" t="str" s="23">
        <v>805847:526905:snap</v>
      </c>
      <c r="AG1497" t="str" s="23">
        <v>Yes</v>
      </c>
      <c r="AH1497" t="str" s="23">
        <v>Yes</v>
      </c>
      <c r="AI1497" s="18">
        <v>0</v>
      </c>
    </row>
    <row r="1498" ht="32" customHeight="1">
      <c r="A1498" t="str" s="7">
        <v>Grazier's Garden</v>
      </c>
      <c r="B1498" t="str" s="7">
        <v>Cantaloupe</v>
      </c>
      <c r="C1498" t="str" s="7">
        <v>each</v>
      </c>
      <c r="D1498" t="str" s="7">
        <v>Herd Share Members</v>
      </c>
      <c r="E1498" s="12">
        <v>6.65</v>
      </c>
      <c r="F1498" s="13">
        <v>7.18</v>
      </c>
      <c r="G1498" s="13">
        <f>IF(AND(ISNUMBER(E1498),ISNUMBER(F1498)),F1498-E1498,"")</f>
        <v>0.53</v>
      </c>
      <c r="H1498" s="14">
        <f>IF(AND(ISNUMBER(E1498),E1498&gt;0,ISNUMBER(F1498)),F1498/E1498-1,"")</f>
        <v>0.07969924812030071</v>
      </c>
      <c r="I1498" t="str" s="15">
        <v>Unreviewed</v>
      </c>
      <c r="J1498" s="16"/>
      <c r="K1498" t="str" s="15">
        <v/>
      </c>
      <c r="L1498" s="17" t="str">
        <f>IF(AC1498="Local catalog","",IF(AG1498="Yes",IF(ISNUMBER(E1498),E1498,""),IF(I1498="Keep current",IF(ISNUMBER(E1498),E1498,""),IF(AH1498&lt;&gt;"Yes","",IF(I1498="Approve proposed",F1498,IF(AND(I1498="Use my price",AND(ISNUMBER(J1498),J1498&gt;0)),J1498,""))))))</f>
        <v/>
      </c>
      <c r="M1498" t="str" s="7">
        <f>IF(AND(AG1498="Yes",OR(I1498="Approve proposed",I1498="Use my price")),"CHECK: protected price kept current",IF(OR(I1498="Unreviewed",I1498=""),"Pending review",IF(I1498="Hold","On hold",IF(I1498="Keep current",IF(ISNUMBER(E1498),"Kept current","CHECK: no confirmed current price"),IF(AH1498&lt;&gt;"Yes","CHECK: source needs review",IF(AND(I1498="Use my price",NOT(AND(ISNUMBER(J1498),J1498&gt;0))),"CHECK: enter a price above zero",IF(NOT(OR(I1498="Approve proposed",I1498="Use my price")),"CHECK: choose a listed decision",IF(OR(NOT(ISNUMBER(L1498)),L1498&lt;=0,NOT(ISNUMBER(Y1498)),Y1498&lt;=0,X1498&gt;=1),"CHECK: price or base unavailable",IF(L1498/(Y1498*(1-X1498))-1&lt;0,"CHECK: price below local base","Ready")))))))))</f>
        <v>Pending review</v>
      </c>
      <c r="N1498" s="18">
        <v>6.65</v>
      </c>
      <c r="O1498" s="19">
        <v>0.4</v>
      </c>
      <c r="P1498" s="14">
        <v>0.5116</v>
      </c>
      <c r="Q1498" s="20" t="str">
        <f>IF(AND(ISNUMBER(L1498),ISNUMBER(Y1498),Y1498&gt;0,X1498&lt;1),ROUND(L1498/(Y1498*(1-X1498))-1,4),"")</f>
        <v/>
      </c>
      <c r="R1498" s="12">
        <v>392.35</v>
      </c>
      <c r="S1498" s="13">
        <f>IF(AND(ISNUMBER(E1498),E1498&gt;0,ISNUMBER(F1498)),R1498*(F1498/E1498-1)*(1-'Start Here'!$B$16),0)</f>
        <v>30.331899999999983</v>
      </c>
      <c r="T1498" s="17">
        <f>IF(AND(M1498="Ready",OR(I1498="Approve proposed",AND(I1498="Use my price",AND(ISNUMBER(J1498),J1498&gt;0))),ISNUMBER(L1498),E1498&gt;0),R1498*(L1498/E1498-1)*(1-'Start Here'!$B$16),0)</f>
        <v>0</v>
      </c>
      <c r="U1498" t="str" s="6">
        <v>Currently hidden; do not activate automatically</v>
      </c>
      <c r="V1498" t="str" s="21">
        <v>No</v>
      </c>
      <c r="W1498" t="str" s="21">
        <v>No</v>
      </c>
      <c r="X1498" s="22">
        <v>0</v>
      </c>
      <c r="Y1498" s="18">
        <v>4.75</v>
      </c>
      <c r="AB1498" t="str" s="6">
        <v>2026-10-01 10:41:27 UTC</v>
      </c>
      <c r="AC1498" t="str" s="6">
        <v>Local Line cache</v>
      </c>
      <c r="AD1498" s="23">
        <v>805769</v>
      </c>
      <c r="AE1498" s="23">
        <v>526825</v>
      </c>
      <c r="AF1498" t="str" s="23">
        <v>805769:526825:herdShare</v>
      </c>
      <c r="AG1498" t="str" s="23">
        <v>No</v>
      </c>
      <c r="AH1498" t="str" s="23">
        <v>Yes</v>
      </c>
      <c r="AI1498" s="18">
        <v>280.25</v>
      </c>
    </row>
    <row r="1499" ht="32" customHeight="1">
      <c r="A1499" t="str" s="7">
        <v>Grazier's Garden</v>
      </c>
      <c r="B1499" t="str" s="7">
        <v>Cantaloupe</v>
      </c>
      <c r="C1499" t="str" s="7">
        <v>each</v>
      </c>
      <c r="D1499" t="str" s="7">
        <v>CSA Members</v>
      </c>
      <c r="E1499" s="12">
        <v>6.65</v>
      </c>
      <c r="F1499" s="13">
        <v>7.18</v>
      </c>
      <c r="G1499" s="13">
        <f>IF(AND(ISNUMBER(E1499),ISNUMBER(F1499)),F1499-E1499,"")</f>
        <v>0.53</v>
      </c>
      <c r="H1499" s="14">
        <f>IF(AND(ISNUMBER(E1499),E1499&gt;0,ISNUMBER(F1499)),F1499/E1499-1,"")</f>
        <v>0.07969924812030071</v>
      </c>
      <c r="I1499" t="str" s="15">
        <v>Unreviewed</v>
      </c>
      <c r="J1499" s="16"/>
      <c r="K1499" t="str" s="15">
        <v/>
      </c>
      <c r="L1499" s="17" t="str">
        <f>IF(AC1499="Local catalog","",IF(AG1499="Yes",IF(ISNUMBER(E1499),E1499,""),IF(I1499="Keep current",IF(ISNUMBER(E1499),E1499,""),IF(AH1499&lt;&gt;"Yes","",IF(I1499="Approve proposed",F1499,IF(AND(I1499="Use my price",AND(ISNUMBER(J1499),J1499&gt;0)),J1499,""))))))</f>
        <v/>
      </c>
      <c r="M1499" t="str" s="7">
        <f>IF(AND(AG1499="Yes",OR(I1499="Approve proposed",I1499="Use my price")),"CHECK: protected price kept current",IF(OR(I1499="Unreviewed",I1499=""),"Pending review",IF(I1499="Hold","On hold",IF(I1499="Keep current",IF(ISNUMBER(E1499),"Kept current","CHECK: no confirmed current price"),IF(AH1499&lt;&gt;"Yes","CHECK: source needs review",IF(AND(I1499="Use my price",NOT(AND(ISNUMBER(J1499),J1499&gt;0))),"CHECK: enter a price above zero",IF(NOT(OR(I1499="Approve proposed",I1499="Use my price")),"CHECK: choose a listed decision",IF(OR(NOT(ISNUMBER(L1499)),L1499&lt;=0,NOT(ISNUMBER(Y1499)),Y1499&lt;=0,X1499&gt;=1),"CHECK: price or base unavailable",IF(L1499/(Y1499*(1-X1499))-1&lt;0,"CHECK: price below local base","Ready")))))))))</f>
        <v>Pending review</v>
      </c>
      <c r="N1499" s="18">
        <v>6.65</v>
      </c>
      <c r="O1499" s="19">
        <v>0.4</v>
      </c>
      <c r="P1499" s="14">
        <v>0.5116</v>
      </c>
      <c r="Q1499" s="20" t="str">
        <f>IF(AND(ISNUMBER(L1499),ISNUMBER(Y1499),Y1499&gt;0,X1499&lt;1),ROUND(L1499/(Y1499*(1-X1499))-1,4),"")</f>
        <v/>
      </c>
      <c r="R1499" s="12">
        <v>0</v>
      </c>
      <c r="S1499" s="13">
        <f>IF(AND(ISNUMBER(E1499),E1499&gt;0,ISNUMBER(F1499)),R1499*(F1499/E1499-1)*(1-'Start Here'!$B$16),0)</f>
        <v>0</v>
      </c>
      <c r="T1499" s="17">
        <f>IF(AND(M1499="Ready",OR(I1499="Approve proposed",AND(I1499="Use my price",AND(ISNUMBER(J1499),J1499&gt;0))),ISNUMBER(L1499),E1499&gt;0),R1499*(L1499/E1499-1)*(1-'Start Here'!$B$16),0)</f>
        <v>0</v>
      </c>
      <c r="U1499" t="str" s="6">
        <v>Currently hidden; do not activate automatically</v>
      </c>
      <c r="V1499" t="str" s="21">
        <v>No</v>
      </c>
      <c r="W1499" t="str" s="21">
        <v>No</v>
      </c>
      <c r="X1499" s="22">
        <v>0</v>
      </c>
      <c r="Y1499" s="18">
        <v>4.75</v>
      </c>
      <c r="AB1499" t="str" s="6">
        <v>2026-10-01 10:41:27 UTC</v>
      </c>
      <c r="AC1499" t="str" s="6">
        <v>Local Line cache</v>
      </c>
      <c r="AD1499" s="23">
        <v>805769</v>
      </c>
      <c r="AE1499" s="23">
        <v>526825</v>
      </c>
      <c r="AF1499" t="str" s="23">
        <v>805769:526825:member</v>
      </c>
      <c r="AG1499" t="str" s="23">
        <v>No</v>
      </c>
      <c r="AH1499" t="str" s="23">
        <v>Yes</v>
      </c>
      <c r="AI1499" s="18">
        <v>0</v>
      </c>
    </row>
    <row r="1500" ht="32" customHeight="1">
      <c r="A1500" t="str" s="7">
        <v>Grazier's Garden</v>
      </c>
      <c r="B1500" t="str" s="7">
        <v>Cantaloupe</v>
      </c>
      <c r="C1500" t="str" s="7">
        <v>each</v>
      </c>
      <c r="D1500" t="str" s="7">
        <v>Guest Basket</v>
      </c>
      <c r="E1500" s="12">
        <v>6.65</v>
      </c>
      <c r="F1500" s="13">
        <v>7.18</v>
      </c>
      <c r="G1500" s="13">
        <f>IF(AND(ISNUMBER(E1500),ISNUMBER(F1500)),F1500-E1500,"")</f>
        <v>0.53</v>
      </c>
      <c r="H1500" s="14">
        <f>IF(AND(ISNUMBER(E1500),E1500&gt;0,ISNUMBER(F1500)),F1500/E1500-1,"")</f>
        <v>0.07969924812030071</v>
      </c>
      <c r="I1500" t="str" s="15">
        <v>Unreviewed</v>
      </c>
      <c r="J1500" s="16"/>
      <c r="K1500" t="str" s="15">
        <v/>
      </c>
      <c r="L1500" s="17" t="str">
        <f>IF(AC1500="Local catalog","",IF(AG1500="Yes",IF(ISNUMBER(E1500),E1500,""),IF(I1500="Keep current",IF(ISNUMBER(E1500),E1500,""),IF(AH1500&lt;&gt;"Yes","",IF(I1500="Approve proposed",F1500,IF(AND(I1500="Use my price",AND(ISNUMBER(J1500),J1500&gt;0)),J1500,""))))))</f>
        <v/>
      </c>
      <c r="M1500" t="str" s="7">
        <f>IF(AND(AG1500="Yes",OR(I1500="Approve proposed",I1500="Use my price")),"CHECK: protected price kept current",IF(OR(I1500="Unreviewed",I1500=""),"Pending review",IF(I1500="Hold","On hold",IF(I1500="Keep current",IF(ISNUMBER(E1500),"Kept current","CHECK: no confirmed current price"),IF(AH1500&lt;&gt;"Yes","CHECK: source needs review",IF(AND(I1500="Use my price",NOT(AND(ISNUMBER(J1500),J1500&gt;0))),"CHECK: enter a price above zero",IF(NOT(OR(I1500="Approve proposed",I1500="Use my price")),"CHECK: choose a listed decision",IF(OR(NOT(ISNUMBER(L1500)),L1500&lt;=0,NOT(ISNUMBER(Y1500)),Y1500&lt;=0,X1500&gt;=1),"CHECK: price or base unavailable",IF(L1500/(Y1500*(1-X1500))-1&lt;0,"CHECK: price below local base","Ready")))))))))</f>
        <v>Pending review</v>
      </c>
      <c r="N1500" s="18">
        <v>6.65</v>
      </c>
      <c r="O1500" s="19">
        <v>0.4</v>
      </c>
      <c r="P1500" s="14">
        <v>0.5116</v>
      </c>
      <c r="Q1500" s="20" t="str">
        <f>IF(AND(ISNUMBER(L1500),ISNUMBER(Y1500),Y1500&gt;0,X1500&lt;1),ROUND(L1500/(Y1500*(1-X1500))-1,4),"")</f>
        <v/>
      </c>
      <c r="R1500" s="12">
        <v>33.25</v>
      </c>
      <c r="S1500" s="13">
        <f>IF(AND(ISNUMBER(E1500),E1500&gt;0,ISNUMBER(F1500)),R1500*(F1500/E1500-1)*(1-'Start Here'!$B$16),0)</f>
        <v>2.5704999999999987</v>
      </c>
      <c r="T1500" s="17">
        <f>IF(AND(M1500="Ready",OR(I1500="Approve proposed",AND(I1500="Use my price",AND(ISNUMBER(J1500),J1500&gt;0))),ISNUMBER(L1500),E1500&gt;0),R1500*(L1500/E1500-1)*(1-'Start Here'!$B$16),0)</f>
        <v>0</v>
      </c>
      <c r="U1500" t="str" s="6">
        <v>Currently hidden; do not activate automatically</v>
      </c>
      <c r="V1500" t="str" s="21">
        <v>No</v>
      </c>
      <c r="W1500" t="str" s="21">
        <v>No</v>
      </c>
      <c r="X1500" s="22">
        <v>0</v>
      </c>
      <c r="Y1500" s="18">
        <v>4.75</v>
      </c>
      <c r="AB1500" t="str" s="6">
        <v>2026-10-01 10:41:27 UTC</v>
      </c>
      <c r="AC1500" t="str" s="6">
        <v>Local Line cache</v>
      </c>
      <c r="AD1500" s="23">
        <v>805769</v>
      </c>
      <c r="AE1500" s="23">
        <v>526825</v>
      </c>
      <c r="AF1500" t="str" s="23">
        <v>805769:526825:guest</v>
      </c>
      <c r="AG1500" t="str" s="23">
        <v>No</v>
      </c>
      <c r="AH1500" t="str" s="23">
        <v>Yes</v>
      </c>
      <c r="AI1500" s="18">
        <v>23.75</v>
      </c>
    </row>
    <row r="1501" ht="32" customHeight="1">
      <c r="A1501" t="str" s="7">
        <v>Grazier's Garden</v>
      </c>
      <c r="B1501" t="str" s="7">
        <v>Cantaloupe</v>
      </c>
      <c r="C1501" t="str" s="7">
        <v>each</v>
      </c>
      <c r="D1501" t="str" s="7">
        <v>SNAP</v>
      </c>
      <c r="E1501" s="12">
        <v>6.65</v>
      </c>
      <c r="F1501" s="13">
        <v>6.65</v>
      </c>
      <c r="G1501" s="13">
        <f>IF(AND(ISNUMBER(E1501),ISNUMBER(F1501)),F1501-E1501,"")</f>
        <v>0</v>
      </c>
      <c r="H1501" s="14">
        <f>IF(AND(ISNUMBER(E1501),E1501&gt;0,ISNUMBER(F1501)),F1501/E1501-1,"")</f>
        <v>0</v>
      </c>
      <c r="I1501" t="str" s="15">
        <v>Keep current</v>
      </c>
      <c r="J1501" s="16"/>
      <c r="K1501" t="str" s="15">
        <v/>
      </c>
      <c r="L1501" s="17">
        <f>IF(AC1501="Local catalog","",IF(AG1501="Yes",IF(ISNUMBER(E1501),E1501,""),IF(I1501="Keep current",IF(ISNUMBER(E1501),E1501,""),IF(AH1501&lt;&gt;"Yes","",IF(I1501="Approve proposed",F1501,IF(AND(I1501="Use my price",AND(ISNUMBER(J1501),J1501&gt;0)),J1501,""))))))</f>
        <v>6.65</v>
      </c>
      <c r="M1501" t="str" s="7">
        <f>IF(AND(AG1501="Yes",OR(I1501="Approve proposed",I1501="Use my price")),"CHECK: protected price kept current",IF(OR(I1501="Unreviewed",I1501=""),"Pending review",IF(I1501="Hold","On hold",IF(I1501="Keep current",IF(ISNUMBER(E1501),"Kept current","CHECK: no confirmed current price"),IF(AH1501&lt;&gt;"Yes","CHECK: source needs review",IF(AND(I1501="Use my price",NOT(AND(ISNUMBER(J1501),J1501&gt;0))),"CHECK: enter a price above zero",IF(NOT(OR(I1501="Approve proposed",I1501="Use my price")),"CHECK: choose a listed decision",IF(OR(NOT(ISNUMBER(L1501)),L1501&lt;=0,NOT(ISNUMBER(Y1501)),Y1501&lt;=0,X1501&gt;=1),"CHECK: price or base unavailable",IF(L1501/(Y1501*(1-X1501))-1&lt;0,"CHECK: price below local base","Ready")))))))))</f>
        <v>Kept current</v>
      </c>
      <c r="N1501" s="18">
        <v>6.65</v>
      </c>
      <c r="O1501" s="19">
        <v>0.4</v>
      </c>
      <c r="P1501" s="14">
        <v>0.4</v>
      </c>
      <c r="Q1501" s="20">
        <f>IF(AND(ISNUMBER(L1501),ISNUMBER(Y1501),Y1501&gt;0,X1501&lt;1),ROUND(L1501/(Y1501*(1-X1501))-1,4),"")</f>
        <v>0.4</v>
      </c>
      <c r="R1501" s="12">
        <v>0</v>
      </c>
      <c r="S1501" s="13">
        <f>IF(AND(ISNUMBER(E1501),E1501&gt;0,ISNUMBER(F1501)),R1501*(F1501/E1501-1)*(1-'Start Here'!$B$16),0)</f>
        <v>0</v>
      </c>
      <c r="T1501" s="17">
        <f>IF(AND(M1501="Ready",OR(I1501="Approve proposed",AND(I1501="Use my price",AND(ISNUMBER(J1501),J1501&gt;0))),ISNUMBER(L1501),E1501&gt;0),R1501*(L1501/E1501-1)*(1-'Start Here'!$B$16),0)</f>
        <v>0</v>
      </c>
      <c r="U1501" t="str" s="6">
        <v>SNAP: preserve existing selling price; Currently hidden; do not activate automatically</v>
      </c>
      <c r="V1501" t="str" s="21">
        <v>No</v>
      </c>
      <c r="W1501" t="str" s="21">
        <v>No</v>
      </c>
      <c r="X1501" s="22">
        <v>0</v>
      </c>
      <c r="Y1501" s="18">
        <v>4.75</v>
      </c>
      <c r="AB1501" t="str" s="6">
        <v>2026-10-01 10:41:27 UTC</v>
      </c>
      <c r="AC1501" t="str" s="6">
        <v>Local Line cache</v>
      </c>
      <c r="AD1501" s="23">
        <v>805769</v>
      </c>
      <c r="AE1501" s="23">
        <v>526825</v>
      </c>
      <c r="AF1501" t="str" s="23">
        <v>805769:526825:snap</v>
      </c>
      <c r="AG1501" t="str" s="23">
        <v>Yes</v>
      </c>
      <c r="AH1501" t="str" s="23">
        <v>Yes</v>
      </c>
      <c r="AI1501" s="18">
        <v>0</v>
      </c>
    </row>
    <row r="1502" ht="32" customHeight="1">
      <c r="A1502" t="str" s="7">
        <v>Grazier's Garden</v>
      </c>
      <c r="B1502" t="str" s="7">
        <v>Carrot (Baby) Bunch</v>
      </c>
      <c r="C1502" t="str" s="7">
        <v>bu</v>
      </c>
      <c r="D1502" t="str" s="7">
        <v>Herd Share Members</v>
      </c>
      <c r="E1502" s="12">
        <v>3.78</v>
      </c>
      <c r="F1502" s="13">
        <v>4.08</v>
      </c>
      <c r="G1502" s="13">
        <f>IF(AND(ISNUMBER(E1502),ISNUMBER(F1502)),F1502-E1502,"")</f>
        <v>0.3</v>
      </c>
      <c r="H1502" s="14">
        <f>IF(AND(ISNUMBER(E1502),E1502&gt;0,ISNUMBER(F1502)),F1502/E1502-1,"")</f>
        <v>0.07936507936507953</v>
      </c>
      <c r="I1502" t="str" s="15">
        <v>Unreviewed</v>
      </c>
      <c r="J1502" s="16"/>
      <c r="K1502" t="str" s="15">
        <v/>
      </c>
      <c r="L1502" s="17" t="str">
        <f>IF(AC1502="Local catalog","",IF(AG1502="Yes",IF(ISNUMBER(E1502),E1502,""),IF(I1502="Keep current",IF(ISNUMBER(E1502),E1502,""),IF(AH1502&lt;&gt;"Yes","",IF(I1502="Approve proposed",F1502,IF(AND(I1502="Use my price",AND(ISNUMBER(J1502),J1502&gt;0)),J1502,""))))))</f>
        <v/>
      </c>
      <c r="M1502" t="str" s="7">
        <f>IF(AND(AG1502="Yes",OR(I1502="Approve proposed",I1502="Use my price")),"CHECK: protected price kept current",IF(OR(I1502="Unreviewed",I1502=""),"Pending review",IF(I1502="Hold","On hold",IF(I1502="Keep current",IF(ISNUMBER(E1502),"Kept current","CHECK: no confirmed current price"),IF(AH1502&lt;&gt;"Yes","CHECK: source needs review",IF(AND(I1502="Use my price",NOT(AND(ISNUMBER(J1502),J1502&gt;0))),"CHECK: enter a price above zero",IF(NOT(OR(I1502="Approve proposed",I1502="Use my price")),"CHECK: choose a listed decision",IF(OR(NOT(ISNUMBER(L1502)),L1502&lt;=0,NOT(ISNUMBER(Y1502)),Y1502&lt;=0,X1502&gt;=1),"CHECK: price or base unavailable",IF(L1502/(Y1502*(1-X1502))-1&lt;0,"CHECK: price below local base","Ready")))))))))</f>
        <v>Pending review</v>
      </c>
      <c r="N1502" s="18">
        <v>3.78</v>
      </c>
      <c r="O1502" s="19">
        <v>0.4</v>
      </c>
      <c r="P1502" s="14">
        <v>0.5111</v>
      </c>
      <c r="Q1502" s="20" t="str">
        <f>IF(AND(ISNUMBER(L1502),ISNUMBER(Y1502),Y1502&gt;0,X1502&lt;1),ROUND(L1502/(Y1502*(1-X1502))-1,4),"")</f>
        <v/>
      </c>
      <c r="R1502" s="12">
        <v>0</v>
      </c>
      <c r="S1502" s="13">
        <f>IF(AND(ISNUMBER(E1502),E1502&gt;0,ISNUMBER(F1502)),R1502*(F1502/E1502-1)*(1-'Start Here'!$B$16),0)</f>
        <v>0</v>
      </c>
      <c r="T1502" s="17">
        <f>IF(AND(M1502="Ready",OR(I1502="Approve proposed",AND(I1502="Use my price",AND(ISNUMBER(J1502),J1502&gt;0))),ISNUMBER(L1502),E1502&gt;0),R1502*(L1502/E1502-1)*(1-'Start Here'!$B$16),0)</f>
        <v>0</v>
      </c>
      <c r="U1502" t="str" s="6">
        <v>Currently hidden; do not activate automatically</v>
      </c>
      <c r="V1502" t="str" s="21">
        <v>No</v>
      </c>
      <c r="W1502" t="str" s="21">
        <v>No</v>
      </c>
      <c r="X1502" s="22">
        <v>0</v>
      </c>
      <c r="Y1502" s="18">
        <v>2.7</v>
      </c>
      <c r="AB1502" t="str" s="6">
        <v>2026-10-01 10:41:27 UTC</v>
      </c>
      <c r="AC1502" t="str" s="6">
        <v>Local Line cache</v>
      </c>
      <c r="AD1502" s="23">
        <v>1012284</v>
      </c>
      <c r="AE1502" s="23">
        <v>795617</v>
      </c>
      <c r="AF1502" t="str" s="23">
        <v>1012284:795617:herdShare</v>
      </c>
      <c r="AG1502" t="str" s="23">
        <v>No</v>
      </c>
      <c r="AH1502" t="str" s="23">
        <v>Yes</v>
      </c>
      <c r="AI1502" s="18">
        <v>0</v>
      </c>
    </row>
    <row r="1503" ht="32" customHeight="1">
      <c r="A1503" t="str" s="7">
        <v>Grazier's Garden</v>
      </c>
      <c r="B1503" t="str" s="7">
        <v>Carrot (Baby) Bunch</v>
      </c>
      <c r="C1503" t="str" s="7">
        <v>bu</v>
      </c>
      <c r="D1503" t="str" s="7">
        <v>CSA Members</v>
      </c>
      <c r="E1503" s="12">
        <v>3.78</v>
      </c>
      <c r="F1503" s="13">
        <v>4.08</v>
      </c>
      <c r="G1503" s="13">
        <f>IF(AND(ISNUMBER(E1503),ISNUMBER(F1503)),F1503-E1503,"")</f>
        <v>0.3</v>
      </c>
      <c r="H1503" s="14">
        <f>IF(AND(ISNUMBER(E1503),E1503&gt;0,ISNUMBER(F1503)),F1503/E1503-1,"")</f>
        <v>0.07936507936507953</v>
      </c>
      <c r="I1503" t="str" s="15">
        <v>Unreviewed</v>
      </c>
      <c r="J1503" s="16"/>
      <c r="K1503" t="str" s="15">
        <v/>
      </c>
      <c r="L1503" s="17" t="str">
        <f>IF(AC1503="Local catalog","",IF(AG1503="Yes",IF(ISNUMBER(E1503),E1503,""),IF(I1503="Keep current",IF(ISNUMBER(E1503),E1503,""),IF(AH1503&lt;&gt;"Yes","",IF(I1503="Approve proposed",F1503,IF(AND(I1503="Use my price",AND(ISNUMBER(J1503),J1503&gt;0)),J1503,""))))))</f>
        <v/>
      </c>
      <c r="M1503" t="str" s="7">
        <f>IF(AND(AG1503="Yes",OR(I1503="Approve proposed",I1503="Use my price")),"CHECK: protected price kept current",IF(OR(I1503="Unreviewed",I1503=""),"Pending review",IF(I1503="Hold","On hold",IF(I1503="Keep current",IF(ISNUMBER(E1503),"Kept current","CHECK: no confirmed current price"),IF(AH1503&lt;&gt;"Yes","CHECK: source needs review",IF(AND(I1503="Use my price",NOT(AND(ISNUMBER(J1503),J1503&gt;0))),"CHECK: enter a price above zero",IF(NOT(OR(I1503="Approve proposed",I1503="Use my price")),"CHECK: choose a listed decision",IF(OR(NOT(ISNUMBER(L1503)),L1503&lt;=0,NOT(ISNUMBER(Y1503)),Y1503&lt;=0,X1503&gt;=1),"CHECK: price or base unavailable",IF(L1503/(Y1503*(1-X1503))-1&lt;0,"CHECK: price below local base","Ready")))))))))</f>
        <v>Pending review</v>
      </c>
      <c r="N1503" s="18">
        <v>3.78</v>
      </c>
      <c r="O1503" s="19">
        <v>0.4</v>
      </c>
      <c r="P1503" s="14">
        <v>0.5111</v>
      </c>
      <c r="Q1503" s="20" t="str">
        <f>IF(AND(ISNUMBER(L1503),ISNUMBER(Y1503),Y1503&gt;0,X1503&lt;1),ROUND(L1503/(Y1503*(1-X1503))-1,4),"")</f>
        <v/>
      </c>
      <c r="R1503" s="12">
        <v>0</v>
      </c>
      <c r="S1503" s="13">
        <f>IF(AND(ISNUMBER(E1503),E1503&gt;0,ISNUMBER(F1503)),R1503*(F1503/E1503-1)*(1-'Start Here'!$B$16),0)</f>
        <v>0</v>
      </c>
      <c r="T1503" s="17">
        <f>IF(AND(M1503="Ready",OR(I1503="Approve proposed",AND(I1503="Use my price",AND(ISNUMBER(J1503),J1503&gt;0))),ISNUMBER(L1503),E1503&gt;0),R1503*(L1503/E1503-1)*(1-'Start Here'!$B$16),0)</f>
        <v>0</v>
      </c>
      <c r="U1503" t="str" s="6">
        <v>Currently hidden; do not activate automatically</v>
      </c>
      <c r="V1503" t="str" s="21">
        <v>No</v>
      </c>
      <c r="W1503" t="str" s="21">
        <v>No</v>
      </c>
      <c r="X1503" s="22">
        <v>0</v>
      </c>
      <c r="Y1503" s="18">
        <v>2.7</v>
      </c>
      <c r="AB1503" t="str" s="6">
        <v>2026-10-01 10:41:27 UTC</v>
      </c>
      <c r="AC1503" t="str" s="6">
        <v>Local Line cache</v>
      </c>
      <c r="AD1503" s="23">
        <v>1012284</v>
      </c>
      <c r="AE1503" s="23">
        <v>795617</v>
      </c>
      <c r="AF1503" t="str" s="23">
        <v>1012284:795617:member</v>
      </c>
      <c r="AG1503" t="str" s="23">
        <v>No</v>
      </c>
      <c r="AH1503" t="str" s="23">
        <v>Yes</v>
      </c>
      <c r="AI1503" s="18">
        <v>0</v>
      </c>
    </row>
    <row r="1504" ht="32" customHeight="1">
      <c r="A1504" t="str" s="7">
        <v>Grazier's Garden</v>
      </c>
      <c r="B1504" t="str" s="7">
        <v>Carrot (Baby) Bunch</v>
      </c>
      <c r="C1504" t="str" s="7">
        <v>bu</v>
      </c>
      <c r="D1504" t="str" s="7">
        <v>Guest Basket</v>
      </c>
      <c r="E1504" s="12">
        <v>3.78</v>
      </c>
      <c r="F1504" s="13">
        <v>4.08</v>
      </c>
      <c r="G1504" s="13">
        <f>IF(AND(ISNUMBER(E1504),ISNUMBER(F1504)),F1504-E1504,"")</f>
        <v>0.3</v>
      </c>
      <c r="H1504" s="14">
        <f>IF(AND(ISNUMBER(E1504),E1504&gt;0,ISNUMBER(F1504)),F1504/E1504-1,"")</f>
        <v>0.07936507936507953</v>
      </c>
      <c r="I1504" t="str" s="15">
        <v>Unreviewed</v>
      </c>
      <c r="J1504" s="16"/>
      <c r="K1504" t="str" s="15">
        <v/>
      </c>
      <c r="L1504" s="17" t="str">
        <f>IF(AC1504="Local catalog","",IF(AG1504="Yes",IF(ISNUMBER(E1504),E1504,""),IF(I1504="Keep current",IF(ISNUMBER(E1504),E1504,""),IF(AH1504&lt;&gt;"Yes","",IF(I1504="Approve proposed",F1504,IF(AND(I1504="Use my price",AND(ISNUMBER(J1504),J1504&gt;0)),J1504,""))))))</f>
        <v/>
      </c>
      <c r="M1504" t="str" s="7">
        <f>IF(AND(AG1504="Yes",OR(I1504="Approve proposed",I1504="Use my price")),"CHECK: protected price kept current",IF(OR(I1504="Unreviewed",I1504=""),"Pending review",IF(I1504="Hold","On hold",IF(I1504="Keep current",IF(ISNUMBER(E1504),"Kept current","CHECK: no confirmed current price"),IF(AH1504&lt;&gt;"Yes","CHECK: source needs review",IF(AND(I1504="Use my price",NOT(AND(ISNUMBER(J1504),J1504&gt;0))),"CHECK: enter a price above zero",IF(NOT(OR(I1504="Approve proposed",I1504="Use my price")),"CHECK: choose a listed decision",IF(OR(NOT(ISNUMBER(L1504)),L1504&lt;=0,NOT(ISNUMBER(Y1504)),Y1504&lt;=0,X1504&gt;=1),"CHECK: price or base unavailable",IF(L1504/(Y1504*(1-X1504))-1&lt;0,"CHECK: price below local base","Ready")))))))))</f>
        <v>Pending review</v>
      </c>
      <c r="N1504" s="18">
        <v>3.78</v>
      </c>
      <c r="O1504" s="19">
        <v>0.4</v>
      </c>
      <c r="P1504" s="14">
        <v>0.5111</v>
      </c>
      <c r="Q1504" s="20" t="str">
        <f>IF(AND(ISNUMBER(L1504),ISNUMBER(Y1504),Y1504&gt;0,X1504&lt;1),ROUND(L1504/(Y1504*(1-X1504))-1,4),"")</f>
        <v/>
      </c>
      <c r="R1504" s="12">
        <v>0</v>
      </c>
      <c r="S1504" s="13">
        <f>IF(AND(ISNUMBER(E1504),E1504&gt;0,ISNUMBER(F1504)),R1504*(F1504/E1504-1)*(1-'Start Here'!$B$16),0)</f>
        <v>0</v>
      </c>
      <c r="T1504" s="17">
        <f>IF(AND(M1504="Ready",OR(I1504="Approve proposed",AND(I1504="Use my price",AND(ISNUMBER(J1504),J1504&gt;0))),ISNUMBER(L1504),E1504&gt;0),R1504*(L1504/E1504-1)*(1-'Start Here'!$B$16),0)</f>
        <v>0</v>
      </c>
      <c r="U1504" t="str" s="6">
        <v>Currently hidden; do not activate automatically</v>
      </c>
      <c r="V1504" t="str" s="21">
        <v>No</v>
      </c>
      <c r="W1504" t="str" s="21">
        <v>No</v>
      </c>
      <c r="X1504" s="22">
        <v>0</v>
      </c>
      <c r="Y1504" s="18">
        <v>2.7</v>
      </c>
      <c r="AB1504" t="str" s="6">
        <v>2026-10-01 10:41:27 UTC</v>
      </c>
      <c r="AC1504" t="str" s="6">
        <v>Local Line cache</v>
      </c>
      <c r="AD1504" s="23">
        <v>1012284</v>
      </c>
      <c r="AE1504" s="23">
        <v>795617</v>
      </c>
      <c r="AF1504" t="str" s="23">
        <v>1012284:795617:guest</v>
      </c>
      <c r="AG1504" t="str" s="23">
        <v>No</v>
      </c>
      <c r="AH1504" t="str" s="23">
        <v>Yes</v>
      </c>
      <c r="AI1504" s="18">
        <v>0</v>
      </c>
    </row>
    <row r="1505" ht="32" customHeight="1">
      <c r="A1505" t="str" s="7">
        <v>Grazier's Garden</v>
      </c>
      <c r="B1505" t="str" s="7">
        <v>Carrot (Baby) Bunch</v>
      </c>
      <c r="C1505" t="str" s="7">
        <v>bu</v>
      </c>
      <c r="D1505" t="str" s="7">
        <v>SNAP</v>
      </c>
      <c r="E1505" s="12">
        <v>3.78</v>
      </c>
      <c r="F1505" s="13">
        <v>3.78</v>
      </c>
      <c r="G1505" s="13">
        <f>IF(AND(ISNUMBER(E1505),ISNUMBER(F1505)),F1505-E1505,"")</f>
        <v>0</v>
      </c>
      <c r="H1505" s="14">
        <f>IF(AND(ISNUMBER(E1505),E1505&gt;0,ISNUMBER(F1505)),F1505/E1505-1,"")</f>
        <v>0</v>
      </c>
      <c r="I1505" t="str" s="15">
        <v>Keep current</v>
      </c>
      <c r="J1505" s="16"/>
      <c r="K1505" t="str" s="15">
        <v/>
      </c>
      <c r="L1505" s="17">
        <f>IF(AC1505="Local catalog","",IF(AG1505="Yes",IF(ISNUMBER(E1505),E1505,""),IF(I1505="Keep current",IF(ISNUMBER(E1505),E1505,""),IF(AH1505&lt;&gt;"Yes","",IF(I1505="Approve proposed",F1505,IF(AND(I1505="Use my price",AND(ISNUMBER(J1505),J1505&gt;0)),J1505,""))))))</f>
        <v>3.78</v>
      </c>
      <c r="M1505" t="str" s="7">
        <f>IF(AND(AG1505="Yes",OR(I1505="Approve proposed",I1505="Use my price")),"CHECK: protected price kept current",IF(OR(I1505="Unreviewed",I1505=""),"Pending review",IF(I1505="Hold","On hold",IF(I1505="Keep current",IF(ISNUMBER(E1505),"Kept current","CHECK: no confirmed current price"),IF(AH1505&lt;&gt;"Yes","CHECK: source needs review",IF(AND(I1505="Use my price",NOT(AND(ISNUMBER(J1505),J1505&gt;0))),"CHECK: enter a price above zero",IF(NOT(OR(I1505="Approve proposed",I1505="Use my price")),"CHECK: choose a listed decision",IF(OR(NOT(ISNUMBER(L1505)),L1505&lt;=0,NOT(ISNUMBER(Y1505)),Y1505&lt;=0,X1505&gt;=1),"CHECK: price or base unavailable",IF(L1505/(Y1505*(1-X1505))-1&lt;0,"CHECK: price below local base","Ready")))))))))</f>
        <v>Kept current</v>
      </c>
      <c r="N1505" s="18">
        <v>3.78</v>
      </c>
      <c r="O1505" s="19">
        <v>0.4</v>
      </c>
      <c r="P1505" s="14">
        <v>0.4</v>
      </c>
      <c r="Q1505" s="20">
        <f>IF(AND(ISNUMBER(L1505),ISNUMBER(Y1505),Y1505&gt;0,X1505&lt;1),ROUND(L1505/(Y1505*(1-X1505))-1,4),"")</f>
        <v>0.4</v>
      </c>
      <c r="R1505" s="12">
        <v>0</v>
      </c>
      <c r="S1505" s="13">
        <f>IF(AND(ISNUMBER(E1505),E1505&gt;0,ISNUMBER(F1505)),R1505*(F1505/E1505-1)*(1-'Start Here'!$B$16),0)</f>
        <v>0</v>
      </c>
      <c r="T1505" s="17">
        <f>IF(AND(M1505="Ready",OR(I1505="Approve proposed",AND(I1505="Use my price",AND(ISNUMBER(J1505),J1505&gt;0))),ISNUMBER(L1505),E1505&gt;0),R1505*(L1505/E1505-1)*(1-'Start Here'!$B$16),0)</f>
        <v>0</v>
      </c>
      <c r="U1505" t="str" s="6">
        <v>SNAP: preserve existing selling price; Currently hidden; do not activate automatically</v>
      </c>
      <c r="V1505" t="str" s="21">
        <v>No</v>
      </c>
      <c r="W1505" t="str" s="21">
        <v>No</v>
      </c>
      <c r="X1505" s="22">
        <v>0</v>
      </c>
      <c r="Y1505" s="18">
        <v>2.7</v>
      </c>
      <c r="AB1505" t="str" s="6">
        <v>2026-10-01 10:41:27 UTC</v>
      </c>
      <c r="AC1505" t="str" s="6">
        <v>Local Line cache</v>
      </c>
      <c r="AD1505" s="23">
        <v>1012284</v>
      </c>
      <c r="AE1505" s="23">
        <v>795617</v>
      </c>
      <c r="AF1505" t="str" s="23">
        <v>1012284:795617:snap</v>
      </c>
      <c r="AG1505" t="str" s="23">
        <v>Yes</v>
      </c>
      <c r="AH1505" t="str" s="23">
        <v>Yes</v>
      </c>
      <c r="AI1505" s="18">
        <v>0</v>
      </c>
    </row>
    <row r="1506" ht="32" customHeight="1">
      <c r="A1506" t="str" s="7">
        <v>Grazier's Garden</v>
      </c>
      <c r="B1506" t="str" s="7">
        <v>Cauliflower</v>
      </c>
      <c r="C1506" t="str" s="7">
        <v>ea</v>
      </c>
      <c r="D1506" t="str" s="7">
        <v>Herd Share Members</v>
      </c>
      <c r="E1506" s="12">
        <v>7</v>
      </c>
      <c r="F1506" s="13">
        <v>7.56</v>
      </c>
      <c r="G1506" s="13">
        <f>IF(AND(ISNUMBER(E1506),ISNUMBER(F1506)),F1506-E1506,"")</f>
        <v>0.56</v>
      </c>
      <c r="H1506" s="14">
        <f>IF(AND(ISNUMBER(E1506),E1506&gt;0,ISNUMBER(F1506)),F1506/E1506-1,"")</f>
        <v>0.07999999999999985</v>
      </c>
      <c r="I1506" t="str" s="15">
        <v>Unreviewed</v>
      </c>
      <c r="J1506" s="16"/>
      <c r="K1506" t="str" s="15">
        <v/>
      </c>
      <c r="L1506" s="17" t="str">
        <f>IF(AC1506="Local catalog","",IF(AG1506="Yes",IF(ISNUMBER(E1506),E1506,""),IF(I1506="Keep current",IF(ISNUMBER(E1506),E1506,""),IF(AH1506&lt;&gt;"Yes","",IF(I1506="Approve proposed",F1506,IF(AND(I1506="Use my price",AND(ISNUMBER(J1506),J1506&gt;0)),J1506,""))))))</f>
        <v/>
      </c>
      <c r="M1506" t="str" s="7">
        <f>IF(AND(AG1506="Yes",OR(I1506="Approve proposed",I1506="Use my price")),"CHECK: protected price kept current",IF(OR(I1506="Unreviewed",I1506=""),"Pending review",IF(I1506="Hold","On hold",IF(I1506="Keep current",IF(ISNUMBER(E1506),"Kept current","CHECK: no confirmed current price"),IF(AH1506&lt;&gt;"Yes","CHECK: source needs review",IF(AND(I1506="Use my price",NOT(AND(ISNUMBER(J1506),J1506&gt;0))),"CHECK: enter a price above zero",IF(NOT(OR(I1506="Approve proposed",I1506="Use my price")),"CHECK: choose a listed decision",IF(OR(NOT(ISNUMBER(L1506)),L1506&lt;=0,NOT(ISNUMBER(Y1506)),Y1506&lt;=0,X1506&gt;=1),"CHECK: price or base unavailable",IF(L1506/(Y1506*(1-X1506))-1&lt;0,"CHECK: price below local base","Ready")))))))))</f>
        <v>Pending review</v>
      </c>
      <c r="N1506" s="18">
        <v>7</v>
      </c>
      <c r="O1506" s="19">
        <v>0.4</v>
      </c>
      <c r="P1506" s="14">
        <v>0.512</v>
      </c>
      <c r="Q1506" s="20" t="str">
        <f>IF(AND(ISNUMBER(L1506),ISNUMBER(Y1506),Y1506&gt;0,X1506&lt;1),ROUND(L1506/(Y1506*(1-X1506))-1,4),"")</f>
        <v/>
      </c>
      <c r="R1506" s="12">
        <v>28</v>
      </c>
      <c r="S1506" s="13">
        <f>IF(AND(ISNUMBER(E1506),E1506&gt;0,ISNUMBER(F1506)),R1506*(F1506/E1506-1)*(1-'Start Here'!$B$16),0)</f>
        <v>2.1727999999999956</v>
      </c>
      <c r="T1506" s="17">
        <f>IF(AND(M1506="Ready",OR(I1506="Approve proposed",AND(I1506="Use my price",AND(ISNUMBER(J1506),J1506&gt;0))),ISNUMBER(L1506),E1506&gt;0),R1506*(L1506/E1506-1)*(1-'Start Here'!$B$16),0)</f>
        <v>0</v>
      </c>
      <c r="U1506" t="str" s="6">
        <v>Currently hidden; do not activate automatically</v>
      </c>
      <c r="V1506" t="str" s="21">
        <v>No</v>
      </c>
      <c r="W1506" t="str" s="21">
        <v>No</v>
      </c>
      <c r="X1506" s="22">
        <v>0</v>
      </c>
      <c r="Y1506" s="18">
        <v>5</v>
      </c>
      <c r="AB1506" t="str" s="6">
        <v>2026-10-01 10:41:27 UTC</v>
      </c>
      <c r="AC1506" t="str" s="6">
        <v>Local Line cache</v>
      </c>
      <c r="AD1506" s="23">
        <v>1056158</v>
      </c>
      <c r="AE1506" s="23">
        <v>861540</v>
      </c>
      <c r="AF1506" t="str" s="23">
        <v>1056158:861540:herdShare</v>
      </c>
      <c r="AG1506" t="str" s="23">
        <v>No</v>
      </c>
      <c r="AH1506" t="str" s="23">
        <v>Yes</v>
      </c>
      <c r="AI1506" s="18">
        <v>20</v>
      </c>
    </row>
    <row r="1507" ht="32" customHeight="1">
      <c r="A1507" t="str" s="7">
        <v>Grazier's Garden</v>
      </c>
      <c r="B1507" t="str" s="7">
        <v>Cauliflower</v>
      </c>
      <c r="C1507" t="str" s="7">
        <v>ea</v>
      </c>
      <c r="D1507" t="str" s="7">
        <v>CSA Members</v>
      </c>
      <c r="E1507" s="12">
        <v>7</v>
      </c>
      <c r="F1507" s="13">
        <v>7.56</v>
      </c>
      <c r="G1507" s="13">
        <f>IF(AND(ISNUMBER(E1507),ISNUMBER(F1507)),F1507-E1507,"")</f>
        <v>0.56</v>
      </c>
      <c r="H1507" s="14">
        <f>IF(AND(ISNUMBER(E1507),E1507&gt;0,ISNUMBER(F1507)),F1507/E1507-1,"")</f>
        <v>0.07999999999999985</v>
      </c>
      <c r="I1507" t="str" s="15">
        <v>Unreviewed</v>
      </c>
      <c r="J1507" s="16"/>
      <c r="K1507" t="str" s="15">
        <v/>
      </c>
      <c r="L1507" s="17" t="str">
        <f>IF(AC1507="Local catalog","",IF(AG1507="Yes",IF(ISNUMBER(E1507),E1507,""),IF(I1507="Keep current",IF(ISNUMBER(E1507),E1507,""),IF(AH1507&lt;&gt;"Yes","",IF(I1507="Approve proposed",F1507,IF(AND(I1507="Use my price",AND(ISNUMBER(J1507),J1507&gt;0)),J1507,""))))))</f>
        <v/>
      </c>
      <c r="M1507" t="str" s="7">
        <f>IF(AND(AG1507="Yes",OR(I1507="Approve proposed",I1507="Use my price")),"CHECK: protected price kept current",IF(OR(I1507="Unreviewed",I1507=""),"Pending review",IF(I1507="Hold","On hold",IF(I1507="Keep current",IF(ISNUMBER(E1507),"Kept current","CHECK: no confirmed current price"),IF(AH1507&lt;&gt;"Yes","CHECK: source needs review",IF(AND(I1507="Use my price",NOT(AND(ISNUMBER(J1507),J1507&gt;0))),"CHECK: enter a price above zero",IF(NOT(OR(I1507="Approve proposed",I1507="Use my price")),"CHECK: choose a listed decision",IF(OR(NOT(ISNUMBER(L1507)),L1507&lt;=0,NOT(ISNUMBER(Y1507)),Y1507&lt;=0,X1507&gt;=1),"CHECK: price or base unavailable",IF(L1507/(Y1507*(1-X1507))-1&lt;0,"CHECK: price below local base","Ready")))))))))</f>
        <v>Pending review</v>
      </c>
      <c r="N1507" s="18">
        <v>7</v>
      </c>
      <c r="O1507" s="19">
        <v>0.4</v>
      </c>
      <c r="P1507" s="14">
        <v>0.512</v>
      </c>
      <c r="Q1507" s="20" t="str">
        <f>IF(AND(ISNUMBER(L1507),ISNUMBER(Y1507),Y1507&gt;0,X1507&lt;1),ROUND(L1507/(Y1507*(1-X1507))-1,4),"")</f>
        <v/>
      </c>
      <c r="R1507" s="12">
        <v>42</v>
      </c>
      <c r="S1507" s="13">
        <f>IF(AND(ISNUMBER(E1507),E1507&gt;0,ISNUMBER(F1507)),R1507*(F1507/E1507-1)*(1-'Start Here'!$B$16),0)</f>
        <v>3.2591999999999937</v>
      </c>
      <c r="T1507" s="17">
        <f>IF(AND(M1507="Ready",OR(I1507="Approve proposed",AND(I1507="Use my price",AND(ISNUMBER(J1507),J1507&gt;0))),ISNUMBER(L1507),E1507&gt;0),R1507*(L1507/E1507-1)*(1-'Start Here'!$B$16),0)</f>
        <v>0</v>
      </c>
      <c r="U1507" t="str" s="6">
        <v>Currently hidden; do not activate automatically</v>
      </c>
      <c r="V1507" t="str" s="21">
        <v>No</v>
      </c>
      <c r="W1507" t="str" s="21">
        <v>No</v>
      </c>
      <c r="X1507" s="22">
        <v>0</v>
      </c>
      <c r="Y1507" s="18">
        <v>5</v>
      </c>
      <c r="AB1507" t="str" s="6">
        <v>2026-10-01 10:41:27 UTC</v>
      </c>
      <c r="AC1507" t="str" s="6">
        <v>Local Line cache</v>
      </c>
      <c r="AD1507" s="23">
        <v>1056158</v>
      </c>
      <c r="AE1507" s="23">
        <v>861540</v>
      </c>
      <c r="AF1507" t="str" s="23">
        <v>1056158:861540:member</v>
      </c>
      <c r="AG1507" t="str" s="23">
        <v>No</v>
      </c>
      <c r="AH1507" t="str" s="23">
        <v>Yes</v>
      </c>
      <c r="AI1507" s="18">
        <v>30</v>
      </c>
    </row>
    <row r="1508" ht="32" customHeight="1">
      <c r="A1508" t="str" s="7">
        <v>Grazier's Garden</v>
      </c>
      <c r="B1508" t="str" s="7">
        <v>Cauliflower</v>
      </c>
      <c r="C1508" t="str" s="7">
        <v>ea</v>
      </c>
      <c r="D1508" t="str" s="7">
        <v>Guest Basket</v>
      </c>
      <c r="E1508" s="12">
        <v>7</v>
      </c>
      <c r="F1508" s="13">
        <v>7.56</v>
      </c>
      <c r="G1508" s="13">
        <f>IF(AND(ISNUMBER(E1508),ISNUMBER(F1508)),F1508-E1508,"")</f>
        <v>0.56</v>
      </c>
      <c r="H1508" s="14">
        <f>IF(AND(ISNUMBER(E1508),E1508&gt;0,ISNUMBER(F1508)),F1508/E1508-1,"")</f>
        <v>0.07999999999999985</v>
      </c>
      <c r="I1508" t="str" s="15">
        <v>Unreviewed</v>
      </c>
      <c r="J1508" s="16"/>
      <c r="K1508" t="str" s="15">
        <v/>
      </c>
      <c r="L1508" s="17" t="str">
        <f>IF(AC1508="Local catalog","",IF(AG1508="Yes",IF(ISNUMBER(E1508),E1508,""),IF(I1508="Keep current",IF(ISNUMBER(E1508),E1508,""),IF(AH1508&lt;&gt;"Yes","",IF(I1508="Approve proposed",F1508,IF(AND(I1508="Use my price",AND(ISNUMBER(J1508),J1508&gt;0)),J1508,""))))))</f>
        <v/>
      </c>
      <c r="M1508" t="str" s="7">
        <f>IF(AND(AG1508="Yes",OR(I1508="Approve proposed",I1508="Use my price")),"CHECK: protected price kept current",IF(OR(I1508="Unreviewed",I1508=""),"Pending review",IF(I1508="Hold","On hold",IF(I1508="Keep current",IF(ISNUMBER(E1508),"Kept current","CHECK: no confirmed current price"),IF(AH1508&lt;&gt;"Yes","CHECK: source needs review",IF(AND(I1508="Use my price",NOT(AND(ISNUMBER(J1508),J1508&gt;0))),"CHECK: enter a price above zero",IF(NOT(OR(I1508="Approve proposed",I1508="Use my price")),"CHECK: choose a listed decision",IF(OR(NOT(ISNUMBER(L1508)),L1508&lt;=0,NOT(ISNUMBER(Y1508)),Y1508&lt;=0,X1508&gt;=1),"CHECK: price or base unavailable",IF(L1508/(Y1508*(1-X1508))-1&lt;0,"CHECK: price below local base","Ready")))))))))</f>
        <v>Pending review</v>
      </c>
      <c r="N1508" s="18">
        <v>7</v>
      </c>
      <c r="O1508" s="19">
        <v>0.4</v>
      </c>
      <c r="P1508" s="14">
        <v>0.512</v>
      </c>
      <c r="Q1508" s="20" t="str">
        <f>IF(AND(ISNUMBER(L1508),ISNUMBER(Y1508),Y1508&gt;0,X1508&lt;1),ROUND(L1508/(Y1508*(1-X1508))-1,4),"")</f>
        <v/>
      </c>
      <c r="R1508" s="12">
        <v>0</v>
      </c>
      <c r="S1508" s="13">
        <f>IF(AND(ISNUMBER(E1508),E1508&gt;0,ISNUMBER(F1508)),R1508*(F1508/E1508-1)*(1-'Start Here'!$B$16),0)</f>
        <v>0</v>
      </c>
      <c r="T1508" s="17">
        <f>IF(AND(M1508="Ready",OR(I1508="Approve proposed",AND(I1508="Use my price",AND(ISNUMBER(J1508),J1508&gt;0))),ISNUMBER(L1508),E1508&gt;0),R1508*(L1508/E1508-1)*(1-'Start Here'!$B$16),0)</f>
        <v>0</v>
      </c>
      <c r="U1508" t="str" s="6">
        <v>Currently hidden; do not activate automatically</v>
      </c>
      <c r="V1508" t="str" s="21">
        <v>No</v>
      </c>
      <c r="W1508" t="str" s="21">
        <v>No</v>
      </c>
      <c r="X1508" s="22">
        <v>0</v>
      </c>
      <c r="Y1508" s="18">
        <v>5</v>
      </c>
      <c r="AB1508" t="str" s="6">
        <v>2026-10-01 10:41:27 UTC</v>
      </c>
      <c r="AC1508" t="str" s="6">
        <v>Local Line cache</v>
      </c>
      <c r="AD1508" s="23">
        <v>1056158</v>
      </c>
      <c r="AE1508" s="23">
        <v>861540</v>
      </c>
      <c r="AF1508" t="str" s="23">
        <v>1056158:861540:guest</v>
      </c>
      <c r="AG1508" t="str" s="23">
        <v>No</v>
      </c>
      <c r="AH1508" t="str" s="23">
        <v>Yes</v>
      </c>
      <c r="AI1508" s="18">
        <v>0</v>
      </c>
    </row>
    <row r="1509" ht="32" customHeight="1">
      <c r="A1509" t="str" s="7">
        <v>Grazier's Garden</v>
      </c>
      <c r="B1509" t="str" s="7">
        <v>Cauliflower</v>
      </c>
      <c r="C1509" t="str" s="7">
        <v>ea</v>
      </c>
      <c r="D1509" t="str" s="7">
        <v>SNAP</v>
      </c>
      <c r="E1509" s="12">
        <v>7</v>
      </c>
      <c r="F1509" s="13">
        <v>7</v>
      </c>
      <c r="G1509" s="13">
        <f>IF(AND(ISNUMBER(E1509),ISNUMBER(F1509)),F1509-E1509,"")</f>
        <v>0</v>
      </c>
      <c r="H1509" s="14">
        <f>IF(AND(ISNUMBER(E1509),E1509&gt;0,ISNUMBER(F1509)),F1509/E1509-1,"")</f>
        <v>0</v>
      </c>
      <c r="I1509" t="str" s="15">
        <v>Keep current</v>
      </c>
      <c r="J1509" s="16"/>
      <c r="K1509" t="str" s="15">
        <v/>
      </c>
      <c r="L1509" s="17">
        <f>IF(AC1509="Local catalog","",IF(AG1509="Yes",IF(ISNUMBER(E1509),E1509,""),IF(I1509="Keep current",IF(ISNUMBER(E1509),E1509,""),IF(AH1509&lt;&gt;"Yes","",IF(I1509="Approve proposed",F1509,IF(AND(I1509="Use my price",AND(ISNUMBER(J1509),J1509&gt;0)),J1509,""))))))</f>
        <v>7</v>
      </c>
      <c r="M1509" t="str" s="7">
        <f>IF(AND(AG1509="Yes",OR(I1509="Approve proposed",I1509="Use my price")),"CHECK: protected price kept current",IF(OR(I1509="Unreviewed",I1509=""),"Pending review",IF(I1509="Hold","On hold",IF(I1509="Keep current",IF(ISNUMBER(E1509),"Kept current","CHECK: no confirmed current price"),IF(AH1509&lt;&gt;"Yes","CHECK: source needs review",IF(AND(I1509="Use my price",NOT(AND(ISNUMBER(J1509),J1509&gt;0))),"CHECK: enter a price above zero",IF(NOT(OR(I1509="Approve proposed",I1509="Use my price")),"CHECK: choose a listed decision",IF(OR(NOT(ISNUMBER(L1509)),L1509&lt;=0,NOT(ISNUMBER(Y1509)),Y1509&lt;=0,X1509&gt;=1),"CHECK: price or base unavailable",IF(L1509/(Y1509*(1-X1509))-1&lt;0,"CHECK: price below local base","Ready")))))))))</f>
        <v>Kept current</v>
      </c>
      <c r="N1509" s="18">
        <v>7</v>
      </c>
      <c r="O1509" s="19">
        <v>0.4</v>
      </c>
      <c r="P1509" s="14">
        <v>0.4</v>
      </c>
      <c r="Q1509" s="20">
        <f>IF(AND(ISNUMBER(L1509),ISNUMBER(Y1509),Y1509&gt;0,X1509&lt;1),ROUND(L1509/(Y1509*(1-X1509))-1,4),"")</f>
        <v>0.4</v>
      </c>
      <c r="R1509" s="12">
        <v>0</v>
      </c>
      <c r="S1509" s="13">
        <f>IF(AND(ISNUMBER(E1509),E1509&gt;0,ISNUMBER(F1509)),R1509*(F1509/E1509-1)*(1-'Start Here'!$B$16),0)</f>
        <v>0</v>
      </c>
      <c r="T1509" s="17">
        <f>IF(AND(M1509="Ready",OR(I1509="Approve proposed",AND(I1509="Use my price",AND(ISNUMBER(J1509),J1509&gt;0))),ISNUMBER(L1509),E1509&gt;0),R1509*(L1509/E1509-1)*(1-'Start Here'!$B$16),0)</f>
        <v>0</v>
      </c>
      <c r="U1509" t="str" s="6">
        <v>SNAP: preserve existing selling price; Currently hidden; do not activate automatically</v>
      </c>
      <c r="V1509" t="str" s="21">
        <v>No</v>
      </c>
      <c r="W1509" t="str" s="21">
        <v>No</v>
      </c>
      <c r="X1509" s="22">
        <v>0</v>
      </c>
      <c r="Y1509" s="18">
        <v>5</v>
      </c>
      <c r="AB1509" t="str" s="6">
        <v>2026-10-01 10:41:27 UTC</v>
      </c>
      <c r="AC1509" t="str" s="6">
        <v>Local Line cache</v>
      </c>
      <c r="AD1509" s="23">
        <v>1056158</v>
      </c>
      <c r="AE1509" s="23">
        <v>861540</v>
      </c>
      <c r="AF1509" t="str" s="23">
        <v>1056158:861540:snap</v>
      </c>
      <c r="AG1509" t="str" s="23">
        <v>Yes</v>
      </c>
      <c r="AH1509" t="str" s="23">
        <v>Yes</v>
      </c>
      <c r="AI1509" s="18">
        <v>0</v>
      </c>
    </row>
    <row r="1510" ht="32" customHeight="1">
      <c r="A1510" t="str" s="7">
        <v>Grazier's Garden</v>
      </c>
      <c r="B1510" t="str" s="7">
        <v>Cornito Peppers</v>
      </c>
      <c r="C1510" t="str" s="7">
        <v>pound</v>
      </c>
      <c r="D1510" t="str" s="7">
        <v>Herd Share Members</v>
      </c>
      <c r="E1510" s="12">
        <v>5.25</v>
      </c>
      <c r="F1510" s="13">
        <v>5.67</v>
      </c>
      <c r="G1510" s="13">
        <f>IF(AND(ISNUMBER(E1510),ISNUMBER(F1510)),F1510-E1510,"")</f>
        <v>0.42</v>
      </c>
      <c r="H1510" s="14">
        <f>IF(AND(ISNUMBER(E1510),E1510&gt;0,ISNUMBER(F1510)),F1510/E1510-1,"")</f>
        <v>0.08000000000000007</v>
      </c>
      <c r="I1510" t="str" s="15">
        <v>Unreviewed</v>
      </c>
      <c r="J1510" s="16"/>
      <c r="K1510" t="str" s="15">
        <v/>
      </c>
      <c r="L1510" s="17" t="str">
        <f>IF(AC1510="Local catalog","",IF(AG1510="Yes",IF(ISNUMBER(E1510),E1510,""),IF(I1510="Keep current",IF(ISNUMBER(E1510),E1510,""),IF(AH1510&lt;&gt;"Yes","",IF(I1510="Approve proposed",F1510,IF(AND(I1510="Use my price",AND(ISNUMBER(J1510),J1510&gt;0)),J1510,""))))))</f>
        <v/>
      </c>
      <c r="M1510" t="str" s="7">
        <f>IF(AND(AG1510="Yes",OR(I1510="Approve proposed",I1510="Use my price")),"CHECK: protected price kept current",IF(OR(I1510="Unreviewed",I1510=""),"Pending review",IF(I1510="Hold","On hold",IF(I1510="Keep current",IF(ISNUMBER(E1510),"Kept current","CHECK: no confirmed current price"),IF(AH1510&lt;&gt;"Yes","CHECK: source needs review",IF(AND(I1510="Use my price",NOT(AND(ISNUMBER(J1510),J1510&gt;0))),"CHECK: enter a price above zero",IF(NOT(OR(I1510="Approve proposed",I1510="Use my price")),"CHECK: choose a listed decision",IF(OR(NOT(ISNUMBER(L1510)),L1510&lt;=0,NOT(ISNUMBER(Y1510)),Y1510&lt;=0,X1510&gt;=1),"CHECK: price or base unavailable",IF(L1510/(Y1510*(1-X1510))-1&lt;0,"CHECK: price below local base","Ready")))))))))</f>
        <v>Pending review</v>
      </c>
      <c r="N1510" s="18">
        <v>5.25</v>
      </c>
      <c r="O1510" s="19">
        <v>0.4</v>
      </c>
      <c r="P1510" s="14">
        <v>0.512</v>
      </c>
      <c r="Q1510" s="20" t="str">
        <f>IF(AND(ISNUMBER(L1510),ISNUMBER(Y1510),Y1510&gt;0,X1510&lt;1),ROUND(L1510/(Y1510*(1-X1510))-1,4),"")</f>
        <v/>
      </c>
      <c r="R1510" s="12">
        <v>47.25</v>
      </c>
      <c r="S1510" s="13">
        <f>IF(AND(ISNUMBER(E1510),E1510&gt;0,ISNUMBER(F1510)),R1510*(F1510/E1510-1)*(1-'Start Here'!$B$16),0)</f>
        <v>3.666600000000003</v>
      </c>
      <c r="T1510" s="17">
        <f>IF(AND(M1510="Ready",OR(I1510="Approve proposed",AND(I1510="Use my price",AND(ISNUMBER(J1510),J1510&gt;0))),ISNUMBER(L1510),E1510&gt;0),R1510*(L1510/E1510-1)*(1-'Start Here'!$B$16),0)</f>
        <v>0</v>
      </c>
      <c r="U1510" t="str" s="6">
        <v>Currently hidden; do not activate automatically</v>
      </c>
      <c r="V1510" t="str" s="21">
        <v>No</v>
      </c>
      <c r="W1510" t="str" s="21">
        <v>No</v>
      </c>
      <c r="X1510" s="22">
        <v>0</v>
      </c>
      <c r="Y1510" s="18">
        <v>3.75</v>
      </c>
      <c r="AB1510" t="str" s="6">
        <v>2026-10-01 10:41:27 UTC</v>
      </c>
      <c r="AC1510" t="str" s="6">
        <v>Local Line cache</v>
      </c>
      <c r="AD1510" s="23">
        <v>1017030</v>
      </c>
      <c r="AE1510" s="23">
        <v>802189</v>
      </c>
      <c r="AF1510" t="str" s="23">
        <v>1017030:802189:herdShare</v>
      </c>
      <c r="AG1510" t="str" s="23">
        <v>No</v>
      </c>
      <c r="AH1510" t="str" s="23">
        <v>Yes</v>
      </c>
      <c r="AI1510" s="18">
        <v>33.75</v>
      </c>
    </row>
    <row r="1511" ht="32" customHeight="1">
      <c r="A1511" t="str" s="7">
        <v>Grazier's Garden</v>
      </c>
      <c r="B1511" t="str" s="7">
        <v>Cornito Peppers</v>
      </c>
      <c r="C1511" t="str" s="7">
        <v>pound</v>
      </c>
      <c r="D1511" t="str" s="7">
        <v>CSA Members</v>
      </c>
      <c r="E1511" s="12">
        <v>5.25</v>
      </c>
      <c r="F1511" s="13">
        <v>5.67</v>
      </c>
      <c r="G1511" s="13">
        <f>IF(AND(ISNUMBER(E1511),ISNUMBER(F1511)),F1511-E1511,"")</f>
        <v>0.42</v>
      </c>
      <c r="H1511" s="14">
        <f>IF(AND(ISNUMBER(E1511),E1511&gt;0,ISNUMBER(F1511)),F1511/E1511-1,"")</f>
        <v>0.08000000000000007</v>
      </c>
      <c r="I1511" t="str" s="15">
        <v>Unreviewed</v>
      </c>
      <c r="J1511" s="16"/>
      <c r="K1511" t="str" s="15">
        <v/>
      </c>
      <c r="L1511" s="17" t="str">
        <f>IF(AC1511="Local catalog","",IF(AG1511="Yes",IF(ISNUMBER(E1511),E1511,""),IF(I1511="Keep current",IF(ISNUMBER(E1511),E1511,""),IF(AH1511&lt;&gt;"Yes","",IF(I1511="Approve proposed",F1511,IF(AND(I1511="Use my price",AND(ISNUMBER(J1511),J1511&gt;0)),J1511,""))))))</f>
        <v/>
      </c>
      <c r="M1511" t="str" s="7">
        <f>IF(AND(AG1511="Yes",OR(I1511="Approve proposed",I1511="Use my price")),"CHECK: protected price kept current",IF(OR(I1511="Unreviewed",I1511=""),"Pending review",IF(I1511="Hold","On hold",IF(I1511="Keep current",IF(ISNUMBER(E1511),"Kept current","CHECK: no confirmed current price"),IF(AH1511&lt;&gt;"Yes","CHECK: source needs review",IF(AND(I1511="Use my price",NOT(AND(ISNUMBER(J1511),J1511&gt;0))),"CHECK: enter a price above zero",IF(NOT(OR(I1511="Approve proposed",I1511="Use my price")),"CHECK: choose a listed decision",IF(OR(NOT(ISNUMBER(L1511)),L1511&lt;=0,NOT(ISNUMBER(Y1511)),Y1511&lt;=0,X1511&gt;=1),"CHECK: price or base unavailable",IF(L1511/(Y1511*(1-X1511))-1&lt;0,"CHECK: price below local base","Ready")))))))))</f>
        <v>Pending review</v>
      </c>
      <c r="N1511" s="18">
        <v>5.25</v>
      </c>
      <c r="O1511" s="19">
        <v>0.4</v>
      </c>
      <c r="P1511" s="14">
        <v>0.512</v>
      </c>
      <c r="Q1511" s="20" t="str">
        <f>IF(AND(ISNUMBER(L1511),ISNUMBER(Y1511),Y1511&gt;0,X1511&lt;1),ROUND(L1511/(Y1511*(1-X1511))-1,4),"")</f>
        <v/>
      </c>
      <c r="R1511" s="12">
        <v>21</v>
      </c>
      <c r="S1511" s="13">
        <f>IF(AND(ISNUMBER(E1511),E1511&gt;0,ISNUMBER(F1511)),R1511*(F1511/E1511-1)*(1-'Start Here'!$B$16),0)</f>
        <v>1.6296000000000015</v>
      </c>
      <c r="T1511" s="17">
        <f>IF(AND(M1511="Ready",OR(I1511="Approve proposed",AND(I1511="Use my price",AND(ISNUMBER(J1511),J1511&gt;0))),ISNUMBER(L1511),E1511&gt;0),R1511*(L1511/E1511-1)*(1-'Start Here'!$B$16),0)</f>
        <v>0</v>
      </c>
      <c r="U1511" t="str" s="6">
        <v>Currently hidden; do not activate automatically</v>
      </c>
      <c r="V1511" t="str" s="21">
        <v>No</v>
      </c>
      <c r="W1511" t="str" s="21">
        <v>No</v>
      </c>
      <c r="X1511" s="22">
        <v>0</v>
      </c>
      <c r="Y1511" s="18">
        <v>3.75</v>
      </c>
      <c r="AB1511" t="str" s="6">
        <v>2026-10-01 10:41:27 UTC</v>
      </c>
      <c r="AC1511" t="str" s="6">
        <v>Local Line cache</v>
      </c>
      <c r="AD1511" s="23">
        <v>1017030</v>
      </c>
      <c r="AE1511" s="23">
        <v>802189</v>
      </c>
      <c r="AF1511" t="str" s="23">
        <v>1017030:802189:member</v>
      </c>
      <c r="AG1511" t="str" s="23">
        <v>No</v>
      </c>
      <c r="AH1511" t="str" s="23">
        <v>Yes</v>
      </c>
      <c r="AI1511" s="18">
        <v>15</v>
      </c>
    </row>
    <row r="1512" ht="32" customHeight="1">
      <c r="A1512" t="str" s="7">
        <v>Grazier's Garden</v>
      </c>
      <c r="B1512" t="str" s="7">
        <v>Cornito Peppers</v>
      </c>
      <c r="C1512" t="str" s="7">
        <v>pound</v>
      </c>
      <c r="D1512" t="str" s="7">
        <v>Guest Basket</v>
      </c>
      <c r="E1512" s="12">
        <v>5.25</v>
      </c>
      <c r="F1512" s="13">
        <v>5.67</v>
      </c>
      <c r="G1512" s="13">
        <f>IF(AND(ISNUMBER(E1512),ISNUMBER(F1512)),F1512-E1512,"")</f>
        <v>0.42</v>
      </c>
      <c r="H1512" s="14">
        <f>IF(AND(ISNUMBER(E1512),E1512&gt;0,ISNUMBER(F1512)),F1512/E1512-1,"")</f>
        <v>0.08000000000000007</v>
      </c>
      <c r="I1512" t="str" s="15">
        <v>Unreviewed</v>
      </c>
      <c r="J1512" s="16"/>
      <c r="K1512" t="str" s="15">
        <v/>
      </c>
      <c r="L1512" s="17" t="str">
        <f>IF(AC1512="Local catalog","",IF(AG1512="Yes",IF(ISNUMBER(E1512),E1512,""),IF(I1512="Keep current",IF(ISNUMBER(E1512),E1512,""),IF(AH1512&lt;&gt;"Yes","",IF(I1512="Approve proposed",F1512,IF(AND(I1512="Use my price",AND(ISNUMBER(J1512),J1512&gt;0)),J1512,""))))))</f>
        <v/>
      </c>
      <c r="M1512" t="str" s="7">
        <f>IF(AND(AG1512="Yes",OR(I1512="Approve proposed",I1512="Use my price")),"CHECK: protected price kept current",IF(OR(I1512="Unreviewed",I1512=""),"Pending review",IF(I1512="Hold","On hold",IF(I1512="Keep current",IF(ISNUMBER(E1512),"Kept current","CHECK: no confirmed current price"),IF(AH1512&lt;&gt;"Yes","CHECK: source needs review",IF(AND(I1512="Use my price",NOT(AND(ISNUMBER(J1512),J1512&gt;0))),"CHECK: enter a price above zero",IF(NOT(OR(I1512="Approve proposed",I1512="Use my price")),"CHECK: choose a listed decision",IF(OR(NOT(ISNUMBER(L1512)),L1512&lt;=0,NOT(ISNUMBER(Y1512)),Y1512&lt;=0,X1512&gt;=1),"CHECK: price or base unavailable",IF(L1512/(Y1512*(1-X1512))-1&lt;0,"CHECK: price below local base","Ready")))))))))</f>
        <v>Pending review</v>
      </c>
      <c r="N1512" s="18">
        <v>5.25</v>
      </c>
      <c r="O1512" s="19">
        <v>0.4</v>
      </c>
      <c r="P1512" s="14">
        <v>0.512</v>
      </c>
      <c r="Q1512" s="20" t="str">
        <f>IF(AND(ISNUMBER(L1512),ISNUMBER(Y1512),Y1512&gt;0,X1512&lt;1),ROUND(L1512/(Y1512*(1-X1512))-1,4),"")</f>
        <v/>
      </c>
      <c r="R1512" s="12">
        <v>0</v>
      </c>
      <c r="S1512" s="13">
        <f>IF(AND(ISNUMBER(E1512),E1512&gt;0,ISNUMBER(F1512)),R1512*(F1512/E1512-1)*(1-'Start Here'!$B$16),0)</f>
        <v>0</v>
      </c>
      <c r="T1512" s="17">
        <f>IF(AND(M1512="Ready",OR(I1512="Approve proposed",AND(I1512="Use my price",AND(ISNUMBER(J1512),J1512&gt;0))),ISNUMBER(L1512),E1512&gt;0),R1512*(L1512/E1512-1)*(1-'Start Here'!$B$16),0)</f>
        <v>0</v>
      </c>
      <c r="U1512" t="str" s="6">
        <v>Currently hidden; do not activate automatically</v>
      </c>
      <c r="V1512" t="str" s="21">
        <v>No</v>
      </c>
      <c r="W1512" t="str" s="21">
        <v>No</v>
      </c>
      <c r="X1512" s="22">
        <v>0</v>
      </c>
      <c r="Y1512" s="18">
        <v>3.75</v>
      </c>
      <c r="AB1512" t="str" s="6">
        <v>2026-10-01 10:41:27 UTC</v>
      </c>
      <c r="AC1512" t="str" s="6">
        <v>Local Line cache</v>
      </c>
      <c r="AD1512" s="23">
        <v>1017030</v>
      </c>
      <c r="AE1512" s="23">
        <v>802189</v>
      </c>
      <c r="AF1512" t="str" s="23">
        <v>1017030:802189:guest</v>
      </c>
      <c r="AG1512" t="str" s="23">
        <v>No</v>
      </c>
      <c r="AH1512" t="str" s="23">
        <v>Yes</v>
      </c>
      <c r="AI1512" s="18">
        <v>0</v>
      </c>
    </row>
    <row r="1513" ht="32" customHeight="1">
      <c r="A1513" t="str" s="7">
        <v>Grazier's Garden</v>
      </c>
      <c r="B1513" t="str" s="7">
        <v>Cornito Peppers</v>
      </c>
      <c r="C1513" t="str" s="7">
        <v>pound</v>
      </c>
      <c r="D1513" t="str" s="7">
        <v>SNAP</v>
      </c>
      <c r="E1513" s="12">
        <v>5.25</v>
      </c>
      <c r="F1513" s="13">
        <v>5.25</v>
      </c>
      <c r="G1513" s="13">
        <f>IF(AND(ISNUMBER(E1513),ISNUMBER(F1513)),F1513-E1513,"")</f>
        <v>0</v>
      </c>
      <c r="H1513" s="14">
        <f>IF(AND(ISNUMBER(E1513),E1513&gt;0,ISNUMBER(F1513)),F1513/E1513-1,"")</f>
        <v>0</v>
      </c>
      <c r="I1513" t="str" s="15">
        <v>Keep current</v>
      </c>
      <c r="J1513" s="16"/>
      <c r="K1513" t="str" s="15">
        <v/>
      </c>
      <c r="L1513" s="17">
        <f>IF(AC1513="Local catalog","",IF(AG1513="Yes",IF(ISNUMBER(E1513),E1513,""),IF(I1513="Keep current",IF(ISNUMBER(E1513),E1513,""),IF(AH1513&lt;&gt;"Yes","",IF(I1513="Approve proposed",F1513,IF(AND(I1513="Use my price",AND(ISNUMBER(J1513),J1513&gt;0)),J1513,""))))))</f>
        <v>5.25</v>
      </c>
      <c r="M1513" t="str" s="7">
        <f>IF(AND(AG1513="Yes",OR(I1513="Approve proposed",I1513="Use my price")),"CHECK: protected price kept current",IF(OR(I1513="Unreviewed",I1513=""),"Pending review",IF(I1513="Hold","On hold",IF(I1513="Keep current",IF(ISNUMBER(E1513),"Kept current","CHECK: no confirmed current price"),IF(AH1513&lt;&gt;"Yes","CHECK: source needs review",IF(AND(I1513="Use my price",NOT(AND(ISNUMBER(J1513),J1513&gt;0))),"CHECK: enter a price above zero",IF(NOT(OR(I1513="Approve proposed",I1513="Use my price")),"CHECK: choose a listed decision",IF(OR(NOT(ISNUMBER(L1513)),L1513&lt;=0,NOT(ISNUMBER(Y1513)),Y1513&lt;=0,X1513&gt;=1),"CHECK: price or base unavailable",IF(L1513/(Y1513*(1-X1513))-1&lt;0,"CHECK: price below local base","Ready")))))))))</f>
        <v>Kept current</v>
      </c>
      <c r="N1513" s="18">
        <v>5.25</v>
      </c>
      <c r="O1513" s="19">
        <v>0.4</v>
      </c>
      <c r="P1513" s="14">
        <v>0.4</v>
      </c>
      <c r="Q1513" s="20">
        <f>IF(AND(ISNUMBER(L1513),ISNUMBER(Y1513),Y1513&gt;0,X1513&lt;1),ROUND(L1513/(Y1513*(1-X1513))-1,4),"")</f>
        <v>0.4</v>
      </c>
      <c r="R1513" s="12">
        <v>0</v>
      </c>
      <c r="S1513" s="13">
        <f>IF(AND(ISNUMBER(E1513),E1513&gt;0,ISNUMBER(F1513)),R1513*(F1513/E1513-1)*(1-'Start Here'!$B$16),0)</f>
        <v>0</v>
      </c>
      <c r="T1513" s="17">
        <f>IF(AND(M1513="Ready",OR(I1513="Approve proposed",AND(I1513="Use my price",AND(ISNUMBER(J1513),J1513&gt;0))),ISNUMBER(L1513),E1513&gt;0),R1513*(L1513/E1513-1)*(1-'Start Here'!$B$16),0)</f>
        <v>0</v>
      </c>
      <c r="U1513" t="str" s="6">
        <v>SNAP: preserve existing selling price; Currently hidden; do not activate automatically</v>
      </c>
      <c r="V1513" t="str" s="21">
        <v>No</v>
      </c>
      <c r="W1513" t="str" s="21">
        <v>No</v>
      </c>
      <c r="X1513" s="22">
        <v>0</v>
      </c>
      <c r="Y1513" s="18">
        <v>3.75</v>
      </c>
      <c r="AB1513" t="str" s="6">
        <v>2026-10-01 10:41:27 UTC</v>
      </c>
      <c r="AC1513" t="str" s="6">
        <v>Local Line cache</v>
      </c>
      <c r="AD1513" s="23">
        <v>1017030</v>
      </c>
      <c r="AE1513" s="23">
        <v>802189</v>
      </c>
      <c r="AF1513" t="str" s="23">
        <v>1017030:802189:snap</v>
      </c>
      <c r="AG1513" t="str" s="23">
        <v>Yes</v>
      </c>
      <c r="AH1513" t="str" s="23">
        <v>Yes</v>
      </c>
      <c r="AI1513" s="18">
        <v>0</v>
      </c>
    </row>
    <row r="1514" ht="32" customHeight="1">
      <c r="A1514" t="str" s="7">
        <v>Grazier's Garden</v>
      </c>
      <c r="B1514" t="str" s="7">
        <v>Dried English Lavender</v>
      </c>
      <c r="C1514" t="str" s="7">
        <v>ea</v>
      </c>
      <c r="D1514" t="str" s="7">
        <v>Herd Share Members</v>
      </c>
      <c r="E1514" s="12">
        <v>4.76</v>
      </c>
      <c r="F1514" s="13">
        <v>5.14</v>
      </c>
      <c r="G1514" s="13">
        <f>IF(AND(ISNUMBER(E1514),ISNUMBER(F1514)),F1514-E1514,"")</f>
        <v>0.38</v>
      </c>
      <c r="H1514" s="14">
        <f>IF(AND(ISNUMBER(E1514),E1514&gt;0,ISNUMBER(F1514)),F1514/E1514-1,"")</f>
        <v>0.07983193277310918</v>
      </c>
      <c r="I1514" t="str" s="15">
        <v>Unreviewed</v>
      </c>
      <c r="J1514" s="16"/>
      <c r="K1514" t="str" s="15">
        <v/>
      </c>
      <c r="L1514" s="17" t="str">
        <f>IF(AC1514="Local catalog","",IF(AG1514="Yes",IF(ISNUMBER(E1514),E1514,""),IF(I1514="Keep current",IF(ISNUMBER(E1514),E1514,""),IF(AH1514&lt;&gt;"Yes","",IF(I1514="Approve proposed",F1514,IF(AND(I1514="Use my price",AND(ISNUMBER(J1514),J1514&gt;0)),J1514,""))))))</f>
        <v/>
      </c>
      <c r="M1514" t="str" s="7">
        <f>IF(AND(AG1514="Yes",OR(I1514="Approve proposed",I1514="Use my price")),"CHECK: protected price kept current",IF(OR(I1514="Unreviewed",I1514=""),"Pending review",IF(I1514="Hold","On hold",IF(I1514="Keep current",IF(ISNUMBER(E1514),"Kept current","CHECK: no confirmed current price"),IF(AH1514&lt;&gt;"Yes","CHECK: source needs review",IF(AND(I1514="Use my price",NOT(AND(ISNUMBER(J1514),J1514&gt;0))),"CHECK: enter a price above zero",IF(NOT(OR(I1514="Approve proposed",I1514="Use my price")),"CHECK: choose a listed decision",IF(OR(NOT(ISNUMBER(L1514)),L1514&lt;=0,NOT(ISNUMBER(Y1514)),Y1514&lt;=0,X1514&gt;=1),"CHECK: price or base unavailable",IF(L1514/(Y1514*(1-X1514))-1&lt;0,"CHECK: price below local base","Ready")))))))))</f>
        <v>Pending review</v>
      </c>
      <c r="N1514" s="18">
        <v>4.76</v>
      </c>
      <c r="O1514" s="19">
        <v>0.4</v>
      </c>
      <c r="P1514" s="14">
        <v>0.5118</v>
      </c>
      <c r="Q1514" s="20" t="str">
        <f>IF(AND(ISNUMBER(L1514),ISNUMBER(Y1514),Y1514&gt;0,X1514&lt;1),ROUND(L1514/(Y1514*(1-X1514))-1,4),"")</f>
        <v/>
      </c>
      <c r="R1514" s="12">
        <v>0</v>
      </c>
      <c r="S1514" s="13">
        <f>IF(AND(ISNUMBER(E1514),E1514&gt;0,ISNUMBER(F1514)),R1514*(F1514/E1514-1)*(1-'Start Here'!$B$16),0)</f>
        <v>0</v>
      </c>
      <c r="T1514" s="17">
        <f>IF(AND(M1514="Ready",OR(I1514="Approve proposed",AND(I1514="Use my price",AND(ISNUMBER(J1514),J1514&gt;0))),ISNUMBER(L1514),E1514&gt;0),R1514*(L1514/E1514-1)*(1-'Start Here'!$B$16),0)</f>
        <v>0</v>
      </c>
      <c r="U1514" t="str" s="6">
        <v>Currently hidden; do not activate automatically</v>
      </c>
      <c r="V1514" t="str" s="21">
        <v>No</v>
      </c>
      <c r="W1514" t="str" s="21">
        <v>No</v>
      </c>
      <c r="X1514" s="22">
        <v>0</v>
      </c>
      <c r="Y1514" s="18">
        <v>3.4</v>
      </c>
      <c r="AB1514" t="str" s="6">
        <v>2026-10-01 10:41:27 UTC</v>
      </c>
      <c r="AC1514" t="str" s="6">
        <v>Local Line cache</v>
      </c>
      <c r="AD1514" s="23">
        <v>993775</v>
      </c>
      <c r="AE1514" s="23">
        <v>766895</v>
      </c>
      <c r="AF1514" t="str" s="23">
        <v>993775:766895:herdShare</v>
      </c>
      <c r="AG1514" t="str" s="23">
        <v>No</v>
      </c>
      <c r="AH1514" t="str" s="23">
        <v>Yes</v>
      </c>
      <c r="AI1514" s="18">
        <v>0</v>
      </c>
    </row>
    <row r="1515" ht="32" customHeight="1">
      <c r="A1515" t="str" s="7">
        <v>Grazier's Garden</v>
      </c>
      <c r="B1515" t="str" s="7">
        <v>Dried English Lavender</v>
      </c>
      <c r="C1515" t="str" s="7">
        <v>ea</v>
      </c>
      <c r="D1515" t="str" s="7">
        <v>CSA Members</v>
      </c>
      <c r="E1515" s="12">
        <v>4.76</v>
      </c>
      <c r="F1515" s="13">
        <v>5.14</v>
      </c>
      <c r="G1515" s="13">
        <f>IF(AND(ISNUMBER(E1515),ISNUMBER(F1515)),F1515-E1515,"")</f>
        <v>0.38</v>
      </c>
      <c r="H1515" s="14">
        <f>IF(AND(ISNUMBER(E1515),E1515&gt;0,ISNUMBER(F1515)),F1515/E1515-1,"")</f>
        <v>0.07983193277310918</v>
      </c>
      <c r="I1515" t="str" s="15">
        <v>Unreviewed</v>
      </c>
      <c r="J1515" s="16"/>
      <c r="K1515" t="str" s="15">
        <v/>
      </c>
      <c r="L1515" s="17" t="str">
        <f>IF(AC1515="Local catalog","",IF(AG1515="Yes",IF(ISNUMBER(E1515),E1515,""),IF(I1515="Keep current",IF(ISNUMBER(E1515),E1515,""),IF(AH1515&lt;&gt;"Yes","",IF(I1515="Approve proposed",F1515,IF(AND(I1515="Use my price",AND(ISNUMBER(J1515),J1515&gt;0)),J1515,""))))))</f>
        <v/>
      </c>
      <c r="M1515" t="str" s="7">
        <f>IF(AND(AG1515="Yes",OR(I1515="Approve proposed",I1515="Use my price")),"CHECK: protected price kept current",IF(OR(I1515="Unreviewed",I1515=""),"Pending review",IF(I1515="Hold","On hold",IF(I1515="Keep current",IF(ISNUMBER(E1515),"Kept current","CHECK: no confirmed current price"),IF(AH1515&lt;&gt;"Yes","CHECK: source needs review",IF(AND(I1515="Use my price",NOT(AND(ISNUMBER(J1515),J1515&gt;0))),"CHECK: enter a price above zero",IF(NOT(OR(I1515="Approve proposed",I1515="Use my price")),"CHECK: choose a listed decision",IF(OR(NOT(ISNUMBER(L1515)),L1515&lt;=0,NOT(ISNUMBER(Y1515)),Y1515&lt;=0,X1515&gt;=1),"CHECK: price or base unavailable",IF(L1515/(Y1515*(1-X1515))-1&lt;0,"CHECK: price below local base","Ready")))))))))</f>
        <v>Pending review</v>
      </c>
      <c r="N1515" s="18">
        <v>4.76</v>
      </c>
      <c r="O1515" s="19">
        <v>0.4</v>
      </c>
      <c r="P1515" s="14">
        <v>0.5118</v>
      </c>
      <c r="Q1515" s="20" t="str">
        <f>IF(AND(ISNUMBER(L1515),ISNUMBER(Y1515),Y1515&gt;0,X1515&lt;1),ROUND(L1515/(Y1515*(1-X1515))-1,4),"")</f>
        <v/>
      </c>
      <c r="R1515" s="12">
        <v>0</v>
      </c>
      <c r="S1515" s="13">
        <f>IF(AND(ISNUMBER(E1515),E1515&gt;0,ISNUMBER(F1515)),R1515*(F1515/E1515-1)*(1-'Start Here'!$B$16),0)</f>
        <v>0</v>
      </c>
      <c r="T1515" s="17">
        <f>IF(AND(M1515="Ready",OR(I1515="Approve proposed",AND(I1515="Use my price",AND(ISNUMBER(J1515),J1515&gt;0))),ISNUMBER(L1515),E1515&gt;0),R1515*(L1515/E1515-1)*(1-'Start Here'!$B$16),0)</f>
        <v>0</v>
      </c>
      <c r="U1515" t="str" s="6">
        <v>Currently hidden; do not activate automatically</v>
      </c>
      <c r="V1515" t="str" s="21">
        <v>No</v>
      </c>
      <c r="W1515" t="str" s="21">
        <v>No</v>
      </c>
      <c r="X1515" s="22">
        <v>0</v>
      </c>
      <c r="Y1515" s="18">
        <v>3.4</v>
      </c>
      <c r="AB1515" t="str" s="6">
        <v>2026-10-01 10:41:27 UTC</v>
      </c>
      <c r="AC1515" t="str" s="6">
        <v>Local Line cache</v>
      </c>
      <c r="AD1515" s="23">
        <v>993775</v>
      </c>
      <c r="AE1515" s="23">
        <v>766895</v>
      </c>
      <c r="AF1515" t="str" s="23">
        <v>993775:766895:member</v>
      </c>
      <c r="AG1515" t="str" s="23">
        <v>No</v>
      </c>
      <c r="AH1515" t="str" s="23">
        <v>Yes</v>
      </c>
      <c r="AI1515" s="18">
        <v>0</v>
      </c>
    </row>
    <row r="1516" ht="32" customHeight="1">
      <c r="A1516" t="str" s="7">
        <v>Grazier's Garden</v>
      </c>
      <c r="B1516" t="str" s="7">
        <v>Dried English Lavender</v>
      </c>
      <c r="C1516" t="str" s="7">
        <v>ea</v>
      </c>
      <c r="D1516" t="str" s="7">
        <v>Guest Basket</v>
      </c>
      <c r="E1516" s="12">
        <v>4.76</v>
      </c>
      <c r="F1516" s="13">
        <v>5.14</v>
      </c>
      <c r="G1516" s="13">
        <f>IF(AND(ISNUMBER(E1516),ISNUMBER(F1516)),F1516-E1516,"")</f>
        <v>0.38</v>
      </c>
      <c r="H1516" s="14">
        <f>IF(AND(ISNUMBER(E1516),E1516&gt;0,ISNUMBER(F1516)),F1516/E1516-1,"")</f>
        <v>0.07983193277310918</v>
      </c>
      <c r="I1516" t="str" s="15">
        <v>Unreviewed</v>
      </c>
      <c r="J1516" s="16"/>
      <c r="K1516" t="str" s="15">
        <v/>
      </c>
      <c r="L1516" s="17" t="str">
        <f>IF(AC1516="Local catalog","",IF(AG1516="Yes",IF(ISNUMBER(E1516),E1516,""),IF(I1516="Keep current",IF(ISNUMBER(E1516),E1516,""),IF(AH1516&lt;&gt;"Yes","",IF(I1516="Approve proposed",F1516,IF(AND(I1516="Use my price",AND(ISNUMBER(J1516),J1516&gt;0)),J1516,""))))))</f>
        <v/>
      </c>
      <c r="M1516" t="str" s="7">
        <f>IF(AND(AG1516="Yes",OR(I1516="Approve proposed",I1516="Use my price")),"CHECK: protected price kept current",IF(OR(I1516="Unreviewed",I1516=""),"Pending review",IF(I1516="Hold","On hold",IF(I1516="Keep current",IF(ISNUMBER(E1516),"Kept current","CHECK: no confirmed current price"),IF(AH1516&lt;&gt;"Yes","CHECK: source needs review",IF(AND(I1516="Use my price",NOT(AND(ISNUMBER(J1516),J1516&gt;0))),"CHECK: enter a price above zero",IF(NOT(OR(I1516="Approve proposed",I1516="Use my price")),"CHECK: choose a listed decision",IF(OR(NOT(ISNUMBER(L1516)),L1516&lt;=0,NOT(ISNUMBER(Y1516)),Y1516&lt;=0,X1516&gt;=1),"CHECK: price or base unavailable",IF(L1516/(Y1516*(1-X1516))-1&lt;0,"CHECK: price below local base","Ready")))))))))</f>
        <v>Pending review</v>
      </c>
      <c r="N1516" s="18">
        <v>4.76</v>
      </c>
      <c r="O1516" s="19">
        <v>0.4</v>
      </c>
      <c r="P1516" s="14">
        <v>0.5118</v>
      </c>
      <c r="Q1516" s="20" t="str">
        <f>IF(AND(ISNUMBER(L1516),ISNUMBER(Y1516),Y1516&gt;0,X1516&lt;1),ROUND(L1516/(Y1516*(1-X1516))-1,4),"")</f>
        <v/>
      </c>
      <c r="R1516" s="12">
        <v>0</v>
      </c>
      <c r="S1516" s="13">
        <f>IF(AND(ISNUMBER(E1516),E1516&gt;0,ISNUMBER(F1516)),R1516*(F1516/E1516-1)*(1-'Start Here'!$B$16),0)</f>
        <v>0</v>
      </c>
      <c r="T1516" s="17">
        <f>IF(AND(M1516="Ready",OR(I1516="Approve proposed",AND(I1516="Use my price",AND(ISNUMBER(J1516),J1516&gt;0))),ISNUMBER(L1516),E1516&gt;0),R1516*(L1516/E1516-1)*(1-'Start Here'!$B$16),0)</f>
        <v>0</v>
      </c>
      <c r="U1516" t="str" s="6">
        <v>Currently hidden; do not activate automatically</v>
      </c>
      <c r="V1516" t="str" s="21">
        <v>No</v>
      </c>
      <c r="W1516" t="str" s="21">
        <v>No</v>
      </c>
      <c r="X1516" s="22">
        <v>0</v>
      </c>
      <c r="Y1516" s="18">
        <v>3.4</v>
      </c>
      <c r="AB1516" t="str" s="6">
        <v>2026-10-01 10:41:27 UTC</v>
      </c>
      <c r="AC1516" t="str" s="6">
        <v>Local Line cache</v>
      </c>
      <c r="AD1516" s="23">
        <v>993775</v>
      </c>
      <c r="AE1516" s="23">
        <v>766895</v>
      </c>
      <c r="AF1516" t="str" s="23">
        <v>993775:766895:guest</v>
      </c>
      <c r="AG1516" t="str" s="23">
        <v>No</v>
      </c>
      <c r="AH1516" t="str" s="23">
        <v>Yes</v>
      </c>
      <c r="AI1516" s="18">
        <v>0</v>
      </c>
    </row>
    <row r="1517" ht="32" customHeight="1">
      <c r="A1517" t="str" s="7">
        <v>Grazier's Garden</v>
      </c>
      <c r="B1517" t="str" s="7">
        <v>Dried English Lavender</v>
      </c>
      <c r="C1517" t="str" s="7">
        <v>ea</v>
      </c>
      <c r="D1517" t="str" s="7">
        <v>SNAP</v>
      </c>
      <c r="E1517" s="12">
        <v>4.76</v>
      </c>
      <c r="F1517" s="13">
        <v>4.76</v>
      </c>
      <c r="G1517" s="13">
        <f>IF(AND(ISNUMBER(E1517),ISNUMBER(F1517)),F1517-E1517,"")</f>
        <v>0</v>
      </c>
      <c r="H1517" s="14">
        <f>IF(AND(ISNUMBER(E1517),E1517&gt;0,ISNUMBER(F1517)),F1517/E1517-1,"")</f>
        <v>0</v>
      </c>
      <c r="I1517" t="str" s="15">
        <v>Keep current</v>
      </c>
      <c r="J1517" s="16"/>
      <c r="K1517" t="str" s="15">
        <v/>
      </c>
      <c r="L1517" s="17">
        <f>IF(AC1517="Local catalog","",IF(AG1517="Yes",IF(ISNUMBER(E1517),E1517,""),IF(I1517="Keep current",IF(ISNUMBER(E1517),E1517,""),IF(AH1517&lt;&gt;"Yes","",IF(I1517="Approve proposed",F1517,IF(AND(I1517="Use my price",AND(ISNUMBER(J1517),J1517&gt;0)),J1517,""))))))</f>
        <v>4.76</v>
      </c>
      <c r="M1517" t="str" s="7">
        <f>IF(AND(AG1517="Yes",OR(I1517="Approve proposed",I1517="Use my price")),"CHECK: protected price kept current",IF(OR(I1517="Unreviewed",I1517=""),"Pending review",IF(I1517="Hold","On hold",IF(I1517="Keep current",IF(ISNUMBER(E1517),"Kept current","CHECK: no confirmed current price"),IF(AH1517&lt;&gt;"Yes","CHECK: source needs review",IF(AND(I1517="Use my price",NOT(AND(ISNUMBER(J1517),J1517&gt;0))),"CHECK: enter a price above zero",IF(NOT(OR(I1517="Approve proposed",I1517="Use my price")),"CHECK: choose a listed decision",IF(OR(NOT(ISNUMBER(L1517)),L1517&lt;=0,NOT(ISNUMBER(Y1517)),Y1517&lt;=0,X1517&gt;=1),"CHECK: price or base unavailable",IF(L1517/(Y1517*(1-X1517))-1&lt;0,"CHECK: price below local base","Ready")))))))))</f>
        <v>Kept current</v>
      </c>
      <c r="N1517" s="18">
        <v>4.76</v>
      </c>
      <c r="O1517" s="19">
        <v>0.4</v>
      </c>
      <c r="P1517" s="14">
        <v>0.4</v>
      </c>
      <c r="Q1517" s="20">
        <f>IF(AND(ISNUMBER(L1517),ISNUMBER(Y1517),Y1517&gt;0,X1517&lt;1),ROUND(L1517/(Y1517*(1-X1517))-1,4),"")</f>
        <v>0.4</v>
      </c>
      <c r="R1517" s="12">
        <v>0</v>
      </c>
      <c r="S1517" s="13">
        <f>IF(AND(ISNUMBER(E1517),E1517&gt;0,ISNUMBER(F1517)),R1517*(F1517/E1517-1)*(1-'Start Here'!$B$16),0)</f>
        <v>0</v>
      </c>
      <c r="T1517" s="17">
        <f>IF(AND(M1517="Ready",OR(I1517="Approve proposed",AND(I1517="Use my price",AND(ISNUMBER(J1517),J1517&gt;0))),ISNUMBER(L1517),E1517&gt;0),R1517*(L1517/E1517-1)*(1-'Start Here'!$B$16),0)</f>
        <v>0</v>
      </c>
      <c r="U1517" t="str" s="6">
        <v>SNAP: preserve existing selling price; Currently hidden; do not activate automatically</v>
      </c>
      <c r="V1517" t="str" s="21">
        <v>No</v>
      </c>
      <c r="W1517" t="str" s="21">
        <v>No</v>
      </c>
      <c r="X1517" s="22">
        <v>0</v>
      </c>
      <c r="Y1517" s="18">
        <v>3.4</v>
      </c>
      <c r="AB1517" t="str" s="6">
        <v>2026-10-01 10:41:27 UTC</v>
      </c>
      <c r="AC1517" t="str" s="6">
        <v>Local Line cache</v>
      </c>
      <c r="AD1517" s="23">
        <v>993775</v>
      </c>
      <c r="AE1517" s="23">
        <v>766895</v>
      </c>
      <c r="AF1517" t="str" s="23">
        <v>993775:766895:snap</v>
      </c>
      <c r="AG1517" t="str" s="23">
        <v>Yes</v>
      </c>
      <c r="AH1517" t="str" s="23">
        <v>Yes</v>
      </c>
      <c r="AI1517" s="18">
        <v>0</v>
      </c>
    </row>
    <row r="1518" ht="32" customHeight="1">
      <c r="A1518" t="str" s="7">
        <v>Grazier's Garden</v>
      </c>
      <c r="B1518" t="str" s="7">
        <v>Edible Calendula Flower</v>
      </c>
      <c r="C1518" t="str" s="7">
        <v>each</v>
      </c>
      <c r="D1518" t="str" s="7">
        <v>Herd Share Members</v>
      </c>
      <c r="E1518" s="12">
        <v>5.6</v>
      </c>
      <c r="F1518" s="13">
        <v>6.05</v>
      </c>
      <c r="G1518" s="13">
        <f>IF(AND(ISNUMBER(E1518),ISNUMBER(F1518)),F1518-E1518,"")</f>
        <v>0.45</v>
      </c>
      <c r="H1518" s="14">
        <f>IF(AND(ISNUMBER(E1518),E1518&gt;0,ISNUMBER(F1518)),F1518/E1518-1,"")</f>
        <v>0.0803571428571428</v>
      </c>
      <c r="I1518" t="str" s="15">
        <v>Unreviewed</v>
      </c>
      <c r="J1518" s="16"/>
      <c r="K1518" t="str" s="15">
        <v/>
      </c>
      <c r="L1518" s="17" t="str">
        <f>IF(AC1518="Local catalog","",IF(AG1518="Yes",IF(ISNUMBER(E1518),E1518,""),IF(I1518="Keep current",IF(ISNUMBER(E1518),E1518,""),IF(AH1518&lt;&gt;"Yes","",IF(I1518="Approve proposed",F1518,IF(AND(I1518="Use my price",AND(ISNUMBER(J1518),J1518&gt;0)),J1518,""))))))</f>
        <v/>
      </c>
      <c r="M1518" t="str" s="7">
        <f>IF(AND(AG1518="Yes",OR(I1518="Approve proposed",I1518="Use my price")),"CHECK: protected price kept current",IF(OR(I1518="Unreviewed",I1518=""),"Pending review",IF(I1518="Hold","On hold",IF(I1518="Keep current",IF(ISNUMBER(E1518),"Kept current","CHECK: no confirmed current price"),IF(AH1518&lt;&gt;"Yes","CHECK: source needs review",IF(AND(I1518="Use my price",NOT(AND(ISNUMBER(J1518),J1518&gt;0))),"CHECK: enter a price above zero",IF(NOT(OR(I1518="Approve proposed",I1518="Use my price")),"CHECK: choose a listed decision",IF(OR(NOT(ISNUMBER(L1518)),L1518&lt;=0,NOT(ISNUMBER(Y1518)),Y1518&lt;=0,X1518&gt;=1),"CHECK: price or base unavailable",IF(L1518/(Y1518*(1-X1518))-1&lt;0,"CHECK: price below local base","Ready")))))))))</f>
        <v>Pending review</v>
      </c>
      <c r="N1518" s="18">
        <v>5.6</v>
      </c>
      <c r="O1518" s="19">
        <v>0.4</v>
      </c>
      <c r="P1518" s="14">
        <v>0.5125</v>
      </c>
      <c r="Q1518" s="20" t="str">
        <f>IF(AND(ISNUMBER(L1518),ISNUMBER(Y1518),Y1518&gt;0,X1518&lt;1),ROUND(L1518/(Y1518*(1-X1518))-1,4),"")</f>
        <v/>
      </c>
      <c r="R1518" s="12">
        <v>0</v>
      </c>
      <c r="S1518" s="13">
        <f>IF(AND(ISNUMBER(E1518),E1518&gt;0,ISNUMBER(F1518)),R1518*(F1518/E1518-1)*(1-'Start Here'!$B$16),0)</f>
        <v>0</v>
      </c>
      <c r="T1518" s="17">
        <f>IF(AND(M1518="Ready",OR(I1518="Approve proposed",AND(I1518="Use my price",AND(ISNUMBER(J1518),J1518&gt;0))),ISNUMBER(L1518),E1518&gt;0),R1518*(L1518/E1518-1)*(1-'Start Here'!$B$16),0)</f>
        <v>0</v>
      </c>
      <c r="U1518" t="str" s="6">
        <v>Currently hidden; do not activate automatically</v>
      </c>
      <c r="V1518" t="str" s="21">
        <v>No</v>
      </c>
      <c r="W1518" t="str" s="21">
        <v>No</v>
      </c>
      <c r="X1518" s="22">
        <v>0</v>
      </c>
      <c r="Y1518" s="18">
        <v>4</v>
      </c>
      <c r="AB1518" t="str" s="6">
        <v>2026-10-01 10:41:27 UTC</v>
      </c>
      <c r="AC1518" t="str" s="6">
        <v>Local Line cache</v>
      </c>
      <c r="AD1518" s="23">
        <v>805891</v>
      </c>
      <c r="AE1518" s="23">
        <v>526949</v>
      </c>
      <c r="AF1518" t="str" s="23">
        <v>805891:526949:herdShare</v>
      </c>
      <c r="AG1518" t="str" s="23">
        <v>No</v>
      </c>
      <c r="AH1518" t="str" s="23">
        <v>Yes</v>
      </c>
      <c r="AI1518" s="18">
        <v>0</v>
      </c>
    </row>
    <row r="1519" ht="32" customHeight="1">
      <c r="A1519" t="str" s="7">
        <v>Grazier's Garden</v>
      </c>
      <c r="B1519" t="str" s="7">
        <v>Edible Calendula Flower</v>
      </c>
      <c r="C1519" t="str" s="7">
        <v>each</v>
      </c>
      <c r="D1519" t="str" s="7">
        <v>CSA Members</v>
      </c>
      <c r="E1519" s="12">
        <v>5.6</v>
      </c>
      <c r="F1519" s="13">
        <v>6.05</v>
      </c>
      <c r="G1519" s="13">
        <f>IF(AND(ISNUMBER(E1519),ISNUMBER(F1519)),F1519-E1519,"")</f>
        <v>0.45</v>
      </c>
      <c r="H1519" s="14">
        <f>IF(AND(ISNUMBER(E1519),E1519&gt;0,ISNUMBER(F1519)),F1519/E1519-1,"")</f>
        <v>0.0803571428571428</v>
      </c>
      <c r="I1519" t="str" s="15">
        <v>Unreviewed</v>
      </c>
      <c r="J1519" s="16"/>
      <c r="K1519" t="str" s="15">
        <v/>
      </c>
      <c r="L1519" s="17" t="str">
        <f>IF(AC1519="Local catalog","",IF(AG1519="Yes",IF(ISNUMBER(E1519),E1519,""),IF(I1519="Keep current",IF(ISNUMBER(E1519),E1519,""),IF(AH1519&lt;&gt;"Yes","",IF(I1519="Approve proposed",F1519,IF(AND(I1519="Use my price",AND(ISNUMBER(J1519),J1519&gt;0)),J1519,""))))))</f>
        <v/>
      </c>
      <c r="M1519" t="str" s="7">
        <f>IF(AND(AG1519="Yes",OR(I1519="Approve proposed",I1519="Use my price")),"CHECK: protected price kept current",IF(OR(I1519="Unreviewed",I1519=""),"Pending review",IF(I1519="Hold","On hold",IF(I1519="Keep current",IF(ISNUMBER(E1519),"Kept current","CHECK: no confirmed current price"),IF(AH1519&lt;&gt;"Yes","CHECK: source needs review",IF(AND(I1519="Use my price",NOT(AND(ISNUMBER(J1519),J1519&gt;0))),"CHECK: enter a price above zero",IF(NOT(OR(I1519="Approve proposed",I1519="Use my price")),"CHECK: choose a listed decision",IF(OR(NOT(ISNUMBER(L1519)),L1519&lt;=0,NOT(ISNUMBER(Y1519)),Y1519&lt;=0,X1519&gt;=1),"CHECK: price or base unavailable",IF(L1519/(Y1519*(1-X1519))-1&lt;0,"CHECK: price below local base","Ready")))))))))</f>
        <v>Pending review</v>
      </c>
      <c r="N1519" s="18">
        <v>5.6</v>
      </c>
      <c r="O1519" s="19">
        <v>0.4</v>
      </c>
      <c r="P1519" s="14">
        <v>0.5125</v>
      </c>
      <c r="Q1519" s="20" t="str">
        <f>IF(AND(ISNUMBER(L1519),ISNUMBER(Y1519),Y1519&gt;0,X1519&lt;1),ROUND(L1519/(Y1519*(1-X1519))-1,4),"")</f>
        <v/>
      </c>
      <c r="R1519" s="12">
        <v>0</v>
      </c>
      <c r="S1519" s="13">
        <f>IF(AND(ISNUMBER(E1519),E1519&gt;0,ISNUMBER(F1519)),R1519*(F1519/E1519-1)*(1-'Start Here'!$B$16),0)</f>
        <v>0</v>
      </c>
      <c r="T1519" s="17">
        <f>IF(AND(M1519="Ready",OR(I1519="Approve proposed",AND(I1519="Use my price",AND(ISNUMBER(J1519),J1519&gt;0))),ISNUMBER(L1519),E1519&gt;0),R1519*(L1519/E1519-1)*(1-'Start Here'!$B$16),0)</f>
        <v>0</v>
      </c>
      <c r="U1519" t="str" s="6">
        <v>Currently hidden; do not activate automatically</v>
      </c>
      <c r="V1519" t="str" s="21">
        <v>No</v>
      </c>
      <c r="W1519" t="str" s="21">
        <v>No</v>
      </c>
      <c r="X1519" s="22">
        <v>0</v>
      </c>
      <c r="Y1519" s="18">
        <v>4</v>
      </c>
      <c r="AB1519" t="str" s="6">
        <v>2026-10-01 10:41:27 UTC</v>
      </c>
      <c r="AC1519" t="str" s="6">
        <v>Local Line cache</v>
      </c>
      <c r="AD1519" s="23">
        <v>805891</v>
      </c>
      <c r="AE1519" s="23">
        <v>526949</v>
      </c>
      <c r="AF1519" t="str" s="23">
        <v>805891:526949:member</v>
      </c>
      <c r="AG1519" t="str" s="23">
        <v>No</v>
      </c>
      <c r="AH1519" t="str" s="23">
        <v>Yes</v>
      </c>
      <c r="AI1519" s="18">
        <v>0</v>
      </c>
    </row>
    <row r="1520" ht="32" customHeight="1">
      <c r="A1520" t="str" s="7">
        <v>Grazier's Garden</v>
      </c>
      <c r="B1520" t="str" s="7">
        <v>Edible Calendula Flower</v>
      </c>
      <c r="C1520" t="str" s="7">
        <v>each</v>
      </c>
      <c r="D1520" t="str" s="7">
        <v>Guest Basket</v>
      </c>
      <c r="G1520" s="13" t="str">
        <f>IF(AND(ISNUMBER(E1520),ISNUMBER(F1520)),F1520-E1520,"")</f>
        <v/>
      </c>
      <c r="H1520" s="14" t="str">
        <f>IF(AND(ISNUMBER(E1520),E1520&gt;0,ISNUMBER(F1520)),F1520/E1520-1,"")</f>
        <v/>
      </c>
      <c r="I1520" t="str" s="15">
        <v>Hold</v>
      </c>
      <c r="J1520" s="24"/>
      <c r="K1520" t="str" s="15">
        <v/>
      </c>
      <c r="L1520" s="17" t="str">
        <f>IF(AC1520="Local catalog","",IF(AG1520="Yes",IF(ISNUMBER(E1520),E1520,""),IF(I1520="Keep current",IF(ISNUMBER(E1520),E1520,""),IF(AH1520&lt;&gt;"Yes","",IF(I1520="Approve proposed",F1520,IF(AND(I1520="Use my price",AND(ISNUMBER(J1520),J1520&gt;0)),J1520,""))))))</f>
        <v/>
      </c>
      <c r="M1520" t="str" s="7">
        <f>IF(AND(AG1520="Yes",OR(I1520="Approve proposed",I1520="Use my price")),"CHECK: protected price kept current",IF(OR(I1520="Unreviewed",I1520=""),"Pending review",IF(I1520="Hold","On hold",IF(I1520="Keep current",IF(ISNUMBER(E1520),"Kept current","CHECK: no confirmed current price"),IF(AH1520&lt;&gt;"Yes","CHECK: source needs review",IF(AND(I1520="Use my price",NOT(AND(ISNUMBER(J1520),J1520&gt;0))),"CHECK: enter a price above zero",IF(NOT(OR(I1520="Approve proposed",I1520="Use my price")),"CHECK: choose a listed decision",IF(OR(NOT(ISNUMBER(L1520)),L1520&lt;=0,NOT(ISNUMBER(Y1520)),Y1520&lt;=0,X1520&gt;=1),"CHECK: price or base unavailable",IF(L1520/(Y1520*(1-X1520))-1&lt;0,"CHECK: price below local base","Ready")))))))))</f>
        <v>On hold</v>
      </c>
      <c r="N1520" s="18">
        <v>5.6</v>
      </c>
      <c r="O1520" s="19">
        <v>0.4</v>
      </c>
      <c r="Q1520" s="20" t="str">
        <f>IF(AND(ISNUMBER(L1520),ISNUMBER(Y1520),Y1520&gt;0,X1520&lt;1),ROUND(L1520/(Y1520*(1-X1520))-1,4),"")</f>
        <v/>
      </c>
      <c r="R1520" s="12">
        <v>0</v>
      </c>
      <c r="S1520" s="13">
        <f>IF(AND(ISNUMBER(E1520),E1520&gt;0,ISNUMBER(F1520)),R1520*(F1520/E1520-1)*(1-'Start Here'!$B$16),0)</f>
        <v>0</v>
      </c>
      <c r="T1520" s="17">
        <f>IF(AND(M1520="Ready",OR(I1520="Approve proposed",AND(I1520="Use my price",AND(ISNUMBER(J1520),J1520&gt;0))),ISNUMBER(L1520),E1520&gt;0),R1520*(L1520/E1520-1)*(1-'Start Here'!$B$16),0)</f>
        <v>0</v>
      </c>
      <c r="U1520" t="str" s="6">
        <v>No confirmed Local Line price/list; local calculation is reference only; Currently hidden; do not activate automatically</v>
      </c>
      <c r="V1520" t="str" s="21">
        <v>No</v>
      </c>
      <c r="W1520" t="str" s="21">
        <v>No</v>
      </c>
      <c r="X1520" s="22">
        <v>0</v>
      </c>
      <c r="Y1520" s="18">
        <v>4</v>
      </c>
      <c r="AB1520" t="str" s="6">
        <v/>
      </c>
      <c r="AC1520" t="str" s="6">
        <v>Local calculation only</v>
      </c>
      <c r="AD1520" s="23">
        <v>805891</v>
      </c>
      <c r="AE1520" s="23">
        <v>526949</v>
      </c>
      <c r="AF1520" t="str" s="23">
        <v>805891:526949:guest</v>
      </c>
      <c r="AG1520" t="str" s="23">
        <v>No</v>
      </c>
      <c r="AH1520" t="str" s="23">
        <v>No</v>
      </c>
      <c r="AI1520" s="18">
        <v>0</v>
      </c>
    </row>
    <row r="1521" ht="32" customHeight="1">
      <c r="A1521" t="str" s="7">
        <v>Grazier's Garden</v>
      </c>
      <c r="B1521" t="str" s="7">
        <v>Edible Calendula Flower</v>
      </c>
      <c r="C1521" t="str" s="7">
        <v>each</v>
      </c>
      <c r="D1521" t="str" s="7">
        <v>SNAP</v>
      </c>
      <c r="E1521" s="12">
        <v>5.6</v>
      </c>
      <c r="F1521" s="13">
        <v>5.6</v>
      </c>
      <c r="G1521" s="13">
        <f>IF(AND(ISNUMBER(E1521),ISNUMBER(F1521)),F1521-E1521,"")</f>
        <v>0</v>
      </c>
      <c r="H1521" s="14">
        <f>IF(AND(ISNUMBER(E1521),E1521&gt;0,ISNUMBER(F1521)),F1521/E1521-1,"")</f>
        <v>0</v>
      </c>
      <c r="I1521" t="str" s="15">
        <v>Keep current</v>
      </c>
      <c r="J1521" s="16"/>
      <c r="K1521" t="str" s="15">
        <v/>
      </c>
      <c r="L1521" s="17">
        <f>IF(AC1521="Local catalog","",IF(AG1521="Yes",IF(ISNUMBER(E1521),E1521,""),IF(I1521="Keep current",IF(ISNUMBER(E1521),E1521,""),IF(AH1521&lt;&gt;"Yes","",IF(I1521="Approve proposed",F1521,IF(AND(I1521="Use my price",AND(ISNUMBER(J1521),J1521&gt;0)),J1521,""))))))</f>
        <v>5.6</v>
      </c>
      <c r="M1521" t="str" s="7">
        <f>IF(AND(AG1521="Yes",OR(I1521="Approve proposed",I1521="Use my price")),"CHECK: protected price kept current",IF(OR(I1521="Unreviewed",I1521=""),"Pending review",IF(I1521="Hold","On hold",IF(I1521="Keep current",IF(ISNUMBER(E1521),"Kept current","CHECK: no confirmed current price"),IF(AH1521&lt;&gt;"Yes","CHECK: source needs review",IF(AND(I1521="Use my price",NOT(AND(ISNUMBER(J1521),J1521&gt;0))),"CHECK: enter a price above zero",IF(NOT(OR(I1521="Approve proposed",I1521="Use my price")),"CHECK: choose a listed decision",IF(OR(NOT(ISNUMBER(L1521)),L1521&lt;=0,NOT(ISNUMBER(Y1521)),Y1521&lt;=0,X1521&gt;=1),"CHECK: price or base unavailable",IF(L1521/(Y1521*(1-X1521))-1&lt;0,"CHECK: price below local base","Ready")))))))))</f>
        <v>Kept current</v>
      </c>
      <c r="N1521" s="18">
        <v>5.6</v>
      </c>
      <c r="O1521" s="19">
        <v>0.4</v>
      </c>
      <c r="P1521" s="14">
        <v>0.4</v>
      </c>
      <c r="Q1521" s="20">
        <f>IF(AND(ISNUMBER(L1521),ISNUMBER(Y1521),Y1521&gt;0,X1521&lt;1),ROUND(L1521/(Y1521*(1-X1521))-1,4),"")</f>
        <v>0.4</v>
      </c>
      <c r="R1521" s="12">
        <v>0</v>
      </c>
      <c r="S1521" s="13">
        <f>IF(AND(ISNUMBER(E1521),E1521&gt;0,ISNUMBER(F1521)),R1521*(F1521/E1521-1)*(1-'Start Here'!$B$16),0)</f>
        <v>0</v>
      </c>
      <c r="T1521" s="17">
        <f>IF(AND(M1521="Ready",OR(I1521="Approve proposed",AND(I1521="Use my price",AND(ISNUMBER(J1521),J1521&gt;0))),ISNUMBER(L1521),E1521&gt;0),R1521*(L1521/E1521-1)*(1-'Start Here'!$B$16),0)</f>
        <v>0</v>
      </c>
      <c r="U1521" t="str" s="6">
        <v>SNAP: preserve existing selling price; Currently hidden; do not activate automatically</v>
      </c>
      <c r="V1521" t="str" s="21">
        <v>No</v>
      </c>
      <c r="W1521" t="str" s="21">
        <v>No</v>
      </c>
      <c r="X1521" s="22">
        <v>0</v>
      </c>
      <c r="Y1521" s="18">
        <v>4</v>
      </c>
      <c r="AB1521" t="str" s="6">
        <v>2026-10-01 10:41:27 UTC</v>
      </c>
      <c r="AC1521" t="str" s="6">
        <v>Local Line cache</v>
      </c>
      <c r="AD1521" s="23">
        <v>805891</v>
      </c>
      <c r="AE1521" s="23">
        <v>526949</v>
      </c>
      <c r="AF1521" t="str" s="23">
        <v>805891:526949:snap</v>
      </c>
      <c r="AG1521" t="str" s="23">
        <v>Yes</v>
      </c>
      <c r="AH1521" t="str" s="23">
        <v>Yes</v>
      </c>
      <c r="AI1521" s="18">
        <v>0</v>
      </c>
    </row>
    <row r="1522" ht="32" customHeight="1">
      <c r="A1522" t="str" s="7">
        <v>Grazier's Garden</v>
      </c>
      <c r="B1522" t="str" s="7">
        <v>French Breakfast Radish</v>
      </c>
      <c r="C1522" t="str" s="7">
        <v>Bunch</v>
      </c>
      <c r="D1522" t="str" s="7">
        <v>Herd Share Members</v>
      </c>
      <c r="E1522" s="12">
        <v>2.8</v>
      </c>
      <c r="F1522" s="13">
        <v>3.02</v>
      </c>
      <c r="G1522" s="13">
        <f>IF(AND(ISNUMBER(E1522),ISNUMBER(F1522)),F1522-E1522,"")</f>
        <v>0.22</v>
      </c>
      <c r="H1522" s="14">
        <f>IF(AND(ISNUMBER(E1522),E1522&gt;0,ISNUMBER(F1522)),F1522/E1522-1,"")</f>
        <v>0.07857142857142874</v>
      </c>
      <c r="I1522" t="str" s="15">
        <v>Unreviewed</v>
      </c>
      <c r="J1522" s="16"/>
      <c r="K1522" t="str" s="15">
        <v/>
      </c>
      <c r="L1522" s="17" t="str">
        <f>IF(AC1522="Local catalog","",IF(AG1522="Yes",IF(ISNUMBER(E1522),E1522,""),IF(I1522="Keep current",IF(ISNUMBER(E1522),E1522,""),IF(AH1522&lt;&gt;"Yes","",IF(I1522="Approve proposed",F1522,IF(AND(I1522="Use my price",AND(ISNUMBER(J1522),J1522&gt;0)),J1522,""))))))</f>
        <v/>
      </c>
      <c r="M1522" t="str" s="7">
        <f>IF(AND(AG1522="Yes",OR(I1522="Approve proposed",I1522="Use my price")),"CHECK: protected price kept current",IF(OR(I1522="Unreviewed",I1522=""),"Pending review",IF(I1522="Hold","On hold",IF(I1522="Keep current",IF(ISNUMBER(E1522),"Kept current","CHECK: no confirmed current price"),IF(AH1522&lt;&gt;"Yes","CHECK: source needs review",IF(AND(I1522="Use my price",NOT(AND(ISNUMBER(J1522),J1522&gt;0))),"CHECK: enter a price above zero",IF(NOT(OR(I1522="Approve proposed",I1522="Use my price")),"CHECK: choose a listed decision",IF(OR(NOT(ISNUMBER(L1522)),L1522&lt;=0,NOT(ISNUMBER(Y1522)),Y1522&lt;=0,X1522&gt;=1),"CHECK: price or base unavailable",IF(L1522/(Y1522*(1-X1522))-1&lt;0,"CHECK: price below local base","Ready")))))))))</f>
        <v>Pending review</v>
      </c>
      <c r="N1522" s="18">
        <v>2.8</v>
      </c>
      <c r="O1522" s="19">
        <v>0.4</v>
      </c>
      <c r="P1522" s="14">
        <v>0.51</v>
      </c>
      <c r="Q1522" s="20" t="str">
        <f>IF(AND(ISNUMBER(L1522),ISNUMBER(Y1522),Y1522&gt;0,X1522&lt;1),ROUND(L1522/(Y1522*(1-X1522))-1,4),"")</f>
        <v/>
      </c>
      <c r="R1522" s="12">
        <v>100.8</v>
      </c>
      <c r="S1522" s="13">
        <f>IF(AND(ISNUMBER(E1522),E1522&gt;0,ISNUMBER(F1522)),R1522*(F1522/E1522-1)*(1-'Start Here'!$B$16),0)</f>
        <v>7.682400000000016</v>
      </c>
      <c r="T1522" s="17">
        <f>IF(AND(M1522="Ready",OR(I1522="Approve proposed",AND(I1522="Use my price",AND(ISNUMBER(J1522),J1522&gt;0))),ISNUMBER(L1522),E1522&gt;0),R1522*(L1522/E1522-1)*(1-'Start Here'!$B$16),0)</f>
        <v>0</v>
      </c>
      <c r="U1522" t="str" s="6">
        <v>Currently hidden; do not activate automatically</v>
      </c>
      <c r="V1522" t="str" s="21">
        <v>No</v>
      </c>
      <c r="W1522" t="str" s="21">
        <v>No</v>
      </c>
      <c r="X1522" s="22">
        <v>0</v>
      </c>
      <c r="Y1522" s="18">
        <v>2</v>
      </c>
      <c r="AB1522" t="str" s="6">
        <v>2026-10-01 10:41:27 UTC</v>
      </c>
      <c r="AC1522" t="str" s="6">
        <v>Local Line cache</v>
      </c>
      <c r="AD1522" s="23">
        <v>976168</v>
      </c>
      <c r="AE1522" s="23">
        <v>741892</v>
      </c>
      <c r="AF1522" t="str" s="23">
        <v>976168:741892:herdShare</v>
      </c>
      <c r="AG1522" t="str" s="23">
        <v>No</v>
      </c>
      <c r="AH1522" t="str" s="23">
        <v>Yes</v>
      </c>
      <c r="AI1522" s="18">
        <v>72</v>
      </c>
    </row>
    <row r="1523" ht="32" customHeight="1">
      <c r="A1523" t="str" s="7">
        <v>Grazier's Garden</v>
      </c>
      <c r="B1523" t="str" s="7">
        <v>French Breakfast Radish</v>
      </c>
      <c r="C1523" t="str" s="7">
        <v>Bunch</v>
      </c>
      <c r="D1523" t="str" s="7">
        <v>CSA Members</v>
      </c>
      <c r="E1523" s="12">
        <v>2.8</v>
      </c>
      <c r="F1523" s="13">
        <v>3.02</v>
      </c>
      <c r="G1523" s="13">
        <f>IF(AND(ISNUMBER(E1523),ISNUMBER(F1523)),F1523-E1523,"")</f>
        <v>0.22</v>
      </c>
      <c r="H1523" s="14">
        <f>IF(AND(ISNUMBER(E1523),E1523&gt;0,ISNUMBER(F1523)),F1523/E1523-1,"")</f>
        <v>0.07857142857142874</v>
      </c>
      <c r="I1523" t="str" s="15">
        <v>Unreviewed</v>
      </c>
      <c r="J1523" s="16"/>
      <c r="K1523" t="str" s="15">
        <v/>
      </c>
      <c r="L1523" s="17" t="str">
        <f>IF(AC1523="Local catalog","",IF(AG1523="Yes",IF(ISNUMBER(E1523),E1523,""),IF(I1523="Keep current",IF(ISNUMBER(E1523),E1523,""),IF(AH1523&lt;&gt;"Yes","",IF(I1523="Approve proposed",F1523,IF(AND(I1523="Use my price",AND(ISNUMBER(J1523),J1523&gt;0)),J1523,""))))))</f>
        <v/>
      </c>
      <c r="M1523" t="str" s="7">
        <f>IF(AND(AG1523="Yes",OR(I1523="Approve proposed",I1523="Use my price")),"CHECK: protected price kept current",IF(OR(I1523="Unreviewed",I1523=""),"Pending review",IF(I1523="Hold","On hold",IF(I1523="Keep current",IF(ISNUMBER(E1523),"Kept current","CHECK: no confirmed current price"),IF(AH1523&lt;&gt;"Yes","CHECK: source needs review",IF(AND(I1523="Use my price",NOT(AND(ISNUMBER(J1523),J1523&gt;0))),"CHECK: enter a price above zero",IF(NOT(OR(I1523="Approve proposed",I1523="Use my price")),"CHECK: choose a listed decision",IF(OR(NOT(ISNUMBER(L1523)),L1523&lt;=0,NOT(ISNUMBER(Y1523)),Y1523&lt;=0,X1523&gt;=1),"CHECK: price or base unavailable",IF(L1523/(Y1523*(1-X1523))-1&lt;0,"CHECK: price below local base","Ready")))))))))</f>
        <v>Pending review</v>
      </c>
      <c r="N1523" s="18">
        <v>2.8</v>
      </c>
      <c r="O1523" s="19">
        <v>0.4</v>
      </c>
      <c r="P1523" s="14">
        <v>0.51</v>
      </c>
      <c r="Q1523" s="20" t="str">
        <f>IF(AND(ISNUMBER(L1523),ISNUMBER(Y1523),Y1523&gt;0,X1523&lt;1),ROUND(L1523/(Y1523*(1-X1523))-1,4),"")</f>
        <v/>
      </c>
      <c r="R1523" s="12">
        <v>0</v>
      </c>
      <c r="S1523" s="13">
        <f>IF(AND(ISNUMBER(E1523),E1523&gt;0,ISNUMBER(F1523)),R1523*(F1523/E1523-1)*(1-'Start Here'!$B$16),0)</f>
        <v>0</v>
      </c>
      <c r="T1523" s="17">
        <f>IF(AND(M1523="Ready",OR(I1523="Approve proposed",AND(I1523="Use my price",AND(ISNUMBER(J1523),J1523&gt;0))),ISNUMBER(L1523),E1523&gt;0),R1523*(L1523/E1523-1)*(1-'Start Here'!$B$16),0)</f>
        <v>0</v>
      </c>
      <c r="U1523" t="str" s="6">
        <v>Currently hidden; do not activate automatically</v>
      </c>
      <c r="V1523" t="str" s="21">
        <v>No</v>
      </c>
      <c r="W1523" t="str" s="21">
        <v>No</v>
      </c>
      <c r="X1523" s="22">
        <v>0</v>
      </c>
      <c r="Y1523" s="18">
        <v>2</v>
      </c>
      <c r="AB1523" t="str" s="6">
        <v>2026-10-01 10:41:27 UTC</v>
      </c>
      <c r="AC1523" t="str" s="6">
        <v>Local Line cache</v>
      </c>
      <c r="AD1523" s="23">
        <v>976168</v>
      </c>
      <c r="AE1523" s="23">
        <v>741892</v>
      </c>
      <c r="AF1523" t="str" s="23">
        <v>976168:741892:member</v>
      </c>
      <c r="AG1523" t="str" s="23">
        <v>No</v>
      </c>
      <c r="AH1523" t="str" s="23">
        <v>Yes</v>
      </c>
      <c r="AI1523" s="18">
        <v>0</v>
      </c>
    </row>
    <row r="1524" ht="32" customHeight="1">
      <c r="A1524" t="str" s="7">
        <v>Grazier's Garden</v>
      </c>
      <c r="B1524" t="str" s="7">
        <v>French Breakfast Radish</v>
      </c>
      <c r="C1524" t="str" s="7">
        <v>Bunch</v>
      </c>
      <c r="D1524" t="str" s="7">
        <v>Guest Basket</v>
      </c>
      <c r="E1524" s="12">
        <v>2.8</v>
      </c>
      <c r="F1524" s="13">
        <v>3.02</v>
      </c>
      <c r="G1524" s="13">
        <f>IF(AND(ISNUMBER(E1524),ISNUMBER(F1524)),F1524-E1524,"")</f>
        <v>0.22</v>
      </c>
      <c r="H1524" s="14">
        <f>IF(AND(ISNUMBER(E1524),E1524&gt;0,ISNUMBER(F1524)),F1524/E1524-1,"")</f>
        <v>0.07857142857142874</v>
      </c>
      <c r="I1524" t="str" s="15">
        <v>Unreviewed</v>
      </c>
      <c r="J1524" s="16"/>
      <c r="K1524" t="str" s="15">
        <v/>
      </c>
      <c r="L1524" s="17" t="str">
        <f>IF(AC1524="Local catalog","",IF(AG1524="Yes",IF(ISNUMBER(E1524),E1524,""),IF(I1524="Keep current",IF(ISNUMBER(E1524),E1524,""),IF(AH1524&lt;&gt;"Yes","",IF(I1524="Approve proposed",F1524,IF(AND(I1524="Use my price",AND(ISNUMBER(J1524),J1524&gt;0)),J1524,""))))))</f>
        <v/>
      </c>
      <c r="M1524" t="str" s="7">
        <f>IF(AND(AG1524="Yes",OR(I1524="Approve proposed",I1524="Use my price")),"CHECK: protected price kept current",IF(OR(I1524="Unreviewed",I1524=""),"Pending review",IF(I1524="Hold","On hold",IF(I1524="Keep current",IF(ISNUMBER(E1524),"Kept current","CHECK: no confirmed current price"),IF(AH1524&lt;&gt;"Yes","CHECK: source needs review",IF(AND(I1524="Use my price",NOT(AND(ISNUMBER(J1524),J1524&gt;0))),"CHECK: enter a price above zero",IF(NOT(OR(I1524="Approve proposed",I1524="Use my price")),"CHECK: choose a listed decision",IF(OR(NOT(ISNUMBER(L1524)),L1524&lt;=0,NOT(ISNUMBER(Y1524)),Y1524&lt;=0,X1524&gt;=1),"CHECK: price or base unavailable",IF(L1524/(Y1524*(1-X1524))-1&lt;0,"CHECK: price below local base","Ready")))))))))</f>
        <v>Pending review</v>
      </c>
      <c r="N1524" s="18">
        <v>2.8</v>
      </c>
      <c r="O1524" s="19">
        <v>0.4</v>
      </c>
      <c r="P1524" s="14">
        <v>0.51</v>
      </c>
      <c r="Q1524" s="20" t="str">
        <f>IF(AND(ISNUMBER(L1524),ISNUMBER(Y1524),Y1524&gt;0,X1524&lt;1),ROUND(L1524/(Y1524*(1-X1524))-1,4),"")</f>
        <v/>
      </c>
      <c r="R1524" s="12">
        <v>2.8</v>
      </c>
      <c r="S1524" s="13">
        <f>IF(AND(ISNUMBER(E1524),E1524&gt;0,ISNUMBER(F1524)),R1524*(F1524/E1524-1)*(1-'Start Here'!$B$16),0)</f>
        <v>0.21340000000000042</v>
      </c>
      <c r="T1524" s="17">
        <f>IF(AND(M1524="Ready",OR(I1524="Approve proposed",AND(I1524="Use my price",AND(ISNUMBER(J1524),J1524&gt;0))),ISNUMBER(L1524),E1524&gt;0),R1524*(L1524/E1524-1)*(1-'Start Here'!$B$16),0)</f>
        <v>0</v>
      </c>
      <c r="U1524" t="str" s="6">
        <v>Currently hidden; do not activate automatically</v>
      </c>
      <c r="V1524" t="str" s="21">
        <v>No</v>
      </c>
      <c r="W1524" t="str" s="21">
        <v>No</v>
      </c>
      <c r="X1524" s="22">
        <v>0</v>
      </c>
      <c r="Y1524" s="18">
        <v>2</v>
      </c>
      <c r="AB1524" t="str" s="6">
        <v>2026-10-01 10:41:27 UTC</v>
      </c>
      <c r="AC1524" t="str" s="6">
        <v>Local Line cache</v>
      </c>
      <c r="AD1524" s="23">
        <v>976168</v>
      </c>
      <c r="AE1524" s="23">
        <v>741892</v>
      </c>
      <c r="AF1524" t="str" s="23">
        <v>976168:741892:guest</v>
      </c>
      <c r="AG1524" t="str" s="23">
        <v>No</v>
      </c>
      <c r="AH1524" t="str" s="23">
        <v>Yes</v>
      </c>
      <c r="AI1524" s="18">
        <v>2</v>
      </c>
    </row>
    <row r="1525" ht="32" customHeight="1">
      <c r="A1525" t="str" s="7">
        <v>Grazier's Garden</v>
      </c>
      <c r="B1525" t="str" s="7">
        <v>French Breakfast Radish</v>
      </c>
      <c r="C1525" t="str" s="7">
        <v>Bunch</v>
      </c>
      <c r="D1525" t="str" s="7">
        <v>SNAP</v>
      </c>
      <c r="E1525" s="12">
        <v>2.8</v>
      </c>
      <c r="F1525" s="13">
        <v>2.8</v>
      </c>
      <c r="G1525" s="13">
        <f>IF(AND(ISNUMBER(E1525),ISNUMBER(F1525)),F1525-E1525,"")</f>
        <v>0</v>
      </c>
      <c r="H1525" s="14">
        <f>IF(AND(ISNUMBER(E1525),E1525&gt;0,ISNUMBER(F1525)),F1525/E1525-1,"")</f>
        <v>0</v>
      </c>
      <c r="I1525" t="str" s="15">
        <v>Keep current</v>
      </c>
      <c r="J1525" s="16"/>
      <c r="K1525" t="str" s="15">
        <v/>
      </c>
      <c r="L1525" s="17">
        <f>IF(AC1525="Local catalog","",IF(AG1525="Yes",IF(ISNUMBER(E1525),E1525,""),IF(I1525="Keep current",IF(ISNUMBER(E1525),E1525,""),IF(AH1525&lt;&gt;"Yes","",IF(I1525="Approve proposed",F1525,IF(AND(I1525="Use my price",AND(ISNUMBER(J1525),J1525&gt;0)),J1525,""))))))</f>
        <v>2.8</v>
      </c>
      <c r="M1525" t="str" s="7">
        <f>IF(AND(AG1525="Yes",OR(I1525="Approve proposed",I1525="Use my price")),"CHECK: protected price kept current",IF(OR(I1525="Unreviewed",I1525=""),"Pending review",IF(I1525="Hold","On hold",IF(I1525="Keep current",IF(ISNUMBER(E1525),"Kept current","CHECK: no confirmed current price"),IF(AH1525&lt;&gt;"Yes","CHECK: source needs review",IF(AND(I1525="Use my price",NOT(AND(ISNUMBER(J1525),J1525&gt;0))),"CHECK: enter a price above zero",IF(NOT(OR(I1525="Approve proposed",I1525="Use my price")),"CHECK: choose a listed decision",IF(OR(NOT(ISNUMBER(L1525)),L1525&lt;=0,NOT(ISNUMBER(Y1525)),Y1525&lt;=0,X1525&gt;=1),"CHECK: price or base unavailable",IF(L1525/(Y1525*(1-X1525))-1&lt;0,"CHECK: price below local base","Ready")))))))))</f>
        <v>Kept current</v>
      </c>
      <c r="N1525" s="18">
        <v>2.8</v>
      </c>
      <c r="O1525" s="19">
        <v>0.4</v>
      </c>
      <c r="P1525" s="14">
        <v>0.4</v>
      </c>
      <c r="Q1525" s="20">
        <f>IF(AND(ISNUMBER(L1525),ISNUMBER(Y1525),Y1525&gt;0,X1525&lt;1),ROUND(L1525/(Y1525*(1-X1525))-1,4),"")</f>
        <v>0.4</v>
      </c>
      <c r="R1525" s="12">
        <v>0</v>
      </c>
      <c r="S1525" s="13">
        <f>IF(AND(ISNUMBER(E1525),E1525&gt;0,ISNUMBER(F1525)),R1525*(F1525/E1525-1)*(1-'Start Here'!$B$16),0)</f>
        <v>0</v>
      </c>
      <c r="T1525" s="17">
        <f>IF(AND(M1525="Ready",OR(I1525="Approve proposed",AND(I1525="Use my price",AND(ISNUMBER(J1525),J1525&gt;0))),ISNUMBER(L1525),E1525&gt;0),R1525*(L1525/E1525-1)*(1-'Start Here'!$B$16),0)</f>
        <v>0</v>
      </c>
      <c r="U1525" t="str" s="6">
        <v>SNAP: preserve existing selling price; Currently hidden; do not activate automatically</v>
      </c>
      <c r="V1525" t="str" s="21">
        <v>No</v>
      </c>
      <c r="W1525" t="str" s="21">
        <v>No</v>
      </c>
      <c r="X1525" s="22">
        <v>0</v>
      </c>
      <c r="Y1525" s="18">
        <v>2</v>
      </c>
      <c r="AB1525" t="str" s="6">
        <v>2026-10-01 10:41:27 UTC</v>
      </c>
      <c r="AC1525" t="str" s="6">
        <v>Local Line cache</v>
      </c>
      <c r="AD1525" s="23">
        <v>976168</v>
      </c>
      <c r="AE1525" s="23">
        <v>741892</v>
      </c>
      <c r="AF1525" t="str" s="23">
        <v>976168:741892:snap</v>
      </c>
      <c r="AG1525" t="str" s="23">
        <v>Yes</v>
      </c>
      <c r="AH1525" t="str" s="23">
        <v>Yes</v>
      </c>
      <c r="AI1525" s="18">
        <v>0</v>
      </c>
    </row>
    <row r="1526" ht="32" customHeight="1">
      <c r="A1526" t="str" s="7">
        <v>Grazier's Garden</v>
      </c>
      <c r="B1526" t="str" s="7">
        <v>Fresh Cherries</v>
      </c>
      <c r="C1526" t="str" s="7">
        <v>1 pint</v>
      </c>
      <c r="D1526" t="str" s="7">
        <v>Herd Share Members</v>
      </c>
      <c r="E1526" s="12">
        <v>6.3</v>
      </c>
      <c r="F1526" s="13">
        <v>6.8</v>
      </c>
      <c r="G1526" s="13">
        <f>IF(AND(ISNUMBER(E1526),ISNUMBER(F1526)),F1526-E1526,"")</f>
        <v>0.5</v>
      </c>
      <c r="H1526" s="14">
        <f>IF(AND(ISNUMBER(E1526),E1526&gt;0,ISNUMBER(F1526)),F1526/E1526-1,"")</f>
        <v>0.0793650793650793</v>
      </c>
      <c r="I1526" t="str" s="15">
        <v>Unreviewed</v>
      </c>
      <c r="J1526" s="16"/>
      <c r="K1526" t="str" s="15">
        <v/>
      </c>
      <c r="L1526" s="17" t="str">
        <f>IF(AC1526="Local catalog","",IF(AG1526="Yes",IF(ISNUMBER(E1526),E1526,""),IF(I1526="Keep current",IF(ISNUMBER(E1526),E1526,""),IF(AH1526&lt;&gt;"Yes","",IF(I1526="Approve proposed",F1526,IF(AND(I1526="Use my price",AND(ISNUMBER(J1526),J1526&gt;0)),J1526,""))))))</f>
        <v/>
      </c>
      <c r="M1526" t="str" s="7">
        <f>IF(AND(AG1526="Yes",OR(I1526="Approve proposed",I1526="Use my price")),"CHECK: protected price kept current",IF(OR(I1526="Unreviewed",I1526=""),"Pending review",IF(I1526="Hold","On hold",IF(I1526="Keep current",IF(ISNUMBER(E1526),"Kept current","CHECK: no confirmed current price"),IF(AH1526&lt;&gt;"Yes","CHECK: source needs review",IF(AND(I1526="Use my price",NOT(AND(ISNUMBER(J1526),J1526&gt;0))),"CHECK: enter a price above zero",IF(NOT(OR(I1526="Approve proposed",I1526="Use my price")),"CHECK: choose a listed decision",IF(OR(NOT(ISNUMBER(L1526)),L1526&lt;=0,NOT(ISNUMBER(Y1526)),Y1526&lt;=0,X1526&gt;=1),"CHECK: price or base unavailable",IF(L1526/(Y1526*(1-X1526))-1&lt;0,"CHECK: price below local base","Ready")))))))))</f>
        <v>Pending review</v>
      </c>
      <c r="N1526" s="18">
        <v>6.3</v>
      </c>
      <c r="O1526" s="19">
        <v>0.4</v>
      </c>
      <c r="P1526" s="14">
        <v>0.5111</v>
      </c>
      <c r="Q1526" s="20" t="str">
        <f>IF(AND(ISNUMBER(L1526),ISNUMBER(Y1526),Y1526&gt;0,X1526&lt;1),ROUND(L1526/(Y1526*(1-X1526))-1,4),"")</f>
        <v/>
      </c>
      <c r="R1526" s="12">
        <v>151.2</v>
      </c>
      <c r="S1526" s="13">
        <f>IF(AND(ISNUMBER(E1526),E1526&gt;0,ISNUMBER(F1526)),R1526*(F1526/E1526-1)*(1-'Start Here'!$B$16),0)</f>
        <v>11.63999999999999</v>
      </c>
      <c r="T1526" s="17">
        <f>IF(AND(M1526="Ready",OR(I1526="Approve proposed",AND(I1526="Use my price",AND(ISNUMBER(J1526),J1526&gt;0))),ISNUMBER(L1526),E1526&gt;0),R1526*(L1526/E1526-1)*(1-'Start Here'!$B$16),0)</f>
        <v>0</v>
      </c>
      <c r="U1526" t="str" s="6">
        <v>Currently hidden; do not activate automatically</v>
      </c>
      <c r="V1526" t="str" s="21">
        <v>No</v>
      </c>
      <c r="W1526" t="str" s="21">
        <v>No</v>
      </c>
      <c r="X1526" s="22">
        <v>0</v>
      </c>
      <c r="Y1526" s="18">
        <v>4.5</v>
      </c>
      <c r="AB1526" t="str" s="6">
        <v>2026-10-01 10:41:27 UTC</v>
      </c>
      <c r="AC1526" t="str" s="6">
        <v>Local Line cache</v>
      </c>
      <c r="AD1526" s="23">
        <v>981788</v>
      </c>
      <c r="AE1526" s="23">
        <v>750321</v>
      </c>
      <c r="AF1526" t="str" s="23">
        <v>981788:750321:herdShare</v>
      </c>
      <c r="AG1526" t="str" s="23">
        <v>No</v>
      </c>
      <c r="AH1526" t="str" s="23">
        <v>Yes</v>
      </c>
      <c r="AI1526" s="18">
        <v>108</v>
      </c>
    </row>
    <row r="1527" ht="32" customHeight="1">
      <c r="A1527" t="str" s="7">
        <v>Grazier's Garden</v>
      </c>
      <c r="B1527" t="str" s="7">
        <v>Fresh Cherries</v>
      </c>
      <c r="C1527" t="str" s="7">
        <v>1 pint</v>
      </c>
      <c r="D1527" t="str" s="7">
        <v>CSA Members</v>
      </c>
      <c r="E1527" s="12">
        <v>6.3</v>
      </c>
      <c r="F1527" s="13">
        <v>6.8</v>
      </c>
      <c r="G1527" s="13">
        <f>IF(AND(ISNUMBER(E1527),ISNUMBER(F1527)),F1527-E1527,"")</f>
        <v>0.5</v>
      </c>
      <c r="H1527" s="14">
        <f>IF(AND(ISNUMBER(E1527),E1527&gt;0,ISNUMBER(F1527)),F1527/E1527-1,"")</f>
        <v>0.0793650793650793</v>
      </c>
      <c r="I1527" t="str" s="15">
        <v>Unreviewed</v>
      </c>
      <c r="J1527" s="16"/>
      <c r="K1527" t="str" s="15">
        <v/>
      </c>
      <c r="L1527" s="17" t="str">
        <f>IF(AC1527="Local catalog","",IF(AG1527="Yes",IF(ISNUMBER(E1527),E1527,""),IF(I1527="Keep current",IF(ISNUMBER(E1527),E1527,""),IF(AH1527&lt;&gt;"Yes","",IF(I1527="Approve proposed",F1527,IF(AND(I1527="Use my price",AND(ISNUMBER(J1527),J1527&gt;0)),J1527,""))))))</f>
        <v/>
      </c>
      <c r="M1527" t="str" s="7">
        <f>IF(AND(AG1527="Yes",OR(I1527="Approve proposed",I1527="Use my price")),"CHECK: protected price kept current",IF(OR(I1527="Unreviewed",I1527=""),"Pending review",IF(I1527="Hold","On hold",IF(I1527="Keep current",IF(ISNUMBER(E1527),"Kept current","CHECK: no confirmed current price"),IF(AH1527&lt;&gt;"Yes","CHECK: source needs review",IF(AND(I1527="Use my price",NOT(AND(ISNUMBER(J1527),J1527&gt;0))),"CHECK: enter a price above zero",IF(NOT(OR(I1527="Approve proposed",I1527="Use my price")),"CHECK: choose a listed decision",IF(OR(NOT(ISNUMBER(L1527)),L1527&lt;=0,NOT(ISNUMBER(Y1527)),Y1527&lt;=0,X1527&gt;=1),"CHECK: price or base unavailable",IF(L1527/(Y1527*(1-X1527))-1&lt;0,"CHECK: price below local base","Ready")))))))))</f>
        <v>Pending review</v>
      </c>
      <c r="N1527" s="18">
        <v>6.3</v>
      </c>
      <c r="O1527" s="19">
        <v>0.4</v>
      </c>
      <c r="P1527" s="14">
        <v>0.5111</v>
      </c>
      <c r="Q1527" s="20" t="str">
        <f>IF(AND(ISNUMBER(L1527),ISNUMBER(Y1527),Y1527&gt;0,X1527&lt;1),ROUND(L1527/(Y1527*(1-X1527))-1,4),"")</f>
        <v/>
      </c>
      <c r="R1527" s="12">
        <v>0</v>
      </c>
      <c r="S1527" s="13">
        <f>IF(AND(ISNUMBER(E1527),E1527&gt;0,ISNUMBER(F1527)),R1527*(F1527/E1527-1)*(1-'Start Here'!$B$16),0)</f>
        <v>0</v>
      </c>
      <c r="T1527" s="17">
        <f>IF(AND(M1527="Ready",OR(I1527="Approve proposed",AND(I1527="Use my price",AND(ISNUMBER(J1527),J1527&gt;0))),ISNUMBER(L1527),E1527&gt;0),R1527*(L1527/E1527-1)*(1-'Start Here'!$B$16),0)</f>
        <v>0</v>
      </c>
      <c r="U1527" t="str" s="6">
        <v>Currently hidden; do not activate automatically</v>
      </c>
      <c r="V1527" t="str" s="21">
        <v>No</v>
      </c>
      <c r="W1527" t="str" s="21">
        <v>No</v>
      </c>
      <c r="X1527" s="22">
        <v>0</v>
      </c>
      <c r="Y1527" s="18">
        <v>4.5</v>
      </c>
      <c r="AB1527" t="str" s="6">
        <v>2026-10-01 10:41:27 UTC</v>
      </c>
      <c r="AC1527" t="str" s="6">
        <v>Local Line cache</v>
      </c>
      <c r="AD1527" s="23">
        <v>981788</v>
      </c>
      <c r="AE1527" s="23">
        <v>750321</v>
      </c>
      <c r="AF1527" t="str" s="23">
        <v>981788:750321:member</v>
      </c>
      <c r="AG1527" t="str" s="23">
        <v>No</v>
      </c>
      <c r="AH1527" t="str" s="23">
        <v>Yes</v>
      </c>
      <c r="AI1527" s="18">
        <v>0</v>
      </c>
    </row>
    <row r="1528" ht="32" customHeight="1">
      <c r="A1528" t="str" s="7">
        <v>Grazier's Garden</v>
      </c>
      <c r="B1528" t="str" s="7">
        <v>Fresh Cherries</v>
      </c>
      <c r="C1528" t="str" s="7">
        <v>1 pint</v>
      </c>
      <c r="D1528" t="str" s="7">
        <v>Guest Basket</v>
      </c>
      <c r="E1528" s="12">
        <v>6.3</v>
      </c>
      <c r="F1528" s="13">
        <v>6.8</v>
      </c>
      <c r="G1528" s="13">
        <f>IF(AND(ISNUMBER(E1528),ISNUMBER(F1528)),F1528-E1528,"")</f>
        <v>0.5</v>
      </c>
      <c r="H1528" s="14">
        <f>IF(AND(ISNUMBER(E1528),E1528&gt;0,ISNUMBER(F1528)),F1528/E1528-1,"")</f>
        <v>0.0793650793650793</v>
      </c>
      <c r="I1528" t="str" s="15">
        <v>Unreviewed</v>
      </c>
      <c r="J1528" s="16"/>
      <c r="K1528" t="str" s="15">
        <v/>
      </c>
      <c r="L1528" s="17" t="str">
        <f>IF(AC1528="Local catalog","",IF(AG1528="Yes",IF(ISNUMBER(E1528),E1528,""),IF(I1528="Keep current",IF(ISNUMBER(E1528),E1528,""),IF(AH1528&lt;&gt;"Yes","",IF(I1528="Approve proposed",F1528,IF(AND(I1528="Use my price",AND(ISNUMBER(J1528),J1528&gt;0)),J1528,""))))))</f>
        <v/>
      </c>
      <c r="M1528" t="str" s="7">
        <f>IF(AND(AG1528="Yes",OR(I1528="Approve proposed",I1528="Use my price")),"CHECK: protected price kept current",IF(OR(I1528="Unreviewed",I1528=""),"Pending review",IF(I1528="Hold","On hold",IF(I1528="Keep current",IF(ISNUMBER(E1528),"Kept current","CHECK: no confirmed current price"),IF(AH1528&lt;&gt;"Yes","CHECK: source needs review",IF(AND(I1528="Use my price",NOT(AND(ISNUMBER(J1528),J1528&gt;0))),"CHECK: enter a price above zero",IF(NOT(OR(I1528="Approve proposed",I1528="Use my price")),"CHECK: choose a listed decision",IF(OR(NOT(ISNUMBER(L1528)),L1528&lt;=0,NOT(ISNUMBER(Y1528)),Y1528&lt;=0,X1528&gt;=1),"CHECK: price or base unavailable",IF(L1528/(Y1528*(1-X1528))-1&lt;0,"CHECK: price below local base","Ready")))))))))</f>
        <v>Pending review</v>
      </c>
      <c r="N1528" s="18">
        <v>6.3</v>
      </c>
      <c r="O1528" s="19">
        <v>0.4</v>
      </c>
      <c r="P1528" s="14">
        <v>0.5111</v>
      </c>
      <c r="Q1528" s="20" t="str">
        <f>IF(AND(ISNUMBER(L1528),ISNUMBER(Y1528),Y1528&gt;0,X1528&lt;1),ROUND(L1528/(Y1528*(1-X1528))-1,4),"")</f>
        <v/>
      </c>
      <c r="R1528" s="12">
        <v>0</v>
      </c>
      <c r="S1528" s="13">
        <f>IF(AND(ISNUMBER(E1528),E1528&gt;0,ISNUMBER(F1528)),R1528*(F1528/E1528-1)*(1-'Start Here'!$B$16),0)</f>
        <v>0</v>
      </c>
      <c r="T1528" s="17">
        <f>IF(AND(M1528="Ready",OR(I1528="Approve proposed",AND(I1528="Use my price",AND(ISNUMBER(J1528),J1528&gt;0))),ISNUMBER(L1528),E1528&gt;0),R1528*(L1528/E1528-1)*(1-'Start Here'!$B$16),0)</f>
        <v>0</v>
      </c>
      <c r="U1528" t="str" s="6">
        <v>Currently hidden; do not activate automatically</v>
      </c>
      <c r="V1528" t="str" s="21">
        <v>No</v>
      </c>
      <c r="W1528" t="str" s="21">
        <v>No</v>
      </c>
      <c r="X1528" s="22">
        <v>0</v>
      </c>
      <c r="Y1528" s="18">
        <v>4.5</v>
      </c>
      <c r="AB1528" t="str" s="6">
        <v>2026-10-01 10:41:27 UTC</v>
      </c>
      <c r="AC1528" t="str" s="6">
        <v>Local Line cache</v>
      </c>
      <c r="AD1528" s="23">
        <v>981788</v>
      </c>
      <c r="AE1528" s="23">
        <v>750321</v>
      </c>
      <c r="AF1528" t="str" s="23">
        <v>981788:750321:guest</v>
      </c>
      <c r="AG1528" t="str" s="23">
        <v>No</v>
      </c>
      <c r="AH1528" t="str" s="23">
        <v>Yes</v>
      </c>
      <c r="AI1528" s="18">
        <v>0</v>
      </c>
    </row>
    <row r="1529" ht="32" customHeight="1">
      <c r="A1529" t="str" s="7">
        <v>Grazier's Garden</v>
      </c>
      <c r="B1529" t="str" s="7">
        <v>Fresh Cherries</v>
      </c>
      <c r="C1529" t="str" s="7">
        <v>1 pint</v>
      </c>
      <c r="D1529" t="str" s="7">
        <v>SNAP</v>
      </c>
      <c r="E1529" s="12">
        <v>6.3</v>
      </c>
      <c r="F1529" s="13">
        <v>6.3</v>
      </c>
      <c r="G1529" s="13">
        <f>IF(AND(ISNUMBER(E1529),ISNUMBER(F1529)),F1529-E1529,"")</f>
        <v>0</v>
      </c>
      <c r="H1529" s="14">
        <f>IF(AND(ISNUMBER(E1529),E1529&gt;0,ISNUMBER(F1529)),F1529/E1529-1,"")</f>
        <v>0</v>
      </c>
      <c r="I1529" t="str" s="15">
        <v>Keep current</v>
      </c>
      <c r="J1529" s="16"/>
      <c r="K1529" t="str" s="15">
        <v/>
      </c>
      <c r="L1529" s="17">
        <f>IF(AC1529="Local catalog","",IF(AG1529="Yes",IF(ISNUMBER(E1529),E1529,""),IF(I1529="Keep current",IF(ISNUMBER(E1529),E1529,""),IF(AH1529&lt;&gt;"Yes","",IF(I1529="Approve proposed",F1529,IF(AND(I1529="Use my price",AND(ISNUMBER(J1529),J1529&gt;0)),J1529,""))))))</f>
        <v>6.3</v>
      </c>
      <c r="M1529" t="str" s="7">
        <f>IF(AND(AG1529="Yes",OR(I1529="Approve proposed",I1529="Use my price")),"CHECK: protected price kept current",IF(OR(I1529="Unreviewed",I1529=""),"Pending review",IF(I1529="Hold","On hold",IF(I1529="Keep current",IF(ISNUMBER(E1529),"Kept current","CHECK: no confirmed current price"),IF(AH1529&lt;&gt;"Yes","CHECK: source needs review",IF(AND(I1529="Use my price",NOT(AND(ISNUMBER(J1529),J1529&gt;0))),"CHECK: enter a price above zero",IF(NOT(OR(I1529="Approve proposed",I1529="Use my price")),"CHECK: choose a listed decision",IF(OR(NOT(ISNUMBER(L1529)),L1529&lt;=0,NOT(ISNUMBER(Y1529)),Y1529&lt;=0,X1529&gt;=1),"CHECK: price or base unavailable",IF(L1529/(Y1529*(1-X1529))-1&lt;0,"CHECK: price below local base","Ready")))))))))</f>
        <v>Kept current</v>
      </c>
      <c r="N1529" s="18">
        <v>6.3</v>
      </c>
      <c r="O1529" s="19">
        <v>0.4</v>
      </c>
      <c r="P1529" s="14">
        <v>0.4</v>
      </c>
      <c r="Q1529" s="20">
        <f>IF(AND(ISNUMBER(L1529),ISNUMBER(Y1529),Y1529&gt;0,X1529&lt;1),ROUND(L1529/(Y1529*(1-X1529))-1,4),"")</f>
        <v>0.4</v>
      </c>
      <c r="R1529" s="12">
        <v>0</v>
      </c>
      <c r="S1529" s="13">
        <f>IF(AND(ISNUMBER(E1529),E1529&gt;0,ISNUMBER(F1529)),R1529*(F1529/E1529-1)*(1-'Start Here'!$B$16),0)</f>
        <v>0</v>
      </c>
      <c r="T1529" s="17">
        <f>IF(AND(M1529="Ready",OR(I1529="Approve proposed",AND(I1529="Use my price",AND(ISNUMBER(J1529),J1529&gt;0))),ISNUMBER(L1529),E1529&gt;0),R1529*(L1529/E1529-1)*(1-'Start Here'!$B$16),0)</f>
        <v>0</v>
      </c>
      <c r="U1529" t="str" s="6">
        <v>SNAP: preserve existing selling price; Currently hidden; do not activate automatically</v>
      </c>
      <c r="V1529" t="str" s="21">
        <v>No</v>
      </c>
      <c r="W1529" t="str" s="21">
        <v>No</v>
      </c>
      <c r="X1529" s="22">
        <v>0</v>
      </c>
      <c r="Y1529" s="18">
        <v>4.5</v>
      </c>
      <c r="AB1529" t="str" s="6">
        <v>2026-10-01 10:41:27 UTC</v>
      </c>
      <c r="AC1529" t="str" s="6">
        <v>Local Line cache</v>
      </c>
      <c r="AD1529" s="23">
        <v>981788</v>
      </c>
      <c r="AE1529" s="23">
        <v>750321</v>
      </c>
      <c r="AF1529" t="str" s="23">
        <v>981788:750321:snap</v>
      </c>
      <c r="AG1529" t="str" s="23">
        <v>Yes</v>
      </c>
      <c r="AH1529" t="str" s="23">
        <v>Yes</v>
      </c>
      <c r="AI1529" s="18">
        <v>0</v>
      </c>
    </row>
    <row r="1530" ht="32" customHeight="1">
      <c r="A1530" t="str" s="7">
        <v>Grazier's Garden</v>
      </c>
      <c r="B1530" t="str" s="7">
        <v>Fresh Chocolate Mint</v>
      </c>
      <c r="C1530" t="str" s="7">
        <v>bu</v>
      </c>
      <c r="D1530" t="str" s="7">
        <v>Herd Share Members</v>
      </c>
      <c r="E1530" s="12">
        <v>3.5</v>
      </c>
      <c r="F1530" s="13">
        <v>3.78</v>
      </c>
      <c r="G1530" s="13">
        <f>IF(AND(ISNUMBER(E1530),ISNUMBER(F1530)),F1530-E1530,"")</f>
        <v>0.28</v>
      </c>
      <c r="H1530" s="14">
        <f>IF(AND(ISNUMBER(E1530),E1530&gt;0,ISNUMBER(F1530)),F1530/E1530-1,"")</f>
        <v>0.07999999999999985</v>
      </c>
      <c r="I1530" t="str" s="15">
        <v>Unreviewed</v>
      </c>
      <c r="J1530" s="16"/>
      <c r="K1530" t="str" s="15">
        <v/>
      </c>
      <c r="L1530" s="17" t="str">
        <f>IF(AC1530="Local catalog","",IF(AG1530="Yes",IF(ISNUMBER(E1530),E1530,""),IF(I1530="Keep current",IF(ISNUMBER(E1530),E1530,""),IF(AH1530&lt;&gt;"Yes","",IF(I1530="Approve proposed",F1530,IF(AND(I1530="Use my price",AND(ISNUMBER(J1530),J1530&gt;0)),J1530,""))))))</f>
        <v/>
      </c>
      <c r="M1530" t="str" s="7">
        <f>IF(AND(AG1530="Yes",OR(I1530="Approve proposed",I1530="Use my price")),"CHECK: protected price kept current",IF(OR(I1530="Unreviewed",I1530=""),"Pending review",IF(I1530="Hold","On hold",IF(I1530="Keep current",IF(ISNUMBER(E1530),"Kept current","CHECK: no confirmed current price"),IF(AH1530&lt;&gt;"Yes","CHECK: source needs review",IF(AND(I1530="Use my price",NOT(AND(ISNUMBER(J1530),J1530&gt;0))),"CHECK: enter a price above zero",IF(NOT(OR(I1530="Approve proposed",I1530="Use my price")),"CHECK: choose a listed decision",IF(OR(NOT(ISNUMBER(L1530)),L1530&lt;=0,NOT(ISNUMBER(Y1530)),Y1530&lt;=0,X1530&gt;=1),"CHECK: price or base unavailable",IF(L1530/(Y1530*(1-X1530))-1&lt;0,"CHECK: price below local base","Ready")))))))))</f>
        <v>Pending review</v>
      </c>
      <c r="N1530" s="18">
        <v>3.5</v>
      </c>
      <c r="O1530" s="19">
        <v>0.4</v>
      </c>
      <c r="P1530" s="14">
        <v>0.512</v>
      </c>
      <c r="Q1530" s="20" t="str">
        <f>IF(AND(ISNUMBER(L1530),ISNUMBER(Y1530),Y1530&gt;0,X1530&lt;1),ROUND(L1530/(Y1530*(1-X1530))-1,4),"")</f>
        <v/>
      </c>
      <c r="R1530" s="12">
        <v>14</v>
      </c>
      <c r="S1530" s="13">
        <f>IF(AND(ISNUMBER(E1530),E1530&gt;0,ISNUMBER(F1530)),R1530*(F1530/E1530-1)*(1-'Start Here'!$B$16),0)</f>
        <v>1.0863999999999978</v>
      </c>
      <c r="T1530" s="17">
        <f>IF(AND(M1530="Ready",OR(I1530="Approve proposed",AND(I1530="Use my price",AND(ISNUMBER(J1530),J1530&gt;0))),ISNUMBER(L1530),E1530&gt;0),R1530*(L1530/E1530-1)*(1-'Start Here'!$B$16),0)</f>
        <v>0</v>
      </c>
      <c r="U1530" t="str" s="6">
        <v>Currently hidden; do not activate automatically</v>
      </c>
      <c r="V1530" t="str" s="21">
        <v>No</v>
      </c>
      <c r="W1530" t="str" s="21">
        <v>No</v>
      </c>
      <c r="X1530" s="22">
        <v>0</v>
      </c>
      <c r="Y1530" s="18">
        <v>2.5</v>
      </c>
      <c r="AB1530" t="str" s="6">
        <v>2026-10-01 10:41:27 UTC</v>
      </c>
      <c r="AC1530" t="str" s="6">
        <v>Local Line cache</v>
      </c>
      <c r="AD1530" s="23">
        <v>995640</v>
      </c>
      <c r="AE1530" s="23">
        <v>770068</v>
      </c>
      <c r="AF1530" t="str" s="23">
        <v>995640:770068:herdShare</v>
      </c>
      <c r="AG1530" t="str" s="23">
        <v>No</v>
      </c>
      <c r="AH1530" t="str" s="23">
        <v>Yes</v>
      </c>
      <c r="AI1530" s="18">
        <v>10</v>
      </c>
    </row>
    <row r="1531" ht="32" customHeight="1">
      <c r="A1531" t="str" s="7">
        <v>Grazier's Garden</v>
      </c>
      <c r="B1531" t="str" s="7">
        <v>Fresh Chocolate Mint</v>
      </c>
      <c r="C1531" t="str" s="7">
        <v>bu</v>
      </c>
      <c r="D1531" t="str" s="7">
        <v>CSA Members</v>
      </c>
      <c r="E1531" s="12">
        <v>3.5</v>
      </c>
      <c r="F1531" s="13">
        <v>3.78</v>
      </c>
      <c r="G1531" s="13">
        <f>IF(AND(ISNUMBER(E1531),ISNUMBER(F1531)),F1531-E1531,"")</f>
        <v>0.28</v>
      </c>
      <c r="H1531" s="14">
        <f>IF(AND(ISNUMBER(E1531),E1531&gt;0,ISNUMBER(F1531)),F1531/E1531-1,"")</f>
        <v>0.07999999999999985</v>
      </c>
      <c r="I1531" t="str" s="15">
        <v>Unreviewed</v>
      </c>
      <c r="J1531" s="16"/>
      <c r="K1531" t="str" s="15">
        <v/>
      </c>
      <c r="L1531" s="17" t="str">
        <f>IF(AC1531="Local catalog","",IF(AG1531="Yes",IF(ISNUMBER(E1531),E1531,""),IF(I1531="Keep current",IF(ISNUMBER(E1531),E1531,""),IF(AH1531&lt;&gt;"Yes","",IF(I1531="Approve proposed",F1531,IF(AND(I1531="Use my price",AND(ISNUMBER(J1531),J1531&gt;0)),J1531,""))))))</f>
        <v/>
      </c>
      <c r="M1531" t="str" s="7">
        <f>IF(AND(AG1531="Yes",OR(I1531="Approve proposed",I1531="Use my price")),"CHECK: protected price kept current",IF(OR(I1531="Unreviewed",I1531=""),"Pending review",IF(I1531="Hold","On hold",IF(I1531="Keep current",IF(ISNUMBER(E1531),"Kept current","CHECK: no confirmed current price"),IF(AH1531&lt;&gt;"Yes","CHECK: source needs review",IF(AND(I1531="Use my price",NOT(AND(ISNUMBER(J1531),J1531&gt;0))),"CHECK: enter a price above zero",IF(NOT(OR(I1531="Approve proposed",I1531="Use my price")),"CHECK: choose a listed decision",IF(OR(NOT(ISNUMBER(L1531)),L1531&lt;=0,NOT(ISNUMBER(Y1531)),Y1531&lt;=0,X1531&gt;=1),"CHECK: price or base unavailable",IF(L1531/(Y1531*(1-X1531))-1&lt;0,"CHECK: price below local base","Ready")))))))))</f>
        <v>Pending review</v>
      </c>
      <c r="N1531" s="18">
        <v>3.5</v>
      </c>
      <c r="O1531" s="19">
        <v>0.4</v>
      </c>
      <c r="P1531" s="14">
        <v>0.512</v>
      </c>
      <c r="Q1531" s="20" t="str">
        <f>IF(AND(ISNUMBER(L1531),ISNUMBER(Y1531),Y1531&gt;0,X1531&lt;1),ROUND(L1531/(Y1531*(1-X1531))-1,4),"")</f>
        <v/>
      </c>
      <c r="R1531" s="12">
        <v>0</v>
      </c>
      <c r="S1531" s="13">
        <f>IF(AND(ISNUMBER(E1531),E1531&gt;0,ISNUMBER(F1531)),R1531*(F1531/E1531-1)*(1-'Start Here'!$B$16),0)</f>
        <v>0</v>
      </c>
      <c r="T1531" s="17">
        <f>IF(AND(M1531="Ready",OR(I1531="Approve proposed",AND(I1531="Use my price",AND(ISNUMBER(J1531),J1531&gt;0))),ISNUMBER(L1531),E1531&gt;0),R1531*(L1531/E1531-1)*(1-'Start Here'!$B$16),0)</f>
        <v>0</v>
      </c>
      <c r="U1531" t="str" s="6">
        <v>Currently hidden; do not activate automatically</v>
      </c>
      <c r="V1531" t="str" s="21">
        <v>No</v>
      </c>
      <c r="W1531" t="str" s="21">
        <v>No</v>
      </c>
      <c r="X1531" s="22">
        <v>0</v>
      </c>
      <c r="Y1531" s="18">
        <v>2.5</v>
      </c>
      <c r="AB1531" t="str" s="6">
        <v>2026-10-01 10:41:27 UTC</v>
      </c>
      <c r="AC1531" t="str" s="6">
        <v>Local Line cache</v>
      </c>
      <c r="AD1531" s="23">
        <v>995640</v>
      </c>
      <c r="AE1531" s="23">
        <v>770068</v>
      </c>
      <c r="AF1531" t="str" s="23">
        <v>995640:770068:member</v>
      </c>
      <c r="AG1531" t="str" s="23">
        <v>No</v>
      </c>
      <c r="AH1531" t="str" s="23">
        <v>Yes</v>
      </c>
      <c r="AI1531" s="18">
        <v>0</v>
      </c>
    </row>
    <row r="1532" ht="32" customHeight="1">
      <c r="A1532" t="str" s="7">
        <v>Grazier's Garden</v>
      </c>
      <c r="B1532" t="str" s="7">
        <v>Fresh Chocolate Mint</v>
      </c>
      <c r="C1532" t="str" s="7">
        <v>bu</v>
      </c>
      <c r="D1532" t="str" s="7">
        <v>Guest Basket</v>
      </c>
      <c r="E1532" s="12">
        <v>3.5</v>
      </c>
      <c r="F1532" s="13">
        <v>3.78</v>
      </c>
      <c r="G1532" s="13">
        <f>IF(AND(ISNUMBER(E1532),ISNUMBER(F1532)),F1532-E1532,"")</f>
        <v>0.28</v>
      </c>
      <c r="H1532" s="14">
        <f>IF(AND(ISNUMBER(E1532),E1532&gt;0,ISNUMBER(F1532)),F1532/E1532-1,"")</f>
        <v>0.07999999999999985</v>
      </c>
      <c r="I1532" t="str" s="15">
        <v>Unreviewed</v>
      </c>
      <c r="J1532" s="16"/>
      <c r="K1532" t="str" s="15">
        <v/>
      </c>
      <c r="L1532" s="17" t="str">
        <f>IF(AC1532="Local catalog","",IF(AG1532="Yes",IF(ISNUMBER(E1532),E1532,""),IF(I1532="Keep current",IF(ISNUMBER(E1532),E1532,""),IF(AH1532&lt;&gt;"Yes","",IF(I1532="Approve proposed",F1532,IF(AND(I1532="Use my price",AND(ISNUMBER(J1532),J1532&gt;0)),J1532,""))))))</f>
        <v/>
      </c>
      <c r="M1532" t="str" s="7">
        <f>IF(AND(AG1532="Yes",OR(I1532="Approve proposed",I1532="Use my price")),"CHECK: protected price kept current",IF(OR(I1532="Unreviewed",I1532=""),"Pending review",IF(I1532="Hold","On hold",IF(I1532="Keep current",IF(ISNUMBER(E1532),"Kept current","CHECK: no confirmed current price"),IF(AH1532&lt;&gt;"Yes","CHECK: source needs review",IF(AND(I1532="Use my price",NOT(AND(ISNUMBER(J1532),J1532&gt;0))),"CHECK: enter a price above zero",IF(NOT(OR(I1532="Approve proposed",I1532="Use my price")),"CHECK: choose a listed decision",IF(OR(NOT(ISNUMBER(L1532)),L1532&lt;=0,NOT(ISNUMBER(Y1532)),Y1532&lt;=0,X1532&gt;=1),"CHECK: price or base unavailable",IF(L1532/(Y1532*(1-X1532))-1&lt;0,"CHECK: price below local base","Ready")))))))))</f>
        <v>Pending review</v>
      </c>
      <c r="N1532" s="18">
        <v>3.5</v>
      </c>
      <c r="O1532" s="19">
        <v>0.4</v>
      </c>
      <c r="P1532" s="14">
        <v>0.512</v>
      </c>
      <c r="Q1532" s="20" t="str">
        <f>IF(AND(ISNUMBER(L1532),ISNUMBER(Y1532),Y1532&gt;0,X1532&lt;1),ROUND(L1532/(Y1532*(1-X1532))-1,4),"")</f>
        <v/>
      </c>
      <c r="R1532" s="12">
        <v>3.5</v>
      </c>
      <c r="S1532" s="13">
        <f>IF(AND(ISNUMBER(E1532),E1532&gt;0,ISNUMBER(F1532)),R1532*(F1532/E1532-1)*(1-'Start Here'!$B$16),0)</f>
        <v>0.27159999999999945</v>
      </c>
      <c r="T1532" s="17">
        <f>IF(AND(M1532="Ready",OR(I1532="Approve proposed",AND(I1532="Use my price",AND(ISNUMBER(J1532),J1532&gt;0))),ISNUMBER(L1532),E1532&gt;0),R1532*(L1532/E1532-1)*(1-'Start Here'!$B$16),0)</f>
        <v>0</v>
      </c>
      <c r="U1532" t="str" s="6">
        <v>Currently hidden; do not activate automatically</v>
      </c>
      <c r="V1532" t="str" s="21">
        <v>No</v>
      </c>
      <c r="W1532" t="str" s="21">
        <v>No</v>
      </c>
      <c r="X1532" s="22">
        <v>0</v>
      </c>
      <c r="Y1532" s="18">
        <v>2.5</v>
      </c>
      <c r="AB1532" t="str" s="6">
        <v>2026-10-01 10:41:27 UTC</v>
      </c>
      <c r="AC1532" t="str" s="6">
        <v>Local Line cache</v>
      </c>
      <c r="AD1532" s="23">
        <v>995640</v>
      </c>
      <c r="AE1532" s="23">
        <v>770068</v>
      </c>
      <c r="AF1532" t="str" s="23">
        <v>995640:770068:guest</v>
      </c>
      <c r="AG1532" t="str" s="23">
        <v>No</v>
      </c>
      <c r="AH1532" t="str" s="23">
        <v>Yes</v>
      </c>
      <c r="AI1532" s="18">
        <v>2.5</v>
      </c>
    </row>
    <row r="1533" ht="32" customHeight="1">
      <c r="A1533" t="str" s="7">
        <v>Grazier's Garden</v>
      </c>
      <c r="B1533" t="str" s="7">
        <v>Fresh Chocolate Mint</v>
      </c>
      <c r="C1533" t="str" s="7">
        <v>bu</v>
      </c>
      <c r="D1533" t="str" s="7">
        <v>SNAP</v>
      </c>
      <c r="E1533" s="12">
        <v>3.5</v>
      </c>
      <c r="F1533" s="13">
        <v>3.5</v>
      </c>
      <c r="G1533" s="13">
        <f>IF(AND(ISNUMBER(E1533),ISNUMBER(F1533)),F1533-E1533,"")</f>
        <v>0</v>
      </c>
      <c r="H1533" s="14">
        <f>IF(AND(ISNUMBER(E1533),E1533&gt;0,ISNUMBER(F1533)),F1533/E1533-1,"")</f>
        <v>0</v>
      </c>
      <c r="I1533" t="str" s="15">
        <v>Keep current</v>
      </c>
      <c r="J1533" s="16"/>
      <c r="K1533" t="str" s="15">
        <v/>
      </c>
      <c r="L1533" s="17">
        <f>IF(AC1533="Local catalog","",IF(AG1533="Yes",IF(ISNUMBER(E1533),E1533,""),IF(I1533="Keep current",IF(ISNUMBER(E1533),E1533,""),IF(AH1533&lt;&gt;"Yes","",IF(I1533="Approve proposed",F1533,IF(AND(I1533="Use my price",AND(ISNUMBER(J1533),J1533&gt;0)),J1533,""))))))</f>
        <v>3.5</v>
      </c>
      <c r="M1533" t="str" s="7">
        <f>IF(AND(AG1533="Yes",OR(I1533="Approve proposed",I1533="Use my price")),"CHECK: protected price kept current",IF(OR(I1533="Unreviewed",I1533=""),"Pending review",IF(I1533="Hold","On hold",IF(I1533="Keep current",IF(ISNUMBER(E1533),"Kept current","CHECK: no confirmed current price"),IF(AH1533&lt;&gt;"Yes","CHECK: source needs review",IF(AND(I1533="Use my price",NOT(AND(ISNUMBER(J1533),J1533&gt;0))),"CHECK: enter a price above zero",IF(NOT(OR(I1533="Approve proposed",I1533="Use my price")),"CHECK: choose a listed decision",IF(OR(NOT(ISNUMBER(L1533)),L1533&lt;=0,NOT(ISNUMBER(Y1533)),Y1533&lt;=0,X1533&gt;=1),"CHECK: price or base unavailable",IF(L1533/(Y1533*(1-X1533))-1&lt;0,"CHECK: price below local base","Ready")))))))))</f>
        <v>Kept current</v>
      </c>
      <c r="N1533" s="18">
        <v>3.5</v>
      </c>
      <c r="O1533" s="19">
        <v>0.4</v>
      </c>
      <c r="P1533" s="14">
        <v>0.4</v>
      </c>
      <c r="Q1533" s="20">
        <f>IF(AND(ISNUMBER(L1533),ISNUMBER(Y1533),Y1533&gt;0,X1533&lt;1),ROUND(L1533/(Y1533*(1-X1533))-1,4),"")</f>
        <v>0.4</v>
      </c>
      <c r="R1533" s="12">
        <v>0</v>
      </c>
      <c r="S1533" s="13">
        <f>IF(AND(ISNUMBER(E1533),E1533&gt;0,ISNUMBER(F1533)),R1533*(F1533/E1533-1)*(1-'Start Here'!$B$16),0)</f>
        <v>0</v>
      </c>
      <c r="T1533" s="17">
        <f>IF(AND(M1533="Ready",OR(I1533="Approve proposed",AND(I1533="Use my price",AND(ISNUMBER(J1533),J1533&gt;0))),ISNUMBER(L1533),E1533&gt;0),R1533*(L1533/E1533-1)*(1-'Start Here'!$B$16),0)</f>
        <v>0</v>
      </c>
      <c r="U1533" t="str" s="6">
        <v>SNAP: preserve existing selling price; Currently hidden; do not activate automatically</v>
      </c>
      <c r="V1533" t="str" s="21">
        <v>No</v>
      </c>
      <c r="W1533" t="str" s="21">
        <v>No</v>
      </c>
      <c r="X1533" s="22">
        <v>0</v>
      </c>
      <c r="Y1533" s="18">
        <v>2.5</v>
      </c>
      <c r="AB1533" t="str" s="6">
        <v>2026-10-01 10:41:27 UTC</v>
      </c>
      <c r="AC1533" t="str" s="6">
        <v>Local Line cache</v>
      </c>
      <c r="AD1533" s="23">
        <v>995640</v>
      </c>
      <c r="AE1533" s="23">
        <v>770068</v>
      </c>
      <c r="AF1533" t="str" s="23">
        <v>995640:770068:snap</v>
      </c>
      <c r="AG1533" t="str" s="23">
        <v>Yes</v>
      </c>
      <c r="AH1533" t="str" s="23">
        <v>Yes</v>
      </c>
      <c r="AI1533" s="18">
        <v>0</v>
      </c>
    </row>
    <row r="1534" ht="32" customHeight="1">
      <c r="A1534" t="str" s="7">
        <v>Grazier's Garden</v>
      </c>
      <c r="B1534" t="str" s="7">
        <v>Fresh Cilantro</v>
      </c>
      <c r="C1534" t="str" s="7">
        <v>bunch</v>
      </c>
      <c r="D1534" t="str" s="7">
        <v>Herd Share Members</v>
      </c>
      <c r="E1534" s="12">
        <v>4.2</v>
      </c>
      <c r="F1534" s="13">
        <v>4.54</v>
      </c>
      <c r="G1534" s="13">
        <f>IF(AND(ISNUMBER(E1534),ISNUMBER(F1534)),F1534-E1534,"")</f>
        <v>0.34</v>
      </c>
      <c r="H1534" s="14">
        <f>IF(AND(ISNUMBER(E1534),E1534&gt;0,ISNUMBER(F1534)),F1534/E1534-1,"")</f>
        <v>0.08095238095238089</v>
      </c>
      <c r="I1534" t="str" s="15">
        <v>Unreviewed</v>
      </c>
      <c r="J1534" s="16"/>
      <c r="K1534" t="str" s="15">
        <v/>
      </c>
      <c r="L1534" s="17" t="str">
        <f>IF(AC1534="Local catalog","",IF(AG1534="Yes",IF(ISNUMBER(E1534),E1534,""),IF(I1534="Keep current",IF(ISNUMBER(E1534),E1534,""),IF(AH1534&lt;&gt;"Yes","",IF(I1534="Approve proposed",F1534,IF(AND(I1534="Use my price",AND(ISNUMBER(J1534),J1534&gt;0)),J1534,""))))))</f>
        <v/>
      </c>
      <c r="M1534" t="str" s="7">
        <f>IF(AND(AG1534="Yes",OR(I1534="Approve proposed",I1534="Use my price")),"CHECK: protected price kept current",IF(OR(I1534="Unreviewed",I1534=""),"Pending review",IF(I1534="Hold","On hold",IF(I1534="Keep current",IF(ISNUMBER(E1534),"Kept current","CHECK: no confirmed current price"),IF(AH1534&lt;&gt;"Yes","CHECK: source needs review",IF(AND(I1534="Use my price",NOT(AND(ISNUMBER(J1534),J1534&gt;0))),"CHECK: enter a price above zero",IF(NOT(OR(I1534="Approve proposed",I1534="Use my price")),"CHECK: choose a listed decision",IF(OR(NOT(ISNUMBER(L1534)),L1534&lt;=0,NOT(ISNUMBER(Y1534)),Y1534&lt;=0,X1534&gt;=1),"CHECK: price or base unavailable",IF(L1534/(Y1534*(1-X1534))-1&lt;0,"CHECK: price below local base","Ready")))))))))</f>
        <v>Pending review</v>
      </c>
      <c r="N1534" s="18">
        <v>4.2</v>
      </c>
      <c r="O1534" s="19">
        <v>0.4</v>
      </c>
      <c r="P1534" s="14">
        <v>0.5133</v>
      </c>
      <c r="Q1534" s="20" t="str">
        <f>IF(AND(ISNUMBER(L1534),ISNUMBER(Y1534),Y1534&gt;0,X1534&lt;1),ROUND(L1534/(Y1534*(1-X1534))-1,4),"")</f>
        <v/>
      </c>
      <c r="R1534" s="12">
        <v>382.20000000000005</v>
      </c>
      <c r="S1534" s="13">
        <f>IF(AND(ISNUMBER(E1534),E1534&gt;0,ISNUMBER(F1534)),R1534*(F1534/E1534-1)*(1-'Start Here'!$B$16),0)</f>
        <v>30.01179999999998</v>
      </c>
      <c r="T1534" s="17">
        <f>IF(AND(M1534="Ready",OR(I1534="Approve proposed",AND(I1534="Use my price",AND(ISNUMBER(J1534),J1534&gt;0))),ISNUMBER(L1534),E1534&gt;0),R1534*(L1534/E1534-1)*(1-'Start Here'!$B$16),0)</f>
        <v>0</v>
      </c>
      <c r="U1534" t="str" s="6">
        <v>Currently hidden; do not activate automatically</v>
      </c>
      <c r="V1534" t="str" s="21">
        <v>No</v>
      </c>
      <c r="W1534" t="str" s="21">
        <v>No</v>
      </c>
      <c r="X1534" s="22">
        <v>0</v>
      </c>
      <c r="Y1534" s="18">
        <v>3</v>
      </c>
      <c r="AB1534" t="str" s="6">
        <v>2026-10-01 10:41:27 UTC</v>
      </c>
      <c r="AC1534" t="str" s="6">
        <v>Local Line cache</v>
      </c>
      <c r="AD1534" s="23">
        <v>1004523</v>
      </c>
      <c r="AE1534" s="23">
        <v>784559</v>
      </c>
      <c r="AF1534" t="str" s="23">
        <v>1004523:784559:herdShare</v>
      </c>
      <c r="AG1534" t="str" s="23">
        <v>No</v>
      </c>
      <c r="AH1534" t="str" s="23">
        <v>Yes</v>
      </c>
      <c r="AI1534" s="18">
        <v>288</v>
      </c>
    </row>
    <row r="1535" ht="32" customHeight="1">
      <c r="A1535" t="str" s="7">
        <v>Grazier's Garden</v>
      </c>
      <c r="B1535" t="str" s="7">
        <v>Fresh Cilantro</v>
      </c>
      <c r="C1535" t="str" s="7">
        <v>bunch</v>
      </c>
      <c r="D1535" t="str" s="7">
        <v>CSA Members</v>
      </c>
      <c r="E1535" s="12">
        <v>4.2</v>
      </c>
      <c r="F1535" s="13">
        <v>4.54</v>
      </c>
      <c r="G1535" s="13">
        <f>IF(AND(ISNUMBER(E1535),ISNUMBER(F1535)),F1535-E1535,"")</f>
        <v>0.34</v>
      </c>
      <c r="H1535" s="14">
        <f>IF(AND(ISNUMBER(E1535),E1535&gt;0,ISNUMBER(F1535)),F1535/E1535-1,"")</f>
        <v>0.08095238095238089</v>
      </c>
      <c r="I1535" t="str" s="15">
        <v>Unreviewed</v>
      </c>
      <c r="J1535" s="16"/>
      <c r="K1535" t="str" s="15">
        <v/>
      </c>
      <c r="L1535" s="17" t="str">
        <f>IF(AC1535="Local catalog","",IF(AG1535="Yes",IF(ISNUMBER(E1535),E1535,""),IF(I1535="Keep current",IF(ISNUMBER(E1535),E1535,""),IF(AH1535&lt;&gt;"Yes","",IF(I1535="Approve proposed",F1535,IF(AND(I1535="Use my price",AND(ISNUMBER(J1535),J1535&gt;0)),J1535,""))))))</f>
        <v/>
      </c>
      <c r="M1535" t="str" s="7">
        <f>IF(AND(AG1535="Yes",OR(I1535="Approve proposed",I1535="Use my price")),"CHECK: protected price kept current",IF(OR(I1535="Unreviewed",I1535=""),"Pending review",IF(I1535="Hold","On hold",IF(I1535="Keep current",IF(ISNUMBER(E1535),"Kept current","CHECK: no confirmed current price"),IF(AH1535&lt;&gt;"Yes","CHECK: source needs review",IF(AND(I1535="Use my price",NOT(AND(ISNUMBER(J1535),J1535&gt;0))),"CHECK: enter a price above zero",IF(NOT(OR(I1535="Approve proposed",I1535="Use my price")),"CHECK: choose a listed decision",IF(OR(NOT(ISNUMBER(L1535)),L1535&lt;=0,NOT(ISNUMBER(Y1535)),Y1535&lt;=0,X1535&gt;=1),"CHECK: price or base unavailable",IF(L1535/(Y1535*(1-X1535))-1&lt;0,"CHECK: price below local base","Ready")))))))))</f>
        <v>Pending review</v>
      </c>
      <c r="N1535" s="18">
        <v>4.2</v>
      </c>
      <c r="O1535" s="19">
        <v>0.4</v>
      </c>
      <c r="P1535" s="14">
        <v>0.5133</v>
      </c>
      <c r="Q1535" s="20" t="str">
        <f>IF(AND(ISNUMBER(L1535),ISNUMBER(Y1535),Y1535&gt;0,X1535&lt;1),ROUND(L1535/(Y1535*(1-X1535))-1,4),"")</f>
        <v/>
      </c>
      <c r="R1535" s="12">
        <v>42</v>
      </c>
      <c r="S1535" s="13">
        <f>IF(AND(ISNUMBER(E1535),E1535&gt;0,ISNUMBER(F1535)),R1535*(F1535/E1535-1)*(1-'Start Here'!$B$16),0)</f>
        <v>3.2979999999999974</v>
      </c>
      <c r="T1535" s="17">
        <f>IF(AND(M1535="Ready",OR(I1535="Approve proposed",AND(I1535="Use my price",AND(ISNUMBER(J1535),J1535&gt;0))),ISNUMBER(L1535),E1535&gt;0),R1535*(L1535/E1535-1)*(1-'Start Here'!$B$16),0)</f>
        <v>0</v>
      </c>
      <c r="U1535" t="str" s="6">
        <v>Currently hidden; do not activate automatically</v>
      </c>
      <c r="V1535" t="str" s="21">
        <v>No</v>
      </c>
      <c r="W1535" t="str" s="21">
        <v>No</v>
      </c>
      <c r="X1535" s="22">
        <v>0</v>
      </c>
      <c r="Y1535" s="18">
        <v>3</v>
      </c>
      <c r="AB1535" t="str" s="6">
        <v>2026-10-01 10:41:27 UTC</v>
      </c>
      <c r="AC1535" t="str" s="6">
        <v>Local Line cache</v>
      </c>
      <c r="AD1535" s="23">
        <v>1004523</v>
      </c>
      <c r="AE1535" s="23">
        <v>784559</v>
      </c>
      <c r="AF1535" t="str" s="23">
        <v>1004523:784559:member</v>
      </c>
      <c r="AG1535" t="str" s="23">
        <v>No</v>
      </c>
      <c r="AH1535" t="str" s="23">
        <v>Yes</v>
      </c>
      <c r="AI1535" s="18">
        <v>36</v>
      </c>
    </row>
    <row r="1536" ht="32" customHeight="1">
      <c r="A1536" t="str" s="7">
        <v>Grazier's Garden</v>
      </c>
      <c r="B1536" t="str" s="7">
        <v>Fresh Cilantro</v>
      </c>
      <c r="C1536" t="str" s="7">
        <v>bunch</v>
      </c>
      <c r="D1536" t="str" s="7">
        <v>Guest Basket</v>
      </c>
      <c r="E1536" s="12">
        <v>4.2</v>
      </c>
      <c r="F1536" s="13">
        <v>4.54</v>
      </c>
      <c r="G1536" s="13">
        <f>IF(AND(ISNUMBER(E1536),ISNUMBER(F1536)),F1536-E1536,"")</f>
        <v>0.34</v>
      </c>
      <c r="H1536" s="14">
        <f>IF(AND(ISNUMBER(E1536),E1536&gt;0,ISNUMBER(F1536)),F1536/E1536-1,"")</f>
        <v>0.08095238095238089</v>
      </c>
      <c r="I1536" t="str" s="15">
        <v>Unreviewed</v>
      </c>
      <c r="J1536" s="16"/>
      <c r="K1536" t="str" s="15">
        <v/>
      </c>
      <c r="L1536" s="17" t="str">
        <f>IF(AC1536="Local catalog","",IF(AG1536="Yes",IF(ISNUMBER(E1536),E1536,""),IF(I1536="Keep current",IF(ISNUMBER(E1536),E1536,""),IF(AH1536&lt;&gt;"Yes","",IF(I1536="Approve proposed",F1536,IF(AND(I1536="Use my price",AND(ISNUMBER(J1536),J1536&gt;0)),J1536,""))))))</f>
        <v/>
      </c>
      <c r="M1536" t="str" s="7">
        <f>IF(AND(AG1536="Yes",OR(I1536="Approve proposed",I1536="Use my price")),"CHECK: protected price kept current",IF(OR(I1536="Unreviewed",I1536=""),"Pending review",IF(I1536="Hold","On hold",IF(I1536="Keep current",IF(ISNUMBER(E1536),"Kept current","CHECK: no confirmed current price"),IF(AH1536&lt;&gt;"Yes","CHECK: source needs review",IF(AND(I1536="Use my price",NOT(AND(ISNUMBER(J1536),J1536&gt;0))),"CHECK: enter a price above zero",IF(NOT(OR(I1536="Approve proposed",I1536="Use my price")),"CHECK: choose a listed decision",IF(OR(NOT(ISNUMBER(L1536)),L1536&lt;=0,NOT(ISNUMBER(Y1536)),Y1536&lt;=0,X1536&gt;=1),"CHECK: price or base unavailable",IF(L1536/(Y1536*(1-X1536))-1&lt;0,"CHECK: price below local base","Ready")))))))))</f>
        <v>Pending review</v>
      </c>
      <c r="N1536" s="18">
        <v>4.2</v>
      </c>
      <c r="O1536" s="19">
        <v>0.4</v>
      </c>
      <c r="P1536" s="14">
        <v>0.5133</v>
      </c>
      <c r="Q1536" s="20" t="str">
        <f>IF(AND(ISNUMBER(L1536),ISNUMBER(Y1536),Y1536&gt;0,X1536&lt;1),ROUND(L1536/(Y1536*(1-X1536))-1,4),"")</f>
        <v/>
      </c>
      <c r="R1536" s="12">
        <v>41.04</v>
      </c>
      <c r="S1536" s="13">
        <f>IF(AND(ISNUMBER(E1536),E1536&gt;0,ISNUMBER(F1536)),R1536*(F1536/E1536-1)*(1-'Start Here'!$B$16),0)</f>
        <v>3.22261714285714</v>
      </c>
      <c r="T1536" s="17">
        <f>IF(AND(M1536="Ready",OR(I1536="Approve proposed",AND(I1536="Use my price",AND(ISNUMBER(J1536),J1536&gt;0))),ISNUMBER(L1536),E1536&gt;0),R1536*(L1536/E1536-1)*(1-'Start Here'!$B$16),0)</f>
        <v>0</v>
      </c>
      <c r="U1536" t="str" s="6">
        <v>Currently hidden; do not activate automatically</v>
      </c>
      <c r="V1536" t="str" s="21">
        <v>No</v>
      </c>
      <c r="W1536" t="str" s="21">
        <v>No</v>
      </c>
      <c r="X1536" s="22">
        <v>0</v>
      </c>
      <c r="Y1536" s="18">
        <v>3</v>
      </c>
      <c r="AB1536" t="str" s="6">
        <v>2026-10-01 10:41:27 UTC</v>
      </c>
      <c r="AC1536" t="str" s="6">
        <v>Local Line cache</v>
      </c>
      <c r="AD1536" s="23">
        <v>1004523</v>
      </c>
      <c r="AE1536" s="23">
        <v>784559</v>
      </c>
      <c r="AF1536" t="str" s="23">
        <v>1004523:784559:guest</v>
      </c>
      <c r="AG1536" t="str" s="23">
        <v>No</v>
      </c>
      <c r="AH1536" t="str" s="23">
        <v>Yes</v>
      </c>
      <c r="AI1536" s="18">
        <v>30</v>
      </c>
    </row>
    <row r="1537" ht="32" customHeight="1">
      <c r="A1537" t="str" s="7">
        <v>Grazier's Garden</v>
      </c>
      <c r="B1537" t="str" s="7">
        <v>Fresh Cilantro</v>
      </c>
      <c r="C1537" t="str" s="7">
        <v>bunch</v>
      </c>
      <c r="D1537" t="str" s="7">
        <v>SNAP</v>
      </c>
      <c r="E1537" s="12">
        <v>4.2</v>
      </c>
      <c r="F1537" s="13">
        <v>4.2</v>
      </c>
      <c r="G1537" s="13">
        <f>IF(AND(ISNUMBER(E1537),ISNUMBER(F1537)),F1537-E1537,"")</f>
        <v>0</v>
      </c>
      <c r="H1537" s="14">
        <f>IF(AND(ISNUMBER(E1537),E1537&gt;0,ISNUMBER(F1537)),F1537/E1537-1,"")</f>
        <v>0</v>
      </c>
      <c r="I1537" t="str" s="15">
        <v>Keep current</v>
      </c>
      <c r="J1537" s="16"/>
      <c r="K1537" t="str" s="15">
        <v/>
      </c>
      <c r="L1537" s="17">
        <f>IF(AC1537="Local catalog","",IF(AG1537="Yes",IF(ISNUMBER(E1537),E1537,""),IF(I1537="Keep current",IF(ISNUMBER(E1537),E1537,""),IF(AH1537&lt;&gt;"Yes","",IF(I1537="Approve proposed",F1537,IF(AND(I1537="Use my price",AND(ISNUMBER(J1537),J1537&gt;0)),J1537,""))))))</f>
        <v>4.2</v>
      </c>
      <c r="M1537" t="str" s="7">
        <f>IF(AND(AG1537="Yes",OR(I1537="Approve proposed",I1537="Use my price")),"CHECK: protected price kept current",IF(OR(I1537="Unreviewed",I1537=""),"Pending review",IF(I1537="Hold","On hold",IF(I1537="Keep current",IF(ISNUMBER(E1537),"Kept current","CHECK: no confirmed current price"),IF(AH1537&lt;&gt;"Yes","CHECK: source needs review",IF(AND(I1537="Use my price",NOT(AND(ISNUMBER(J1537),J1537&gt;0))),"CHECK: enter a price above zero",IF(NOT(OR(I1537="Approve proposed",I1537="Use my price")),"CHECK: choose a listed decision",IF(OR(NOT(ISNUMBER(L1537)),L1537&lt;=0,NOT(ISNUMBER(Y1537)),Y1537&lt;=0,X1537&gt;=1),"CHECK: price or base unavailable",IF(L1537/(Y1537*(1-X1537))-1&lt;0,"CHECK: price below local base","Ready")))))))))</f>
        <v>Kept current</v>
      </c>
      <c r="N1537" s="18">
        <v>4.2</v>
      </c>
      <c r="O1537" s="19">
        <v>0.4</v>
      </c>
      <c r="P1537" s="14">
        <v>0.4</v>
      </c>
      <c r="Q1537" s="20">
        <f>IF(AND(ISNUMBER(L1537),ISNUMBER(Y1537),Y1537&gt;0,X1537&lt;1),ROUND(L1537/(Y1537*(1-X1537))-1,4),"")</f>
        <v>0.4</v>
      </c>
      <c r="R1537" s="12">
        <v>0</v>
      </c>
      <c r="S1537" s="13">
        <f>IF(AND(ISNUMBER(E1537),E1537&gt;0,ISNUMBER(F1537)),R1537*(F1537/E1537-1)*(1-'Start Here'!$B$16),0)</f>
        <v>0</v>
      </c>
      <c r="T1537" s="17">
        <f>IF(AND(M1537="Ready",OR(I1537="Approve proposed",AND(I1537="Use my price",AND(ISNUMBER(J1537),J1537&gt;0))),ISNUMBER(L1537),E1537&gt;0),R1537*(L1537/E1537-1)*(1-'Start Here'!$B$16),0)</f>
        <v>0</v>
      </c>
      <c r="U1537" t="str" s="6">
        <v>SNAP: preserve existing selling price; Currently hidden; do not activate automatically</v>
      </c>
      <c r="V1537" t="str" s="21">
        <v>No</v>
      </c>
      <c r="W1537" t="str" s="21">
        <v>No</v>
      </c>
      <c r="X1537" s="22">
        <v>0</v>
      </c>
      <c r="Y1537" s="18">
        <v>3</v>
      </c>
      <c r="AB1537" t="str" s="6">
        <v>2026-10-01 10:41:27 UTC</v>
      </c>
      <c r="AC1537" t="str" s="6">
        <v>Local Line cache</v>
      </c>
      <c r="AD1537" s="23">
        <v>1004523</v>
      </c>
      <c r="AE1537" s="23">
        <v>784559</v>
      </c>
      <c r="AF1537" t="str" s="23">
        <v>1004523:784559:snap</v>
      </c>
      <c r="AG1537" t="str" s="23">
        <v>Yes</v>
      </c>
      <c r="AH1537" t="str" s="23">
        <v>Yes</v>
      </c>
      <c r="AI1537" s="18">
        <v>0</v>
      </c>
    </row>
    <row r="1538" ht="32" customHeight="1">
      <c r="A1538" t="str" s="7">
        <v>Grazier's Garden</v>
      </c>
      <c r="B1538" t="str" s="7">
        <v>Fresh Lavender</v>
      </c>
      <c r="C1538" t="str" s="7">
        <v>bu</v>
      </c>
      <c r="D1538" t="str" s="7">
        <v>Herd Share Members</v>
      </c>
      <c r="E1538" s="12">
        <v>5.25</v>
      </c>
      <c r="F1538" s="13">
        <v>5.67</v>
      </c>
      <c r="G1538" s="13">
        <f>IF(AND(ISNUMBER(E1538),ISNUMBER(F1538)),F1538-E1538,"")</f>
        <v>0.42</v>
      </c>
      <c r="H1538" s="14">
        <f>IF(AND(ISNUMBER(E1538),E1538&gt;0,ISNUMBER(F1538)),F1538/E1538-1,"")</f>
        <v>0.08000000000000007</v>
      </c>
      <c r="I1538" t="str" s="15">
        <v>Unreviewed</v>
      </c>
      <c r="J1538" s="16"/>
      <c r="K1538" t="str" s="15">
        <v/>
      </c>
      <c r="L1538" s="17" t="str">
        <f>IF(AC1538="Local catalog","",IF(AG1538="Yes",IF(ISNUMBER(E1538),E1538,""),IF(I1538="Keep current",IF(ISNUMBER(E1538),E1538,""),IF(AH1538&lt;&gt;"Yes","",IF(I1538="Approve proposed",F1538,IF(AND(I1538="Use my price",AND(ISNUMBER(J1538),J1538&gt;0)),J1538,""))))))</f>
        <v/>
      </c>
      <c r="M1538" t="str" s="7">
        <f>IF(AND(AG1538="Yes",OR(I1538="Approve proposed",I1538="Use my price")),"CHECK: protected price kept current",IF(OR(I1538="Unreviewed",I1538=""),"Pending review",IF(I1538="Hold","On hold",IF(I1538="Keep current",IF(ISNUMBER(E1538),"Kept current","CHECK: no confirmed current price"),IF(AH1538&lt;&gt;"Yes","CHECK: source needs review",IF(AND(I1538="Use my price",NOT(AND(ISNUMBER(J1538),J1538&gt;0))),"CHECK: enter a price above zero",IF(NOT(OR(I1538="Approve proposed",I1538="Use my price")),"CHECK: choose a listed decision",IF(OR(NOT(ISNUMBER(L1538)),L1538&lt;=0,NOT(ISNUMBER(Y1538)),Y1538&lt;=0,X1538&gt;=1),"CHECK: price or base unavailable",IF(L1538/(Y1538*(1-X1538))-1&lt;0,"CHECK: price below local base","Ready")))))))))</f>
        <v>Pending review</v>
      </c>
      <c r="N1538" s="18">
        <v>5.25</v>
      </c>
      <c r="O1538" s="19">
        <v>0.4</v>
      </c>
      <c r="P1538" s="14">
        <v>0.512</v>
      </c>
      <c r="Q1538" s="20" t="str">
        <f>IF(AND(ISNUMBER(L1538),ISNUMBER(Y1538),Y1538&gt;0,X1538&lt;1),ROUND(L1538/(Y1538*(1-X1538))-1,4),"")</f>
        <v/>
      </c>
      <c r="R1538" s="12">
        <v>0</v>
      </c>
      <c r="S1538" s="13">
        <f>IF(AND(ISNUMBER(E1538),E1538&gt;0,ISNUMBER(F1538)),R1538*(F1538/E1538-1)*(1-'Start Here'!$B$16),0)</f>
        <v>0</v>
      </c>
      <c r="T1538" s="17">
        <f>IF(AND(M1538="Ready",OR(I1538="Approve proposed",AND(I1538="Use my price",AND(ISNUMBER(J1538),J1538&gt;0))),ISNUMBER(L1538),E1538&gt;0),R1538*(L1538/E1538-1)*(1-'Start Here'!$B$16),0)</f>
        <v>0</v>
      </c>
      <c r="U1538" t="str" s="6">
        <v>Currently hidden; do not activate automatically</v>
      </c>
      <c r="V1538" t="str" s="21">
        <v>No</v>
      </c>
      <c r="W1538" t="str" s="21">
        <v>No</v>
      </c>
      <c r="X1538" s="22">
        <v>0</v>
      </c>
      <c r="Y1538" s="18">
        <v>3.75</v>
      </c>
      <c r="AB1538" t="str" s="6">
        <v>2026-10-01 10:41:27 UTC</v>
      </c>
      <c r="AC1538" t="str" s="6">
        <v>Local Line cache</v>
      </c>
      <c r="AD1538" s="23">
        <v>982957</v>
      </c>
      <c r="AE1538" s="23">
        <v>751661</v>
      </c>
      <c r="AF1538" t="str" s="23">
        <v>982957:751661:herdShare</v>
      </c>
      <c r="AG1538" t="str" s="23">
        <v>No</v>
      </c>
      <c r="AH1538" t="str" s="23">
        <v>Yes</v>
      </c>
      <c r="AI1538" s="18">
        <v>0</v>
      </c>
    </row>
    <row r="1539" ht="32" customHeight="1">
      <c r="A1539" t="str" s="7">
        <v>Grazier's Garden</v>
      </c>
      <c r="B1539" t="str" s="7">
        <v>Fresh Lavender</v>
      </c>
      <c r="C1539" t="str" s="7">
        <v>bu</v>
      </c>
      <c r="D1539" t="str" s="7">
        <v>CSA Members</v>
      </c>
      <c r="E1539" s="12">
        <v>5.25</v>
      </c>
      <c r="F1539" s="13">
        <v>5.67</v>
      </c>
      <c r="G1539" s="13">
        <f>IF(AND(ISNUMBER(E1539),ISNUMBER(F1539)),F1539-E1539,"")</f>
        <v>0.42</v>
      </c>
      <c r="H1539" s="14">
        <f>IF(AND(ISNUMBER(E1539),E1539&gt;0,ISNUMBER(F1539)),F1539/E1539-1,"")</f>
        <v>0.08000000000000007</v>
      </c>
      <c r="I1539" t="str" s="15">
        <v>Unreviewed</v>
      </c>
      <c r="J1539" s="16"/>
      <c r="K1539" t="str" s="15">
        <v/>
      </c>
      <c r="L1539" s="17" t="str">
        <f>IF(AC1539="Local catalog","",IF(AG1539="Yes",IF(ISNUMBER(E1539),E1539,""),IF(I1539="Keep current",IF(ISNUMBER(E1539),E1539,""),IF(AH1539&lt;&gt;"Yes","",IF(I1539="Approve proposed",F1539,IF(AND(I1539="Use my price",AND(ISNUMBER(J1539),J1539&gt;0)),J1539,""))))))</f>
        <v/>
      </c>
      <c r="M1539" t="str" s="7">
        <f>IF(AND(AG1539="Yes",OR(I1539="Approve proposed",I1539="Use my price")),"CHECK: protected price kept current",IF(OR(I1539="Unreviewed",I1539=""),"Pending review",IF(I1539="Hold","On hold",IF(I1539="Keep current",IF(ISNUMBER(E1539),"Kept current","CHECK: no confirmed current price"),IF(AH1539&lt;&gt;"Yes","CHECK: source needs review",IF(AND(I1539="Use my price",NOT(AND(ISNUMBER(J1539),J1539&gt;0))),"CHECK: enter a price above zero",IF(NOT(OR(I1539="Approve proposed",I1539="Use my price")),"CHECK: choose a listed decision",IF(OR(NOT(ISNUMBER(L1539)),L1539&lt;=0,NOT(ISNUMBER(Y1539)),Y1539&lt;=0,X1539&gt;=1),"CHECK: price or base unavailable",IF(L1539/(Y1539*(1-X1539))-1&lt;0,"CHECK: price below local base","Ready")))))))))</f>
        <v>Pending review</v>
      </c>
      <c r="N1539" s="18">
        <v>5.25</v>
      </c>
      <c r="O1539" s="19">
        <v>0.4</v>
      </c>
      <c r="P1539" s="14">
        <v>0.512</v>
      </c>
      <c r="Q1539" s="20" t="str">
        <f>IF(AND(ISNUMBER(L1539),ISNUMBER(Y1539),Y1539&gt;0,X1539&lt;1),ROUND(L1539/(Y1539*(1-X1539))-1,4),"")</f>
        <v/>
      </c>
      <c r="R1539" s="12">
        <v>0</v>
      </c>
      <c r="S1539" s="13">
        <f>IF(AND(ISNUMBER(E1539),E1539&gt;0,ISNUMBER(F1539)),R1539*(F1539/E1539-1)*(1-'Start Here'!$B$16),0)</f>
        <v>0</v>
      </c>
      <c r="T1539" s="17">
        <f>IF(AND(M1539="Ready",OR(I1539="Approve proposed",AND(I1539="Use my price",AND(ISNUMBER(J1539),J1539&gt;0))),ISNUMBER(L1539),E1539&gt;0),R1539*(L1539/E1539-1)*(1-'Start Here'!$B$16),0)</f>
        <v>0</v>
      </c>
      <c r="U1539" t="str" s="6">
        <v>Currently hidden; do not activate automatically</v>
      </c>
      <c r="V1539" t="str" s="21">
        <v>No</v>
      </c>
      <c r="W1539" t="str" s="21">
        <v>No</v>
      </c>
      <c r="X1539" s="22">
        <v>0</v>
      </c>
      <c r="Y1539" s="18">
        <v>3.75</v>
      </c>
      <c r="AB1539" t="str" s="6">
        <v>2026-10-01 10:41:27 UTC</v>
      </c>
      <c r="AC1539" t="str" s="6">
        <v>Local Line cache</v>
      </c>
      <c r="AD1539" s="23">
        <v>982957</v>
      </c>
      <c r="AE1539" s="23">
        <v>751661</v>
      </c>
      <c r="AF1539" t="str" s="23">
        <v>982957:751661:member</v>
      </c>
      <c r="AG1539" t="str" s="23">
        <v>No</v>
      </c>
      <c r="AH1539" t="str" s="23">
        <v>Yes</v>
      </c>
      <c r="AI1539" s="18">
        <v>0</v>
      </c>
    </row>
    <row r="1540" ht="32" customHeight="1">
      <c r="A1540" t="str" s="7">
        <v>Grazier's Garden</v>
      </c>
      <c r="B1540" t="str" s="7">
        <v>Fresh Lavender</v>
      </c>
      <c r="C1540" t="str" s="7">
        <v>bu</v>
      </c>
      <c r="D1540" t="str" s="7">
        <v>Guest Basket</v>
      </c>
      <c r="E1540" s="12">
        <v>5.25</v>
      </c>
      <c r="F1540" s="13">
        <v>5.67</v>
      </c>
      <c r="G1540" s="13">
        <f>IF(AND(ISNUMBER(E1540),ISNUMBER(F1540)),F1540-E1540,"")</f>
        <v>0.42</v>
      </c>
      <c r="H1540" s="14">
        <f>IF(AND(ISNUMBER(E1540),E1540&gt;0,ISNUMBER(F1540)),F1540/E1540-1,"")</f>
        <v>0.08000000000000007</v>
      </c>
      <c r="I1540" t="str" s="15">
        <v>Unreviewed</v>
      </c>
      <c r="J1540" s="16"/>
      <c r="K1540" t="str" s="15">
        <v/>
      </c>
      <c r="L1540" s="17" t="str">
        <f>IF(AC1540="Local catalog","",IF(AG1540="Yes",IF(ISNUMBER(E1540),E1540,""),IF(I1540="Keep current",IF(ISNUMBER(E1540),E1540,""),IF(AH1540&lt;&gt;"Yes","",IF(I1540="Approve proposed",F1540,IF(AND(I1540="Use my price",AND(ISNUMBER(J1540),J1540&gt;0)),J1540,""))))))</f>
        <v/>
      </c>
      <c r="M1540" t="str" s="7">
        <f>IF(AND(AG1540="Yes",OR(I1540="Approve proposed",I1540="Use my price")),"CHECK: protected price kept current",IF(OR(I1540="Unreviewed",I1540=""),"Pending review",IF(I1540="Hold","On hold",IF(I1540="Keep current",IF(ISNUMBER(E1540),"Kept current","CHECK: no confirmed current price"),IF(AH1540&lt;&gt;"Yes","CHECK: source needs review",IF(AND(I1540="Use my price",NOT(AND(ISNUMBER(J1540),J1540&gt;0))),"CHECK: enter a price above zero",IF(NOT(OR(I1540="Approve proposed",I1540="Use my price")),"CHECK: choose a listed decision",IF(OR(NOT(ISNUMBER(L1540)),L1540&lt;=0,NOT(ISNUMBER(Y1540)),Y1540&lt;=0,X1540&gt;=1),"CHECK: price or base unavailable",IF(L1540/(Y1540*(1-X1540))-1&lt;0,"CHECK: price below local base","Ready")))))))))</f>
        <v>Pending review</v>
      </c>
      <c r="N1540" s="18">
        <v>5.25</v>
      </c>
      <c r="O1540" s="19">
        <v>0.4</v>
      </c>
      <c r="P1540" s="14">
        <v>0.512</v>
      </c>
      <c r="Q1540" s="20" t="str">
        <f>IF(AND(ISNUMBER(L1540),ISNUMBER(Y1540),Y1540&gt;0,X1540&lt;1),ROUND(L1540/(Y1540*(1-X1540))-1,4),"")</f>
        <v/>
      </c>
      <c r="R1540" s="12">
        <v>0</v>
      </c>
      <c r="S1540" s="13">
        <f>IF(AND(ISNUMBER(E1540),E1540&gt;0,ISNUMBER(F1540)),R1540*(F1540/E1540-1)*(1-'Start Here'!$B$16),0)</f>
        <v>0</v>
      </c>
      <c r="T1540" s="17">
        <f>IF(AND(M1540="Ready",OR(I1540="Approve proposed",AND(I1540="Use my price",AND(ISNUMBER(J1540),J1540&gt;0))),ISNUMBER(L1540),E1540&gt;0),R1540*(L1540/E1540-1)*(1-'Start Here'!$B$16),0)</f>
        <v>0</v>
      </c>
      <c r="U1540" t="str" s="6">
        <v>Currently hidden; do not activate automatically</v>
      </c>
      <c r="V1540" t="str" s="21">
        <v>No</v>
      </c>
      <c r="W1540" t="str" s="21">
        <v>No</v>
      </c>
      <c r="X1540" s="22">
        <v>0</v>
      </c>
      <c r="Y1540" s="18">
        <v>3.75</v>
      </c>
      <c r="AB1540" t="str" s="6">
        <v>2026-10-01 10:41:27 UTC</v>
      </c>
      <c r="AC1540" t="str" s="6">
        <v>Local Line cache</v>
      </c>
      <c r="AD1540" s="23">
        <v>982957</v>
      </c>
      <c r="AE1540" s="23">
        <v>751661</v>
      </c>
      <c r="AF1540" t="str" s="23">
        <v>982957:751661:guest</v>
      </c>
      <c r="AG1540" t="str" s="23">
        <v>No</v>
      </c>
      <c r="AH1540" t="str" s="23">
        <v>Yes</v>
      </c>
      <c r="AI1540" s="18">
        <v>0</v>
      </c>
    </row>
    <row r="1541" ht="32" customHeight="1">
      <c r="A1541" t="str" s="7">
        <v>Grazier's Garden</v>
      </c>
      <c r="B1541" t="str" s="7">
        <v>Fresh Lavender</v>
      </c>
      <c r="C1541" t="str" s="7">
        <v>bu</v>
      </c>
      <c r="D1541" t="str" s="7">
        <v>SNAP</v>
      </c>
      <c r="E1541" s="12">
        <v>5.25</v>
      </c>
      <c r="F1541" s="13">
        <v>5.25</v>
      </c>
      <c r="G1541" s="13">
        <f>IF(AND(ISNUMBER(E1541),ISNUMBER(F1541)),F1541-E1541,"")</f>
        <v>0</v>
      </c>
      <c r="H1541" s="14">
        <f>IF(AND(ISNUMBER(E1541),E1541&gt;0,ISNUMBER(F1541)),F1541/E1541-1,"")</f>
        <v>0</v>
      </c>
      <c r="I1541" t="str" s="15">
        <v>Keep current</v>
      </c>
      <c r="J1541" s="16"/>
      <c r="K1541" t="str" s="15">
        <v/>
      </c>
      <c r="L1541" s="17">
        <f>IF(AC1541="Local catalog","",IF(AG1541="Yes",IF(ISNUMBER(E1541),E1541,""),IF(I1541="Keep current",IF(ISNUMBER(E1541),E1541,""),IF(AH1541&lt;&gt;"Yes","",IF(I1541="Approve proposed",F1541,IF(AND(I1541="Use my price",AND(ISNUMBER(J1541),J1541&gt;0)),J1541,""))))))</f>
        <v>5.25</v>
      </c>
      <c r="M1541" t="str" s="7">
        <f>IF(AND(AG1541="Yes",OR(I1541="Approve proposed",I1541="Use my price")),"CHECK: protected price kept current",IF(OR(I1541="Unreviewed",I1541=""),"Pending review",IF(I1541="Hold","On hold",IF(I1541="Keep current",IF(ISNUMBER(E1541),"Kept current","CHECK: no confirmed current price"),IF(AH1541&lt;&gt;"Yes","CHECK: source needs review",IF(AND(I1541="Use my price",NOT(AND(ISNUMBER(J1541),J1541&gt;0))),"CHECK: enter a price above zero",IF(NOT(OR(I1541="Approve proposed",I1541="Use my price")),"CHECK: choose a listed decision",IF(OR(NOT(ISNUMBER(L1541)),L1541&lt;=0,NOT(ISNUMBER(Y1541)),Y1541&lt;=0,X1541&gt;=1),"CHECK: price or base unavailable",IF(L1541/(Y1541*(1-X1541))-1&lt;0,"CHECK: price below local base","Ready")))))))))</f>
        <v>Kept current</v>
      </c>
      <c r="N1541" s="18">
        <v>5.25</v>
      </c>
      <c r="O1541" s="19">
        <v>0.4</v>
      </c>
      <c r="P1541" s="14">
        <v>0.4</v>
      </c>
      <c r="Q1541" s="20">
        <f>IF(AND(ISNUMBER(L1541),ISNUMBER(Y1541),Y1541&gt;0,X1541&lt;1),ROUND(L1541/(Y1541*(1-X1541))-1,4),"")</f>
        <v>0.4</v>
      </c>
      <c r="R1541" s="12">
        <v>0</v>
      </c>
      <c r="S1541" s="13">
        <f>IF(AND(ISNUMBER(E1541),E1541&gt;0,ISNUMBER(F1541)),R1541*(F1541/E1541-1)*(1-'Start Here'!$B$16),0)</f>
        <v>0</v>
      </c>
      <c r="T1541" s="17">
        <f>IF(AND(M1541="Ready",OR(I1541="Approve proposed",AND(I1541="Use my price",AND(ISNUMBER(J1541),J1541&gt;0))),ISNUMBER(L1541),E1541&gt;0),R1541*(L1541/E1541-1)*(1-'Start Here'!$B$16),0)</f>
        <v>0</v>
      </c>
      <c r="U1541" t="str" s="6">
        <v>SNAP: preserve existing selling price; Currently hidden; do not activate automatically</v>
      </c>
      <c r="V1541" t="str" s="21">
        <v>No</v>
      </c>
      <c r="W1541" t="str" s="21">
        <v>No</v>
      </c>
      <c r="X1541" s="22">
        <v>0</v>
      </c>
      <c r="Y1541" s="18">
        <v>3.75</v>
      </c>
      <c r="AB1541" t="str" s="6">
        <v>2026-10-01 10:41:27 UTC</v>
      </c>
      <c r="AC1541" t="str" s="6">
        <v>Local Line cache</v>
      </c>
      <c r="AD1541" s="23">
        <v>982957</v>
      </c>
      <c r="AE1541" s="23">
        <v>751661</v>
      </c>
      <c r="AF1541" t="str" s="23">
        <v>982957:751661:snap</v>
      </c>
      <c r="AG1541" t="str" s="23">
        <v>Yes</v>
      </c>
      <c r="AH1541" t="str" s="23">
        <v>Yes</v>
      </c>
      <c r="AI1541" s="18">
        <v>0</v>
      </c>
    </row>
    <row r="1542" ht="32" customHeight="1">
      <c r="A1542" t="str" s="7">
        <v>Grazier's Garden</v>
      </c>
      <c r="B1542" t="str" s="7">
        <v>Fresh Oregano</v>
      </c>
      <c r="C1542" t="str" s="7">
        <v>Bunch</v>
      </c>
      <c r="D1542" t="str" s="7">
        <v>Herd Share Members</v>
      </c>
      <c r="E1542" s="12">
        <v>2.8</v>
      </c>
      <c r="F1542" s="13">
        <v>3.02</v>
      </c>
      <c r="G1542" s="13">
        <f>IF(AND(ISNUMBER(E1542),ISNUMBER(F1542)),F1542-E1542,"")</f>
        <v>0.22</v>
      </c>
      <c r="H1542" s="14">
        <f>IF(AND(ISNUMBER(E1542),E1542&gt;0,ISNUMBER(F1542)),F1542/E1542-1,"")</f>
        <v>0.07857142857142874</v>
      </c>
      <c r="I1542" t="str" s="15">
        <v>Unreviewed</v>
      </c>
      <c r="J1542" s="16"/>
      <c r="K1542" t="str" s="15">
        <v/>
      </c>
      <c r="L1542" s="17" t="str">
        <f>IF(AC1542="Local catalog","",IF(AG1542="Yes",IF(ISNUMBER(E1542),E1542,""),IF(I1542="Keep current",IF(ISNUMBER(E1542),E1542,""),IF(AH1542&lt;&gt;"Yes","",IF(I1542="Approve proposed",F1542,IF(AND(I1542="Use my price",AND(ISNUMBER(J1542),J1542&gt;0)),J1542,""))))))</f>
        <v/>
      </c>
      <c r="M1542" t="str" s="7">
        <f>IF(AND(AG1542="Yes",OR(I1542="Approve proposed",I1542="Use my price")),"CHECK: protected price kept current",IF(OR(I1542="Unreviewed",I1542=""),"Pending review",IF(I1542="Hold","On hold",IF(I1542="Keep current",IF(ISNUMBER(E1542),"Kept current","CHECK: no confirmed current price"),IF(AH1542&lt;&gt;"Yes","CHECK: source needs review",IF(AND(I1542="Use my price",NOT(AND(ISNUMBER(J1542),J1542&gt;0))),"CHECK: enter a price above zero",IF(NOT(OR(I1542="Approve proposed",I1542="Use my price")),"CHECK: choose a listed decision",IF(OR(NOT(ISNUMBER(L1542)),L1542&lt;=0,NOT(ISNUMBER(Y1542)),Y1542&lt;=0,X1542&gt;=1),"CHECK: price or base unavailable",IF(L1542/(Y1542*(1-X1542))-1&lt;0,"CHECK: price below local base","Ready")))))))))</f>
        <v>Pending review</v>
      </c>
      <c r="N1542" s="18">
        <v>2.8</v>
      </c>
      <c r="O1542" s="19">
        <v>0.4</v>
      </c>
      <c r="P1542" s="14">
        <v>0.51</v>
      </c>
      <c r="Q1542" s="20" t="str">
        <f>IF(AND(ISNUMBER(L1542),ISNUMBER(Y1542),Y1542&gt;0,X1542&lt;1),ROUND(L1542/(Y1542*(1-X1542))-1,4),"")</f>
        <v/>
      </c>
      <c r="R1542" s="12">
        <v>238.95000000000002</v>
      </c>
      <c r="S1542" s="13">
        <f>IF(AND(ISNUMBER(E1542),E1542&gt;0,ISNUMBER(F1542)),R1542*(F1542/E1542-1)*(1-'Start Here'!$B$16),0)</f>
        <v>18.211403571428608</v>
      </c>
      <c r="T1542" s="17">
        <f>IF(AND(M1542="Ready",OR(I1542="Approve proposed",AND(I1542="Use my price",AND(ISNUMBER(J1542),J1542&gt;0))),ISNUMBER(L1542),E1542&gt;0),R1542*(L1542/E1542-1)*(1-'Start Here'!$B$16),0)</f>
        <v>0</v>
      </c>
      <c r="U1542" t="str" s="6">
        <v>Currently hidden; do not activate automatically</v>
      </c>
      <c r="V1542" t="str" s="21">
        <v>No</v>
      </c>
      <c r="W1542" t="str" s="21">
        <v>No</v>
      </c>
      <c r="X1542" s="22">
        <v>0</v>
      </c>
      <c r="Y1542" s="18">
        <v>2</v>
      </c>
      <c r="AB1542" t="str" s="6">
        <v>2026-10-01 10:41:27 UTC</v>
      </c>
      <c r="AC1542" t="str" s="6">
        <v>Local Line cache</v>
      </c>
      <c r="AD1542" s="23">
        <v>805936</v>
      </c>
      <c r="AE1542" s="23">
        <v>526996</v>
      </c>
      <c r="AF1542" t="str" s="23">
        <v>805936:526996:herdShare</v>
      </c>
      <c r="AG1542" t="str" s="23">
        <v>No</v>
      </c>
      <c r="AH1542" t="str" s="23">
        <v>Yes</v>
      </c>
      <c r="AI1542" s="18">
        <v>128</v>
      </c>
    </row>
    <row r="1543" ht="32" customHeight="1">
      <c r="A1543" t="str" s="7">
        <v>Grazier's Garden</v>
      </c>
      <c r="B1543" t="str" s="7">
        <v>Fresh Oregano</v>
      </c>
      <c r="C1543" t="str" s="7">
        <v>Bunch</v>
      </c>
      <c r="D1543" t="str" s="7">
        <v>CSA Members</v>
      </c>
      <c r="E1543" s="12">
        <v>2.8</v>
      </c>
      <c r="F1543" s="13">
        <v>3.02</v>
      </c>
      <c r="G1543" s="13">
        <f>IF(AND(ISNUMBER(E1543),ISNUMBER(F1543)),F1543-E1543,"")</f>
        <v>0.22</v>
      </c>
      <c r="H1543" s="14">
        <f>IF(AND(ISNUMBER(E1543),E1543&gt;0,ISNUMBER(F1543)),F1543/E1543-1,"")</f>
        <v>0.07857142857142874</v>
      </c>
      <c r="I1543" t="str" s="15">
        <v>Unreviewed</v>
      </c>
      <c r="J1543" s="16"/>
      <c r="K1543" t="str" s="15">
        <v/>
      </c>
      <c r="L1543" s="17" t="str">
        <f>IF(AC1543="Local catalog","",IF(AG1543="Yes",IF(ISNUMBER(E1543),E1543,""),IF(I1543="Keep current",IF(ISNUMBER(E1543),E1543,""),IF(AH1543&lt;&gt;"Yes","",IF(I1543="Approve proposed",F1543,IF(AND(I1543="Use my price",AND(ISNUMBER(J1543),J1543&gt;0)),J1543,""))))))</f>
        <v/>
      </c>
      <c r="M1543" t="str" s="7">
        <f>IF(AND(AG1543="Yes",OR(I1543="Approve proposed",I1543="Use my price")),"CHECK: protected price kept current",IF(OR(I1543="Unreviewed",I1543=""),"Pending review",IF(I1543="Hold","On hold",IF(I1543="Keep current",IF(ISNUMBER(E1543),"Kept current","CHECK: no confirmed current price"),IF(AH1543&lt;&gt;"Yes","CHECK: source needs review",IF(AND(I1543="Use my price",NOT(AND(ISNUMBER(J1543),J1543&gt;0))),"CHECK: enter a price above zero",IF(NOT(OR(I1543="Approve proposed",I1543="Use my price")),"CHECK: choose a listed decision",IF(OR(NOT(ISNUMBER(L1543)),L1543&lt;=0,NOT(ISNUMBER(Y1543)),Y1543&lt;=0,X1543&gt;=1),"CHECK: price or base unavailable",IF(L1543/(Y1543*(1-X1543))-1&lt;0,"CHECK: price below local base","Ready")))))))))</f>
        <v>Pending review</v>
      </c>
      <c r="N1543" s="18">
        <v>2.8</v>
      </c>
      <c r="O1543" s="19">
        <v>0.4</v>
      </c>
      <c r="P1543" s="14">
        <v>0.51</v>
      </c>
      <c r="Q1543" s="20" t="str">
        <f>IF(AND(ISNUMBER(L1543),ISNUMBER(Y1543),Y1543&gt;0,X1543&lt;1),ROUND(L1543/(Y1543*(1-X1543))-1,4),"")</f>
        <v/>
      </c>
      <c r="R1543" s="12">
        <v>0</v>
      </c>
      <c r="S1543" s="13">
        <f>IF(AND(ISNUMBER(E1543),E1543&gt;0,ISNUMBER(F1543)),R1543*(F1543/E1543-1)*(1-'Start Here'!$B$16),0)</f>
        <v>0</v>
      </c>
      <c r="T1543" s="17">
        <f>IF(AND(M1543="Ready",OR(I1543="Approve proposed",AND(I1543="Use my price",AND(ISNUMBER(J1543),J1543&gt;0))),ISNUMBER(L1543),E1543&gt;0),R1543*(L1543/E1543-1)*(1-'Start Here'!$B$16),0)</f>
        <v>0</v>
      </c>
      <c r="U1543" t="str" s="6">
        <v>Currently hidden; do not activate automatically</v>
      </c>
      <c r="V1543" t="str" s="21">
        <v>No</v>
      </c>
      <c r="W1543" t="str" s="21">
        <v>No</v>
      </c>
      <c r="X1543" s="22">
        <v>0</v>
      </c>
      <c r="Y1543" s="18">
        <v>2</v>
      </c>
      <c r="AB1543" t="str" s="6">
        <v>2026-10-01 10:41:27 UTC</v>
      </c>
      <c r="AC1543" t="str" s="6">
        <v>Local Line cache</v>
      </c>
      <c r="AD1543" s="23">
        <v>805936</v>
      </c>
      <c r="AE1543" s="23">
        <v>526996</v>
      </c>
      <c r="AF1543" t="str" s="23">
        <v>805936:526996:member</v>
      </c>
      <c r="AG1543" t="str" s="23">
        <v>No</v>
      </c>
      <c r="AH1543" t="str" s="23">
        <v>Yes</v>
      </c>
      <c r="AI1543" s="18">
        <v>0</v>
      </c>
    </row>
    <row r="1544" ht="32" customHeight="1">
      <c r="A1544" t="str" s="7">
        <v>Grazier's Garden</v>
      </c>
      <c r="B1544" t="str" s="7">
        <v>Fresh Oregano</v>
      </c>
      <c r="C1544" t="str" s="7">
        <v>Bunch</v>
      </c>
      <c r="D1544" t="str" s="7">
        <v>Guest Basket</v>
      </c>
      <c r="E1544" s="12">
        <v>2.8</v>
      </c>
      <c r="F1544" s="13">
        <v>3.02</v>
      </c>
      <c r="G1544" s="13">
        <f>IF(AND(ISNUMBER(E1544),ISNUMBER(F1544)),F1544-E1544,"")</f>
        <v>0.22</v>
      </c>
      <c r="H1544" s="14">
        <f>IF(AND(ISNUMBER(E1544),E1544&gt;0,ISNUMBER(F1544)),F1544/E1544-1,"")</f>
        <v>0.07857142857142874</v>
      </c>
      <c r="I1544" t="str" s="15">
        <v>Unreviewed</v>
      </c>
      <c r="J1544" s="16"/>
      <c r="K1544" t="str" s="15">
        <v/>
      </c>
      <c r="L1544" s="17" t="str">
        <f>IF(AC1544="Local catalog","",IF(AG1544="Yes",IF(ISNUMBER(E1544),E1544,""),IF(I1544="Keep current",IF(ISNUMBER(E1544),E1544,""),IF(AH1544&lt;&gt;"Yes","",IF(I1544="Approve proposed",F1544,IF(AND(I1544="Use my price",AND(ISNUMBER(J1544),J1544&gt;0)),J1544,""))))))</f>
        <v/>
      </c>
      <c r="M1544" t="str" s="7">
        <f>IF(AND(AG1544="Yes",OR(I1544="Approve proposed",I1544="Use my price")),"CHECK: protected price kept current",IF(OR(I1544="Unreviewed",I1544=""),"Pending review",IF(I1544="Hold","On hold",IF(I1544="Keep current",IF(ISNUMBER(E1544),"Kept current","CHECK: no confirmed current price"),IF(AH1544&lt;&gt;"Yes","CHECK: source needs review",IF(AND(I1544="Use my price",NOT(AND(ISNUMBER(J1544),J1544&gt;0))),"CHECK: enter a price above zero",IF(NOT(OR(I1544="Approve proposed",I1544="Use my price")),"CHECK: choose a listed decision",IF(OR(NOT(ISNUMBER(L1544)),L1544&lt;=0,NOT(ISNUMBER(Y1544)),Y1544&lt;=0,X1544&gt;=1),"CHECK: price or base unavailable",IF(L1544/(Y1544*(1-X1544))-1&lt;0,"CHECK: price below local base","Ready")))))))))</f>
        <v>Pending review</v>
      </c>
      <c r="N1544" s="18">
        <v>2.8</v>
      </c>
      <c r="O1544" s="19">
        <v>0.4</v>
      </c>
      <c r="P1544" s="14">
        <v>0.51</v>
      </c>
      <c r="Q1544" s="20" t="str">
        <f>IF(AND(ISNUMBER(L1544),ISNUMBER(Y1544),Y1544&gt;0,X1544&lt;1),ROUND(L1544/(Y1544*(1-X1544))-1,4),"")</f>
        <v/>
      </c>
      <c r="R1544" s="12">
        <v>15.99</v>
      </c>
      <c r="S1544" s="13">
        <f>IF(AND(ISNUMBER(E1544),E1544&gt;0,ISNUMBER(F1544)),R1544*(F1544/E1544-1)*(1-'Start Here'!$B$16),0)</f>
        <v>1.2186664285714313</v>
      </c>
      <c r="T1544" s="17">
        <f>IF(AND(M1544="Ready",OR(I1544="Approve proposed",AND(I1544="Use my price",AND(ISNUMBER(J1544),J1544&gt;0))),ISNUMBER(L1544),E1544&gt;0),R1544*(L1544/E1544-1)*(1-'Start Here'!$B$16),0)</f>
        <v>0</v>
      </c>
      <c r="U1544" t="str" s="6">
        <v>Currently hidden; do not activate automatically</v>
      </c>
      <c r="V1544" t="str" s="21">
        <v>No</v>
      </c>
      <c r="W1544" t="str" s="21">
        <v>No</v>
      </c>
      <c r="X1544" s="22">
        <v>0</v>
      </c>
      <c r="Y1544" s="18">
        <v>2</v>
      </c>
      <c r="AB1544" t="str" s="6">
        <v>2026-10-01 10:41:27 UTC</v>
      </c>
      <c r="AC1544" t="str" s="6">
        <v>Local Line cache</v>
      </c>
      <c r="AD1544" s="23">
        <v>805936</v>
      </c>
      <c r="AE1544" s="23">
        <v>526996</v>
      </c>
      <c r="AF1544" t="str" s="23">
        <v>805936:526996:guest</v>
      </c>
      <c r="AG1544" t="str" s="23">
        <v>No</v>
      </c>
      <c r="AH1544" t="str" s="23">
        <v>Yes</v>
      </c>
      <c r="AI1544" s="18">
        <v>8</v>
      </c>
    </row>
    <row r="1545" ht="32" customHeight="1">
      <c r="A1545" t="str" s="7">
        <v>Grazier's Garden</v>
      </c>
      <c r="B1545" t="str" s="7">
        <v>Fresh Oregano</v>
      </c>
      <c r="C1545" t="str" s="7">
        <v>Bunch</v>
      </c>
      <c r="D1545" t="str" s="7">
        <v>SNAP</v>
      </c>
      <c r="E1545" s="12">
        <v>2.8</v>
      </c>
      <c r="F1545" s="13">
        <v>2.8</v>
      </c>
      <c r="G1545" s="13">
        <f>IF(AND(ISNUMBER(E1545),ISNUMBER(F1545)),F1545-E1545,"")</f>
        <v>0</v>
      </c>
      <c r="H1545" s="14">
        <f>IF(AND(ISNUMBER(E1545),E1545&gt;0,ISNUMBER(F1545)),F1545/E1545-1,"")</f>
        <v>0</v>
      </c>
      <c r="I1545" t="str" s="15">
        <v>Keep current</v>
      </c>
      <c r="J1545" s="16"/>
      <c r="K1545" t="str" s="15">
        <v/>
      </c>
      <c r="L1545" s="17">
        <f>IF(AC1545="Local catalog","",IF(AG1545="Yes",IF(ISNUMBER(E1545),E1545,""),IF(I1545="Keep current",IF(ISNUMBER(E1545),E1545,""),IF(AH1545&lt;&gt;"Yes","",IF(I1545="Approve proposed",F1545,IF(AND(I1545="Use my price",AND(ISNUMBER(J1545),J1545&gt;0)),J1545,""))))))</f>
        <v>2.8</v>
      </c>
      <c r="M1545" t="str" s="7">
        <f>IF(AND(AG1545="Yes",OR(I1545="Approve proposed",I1545="Use my price")),"CHECK: protected price kept current",IF(OR(I1545="Unreviewed",I1545=""),"Pending review",IF(I1545="Hold","On hold",IF(I1545="Keep current",IF(ISNUMBER(E1545),"Kept current","CHECK: no confirmed current price"),IF(AH1545&lt;&gt;"Yes","CHECK: source needs review",IF(AND(I1545="Use my price",NOT(AND(ISNUMBER(J1545),J1545&gt;0))),"CHECK: enter a price above zero",IF(NOT(OR(I1545="Approve proposed",I1545="Use my price")),"CHECK: choose a listed decision",IF(OR(NOT(ISNUMBER(L1545)),L1545&lt;=0,NOT(ISNUMBER(Y1545)),Y1545&lt;=0,X1545&gt;=1),"CHECK: price or base unavailable",IF(L1545/(Y1545*(1-X1545))-1&lt;0,"CHECK: price below local base","Ready")))))))))</f>
        <v>Kept current</v>
      </c>
      <c r="N1545" s="18">
        <v>2.8</v>
      </c>
      <c r="O1545" s="19">
        <v>0.4</v>
      </c>
      <c r="P1545" s="14">
        <v>0.4</v>
      </c>
      <c r="Q1545" s="20">
        <f>IF(AND(ISNUMBER(L1545),ISNUMBER(Y1545),Y1545&gt;0,X1545&lt;1),ROUND(L1545/(Y1545*(1-X1545))-1,4),"")</f>
        <v>0.4</v>
      </c>
      <c r="R1545" s="12">
        <v>0</v>
      </c>
      <c r="S1545" s="13">
        <f>IF(AND(ISNUMBER(E1545),E1545&gt;0,ISNUMBER(F1545)),R1545*(F1545/E1545-1)*(1-'Start Here'!$B$16),0)</f>
        <v>0</v>
      </c>
      <c r="T1545" s="17">
        <f>IF(AND(M1545="Ready",OR(I1545="Approve proposed",AND(I1545="Use my price",AND(ISNUMBER(J1545),J1545&gt;0))),ISNUMBER(L1545),E1545&gt;0),R1545*(L1545/E1545-1)*(1-'Start Here'!$B$16),0)</f>
        <v>0</v>
      </c>
      <c r="U1545" t="str" s="6">
        <v>SNAP: preserve existing selling price; Currently hidden; do not activate automatically</v>
      </c>
      <c r="V1545" t="str" s="21">
        <v>No</v>
      </c>
      <c r="W1545" t="str" s="21">
        <v>No</v>
      </c>
      <c r="X1545" s="22">
        <v>0</v>
      </c>
      <c r="Y1545" s="18">
        <v>2</v>
      </c>
      <c r="AB1545" t="str" s="6">
        <v>2026-10-01 10:41:27 UTC</v>
      </c>
      <c r="AC1545" t="str" s="6">
        <v>Local Line cache</v>
      </c>
      <c r="AD1545" s="23">
        <v>805936</v>
      </c>
      <c r="AE1545" s="23">
        <v>526996</v>
      </c>
      <c r="AF1545" t="str" s="23">
        <v>805936:526996:snap</v>
      </c>
      <c r="AG1545" t="str" s="23">
        <v>Yes</v>
      </c>
      <c r="AH1545" t="str" s="23">
        <v>Yes</v>
      </c>
      <c r="AI1545" s="18">
        <v>0</v>
      </c>
    </row>
    <row r="1546" ht="32" customHeight="1">
      <c r="A1546" t="str" s="7">
        <v>Grazier's Garden</v>
      </c>
      <c r="B1546" t="str" s="7">
        <v>Fresh Rosemary</v>
      </c>
      <c r="C1546" t="str" s="7">
        <v>each</v>
      </c>
      <c r="D1546" t="str" s="7">
        <v>Herd Share Members</v>
      </c>
      <c r="E1546" s="12">
        <v>2.8</v>
      </c>
      <c r="F1546" s="13">
        <v>3.02</v>
      </c>
      <c r="G1546" s="13">
        <f>IF(AND(ISNUMBER(E1546),ISNUMBER(F1546)),F1546-E1546,"")</f>
        <v>0.22</v>
      </c>
      <c r="H1546" s="14">
        <f>IF(AND(ISNUMBER(E1546),E1546&gt;0,ISNUMBER(F1546)),F1546/E1546-1,"")</f>
        <v>0.07857142857142874</v>
      </c>
      <c r="I1546" t="str" s="15">
        <v>Unreviewed</v>
      </c>
      <c r="J1546" s="16"/>
      <c r="K1546" t="str" s="15">
        <v/>
      </c>
      <c r="L1546" s="17" t="str">
        <f>IF(AC1546="Local catalog","",IF(AG1546="Yes",IF(ISNUMBER(E1546),E1546,""),IF(I1546="Keep current",IF(ISNUMBER(E1546),E1546,""),IF(AH1546&lt;&gt;"Yes","",IF(I1546="Approve proposed",F1546,IF(AND(I1546="Use my price",AND(ISNUMBER(J1546),J1546&gt;0)),J1546,""))))))</f>
        <v/>
      </c>
      <c r="M1546" t="str" s="7">
        <f>IF(AND(AG1546="Yes",OR(I1546="Approve proposed",I1546="Use my price")),"CHECK: protected price kept current",IF(OR(I1546="Unreviewed",I1546=""),"Pending review",IF(I1546="Hold","On hold",IF(I1546="Keep current",IF(ISNUMBER(E1546),"Kept current","CHECK: no confirmed current price"),IF(AH1546&lt;&gt;"Yes","CHECK: source needs review",IF(AND(I1546="Use my price",NOT(AND(ISNUMBER(J1546),J1546&gt;0))),"CHECK: enter a price above zero",IF(NOT(OR(I1546="Approve proposed",I1546="Use my price")),"CHECK: choose a listed decision",IF(OR(NOT(ISNUMBER(L1546)),L1546&lt;=0,NOT(ISNUMBER(Y1546)),Y1546&lt;=0,X1546&gt;=1),"CHECK: price or base unavailable",IF(L1546/(Y1546*(1-X1546))-1&lt;0,"CHECK: price below local base","Ready")))))))))</f>
        <v>Pending review</v>
      </c>
      <c r="N1546" s="18">
        <v>2.8</v>
      </c>
      <c r="O1546" s="19">
        <v>0.4</v>
      </c>
      <c r="P1546" s="14">
        <v>0.51</v>
      </c>
      <c r="Q1546" s="20" t="str">
        <f>IF(AND(ISNUMBER(L1546),ISNUMBER(Y1546),Y1546&gt;0,X1546&lt;1),ROUND(L1546/(Y1546*(1-X1546))-1,4),"")</f>
        <v/>
      </c>
      <c r="R1546" s="12">
        <v>2.8</v>
      </c>
      <c r="S1546" s="13">
        <f>IF(AND(ISNUMBER(E1546),E1546&gt;0,ISNUMBER(F1546)),R1546*(F1546/E1546-1)*(1-'Start Here'!$B$16),0)</f>
        <v>0.21340000000000042</v>
      </c>
      <c r="T1546" s="17">
        <f>IF(AND(M1546="Ready",OR(I1546="Approve proposed",AND(I1546="Use my price",AND(ISNUMBER(J1546),J1546&gt;0))),ISNUMBER(L1546),E1546&gt;0),R1546*(L1546/E1546-1)*(1-'Start Here'!$B$16),0)</f>
        <v>0</v>
      </c>
      <c r="U1546" t="str" s="6">
        <v/>
      </c>
      <c r="V1546" t="str" s="21">
        <v>Yes</v>
      </c>
      <c r="W1546" t="str" s="21">
        <v>No</v>
      </c>
      <c r="X1546" s="22">
        <v>0</v>
      </c>
      <c r="Y1546" s="18">
        <v>2</v>
      </c>
      <c r="AB1546" t="str" s="6">
        <v>2026-10-01 10:41:27 UTC</v>
      </c>
      <c r="AC1546" t="str" s="6">
        <v>Local Line cache</v>
      </c>
      <c r="AD1546" s="23">
        <v>805813</v>
      </c>
      <c r="AE1546" s="23">
        <v>526870</v>
      </c>
      <c r="AF1546" t="str" s="23">
        <v>805813:526870:herdShare</v>
      </c>
      <c r="AG1546" t="str" s="23">
        <v>No</v>
      </c>
      <c r="AH1546" t="str" s="23">
        <v>Yes</v>
      </c>
      <c r="AI1546" s="18">
        <v>2</v>
      </c>
    </row>
    <row r="1547" ht="32" customHeight="1">
      <c r="A1547" t="str" s="7">
        <v>Grazier's Garden</v>
      </c>
      <c r="B1547" t="str" s="7">
        <v>Fresh Rosemary</v>
      </c>
      <c r="C1547" t="str" s="7">
        <v>each</v>
      </c>
      <c r="D1547" t="str" s="7">
        <v>CSA Members</v>
      </c>
      <c r="E1547" s="12">
        <v>2.8</v>
      </c>
      <c r="F1547" s="13">
        <v>3.02</v>
      </c>
      <c r="G1547" s="13">
        <f>IF(AND(ISNUMBER(E1547),ISNUMBER(F1547)),F1547-E1547,"")</f>
        <v>0.22</v>
      </c>
      <c r="H1547" s="14">
        <f>IF(AND(ISNUMBER(E1547),E1547&gt;0,ISNUMBER(F1547)),F1547/E1547-1,"")</f>
        <v>0.07857142857142874</v>
      </c>
      <c r="I1547" t="str" s="15">
        <v>Unreviewed</v>
      </c>
      <c r="J1547" s="16"/>
      <c r="K1547" t="str" s="15">
        <v/>
      </c>
      <c r="L1547" s="17" t="str">
        <f>IF(AC1547="Local catalog","",IF(AG1547="Yes",IF(ISNUMBER(E1547),E1547,""),IF(I1547="Keep current",IF(ISNUMBER(E1547),E1547,""),IF(AH1547&lt;&gt;"Yes","",IF(I1547="Approve proposed",F1547,IF(AND(I1547="Use my price",AND(ISNUMBER(J1547),J1547&gt;0)),J1547,""))))))</f>
        <v/>
      </c>
      <c r="M1547" t="str" s="7">
        <f>IF(AND(AG1547="Yes",OR(I1547="Approve proposed",I1547="Use my price")),"CHECK: protected price kept current",IF(OR(I1547="Unreviewed",I1547=""),"Pending review",IF(I1547="Hold","On hold",IF(I1547="Keep current",IF(ISNUMBER(E1547),"Kept current","CHECK: no confirmed current price"),IF(AH1547&lt;&gt;"Yes","CHECK: source needs review",IF(AND(I1547="Use my price",NOT(AND(ISNUMBER(J1547),J1547&gt;0))),"CHECK: enter a price above zero",IF(NOT(OR(I1547="Approve proposed",I1547="Use my price")),"CHECK: choose a listed decision",IF(OR(NOT(ISNUMBER(L1547)),L1547&lt;=0,NOT(ISNUMBER(Y1547)),Y1547&lt;=0,X1547&gt;=1),"CHECK: price or base unavailable",IF(L1547/(Y1547*(1-X1547))-1&lt;0,"CHECK: price below local base","Ready")))))))))</f>
        <v>Pending review</v>
      </c>
      <c r="N1547" s="18">
        <v>2.8</v>
      </c>
      <c r="O1547" s="19">
        <v>0.4</v>
      </c>
      <c r="P1547" s="14">
        <v>0.51</v>
      </c>
      <c r="Q1547" s="20" t="str">
        <f>IF(AND(ISNUMBER(L1547),ISNUMBER(Y1547),Y1547&gt;0,X1547&lt;1),ROUND(L1547/(Y1547*(1-X1547))-1,4),"")</f>
        <v/>
      </c>
      <c r="R1547" s="12">
        <v>0</v>
      </c>
      <c r="S1547" s="13">
        <f>IF(AND(ISNUMBER(E1547),E1547&gt;0,ISNUMBER(F1547)),R1547*(F1547/E1547-1)*(1-'Start Here'!$B$16),0)</f>
        <v>0</v>
      </c>
      <c r="T1547" s="17">
        <f>IF(AND(M1547="Ready",OR(I1547="Approve proposed",AND(I1547="Use my price",AND(ISNUMBER(J1547),J1547&gt;0))),ISNUMBER(L1547),E1547&gt;0),R1547*(L1547/E1547-1)*(1-'Start Here'!$B$16),0)</f>
        <v>0</v>
      </c>
      <c r="U1547" t="str" s="6">
        <v/>
      </c>
      <c r="V1547" t="str" s="21">
        <v>Yes</v>
      </c>
      <c r="W1547" t="str" s="21">
        <v>No</v>
      </c>
      <c r="X1547" s="22">
        <v>0</v>
      </c>
      <c r="Y1547" s="18">
        <v>2</v>
      </c>
      <c r="AB1547" t="str" s="6">
        <v>2026-10-01 10:41:27 UTC</v>
      </c>
      <c r="AC1547" t="str" s="6">
        <v>Local Line cache</v>
      </c>
      <c r="AD1547" s="23">
        <v>805813</v>
      </c>
      <c r="AE1547" s="23">
        <v>526870</v>
      </c>
      <c r="AF1547" t="str" s="23">
        <v>805813:526870:member</v>
      </c>
      <c r="AG1547" t="str" s="23">
        <v>No</v>
      </c>
      <c r="AH1547" t="str" s="23">
        <v>Yes</v>
      </c>
      <c r="AI1547" s="18">
        <v>0</v>
      </c>
    </row>
    <row r="1548" ht="32" customHeight="1">
      <c r="A1548" t="str" s="7">
        <v>Grazier's Garden</v>
      </c>
      <c r="B1548" t="str" s="7">
        <v>Fresh Rosemary</v>
      </c>
      <c r="C1548" t="str" s="7">
        <v>each</v>
      </c>
      <c r="D1548" t="str" s="7">
        <v>Guest Basket</v>
      </c>
      <c r="E1548" s="12">
        <v>2.8</v>
      </c>
      <c r="F1548" s="13">
        <v>3.02</v>
      </c>
      <c r="G1548" s="13">
        <f>IF(AND(ISNUMBER(E1548),ISNUMBER(F1548)),F1548-E1548,"")</f>
        <v>0.22</v>
      </c>
      <c r="H1548" s="14">
        <f>IF(AND(ISNUMBER(E1548),E1548&gt;0,ISNUMBER(F1548)),F1548/E1548-1,"")</f>
        <v>0.07857142857142874</v>
      </c>
      <c r="I1548" t="str" s="15">
        <v>Unreviewed</v>
      </c>
      <c r="J1548" s="16"/>
      <c r="K1548" t="str" s="15">
        <v/>
      </c>
      <c r="L1548" s="17" t="str">
        <f>IF(AC1548="Local catalog","",IF(AG1548="Yes",IF(ISNUMBER(E1548),E1548,""),IF(I1548="Keep current",IF(ISNUMBER(E1548),E1548,""),IF(AH1548&lt;&gt;"Yes","",IF(I1548="Approve proposed",F1548,IF(AND(I1548="Use my price",AND(ISNUMBER(J1548),J1548&gt;0)),J1548,""))))))</f>
        <v/>
      </c>
      <c r="M1548" t="str" s="7">
        <f>IF(AND(AG1548="Yes",OR(I1548="Approve proposed",I1548="Use my price")),"CHECK: protected price kept current",IF(OR(I1548="Unreviewed",I1548=""),"Pending review",IF(I1548="Hold","On hold",IF(I1548="Keep current",IF(ISNUMBER(E1548),"Kept current","CHECK: no confirmed current price"),IF(AH1548&lt;&gt;"Yes","CHECK: source needs review",IF(AND(I1548="Use my price",NOT(AND(ISNUMBER(J1548),J1548&gt;0))),"CHECK: enter a price above zero",IF(NOT(OR(I1548="Approve proposed",I1548="Use my price")),"CHECK: choose a listed decision",IF(OR(NOT(ISNUMBER(L1548)),L1548&lt;=0,NOT(ISNUMBER(Y1548)),Y1548&lt;=0,X1548&gt;=1),"CHECK: price or base unavailable",IF(L1548/(Y1548*(1-X1548))-1&lt;0,"CHECK: price below local base","Ready")))))))))</f>
        <v>Pending review</v>
      </c>
      <c r="N1548" s="18">
        <v>2.8</v>
      </c>
      <c r="O1548" s="19">
        <v>0.4</v>
      </c>
      <c r="P1548" s="14">
        <v>0.51</v>
      </c>
      <c r="Q1548" s="20" t="str">
        <f>IF(AND(ISNUMBER(L1548),ISNUMBER(Y1548),Y1548&gt;0,X1548&lt;1),ROUND(L1548/(Y1548*(1-X1548))-1,4),"")</f>
        <v/>
      </c>
      <c r="R1548" s="12">
        <v>0</v>
      </c>
      <c r="S1548" s="13">
        <f>IF(AND(ISNUMBER(E1548),E1548&gt;0,ISNUMBER(F1548)),R1548*(F1548/E1548-1)*(1-'Start Here'!$B$16),0)</f>
        <v>0</v>
      </c>
      <c r="T1548" s="17">
        <f>IF(AND(M1548="Ready",OR(I1548="Approve proposed",AND(I1548="Use my price",AND(ISNUMBER(J1548),J1548&gt;0))),ISNUMBER(L1548),E1548&gt;0),R1548*(L1548/E1548-1)*(1-'Start Here'!$B$16),0)</f>
        <v>0</v>
      </c>
      <c r="U1548" t="str" s="6">
        <v/>
      </c>
      <c r="V1548" t="str" s="21">
        <v>Yes</v>
      </c>
      <c r="W1548" t="str" s="21">
        <v>No</v>
      </c>
      <c r="X1548" s="22">
        <v>0</v>
      </c>
      <c r="Y1548" s="18">
        <v>2</v>
      </c>
      <c r="AB1548" t="str" s="6">
        <v>2026-10-01 10:41:27 UTC</v>
      </c>
      <c r="AC1548" t="str" s="6">
        <v>Local Line cache</v>
      </c>
      <c r="AD1548" s="23">
        <v>805813</v>
      </c>
      <c r="AE1548" s="23">
        <v>526870</v>
      </c>
      <c r="AF1548" t="str" s="23">
        <v>805813:526870:guest</v>
      </c>
      <c r="AG1548" t="str" s="23">
        <v>No</v>
      </c>
      <c r="AH1548" t="str" s="23">
        <v>Yes</v>
      </c>
      <c r="AI1548" s="18">
        <v>0</v>
      </c>
    </row>
    <row r="1549" ht="32" customHeight="1">
      <c r="A1549" t="str" s="7">
        <v>Grazier's Garden</v>
      </c>
      <c r="B1549" t="str" s="7">
        <v>Fresh Rosemary</v>
      </c>
      <c r="C1549" t="str" s="7">
        <v>each</v>
      </c>
      <c r="D1549" t="str" s="7">
        <v>SNAP</v>
      </c>
      <c r="E1549" s="12">
        <v>2.8</v>
      </c>
      <c r="F1549" s="13">
        <v>2.8</v>
      </c>
      <c r="G1549" s="13">
        <f>IF(AND(ISNUMBER(E1549),ISNUMBER(F1549)),F1549-E1549,"")</f>
        <v>0</v>
      </c>
      <c r="H1549" s="14">
        <f>IF(AND(ISNUMBER(E1549),E1549&gt;0,ISNUMBER(F1549)),F1549/E1549-1,"")</f>
        <v>0</v>
      </c>
      <c r="I1549" t="str" s="15">
        <v>Keep current</v>
      </c>
      <c r="J1549" s="16"/>
      <c r="K1549" t="str" s="15">
        <v/>
      </c>
      <c r="L1549" s="17">
        <f>IF(AC1549="Local catalog","",IF(AG1549="Yes",IF(ISNUMBER(E1549),E1549,""),IF(I1549="Keep current",IF(ISNUMBER(E1549),E1549,""),IF(AH1549&lt;&gt;"Yes","",IF(I1549="Approve proposed",F1549,IF(AND(I1549="Use my price",AND(ISNUMBER(J1549),J1549&gt;0)),J1549,""))))))</f>
        <v>2.8</v>
      </c>
      <c r="M1549" t="str" s="7">
        <f>IF(AND(AG1549="Yes",OR(I1549="Approve proposed",I1549="Use my price")),"CHECK: protected price kept current",IF(OR(I1549="Unreviewed",I1549=""),"Pending review",IF(I1549="Hold","On hold",IF(I1549="Keep current",IF(ISNUMBER(E1549),"Kept current","CHECK: no confirmed current price"),IF(AH1549&lt;&gt;"Yes","CHECK: source needs review",IF(AND(I1549="Use my price",NOT(AND(ISNUMBER(J1549),J1549&gt;0))),"CHECK: enter a price above zero",IF(NOT(OR(I1549="Approve proposed",I1549="Use my price")),"CHECK: choose a listed decision",IF(OR(NOT(ISNUMBER(L1549)),L1549&lt;=0,NOT(ISNUMBER(Y1549)),Y1549&lt;=0,X1549&gt;=1),"CHECK: price or base unavailable",IF(L1549/(Y1549*(1-X1549))-1&lt;0,"CHECK: price below local base","Ready")))))))))</f>
        <v>Kept current</v>
      </c>
      <c r="N1549" s="18">
        <v>2.8</v>
      </c>
      <c r="O1549" s="19">
        <v>0.4</v>
      </c>
      <c r="P1549" s="14">
        <v>0.4</v>
      </c>
      <c r="Q1549" s="20">
        <f>IF(AND(ISNUMBER(L1549),ISNUMBER(Y1549),Y1549&gt;0,X1549&lt;1),ROUND(L1549/(Y1549*(1-X1549))-1,4),"")</f>
        <v>0.4</v>
      </c>
      <c r="R1549" s="12">
        <v>0</v>
      </c>
      <c r="S1549" s="13">
        <f>IF(AND(ISNUMBER(E1549),E1549&gt;0,ISNUMBER(F1549)),R1549*(F1549/E1549-1)*(1-'Start Here'!$B$16),0)</f>
        <v>0</v>
      </c>
      <c r="T1549" s="17">
        <f>IF(AND(M1549="Ready",OR(I1549="Approve proposed",AND(I1549="Use my price",AND(ISNUMBER(J1549),J1549&gt;0))),ISNUMBER(L1549),E1549&gt;0),R1549*(L1549/E1549-1)*(1-'Start Here'!$B$16),0)</f>
        <v>0</v>
      </c>
      <c r="U1549" t="str" s="6">
        <v>SNAP: preserve existing selling price</v>
      </c>
      <c r="V1549" t="str" s="21">
        <v>Yes</v>
      </c>
      <c r="W1549" t="str" s="21">
        <v>No</v>
      </c>
      <c r="X1549" s="22">
        <v>0</v>
      </c>
      <c r="Y1549" s="18">
        <v>2</v>
      </c>
      <c r="AB1549" t="str" s="6">
        <v>2026-10-01 10:41:27 UTC</v>
      </c>
      <c r="AC1549" t="str" s="6">
        <v>Local Line cache</v>
      </c>
      <c r="AD1549" s="23">
        <v>805813</v>
      </c>
      <c r="AE1549" s="23">
        <v>526870</v>
      </c>
      <c r="AF1549" t="str" s="23">
        <v>805813:526870:snap</v>
      </c>
      <c r="AG1549" t="str" s="23">
        <v>Yes</v>
      </c>
      <c r="AH1549" t="str" s="23">
        <v>Yes</v>
      </c>
      <c r="AI1549" s="18">
        <v>0</v>
      </c>
    </row>
    <row r="1550" ht="32" customHeight="1">
      <c r="A1550" t="str" s="7">
        <v>Grazier's Garden</v>
      </c>
      <c r="B1550" t="str" s="7">
        <v>Fresh Sage</v>
      </c>
      <c r="C1550" t="str" s="7">
        <v>bu</v>
      </c>
      <c r="D1550" t="str" s="7">
        <v>Herd Share Members</v>
      </c>
      <c r="E1550" s="12">
        <v>3.99</v>
      </c>
      <c r="F1550" s="13">
        <v>4.31</v>
      </c>
      <c r="G1550" s="13">
        <f>IF(AND(ISNUMBER(E1550),ISNUMBER(F1550)),F1550-E1550,"")</f>
        <v>0.32</v>
      </c>
      <c r="H1550" s="14">
        <f>IF(AND(ISNUMBER(E1550),E1550&gt;0,ISNUMBER(F1550)),F1550/E1550-1,"")</f>
        <v>0.0802005012531326</v>
      </c>
      <c r="I1550" t="str" s="15">
        <v>Unreviewed</v>
      </c>
      <c r="J1550" s="16"/>
      <c r="K1550" t="str" s="15">
        <v/>
      </c>
      <c r="L1550" s="17" t="str">
        <f>IF(AC1550="Local catalog","",IF(AG1550="Yes",IF(ISNUMBER(E1550),E1550,""),IF(I1550="Keep current",IF(ISNUMBER(E1550),E1550,""),IF(AH1550&lt;&gt;"Yes","",IF(I1550="Approve proposed",F1550,IF(AND(I1550="Use my price",AND(ISNUMBER(J1550),J1550&gt;0)),J1550,""))))))</f>
        <v/>
      </c>
      <c r="M1550" t="str" s="7">
        <f>IF(AND(AG1550="Yes",OR(I1550="Approve proposed",I1550="Use my price")),"CHECK: protected price kept current",IF(OR(I1550="Unreviewed",I1550=""),"Pending review",IF(I1550="Hold","On hold",IF(I1550="Keep current",IF(ISNUMBER(E1550),"Kept current","CHECK: no confirmed current price"),IF(AH1550&lt;&gt;"Yes","CHECK: source needs review",IF(AND(I1550="Use my price",NOT(AND(ISNUMBER(J1550),J1550&gt;0))),"CHECK: enter a price above zero",IF(NOT(OR(I1550="Approve proposed",I1550="Use my price")),"CHECK: choose a listed decision",IF(OR(NOT(ISNUMBER(L1550)),L1550&lt;=0,NOT(ISNUMBER(Y1550)),Y1550&lt;=0,X1550&gt;=1),"CHECK: price or base unavailable",IF(L1550/(Y1550*(1-X1550))-1&lt;0,"CHECK: price below local base","Ready")))))))))</f>
        <v>Pending review</v>
      </c>
      <c r="N1550" s="18">
        <v>3.99</v>
      </c>
      <c r="O1550" s="19">
        <v>0.4</v>
      </c>
      <c r="P1550" s="14">
        <v>0.5123</v>
      </c>
      <c r="Q1550" s="20" t="str">
        <f>IF(AND(ISNUMBER(L1550),ISNUMBER(Y1550),Y1550&gt;0,X1550&lt;1),ROUND(L1550/(Y1550*(1-X1550))-1,4),"")</f>
        <v/>
      </c>
      <c r="R1550" s="12">
        <v>23.94</v>
      </c>
      <c r="S1550" s="13">
        <f>IF(AND(ISNUMBER(E1550),E1550&gt;0,ISNUMBER(F1550)),R1550*(F1550/E1550-1)*(1-'Start Here'!$B$16),0)</f>
        <v>1.8623999999999947</v>
      </c>
      <c r="T1550" s="17">
        <f>IF(AND(M1550="Ready",OR(I1550="Approve proposed",AND(I1550="Use my price",AND(ISNUMBER(J1550),J1550&gt;0))),ISNUMBER(L1550),E1550&gt;0),R1550*(L1550/E1550-1)*(1-'Start Here'!$B$16),0)</f>
        <v>0</v>
      </c>
      <c r="U1550" t="str" s="6">
        <v>Currently hidden; do not activate automatically</v>
      </c>
      <c r="V1550" t="str" s="21">
        <v>No</v>
      </c>
      <c r="W1550" t="str" s="21">
        <v>No</v>
      </c>
      <c r="X1550" s="22">
        <v>0</v>
      </c>
      <c r="Y1550" s="18">
        <v>2.85</v>
      </c>
      <c r="AB1550" t="str" s="6">
        <v>2026-10-01 10:41:27 UTC</v>
      </c>
      <c r="AC1550" t="str" s="6">
        <v>Local Line cache</v>
      </c>
      <c r="AD1550" s="23">
        <v>1107077</v>
      </c>
      <c r="AE1550" s="23">
        <v>925321</v>
      </c>
      <c r="AF1550" t="str" s="23">
        <v>1107077:925321:herdShare</v>
      </c>
      <c r="AG1550" t="str" s="23">
        <v>No</v>
      </c>
      <c r="AH1550" t="str" s="23">
        <v>Yes</v>
      </c>
      <c r="AI1550" s="18">
        <v>17.1</v>
      </c>
    </row>
    <row r="1551" ht="32" customHeight="1">
      <c r="A1551" t="str" s="7">
        <v>Grazier's Garden</v>
      </c>
      <c r="B1551" t="str" s="7">
        <v>Fresh Sage</v>
      </c>
      <c r="C1551" t="str" s="7">
        <v>bu</v>
      </c>
      <c r="D1551" t="str" s="7">
        <v>CSA Members</v>
      </c>
      <c r="E1551" s="12">
        <v>3.99</v>
      </c>
      <c r="F1551" s="13">
        <v>4.31</v>
      </c>
      <c r="G1551" s="13">
        <f>IF(AND(ISNUMBER(E1551),ISNUMBER(F1551)),F1551-E1551,"")</f>
        <v>0.32</v>
      </c>
      <c r="H1551" s="14">
        <f>IF(AND(ISNUMBER(E1551),E1551&gt;0,ISNUMBER(F1551)),F1551/E1551-1,"")</f>
        <v>0.0802005012531326</v>
      </c>
      <c r="I1551" t="str" s="15">
        <v>Unreviewed</v>
      </c>
      <c r="J1551" s="16"/>
      <c r="K1551" t="str" s="15">
        <v/>
      </c>
      <c r="L1551" s="17" t="str">
        <f>IF(AC1551="Local catalog","",IF(AG1551="Yes",IF(ISNUMBER(E1551),E1551,""),IF(I1551="Keep current",IF(ISNUMBER(E1551),E1551,""),IF(AH1551&lt;&gt;"Yes","",IF(I1551="Approve proposed",F1551,IF(AND(I1551="Use my price",AND(ISNUMBER(J1551),J1551&gt;0)),J1551,""))))))</f>
        <v/>
      </c>
      <c r="M1551" t="str" s="7">
        <f>IF(AND(AG1551="Yes",OR(I1551="Approve proposed",I1551="Use my price")),"CHECK: protected price kept current",IF(OR(I1551="Unreviewed",I1551=""),"Pending review",IF(I1551="Hold","On hold",IF(I1551="Keep current",IF(ISNUMBER(E1551),"Kept current","CHECK: no confirmed current price"),IF(AH1551&lt;&gt;"Yes","CHECK: source needs review",IF(AND(I1551="Use my price",NOT(AND(ISNUMBER(J1551),J1551&gt;0))),"CHECK: enter a price above zero",IF(NOT(OR(I1551="Approve proposed",I1551="Use my price")),"CHECK: choose a listed decision",IF(OR(NOT(ISNUMBER(L1551)),L1551&lt;=0,NOT(ISNUMBER(Y1551)),Y1551&lt;=0,X1551&gt;=1),"CHECK: price or base unavailable",IF(L1551/(Y1551*(1-X1551))-1&lt;0,"CHECK: price below local base","Ready")))))))))</f>
        <v>Pending review</v>
      </c>
      <c r="N1551" s="18">
        <v>3.99</v>
      </c>
      <c r="O1551" s="19">
        <v>0.4</v>
      </c>
      <c r="P1551" s="14">
        <v>0.5123</v>
      </c>
      <c r="Q1551" s="20" t="str">
        <f>IF(AND(ISNUMBER(L1551),ISNUMBER(Y1551),Y1551&gt;0,X1551&lt;1),ROUND(L1551/(Y1551*(1-X1551))-1,4),"")</f>
        <v/>
      </c>
      <c r="R1551" s="12">
        <v>0</v>
      </c>
      <c r="S1551" s="13">
        <f>IF(AND(ISNUMBER(E1551),E1551&gt;0,ISNUMBER(F1551)),R1551*(F1551/E1551-1)*(1-'Start Here'!$B$16),0)</f>
        <v>0</v>
      </c>
      <c r="T1551" s="17">
        <f>IF(AND(M1551="Ready",OR(I1551="Approve proposed",AND(I1551="Use my price",AND(ISNUMBER(J1551),J1551&gt;0))),ISNUMBER(L1551),E1551&gt;0),R1551*(L1551/E1551-1)*(1-'Start Here'!$B$16),0)</f>
        <v>0</v>
      </c>
      <c r="U1551" t="str" s="6">
        <v>Currently hidden; do not activate automatically</v>
      </c>
      <c r="V1551" t="str" s="21">
        <v>No</v>
      </c>
      <c r="W1551" t="str" s="21">
        <v>No</v>
      </c>
      <c r="X1551" s="22">
        <v>0</v>
      </c>
      <c r="Y1551" s="18">
        <v>2.85</v>
      </c>
      <c r="AB1551" t="str" s="6">
        <v>2026-10-01 10:41:27 UTC</v>
      </c>
      <c r="AC1551" t="str" s="6">
        <v>Local Line cache</v>
      </c>
      <c r="AD1551" s="23">
        <v>1107077</v>
      </c>
      <c r="AE1551" s="23">
        <v>925321</v>
      </c>
      <c r="AF1551" t="str" s="23">
        <v>1107077:925321:member</v>
      </c>
      <c r="AG1551" t="str" s="23">
        <v>No</v>
      </c>
      <c r="AH1551" t="str" s="23">
        <v>Yes</v>
      </c>
      <c r="AI1551" s="18">
        <v>0</v>
      </c>
    </row>
    <row r="1552" ht="32" customHeight="1">
      <c r="A1552" t="str" s="7">
        <v>Grazier's Garden</v>
      </c>
      <c r="B1552" t="str" s="7">
        <v>Fresh Sage</v>
      </c>
      <c r="C1552" t="str" s="7">
        <v>bu</v>
      </c>
      <c r="D1552" t="str" s="7">
        <v>Guest Basket</v>
      </c>
      <c r="E1552" s="12">
        <v>3.99</v>
      </c>
      <c r="F1552" s="13">
        <v>4.31</v>
      </c>
      <c r="G1552" s="13">
        <f>IF(AND(ISNUMBER(E1552),ISNUMBER(F1552)),F1552-E1552,"")</f>
        <v>0.32</v>
      </c>
      <c r="H1552" s="14">
        <f>IF(AND(ISNUMBER(E1552),E1552&gt;0,ISNUMBER(F1552)),F1552/E1552-1,"")</f>
        <v>0.0802005012531326</v>
      </c>
      <c r="I1552" t="str" s="15">
        <v>Unreviewed</v>
      </c>
      <c r="J1552" s="16"/>
      <c r="K1552" t="str" s="15">
        <v/>
      </c>
      <c r="L1552" s="17" t="str">
        <f>IF(AC1552="Local catalog","",IF(AG1552="Yes",IF(ISNUMBER(E1552),E1552,""),IF(I1552="Keep current",IF(ISNUMBER(E1552),E1552,""),IF(AH1552&lt;&gt;"Yes","",IF(I1552="Approve proposed",F1552,IF(AND(I1552="Use my price",AND(ISNUMBER(J1552),J1552&gt;0)),J1552,""))))))</f>
        <v/>
      </c>
      <c r="M1552" t="str" s="7">
        <f>IF(AND(AG1552="Yes",OR(I1552="Approve proposed",I1552="Use my price")),"CHECK: protected price kept current",IF(OR(I1552="Unreviewed",I1552=""),"Pending review",IF(I1552="Hold","On hold",IF(I1552="Keep current",IF(ISNUMBER(E1552),"Kept current","CHECK: no confirmed current price"),IF(AH1552&lt;&gt;"Yes","CHECK: source needs review",IF(AND(I1552="Use my price",NOT(AND(ISNUMBER(J1552),J1552&gt;0))),"CHECK: enter a price above zero",IF(NOT(OR(I1552="Approve proposed",I1552="Use my price")),"CHECK: choose a listed decision",IF(OR(NOT(ISNUMBER(L1552)),L1552&lt;=0,NOT(ISNUMBER(Y1552)),Y1552&lt;=0,X1552&gt;=1),"CHECK: price or base unavailable",IF(L1552/(Y1552*(1-X1552))-1&lt;0,"CHECK: price below local base","Ready")))))))))</f>
        <v>Pending review</v>
      </c>
      <c r="N1552" s="18">
        <v>3.99</v>
      </c>
      <c r="O1552" s="19">
        <v>0.4</v>
      </c>
      <c r="P1552" s="14">
        <v>0.5123</v>
      </c>
      <c r="Q1552" s="20" t="str">
        <f>IF(AND(ISNUMBER(L1552),ISNUMBER(Y1552),Y1552&gt;0,X1552&lt;1),ROUND(L1552/(Y1552*(1-X1552))-1,4),"")</f>
        <v/>
      </c>
      <c r="R1552" s="12">
        <v>3.99</v>
      </c>
      <c r="S1552" s="13">
        <f>IF(AND(ISNUMBER(E1552),E1552&gt;0,ISNUMBER(F1552)),R1552*(F1552/E1552-1)*(1-'Start Here'!$B$16),0)</f>
        <v>0.3103999999999991</v>
      </c>
      <c r="T1552" s="17">
        <f>IF(AND(M1552="Ready",OR(I1552="Approve proposed",AND(I1552="Use my price",AND(ISNUMBER(J1552),J1552&gt;0))),ISNUMBER(L1552),E1552&gt;0),R1552*(L1552/E1552-1)*(1-'Start Here'!$B$16),0)</f>
        <v>0</v>
      </c>
      <c r="U1552" t="str" s="6">
        <v>Currently hidden; do not activate automatically</v>
      </c>
      <c r="V1552" t="str" s="21">
        <v>No</v>
      </c>
      <c r="W1552" t="str" s="21">
        <v>No</v>
      </c>
      <c r="X1552" s="22">
        <v>0</v>
      </c>
      <c r="Y1552" s="18">
        <v>2.85</v>
      </c>
      <c r="AB1552" t="str" s="6">
        <v>2026-10-01 10:41:27 UTC</v>
      </c>
      <c r="AC1552" t="str" s="6">
        <v>Local Line cache</v>
      </c>
      <c r="AD1552" s="23">
        <v>1107077</v>
      </c>
      <c r="AE1552" s="23">
        <v>925321</v>
      </c>
      <c r="AF1552" t="str" s="23">
        <v>1107077:925321:guest</v>
      </c>
      <c r="AG1552" t="str" s="23">
        <v>No</v>
      </c>
      <c r="AH1552" t="str" s="23">
        <v>Yes</v>
      </c>
      <c r="AI1552" s="18">
        <v>2.85</v>
      </c>
    </row>
    <row r="1553" ht="32" customHeight="1">
      <c r="A1553" t="str" s="7">
        <v>Grazier's Garden</v>
      </c>
      <c r="B1553" t="str" s="7">
        <v>Fresh Sage</v>
      </c>
      <c r="C1553" t="str" s="7">
        <v>bu</v>
      </c>
      <c r="D1553" t="str" s="7">
        <v>SNAP</v>
      </c>
      <c r="E1553" s="12">
        <v>3.99</v>
      </c>
      <c r="F1553" s="13">
        <v>3.99</v>
      </c>
      <c r="G1553" s="13">
        <f>IF(AND(ISNUMBER(E1553),ISNUMBER(F1553)),F1553-E1553,"")</f>
        <v>0</v>
      </c>
      <c r="H1553" s="14">
        <f>IF(AND(ISNUMBER(E1553),E1553&gt;0,ISNUMBER(F1553)),F1553/E1553-1,"")</f>
        <v>0</v>
      </c>
      <c r="I1553" t="str" s="15">
        <v>Keep current</v>
      </c>
      <c r="J1553" s="16"/>
      <c r="K1553" t="str" s="15">
        <v/>
      </c>
      <c r="L1553" s="17">
        <f>IF(AC1553="Local catalog","",IF(AG1553="Yes",IF(ISNUMBER(E1553),E1553,""),IF(I1553="Keep current",IF(ISNUMBER(E1553),E1553,""),IF(AH1553&lt;&gt;"Yes","",IF(I1553="Approve proposed",F1553,IF(AND(I1553="Use my price",AND(ISNUMBER(J1553),J1553&gt;0)),J1553,""))))))</f>
        <v>3.99</v>
      </c>
      <c r="M1553" t="str" s="7">
        <f>IF(AND(AG1553="Yes",OR(I1553="Approve proposed",I1553="Use my price")),"CHECK: protected price kept current",IF(OR(I1553="Unreviewed",I1553=""),"Pending review",IF(I1553="Hold","On hold",IF(I1553="Keep current",IF(ISNUMBER(E1553),"Kept current","CHECK: no confirmed current price"),IF(AH1553&lt;&gt;"Yes","CHECK: source needs review",IF(AND(I1553="Use my price",NOT(AND(ISNUMBER(J1553),J1553&gt;0))),"CHECK: enter a price above zero",IF(NOT(OR(I1553="Approve proposed",I1553="Use my price")),"CHECK: choose a listed decision",IF(OR(NOT(ISNUMBER(L1553)),L1553&lt;=0,NOT(ISNUMBER(Y1553)),Y1553&lt;=0,X1553&gt;=1),"CHECK: price or base unavailable",IF(L1553/(Y1553*(1-X1553))-1&lt;0,"CHECK: price below local base","Ready")))))))))</f>
        <v>Kept current</v>
      </c>
      <c r="N1553" s="18">
        <v>3.99</v>
      </c>
      <c r="O1553" s="19">
        <v>0.4</v>
      </c>
      <c r="P1553" s="14">
        <v>0.4</v>
      </c>
      <c r="Q1553" s="20">
        <f>IF(AND(ISNUMBER(L1553),ISNUMBER(Y1553),Y1553&gt;0,X1553&lt;1),ROUND(L1553/(Y1553*(1-X1553))-1,4),"")</f>
        <v>0.4</v>
      </c>
      <c r="R1553" s="12">
        <v>0</v>
      </c>
      <c r="S1553" s="13">
        <f>IF(AND(ISNUMBER(E1553),E1553&gt;0,ISNUMBER(F1553)),R1553*(F1553/E1553-1)*(1-'Start Here'!$B$16),0)</f>
        <v>0</v>
      </c>
      <c r="T1553" s="17">
        <f>IF(AND(M1553="Ready",OR(I1553="Approve proposed",AND(I1553="Use my price",AND(ISNUMBER(J1553),J1553&gt;0))),ISNUMBER(L1553),E1553&gt;0),R1553*(L1553/E1553-1)*(1-'Start Here'!$B$16),0)</f>
        <v>0</v>
      </c>
      <c r="U1553" t="str" s="6">
        <v>SNAP: preserve existing selling price; Currently hidden; do not activate automatically</v>
      </c>
      <c r="V1553" t="str" s="21">
        <v>No</v>
      </c>
      <c r="W1553" t="str" s="21">
        <v>No</v>
      </c>
      <c r="X1553" s="22">
        <v>0</v>
      </c>
      <c r="Y1553" s="18">
        <v>2.85</v>
      </c>
      <c r="AB1553" t="str" s="6">
        <v>2026-10-01 10:41:27 UTC</v>
      </c>
      <c r="AC1553" t="str" s="6">
        <v>Local Line cache</v>
      </c>
      <c r="AD1553" s="23">
        <v>1107077</v>
      </c>
      <c r="AE1553" s="23">
        <v>925321</v>
      </c>
      <c r="AF1553" t="str" s="23">
        <v>1107077:925321:snap</v>
      </c>
      <c r="AG1553" t="str" s="23">
        <v>Yes</v>
      </c>
      <c r="AH1553" t="str" s="23">
        <v>Yes</v>
      </c>
      <c r="AI1553" s="18">
        <v>0</v>
      </c>
    </row>
    <row r="1554" ht="32" customHeight="1">
      <c r="A1554" t="str" s="7">
        <v>Grazier's Garden</v>
      </c>
      <c r="B1554" t="str" s="7">
        <v>Fresh Spearmint</v>
      </c>
      <c r="C1554" t="str" s="7">
        <v>Bunch</v>
      </c>
      <c r="D1554" t="str" s="7">
        <v>Herd Share Members</v>
      </c>
      <c r="E1554" s="12">
        <v>2.8</v>
      </c>
      <c r="F1554" s="13">
        <v>3.02</v>
      </c>
      <c r="G1554" s="13">
        <f>IF(AND(ISNUMBER(E1554),ISNUMBER(F1554)),F1554-E1554,"")</f>
        <v>0.22</v>
      </c>
      <c r="H1554" s="14">
        <f>IF(AND(ISNUMBER(E1554),E1554&gt;0,ISNUMBER(F1554)),F1554/E1554-1,"")</f>
        <v>0.07857142857142874</v>
      </c>
      <c r="I1554" t="str" s="15">
        <v>Unreviewed</v>
      </c>
      <c r="J1554" s="16"/>
      <c r="K1554" t="str" s="15">
        <v/>
      </c>
      <c r="L1554" s="17" t="str">
        <f>IF(AC1554="Local catalog","",IF(AG1554="Yes",IF(ISNUMBER(E1554),E1554,""),IF(I1554="Keep current",IF(ISNUMBER(E1554),E1554,""),IF(AH1554&lt;&gt;"Yes","",IF(I1554="Approve proposed",F1554,IF(AND(I1554="Use my price",AND(ISNUMBER(J1554),J1554&gt;0)),J1554,""))))))</f>
        <v/>
      </c>
      <c r="M1554" t="str" s="7">
        <f>IF(AND(AG1554="Yes",OR(I1554="Approve proposed",I1554="Use my price")),"CHECK: protected price kept current",IF(OR(I1554="Unreviewed",I1554=""),"Pending review",IF(I1554="Hold","On hold",IF(I1554="Keep current",IF(ISNUMBER(E1554),"Kept current","CHECK: no confirmed current price"),IF(AH1554&lt;&gt;"Yes","CHECK: source needs review",IF(AND(I1554="Use my price",NOT(AND(ISNUMBER(J1554),J1554&gt;0))),"CHECK: enter a price above zero",IF(NOT(OR(I1554="Approve proposed",I1554="Use my price")),"CHECK: choose a listed decision",IF(OR(NOT(ISNUMBER(L1554)),L1554&lt;=0,NOT(ISNUMBER(Y1554)),Y1554&lt;=0,X1554&gt;=1),"CHECK: price or base unavailable",IF(L1554/(Y1554*(1-X1554))-1&lt;0,"CHECK: price below local base","Ready")))))))))</f>
        <v>Pending review</v>
      </c>
      <c r="N1554" s="18">
        <v>2.8</v>
      </c>
      <c r="O1554" s="19">
        <v>0.4</v>
      </c>
      <c r="P1554" s="14">
        <v>0.51</v>
      </c>
      <c r="Q1554" s="20" t="str">
        <f>IF(AND(ISNUMBER(L1554),ISNUMBER(Y1554),Y1554&gt;0,X1554&lt;1),ROUND(L1554/(Y1554*(1-X1554))-1,4),"")</f>
        <v/>
      </c>
      <c r="R1554" s="12">
        <v>243.6</v>
      </c>
      <c r="S1554" s="13">
        <f>IF(AND(ISNUMBER(E1554),E1554&gt;0,ISNUMBER(F1554)),R1554*(F1554/E1554-1)*(1-'Start Here'!$B$16),0)</f>
        <v>18.56580000000004</v>
      </c>
      <c r="T1554" s="17">
        <f>IF(AND(M1554="Ready",OR(I1554="Approve proposed",AND(I1554="Use my price",AND(ISNUMBER(J1554),J1554&gt;0))),ISNUMBER(L1554),E1554&gt;0),R1554*(L1554/E1554-1)*(1-'Start Here'!$B$16),0)</f>
        <v>0</v>
      </c>
      <c r="U1554" t="str" s="6">
        <v>Currently hidden; do not activate automatically</v>
      </c>
      <c r="V1554" t="str" s="21">
        <v>No</v>
      </c>
      <c r="W1554" t="str" s="21">
        <v>No</v>
      </c>
      <c r="X1554" s="22">
        <v>0</v>
      </c>
      <c r="Y1554" s="18">
        <v>2</v>
      </c>
      <c r="AB1554" t="str" s="6">
        <v>2026-10-01 10:41:27 UTC</v>
      </c>
      <c r="AC1554" t="str" s="6">
        <v>Local Line cache</v>
      </c>
      <c r="AD1554" s="23">
        <v>805809</v>
      </c>
      <c r="AE1554" s="23">
        <v>526867</v>
      </c>
      <c r="AF1554" t="str" s="23">
        <v>805809:526867:herdShare</v>
      </c>
      <c r="AG1554" t="str" s="23">
        <v>No</v>
      </c>
      <c r="AH1554" t="str" s="23">
        <v>Yes</v>
      </c>
      <c r="AI1554" s="18">
        <v>144</v>
      </c>
    </row>
    <row r="1555" ht="32" customHeight="1">
      <c r="A1555" t="str" s="7">
        <v>Grazier's Garden</v>
      </c>
      <c r="B1555" t="str" s="7">
        <v>Fresh Spearmint</v>
      </c>
      <c r="C1555" t="str" s="7">
        <v>Bunch</v>
      </c>
      <c r="D1555" t="str" s="7">
        <v>CSA Members</v>
      </c>
      <c r="E1555" s="12">
        <v>2.8</v>
      </c>
      <c r="F1555" s="13">
        <v>3.02</v>
      </c>
      <c r="G1555" s="13">
        <f>IF(AND(ISNUMBER(E1555),ISNUMBER(F1555)),F1555-E1555,"")</f>
        <v>0.22</v>
      </c>
      <c r="H1555" s="14">
        <f>IF(AND(ISNUMBER(E1555),E1555&gt;0,ISNUMBER(F1555)),F1555/E1555-1,"")</f>
        <v>0.07857142857142874</v>
      </c>
      <c r="I1555" t="str" s="15">
        <v>Unreviewed</v>
      </c>
      <c r="J1555" s="16"/>
      <c r="K1555" t="str" s="15">
        <v/>
      </c>
      <c r="L1555" s="17" t="str">
        <f>IF(AC1555="Local catalog","",IF(AG1555="Yes",IF(ISNUMBER(E1555),E1555,""),IF(I1555="Keep current",IF(ISNUMBER(E1555),E1555,""),IF(AH1555&lt;&gt;"Yes","",IF(I1555="Approve proposed",F1555,IF(AND(I1555="Use my price",AND(ISNUMBER(J1555),J1555&gt;0)),J1555,""))))))</f>
        <v/>
      </c>
      <c r="M1555" t="str" s="7">
        <f>IF(AND(AG1555="Yes",OR(I1555="Approve proposed",I1555="Use my price")),"CHECK: protected price kept current",IF(OR(I1555="Unreviewed",I1555=""),"Pending review",IF(I1555="Hold","On hold",IF(I1555="Keep current",IF(ISNUMBER(E1555),"Kept current","CHECK: no confirmed current price"),IF(AH1555&lt;&gt;"Yes","CHECK: source needs review",IF(AND(I1555="Use my price",NOT(AND(ISNUMBER(J1555),J1555&gt;0))),"CHECK: enter a price above zero",IF(NOT(OR(I1555="Approve proposed",I1555="Use my price")),"CHECK: choose a listed decision",IF(OR(NOT(ISNUMBER(L1555)),L1555&lt;=0,NOT(ISNUMBER(Y1555)),Y1555&lt;=0,X1555&gt;=1),"CHECK: price or base unavailable",IF(L1555/(Y1555*(1-X1555))-1&lt;0,"CHECK: price below local base","Ready")))))))))</f>
        <v>Pending review</v>
      </c>
      <c r="N1555" s="18">
        <v>2.8</v>
      </c>
      <c r="O1555" s="19">
        <v>0.4</v>
      </c>
      <c r="P1555" s="14">
        <v>0.51</v>
      </c>
      <c r="Q1555" s="20" t="str">
        <f>IF(AND(ISNUMBER(L1555),ISNUMBER(Y1555),Y1555&gt;0,X1555&lt;1),ROUND(L1555/(Y1555*(1-X1555))-1,4),"")</f>
        <v/>
      </c>
      <c r="R1555" s="12">
        <v>0</v>
      </c>
      <c r="S1555" s="13">
        <f>IF(AND(ISNUMBER(E1555),E1555&gt;0,ISNUMBER(F1555)),R1555*(F1555/E1555-1)*(1-'Start Here'!$B$16),0)</f>
        <v>0</v>
      </c>
      <c r="T1555" s="17">
        <f>IF(AND(M1555="Ready",OR(I1555="Approve proposed",AND(I1555="Use my price",AND(ISNUMBER(J1555),J1555&gt;0))),ISNUMBER(L1555),E1555&gt;0),R1555*(L1555/E1555-1)*(1-'Start Here'!$B$16),0)</f>
        <v>0</v>
      </c>
      <c r="U1555" t="str" s="6">
        <v>Currently hidden; do not activate automatically</v>
      </c>
      <c r="V1555" t="str" s="21">
        <v>No</v>
      </c>
      <c r="W1555" t="str" s="21">
        <v>No</v>
      </c>
      <c r="X1555" s="22">
        <v>0</v>
      </c>
      <c r="Y1555" s="18">
        <v>2</v>
      </c>
      <c r="AB1555" t="str" s="6">
        <v>2026-10-01 10:41:27 UTC</v>
      </c>
      <c r="AC1555" t="str" s="6">
        <v>Local Line cache</v>
      </c>
      <c r="AD1555" s="23">
        <v>805809</v>
      </c>
      <c r="AE1555" s="23">
        <v>526867</v>
      </c>
      <c r="AF1555" t="str" s="23">
        <v>805809:526867:member</v>
      </c>
      <c r="AG1555" t="str" s="23">
        <v>No</v>
      </c>
      <c r="AH1555" t="str" s="23">
        <v>Yes</v>
      </c>
      <c r="AI1555" s="18">
        <v>0</v>
      </c>
    </row>
    <row r="1556" ht="32" customHeight="1">
      <c r="A1556" t="str" s="7">
        <v>Grazier's Garden</v>
      </c>
      <c r="B1556" t="str" s="7">
        <v>Fresh Spearmint</v>
      </c>
      <c r="C1556" t="str" s="7">
        <v>Bunch</v>
      </c>
      <c r="D1556" t="str" s="7">
        <v>Guest Basket</v>
      </c>
      <c r="E1556" s="12">
        <v>2.8</v>
      </c>
      <c r="F1556" s="13">
        <v>3.02</v>
      </c>
      <c r="G1556" s="13">
        <f>IF(AND(ISNUMBER(E1556),ISNUMBER(F1556)),F1556-E1556,"")</f>
        <v>0.22</v>
      </c>
      <c r="H1556" s="14">
        <f>IF(AND(ISNUMBER(E1556),E1556&gt;0,ISNUMBER(F1556)),F1556/E1556-1,"")</f>
        <v>0.07857142857142874</v>
      </c>
      <c r="I1556" t="str" s="15">
        <v>Unreviewed</v>
      </c>
      <c r="J1556" s="16"/>
      <c r="K1556" t="str" s="15">
        <v/>
      </c>
      <c r="L1556" s="17" t="str">
        <f>IF(AC1556="Local catalog","",IF(AG1556="Yes",IF(ISNUMBER(E1556),E1556,""),IF(I1556="Keep current",IF(ISNUMBER(E1556),E1556,""),IF(AH1556&lt;&gt;"Yes","",IF(I1556="Approve proposed",F1556,IF(AND(I1556="Use my price",AND(ISNUMBER(J1556),J1556&gt;0)),J1556,""))))))</f>
        <v/>
      </c>
      <c r="M1556" t="str" s="7">
        <f>IF(AND(AG1556="Yes",OR(I1556="Approve proposed",I1556="Use my price")),"CHECK: protected price kept current",IF(OR(I1556="Unreviewed",I1556=""),"Pending review",IF(I1556="Hold","On hold",IF(I1556="Keep current",IF(ISNUMBER(E1556),"Kept current","CHECK: no confirmed current price"),IF(AH1556&lt;&gt;"Yes","CHECK: source needs review",IF(AND(I1556="Use my price",NOT(AND(ISNUMBER(J1556),J1556&gt;0))),"CHECK: enter a price above zero",IF(NOT(OR(I1556="Approve proposed",I1556="Use my price")),"CHECK: choose a listed decision",IF(OR(NOT(ISNUMBER(L1556)),L1556&lt;=0,NOT(ISNUMBER(Y1556)),Y1556&lt;=0,X1556&gt;=1),"CHECK: price or base unavailable",IF(L1556/(Y1556*(1-X1556))-1&lt;0,"CHECK: price below local base","Ready")))))))))</f>
        <v>Pending review</v>
      </c>
      <c r="N1556" s="18">
        <v>2.8</v>
      </c>
      <c r="O1556" s="19">
        <v>0.4</v>
      </c>
      <c r="P1556" s="14">
        <v>0.51</v>
      </c>
      <c r="Q1556" s="20" t="str">
        <f>IF(AND(ISNUMBER(L1556),ISNUMBER(Y1556),Y1556&gt;0,X1556&lt;1),ROUND(L1556/(Y1556*(1-X1556))-1,4),"")</f>
        <v/>
      </c>
      <c r="R1556" s="12">
        <v>24.5</v>
      </c>
      <c r="S1556" s="13">
        <f>IF(AND(ISNUMBER(E1556),E1556&gt;0,ISNUMBER(F1556)),R1556*(F1556/E1556-1)*(1-'Start Here'!$B$16),0)</f>
        <v>1.8672500000000039</v>
      </c>
      <c r="T1556" s="17">
        <f>IF(AND(M1556="Ready",OR(I1556="Approve proposed",AND(I1556="Use my price",AND(ISNUMBER(J1556),J1556&gt;0))),ISNUMBER(L1556),E1556&gt;0),R1556*(L1556/E1556-1)*(1-'Start Here'!$B$16),0)</f>
        <v>0</v>
      </c>
      <c r="U1556" t="str" s="6">
        <v>Currently hidden; do not activate automatically</v>
      </c>
      <c r="V1556" t="str" s="21">
        <v>No</v>
      </c>
      <c r="W1556" t="str" s="21">
        <v>No</v>
      </c>
      <c r="X1556" s="22">
        <v>0</v>
      </c>
      <c r="Y1556" s="18">
        <v>2</v>
      </c>
      <c r="AB1556" t="str" s="6">
        <v>2026-10-01 10:41:27 UTC</v>
      </c>
      <c r="AC1556" t="str" s="6">
        <v>Local Line cache</v>
      </c>
      <c r="AD1556" s="23">
        <v>805809</v>
      </c>
      <c r="AE1556" s="23">
        <v>526867</v>
      </c>
      <c r="AF1556" t="str" s="23">
        <v>805809:526867:guest</v>
      </c>
      <c r="AG1556" t="str" s="23">
        <v>No</v>
      </c>
      <c r="AH1556" t="str" s="23">
        <v>Yes</v>
      </c>
      <c r="AI1556" s="18">
        <v>14</v>
      </c>
    </row>
    <row r="1557" ht="32" customHeight="1">
      <c r="A1557" t="str" s="7">
        <v>Grazier's Garden</v>
      </c>
      <c r="B1557" t="str" s="7">
        <v>Fresh Spearmint</v>
      </c>
      <c r="C1557" t="str" s="7">
        <v>Bunch</v>
      </c>
      <c r="D1557" t="str" s="7">
        <v>SNAP</v>
      </c>
      <c r="E1557" s="12">
        <v>2.8</v>
      </c>
      <c r="F1557" s="13">
        <v>2.8</v>
      </c>
      <c r="G1557" s="13">
        <f>IF(AND(ISNUMBER(E1557),ISNUMBER(F1557)),F1557-E1557,"")</f>
        <v>0</v>
      </c>
      <c r="H1557" s="14">
        <f>IF(AND(ISNUMBER(E1557),E1557&gt;0,ISNUMBER(F1557)),F1557/E1557-1,"")</f>
        <v>0</v>
      </c>
      <c r="I1557" t="str" s="15">
        <v>Keep current</v>
      </c>
      <c r="J1557" s="16"/>
      <c r="K1557" t="str" s="15">
        <v/>
      </c>
      <c r="L1557" s="17">
        <f>IF(AC1557="Local catalog","",IF(AG1557="Yes",IF(ISNUMBER(E1557),E1557,""),IF(I1557="Keep current",IF(ISNUMBER(E1557),E1557,""),IF(AH1557&lt;&gt;"Yes","",IF(I1557="Approve proposed",F1557,IF(AND(I1557="Use my price",AND(ISNUMBER(J1557),J1557&gt;0)),J1557,""))))))</f>
        <v>2.8</v>
      </c>
      <c r="M1557" t="str" s="7">
        <f>IF(AND(AG1557="Yes",OR(I1557="Approve proposed",I1557="Use my price")),"CHECK: protected price kept current",IF(OR(I1557="Unreviewed",I1557=""),"Pending review",IF(I1557="Hold","On hold",IF(I1557="Keep current",IF(ISNUMBER(E1557),"Kept current","CHECK: no confirmed current price"),IF(AH1557&lt;&gt;"Yes","CHECK: source needs review",IF(AND(I1557="Use my price",NOT(AND(ISNUMBER(J1557),J1557&gt;0))),"CHECK: enter a price above zero",IF(NOT(OR(I1557="Approve proposed",I1557="Use my price")),"CHECK: choose a listed decision",IF(OR(NOT(ISNUMBER(L1557)),L1557&lt;=0,NOT(ISNUMBER(Y1557)),Y1557&lt;=0,X1557&gt;=1),"CHECK: price or base unavailable",IF(L1557/(Y1557*(1-X1557))-1&lt;0,"CHECK: price below local base","Ready")))))))))</f>
        <v>Kept current</v>
      </c>
      <c r="N1557" s="18">
        <v>2.8</v>
      </c>
      <c r="O1557" s="19">
        <v>0.4</v>
      </c>
      <c r="P1557" s="14">
        <v>0.4</v>
      </c>
      <c r="Q1557" s="20">
        <f>IF(AND(ISNUMBER(L1557),ISNUMBER(Y1557),Y1557&gt;0,X1557&lt;1),ROUND(L1557/(Y1557*(1-X1557))-1,4),"")</f>
        <v>0.4</v>
      </c>
      <c r="R1557" s="12">
        <v>0</v>
      </c>
      <c r="S1557" s="13">
        <f>IF(AND(ISNUMBER(E1557),E1557&gt;0,ISNUMBER(F1557)),R1557*(F1557/E1557-1)*(1-'Start Here'!$B$16),0)</f>
        <v>0</v>
      </c>
      <c r="T1557" s="17">
        <f>IF(AND(M1557="Ready",OR(I1557="Approve proposed",AND(I1557="Use my price",AND(ISNUMBER(J1557),J1557&gt;0))),ISNUMBER(L1557),E1557&gt;0),R1557*(L1557/E1557-1)*(1-'Start Here'!$B$16),0)</f>
        <v>0</v>
      </c>
      <c r="U1557" t="str" s="6">
        <v>SNAP: preserve existing selling price; Currently hidden; do not activate automatically</v>
      </c>
      <c r="V1557" t="str" s="21">
        <v>No</v>
      </c>
      <c r="W1557" t="str" s="21">
        <v>No</v>
      </c>
      <c r="X1557" s="22">
        <v>0</v>
      </c>
      <c r="Y1557" s="18">
        <v>2</v>
      </c>
      <c r="AB1557" t="str" s="6">
        <v>2026-10-01 10:41:27 UTC</v>
      </c>
      <c r="AC1557" t="str" s="6">
        <v>Local Line cache</v>
      </c>
      <c r="AD1557" s="23">
        <v>805809</v>
      </c>
      <c r="AE1557" s="23">
        <v>526867</v>
      </c>
      <c r="AF1557" t="str" s="23">
        <v>805809:526867:snap</v>
      </c>
      <c r="AG1557" t="str" s="23">
        <v>Yes</v>
      </c>
      <c r="AH1557" t="str" s="23">
        <v>Yes</v>
      </c>
      <c r="AI1557" s="18">
        <v>0</v>
      </c>
    </row>
    <row r="1558" ht="32" customHeight="1">
      <c r="A1558" t="str" s="7">
        <v>Grazier's Garden</v>
      </c>
      <c r="B1558" t="str" s="7">
        <v>Fresh Strawberries</v>
      </c>
      <c r="C1558" t="str" s="7">
        <v>each</v>
      </c>
      <c r="D1558" t="str" s="7">
        <v>Herd Share Members</v>
      </c>
      <c r="E1558" s="12">
        <v>2.45</v>
      </c>
      <c r="F1558" s="13">
        <v>2.65</v>
      </c>
      <c r="G1558" s="13">
        <f>IF(AND(ISNUMBER(E1558),ISNUMBER(F1558)),F1558-E1558,"")</f>
        <v>0.2</v>
      </c>
      <c r="H1558" s="14">
        <f>IF(AND(ISNUMBER(E1558),E1558&gt;0,ISNUMBER(F1558)),F1558/E1558-1,"")</f>
        <v>0.08163265306122436</v>
      </c>
      <c r="I1558" t="str" s="15">
        <v>Unreviewed</v>
      </c>
      <c r="J1558" s="16"/>
      <c r="K1558" t="str" s="15">
        <v/>
      </c>
      <c r="L1558" s="17" t="str">
        <f>IF(AC1558="Local catalog","",IF(AG1558="Yes",IF(ISNUMBER(E1558),E1558,""),IF(I1558="Keep current",IF(ISNUMBER(E1558),E1558,""),IF(AH1558&lt;&gt;"Yes","",IF(I1558="Approve proposed",F1558,IF(AND(I1558="Use my price",AND(ISNUMBER(J1558),J1558&gt;0)),J1558,""))))))</f>
        <v/>
      </c>
      <c r="M1558" t="str" s="7">
        <f>IF(AND(AG1558="Yes",OR(I1558="Approve proposed",I1558="Use my price")),"CHECK: protected price kept current",IF(OR(I1558="Unreviewed",I1558=""),"Pending review",IF(I1558="Hold","On hold",IF(I1558="Keep current",IF(ISNUMBER(E1558),"Kept current","CHECK: no confirmed current price"),IF(AH1558&lt;&gt;"Yes","CHECK: source needs review",IF(AND(I1558="Use my price",NOT(AND(ISNUMBER(J1558),J1558&gt;0))),"CHECK: enter a price above zero",IF(NOT(OR(I1558="Approve proposed",I1558="Use my price")),"CHECK: choose a listed decision",IF(OR(NOT(ISNUMBER(L1558)),L1558&lt;=0,NOT(ISNUMBER(Y1558)),Y1558&lt;=0,X1558&gt;=1),"CHECK: price or base unavailable",IF(L1558/(Y1558*(1-X1558))-1&lt;0,"CHECK: price below local base","Ready")))))))))</f>
        <v>Pending review</v>
      </c>
      <c r="N1558" s="18">
        <v>2.45</v>
      </c>
      <c r="O1558" s="19">
        <v>0.4</v>
      </c>
      <c r="P1558" s="14">
        <v>0.5143</v>
      </c>
      <c r="Q1558" s="20" t="str">
        <f>IF(AND(ISNUMBER(L1558),ISNUMBER(Y1558),Y1558&gt;0,X1558&lt;1),ROUND(L1558/(Y1558*(1-X1558))-1,4),"")</f>
        <v/>
      </c>
      <c r="R1558" s="12">
        <v>0</v>
      </c>
      <c r="S1558" s="13">
        <f>IF(AND(ISNUMBER(E1558),E1558&gt;0,ISNUMBER(F1558)),R1558*(F1558/E1558-1)*(1-'Start Here'!$B$16),0)</f>
        <v>0</v>
      </c>
      <c r="T1558" s="17">
        <f>IF(AND(M1558="Ready",OR(I1558="Approve proposed",AND(I1558="Use my price",AND(ISNUMBER(J1558),J1558&gt;0))),ISNUMBER(L1558),E1558&gt;0),R1558*(L1558/E1558-1)*(1-'Start Here'!$B$16),0)</f>
        <v>0</v>
      </c>
      <c r="U1558" t="str" s="6">
        <v>Currently hidden; do not activate automatically</v>
      </c>
      <c r="V1558" t="str" s="21">
        <v>No</v>
      </c>
      <c r="W1558" t="str" s="21">
        <v>No</v>
      </c>
      <c r="X1558" s="22">
        <v>0</v>
      </c>
      <c r="Y1558" s="18">
        <v>1.75</v>
      </c>
      <c r="AB1558" t="str" s="6">
        <v>2026-10-01 10:41:27 UTC</v>
      </c>
      <c r="AC1558" t="str" s="6">
        <v>Local Line cache</v>
      </c>
      <c r="AD1558" s="23">
        <v>995529</v>
      </c>
      <c r="AE1558" s="23">
        <v>769872</v>
      </c>
      <c r="AF1558" t="str" s="23">
        <v>995529:769872:herdShare</v>
      </c>
      <c r="AG1558" t="str" s="23">
        <v>No</v>
      </c>
      <c r="AH1558" t="str" s="23">
        <v>Yes</v>
      </c>
      <c r="AI1558" s="18">
        <v>0</v>
      </c>
    </row>
    <row r="1559" ht="32" customHeight="1">
      <c r="A1559" t="str" s="7">
        <v>Grazier's Garden</v>
      </c>
      <c r="B1559" t="str" s="7">
        <v>Fresh Strawberries</v>
      </c>
      <c r="C1559" t="str" s="7">
        <v>each</v>
      </c>
      <c r="D1559" t="str" s="7">
        <v>CSA Members</v>
      </c>
      <c r="E1559" s="12">
        <v>2.45</v>
      </c>
      <c r="F1559" s="13">
        <v>2.65</v>
      </c>
      <c r="G1559" s="13">
        <f>IF(AND(ISNUMBER(E1559),ISNUMBER(F1559)),F1559-E1559,"")</f>
        <v>0.2</v>
      </c>
      <c r="H1559" s="14">
        <f>IF(AND(ISNUMBER(E1559),E1559&gt;0,ISNUMBER(F1559)),F1559/E1559-1,"")</f>
        <v>0.08163265306122436</v>
      </c>
      <c r="I1559" t="str" s="15">
        <v>Unreviewed</v>
      </c>
      <c r="J1559" s="16"/>
      <c r="K1559" t="str" s="15">
        <v/>
      </c>
      <c r="L1559" s="17" t="str">
        <f>IF(AC1559="Local catalog","",IF(AG1559="Yes",IF(ISNUMBER(E1559),E1559,""),IF(I1559="Keep current",IF(ISNUMBER(E1559),E1559,""),IF(AH1559&lt;&gt;"Yes","",IF(I1559="Approve proposed",F1559,IF(AND(I1559="Use my price",AND(ISNUMBER(J1559),J1559&gt;0)),J1559,""))))))</f>
        <v/>
      </c>
      <c r="M1559" t="str" s="7">
        <f>IF(AND(AG1559="Yes",OR(I1559="Approve proposed",I1559="Use my price")),"CHECK: protected price kept current",IF(OR(I1559="Unreviewed",I1559=""),"Pending review",IF(I1559="Hold","On hold",IF(I1559="Keep current",IF(ISNUMBER(E1559),"Kept current","CHECK: no confirmed current price"),IF(AH1559&lt;&gt;"Yes","CHECK: source needs review",IF(AND(I1559="Use my price",NOT(AND(ISNUMBER(J1559),J1559&gt;0))),"CHECK: enter a price above zero",IF(NOT(OR(I1559="Approve proposed",I1559="Use my price")),"CHECK: choose a listed decision",IF(OR(NOT(ISNUMBER(L1559)),L1559&lt;=0,NOT(ISNUMBER(Y1559)),Y1559&lt;=0,X1559&gt;=1),"CHECK: price or base unavailable",IF(L1559/(Y1559*(1-X1559))-1&lt;0,"CHECK: price below local base","Ready")))))))))</f>
        <v>Pending review</v>
      </c>
      <c r="N1559" s="18">
        <v>2.45</v>
      </c>
      <c r="O1559" s="19">
        <v>0.4</v>
      </c>
      <c r="P1559" s="14">
        <v>0.5143</v>
      </c>
      <c r="Q1559" s="20" t="str">
        <f>IF(AND(ISNUMBER(L1559),ISNUMBER(Y1559),Y1559&gt;0,X1559&lt;1),ROUND(L1559/(Y1559*(1-X1559))-1,4),"")</f>
        <v/>
      </c>
      <c r="R1559" s="12">
        <v>0</v>
      </c>
      <c r="S1559" s="13">
        <f>IF(AND(ISNUMBER(E1559),E1559&gt;0,ISNUMBER(F1559)),R1559*(F1559/E1559-1)*(1-'Start Here'!$B$16),0)</f>
        <v>0</v>
      </c>
      <c r="T1559" s="17">
        <f>IF(AND(M1559="Ready",OR(I1559="Approve proposed",AND(I1559="Use my price",AND(ISNUMBER(J1559),J1559&gt;0))),ISNUMBER(L1559),E1559&gt;0),R1559*(L1559/E1559-1)*(1-'Start Here'!$B$16),0)</f>
        <v>0</v>
      </c>
      <c r="U1559" t="str" s="6">
        <v>Currently hidden; do not activate automatically</v>
      </c>
      <c r="V1559" t="str" s="21">
        <v>No</v>
      </c>
      <c r="W1559" t="str" s="21">
        <v>No</v>
      </c>
      <c r="X1559" s="22">
        <v>0</v>
      </c>
      <c r="Y1559" s="18">
        <v>1.75</v>
      </c>
      <c r="AB1559" t="str" s="6">
        <v>2026-10-01 10:41:27 UTC</v>
      </c>
      <c r="AC1559" t="str" s="6">
        <v>Local Line cache</v>
      </c>
      <c r="AD1559" s="23">
        <v>995529</v>
      </c>
      <c r="AE1559" s="23">
        <v>769872</v>
      </c>
      <c r="AF1559" t="str" s="23">
        <v>995529:769872:member</v>
      </c>
      <c r="AG1559" t="str" s="23">
        <v>No</v>
      </c>
      <c r="AH1559" t="str" s="23">
        <v>Yes</v>
      </c>
      <c r="AI1559" s="18">
        <v>0</v>
      </c>
    </row>
    <row r="1560" ht="32" customHeight="1">
      <c r="A1560" t="str" s="7">
        <v>Grazier's Garden</v>
      </c>
      <c r="B1560" t="str" s="7">
        <v>Fresh Strawberries</v>
      </c>
      <c r="C1560" t="str" s="7">
        <v>each</v>
      </c>
      <c r="D1560" t="str" s="7">
        <v>Guest Basket</v>
      </c>
      <c r="E1560" s="12">
        <v>2.45</v>
      </c>
      <c r="F1560" s="13">
        <v>2.65</v>
      </c>
      <c r="G1560" s="13">
        <f>IF(AND(ISNUMBER(E1560),ISNUMBER(F1560)),F1560-E1560,"")</f>
        <v>0.2</v>
      </c>
      <c r="H1560" s="14">
        <f>IF(AND(ISNUMBER(E1560),E1560&gt;0,ISNUMBER(F1560)),F1560/E1560-1,"")</f>
        <v>0.08163265306122436</v>
      </c>
      <c r="I1560" t="str" s="15">
        <v>Unreviewed</v>
      </c>
      <c r="J1560" s="16"/>
      <c r="K1560" t="str" s="15">
        <v/>
      </c>
      <c r="L1560" s="17" t="str">
        <f>IF(AC1560="Local catalog","",IF(AG1560="Yes",IF(ISNUMBER(E1560),E1560,""),IF(I1560="Keep current",IF(ISNUMBER(E1560),E1560,""),IF(AH1560&lt;&gt;"Yes","",IF(I1560="Approve proposed",F1560,IF(AND(I1560="Use my price",AND(ISNUMBER(J1560),J1560&gt;0)),J1560,""))))))</f>
        <v/>
      </c>
      <c r="M1560" t="str" s="7">
        <f>IF(AND(AG1560="Yes",OR(I1560="Approve proposed",I1560="Use my price")),"CHECK: protected price kept current",IF(OR(I1560="Unreviewed",I1560=""),"Pending review",IF(I1560="Hold","On hold",IF(I1560="Keep current",IF(ISNUMBER(E1560),"Kept current","CHECK: no confirmed current price"),IF(AH1560&lt;&gt;"Yes","CHECK: source needs review",IF(AND(I1560="Use my price",NOT(AND(ISNUMBER(J1560),J1560&gt;0))),"CHECK: enter a price above zero",IF(NOT(OR(I1560="Approve proposed",I1560="Use my price")),"CHECK: choose a listed decision",IF(OR(NOT(ISNUMBER(L1560)),L1560&lt;=0,NOT(ISNUMBER(Y1560)),Y1560&lt;=0,X1560&gt;=1),"CHECK: price or base unavailable",IF(L1560/(Y1560*(1-X1560))-1&lt;0,"CHECK: price below local base","Ready")))))))))</f>
        <v>Pending review</v>
      </c>
      <c r="N1560" s="18">
        <v>2.45</v>
      </c>
      <c r="O1560" s="19">
        <v>0.4</v>
      </c>
      <c r="P1560" s="14">
        <v>0.5143</v>
      </c>
      <c r="Q1560" s="20" t="str">
        <f>IF(AND(ISNUMBER(L1560),ISNUMBER(Y1560),Y1560&gt;0,X1560&lt;1),ROUND(L1560/(Y1560*(1-X1560))-1,4),"")</f>
        <v/>
      </c>
      <c r="R1560" s="12">
        <v>0</v>
      </c>
      <c r="S1560" s="13">
        <f>IF(AND(ISNUMBER(E1560),E1560&gt;0,ISNUMBER(F1560)),R1560*(F1560/E1560-1)*(1-'Start Here'!$B$16),0)</f>
        <v>0</v>
      </c>
      <c r="T1560" s="17">
        <f>IF(AND(M1560="Ready",OR(I1560="Approve proposed",AND(I1560="Use my price",AND(ISNUMBER(J1560),J1560&gt;0))),ISNUMBER(L1560),E1560&gt;0),R1560*(L1560/E1560-1)*(1-'Start Here'!$B$16),0)</f>
        <v>0</v>
      </c>
      <c r="U1560" t="str" s="6">
        <v>Currently hidden; do not activate automatically</v>
      </c>
      <c r="V1560" t="str" s="21">
        <v>No</v>
      </c>
      <c r="W1560" t="str" s="21">
        <v>No</v>
      </c>
      <c r="X1560" s="22">
        <v>0</v>
      </c>
      <c r="Y1560" s="18">
        <v>1.75</v>
      </c>
      <c r="AB1560" t="str" s="6">
        <v>2026-10-01 10:41:27 UTC</v>
      </c>
      <c r="AC1560" t="str" s="6">
        <v>Local Line cache</v>
      </c>
      <c r="AD1560" s="23">
        <v>995529</v>
      </c>
      <c r="AE1560" s="23">
        <v>769872</v>
      </c>
      <c r="AF1560" t="str" s="23">
        <v>995529:769872:guest</v>
      </c>
      <c r="AG1560" t="str" s="23">
        <v>No</v>
      </c>
      <c r="AH1560" t="str" s="23">
        <v>Yes</v>
      </c>
      <c r="AI1560" s="18">
        <v>0</v>
      </c>
    </row>
    <row r="1561" ht="32" customHeight="1">
      <c r="A1561" t="str" s="7">
        <v>Grazier's Garden</v>
      </c>
      <c r="B1561" t="str" s="7">
        <v>Fresh Strawberries</v>
      </c>
      <c r="C1561" t="str" s="7">
        <v>each</v>
      </c>
      <c r="D1561" t="str" s="7">
        <v>SNAP</v>
      </c>
      <c r="E1561" s="12">
        <v>2.45</v>
      </c>
      <c r="F1561" s="13">
        <v>2.45</v>
      </c>
      <c r="G1561" s="13">
        <f>IF(AND(ISNUMBER(E1561),ISNUMBER(F1561)),F1561-E1561,"")</f>
        <v>0</v>
      </c>
      <c r="H1561" s="14">
        <f>IF(AND(ISNUMBER(E1561),E1561&gt;0,ISNUMBER(F1561)),F1561/E1561-1,"")</f>
        <v>0</v>
      </c>
      <c r="I1561" t="str" s="15">
        <v>Keep current</v>
      </c>
      <c r="J1561" s="16"/>
      <c r="K1561" t="str" s="15">
        <v/>
      </c>
      <c r="L1561" s="17">
        <f>IF(AC1561="Local catalog","",IF(AG1561="Yes",IF(ISNUMBER(E1561),E1561,""),IF(I1561="Keep current",IF(ISNUMBER(E1561),E1561,""),IF(AH1561&lt;&gt;"Yes","",IF(I1561="Approve proposed",F1561,IF(AND(I1561="Use my price",AND(ISNUMBER(J1561),J1561&gt;0)),J1561,""))))))</f>
        <v>2.45</v>
      </c>
      <c r="M1561" t="str" s="7">
        <f>IF(AND(AG1561="Yes",OR(I1561="Approve proposed",I1561="Use my price")),"CHECK: protected price kept current",IF(OR(I1561="Unreviewed",I1561=""),"Pending review",IF(I1561="Hold","On hold",IF(I1561="Keep current",IF(ISNUMBER(E1561),"Kept current","CHECK: no confirmed current price"),IF(AH1561&lt;&gt;"Yes","CHECK: source needs review",IF(AND(I1561="Use my price",NOT(AND(ISNUMBER(J1561),J1561&gt;0))),"CHECK: enter a price above zero",IF(NOT(OR(I1561="Approve proposed",I1561="Use my price")),"CHECK: choose a listed decision",IF(OR(NOT(ISNUMBER(L1561)),L1561&lt;=0,NOT(ISNUMBER(Y1561)),Y1561&lt;=0,X1561&gt;=1),"CHECK: price or base unavailable",IF(L1561/(Y1561*(1-X1561))-1&lt;0,"CHECK: price below local base","Ready")))))))))</f>
        <v>Kept current</v>
      </c>
      <c r="N1561" s="18">
        <v>2.45</v>
      </c>
      <c r="O1561" s="19">
        <v>0.4</v>
      </c>
      <c r="P1561" s="14">
        <v>0.4</v>
      </c>
      <c r="Q1561" s="20">
        <f>IF(AND(ISNUMBER(L1561),ISNUMBER(Y1561),Y1561&gt;0,X1561&lt;1),ROUND(L1561/(Y1561*(1-X1561))-1,4),"")</f>
        <v>0.4</v>
      </c>
      <c r="R1561" s="12">
        <v>0</v>
      </c>
      <c r="S1561" s="13">
        <f>IF(AND(ISNUMBER(E1561),E1561&gt;0,ISNUMBER(F1561)),R1561*(F1561/E1561-1)*(1-'Start Here'!$B$16),0)</f>
        <v>0</v>
      </c>
      <c r="T1561" s="17">
        <f>IF(AND(M1561="Ready",OR(I1561="Approve proposed",AND(I1561="Use my price",AND(ISNUMBER(J1561),J1561&gt;0))),ISNUMBER(L1561),E1561&gt;0),R1561*(L1561/E1561-1)*(1-'Start Here'!$B$16),0)</f>
        <v>0</v>
      </c>
      <c r="U1561" t="str" s="6">
        <v>SNAP: preserve existing selling price; Currently hidden; do not activate automatically</v>
      </c>
      <c r="V1561" t="str" s="21">
        <v>No</v>
      </c>
      <c r="W1561" t="str" s="21">
        <v>No</v>
      </c>
      <c r="X1561" s="22">
        <v>0</v>
      </c>
      <c r="Y1561" s="18">
        <v>1.75</v>
      </c>
      <c r="AB1561" t="str" s="6">
        <v>2026-10-01 10:41:27 UTC</v>
      </c>
      <c r="AC1561" t="str" s="6">
        <v>Local Line cache</v>
      </c>
      <c r="AD1561" s="23">
        <v>995529</v>
      </c>
      <c r="AE1561" s="23">
        <v>769872</v>
      </c>
      <c r="AF1561" t="str" s="23">
        <v>995529:769872:snap</v>
      </c>
      <c r="AG1561" t="str" s="23">
        <v>Yes</v>
      </c>
      <c r="AH1561" t="str" s="23">
        <v>Yes</v>
      </c>
      <c r="AI1561" s="18">
        <v>0</v>
      </c>
    </row>
    <row r="1562" ht="32" customHeight="1">
      <c r="A1562" t="str" s="7">
        <v>Grazier's Garden</v>
      </c>
      <c r="B1562" t="str" s="7">
        <v>Fresh Strawberries</v>
      </c>
      <c r="C1562" t="str" s="7">
        <v>Pint</v>
      </c>
      <c r="D1562" t="str" s="7">
        <v>Herd Share Members</v>
      </c>
      <c r="E1562" s="12">
        <v>5.95</v>
      </c>
      <c r="F1562" s="13">
        <v>6.43</v>
      </c>
      <c r="G1562" s="13">
        <f>IF(AND(ISNUMBER(E1562),ISNUMBER(F1562)),F1562-E1562,"")</f>
        <v>0.48</v>
      </c>
      <c r="H1562" s="14">
        <f>IF(AND(ISNUMBER(E1562),E1562&gt;0,ISNUMBER(F1562)),F1562/E1562-1,"")</f>
        <v>0.08067226890756296</v>
      </c>
      <c r="I1562" t="str" s="15">
        <v>Unreviewed</v>
      </c>
      <c r="J1562" s="16"/>
      <c r="K1562" t="str" s="15">
        <v/>
      </c>
      <c r="L1562" s="17" t="str">
        <f>IF(AC1562="Local catalog","",IF(AG1562="Yes",IF(ISNUMBER(E1562),E1562,""),IF(I1562="Keep current",IF(ISNUMBER(E1562),E1562,""),IF(AH1562&lt;&gt;"Yes","",IF(I1562="Approve proposed",F1562,IF(AND(I1562="Use my price",AND(ISNUMBER(J1562),J1562&gt;0)),J1562,""))))))</f>
        <v/>
      </c>
      <c r="M1562" t="str" s="7">
        <f>IF(AND(AG1562="Yes",OR(I1562="Approve proposed",I1562="Use my price")),"CHECK: protected price kept current",IF(OR(I1562="Unreviewed",I1562=""),"Pending review",IF(I1562="Hold","On hold",IF(I1562="Keep current",IF(ISNUMBER(E1562),"Kept current","CHECK: no confirmed current price"),IF(AH1562&lt;&gt;"Yes","CHECK: source needs review",IF(AND(I1562="Use my price",NOT(AND(ISNUMBER(J1562),J1562&gt;0))),"CHECK: enter a price above zero",IF(NOT(OR(I1562="Approve proposed",I1562="Use my price")),"CHECK: choose a listed decision",IF(OR(NOT(ISNUMBER(L1562)),L1562&lt;=0,NOT(ISNUMBER(Y1562)),Y1562&lt;=0,X1562&gt;=1),"CHECK: price or base unavailable",IF(L1562/(Y1562*(1-X1562))-1&lt;0,"CHECK: price below local base","Ready")))))))))</f>
        <v>Pending review</v>
      </c>
      <c r="N1562" s="18">
        <v>5.95</v>
      </c>
      <c r="O1562" s="19">
        <v>0.4</v>
      </c>
      <c r="P1562" s="14">
        <v>0.5129</v>
      </c>
      <c r="Q1562" s="20" t="str">
        <f>IF(AND(ISNUMBER(L1562),ISNUMBER(Y1562),Y1562&gt;0,X1562&lt;1),ROUND(L1562/(Y1562*(1-X1562))-1,4),"")</f>
        <v/>
      </c>
      <c r="R1562" s="12">
        <v>367.85</v>
      </c>
      <c r="S1562" s="13">
        <f>IF(AND(ISNUMBER(E1562),E1562&gt;0,ISNUMBER(F1562)),R1562*(F1562/E1562-1)*(1-'Start Here'!$B$16),0)</f>
        <v>28.785035294117627</v>
      </c>
      <c r="T1562" s="17">
        <f>IF(AND(M1562="Ready",OR(I1562="Approve proposed",AND(I1562="Use my price",AND(ISNUMBER(J1562),J1562&gt;0))),ISNUMBER(L1562),E1562&gt;0),R1562*(L1562/E1562-1)*(1-'Start Here'!$B$16),0)</f>
        <v>0</v>
      </c>
      <c r="U1562" t="str" s="6">
        <v>Currently hidden; do not activate automatically</v>
      </c>
      <c r="V1562" t="str" s="21">
        <v>No</v>
      </c>
      <c r="W1562" t="str" s="21">
        <v>No</v>
      </c>
      <c r="X1562" s="22">
        <v>0</v>
      </c>
      <c r="Y1562" s="18">
        <v>4.25</v>
      </c>
      <c r="AB1562" t="str" s="6">
        <v>2026-10-01 10:41:27 UTC</v>
      </c>
      <c r="AC1562" t="str" s="6">
        <v>Local Line cache</v>
      </c>
      <c r="AD1562" s="23">
        <v>805767</v>
      </c>
      <c r="AE1562" s="23">
        <v>526823</v>
      </c>
      <c r="AF1562" t="str" s="23">
        <v>805767:526823:herdShare</v>
      </c>
      <c r="AG1562" t="str" s="23">
        <v>No</v>
      </c>
      <c r="AH1562" t="str" s="23">
        <v>Yes</v>
      </c>
      <c r="AI1562" s="18">
        <v>262.75</v>
      </c>
    </row>
    <row r="1563" ht="32" customHeight="1">
      <c r="A1563" t="str" s="7">
        <v>Grazier's Garden</v>
      </c>
      <c r="B1563" t="str" s="7">
        <v>Fresh Strawberries</v>
      </c>
      <c r="C1563" t="str" s="7">
        <v>Pint</v>
      </c>
      <c r="D1563" t="str" s="7">
        <v>CSA Members</v>
      </c>
      <c r="E1563" s="12">
        <v>5.95</v>
      </c>
      <c r="F1563" s="13">
        <v>6.43</v>
      </c>
      <c r="G1563" s="13">
        <f>IF(AND(ISNUMBER(E1563),ISNUMBER(F1563)),F1563-E1563,"")</f>
        <v>0.48</v>
      </c>
      <c r="H1563" s="14">
        <f>IF(AND(ISNUMBER(E1563),E1563&gt;0,ISNUMBER(F1563)),F1563/E1563-1,"")</f>
        <v>0.08067226890756296</v>
      </c>
      <c r="I1563" t="str" s="15">
        <v>Unreviewed</v>
      </c>
      <c r="J1563" s="16"/>
      <c r="K1563" t="str" s="15">
        <v/>
      </c>
      <c r="L1563" s="17" t="str">
        <f>IF(AC1563="Local catalog","",IF(AG1563="Yes",IF(ISNUMBER(E1563),E1563,""),IF(I1563="Keep current",IF(ISNUMBER(E1563),E1563,""),IF(AH1563&lt;&gt;"Yes","",IF(I1563="Approve proposed",F1563,IF(AND(I1563="Use my price",AND(ISNUMBER(J1563),J1563&gt;0)),J1563,""))))))</f>
        <v/>
      </c>
      <c r="M1563" t="str" s="7">
        <f>IF(AND(AG1563="Yes",OR(I1563="Approve proposed",I1563="Use my price")),"CHECK: protected price kept current",IF(OR(I1563="Unreviewed",I1563=""),"Pending review",IF(I1563="Hold","On hold",IF(I1563="Keep current",IF(ISNUMBER(E1563),"Kept current","CHECK: no confirmed current price"),IF(AH1563&lt;&gt;"Yes","CHECK: source needs review",IF(AND(I1563="Use my price",NOT(AND(ISNUMBER(J1563),J1563&gt;0))),"CHECK: enter a price above zero",IF(NOT(OR(I1563="Approve proposed",I1563="Use my price")),"CHECK: choose a listed decision",IF(OR(NOT(ISNUMBER(L1563)),L1563&lt;=0,NOT(ISNUMBER(Y1563)),Y1563&lt;=0,X1563&gt;=1),"CHECK: price or base unavailable",IF(L1563/(Y1563*(1-X1563))-1&lt;0,"CHECK: price below local base","Ready")))))))))</f>
        <v>Pending review</v>
      </c>
      <c r="N1563" s="18">
        <v>5.95</v>
      </c>
      <c r="O1563" s="19">
        <v>0.4</v>
      </c>
      <c r="P1563" s="14">
        <v>0.5129</v>
      </c>
      <c r="Q1563" s="20" t="str">
        <f>IF(AND(ISNUMBER(L1563),ISNUMBER(Y1563),Y1563&gt;0,X1563&lt;1),ROUND(L1563/(Y1563*(1-X1563))-1,4),"")</f>
        <v/>
      </c>
      <c r="R1563" s="12">
        <v>0</v>
      </c>
      <c r="S1563" s="13">
        <f>IF(AND(ISNUMBER(E1563),E1563&gt;0,ISNUMBER(F1563)),R1563*(F1563/E1563-1)*(1-'Start Here'!$B$16),0)</f>
        <v>0</v>
      </c>
      <c r="T1563" s="17">
        <f>IF(AND(M1563="Ready",OR(I1563="Approve proposed",AND(I1563="Use my price",AND(ISNUMBER(J1563),J1563&gt;0))),ISNUMBER(L1563),E1563&gt;0),R1563*(L1563/E1563-1)*(1-'Start Here'!$B$16),0)</f>
        <v>0</v>
      </c>
      <c r="U1563" t="str" s="6">
        <v>Currently hidden; do not activate automatically</v>
      </c>
      <c r="V1563" t="str" s="21">
        <v>No</v>
      </c>
      <c r="W1563" t="str" s="21">
        <v>No</v>
      </c>
      <c r="X1563" s="22">
        <v>0</v>
      </c>
      <c r="Y1563" s="18">
        <v>4.25</v>
      </c>
      <c r="AB1563" t="str" s="6">
        <v>2026-10-01 10:41:27 UTC</v>
      </c>
      <c r="AC1563" t="str" s="6">
        <v>Local Line cache</v>
      </c>
      <c r="AD1563" s="23">
        <v>805767</v>
      </c>
      <c r="AE1563" s="23">
        <v>526823</v>
      </c>
      <c r="AF1563" t="str" s="23">
        <v>805767:526823:member</v>
      </c>
      <c r="AG1563" t="str" s="23">
        <v>No</v>
      </c>
      <c r="AH1563" t="str" s="23">
        <v>Yes</v>
      </c>
      <c r="AI1563" s="18">
        <v>0</v>
      </c>
    </row>
    <row r="1564" ht="32" customHeight="1">
      <c r="A1564" t="str" s="7">
        <v>Grazier's Garden</v>
      </c>
      <c r="B1564" t="str" s="7">
        <v>Fresh Strawberries</v>
      </c>
      <c r="C1564" t="str" s="7">
        <v>Pint</v>
      </c>
      <c r="D1564" t="str" s="7">
        <v>Guest Basket</v>
      </c>
      <c r="E1564" s="12">
        <v>5.95</v>
      </c>
      <c r="F1564" s="13">
        <v>6.43</v>
      </c>
      <c r="G1564" s="13">
        <f>IF(AND(ISNUMBER(E1564),ISNUMBER(F1564)),F1564-E1564,"")</f>
        <v>0.48</v>
      </c>
      <c r="H1564" s="14">
        <f>IF(AND(ISNUMBER(E1564),E1564&gt;0,ISNUMBER(F1564)),F1564/E1564-1,"")</f>
        <v>0.08067226890756296</v>
      </c>
      <c r="I1564" t="str" s="15">
        <v>Unreviewed</v>
      </c>
      <c r="J1564" s="16"/>
      <c r="K1564" t="str" s="15">
        <v/>
      </c>
      <c r="L1564" s="17" t="str">
        <f>IF(AC1564="Local catalog","",IF(AG1564="Yes",IF(ISNUMBER(E1564),E1564,""),IF(I1564="Keep current",IF(ISNUMBER(E1564),E1564,""),IF(AH1564&lt;&gt;"Yes","",IF(I1564="Approve proposed",F1564,IF(AND(I1564="Use my price",AND(ISNUMBER(J1564),J1564&gt;0)),J1564,""))))))</f>
        <v/>
      </c>
      <c r="M1564" t="str" s="7">
        <f>IF(AND(AG1564="Yes",OR(I1564="Approve proposed",I1564="Use my price")),"CHECK: protected price kept current",IF(OR(I1564="Unreviewed",I1564=""),"Pending review",IF(I1564="Hold","On hold",IF(I1564="Keep current",IF(ISNUMBER(E1564),"Kept current","CHECK: no confirmed current price"),IF(AH1564&lt;&gt;"Yes","CHECK: source needs review",IF(AND(I1564="Use my price",NOT(AND(ISNUMBER(J1564),J1564&gt;0))),"CHECK: enter a price above zero",IF(NOT(OR(I1564="Approve proposed",I1564="Use my price")),"CHECK: choose a listed decision",IF(OR(NOT(ISNUMBER(L1564)),L1564&lt;=0,NOT(ISNUMBER(Y1564)),Y1564&lt;=0,X1564&gt;=1),"CHECK: price or base unavailable",IF(L1564/(Y1564*(1-X1564))-1&lt;0,"CHECK: price below local base","Ready")))))))))</f>
        <v>Pending review</v>
      </c>
      <c r="N1564" s="18">
        <v>5.95</v>
      </c>
      <c r="O1564" s="19">
        <v>0.4</v>
      </c>
      <c r="P1564" s="14">
        <v>0.5129</v>
      </c>
      <c r="Q1564" s="20" t="str">
        <f>IF(AND(ISNUMBER(L1564),ISNUMBER(Y1564),Y1564&gt;0,X1564&lt;1),ROUND(L1564/(Y1564*(1-X1564))-1,4),"")</f>
        <v/>
      </c>
      <c r="R1564" s="12">
        <v>49.35</v>
      </c>
      <c r="S1564" s="13">
        <f>IF(AND(ISNUMBER(E1564),E1564&gt;0,ISNUMBER(F1564)),R1564*(F1564/E1564-1)*(1-'Start Here'!$B$16),0)</f>
        <v>3.8617411764705856</v>
      </c>
      <c r="T1564" s="17">
        <f>IF(AND(M1564="Ready",OR(I1564="Approve proposed",AND(I1564="Use my price",AND(ISNUMBER(J1564),J1564&gt;0))),ISNUMBER(L1564),E1564&gt;0),R1564*(L1564/E1564-1)*(1-'Start Here'!$B$16),0)</f>
        <v>0</v>
      </c>
      <c r="U1564" t="str" s="6">
        <v>Currently hidden; do not activate automatically</v>
      </c>
      <c r="V1564" t="str" s="21">
        <v>No</v>
      </c>
      <c r="W1564" t="str" s="21">
        <v>No</v>
      </c>
      <c r="X1564" s="22">
        <v>0</v>
      </c>
      <c r="Y1564" s="18">
        <v>4.25</v>
      </c>
      <c r="AB1564" t="str" s="6">
        <v>2026-10-01 10:41:27 UTC</v>
      </c>
      <c r="AC1564" t="str" s="6">
        <v>Local Line cache</v>
      </c>
      <c r="AD1564" s="23">
        <v>805767</v>
      </c>
      <c r="AE1564" s="23">
        <v>526823</v>
      </c>
      <c r="AF1564" t="str" s="23">
        <v>805767:526823:guest</v>
      </c>
      <c r="AG1564" t="str" s="23">
        <v>No</v>
      </c>
      <c r="AH1564" t="str" s="23">
        <v>Yes</v>
      </c>
      <c r="AI1564" s="18">
        <v>35.25</v>
      </c>
    </row>
    <row r="1565" ht="32" customHeight="1">
      <c r="A1565" t="str" s="7">
        <v>Grazier's Garden</v>
      </c>
      <c r="B1565" t="str" s="7">
        <v>Fresh Strawberries</v>
      </c>
      <c r="C1565" t="str" s="7">
        <v>Pint</v>
      </c>
      <c r="D1565" t="str" s="7">
        <v>SNAP</v>
      </c>
      <c r="E1565" s="12">
        <v>5.95</v>
      </c>
      <c r="F1565" s="13">
        <v>5.95</v>
      </c>
      <c r="G1565" s="13">
        <f>IF(AND(ISNUMBER(E1565),ISNUMBER(F1565)),F1565-E1565,"")</f>
        <v>0</v>
      </c>
      <c r="H1565" s="14">
        <f>IF(AND(ISNUMBER(E1565),E1565&gt;0,ISNUMBER(F1565)),F1565/E1565-1,"")</f>
        <v>0</v>
      </c>
      <c r="I1565" t="str" s="15">
        <v>Keep current</v>
      </c>
      <c r="J1565" s="16"/>
      <c r="K1565" t="str" s="15">
        <v/>
      </c>
      <c r="L1565" s="17">
        <f>IF(AC1565="Local catalog","",IF(AG1565="Yes",IF(ISNUMBER(E1565),E1565,""),IF(I1565="Keep current",IF(ISNUMBER(E1565),E1565,""),IF(AH1565&lt;&gt;"Yes","",IF(I1565="Approve proposed",F1565,IF(AND(I1565="Use my price",AND(ISNUMBER(J1565),J1565&gt;0)),J1565,""))))))</f>
        <v>5.95</v>
      </c>
      <c r="M1565" t="str" s="7">
        <f>IF(AND(AG1565="Yes",OR(I1565="Approve proposed",I1565="Use my price")),"CHECK: protected price kept current",IF(OR(I1565="Unreviewed",I1565=""),"Pending review",IF(I1565="Hold","On hold",IF(I1565="Keep current",IF(ISNUMBER(E1565),"Kept current","CHECK: no confirmed current price"),IF(AH1565&lt;&gt;"Yes","CHECK: source needs review",IF(AND(I1565="Use my price",NOT(AND(ISNUMBER(J1565),J1565&gt;0))),"CHECK: enter a price above zero",IF(NOT(OR(I1565="Approve proposed",I1565="Use my price")),"CHECK: choose a listed decision",IF(OR(NOT(ISNUMBER(L1565)),L1565&lt;=0,NOT(ISNUMBER(Y1565)),Y1565&lt;=0,X1565&gt;=1),"CHECK: price or base unavailable",IF(L1565/(Y1565*(1-X1565))-1&lt;0,"CHECK: price below local base","Ready")))))))))</f>
        <v>Kept current</v>
      </c>
      <c r="N1565" s="18">
        <v>5.95</v>
      </c>
      <c r="O1565" s="19">
        <v>0.4</v>
      </c>
      <c r="P1565" s="14">
        <v>0.4</v>
      </c>
      <c r="Q1565" s="20">
        <f>IF(AND(ISNUMBER(L1565),ISNUMBER(Y1565),Y1565&gt;0,X1565&lt;1),ROUND(L1565/(Y1565*(1-X1565))-1,4),"")</f>
        <v>0.4</v>
      </c>
      <c r="R1565" s="12">
        <v>0</v>
      </c>
      <c r="S1565" s="13">
        <f>IF(AND(ISNUMBER(E1565),E1565&gt;0,ISNUMBER(F1565)),R1565*(F1565/E1565-1)*(1-'Start Here'!$B$16),0)</f>
        <v>0</v>
      </c>
      <c r="T1565" s="17">
        <f>IF(AND(M1565="Ready",OR(I1565="Approve proposed",AND(I1565="Use my price",AND(ISNUMBER(J1565),J1565&gt;0))),ISNUMBER(L1565),E1565&gt;0),R1565*(L1565/E1565-1)*(1-'Start Here'!$B$16),0)</f>
        <v>0</v>
      </c>
      <c r="U1565" t="str" s="6">
        <v>SNAP: preserve existing selling price; Currently hidden; do not activate automatically</v>
      </c>
      <c r="V1565" t="str" s="21">
        <v>No</v>
      </c>
      <c r="W1565" t="str" s="21">
        <v>No</v>
      </c>
      <c r="X1565" s="22">
        <v>0</v>
      </c>
      <c r="Y1565" s="18">
        <v>4.25</v>
      </c>
      <c r="AB1565" t="str" s="6">
        <v>2026-10-01 10:41:27 UTC</v>
      </c>
      <c r="AC1565" t="str" s="6">
        <v>Local Line cache</v>
      </c>
      <c r="AD1565" s="23">
        <v>805767</v>
      </c>
      <c r="AE1565" s="23">
        <v>526823</v>
      </c>
      <c r="AF1565" t="str" s="23">
        <v>805767:526823:snap</v>
      </c>
      <c r="AG1565" t="str" s="23">
        <v>Yes</v>
      </c>
      <c r="AH1565" t="str" s="23">
        <v>Yes</v>
      </c>
      <c r="AI1565" s="18">
        <v>0</v>
      </c>
    </row>
    <row r="1566" ht="32" customHeight="1">
      <c r="A1566" t="str" s="7">
        <v>Grazier's Garden</v>
      </c>
      <c r="B1566" t="str" s="7">
        <v>Fresh Thyme</v>
      </c>
      <c r="C1566" t="str" s="7">
        <v>each</v>
      </c>
      <c r="D1566" t="str" s="7">
        <v>Herd Share Members</v>
      </c>
      <c r="E1566" s="12">
        <v>3.99</v>
      </c>
      <c r="F1566" s="13">
        <v>4.31</v>
      </c>
      <c r="G1566" s="13">
        <f>IF(AND(ISNUMBER(E1566),ISNUMBER(F1566)),F1566-E1566,"")</f>
        <v>0.32</v>
      </c>
      <c r="H1566" s="14">
        <f>IF(AND(ISNUMBER(E1566),E1566&gt;0,ISNUMBER(F1566)),F1566/E1566-1,"")</f>
        <v>0.0802005012531326</v>
      </c>
      <c r="I1566" t="str" s="15">
        <v>Unreviewed</v>
      </c>
      <c r="J1566" s="16"/>
      <c r="K1566" t="str" s="15">
        <v/>
      </c>
      <c r="L1566" s="17" t="str">
        <f>IF(AC1566="Local catalog","",IF(AG1566="Yes",IF(ISNUMBER(E1566),E1566,""),IF(I1566="Keep current",IF(ISNUMBER(E1566),E1566,""),IF(AH1566&lt;&gt;"Yes","",IF(I1566="Approve proposed",F1566,IF(AND(I1566="Use my price",AND(ISNUMBER(J1566),J1566&gt;0)),J1566,""))))))</f>
        <v/>
      </c>
      <c r="M1566" t="str" s="7">
        <f>IF(AND(AG1566="Yes",OR(I1566="Approve proposed",I1566="Use my price")),"CHECK: protected price kept current",IF(OR(I1566="Unreviewed",I1566=""),"Pending review",IF(I1566="Hold","On hold",IF(I1566="Keep current",IF(ISNUMBER(E1566),"Kept current","CHECK: no confirmed current price"),IF(AH1566&lt;&gt;"Yes","CHECK: source needs review",IF(AND(I1566="Use my price",NOT(AND(ISNUMBER(J1566),J1566&gt;0))),"CHECK: enter a price above zero",IF(NOT(OR(I1566="Approve proposed",I1566="Use my price")),"CHECK: choose a listed decision",IF(OR(NOT(ISNUMBER(L1566)),L1566&lt;=0,NOT(ISNUMBER(Y1566)),Y1566&lt;=0,X1566&gt;=1),"CHECK: price or base unavailable",IF(L1566/(Y1566*(1-X1566))-1&lt;0,"CHECK: price below local base","Ready")))))))))</f>
        <v>Pending review</v>
      </c>
      <c r="N1566" s="18">
        <v>3.99</v>
      </c>
      <c r="O1566" s="19">
        <v>0.4</v>
      </c>
      <c r="P1566" s="14">
        <v>0.5123</v>
      </c>
      <c r="Q1566" s="20" t="str">
        <f>IF(AND(ISNUMBER(L1566),ISNUMBER(Y1566),Y1566&gt;0,X1566&lt;1),ROUND(L1566/(Y1566*(1-X1566))-1,4),"")</f>
        <v/>
      </c>
      <c r="R1566" s="12">
        <v>168.84000000000003</v>
      </c>
      <c r="S1566" s="13">
        <f>IF(AND(ISNUMBER(E1566),E1566&gt;0,ISNUMBER(F1566)),R1566*(F1566/E1566-1)*(1-'Start Here'!$B$16),0)</f>
        <v>13.134821052631544</v>
      </c>
      <c r="T1566" s="17">
        <f>IF(AND(M1566="Ready",OR(I1566="Approve proposed",AND(I1566="Use my price",AND(ISNUMBER(J1566),J1566&gt;0))),ISNUMBER(L1566),E1566&gt;0),R1566*(L1566/E1566-1)*(1-'Start Here'!$B$16),0)</f>
        <v>0</v>
      </c>
      <c r="U1566" t="str" s="6">
        <v>Currently hidden; do not activate automatically</v>
      </c>
      <c r="V1566" t="str" s="21">
        <v>No</v>
      </c>
      <c r="W1566" t="str" s="21">
        <v>No</v>
      </c>
      <c r="X1566" s="22">
        <v>0</v>
      </c>
      <c r="Y1566" s="18">
        <v>2.85</v>
      </c>
      <c r="AB1566" t="str" s="6">
        <v>2026-10-01 10:41:27 UTC</v>
      </c>
      <c r="AC1566" t="str" s="6">
        <v>Local Line cache</v>
      </c>
      <c r="AD1566" s="23">
        <v>964210</v>
      </c>
      <c r="AE1566" s="23">
        <v>725645</v>
      </c>
      <c r="AF1566" t="str" s="23">
        <v>964210:725645:herdShare</v>
      </c>
      <c r="AG1566" t="str" s="23">
        <v>No</v>
      </c>
      <c r="AH1566" t="str" s="23">
        <v>Yes</v>
      </c>
      <c r="AI1566" s="18">
        <v>131.1</v>
      </c>
    </row>
    <row r="1567" ht="32" customHeight="1">
      <c r="A1567" t="str" s="7">
        <v>Grazier's Garden</v>
      </c>
      <c r="B1567" t="str" s="7">
        <v>Fresh Thyme</v>
      </c>
      <c r="C1567" t="str" s="7">
        <v>each</v>
      </c>
      <c r="D1567" t="str" s="7">
        <v>CSA Members</v>
      </c>
      <c r="E1567" s="12">
        <v>3.99</v>
      </c>
      <c r="F1567" s="13">
        <v>4.31</v>
      </c>
      <c r="G1567" s="13">
        <f>IF(AND(ISNUMBER(E1567),ISNUMBER(F1567)),F1567-E1567,"")</f>
        <v>0.32</v>
      </c>
      <c r="H1567" s="14">
        <f>IF(AND(ISNUMBER(E1567),E1567&gt;0,ISNUMBER(F1567)),F1567/E1567-1,"")</f>
        <v>0.0802005012531326</v>
      </c>
      <c r="I1567" t="str" s="15">
        <v>Unreviewed</v>
      </c>
      <c r="J1567" s="16"/>
      <c r="K1567" t="str" s="15">
        <v/>
      </c>
      <c r="L1567" s="17" t="str">
        <f>IF(AC1567="Local catalog","",IF(AG1567="Yes",IF(ISNUMBER(E1567),E1567,""),IF(I1567="Keep current",IF(ISNUMBER(E1567),E1567,""),IF(AH1567&lt;&gt;"Yes","",IF(I1567="Approve proposed",F1567,IF(AND(I1567="Use my price",AND(ISNUMBER(J1567),J1567&gt;0)),J1567,""))))))</f>
        <v/>
      </c>
      <c r="M1567" t="str" s="7">
        <f>IF(AND(AG1567="Yes",OR(I1567="Approve proposed",I1567="Use my price")),"CHECK: protected price kept current",IF(OR(I1567="Unreviewed",I1567=""),"Pending review",IF(I1567="Hold","On hold",IF(I1567="Keep current",IF(ISNUMBER(E1567),"Kept current","CHECK: no confirmed current price"),IF(AH1567&lt;&gt;"Yes","CHECK: source needs review",IF(AND(I1567="Use my price",NOT(AND(ISNUMBER(J1567),J1567&gt;0))),"CHECK: enter a price above zero",IF(NOT(OR(I1567="Approve proposed",I1567="Use my price")),"CHECK: choose a listed decision",IF(OR(NOT(ISNUMBER(L1567)),L1567&lt;=0,NOT(ISNUMBER(Y1567)),Y1567&lt;=0,X1567&gt;=1),"CHECK: price or base unavailable",IF(L1567/(Y1567*(1-X1567))-1&lt;0,"CHECK: price below local base","Ready")))))))))</f>
        <v>Pending review</v>
      </c>
      <c r="N1567" s="18">
        <v>3.99</v>
      </c>
      <c r="O1567" s="19">
        <v>0.4</v>
      </c>
      <c r="P1567" s="14">
        <v>0.5123</v>
      </c>
      <c r="Q1567" s="20" t="str">
        <f>IF(AND(ISNUMBER(L1567),ISNUMBER(Y1567),Y1567&gt;0,X1567&lt;1),ROUND(L1567/(Y1567*(1-X1567))-1,4),"")</f>
        <v/>
      </c>
      <c r="R1567" s="12">
        <v>0</v>
      </c>
      <c r="S1567" s="13">
        <f>IF(AND(ISNUMBER(E1567),E1567&gt;0,ISNUMBER(F1567)),R1567*(F1567/E1567-1)*(1-'Start Here'!$B$16),0)</f>
        <v>0</v>
      </c>
      <c r="T1567" s="17">
        <f>IF(AND(M1567="Ready",OR(I1567="Approve proposed",AND(I1567="Use my price",AND(ISNUMBER(J1567),J1567&gt;0))),ISNUMBER(L1567),E1567&gt;0),R1567*(L1567/E1567-1)*(1-'Start Here'!$B$16),0)</f>
        <v>0</v>
      </c>
      <c r="U1567" t="str" s="6">
        <v>Currently hidden; do not activate automatically</v>
      </c>
      <c r="V1567" t="str" s="21">
        <v>No</v>
      </c>
      <c r="W1567" t="str" s="21">
        <v>No</v>
      </c>
      <c r="X1567" s="22">
        <v>0</v>
      </c>
      <c r="Y1567" s="18">
        <v>2.85</v>
      </c>
      <c r="AB1567" t="str" s="6">
        <v>2026-10-01 10:41:27 UTC</v>
      </c>
      <c r="AC1567" t="str" s="6">
        <v>Local Line cache</v>
      </c>
      <c r="AD1567" s="23">
        <v>964210</v>
      </c>
      <c r="AE1567" s="23">
        <v>725645</v>
      </c>
      <c r="AF1567" t="str" s="23">
        <v>964210:725645:member</v>
      </c>
      <c r="AG1567" t="str" s="23">
        <v>No</v>
      </c>
      <c r="AH1567" t="str" s="23">
        <v>Yes</v>
      </c>
      <c r="AI1567" s="18">
        <v>0</v>
      </c>
    </row>
    <row r="1568" ht="32" customHeight="1">
      <c r="A1568" t="str" s="7">
        <v>Grazier's Garden</v>
      </c>
      <c r="B1568" t="str" s="7">
        <v>Fresh Thyme</v>
      </c>
      <c r="C1568" t="str" s="7">
        <v>each</v>
      </c>
      <c r="D1568" t="str" s="7">
        <v>Guest Basket</v>
      </c>
      <c r="E1568" s="12">
        <v>3.99</v>
      </c>
      <c r="F1568" s="13">
        <v>4.31</v>
      </c>
      <c r="G1568" s="13">
        <f>IF(AND(ISNUMBER(E1568),ISNUMBER(F1568)),F1568-E1568,"")</f>
        <v>0.32</v>
      </c>
      <c r="H1568" s="14">
        <f>IF(AND(ISNUMBER(E1568),E1568&gt;0,ISNUMBER(F1568)),F1568/E1568-1,"")</f>
        <v>0.0802005012531326</v>
      </c>
      <c r="I1568" t="str" s="15">
        <v>Unreviewed</v>
      </c>
      <c r="J1568" s="16"/>
      <c r="K1568" t="str" s="15">
        <v/>
      </c>
      <c r="L1568" s="17" t="str">
        <f>IF(AC1568="Local catalog","",IF(AG1568="Yes",IF(ISNUMBER(E1568),E1568,""),IF(I1568="Keep current",IF(ISNUMBER(E1568),E1568,""),IF(AH1568&lt;&gt;"Yes","",IF(I1568="Approve proposed",F1568,IF(AND(I1568="Use my price",AND(ISNUMBER(J1568),J1568&gt;0)),J1568,""))))))</f>
        <v/>
      </c>
      <c r="M1568" t="str" s="7">
        <f>IF(AND(AG1568="Yes",OR(I1568="Approve proposed",I1568="Use my price")),"CHECK: protected price kept current",IF(OR(I1568="Unreviewed",I1568=""),"Pending review",IF(I1568="Hold","On hold",IF(I1568="Keep current",IF(ISNUMBER(E1568),"Kept current","CHECK: no confirmed current price"),IF(AH1568&lt;&gt;"Yes","CHECK: source needs review",IF(AND(I1568="Use my price",NOT(AND(ISNUMBER(J1568),J1568&gt;0))),"CHECK: enter a price above zero",IF(NOT(OR(I1568="Approve proposed",I1568="Use my price")),"CHECK: choose a listed decision",IF(OR(NOT(ISNUMBER(L1568)),L1568&lt;=0,NOT(ISNUMBER(Y1568)),Y1568&lt;=0,X1568&gt;=1),"CHECK: price or base unavailable",IF(L1568/(Y1568*(1-X1568))-1&lt;0,"CHECK: price below local base","Ready")))))))))</f>
        <v>Pending review</v>
      </c>
      <c r="N1568" s="18">
        <v>3.99</v>
      </c>
      <c r="O1568" s="19">
        <v>0.4</v>
      </c>
      <c r="P1568" s="14">
        <v>0.5123</v>
      </c>
      <c r="Q1568" s="20" t="str">
        <f>IF(AND(ISNUMBER(L1568),ISNUMBER(Y1568),Y1568&gt;0,X1568&lt;1),ROUND(L1568/(Y1568*(1-X1568))-1,4),"")</f>
        <v/>
      </c>
      <c r="R1568" s="12">
        <v>7</v>
      </c>
      <c r="S1568" s="13">
        <f>IF(AND(ISNUMBER(E1568),E1568&gt;0,ISNUMBER(F1568)),R1568*(F1568/E1568-1)*(1-'Start Here'!$B$16),0)</f>
        <v>0.5445614035087704</v>
      </c>
      <c r="T1568" s="17">
        <f>IF(AND(M1568="Ready",OR(I1568="Approve proposed",AND(I1568="Use my price",AND(ISNUMBER(J1568),J1568&gt;0))),ISNUMBER(L1568),E1568&gt;0),R1568*(L1568/E1568-1)*(1-'Start Here'!$B$16),0)</f>
        <v>0</v>
      </c>
      <c r="U1568" t="str" s="6">
        <v>Currently hidden; do not activate automatically</v>
      </c>
      <c r="V1568" t="str" s="21">
        <v>No</v>
      </c>
      <c r="W1568" t="str" s="21">
        <v>No</v>
      </c>
      <c r="X1568" s="22">
        <v>0</v>
      </c>
      <c r="Y1568" s="18">
        <v>2.85</v>
      </c>
      <c r="AB1568" t="str" s="6">
        <v>2026-10-01 10:41:27 UTC</v>
      </c>
      <c r="AC1568" t="str" s="6">
        <v>Local Line cache</v>
      </c>
      <c r="AD1568" s="23">
        <v>964210</v>
      </c>
      <c r="AE1568" s="23">
        <v>725645</v>
      </c>
      <c r="AF1568" t="str" s="23">
        <v>964210:725645:guest</v>
      </c>
      <c r="AG1568" t="str" s="23">
        <v>No</v>
      </c>
      <c r="AH1568" t="str" s="23">
        <v>Yes</v>
      </c>
      <c r="AI1568" s="18">
        <v>5.7</v>
      </c>
    </row>
    <row r="1569" ht="32" customHeight="1">
      <c r="A1569" t="str" s="7">
        <v>Grazier's Garden</v>
      </c>
      <c r="B1569" t="str" s="7">
        <v>Fresh Thyme</v>
      </c>
      <c r="C1569" t="str" s="7">
        <v>each</v>
      </c>
      <c r="D1569" t="str" s="7">
        <v>SNAP</v>
      </c>
      <c r="E1569" s="12">
        <v>3.99</v>
      </c>
      <c r="F1569" s="13">
        <v>3.99</v>
      </c>
      <c r="G1569" s="13">
        <f>IF(AND(ISNUMBER(E1569),ISNUMBER(F1569)),F1569-E1569,"")</f>
        <v>0</v>
      </c>
      <c r="H1569" s="14">
        <f>IF(AND(ISNUMBER(E1569),E1569&gt;0,ISNUMBER(F1569)),F1569/E1569-1,"")</f>
        <v>0</v>
      </c>
      <c r="I1569" t="str" s="15">
        <v>Keep current</v>
      </c>
      <c r="J1569" s="16"/>
      <c r="K1569" t="str" s="15">
        <v/>
      </c>
      <c r="L1569" s="17">
        <f>IF(AC1569="Local catalog","",IF(AG1569="Yes",IF(ISNUMBER(E1569),E1569,""),IF(I1569="Keep current",IF(ISNUMBER(E1569),E1569,""),IF(AH1569&lt;&gt;"Yes","",IF(I1569="Approve proposed",F1569,IF(AND(I1569="Use my price",AND(ISNUMBER(J1569),J1569&gt;0)),J1569,""))))))</f>
        <v>3.99</v>
      </c>
      <c r="M1569" t="str" s="7">
        <f>IF(AND(AG1569="Yes",OR(I1569="Approve proposed",I1569="Use my price")),"CHECK: protected price kept current",IF(OR(I1569="Unreviewed",I1569=""),"Pending review",IF(I1569="Hold","On hold",IF(I1569="Keep current",IF(ISNUMBER(E1569),"Kept current","CHECK: no confirmed current price"),IF(AH1569&lt;&gt;"Yes","CHECK: source needs review",IF(AND(I1569="Use my price",NOT(AND(ISNUMBER(J1569),J1569&gt;0))),"CHECK: enter a price above zero",IF(NOT(OR(I1569="Approve proposed",I1569="Use my price")),"CHECK: choose a listed decision",IF(OR(NOT(ISNUMBER(L1569)),L1569&lt;=0,NOT(ISNUMBER(Y1569)),Y1569&lt;=0,X1569&gt;=1),"CHECK: price or base unavailable",IF(L1569/(Y1569*(1-X1569))-1&lt;0,"CHECK: price below local base","Ready")))))))))</f>
        <v>Kept current</v>
      </c>
      <c r="N1569" s="18">
        <v>3.99</v>
      </c>
      <c r="O1569" s="19">
        <v>0.4</v>
      </c>
      <c r="P1569" s="14">
        <v>0.4</v>
      </c>
      <c r="Q1569" s="20">
        <f>IF(AND(ISNUMBER(L1569),ISNUMBER(Y1569),Y1569&gt;0,X1569&lt;1),ROUND(L1569/(Y1569*(1-X1569))-1,4),"")</f>
        <v>0.4</v>
      </c>
      <c r="R1569" s="12">
        <v>0</v>
      </c>
      <c r="S1569" s="13">
        <f>IF(AND(ISNUMBER(E1569),E1569&gt;0,ISNUMBER(F1569)),R1569*(F1569/E1569-1)*(1-'Start Here'!$B$16),0)</f>
        <v>0</v>
      </c>
      <c r="T1569" s="17">
        <f>IF(AND(M1569="Ready",OR(I1569="Approve proposed",AND(I1569="Use my price",AND(ISNUMBER(J1569),J1569&gt;0))),ISNUMBER(L1569),E1569&gt;0),R1569*(L1569/E1569-1)*(1-'Start Here'!$B$16),0)</f>
        <v>0</v>
      </c>
      <c r="U1569" t="str" s="6">
        <v>SNAP: preserve existing selling price; Currently hidden; do not activate automatically</v>
      </c>
      <c r="V1569" t="str" s="21">
        <v>No</v>
      </c>
      <c r="W1569" t="str" s="21">
        <v>No</v>
      </c>
      <c r="X1569" s="22">
        <v>0</v>
      </c>
      <c r="Y1569" s="18">
        <v>2.85</v>
      </c>
      <c r="AB1569" t="str" s="6">
        <v>2026-10-01 10:41:27 UTC</v>
      </c>
      <c r="AC1569" t="str" s="6">
        <v>Local Line cache</v>
      </c>
      <c r="AD1569" s="23">
        <v>964210</v>
      </c>
      <c r="AE1569" s="23">
        <v>725645</v>
      </c>
      <c r="AF1569" t="str" s="23">
        <v>964210:725645:snap</v>
      </c>
      <c r="AG1569" t="str" s="23">
        <v>Yes</v>
      </c>
      <c r="AH1569" t="str" s="23">
        <v>Yes</v>
      </c>
      <c r="AI1569" s="18">
        <v>0</v>
      </c>
    </row>
    <row r="1570" ht="32" customHeight="1">
      <c r="A1570" t="str" s="7">
        <v>Grazier's Garden</v>
      </c>
      <c r="B1570" t="str" s="7">
        <v>Frozen Blackberries</v>
      </c>
      <c r="C1570" t="str" s="7">
        <v>lb</v>
      </c>
      <c r="D1570" t="str" s="7">
        <v>Herd Share Members</v>
      </c>
      <c r="E1570" s="12">
        <v>14</v>
      </c>
      <c r="F1570" s="13">
        <v>15.12</v>
      </c>
      <c r="G1570" s="13">
        <f>IF(AND(ISNUMBER(E1570),ISNUMBER(F1570)),F1570-E1570,"")</f>
        <v>1.12</v>
      </c>
      <c r="H1570" s="14">
        <f>IF(AND(ISNUMBER(E1570),E1570&gt;0,ISNUMBER(F1570)),F1570/E1570-1,"")</f>
        <v>0.07999999999999985</v>
      </c>
      <c r="I1570" t="str" s="15">
        <v>Unreviewed</v>
      </c>
      <c r="J1570" s="16"/>
      <c r="K1570" t="str" s="15">
        <v/>
      </c>
      <c r="L1570" s="17" t="str">
        <f>IF(AC1570="Local catalog","",IF(AG1570="Yes",IF(ISNUMBER(E1570),E1570,""),IF(I1570="Keep current",IF(ISNUMBER(E1570),E1570,""),IF(AH1570&lt;&gt;"Yes","",IF(I1570="Approve proposed",F1570,IF(AND(I1570="Use my price",AND(ISNUMBER(J1570),J1570&gt;0)),J1570,""))))))</f>
        <v/>
      </c>
      <c r="M1570" t="str" s="7">
        <f>IF(AND(AG1570="Yes",OR(I1570="Approve proposed",I1570="Use my price")),"CHECK: protected price kept current",IF(OR(I1570="Unreviewed",I1570=""),"Pending review",IF(I1570="Hold","On hold",IF(I1570="Keep current",IF(ISNUMBER(E1570),"Kept current","CHECK: no confirmed current price"),IF(AH1570&lt;&gt;"Yes","CHECK: source needs review",IF(AND(I1570="Use my price",NOT(AND(ISNUMBER(J1570),J1570&gt;0))),"CHECK: enter a price above zero",IF(NOT(OR(I1570="Approve proposed",I1570="Use my price")),"CHECK: choose a listed decision",IF(OR(NOT(ISNUMBER(L1570)),L1570&lt;=0,NOT(ISNUMBER(Y1570)),Y1570&lt;=0,X1570&gt;=1),"CHECK: price or base unavailable",IF(L1570/(Y1570*(1-X1570))-1&lt;0,"CHECK: price below local base","Ready")))))))))</f>
        <v>Pending review</v>
      </c>
      <c r="N1570" s="18">
        <v>14</v>
      </c>
      <c r="O1570" s="19">
        <v>0.4</v>
      </c>
      <c r="P1570" s="14">
        <v>0.512</v>
      </c>
      <c r="Q1570" s="20" t="str">
        <f>IF(AND(ISNUMBER(L1570),ISNUMBER(Y1570),Y1570&gt;0,X1570&lt;1),ROUND(L1570/(Y1570*(1-X1570))-1,4),"")</f>
        <v/>
      </c>
      <c r="R1570" s="12">
        <v>56</v>
      </c>
      <c r="S1570" s="13">
        <f>IF(AND(ISNUMBER(E1570),E1570&gt;0,ISNUMBER(F1570)),R1570*(F1570/E1570-1)*(1-'Start Here'!$B$16),0)</f>
        <v>4.345599999999991</v>
      </c>
      <c r="T1570" s="17">
        <f>IF(AND(M1570="Ready",OR(I1570="Approve proposed",AND(I1570="Use my price",AND(ISNUMBER(J1570),J1570&gt;0))),ISNUMBER(L1570),E1570&gt;0),R1570*(L1570/E1570-1)*(1-'Start Here'!$B$16),0)</f>
        <v>0</v>
      </c>
      <c r="U1570" t="str" s="6">
        <v>Currently hidden; do not activate automatically</v>
      </c>
      <c r="V1570" t="str" s="21">
        <v>No</v>
      </c>
      <c r="W1570" t="str" s="21">
        <v>No</v>
      </c>
      <c r="X1570" s="22">
        <v>0</v>
      </c>
      <c r="Y1570" s="18">
        <v>10</v>
      </c>
      <c r="AB1570" t="str" s="6">
        <v>2026-10-01 10:41:27 UTC</v>
      </c>
      <c r="AC1570" t="str" s="6">
        <v>Local Line cache</v>
      </c>
      <c r="AD1570" s="23">
        <v>991582</v>
      </c>
      <c r="AE1570" s="23">
        <v>764004</v>
      </c>
      <c r="AF1570" t="str" s="23">
        <v>991582:764004:herdShare</v>
      </c>
      <c r="AG1570" t="str" s="23">
        <v>No</v>
      </c>
      <c r="AH1570" t="str" s="23">
        <v>Yes</v>
      </c>
      <c r="AI1570" s="18">
        <v>40</v>
      </c>
    </row>
    <row r="1571" ht="32" customHeight="1">
      <c r="A1571" t="str" s="7">
        <v>Grazier's Garden</v>
      </c>
      <c r="B1571" t="str" s="7">
        <v>Frozen Blackberries</v>
      </c>
      <c r="C1571" t="str" s="7">
        <v>lb</v>
      </c>
      <c r="D1571" t="str" s="7">
        <v>CSA Members</v>
      </c>
      <c r="E1571" s="12">
        <v>14</v>
      </c>
      <c r="F1571" s="13">
        <v>15.12</v>
      </c>
      <c r="G1571" s="13">
        <f>IF(AND(ISNUMBER(E1571),ISNUMBER(F1571)),F1571-E1571,"")</f>
        <v>1.12</v>
      </c>
      <c r="H1571" s="14">
        <f>IF(AND(ISNUMBER(E1571),E1571&gt;0,ISNUMBER(F1571)),F1571/E1571-1,"")</f>
        <v>0.07999999999999985</v>
      </c>
      <c r="I1571" t="str" s="15">
        <v>Unreviewed</v>
      </c>
      <c r="J1571" s="16"/>
      <c r="K1571" t="str" s="15">
        <v/>
      </c>
      <c r="L1571" s="17" t="str">
        <f>IF(AC1571="Local catalog","",IF(AG1571="Yes",IF(ISNUMBER(E1571),E1571,""),IF(I1571="Keep current",IF(ISNUMBER(E1571),E1571,""),IF(AH1571&lt;&gt;"Yes","",IF(I1571="Approve proposed",F1571,IF(AND(I1571="Use my price",AND(ISNUMBER(J1571),J1571&gt;0)),J1571,""))))))</f>
        <v/>
      </c>
      <c r="M1571" t="str" s="7">
        <f>IF(AND(AG1571="Yes",OR(I1571="Approve proposed",I1571="Use my price")),"CHECK: protected price kept current",IF(OR(I1571="Unreviewed",I1571=""),"Pending review",IF(I1571="Hold","On hold",IF(I1571="Keep current",IF(ISNUMBER(E1571),"Kept current","CHECK: no confirmed current price"),IF(AH1571&lt;&gt;"Yes","CHECK: source needs review",IF(AND(I1571="Use my price",NOT(AND(ISNUMBER(J1571),J1571&gt;0))),"CHECK: enter a price above zero",IF(NOT(OR(I1571="Approve proposed",I1571="Use my price")),"CHECK: choose a listed decision",IF(OR(NOT(ISNUMBER(L1571)),L1571&lt;=0,NOT(ISNUMBER(Y1571)),Y1571&lt;=0,X1571&gt;=1),"CHECK: price or base unavailable",IF(L1571/(Y1571*(1-X1571))-1&lt;0,"CHECK: price below local base","Ready")))))))))</f>
        <v>Pending review</v>
      </c>
      <c r="N1571" s="18">
        <v>14</v>
      </c>
      <c r="O1571" s="19">
        <v>0.4</v>
      </c>
      <c r="P1571" s="14">
        <v>0.512</v>
      </c>
      <c r="Q1571" s="20" t="str">
        <f>IF(AND(ISNUMBER(L1571),ISNUMBER(Y1571),Y1571&gt;0,X1571&lt;1),ROUND(L1571/(Y1571*(1-X1571))-1,4),"")</f>
        <v/>
      </c>
      <c r="R1571" s="12">
        <v>0</v>
      </c>
      <c r="S1571" s="13">
        <f>IF(AND(ISNUMBER(E1571),E1571&gt;0,ISNUMBER(F1571)),R1571*(F1571/E1571-1)*(1-'Start Here'!$B$16),0)</f>
        <v>0</v>
      </c>
      <c r="T1571" s="17">
        <f>IF(AND(M1571="Ready",OR(I1571="Approve proposed",AND(I1571="Use my price",AND(ISNUMBER(J1571),J1571&gt;0))),ISNUMBER(L1571),E1571&gt;0),R1571*(L1571/E1571-1)*(1-'Start Here'!$B$16),0)</f>
        <v>0</v>
      </c>
      <c r="U1571" t="str" s="6">
        <v>Currently hidden; do not activate automatically</v>
      </c>
      <c r="V1571" t="str" s="21">
        <v>No</v>
      </c>
      <c r="W1571" t="str" s="21">
        <v>No</v>
      </c>
      <c r="X1571" s="22">
        <v>0</v>
      </c>
      <c r="Y1571" s="18">
        <v>10</v>
      </c>
      <c r="AB1571" t="str" s="6">
        <v>2026-10-01 10:41:27 UTC</v>
      </c>
      <c r="AC1571" t="str" s="6">
        <v>Local Line cache</v>
      </c>
      <c r="AD1571" s="23">
        <v>991582</v>
      </c>
      <c r="AE1571" s="23">
        <v>764004</v>
      </c>
      <c r="AF1571" t="str" s="23">
        <v>991582:764004:member</v>
      </c>
      <c r="AG1571" t="str" s="23">
        <v>No</v>
      </c>
      <c r="AH1571" t="str" s="23">
        <v>Yes</v>
      </c>
      <c r="AI1571" s="18">
        <v>0</v>
      </c>
    </row>
    <row r="1572" ht="32" customHeight="1">
      <c r="A1572" t="str" s="7">
        <v>Grazier's Garden</v>
      </c>
      <c r="B1572" t="str" s="7">
        <v>Frozen Blackberries</v>
      </c>
      <c r="C1572" t="str" s="7">
        <v>lb</v>
      </c>
      <c r="D1572" t="str" s="7">
        <v>Guest Basket</v>
      </c>
      <c r="E1572" s="12">
        <v>14</v>
      </c>
      <c r="F1572" s="13">
        <v>15.12</v>
      </c>
      <c r="G1572" s="13">
        <f>IF(AND(ISNUMBER(E1572),ISNUMBER(F1572)),F1572-E1572,"")</f>
        <v>1.12</v>
      </c>
      <c r="H1572" s="14">
        <f>IF(AND(ISNUMBER(E1572),E1572&gt;0,ISNUMBER(F1572)),F1572/E1572-1,"")</f>
        <v>0.07999999999999985</v>
      </c>
      <c r="I1572" t="str" s="15">
        <v>Unreviewed</v>
      </c>
      <c r="J1572" s="16"/>
      <c r="K1572" t="str" s="15">
        <v/>
      </c>
      <c r="L1572" s="17" t="str">
        <f>IF(AC1572="Local catalog","",IF(AG1572="Yes",IF(ISNUMBER(E1572),E1572,""),IF(I1572="Keep current",IF(ISNUMBER(E1572),E1572,""),IF(AH1572&lt;&gt;"Yes","",IF(I1572="Approve proposed",F1572,IF(AND(I1572="Use my price",AND(ISNUMBER(J1572),J1572&gt;0)),J1572,""))))))</f>
        <v/>
      </c>
      <c r="M1572" t="str" s="7">
        <f>IF(AND(AG1572="Yes",OR(I1572="Approve proposed",I1572="Use my price")),"CHECK: protected price kept current",IF(OR(I1572="Unreviewed",I1572=""),"Pending review",IF(I1572="Hold","On hold",IF(I1572="Keep current",IF(ISNUMBER(E1572),"Kept current","CHECK: no confirmed current price"),IF(AH1572&lt;&gt;"Yes","CHECK: source needs review",IF(AND(I1572="Use my price",NOT(AND(ISNUMBER(J1572),J1572&gt;0))),"CHECK: enter a price above zero",IF(NOT(OR(I1572="Approve proposed",I1572="Use my price")),"CHECK: choose a listed decision",IF(OR(NOT(ISNUMBER(L1572)),L1572&lt;=0,NOT(ISNUMBER(Y1572)),Y1572&lt;=0,X1572&gt;=1),"CHECK: price or base unavailable",IF(L1572/(Y1572*(1-X1572))-1&lt;0,"CHECK: price below local base","Ready")))))))))</f>
        <v>Pending review</v>
      </c>
      <c r="N1572" s="18">
        <v>14</v>
      </c>
      <c r="O1572" s="19">
        <v>0.4</v>
      </c>
      <c r="P1572" s="14">
        <v>0.512</v>
      </c>
      <c r="Q1572" s="20" t="str">
        <f>IF(AND(ISNUMBER(L1572),ISNUMBER(Y1572),Y1572&gt;0,X1572&lt;1),ROUND(L1572/(Y1572*(1-X1572))-1,4),"")</f>
        <v/>
      </c>
      <c r="R1572" s="12">
        <v>28</v>
      </c>
      <c r="S1572" s="13">
        <f>IF(AND(ISNUMBER(E1572),E1572&gt;0,ISNUMBER(F1572)),R1572*(F1572/E1572-1)*(1-'Start Here'!$B$16),0)</f>
        <v>2.1727999999999956</v>
      </c>
      <c r="T1572" s="17">
        <f>IF(AND(M1572="Ready",OR(I1572="Approve proposed",AND(I1572="Use my price",AND(ISNUMBER(J1572),J1572&gt;0))),ISNUMBER(L1572),E1572&gt;0),R1572*(L1572/E1572-1)*(1-'Start Here'!$B$16),0)</f>
        <v>0</v>
      </c>
      <c r="U1572" t="str" s="6">
        <v>Currently hidden; do not activate automatically</v>
      </c>
      <c r="V1572" t="str" s="21">
        <v>No</v>
      </c>
      <c r="W1572" t="str" s="21">
        <v>No</v>
      </c>
      <c r="X1572" s="22">
        <v>0</v>
      </c>
      <c r="Y1572" s="18">
        <v>10</v>
      </c>
      <c r="AB1572" t="str" s="6">
        <v>2026-10-01 10:41:27 UTC</v>
      </c>
      <c r="AC1572" t="str" s="6">
        <v>Local Line cache</v>
      </c>
      <c r="AD1572" s="23">
        <v>991582</v>
      </c>
      <c r="AE1572" s="23">
        <v>764004</v>
      </c>
      <c r="AF1572" t="str" s="23">
        <v>991582:764004:guest</v>
      </c>
      <c r="AG1572" t="str" s="23">
        <v>No</v>
      </c>
      <c r="AH1572" t="str" s="23">
        <v>Yes</v>
      </c>
      <c r="AI1572" s="18">
        <v>20</v>
      </c>
    </row>
    <row r="1573" ht="32" customHeight="1">
      <c r="A1573" t="str" s="7">
        <v>Grazier's Garden</v>
      </c>
      <c r="B1573" t="str" s="7">
        <v>Frozen Blackberries</v>
      </c>
      <c r="C1573" t="str" s="7">
        <v>lb</v>
      </c>
      <c r="D1573" t="str" s="7">
        <v>SNAP</v>
      </c>
      <c r="E1573" s="12">
        <v>14</v>
      </c>
      <c r="F1573" s="13">
        <v>14</v>
      </c>
      <c r="G1573" s="13">
        <f>IF(AND(ISNUMBER(E1573),ISNUMBER(F1573)),F1573-E1573,"")</f>
        <v>0</v>
      </c>
      <c r="H1573" s="14">
        <f>IF(AND(ISNUMBER(E1573),E1573&gt;0,ISNUMBER(F1573)),F1573/E1573-1,"")</f>
        <v>0</v>
      </c>
      <c r="I1573" t="str" s="15">
        <v>Keep current</v>
      </c>
      <c r="J1573" s="16"/>
      <c r="K1573" t="str" s="15">
        <v/>
      </c>
      <c r="L1573" s="17">
        <f>IF(AC1573="Local catalog","",IF(AG1573="Yes",IF(ISNUMBER(E1573),E1573,""),IF(I1573="Keep current",IF(ISNUMBER(E1573),E1573,""),IF(AH1573&lt;&gt;"Yes","",IF(I1573="Approve proposed",F1573,IF(AND(I1573="Use my price",AND(ISNUMBER(J1573),J1573&gt;0)),J1573,""))))))</f>
        <v>14</v>
      </c>
      <c r="M1573" t="str" s="7">
        <f>IF(AND(AG1573="Yes",OR(I1573="Approve proposed",I1573="Use my price")),"CHECK: protected price kept current",IF(OR(I1573="Unreviewed",I1573=""),"Pending review",IF(I1573="Hold","On hold",IF(I1573="Keep current",IF(ISNUMBER(E1573),"Kept current","CHECK: no confirmed current price"),IF(AH1573&lt;&gt;"Yes","CHECK: source needs review",IF(AND(I1573="Use my price",NOT(AND(ISNUMBER(J1573),J1573&gt;0))),"CHECK: enter a price above zero",IF(NOT(OR(I1573="Approve proposed",I1573="Use my price")),"CHECK: choose a listed decision",IF(OR(NOT(ISNUMBER(L1573)),L1573&lt;=0,NOT(ISNUMBER(Y1573)),Y1573&lt;=0,X1573&gt;=1),"CHECK: price or base unavailable",IF(L1573/(Y1573*(1-X1573))-1&lt;0,"CHECK: price below local base","Ready")))))))))</f>
        <v>Kept current</v>
      </c>
      <c r="N1573" s="18">
        <v>14</v>
      </c>
      <c r="O1573" s="19">
        <v>0.4</v>
      </c>
      <c r="P1573" s="14">
        <v>0.4</v>
      </c>
      <c r="Q1573" s="20">
        <f>IF(AND(ISNUMBER(L1573),ISNUMBER(Y1573),Y1573&gt;0,X1573&lt;1),ROUND(L1573/(Y1573*(1-X1573))-1,4),"")</f>
        <v>0.4</v>
      </c>
      <c r="R1573" s="12">
        <v>0</v>
      </c>
      <c r="S1573" s="13">
        <f>IF(AND(ISNUMBER(E1573),E1573&gt;0,ISNUMBER(F1573)),R1573*(F1573/E1573-1)*(1-'Start Here'!$B$16),0)</f>
        <v>0</v>
      </c>
      <c r="T1573" s="17">
        <f>IF(AND(M1573="Ready",OR(I1573="Approve proposed",AND(I1573="Use my price",AND(ISNUMBER(J1573),J1573&gt;0))),ISNUMBER(L1573),E1573&gt;0),R1573*(L1573/E1573-1)*(1-'Start Here'!$B$16),0)</f>
        <v>0</v>
      </c>
      <c r="U1573" t="str" s="6">
        <v>SNAP: preserve existing selling price; Currently hidden; do not activate automatically</v>
      </c>
      <c r="V1573" t="str" s="21">
        <v>No</v>
      </c>
      <c r="W1573" t="str" s="21">
        <v>No</v>
      </c>
      <c r="X1573" s="22">
        <v>0</v>
      </c>
      <c r="Y1573" s="18">
        <v>10</v>
      </c>
      <c r="AB1573" t="str" s="6">
        <v>2026-10-01 10:41:27 UTC</v>
      </c>
      <c r="AC1573" t="str" s="6">
        <v>Local Line cache</v>
      </c>
      <c r="AD1573" s="23">
        <v>991582</v>
      </c>
      <c r="AE1573" s="23">
        <v>764004</v>
      </c>
      <c r="AF1573" t="str" s="23">
        <v>991582:764004:snap</v>
      </c>
      <c r="AG1573" t="str" s="23">
        <v>Yes</v>
      </c>
      <c r="AH1573" t="str" s="23">
        <v>Yes</v>
      </c>
      <c r="AI1573" s="18">
        <v>0</v>
      </c>
    </row>
    <row r="1574" ht="32" customHeight="1">
      <c r="A1574" t="str" s="7">
        <v>Grazier's Garden</v>
      </c>
      <c r="B1574" t="str" s="7">
        <v>Frozen Cherry Tomatoes</v>
      </c>
      <c r="C1574" t="str" s="7">
        <v>1 lb</v>
      </c>
      <c r="D1574" t="str" s="7">
        <v>Herd Share Members</v>
      </c>
      <c r="E1574" s="12">
        <v>5.25</v>
      </c>
      <c r="F1574" s="13">
        <v>5.67</v>
      </c>
      <c r="G1574" s="13">
        <f>IF(AND(ISNUMBER(E1574),ISNUMBER(F1574)),F1574-E1574,"")</f>
        <v>0.42</v>
      </c>
      <c r="H1574" s="14">
        <f>IF(AND(ISNUMBER(E1574),E1574&gt;0,ISNUMBER(F1574)),F1574/E1574-1,"")</f>
        <v>0.08000000000000007</v>
      </c>
      <c r="I1574" t="str" s="15">
        <v>Unreviewed</v>
      </c>
      <c r="J1574" s="16"/>
      <c r="K1574" t="str" s="15">
        <v/>
      </c>
      <c r="L1574" s="17" t="str">
        <f>IF(AC1574="Local catalog","",IF(AG1574="Yes",IF(ISNUMBER(E1574),E1574,""),IF(I1574="Keep current",IF(ISNUMBER(E1574),E1574,""),IF(AH1574&lt;&gt;"Yes","",IF(I1574="Approve proposed",F1574,IF(AND(I1574="Use my price",AND(ISNUMBER(J1574),J1574&gt;0)),J1574,""))))))</f>
        <v/>
      </c>
      <c r="M1574" t="str" s="7">
        <f>IF(AND(AG1574="Yes",OR(I1574="Approve proposed",I1574="Use my price")),"CHECK: protected price kept current",IF(OR(I1574="Unreviewed",I1574=""),"Pending review",IF(I1574="Hold","On hold",IF(I1574="Keep current",IF(ISNUMBER(E1574),"Kept current","CHECK: no confirmed current price"),IF(AH1574&lt;&gt;"Yes","CHECK: source needs review",IF(AND(I1574="Use my price",NOT(AND(ISNUMBER(J1574),J1574&gt;0))),"CHECK: enter a price above zero",IF(NOT(OR(I1574="Approve proposed",I1574="Use my price")),"CHECK: choose a listed decision",IF(OR(NOT(ISNUMBER(L1574)),L1574&lt;=0,NOT(ISNUMBER(Y1574)),Y1574&lt;=0,X1574&gt;=1),"CHECK: price or base unavailable",IF(L1574/(Y1574*(1-X1574))-1&lt;0,"CHECK: price below local base","Ready")))))))))</f>
        <v>Pending review</v>
      </c>
      <c r="N1574" s="18">
        <v>5.25</v>
      </c>
      <c r="O1574" s="19">
        <v>0.4</v>
      </c>
      <c r="P1574" s="14">
        <v>0.512</v>
      </c>
      <c r="Q1574" s="20" t="str">
        <f>IF(AND(ISNUMBER(L1574),ISNUMBER(Y1574),Y1574&gt;0,X1574&lt;1),ROUND(L1574/(Y1574*(1-X1574))-1,4),"")</f>
        <v/>
      </c>
      <c r="R1574" s="12">
        <v>0</v>
      </c>
      <c r="S1574" s="13">
        <f>IF(AND(ISNUMBER(E1574),E1574&gt;0,ISNUMBER(F1574)),R1574*(F1574/E1574-1)*(1-'Start Here'!$B$16),0)</f>
        <v>0</v>
      </c>
      <c r="T1574" s="17">
        <f>IF(AND(M1574="Ready",OR(I1574="Approve proposed",AND(I1574="Use my price",AND(ISNUMBER(J1574),J1574&gt;0))),ISNUMBER(L1574),E1574&gt;0),R1574*(L1574/E1574-1)*(1-'Start Here'!$B$16),0)</f>
        <v>0</v>
      </c>
      <c r="U1574" t="str" s="6">
        <v>Currently hidden; do not activate automatically</v>
      </c>
      <c r="V1574" t="str" s="21">
        <v>No</v>
      </c>
      <c r="W1574" t="str" s="21">
        <v>No</v>
      </c>
      <c r="X1574" s="22">
        <v>0</v>
      </c>
      <c r="Y1574" s="18">
        <v>3.75</v>
      </c>
      <c r="AB1574" t="str" s="6">
        <v>2026-10-01 10:41:27 UTC</v>
      </c>
      <c r="AC1574" t="str" s="6">
        <v>Local Line cache</v>
      </c>
      <c r="AD1574" s="23">
        <v>972698</v>
      </c>
      <c r="AE1574" s="23">
        <v>737048</v>
      </c>
      <c r="AF1574" t="str" s="23">
        <v>972698:737048:herdShare</v>
      </c>
      <c r="AG1574" t="str" s="23">
        <v>No</v>
      </c>
      <c r="AH1574" t="str" s="23">
        <v>Yes</v>
      </c>
      <c r="AI1574" s="18">
        <v>0</v>
      </c>
    </row>
    <row r="1575" ht="32" customHeight="1">
      <c r="A1575" t="str" s="7">
        <v>Grazier's Garden</v>
      </c>
      <c r="B1575" t="str" s="7">
        <v>Frozen Cherry Tomatoes</v>
      </c>
      <c r="C1575" t="str" s="7">
        <v>1 lb</v>
      </c>
      <c r="D1575" t="str" s="7">
        <v>CSA Members</v>
      </c>
      <c r="E1575" s="12">
        <v>5.25</v>
      </c>
      <c r="F1575" s="13">
        <v>5.67</v>
      </c>
      <c r="G1575" s="13">
        <f>IF(AND(ISNUMBER(E1575),ISNUMBER(F1575)),F1575-E1575,"")</f>
        <v>0.42</v>
      </c>
      <c r="H1575" s="14">
        <f>IF(AND(ISNUMBER(E1575),E1575&gt;0,ISNUMBER(F1575)),F1575/E1575-1,"")</f>
        <v>0.08000000000000007</v>
      </c>
      <c r="I1575" t="str" s="15">
        <v>Unreviewed</v>
      </c>
      <c r="J1575" s="16"/>
      <c r="K1575" t="str" s="15">
        <v/>
      </c>
      <c r="L1575" s="17" t="str">
        <f>IF(AC1575="Local catalog","",IF(AG1575="Yes",IF(ISNUMBER(E1575),E1575,""),IF(I1575="Keep current",IF(ISNUMBER(E1575),E1575,""),IF(AH1575&lt;&gt;"Yes","",IF(I1575="Approve proposed",F1575,IF(AND(I1575="Use my price",AND(ISNUMBER(J1575),J1575&gt;0)),J1575,""))))))</f>
        <v/>
      </c>
      <c r="M1575" t="str" s="7">
        <f>IF(AND(AG1575="Yes",OR(I1575="Approve proposed",I1575="Use my price")),"CHECK: protected price kept current",IF(OR(I1575="Unreviewed",I1575=""),"Pending review",IF(I1575="Hold","On hold",IF(I1575="Keep current",IF(ISNUMBER(E1575),"Kept current","CHECK: no confirmed current price"),IF(AH1575&lt;&gt;"Yes","CHECK: source needs review",IF(AND(I1575="Use my price",NOT(AND(ISNUMBER(J1575),J1575&gt;0))),"CHECK: enter a price above zero",IF(NOT(OR(I1575="Approve proposed",I1575="Use my price")),"CHECK: choose a listed decision",IF(OR(NOT(ISNUMBER(L1575)),L1575&lt;=0,NOT(ISNUMBER(Y1575)),Y1575&lt;=0,X1575&gt;=1),"CHECK: price or base unavailable",IF(L1575/(Y1575*(1-X1575))-1&lt;0,"CHECK: price below local base","Ready")))))))))</f>
        <v>Pending review</v>
      </c>
      <c r="N1575" s="18">
        <v>5.25</v>
      </c>
      <c r="O1575" s="19">
        <v>0.4</v>
      </c>
      <c r="P1575" s="14">
        <v>0.512</v>
      </c>
      <c r="Q1575" s="20" t="str">
        <f>IF(AND(ISNUMBER(L1575),ISNUMBER(Y1575),Y1575&gt;0,X1575&lt;1),ROUND(L1575/(Y1575*(1-X1575))-1,4),"")</f>
        <v/>
      </c>
      <c r="R1575" s="12">
        <v>0</v>
      </c>
      <c r="S1575" s="13">
        <f>IF(AND(ISNUMBER(E1575),E1575&gt;0,ISNUMBER(F1575)),R1575*(F1575/E1575-1)*(1-'Start Here'!$B$16),0)</f>
        <v>0</v>
      </c>
      <c r="T1575" s="17">
        <f>IF(AND(M1575="Ready",OR(I1575="Approve proposed",AND(I1575="Use my price",AND(ISNUMBER(J1575),J1575&gt;0))),ISNUMBER(L1575),E1575&gt;0),R1575*(L1575/E1575-1)*(1-'Start Here'!$B$16),0)</f>
        <v>0</v>
      </c>
      <c r="U1575" t="str" s="6">
        <v>Currently hidden; do not activate automatically</v>
      </c>
      <c r="V1575" t="str" s="21">
        <v>No</v>
      </c>
      <c r="W1575" t="str" s="21">
        <v>No</v>
      </c>
      <c r="X1575" s="22">
        <v>0</v>
      </c>
      <c r="Y1575" s="18">
        <v>3.75</v>
      </c>
      <c r="AB1575" t="str" s="6">
        <v>2026-10-01 10:41:27 UTC</v>
      </c>
      <c r="AC1575" t="str" s="6">
        <v>Local Line cache</v>
      </c>
      <c r="AD1575" s="23">
        <v>972698</v>
      </c>
      <c r="AE1575" s="23">
        <v>737048</v>
      </c>
      <c r="AF1575" t="str" s="23">
        <v>972698:737048:member</v>
      </c>
      <c r="AG1575" t="str" s="23">
        <v>No</v>
      </c>
      <c r="AH1575" t="str" s="23">
        <v>Yes</v>
      </c>
      <c r="AI1575" s="18">
        <v>0</v>
      </c>
    </row>
    <row r="1576" ht="32" customHeight="1">
      <c r="A1576" t="str" s="7">
        <v>Grazier's Garden</v>
      </c>
      <c r="B1576" t="str" s="7">
        <v>Frozen Cherry Tomatoes</v>
      </c>
      <c r="C1576" t="str" s="7">
        <v>1 lb</v>
      </c>
      <c r="D1576" t="str" s="7">
        <v>Guest Basket</v>
      </c>
      <c r="E1576" s="12">
        <v>5.25</v>
      </c>
      <c r="F1576" s="13">
        <v>5.67</v>
      </c>
      <c r="G1576" s="13">
        <f>IF(AND(ISNUMBER(E1576),ISNUMBER(F1576)),F1576-E1576,"")</f>
        <v>0.42</v>
      </c>
      <c r="H1576" s="14">
        <f>IF(AND(ISNUMBER(E1576),E1576&gt;0,ISNUMBER(F1576)),F1576/E1576-1,"")</f>
        <v>0.08000000000000007</v>
      </c>
      <c r="I1576" t="str" s="15">
        <v>Unreviewed</v>
      </c>
      <c r="J1576" s="16"/>
      <c r="K1576" t="str" s="15">
        <v/>
      </c>
      <c r="L1576" s="17" t="str">
        <f>IF(AC1576="Local catalog","",IF(AG1576="Yes",IF(ISNUMBER(E1576),E1576,""),IF(I1576="Keep current",IF(ISNUMBER(E1576),E1576,""),IF(AH1576&lt;&gt;"Yes","",IF(I1576="Approve proposed",F1576,IF(AND(I1576="Use my price",AND(ISNUMBER(J1576),J1576&gt;0)),J1576,""))))))</f>
        <v/>
      </c>
      <c r="M1576" t="str" s="7">
        <f>IF(AND(AG1576="Yes",OR(I1576="Approve proposed",I1576="Use my price")),"CHECK: protected price kept current",IF(OR(I1576="Unreviewed",I1576=""),"Pending review",IF(I1576="Hold","On hold",IF(I1576="Keep current",IF(ISNUMBER(E1576),"Kept current","CHECK: no confirmed current price"),IF(AH1576&lt;&gt;"Yes","CHECK: source needs review",IF(AND(I1576="Use my price",NOT(AND(ISNUMBER(J1576),J1576&gt;0))),"CHECK: enter a price above zero",IF(NOT(OR(I1576="Approve proposed",I1576="Use my price")),"CHECK: choose a listed decision",IF(OR(NOT(ISNUMBER(L1576)),L1576&lt;=0,NOT(ISNUMBER(Y1576)),Y1576&lt;=0,X1576&gt;=1),"CHECK: price or base unavailable",IF(L1576/(Y1576*(1-X1576))-1&lt;0,"CHECK: price below local base","Ready")))))))))</f>
        <v>Pending review</v>
      </c>
      <c r="N1576" s="18">
        <v>5.25</v>
      </c>
      <c r="O1576" s="19">
        <v>0.4</v>
      </c>
      <c r="P1576" s="14">
        <v>0.512</v>
      </c>
      <c r="Q1576" s="20" t="str">
        <f>IF(AND(ISNUMBER(L1576),ISNUMBER(Y1576),Y1576&gt;0,X1576&lt;1),ROUND(L1576/(Y1576*(1-X1576))-1,4),"")</f>
        <v/>
      </c>
      <c r="R1576" s="12">
        <v>0</v>
      </c>
      <c r="S1576" s="13">
        <f>IF(AND(ISNUMBER(E1576),E1576&gt;0,ISNUMBER(F1576)),R1576*(F1576/E1576-1)*(1-'Start Here'!$B$16),0)</f>
        <v>0</v>
      </c>
      <c r="T1576" s="17">
        <f>IF(AND(M1576="Ready",OR(I1576="Approve proposed",AND(I1576="Use my price",AND(ISNUMBER(J1576),J1576&gt;0))),ISNUMBER(L1576),E1576&gt;0),R1576*(L1576/E1576-1)*(1-'Start Here'!$B$16),0)</f>
        <v>0</v>
      </c>
      <c r="U1576" t="str" s="6">
        <v>Currently hidden; do not activate automatically</v>
      </c>
      <c r="V1576" t="str" s="21">
        <v>No</v>
      </c>
      <c r="W1576" t="str" s="21">
        <v>No</v>
      </c>
      <c r="X1576" s="22">
        <v>0</v>
      </c>
      <c r="Y1576" s="18">
        <v>3.75</v>
      </c>
      <c r="AB1576" t="str" s="6">
        <v>2026-10-01 10:41:27 UTC</v>
      </c>
      <c r="AC1576" t="str" s="6">
        <v>Local Line cache</v>
      </c>
      <c r="AD1576" s="23">
        <v>972698</v>
      </c>
      <c r="AE1576" s="23">
        <v>737048</v>
      </c>
      <c r="AF1576" t="str" s="23">
        <v>972698:737048:guest</v>
      </c>
      <c r="AG1576" t="str" s="23">
        <v>No</v>
      </c>
      <c r="AH1576" t="str" s="23">
        <v>Yes</v>
      </c>
      <c r="AI1576" s="18">
        <v>0</v>
      </c>
    </row>
    <row r="1577" ht="32" customHeight="1">
      <c r="A1577" t="str" s="7">
        <v>Grazier's Garden</v>
      </c>
      <c r="B1577" t="str" s="7">
        <v>Frozen Cherry Tomatoes</v>
      </c>
      <c r="C1577" t="str" s="7">
        <v>1 lb</v>
      </c>
      <c r="D1577" t="str" s="7">
        <v>SNAP</v>
      </c>
      <c r="E1577" s="12">
        <v>5.25</v>
      </c>
      <c r="F1577" s="13">
        <v>5.25</v>
      </c>
      <c r="G1577" s="13">
        <f>IF(AND(ISNUMBER(E1577),ISNUMBER(F1577)),F1577-E1577,"")</f>
        <v>0</v>
      </c>
      <c r="H1577" s="14">
        <f>IF(AND(ISNUMBER(E1577),E1577&gt;0,ISNUMBER(F1577)),F1577/E1577-1,"")</f>
        <v>0</v>
      </c>
      <c r="I1577" t="str" s="15">
        <v>Keep current</v>
      </c>
      <c r="J1577" s="16"/>
      <c r="K1577" t="str" s="15">
        <v/>
      </c>
      <c r="L1577" s="17">
        <f>IF(AC1577="Local catalog","",IF(AG1577="Yes",IF(ISNUMBER(E1577),E1577,""),IF(I1577="Keep current",IF(ISNUMBER(E1577),E1577,""),IF(AH1577&lt;&gt;"Yes","",IF(I1577="Approve proposed",F1577,IF(AND(I1577="Use my price",AND(ISNUMBER(J1577),J1577&gt;0)),J1577,""))))))</f>
        <v>5.25</v>
      </c>
      <c r="M1577" t="str" s="7">
        <f>IF(AND(AG1577="Yes",OR(I1577="Approve proposed",I1577="Use my price")),"CHECK: protected price kept current",IF(OR(I1577="Unreviewed",I1577=""),"Pending review",IF(I1577="Hold","On hold",IF(I1577="Keep current",IF(ISNUMBER(E1577),"Kept current","CHECK: no confirmed current price"),IF(AH1577&lt;&gt;"Yes","CHECK: source needs review",IF(AND(I1577="Use my price",NOT(AND(ISNUMBER(J1577),J1577&gt;0))),"CHECK: enter a price above zero",IF(NOT(OR(I1577="Approve proposed",I1577="Use my price")),"CHECK: choose a listed decision",IF(OR(NOT(ISNUMBER(L1577)),L1577&lt;=0,NOT(ISNUMBER(Y1577)),Y1577&lt;=0,X1577&gt;=1),"CHECK: price or base unavailable",IF(L1577/(Y1577*(1-X1577))-1&lt;0,"CHECK: price below local base","Ready")))))))))</f>
        <v>Kept current</v>
      </c>
      <c r="N1577" s="18">
        <v>5.25</v>
      </c>
      <c r="O1577" s="19">
        <v>0.4</v>
      </c>
      <c r="P1577" s="14">
        <v>0.4</v>
      </c>
      <c r="Q1577" s="20">
        <f>IF(AND(ISNUMBER(L1577),ISNUMBER(Y1577),Y1577&gt;0,X1577&lt;1),ROUND(L1577/(Y1577*(1-X1577))-1,4),"")</f>
        <v>0.4</v>
      </c>
      <c r="R1577" s="12">
        <v>0</v>
      </c>
      <c r="S1577" s="13">
        <f>IF(AND(ISNUMBER(E1577),E1577&gt;0,ISNUMBER(F1577)),R1577*(F1577/E1577-1)*(1-'Start Here'!$B$16),0)</f>
        <v>0</v>
      </c>
      <c r="T1577" s="17">
        <f>IF(AND(M1577="Ready",OR(I1577="Approve proposed",AND(I1577="Use my price",AND(ISNUMBER(J1577),J1577&gt;0))),ISNUMBER(L1577),E1577&gt;0),R1577*(L1577/E1577-1)*(1-'Start Here'!$B$16),0)</f>
        <v>0</v>
      </c>
      <c r="U1577" t="str" s="6">
        <v>SNAP: preserve existing selling price; Currently hidden; do not activate automatically</v>
      </c>
      <c r="V1577" t="str" s="21">
        <v>No</v>
      </c>
      <c r="W1577" t="str" s="21">
        <v>No</v>
      </c>
      <c r="X1577" s="22">
        <v>0</v>
      </c>
      <c r="Y1577" s="18">
        <v>3.75</v>
      </c>
      <c r="AB1577" t="str" s="6">
        <v>2026-10-01 10:41:27 UTC</v>
      </c>
      <c r="AC1577" t="str" s="6">
        <v>Local Line cache</v>
      </c>
      <c r="AD1577" s="23">
        <v>972698</v>
      </c>
      <c r="AE1577" s="23">
        <v>737048</v>
      </c>
      <c r="AF1577" t="str" s="23">
        <v>972698:737048:snap</v>
      </c>
      <c r="AG1577" t="str" s="23">
        <v>Yes</v>
      </c>
      <c r="AH1577" t="str" s="23">
        <v>Yes</v>
      </c>
      <c r="AI1577" s="18">
        <v>0</v>
      </c>
    </row>
    <row r="1578" ht="32" customHeight="1">
      <c r="A1578" t="str" s="7">
        <v>Grazier's Garden</v>
      </c>
      <c r="B1578" t="str" s="7">
        <v>Frozen Golden Cherry Tomatoes</v>
      </c>
      <c r="C1578" t="str" s="7">
        <v>lb</v>
      </c>
      <c r="D1578" t="str" s="7">
        <v>Herd Share Members</v>
      </c>
      <c r="E1578" s="12">
        <v>5.6</v>
      </c>
      <c r="F1578" s="13">
        <v>6.05</v>
      </c>
      <c r="G1578" s="13">
        <f>IF(AND(ISNUMBER(E1578),ISNUMBER(F1578)),F1578-E1578,"")</f>
        <v>0.45</v>
      </c>
      <c r="H1578" s="14">
        <f>IF(AND(ISNUMBER(E1578),E1578&gt;0,ISNUMBER(F1578)),F1578/E1578-1,"")</f>
        <v>0.0803571428571428</v>
      </c>
      <c r="I1578" t="str" s="15">
        <v>Unreviewed</v>
      </c>
      <c r="J1578" s="16"/>
      <c r="K1578" t="str" s="15">
        <v/>
      </c>
      <c r="L1578" s="17" t="str">
        <f>IF(AC1578="Local catalog","",IF(AG1578="Yes",IF(ISNUMBER(E1578),E1578,""),IF(I1578="Keep current",IF(ISNUMBER(E1578),E1578,""),IF(AH1578&lt;&gt;"Yes","",IF(I1578="Approve proposed",F1578,IF(AND(I1578="Use my price",AND(ISNUMBER(J1578),J1578&gt;0)),J1578,""))))))</f>
        <v/>
      </c>
      <c r="M1578" t="str" s="7">
        <f>IF(AND(AG1578="Yes",OR(I1578="Approve proposed",I1578="Use my price")),"CHECK: protected price kept current",IF(OR(I1578="Unreviewed",I1578=""),"Pending review",IF(I1578="Hold","On hold",IF(I1578="Keep current",IF(ISNUMBER(E1578),"Kept current","CHECK: no confirmed current price"),IF(AH1578&lt;&gt;"Yes","CHECK: source needs review",IF(AND(I1578="Use my price",NOT(AND(ISNUMBER(J1578),J1578&gt;0))),"CHECK: enter a price above zero",IF(NOT(OR(I1578="Approve proposed",I1578="Use my price")),"CHECK: choose a listed decision",IF(OR(NOT(ISNUMBER(L1578)),L1578&lt;=0,NOT(ISNUMBER(Y1578)),Y1578&lt;=0,X1578&gt;=1),"CHECK: price or base unavailable",IF(L1578/(Y1578*(1-X1578))-1&lt;0,"CHECK: price below local base","Ready")))))))))</f>
        <v>Pending review</v>
      </c>
      <c r="N1578" s="18">
        <v>5.6</v>
      </c>
      <c r="O1578" s="19">
        <v>0.4</v>
      </c>
      <c r="P1578" s="14">
        <v>0.5125</v>
      </c>
      <c r="Q1578" s="20" t="str">
        <f>IF(AND(ISNUMBER(L1578),ISNUMBER(Y1578),Y1578&gt;0,X1578&lt;1),ROUND(L1578/(Y1578*(1-X1578))-1,4),"")</f>
        <v/>
      </c>
      <c r="R1578" s="12">
        <v>72.8</v>
      </c>
      <c r="S1578" s="13">
        <f>IF(AND(ISNUMBER(E1578),E1578&gt;0,ISNUMBER(F1578)),R1578*(F1578/E1578-1)*(1-'Start Here'!$B$16),0)</f>
        <v>5.674499999999995</v>
      </c>
      <c r="T1578" s="17">
        <f>IF(AND(M1578="Ready",OR(I1578="Approve proposed",AND(I1578="Use my price",AND(ISNUMBER(J1578),J1578&gt;0))),ISNUMBER(L1578),E1578&gt;0),R1578*(L1578/E1578-1)*(1-'Start Here'!$B$16),0)</f>
        <v>0</v>
      </c>
      <c r="U1578" t="str" s="6">
        <v>Currently hidden; do not activate automatically</v>
      </c>
      <c r="V1578" t="str" s="21">
        <v>No</v>
      </c>
      <c r="W1578" t="str" s="21">
        <v>No</v>
      </c>
      <c r="X1578" s="22">
        <v>0</v>
      </c>
      <c r="Y1578" s="18">
        <v>4</v>
      </c>
      <c r="AB1578" t="str" s="6">
        <v>2026-10-01 10:41:27 UTC</v>
      </c>
      <c r="AC1578" t="str" s="6">
        <v>Local Line cache</v>
      </c>
      <c r="AD1578" s="23">
        <v>975655</v>
      </c>
      <c r="AE1578" s="23">
        <v>741109</v>
      </c>
      <c r="AF1578" t="str" s="23">
        <v>975655:741109:herdShare</v>
      </c>
      <c r="AG1578" t="str" s="23">
        <v>No</v>
      </c>
      <c r="AH1578" t="str" s="23">
        <v>Yes</v>
      </c>
      <c r="AI1578" s="18">
        <v>52</v>
      </c>
    </row>
    <row r="1579" ht="32" customHeight="1">
      <c r="A1579" t="str" s="7">
        <v>Grazier's Garden</v>
      </c>
      <c r="B1579" t="str" s="7">
        <v>Frozen Golden Cherry Tomatoes</v>
      </c>
      <c r="C1579" t="str" s="7">
        <v>lb</v>
      </c>
      <c r="D1579" t="str" s="7">
        <v>CSA Members</v>
      </c>
      <c r="E1579" s="12">
        <v>5.6</v>
      </c>
      <c r="F1579" s="13">
        <v>6.05</v>
      </c>
      <c r="G1579" s="13">
        <f>IF(AND(ISNUMBER(E1579),ISNUMBER(F1579)),F1579-E1579,"")</f>
        <v>0.45</v>
      </c>
      <c r="H1579" s="14">
        <f>IF(AND(ISNUMBER(E1579),E1579&gt;0,ISNUMBER(F1579)),F1579/E1579-1,"")</f>
        <v>0.0803571428571428</v>
      </c>
      <c r="I1579" t="str" s="15">
        <v>Unreviewed</v>
      </c>
      <c r="J1579" s="16"/>
      <c r="K1579" t="str" s="15">
        <v/>
      </c>
      <c r="L1579" s="17" t="str">
        <f>IF(AC1579="Local catalog","",IF(AG1579="Yes",IF(ISNUMBER(E1579),E1579,""),IF(I1579="Keep current",IF(ISNUMBER(E1579),E1579,""),IF(AH1579&lt;&gt;"Yes","",IF(I1579="Approve proposed",F1579,IF(AND(I1579="Use my price",AND(ISNUMBER(J1579),J1579&gt;0)),J1579,""))))))</f>
        <v/>
      </c>
      <c r="M1579" t="str" s="7">
        <f>IF(AND(AG1579="Yes",OR(I1579="Approve proposed",I1579="Use my price")),"CHECK: protected price kept current",IF(OR(I1579="Unreviewed",I1579=""),"Pending review",IF(I1579="Hold","On hold",IF(I1579="Keep current",IF(ISNUMBER(E1579),"Kept current","CHECK: no confirmed current price"),IF(AH1579&lt;&gt;"Yes","CHECK: source needs review",IF(AND(I1579="Use my price",NOT(AND(ISNUMBER(J1579),J1579&gt;0))),"CHECK: enter a price above zero",IF(NOT(OR(I1579="Approve proposed",I1579="Use my price")),"CHECK: choose a listed decision",IF(OR(NOT(ISNUMBER(L1579)),L1579&lt;=0,NOT(ISNUMBER(Y1579)),Y1579&lt;=0,X1579&gt;=1),"CHECK: price or base unavailable",IF(L1579/(Y1579*(1-X1579))-1&lt;0,"CHECK: price below local base","Ready")))))))))</f>
        <v>Pending review</v>
      </c>
      <c r="N1579" s="18">
        <v>5.6</v>
      </c>
      <c r="O1579" s="19">
        <v>0.4</v>
      </c>
      <c r="P1579" s="14">
        <v>0.5125</v>
      </c>
      <c r="Q1579" s="20" t="str">
        <f>IF(AND(ISNUMBER(L1579),ISNUMBER(Y1579),Y1579&gt;0,X1579&lt;1),ROUND(L1579/(Y1579*(1-X1579))-1,4),"")</f>
        <v/>
      </c>
      <c r="R1579" s="12">
        <v>16.8</v>
      </c>
      <c r="S1579" s="13">
        <f>IF(AND(ISNUMBER(E1579),E1579&gt;0,ISNUMBER(F1579)),R1579*(F1579/E1579-1)*(1-'Start Here'!$B$16),0)</f>
        <v>1.309499999999999</v>
      </c>
      <c r="T1579" s="17">
        <f>IF(AND(M1579="Ready",OR(I1579="Approve proposed",AND(I1579="Use my price",AND(ISNUMBER(J1579),J1579&gt;0))),ISNUMBER(L1579),E1579&gt;0),R1579*(L1579/E1579-1)*(1-'Start Here'!$B$16),0)</f>
        <v>0</v>
      </c>
      <c r="U1579" t="str" s="6">
        <v>Currently hidden; do not activate automatically</v>
      </c>
      <c r="V1579" t="str" s="21">
        <v>No</v>
      </c>
      <c r="W1579" t="str" s="21">
        <v>No</v>
      </c>
      <c r="X1579" s="22">
        <v>0</v>
      </c>
      <c r="Y1579" s="18">
        <v>4</v>
      </c>
      <c r="AB1579" t="str" s="6">
        <v>2026-10-01 10:41:27 UTC</v>
      </c>
      <c r="AC1579" t="str" s="6">
        <v>Local Line cache</v>
      </c>
      <c r="AD1579" s="23">
        <v>975655</v>
      </c>
      <c r="AE1579" s="23">
        <v>741109</v>
      </c>
      <c r="AF1579" t="str" s="23">
        <v>975655:741109:member</v>
      </c>
      <c r="AG1579" t="str" s="23">
        <v>No</v>
      </c>
      <c r="AH1579" t="str" s="23">
        <v>Yes</v>
      </c>
      <c r="AI1579" s="18">
        <v>12</v>
      </c>
    </row>
    <row r="1580" ht="32" customHeight="1">
      <c r="A1580" t="str" s="7">
        <v>Grazier's Garden</v>
      </c>
      <c r="B1580" t="str" s="7">
        <v>Frozen Golden Cherry Tomatoes</v>
      </c>
      <c r="C1580" t="str" s="7">
        <v>lb</v>
      </c>
      <c r="D1580" t="str" s="7">
        <v>Guest Basket</v>
      </c>
      <c r="E1580" s="12">
        <v>5.6</v>
      </c>
      <c r="F1580" s="13">
        <v>6.05</v>
      </c>
      <c r="G1580" s="13">
        <f>IF(AND(ISNUMBER(E1580),ISNUMBER(F1580)),F1580-E1580,"")</f>
        <v>0.45</v>
      </c>
      <c r="H1580" s="14">
        <f>IF(AND(ISNUMBER(E1580),E1580&gt;0,ISNUMBER(F1580)),F1580/E1580-1,"")</f>
        <v>0.0803571428571428</v>
      </c>
      <c r="I1580" t="str" s="15">
        <v>Unreviewed</v>
      </c>
      <c r="J1580" s="16"/>
      <c r="K1580" t="str" s="15">
        <v/>
      </c>
      <c r="L1580" s="17" t="str">
        <f>IF(AC1580="Local catalog","",IF(AG1580="Yes",IF(ISNUMBER(E1580),E1580,""),IF(I1580="Keep current",IF(ISNUMBER(E1580),E1580,""),IF(AH1580&lt;&gt;"Yes","",IF(I1580="Approve proposed",F1580,IF(AND(I1580="Use my price",AND(ISNUMBER(J1580),J1580&gt;0)),J1580,""))))))</f>
        <v/>
      </c>
      <c r="M1580" t="str" s="7">
        <f>IF(AND(AG1580="Yes",OR(I1580="Approve proposed",I1580="Use my price")),"CHECK: protected price kept current",IF(OR(I1580="Unreviewed",I1580=""),"Pending review",IF(I1580="Hold","On hold",IF(I1580="Keep current",IF(ISNUMBER(E1580),"Kept current","CHECK: no confirmed current price"),IF(AH1580&lt;&gt;"Yes","CHECK: source needs review",IF(AND(I1580="Use my price",NOT(AND(ISNUMBER(J1580),J1580&gt;0))),"CHECK: enter a price above zero",IF(NOT(OR(I1580="Approve proposed",I1580="Use my price")),"CHECK: choose a listed decision",IF(OR(NOT(ISNUMBER(L1580)),L1580&lt;=0,NOT(ISNUMBER(Y1580)),Y1580&lt;=0,X1580&gt;=1),"CHECK: price or base unavailable",IF(L1580/(Y1580*(1-X1580))-1&lt;0,"CHECK: price below local base","Ready")))))))))</f>
        <v>Pending review</v>
      </c>
      <c r="N1580" s="18">
        <v>5.6</v>
      </c>
      <c r="O1580" s="19">
        <v>0.4</v>
      </c>
      <c r="P1580" s="14">
        <v>0.5125</v>
      </c>
      <c r="Q1580" s="20" t="str">
        <f>IF(AND(ISNUMBER(L1580),ISNUMBER(Y1580),Y1580&gt;0,X1580&lt;1),ROUND(L1580/(Y1580*(1-X1580))-1,4),"")</f>
        <v/>
      </c>
      <c r="R1580" s="12">
        <v>0</v>
      </c>
      <c r="S1580" s="13">
        <f>IF(AND(ISNUMBER(E1580),E1580&gt;0,ISNUMBER(F1580)),R1580*(F1580/E1580-1)*(1-'Start Here'!$B$16),0)</f>
        <v>0</v>
      </c>
      <c r="T1580" s="17">
        <f>IF(AND(M1580="Ready",OR(I1580="Approve proposed",AND(I1580="Use my price",AND(ISNUMBER(J1580),J1580&gt;0))),ISNUMBER(L1580),E1580&gt;0),R1580*(L1580/E1580-1)*(1-'Start Here'!$B$16),0)</f>
        <v>0</v>
      </c>
      <c r="U1580" t="str" s="6">
        <v>Currently hidden; do not activate automatically</v>
      </c>
      <c r="V1580" t="str" s="21">
        <v>No</v>
      </c>
      <c r="W1580" t="str" s="21">
        <v>No</v>
      </c>
      <c r="X1580" s="22">
        <v>0</v>
      </c>
      <c r="Y1580" s="18">
        <v>4</v>
      </c>
      <c r="AB1580" t="str" s="6">
        <v>2026-10-01 10:41:27 UTC</v>
      </c>
      <c r="AC1580" t="str" s="6">
        <v>Local Line cache</v>
      </c>
      <c r="AD1580" s="23">
        <v>975655</v>
      </c>
      <c r="AE1580" s="23">
        <v>741109</v>
      </c>
      <c r="AF1580" t="str" s="23">
        <v>975655:741109:guest</v>
      </c>
      <c r="AG1580" t="str" s="23">
        <v>No</v>
      </c>
      <c r="AH1580" t="str" s="23">
        <v>Yes</v>
      </c>
      <c r="AI1580" s="18">
        <v>0</v>
      </c>
    </row>
    <row r="1581" ht="32" customHeight="1">
      <c r="A1581" t="str" s="7">
        <v>Grazier's Garden</v>
      </c>
      <c r="B1581" t="str" s="7">
        <v>Frozen Golden Cherry Tomatoes</v>
      </c>
      <c r="C1581" t="str" s="7">
        <v>lb</v>
      </c>
      <c r="D1581" t="str" s="7">
        <v>SNAP</v>
      </c>
      <c r="E1581" s="12">
        <v>5.6</v>
      </c>
      <c r="F1581" s="13">
        <v>5.6</v>
      </c>
      <c r="G1581" s="13">
        <f>IF(AND(ISNUMBER(E1581),ISNUMBER(F1581)),F1581-E1581,"")</f>
        <v>0</v>
      </c>
      <c r="H1581" s="14">
        <f>IF(AND(ISNUMBER(E1581),E1581&gt;0,ISNUMBER(F1581)),F1581/E1581-1,"")</f>
        <v>0</v>
      </c>
      <c r="I1581" t="str" s="15">
        <v>Keep current</v>
      </c>
      <c r="J1581" s="16"/>
      <c r="K1581" t="str" s="15">
        <v/>
      </c>
      <c r="L1581" s="17">
        <f>IF(AC1581="Local catalog","",IF(AG1581="Yes",IF(ISNUMBER(E1581),E1581,""),IF(I1581="Keep current",IF(ISNUMBER(E1581),E1581,""),IF(AH1581&lt;&gt;"Yes","",IF(I1581="Approve proposed",F1581,IF(AND(I1581="Use my price",AND(ISNUMBER(J1581),J1581&gt;0)),J1581,""))))))</f>
        <v>5.6</v>
      </c>
      <c r="M1581" t="str" s="7">
        <f>IF(AND(AG1581="Yes",OR(I1581="Approve proposed",I1581="Use my price")),"CHECK: protected price kept current",IF(OR(I1581="Unreviewed",I1581=""),"Pending review",IF(I1581="Hold","On hold",IF(I1581="Keep current",IF(ISNUMBER(E1581),"Kept current","CHECK: no confirmed current price"),IF(AH1581&lt;&gt;"Yes","CHECK: source needs review",IF(AND(I1581="Use my price",NOT(AND(ISNUMBER(J1581),J1581&gt;0))),"CHECK: enter a price above zero",IF(NOT(OR(I1581="Approve proposed",I1581="Use my price")),"CHECK: choose a listed decision",IF(OR(NOT(ISNUMBER(L1581)),L1581&lt;=0,NOT(ISNUMBER(Y1581)),Y1581&lt;=0,X1581&gt;=1),"CHECK: price or base unavailable",IF(L1581/(Y1581*(1-X1581))-1&lt;0,"CHECK: price below local base","Ready")))))))))</f>
        <v>Kept current</v>
      </c>
      <c r="N1581" s="18">
        <v>5.6</v>
      </c>
      <c r="O1581" s="19">
        <v>0.4</v>
      </c>
      <c r="P1581" s="14">
        <v>0.4</v>
      </c>
      <c r="Q1581" s="20">
        <f>IF(AND(ISNUMBER(L1581),ISNUMBER(Y1581),Y1581&gt;0,X1581&lt;1),ROUND(L1581/(Y1581*(1-X1581))-1,4),"")</f>
        <v>0.4</v>
      </c>
      <c r="R1581" s="12">
        <v>0</v>
      </c>
      <c r="S1581" s="13">
        <f>IF(AND(ISNUMBER(E1581),E1581&gt;0,ISNUMBER(F1581)),R1581*(F1581/E1581-1)*(1-'Start Here'!$B$16),0)</f>
        <v>0</v>
      </c>
      <c r="T1581" s="17">
        <f>IF(AND(M1581="Ready",OR(I1581="Approve proposed",AND(I1581="Use my price",AND(ISNUMBER(J1581),J1581&gt;0))),ISNUMBER(L1581),E1581&gt;0),R1581*(L1581/E1581-1)*(1-'Start Here'!$B$16),0)</f>
        <v>0</v>
      </c>
      <c r="U1581" t="str" s="6">
        <v>SNAP: preserve existing selling price; Currently hidden; do not activate automatically</v>
      </c>
      <c r="V1581" t="str" s="21">
        <v>No</v>
      </c>
      <c r="W1581" t="str" s="21">
        <v>No</v>
      </c>
      <c r="X1581" s="22">
        <v>0</v>
      </c>
      <c r="Y1581" s="18">
        <v>4</v>
      </c>
      <c r="AB1581" t="str" s="6">
        <v>2026-10-01 10:41:27 UTC</v>
      </c>
      <c r="AC1581" t="str" s="6">
        <v>Local Line cache</v>
      </c>
      <c r="AD1581" s="23">
        <v>975655</v>
      </c>
      <c r="AE1581" s="23">
        <v>741109</v>
      </c>
      <c r="AF1581" t="str" s="23">
        <v>975655:741109:snap</v>
      </c>
      <c r="AG1581" t="str" s="23">
        <v>Yes</v>
      </c>
      <c r="AH1581" t="str" s="23">
        <v>Yes</v>
      </c>
      <c r="AI1581" s="18">
        <v>0</v>
      </c>
    </row>
    <row r="1582" ht="32" customHeight="1">
      <c r="A1582" t="str" s="7">
        <v>Grazier's Garden</v>
      </c>
      <c r="B1582" t="str" s="7">
        <v>Frozen Heirloom Tomatoes</v>
      </c>
      <c r="C1582" t="str" s="7">
        <v>Frozen Tomatoes</v>
      </c>
      <c r="D1582" t="str" s="7">
        <v>Herd Share Members</v>
      </c>
      <c r="E1582" s="12">
        <v>2.1</v>
      </c>
      <c r="F1582" s="13">
        <v>2.27</v>
      </c>
      <c r="G1582" s="13">
        <f>IF(AND(ISNUMBER(E1582),ISNUMBER(F1582)),F1582-E1582,"")</f>
        <v>0.17</v>
      </c>
      <c r="H1582" s="14">
        <f>IF(AND(ISNUMBER(E1582),E1582&gt;0,ISNUMBER(F1582)),F1582/E1582-1,"")</f>
        <v>0.08095238095238089</v>
      </c>
      <c r="I1582" t="str" s="15">
        <v>Unreviewed</v>
      </c>
      <c r="J1582" s="16"/>
      <c r="K1582" t="str" s="15">
        <v/>
      </c>
      <c r="L1582" s="17" t="str">
        <f>IF(AC1582="Local catalog","",IF(AG1582="Yes",IF(ISNUMBER(E1582),E1582,""),IF(I1582="Keep current",IF(ISNUMBER(E1582),E1582,""),IF(AH1582&lt;&gt;"Yes","",IF(I1582="Approve proposed",F1582,IF(AND(I1582="Use my price",AND(ISNUMBER(J1582),J1582&gt;0)),J1582,""))))))</f>
        <v/>
      </c>
      <c r="M1582" t="str" s="7">
        <f>IF(AND(AG1582="Yes",OR(I1582="Approve proposed",I1582="Use my price")),"CHECK: protected price kept current",IF(OR(I1582="Unreviewed",I1582=""),"Pending review",IF(I1582="Hold","On hold",IF(I1582="Keep current",IF(ISNUMBER(E1582),"Kept current","CHECK: no confirmed current price"),IF(AH1582&lt;&gt;"Yes","CHECK: source needs review",IF(AND(I1582="Use my price",NOT(AND(ISNUMBER(J1582),J1582&gt;0))),"CHECK: enter a price above zero",IF(NOT(OR(I1582="Approve proposed",I1582="Use my price")),"CHECK: choose a listed decision",IF(OR(NOT(ISNUMBER(L1582)),L1582&lt;=0,NOT(ISNUMBER(Y1582)),Y1582&lt;=0,X1582&gt;=1),"CHECK: price or base unavailable",IF(L1582/(Y1582*(1-X1582))-1&lt;0,"CHECK: price below local base","Ready")))))))))</f>
        <v>Pending review</v>
      </c>
      <c r="N1582" s="18">
        <v>2.1</v>
      </c>
      <c r="O1582" s="19">
        <v>0.4</v>
      </c>
      <c r="P1582" s="14">
        <v>0.5133</v>
      </c>
      <c r="Q1582" s="20" t="str">
        <f>IF(AND(ISNUMBER(L1582),ISNUMBER(Y1582),Y1582&gt;0,X1582&lt;1),ROUND(L1582/(Y1582*(1-X1582))-1,4),"")</f>
        <v/>
      </c>
      <c r="R1582" s="12">
        <v>281.40000000000003</v>
      </c>
      <c r="S1582" s="13">
        <f>IF(AND(ISNUMBER(E1582),E1582&gt;0,ISNUMBER(F1582)),R1582*(F1582/E1582-1)*(1-'Start Here'!$B$16),0)</f>
        <v>22.096599999999984</v>
      </c>
      <c r="T1582" s="17">
        <f>IF(AND(M1582="Ready",OR(I1582="Approve proposed",AND(I1582="Use my price",AND(ISNUMBER(J1582),J1582&gt;0))),ISNUMBER(L1582),E1582&gt;0),R1582*(L1582/E1582-1)*(1-'Start Here'!$B$16),0)</f>
        <v>0</v>
      </c>
      <c r="U1582" t="str" s="6">
        <v/>
      </c>
      <c r="V1582" t="str" s="21">
        <v>Yes</v>
      </c>
      <c r="W1582" t="str" s="21">
        <v>No</v>
      </c>
      <c r="X1582" s="22">
        <v>0</v>
      </c>
      <c r="Y1582" s="18">
        <v>1.5</v>
      </c>
      <c r="AB1582" t="str" s="6">
        <v>2026-10-01 10:41:27 UTC</v>
      </c>
      <c r="AC1582" t="str" s="6">
        <v>Local Line cache</v>
      </c>
      <c r="AD1582" s="23">
        <v>1004866</v>
      </c>
      <c r="AE1582" s="23">
        <v>785038</v>
      </c>
      <c r="AF1582" t="str" s="23">
        <v>1004866:785038:herdShare</v>
      </c>
      <c r="AG1582" t="str" s="23">
        <v>No</v>
      </c>
      <c r="AH1582" t="str" s="23">
        <v>Yes</v>
      </c>
      <c r="AI1582" s="18">
        <v>201</v>
      </c>
    </row>
    <row r="1583" ht="32" customHeight="1">
      <c r="A1583" t="str" s="7">
        <v>Grazier's Garden</v>
      </c>
      <c r="B1583" t="str" s="7">
        <v>Frozen Heirloom Tomatoes</v>
      </c>
      <c r="C1583" t="str" s="7">
        <v>Frozen Tomatoes</v>
      </c>
      <c r="D1583" t="str" s="7">
        <v>CSA Members</v>
      </c>
      <c r="E1583" s="12">
        <v>2.1</v>
      </c>
      <c r="F1583" s="13">
        <v>2.27</v>
      </c>
      <c r="G1583" s="13">
        <f>IF(AND(ISNUMBER(E1583),ISNUMBER(F1583)),F1583-E1583,"")</f>
        <v>0.17</v>
      </c>
      <c r="H1583" s="14">
        <f>IF(AND(ISNUMBER(E1583),E1583&gt;0,ISNUMBER(F1583)),F1583/E1583-1,"")</f>
        <v>0.08095238095238089</v>
      </c>
      <c r="I1583" t="str" s="15">
        <v>Unreviewed</v>
      </c>
      <c r="J1583" s="16"/>
      <c r="K1583" t="str" s="15">
        <v/>
      </c>
      <c r="L1583" s="17" t="str">
        <f>IF(AC1583="Local catalog","",IF(AG1583="Yes",IF(ISNUMBER(E1583),E1583,""),IF(I1583="Keep current",IF(ISNUMBER(E1583),E1583,""),IF(AH1583&lt;&gt;"Yes","",IF(I1583="Approve proposed",F1583,IF(AND(I1583="Use my price",AND(ISNUMBER(J1583),J1583&gt;0)),J1583,""))))))</f>
        <v/>
      </c>
      <c r="M1583" t="str" s="7">
        <f>IF(AND(AG1583="Yes",OR(I1583="Approve proposed",I1583="Use my price")),"CHECK: protected price kept current",IF(OR(I1583="Unreviewed",I1583=""),"Pending review",IF(I1583="Hold","On hold",IF(I1583="Keep current",IF(ISNUMBER(E1583),"Kept current","CHECK: no confirmed current price"),IF(AH1583&lt;&gt;"Yes","CHECK: source needs review",IF(AND(I1583="Use my price",NOT(AND(ISNUMBER(J1583),J1583&gt;0))),"CHECK: enter a price above zero",IF(NOT(OR(I1583="Approve proposed",I1583="Use my price")),"CHECK: choose a listed decision",IF(OR(NOT(ISNUMBER(L1583)),L1583&lt;=0,NOT(ISNUMBER(Y1583)),Y1583&lt;=0,X1583&gt;=1),"CHECK: price or base unavailable",IF(L1583/(Y1583*(1-X1583))-1&lt;0,"CHECK: price below local base","Ready")))))))))</f>
        <v>Pending review</v>
      </c>
      <c r="N1583" s="18">
        <v>2.1</v>
      </c>
      <c r="O1583" s="19">
        <v>0.4</v>
      </c>
      <c r="P1583" s="14">
        <v>0.5133</v>
      </c>
      <c r="Q1583" s="20" t="str">
        <f>IF(AND(ISNUMBER(L1583),ISNUMBER(Y1583),Y1583&gt;0,X1583&lt;1),ROUND(L1583/(Y1583*(1-X1583))-1,4),"")</f>
        <v/>
      </c>
      <c r="R1583" s="12">
        <v>12.6</v>
      </c>
      <c r="S1583" s="13">
        <f>IF(AND(ISNUMBER(E1583),E1583&gt;0,ISNUMBER(F1583)),R1583*(F1583/E1583-1)*(1-'Start Here'!$B$16),0)</f>
        <v>0.9893999999999992</v>
      </c>
      <c r="T1583" s="17">
        <f>IF(AND(M1583="Ready",OR(I1583="Approve proposed",AND(I1583="Use my price",AND(ISNUMBER(J1583),J1583&gt;0))),ISNUMBER(L1583),E1583&gt;0),R1583*(L1583/E1583-1)*(1-'Start Here'!$B$16),0)</f>
        <v>0</v>
      </c>
      <c r="U1583" t="str" s="6">
        <v/>
      </c>
      <c r="V1583" t="str" s="21">
        <v>Yes</v>
      </c>
      <c r="W1583" t="str" s="21">
        <v>No</v>
      </c>
      <c r="X1583" s="22">
        <v>0</v>
      </c>
      <c r="Y1583" s="18">
        <v>1.5</v>
      </c>
      <c r="AB1583" t="str" s="6">
        <v>2026-10-01 10:41:27 UTC</v>
      </c>
      <c r="AC1583" t="str" s="6">
        <v>Local Line cache</v>
      </c>
      <c r="AD1583" s="23">
        <v>1004866</v>
      </c>
      <c r="AE1583" s="23">
        <v>785038</v>
      </c>
      <c r="AF1583" t="str" s="23">
        <v>1004866:785038:member</v>
      </c>
      <c r="AG1583" t="str" s="23">
        <v>No</v>
      </c>
      <c r="AH1583" t="str" s="23">
        <v>Yes</v>
      </c>
      <c r="AI1583" s="18">
        <v>9</v>
      </c>
    </row>
    <row r="1584" ht="32" customHeight="1">
      <c r="A1584" t="str" s="7">
        <v>Grazier's Garden</v>
      </c>
      <c r="B1584" t="str" s="7">
        <v>Frozen Heirloom Tomatoes</v>
      </c>
      <c r="C1584" t="str" s="7">
        <v>Frozen Tomatoes</v>
      </c>
      <c r="D1584" t="str" s="7">
        <v>Guest Basket</v>
      </c>
      <c r="E1584" s="12">
        <v>2.1</v>
      </c>
      <c r="F1584" s="13">
        <v>2.27</v>
      </c>
      <c r="G1584" s="13">
        <f>IF(AND(ISNUMBER(E1584),ISNUMBER(F1584)),F1584-E1584,"")</f>
        <v>0.17</v>
      </c>
      <c r="H1584" s="14">
        <f>IF(AND(ISNUMBER(E1584),E1584&gt;0,ISNUMBER(F1584)),F1584/E1584-1,"")</f>
        <v>0.08095238095238089</v>
      </c>
      <c r="I1584" t="str" s="15">
        <v>Unreviewed</v>
      </c>
      <c r="J1584" s="16"/>
      <c r="K1584" t="str" s="15">
        <v/>
      </c>
      <c r="L1584" s="17" t="str">
        <f>IF(AC1584="Local catalog","",IF(AG1584="Yes",IF(ISNUMBER(E1584),E1584,""),IF(I1584="Keep current",IF(ISNUMBER(E1584),E1584,""),IF(AH1584&lt;&gt;"Yes","",IF(I1584="Approve proposed",F1584,IF(AND(I1584="Use my price",AND(ISNUMBER(J1584),J1584&gt;0)),J1584,""))))))</f>
        <v/>
      </c>
      <c r="M1584" t="str" s="7">
        <f>IF(AND(AG1584="Yes",OR(I1584="Approve proposed",I1584="Use my price")),"CHECK: protected price kept current",IF(OR(I1584="Unreviewed",I1584=""),"Pending review",IF(I1584="Hold","On hold",IF(I1584="Keep current",IF(ISNUMBER(E1584),"Kept current","CHECK: no confirmed current price"),IF(AH1584&lt;&gt;"Yes","CHECK: source needs review",IF(AND(I1584="Use my price",NOT(AND(ISNUMBER(J1584),J1584&gt;0))),"CHECK: enter a price above zero",IF(NOT(OR(I1584="Approve proposed",I1584="Use my price")),"CHECK: choose a listed decision",IF(OR(NOT(ISNUMBER(L1584)),L1584&lt;=0,NOT(ISNUMBER(Y1584)),Y1584&lt;=0,X1584&gt;=1),"CHECK: price or base unavailable",IF(L1584/(Y1584*(1-X1584))-1&lt;0,"CHECK: price below local base","Ready")))))))))</f>
        <v>Pending review</v>
      </c>
      <c r="N1584" s="18">
        <v>2.1</v>
      </c>
      <c r="O1584" s="19">
        <v>0.4</v>
      </c>
      <c r="P1584" s="14">
        <v>0.5133</v>
      </c>
      <c r="Q1584" s="20" t="str">
        <f>IF(AND(ISNUMBER(L1584),ISNUMBER(Y1584),Y1584&gt;0,X1584&lt;1),ROUND(L1584/(Y1584*(1-X1584))-1,4),"")</f>
        <v/>
      </c>
      <c r="R1584" s="12">
        <v>25.2</v>
      </c>
      <c r="S1584" s="13">
        <f>IF(AND(ISNUMBER(E1584),E1584&gt;0,ISNUMBER(F1584)),R1584*(F1584/E1584-1)*(1-'Start Here'!$B$16),0)</f>
        <v>1.9787999999999983</v>
      </c>
      <c r="T1584" s="17">
        <f>IF(AND(M1584="Ready",OR(I1584="Approve proposed",AND(I1584="Use my price",AND(ISNUMBER(J1584),J1584&gt;0))),ISNUMBER(L1584),E1584&gt;0),R1584*(L1584/E1584-1)*(1-'Start Here'!$B$16),0)</f>
        <v>0</v>
      </c>
      <c r="U1584" t="str" s="6">
        <v/>
      </c>
      <c r="V1584" t="str" s="21">
        <v>Yes</v>
      </c>
      <c r="W1584" t="str" s="21">
        <v>No</v>
      </c>
      <c r="X1584" s="22">
        <v>0</v>
      </c>
      <c r="Y1584" s="18">
        <v>1.5</v>
      </c>
      <c r="AB1584" t="str" s="6">
        <v>2026-10-01 10:41:27 UTC</v>
      </c>
      <c r="AC1584" t="str" s="6">
        <v>Local Line cache</v>
      </c>
      <c r="AD1584" s="23">
        <v>1004866</v>
      </c>
      <c r="AE1584" s="23">
        <v>785038</v>
      </c>
      <c r="AF1584" t="str" s="23">
        <v>1004866:785038:guest</v>
      </c>
      <c r="AG1584" t="str" s="23">
        <v>No</v>
      </c>
      <c r="AH1584" t="str" s="23">
        <v>Yes</v>
      </c>
      <c r="AI1584" s="18">
        <v>18</v>
      </c>
    </row>
    <row r="1585" ht="32" customHeight="1">
      <c r="A1585" t="str" s="7">
        <v>Grazier's Garden</v>
      </c>
      <c r="B1585" t="str" s="7">
        <v>Frozen Heirloom Tomatoes</v>
      </c>
      <c r="C1585" t="str" s="7">
        <v>Frozen Tomatoes</v>
      </c>
      <c r="D1585" t="str" s="7">
        <v>SNAP</v>
      </c>
      <c r="E1585" s="12">
        <v>2.1</v>
      </c>
      <c r="F1585" s="13">
        <v>2.1</v>
      </c>
      <c r="G1585" s="13">
        <f>IF(AND(ISNUMBER(E1585),ISNUMBER(F1585)),F1585-E1585,"")</f>
        <v>0</v>
      </c>
      <c r="H1585" s="14">
        <f>IF(AND(ISNUMBER(E1585),E1585&gt;0,ISNUMBER(F1585)),F1585/E1585-1,"")</f>
        <v>0</v>
      </c>
      <c r="I1585" t="str" s="15">
        <v>Keep current</v>
      </c>
      <c r="J1585" s="16"/>
      <c r="K1585" t="str" s="15">
        <v/>
      </c>
      <c r="L1585" s="17">
        <f>IF(AC1585="Local catalog","",IF(AG1585="Yes",IF(ISNUMBER(E1585),E1585,""),IF(I1585="Keep current",IF(ISNUMBER(E1585),E1585,""),IF(AH1585&lt;&gt;"Yes","",IF(I1585="Approve proposed",F1585,IF(AND(I1585="Use my price",AND(ISNUMBER(J1585),J1585&gt;0)),J1585,""))))))</f>
        <v>2.1</v>
      </c>
      <c r="M1585" t="str" s="7">
        <f>IF(AND(AG1585="Yes",OR(I1585="Approve proposed",I1585="Use my price")),"CHECK: protected price kept current",IF(OR(I1585="Unreviewed",I1585=""),"Pending review",IF(I1585="Hold","On hold",IF(I1585="Keep current",IF(ISNUMBER(E1585),"Kept current","CHECK: no confirmed current price"),IF(AH1585&lt;&gt;"Yes","CHECK: source needs review",IF(AND(I1585="Use my price",NOT(AND(ISNUMBER(J1585),J1585&gt;0))),"CHECK: enter a price above zero",IF(NOT(OR(I1585="Approve proposed",I1585="Use my price")),"CHECK: choose a listed decision",IF(OR(NOT(ISNUMBER(L1585)),L1585&lt;=0,NOT(ISNUMBER(Y1585)),Y1585&lt;=0,X1585&gt;=1),"CHECK: price or base unavailable",IF(L1585/(Y1585*(1-X1585))-1&lt;0,"CHECK: price below local base","Ready")))))))))</f>
        <v>Kept current</v>
      </c>
      <c r="N1585" s="18">
        <v>2.1</v>
      </c>
      <c r="O1585" s="19">
        <v>0.4</v>
      </c>
      <c r="P1585" s="14">
        <v>0.4</v>
      </c>
      <c r="Q1585" s="20">
        <f>IF(AND(ISNUMBER(L1585),ISNUMBER(Y1585),Y1585&gt;0,X1585&lt;1),ROUND(L1585/(Y1585*(1-X1585))-1,4),"")</f>
        <v>0.4</v>
      </c>
      <c r="R1585" s="12">
        <v>0</v>
      </c>
      <c r="S1585" s="13">
        <f>IF(AND(ISNUMBER(E1585),E1585&gt;0,ISNUMBER(F1585)),R1585*(F1585/E1585-1)*(1-'Start Here'!$B$16),0)</f>
        <v>0</v>
      </c>
      <c r="T1585" s="17">
        <f>IF(AND(M1585="Ready",OR(I1585="Approve proposed",AND(I1585="Use my price",AND(ISNUMBER(J1585),J1585&gt;0))),ISNUMBER(L1585),E1585&gt;0),R1585*(L1585/E1585-1)*(1-'Start Here'!$B$16),0)</f>
        <v>0</v>
      </c>
      <c r="U1585" t="str" s="6">
        <v>SNAP: preserve existing selling price</v>
      </c>
      <c r="V1585" t="str" s="21">
        <v>Yes</v>
      </c>
      <c r="W1585" t="str" s="21">
        <v>No</v>
      </c>
      <c r="X1585" s="22">
        <v>0</v>
      </c>
      <c r="Y1585" s="18">
        <v>1.5</v>
      </c>
      <c r="AB1585" t="str" s="6">
        <v>2026-10-01 10:41:27 UTC</v>
      </c>
      <c r="AC1585" t="str" s="6">
        <v>Local Line cache</v>
      </c>
      <c r="AD1585" s="23">
        <v>1004866</v>
      </c>
      <c r="AE1585" s="23">
        <v>785038</v>
      </c>
      <c r="AF1585" t="str" s="23">
        <v>1004866:785038:snap</v>
      </c>
      <c r="AG1585" t="str" s="23">
        <v>Yes</v>
      </c>
      <c r="AH1585" t="str" s="23">
        <v>Yes</v>
      </c>
      <c r="AI1585" s="18">
        <v>0</v>
      </c>
    </row>
    <row r="1586" ht="32" customHeight="1">
      <c r="A1586" t="str" s="7">
        <v>Grazier's Garden</v>
      </c>
      <c r="B1586" t="str" s="7">
        <v>Frozen Pitted Cherries</v>
      </c>
      <c r="C1586" t="str" s="7">
        <v>lb</v>
      </c>
      <c r="D1586" t="str" s="7">
        <v>Herd Share Members</v>
      </c>
      <c r="E1586" s="12">
        <v>14</v>
      </c>
      <c r="F1586" s="13">
        <v>15.12</v>
      </c>
      <c r="G1586" s="13">
        <f>IF(AND(ISNUMBER(E1586),ISNUMBER(F1586)),F1586-E1586,"")</f>
        <v>1.12</v>
      </c>
      <c r="H1586" s="14">
        <f>IF(AND(ISNUMBER(E1586),E1586&gt;0,ISNUMBER(F1586)),F1586/E1586-1,"")</f>
        <v>0.07999999999999985</v>
      </c>
      <c r="I1586" t="str" s="15">
        <v>Unreviewed</v>
      </c>
      <c r="J1586" s="16"/>
      <c r="K1586" t="str" s="15">
        <v/>
      </c>
      <c r="L1586" s="17" t="str">
        <f>IF(AC1586="Local catalog","",IF(AG1586="Yes",IF(ISNUMBER(E1586),E1586,""),IF(I1586="Keep current",IF(ISNUMBER(E1586),E1586,""),IF(AH1586&lt;&gt;"Yes","",IF(I1586="Approve proposed",F1586,IF(AND(I1586="Use my price",AND(ISNUMBER(J1586),J1586&gt;0)),J1586,""))))))</f>
        <v/>
      </c>
      <c r="M1586" t="str" s="7">
        <f>IF(AND(AG1586="Yes",OR(I1586="Approve proposed",I1586="Use my price")),"CHECK: protected price kept current",IF(OR(I1586="Unreviewed",I1586=""),"Pending review",IF(I1586="Hold","On hold",IF(I1586="Keep current",IF(ISNUMBER(E1586),"Kept current","CHECK: no confirmed current price"),IF(AH1586&lt;&gt;"Yes","CHECK: source needs review",IF(AND(I1586="Use my price",NOT(AND(ISNUMBER(J1586),J1586&gt;0))),"CHECK: enter a price above zero",IF(NOT(OR(I1586="Approve proposed",I1586="Use my price")),"CHECK: choose a listed decision",IF(OR(NOT(ISNUMBER(L1586)),L1586&lt;=0,NOT(ISNUMBER(Y1586)),Y1586&lt;=0,X1586&gt;=1),"CHECK: price or base unavailable",IF(L1586/(Y1586*(1-X1586))-1&lt;0,"CHECK: price below local base","Ready")))))))))</f>
        <v>Pending review</v>
      </c>
      <c r="N1586" s="18">
        <v>14</v>
      </c>
      <c r="O1586" s="19">
        <v>0.4</v>
      </c>
      <c r="P1586" s="14">
        <v>0.512</v>
      </c>
      <c r="Q1586" s="20" t="str">
        <f>IF(AND(ISNUMBER(L1586),ISNUMBER(Y1586),Y1586&gt;0,X1586&lt;1),ROUND(L1586/(Y1586*(1-X1586))-1,4),"")</f>
        <v/>
      </c>
      <c r="R1586" s="12">
        <v>0</v>
      </c>
      <c r="S1586" s="13">
        <f>IF(AND(ISNUMBER(E1586),E1586&gt;0,ISNUMBER(F1586)),R1586*(F1586/E1586-1)*(1-'Start Here'!$B$16),0)</f>
        <v>0</v>
      </c>
      <c r="T1586" s="17">
        <f>IF(AND(M1586="Ready",OR(I1586="Approve proposed",AND(I1586="Use my price",AND(ISNUMBER(J1586),J1586&gt;0))),ISNUMBER(L1586),E1586&gt;0),R1586*(L1586/E1586-1)*(1-'Start Here'!$B$16),0)</f>
        <v>0</v>
      </c>
      <c r="U1586" t="str" s="6">
        <v>Currently hidden; do not activate automatically</v>
      </c>
      <c r="V1586" t="str" s="21">
        <v>No</v>
      </c>
      <c r="W1586" t="str" s="21">
        <v>No</v>
      </c>
      <c r="X1586" s="22">
        <v>0</v>
      </c>
      <c r="Y1586" s="18">
        <v>10</v>
      </c>
      <c r="AB1586" t="str" s="6">
        <v>2026-10-01 10:41:27 UTC</v>
      </c>
      <c r="AC1586" t="str" s="6">
        <v>Local Line cache</v>
      </c>
      <c r="AD1586" s="23">
        <v>988134</v>
      </c>
      <c r="AE1586" s="23">
        <v>759450</v>
      </c>
      <c r="AF1586" t="str" s="23">
        <v>988134:759450:herdShare</v>
      </c>
      <c r="AG1586" t="str" s="23">
        <v>No</v>
      </c>
      <c r="AH1586" t="str" s="23">
        <v>Yes</v>
      </c>
      <c r="AI1586" s="18">
        <v>0</v>
      </c>
    </row>
    <row r="1587" ht="32" customHeight="1">
      <c r="A1587" t="str" s="7">
        <v>Grazier's Garden</v>
      </c>
      <c r="B1587" t="str" s="7">
        <v>Frozen Pitted Cherries</v>
      </c>
      <c r="C1587" t="str" s="7">
        <v>lb</v>
      </c>
      <c r="D1587" t="str" s="7">
        <v>CSA Members</v>
      </c>
      <c r="E1587" s="12">
        <v>14</v>
      </c>
      <c r="F1587" s="13">
        <v>15.12</v>
      </c>
      <c r="G1587" s="13">
        <f>IF(AND(ISNUMBER(E1587),ISNUMBER(F1587)),F1587-E1587,"")</f>
        <v>1.12</v>
      </c>
      <c r="H1587" s="14">
        <f>IF(AND(ISNUMBER(E1587),E1587&gt;0,ISNUMBER(F1587)),F1587/E1587-1,"")</f>
        <v>0.07999999999999985</v>
      </c>
      <c r="I1587" t="str" s="15">
        <v>Unreviewed</v>
      </c>
      <c r="J1587" s="16"/>
      <c r="K1587" t="str" s="15">
        <v/>
      </c>
      <c r="L1587" s="17" t="str">
        <f>IF(AC1587="Local catalog","",IF(AG1587="Yes",IF(ISNUMBER(E1587),E1587,""),IF(I1587="Keep current",IF(ISNUMBER(E1587),E1587,""),IF(AH1587&lt;&gt;"Yes","",IF(I1587="Approve proposed",F1587,IF(AND(I1587="Use my price",AND(ISNUMBER(J1587),J1587&gt;0)),J1587,""))))))</f>
        <v/>
      </c>
      <c r="M1587" t="str" s="7">
        <f>IF(AND(AG1587="Yes",OR(I1587="Approve proposed",I1587="Use my price")),"CHECK: protected price kept current",IF(OR(I1587="Unreviewed",I1587=""),"Pending review",IF(I1587="Hold","On hold",IF(I1587="Keep current",IF(ISNUMBER(E1587),"Kept current","CHECK: no confirmed current price"),IF(AH1587&lt;&gt;"Yes","CHECK: source needs review",IF(AND(I1587="Use my price",NOT(AND(ISNUMBER(J1587),J1587&gt;0))),"CHECK: enter a price above zero",IF(NOT(OR(I1587="Approve proposed",I1587="Use my price")),"CHECK: choose a listed decision",IF(OR(NOT(ISNUMBER(L1587)),L1587&lt;=0,NOT(ISNUMBER(Y1587)),Y1587&lt;=0,X1587&gt;=1),"CHECK: price or base unavailable",IF(L1587/(Y1587*(1-X1587))-1&lt;0,"CHECK: price below local base","Ready")))))))))</f>
        <v>Pending review</v>
      </c>
      <c r="N1587" s="18">
        <v>14</v>
      </c>
      <c r="O1587" s="19">
        <v>0.4</v>
      </c>
      <c r="P1587" s="14">
        <v>0.512</v>
      </c>
      <c r="Q1587" s="20" t="str">
        <f>IF(AND(ISNUMBER(L1587),ISNUMBER(Y1587),Y1587&gt;0,X1587&lt;1),ROUND(L1587/(Y1587*(1-X1587))-1,4),"")</f>
        <v/>
      </c>
      <c r="R1587" s="12">
        <v>0</v>
      </c>
      <c r="S1587" s="13">
        <f>IF(AND(ISNUMBER(E1587),E1587&gt;0,ISNUMBER(F1587)),R1587*(F1587/E1587-1)*(1-'Start Here'!$B$16),0)</f>
        <v>0</v>
      </c>
      <c r="T1587" s="17">
        <f>IF(AND(M1587="Ready",OR(I1587="Approve proposed",AND(I1587="Use my price",AND(ISNUMBER(J1587),J1587&gt;0))),ISNUMBER(L1587),E1587&gt;0),R1587*(L1587/E1587-1)*(1-'Start Here'!$B$16),0)</f>
        <v>0</v>
      </c>
      <c r="U1587" t="str" s="6">
        <v>Currently hidden; do not activate automatically</v>
      </c>
      <c r="V1587" t="str" s="21">
        <v>No</v>
      </c>
      <c r="W1587" t="str" s="21">
        <v>No</v>
      </c>
      <c r="X1587" s="22">
        <v>0</v>
      </c>
      <c r="Y1587" s="18">
        <v>10</v>
      </c>
      <c r="AB1587" t="str" s="6">
        <v>2026-10-01 10:41:27 UTC</v>
      </c>
      <c r="AC1587" t="str" s="6">
        <v>Local Line cache</v>
      </c>
      <c r="AD1587" s="23">
        <v>988134</v>
      </c>
      <c r="AE1587" s="23">
        <v>759450</v>
      </c>
      <c r="AF1587" t="str" s="23">
        <v>988134:759450:member</v>
      </c>
      <c r="AG1587" t="str" s="23">
        <v>No</v>
      </c>
      <c r="AH1587" t="str" s="23">
        <v>Yes</v>
      </c>
      <c r="AI1587" s="18">
        <v>0</v>
      </c>
    </row>
    <row r="1588" ht="32" customHeight="1">
      <c r="A1588" t="str" s="7">
        <v>Grazier's Garden</v>
      </c>
      <c r="B1588" t="str" s="7">
        <v>Frozen Pitted Cherries</v>
      </c>
      <c r="C1588" t="str" s="7">
        <v>lb</v>
      </c>
      <c r="D1588" t="str" s="7">
        <v>Guest Basket</v>
      </c>
      <c r="E1588" s="12">
        <v>14</v>
      </c>
      <c r="F1588" s="13">
        <v>15.12</v>
      </c>
      <c r="G1588" s="13">
        <f>IF(AND(ISNUMBER(E1588),ISNUMBER(F1588)),F1588-E1588,"")</f>
        <v>1.12</v>
      </c>
      <c r="H1588" s="14">
        <f>IF(AND(ISNUMBER(E1588),E1588&gt;0,ISNUMBER(F1588)),F1588/E1588-1,"")</f>
        <v>0.07999999999999985</v>
      </c>
      <c r="I1588" t="str" s="15">
        <v>Unreviewed</v>
      </c>
      <c r="J1588" s="16"/>
      <c r="K1588" t="str" s="15">
        <v/>
      </c>
      <c r="L1588" s="17" t="str">
        <f>IF(AC1588="Local catalog","",IF(AG1588="Yes",IF(ISNUMBER(E1588),E1588,""),IF(I1588="Keep current",IF(ISNUMBER(E1588),E1588,""),IF(AH1588&lt;&gt;"Yes","",IF(I1588="Approve proposed",F1588,IF(AND(I1588="Use my price",AND(ISNUMBER(J1588),J1588&gt;0)),J1588,""))))))</f>
        <v/>
      </c>
      <c r="M1588" t="str" s="7">
        <f>IF(AND(AG1588="Yes",OR(I1588="Approve proposed",I1588="Use my price")),"CHECK: protected price kept current",IF(OR(I1588="Unreviewed",I1588=""),"Pending review",IF(I1588="Hold","On hold",IF(I1588="Keep current",IF(ISNUMBER(E1588),"Kept current","CHECK: no confirmed current price"),IF(AH1588&lt;&gt;"Yes","CHECK: source needs review",IF(AND(I1588="Use my price",NOT(AND(ISNUMBER(J1588),J1588&gt;0))),"CHECK: enter a price above zero",IF(NOT(OR(I1588="Approve proposed",I1588="Use my price")),"CHECK: choose a listed decision",IF(OR(NOT(ISNUMBER(L1588)),L1588&lt;=0,NOT(ISNUMBER(Y1588)),Y1588&lt;=0,X1588&gt;=1),"CHECK: price or base unavailable",IF(L1588/(Y1588*(1-X1588))-1&lt;0,"CHECK: price below local base","Ready")))))))))</f>
        <v>Pending review</v>
      </c>
      <c r="N1588" s="18">
        <v>14</v>
      </c>
      <c r="O1588" s="19">
        <v>0.4</v>
      </c>
      <c r="P1588" s="14">
        <v>0.512</v>
      </c>
      <c r="Q1588" s="20" t="str">
        <f>IF(AND(ISNUMBER(L1588),ISNUMBER(Y1588),Y1588&gt;0,X1588&lt;1),ROUND(L1588/(Y1588*(1-X1588))-1,4),"")</f>
        <v/>
      </c>
      <c r="R1588" s="12">
        <v>0</v>
      </c>
      <c r="S1588" s="13">
        <f>IF(AND(ISNUMBER(E1588),E1588&gt;0,ISNUMBER(F1588)),R1588*(F1588/E1588-1)*(1-'Start Here'!$B$16),0)</f>
        <v>0</v>
      </c>
      <c r="T1588" s="17">
        <f>IF(AND(M1588="Ready",OR(I1588="Approve proposed",AND(I1588="Use my price",AND(ISNUMBER(J1588),J1588&gt;0))),ISNUMBER(L1588),E1588&gt;0),R1588*(L1588/E1588-1)*(1-'Start Here'!$B$16),0)</f>
        <v>0</v>
      </c>
      <c r="U1588" t="str" s="6">
        <v>Currently hidden; do not activate automatically</v>
      </c>
      <c r="V1588" t="str" s="21">
        <v>No</v>
      </c>
      <c r="W1588" t="str" s="21">
        <v>No</v>
      </c>
      <c r="X1588" s="22">
        <v>0</v>
      </c>
      <c r="Y1588" s="18">
        <v>10</v>
      </c>
      <c r="AB1588" t="str" s="6">
        <v>2026-10-01 10:41:27 UTC</v>
      </c>
      <c r="AC1588" t="str" s="6">
        <v>Local Line cache</v>
      </c>
      <c r="AD1588" s="23">
        <v>988134</v>
      </c>
      <c r="AE1588" s="23">
        <v>759450</v>
      </c>
      <c r="AF1588" t="str" s="23">
        <v>988134:759450:guest</v>
      </c>
      <c r="AG1588" t="str" s="23">
        <v>No</v>
      </c>
      <c r="AH1588" t="str" s="23">
        <v>Yes</v>
      </c>
      <c r="AI1588" s="18">
        <v>0</v>
      </c>
    </row>
    <row r="1589" ht="32" customHeight="1">
      <c r="A1589" t="str" s="7">
        <v>Grazier's Garden</v>
      </c>
      <c r="B1589" t="str" s="7">
        <v>Frozen Pitted Cherries</v>
      </c>
      <c r="C1589" t="str" s="7">
        <v>lb</v>
      </c>
      <c r="D1589" t="str" s="7">
        <v>SNAP</v>
      </c>
      <c r="E1589" s="12">
        <v>14</v>
      </c>
      <c r="F1589" s="13">
        <v>14</v>
      </c>
      <c r="G1589" s="13">
        <f>IF(AND(ISNUMBER(E1589),ISNUMBER(F1589)),F1589-E1589,"")</f>
        <v>0</v>
      </c>
      <c r="H1589" s="14">
        <f>IF(AND(ISNUMBER(E1589),E1589&gt;0,ISNUMBER(F1589)),F1589/E1589-1,"")</f>
        <v>0</v>
      </c>
      <c r="I1589" t="str" s="15">
        <v>Keep current</v>
      </c>
      <c r="J1589" s="16"/>
      <c r="K1589" t="str" s="15">
        <v/>
      </c>
      <c r="L1589" s="17">
        <f>IF(AC1589="Local catalog","",IF(AG1589="Yes",IF(ISNUMBER(E1589),E1589,""),IF(I1589="Keep current",IF(ISNUMBER(E1589),E1589,""),IF(AH1589&lt;&gt;"Yes","",IF(I1589="Approve proposed",F1589,IF(AND(I1589="Use my price",AND(ISNUMBER(J1589),J1589&gt;0)),J1589,""))))))</f>
        <v>14</v>
      </c>
      <c r="M1589" t="str" s="7">
        <f>IF(AND(AG1589="Yes",OR(I1589="Approve proposed",I1589="Use my price")),"CHECK: protected price kept current",IF(OR(I1589="Unreviewed",I1589=""),"Pending review",IF(I1589="Hold","On hold",IF(I1589="Keep current",IF(ISNUMBER(E1589),"Kept current","CHECK: no confirmed current price"),IF(AH1589&lt;&gt;"Yes","CHECK: source needs review",IF(AND(I1589="Use my price",NOT(AND(ISNUMBER(J1589),J1589&gt;0))),"CHECK: enter a price above zero",IF(NOT(OR(I1589="Approve proposed",I1589="Use my price")),"CHECK: choose a listed decision",IF(OR(NOT(ISNUMBER(L1589)),L1589&lt;=0,NOT(ISNUMBER(Y1589)),Y1589&lt;=0,X1589&gt;=1),"CHECK: price or base unavailable",IF(L1589/(Y1589*(1-X1589))-1&lt;0,"CHECK: price below local base","Ready")))))))))</f>
        <v>Kept current</v>
      </c>
      <c r="N1589" s="18">
        <v>14</v>
      </c>
      <c r="O1589" s="19">
        <v>0.4</v>
      </c>
      <c r="P1589" s="14">
        <v>0.4</v>
      </c>
      <c r="Q1589" s="20">
        <f>IF(AND(ISNUMBER(L1589),ISNUMBER(Y1589),Y1589&gt;0,X1589&lt;1),ROUND(L1589/(Y1589*(1-X1589))-1,4),"")</f>
        <v>0.4</v>
      </c>
      <c r="R1589" s="12">
        <v>0</v>
      </c>
      <c r="S1589" s="13">
        <f>IF(AND(ISNUMBER(E1589),E1589&gt;0,ISNUMBER(F1589)),R1589*(F1589/E1589-1)*(1-'Start Here'!$B$16),0)</f>
        <v>0</v>
      </c>
      <c r="T1589" s="17">
        <f>IF(AND(M1589="Ready",OR(I1589="Approve proposed",AND(I1589="Use my price",AND(ISNUMBER(J1589),J1589&gt;0))),ISNUMBER(L1589),E1589&gt;0),R1589*(L1589/E1589-1)*(1-'Start Here'!$B$16),0)</f>
        <v>0</v>
      </c>
      <c r="U1589" t="str" s="6">
        <v>SNAP: preserve existing selling price; Currently hidden; do not activate automatically</v>
      </c>
      <c r="V1589" t="str" s="21">
        <v>No</v>
      </c>
      <c r="W1589" t="str" s="21">
        <v>No</v>
      </c>
      <c r="X1589" s="22">
        <v>0</v>
      </c>
      <c r="Y1589" s="18">
        <v>10</v>
      </c>
      <c r="AB1589" t="str" s="6">
        <v>2026-10-01 10:41:27 UTC</v>
      </c>
      <c r="AC1589" t="str" s="6">
        <v>Local Line cache</v>
      </c>
      <c r="AD1589" s="23">
        <v>988134</v>
      </c>
      <c r="AE1589" s="23">
        <v>759450</v>
      </c>
      <c r="AF1589" t="str" s="23">
        <v>988134:759450:snap</v>
      </c>
      <c r="AG1589" t="str" s="23">
        <v>Yes</v>
      </c>
      <c r="AH1589" t="str" s="23">
        <v>Yes</v>
      </c>
      <c r="AI1589" s="18">
        <v>0</v>
      </c>
    </row>
    <row r="1590" ht="32" customHeight="1">
      <c r="A1590" t="str" s="7">
        <v>Grazier's Garden</v>
      </c>
      <c r="B1590" t="str" s="7">
        <v>Garlic Scapes</v>
      </c>
      <c r="C1590" t="str" s="7">
        <v>bu</v>
      </c>
      <c r="D1590" t="str" s="7">
        <v>Herd Share Members</v>
      </c>
      <c r="E1590" s="12">
        <v>2.8</v>
      </c>
      <c r="F1590" s="13">
        <v>3.02</v>
      </c>
      <c r="G1590" s="13">
        <f>IF(AND(ISNUMBER(E1590),ISNUMBER(F1590)),F1590-E1590,"")</f>
        <v>0.22</v>
      </c>
      <c r="H1590" s="14">
        <f>IF(AND(ISNUMBER(E1590),E1590&gt;0,ISNUMBER(F1590)),F1590/E1590-1,"")</f>
        <v>0.07857142857142874</v>
      </c>
      <c r="I1590" t="str" s="15">
        <v>Unreviewed</v>
      </c>
      <c r="J1590" s="16"/>
      <c r="K1590" t="str" s="15">
        <v/>
      </c>
      <c r="L1590" s="17" t="str">
        <f>IF(AC1590="Local catalog","",IF(AG1590="Yes",IF(ISNUMBER(E1590),E1590,""),IF(I1590="Keep current",IF(ISNUMBER(E1590),E1590,""),IF(AH1590&lt;&gt;"Yes","",IF(I1590="Approve proposed",F1590,IF(AND(I1590="Use my price",AND(ISNUMBER(J1590),J1590&gt;0)),J1590,""))))))</f>
        <v/>
      </c>
      <c r="M1590" t="str" s="7">
        <f>IF(AND(AG1590="Yes",OR(I1590="Approve proposed",I1590="Use my price")),"CHECK: protected price kept current",IF(OR(I1590="Unreviewed",I1590=""),"Pending review",IF(I1590="Hold","On hold",IF(I1590="Keep current",IF(ISNUMBER(E1590),"Kept current","CHECK: no confirmed current price"),IF(AH1590&lt;&gt;"Yes","CHECK: source needs review",IF(AND(I1590="Use my price",NOT(AND(ISNUMBER(J1590),J1590&gt;0))),"CHECK: enter a price above zero",IF(NOT(OR(I1590="Approve proposed",I1590="Use my price")),"CHECK: choose a listed decision",IF(OR(NOT(ISNUMBER(L1590)),L1590&lt;=0,NOT(ISNUMBER(Y1590)),Y1590&lt;=0,X1590&gt;=1),"CHECK: price or base unavailable",IF(L1590/(Y1590*(1-X1590))-1&lt;0,"CHECK: price below local base","Ready")))))))))</f>
        <v>Pending review</v>
      </c>
      <c r="N1590" s="18">
        <v>2.8</v>
      </c>
      <c r="O1590" s="19">
        <v>0.4</v>
      </c>
      <c r="P1590" s="14">
        <v>0.51</v>
      </c>
      <c r="Q1590" s="20" t="str">
        <f>IF(AND(ISNUMBER(L1590),ISNUMBER(Y1590),Y1590&gt;0,X1590&lt;1),ROUND(L1590/(Y1590*(1-X1590))-1,4),"")</f>
        <v/>
      </c>
      <c r="R1590" s="12">
        <v>249.89999999999998</v>
      </c>
      <c r="S1590" s="13">
        <f>IF(AND(ISNUMBER(E1590),E1590&gt;0,ISNUMBER(F1590)),R1590*(F1590/E1590-1)*(1-'Start Here'!$B$16),0)</f>
        <v>19.04595000000004</v>
      </c>
      <c r="T1590" s="17">
        <f>IF(AND(M1590="Ready",OR(I1590="Approve proposed",AND(I1590="Use my price",AND(ISNUMBER(J1590),J1590&gt;0))),ISNUMBER(L1590),E1590&gt;0),R1590*(L1590/E1590-1)*(1-'Start Here'!$B$16),0)</f>
        <v>0</v>
      </c>
      <c r="U1590" t="str" s="6">
        <v>Currently hidden; do not activate automatically</v>
      </c>
      <c r="V1590" t="str" s="21">
        <v>No</v>
      </c>
      <c r="W1590" t="str" s="21">
        <v>No</v>
      </c>
      <c r="X1590" s="22">
        <v>0</v>
      </c>
      <c r="Y1590" s="18">
        <v>2</v>
      </c>
      <c r="AB1590" t="str" s="6">
        <v>2026-10-01 10:41:27 UTC</v>
      </c>
      <c r="AC1590" t="str" s="6">
        <v>Local Line cache</v>
      </c>
      <c r="AD1590" s="23">
        <v>1122274</v>
      </c>
      <c r="AE1590" s="23">
        <v>950702</v>
      </c>
      <c r="AF1590" t="str" s="23">
        <v>1122274:950702:herdShare</v>
      </c>
      <c r="AG1590" t="str" s="23">
        <v>No</v>
      </c>
      <c r="AH1590" t="str" s="23">
        <v>Yes</v>
      </c>
      <c r="AI1590" s="18">
        <v>158</v>
      </c>
    </row>
    <row r="1591" ht="32" customHeight="1">
      <c r="A1591" t="str" s="7">
        <v>Grazier's Garden</v>
      </c>
      <c r="B1591" t="str" s="7">
        <v>Garlic Scapes</v>
      </c>
      <c r="C1591" t="str" s="7">
        <v>bu</v>
      </c>
      <c r="D1591" t="str" s="7">
        <v>CSA Members</v>
      </c>
      <c r="E1591" s="12">
        <v>2.8</v>
      </c>
      <c r="F1591" s="13">
        <v>3.02</v>
      </c>
      <c r="G1591" s="13">
        <f>IF(AND(ISNUMBER(E1591),ISNUMBER(F1591)),F1591-E1591,"")</f>
        <v>0.22</v>
      </c>
      <c r="H1591" s="14">
        <f>IF(AND(ISNUMBER(E1591),E1591&gt;0,ISNUMBER(F1591)),F1591/E1591-1,"")</f>
        <v>0.07857142857142874</v>
      </c>
      <c r="I1591" t="str" s="15">
        <v>Unreviewed</v>
      </c>
      <c r="J1591" s="16"/>
      <c r="K1591" t="str" s="15">
        <v/>
      </c>
      <c r="L1591" s="17" t="str">
        <f>IF(AC1591="Local catalog","",IF(AG1591="Yes",IF(ISNUMBER(E1591),E1591,""),IF(I1591="Keep current",IF(ISNUMBER(E1591),E1591,""),IF(AH1591&lt;&gt;"Yes","",IF(I1591="Approve proposed",F1591,IF(AND(I1591="Use my price",AND(ISNUMBER(J1591),J1591&gt;0)),J1591,""))))))</f>
        <v/>
      </c>
      <c r="M1591" t="str" s="7">
        <f>IF(AND(AG1591="Yes",OR(I1591="Approve proposed",I1591="Use my price")),"CHECK: protected price kept current",IF(OR(I1591="Unreviewed",I1591=""),"Pending review",IF(I1591="Hold","On hold",IF(I1591="Keep current",IF(ISNUMBER(E1591),"Kept current","CHECK: no confirmed current price"),IF(AH1591&lt;&gt;"Yes","CHECK: source needs review",IF(AND(I1591="Use my price",NOT(AND(ISNUMBER(J1591),J1591&gt;0))),"CHECK: enter a price above zero",IF(NOT(OR(I1591="Approve proposed",I1591="Use my price")),"CHECK: choose a listed decision",IF(OR(NOT(ISNUMBER(L1591)),L1591&lt;=0,NOT(ISNUMBER(Y1591)),Y1591&lt;=0,X1591&gt;=1),"CHECK: price or base unavailable",IF(L1591/(Y1591*(1-X1591))-1&lt;0,"CHECK: price below local base","Ready")))))))))</f>
        <v>Pending review</v>
      </c>
      <c r="N1591" s="18">
        <v>2.8</v>
      </c>
      <c r="O1591" s="19">
        <v>0.4</v>
      </c>
      <c r="P1591" s="14">
        <v>0.51</v>
      </c>
      <c r="Q1591" s="20" t="str">
        <f>IF(AND(ISNUMBER(L1591),ISNUMBER(Y1591),Y1591&gt;0,X1591&lt;1),ROUND(L1591/(Y1591*(1-X1591))-1,4),"")</f>
        <v/>
      </c>
      <c r="R1591" s="12">
        <v>0</v>
      </c>
      <c r="S1591" s="13">
        <f>IF(AND(ISNUMBER(E1591),E1591&gt;0,ISNUMBER(F1591)),R1591*(F1591/E1591-1)*(1-'Start Here'!$B$16),0)</f>
        <v>0</v>
      </c>
      <c r="T1591" s="17">
        <f>IF(AND(M1591="Ready",OR(I1591="Approve proposed",AND(I1591="Use my price",AND(ISNUMBER(J1591),J1591&gt;0))),ISNUMBER(L1591),E1591&gt;0),R1591*(L1591/E1591-1)*(1-'Start Here'!$B$16),0)</f>
        <v>0</v>
      </c>
      <c r="U1591" t="str" s="6">
        <v>Currently hidden; do not activate automatically</v>
      </c>
      <c r="V1591" t="str" s="21">
        <v>No</v>
      </c>
      <c r="W1591" t="str" s="21">
        <v>No</v>
      </c>
      <c r="X1591" s="22">
        <v>0</v>
      </c>
      <c r="Y1591" s="18">
        <v>2</v>
      </c>
      <c r="AB1591" t="str" s="6">
        <v>2026-10-01 10:41:27 UTC</v>
      </c>
      <c r="AC1591" t="str" s="6">
        <v>Local Line cache</v>
      </c>
      <c r="AD1591" s="23">
        <v>1122274</v>
      </c>
      <c r="AE1591" s="23">
        <v>950702</v>
      </c>
      <c r="AF1591" t="str" s="23">
        <v>1122274:950702:member</v>
      </c>
      <c r="AG1591" t="str" s="23">
        <v>No</v>
      </c>
      <c r="AH1591" t="str" s="23">
        <v>Yes</v>
      </c>
      <c r="AI1591" s="18">
        <v>0</v>
      </c>
    </row>
    <row r="1592" ht="32" customHeight="1">
      <c r="A1592" t="str" s="7">
        <v>Grazier's Garden</v>
      </c>
      <c r="B1592" t="str" s="7">
        <v>Garlic Scapes</v>
      </c>
      <c r="C1592" t="str" s="7">
        <v>bu</v>
      </c>
      <c r="D1592" t="str" s="7">
        <v>Guest Basket</v>
      </c>
      <c r="E1592" s="12">
        <v>2.8</v>
      </c>
      <c r="F1592" s="13">
        <v>3.02</v>
      </c>
      <c r="G1592" s="13">
        <f>IF(AND(ISNUMBER(E1592),ISNUMBER(F1592)),F1592-E1592,"")</f>
        <v>0.22</v>
      </c>
      <c r="H1592" s="14">
        <f>IF(AND(ISNUMBER(E1592),E1592&gt;0,ISNUMBER(F1592)),F1592/E1592-1,"")</f>
        <v>0.07857142857142874</v>
      </c>
      <c r="I1592" t="str" s="15">
        <v>Unreviewed</v>
      </c>
      <c r="J1592" s="16"/>
      <c r="K1592" t="str" s="15">
        <v/>
      </c>
      <c r="L1592" s="17" t="str">
        <f>IF(AC1592="Local catalog","",IF(AG1592="Yes",IF(ISNUMBER(E1592),E1592,""),IF(I1592="Keep current",IF(ISNUMBER(E1592),E1592,""),IF(AH1592&lt;&gt;"Yes","",IF(I1592="Approve proposed",F1592,IF(AND(I1592="Use my price",AND(ISNUMBER(J1592),J1592&gt;0)),J1592,""))))))</f>
        <v/>
      </c>
      <c r="M1592" t="str" s="7">
        <f>IF(AND(AG1592="Yes",OR(I1592="Approve proposed",I1592="Use my price")),"CHECK: protected price kept current",IF(OR(I1592="Unreviewed",I1592=""),"Pending review",IF(I1592="Hold","On hold",IF(I1592="Keep current",IF(ISNUMBER(E1592),"Kept current","CHECK: no confirmed current price"),IF(AH1592&lt;&gt;"Yes","CHECK: source needs review",IF(AND(I1592="Use my price",NOT(AND(ISNUMBER(J1592),J1592&gt;0))),"CHECK: enter a price above zero",IF(NOT(OR(I1592="Approve proposed",I1592="Use my price")),"CHECK: choose a listed decision",IF(OR(NOT(ISNUMBER(L1592)),L1592&lt;=0,NOT(ISNUMBER(Y1592)),Y1592&lt;=0,X1592&gt;=1),"CHECK: price or base unavailable",IF(L1592/(Y1592*(1-X1592))-1&lt;0,"CHECK: price below local base","Ready")))))))))</f>
        <v>Pending review</v>
      </c>
      <c r="N1592" s="18">
        <v>2.8</v>
      </c>
      <c r="O1592" s="19">
        <v>0.4</v>
      </c>
      <c r="P1592" s="14">
        <v>0.51</v>
      </c>
      <c r="Q1592" s="20" t="str">
        <f>IF(AND(ISNUMBER(L1592),ISNUMBER(Y1592),Y1592&gt;0,X1592&lt;1),ROUND(L1592/(Y1592*(1-X1592))-1,4),"")</f>
        <v/>
      </c>
      <c r="R1592" s="12">
        <v>39.2</v>
      </c>
      <c r="S1592" s="13">
        <f>IF(AND(ISNUMBER(E1592),E1592&gt;0,ISNUMBER(F1592)),R1592*(F1592/E1592-1)*(1-'Start Here'!$B$16),0)</f>
        <v>2.9876000000000063</v>
      </c>
      <c r="T1592" s="17">
        <f>IF(AND(M1592="Ready",OR(I1592="Approve proposed",AND(I1592="Use my price",AND(ISNUMBER(J1592),J1592&gt;0))),ISNUMBER(L1592),E1592&gt;0),R1592*(L1592/E1592-1)*(1-'Start Here'!$B$16),0)</f>
        <v>0</v>
      </c>
      <c r="U1592" t="str" s="6">
        <v>Currently hidden; do not activate automatically</v>
      </c>
      <c r="V1592" t="str" s="21">
        <v>No</v>
      </c>
      <c r="W1592" t="str" s="21">
        <v>No</v>
      </c>
      <c r="X1592" s="22">
        <v>0</v>
      </c>
      <c r="Y1592" s="18">
        <v>2</v>
      </c>
      <c r="AB1592" t="str" s="6">
        <v>2026-10-01 10:41:27 UTC</v>
      </c>
      <c r="AC1592" t="str" s="6">
        <v>Local Line cache</v>
      </c>
      <c r="AD1592" s="23">
        <v>1122274</v>
      </c>
      <c r="AE1592" s="23">
        <v>950702</v>
      </c>
      <c r="AF1592" t="str" s="23">
        <v>1122274:950702:guest</v>
      </c>
      <c r="AG1592" t="str" s="23">
        <v>No</v>
      </c>
      <c r="AH1592" t="str" s="23">
        <v>Yes</v>
      </c>
      <c r="AI1592" s="18">
        <v>26</v>
      </c>
    </row>
    <row r="1593" ht="32" customHeight="1">
      <c r="A1593" t="str" s="7">
        <v>Grazier's Garden</v>
      </c>
      <c r="B1593" t="str" s="7">
        <v>Garlic Scapes</v>
      </c>
      <c r="C1593" t="str" s="7">
        <v>bu</v>
      </c>
      <c r="D1593" t="str" s="7">
        <v>SNAP</v>
      </c>
      <c r="E1593" s="12">
        <v>2.8</v>
      </c>
      <c r="F1593" s="13">
        <v>2.8</v>
      </c>
      <c r="G1593" s="13">
        <f>IF(AND(ISNUMBER(E1593),ISNUMBER(F1593)),F1593-E1593,"")</f>
        <v>0</v>
      </c>
      <c r="H1593" s="14">
        <f>IF(AND(ISNUMBER(E1593),E1593&gt;0,ISNUMBER(F1593)),F1593/E1593-1,"")</f>
        <v>0</v>
      </c>
      <c r="I1593" t="str" s="15">
        <v>Keep current</v>
      </c>
      <c r="J1593" s="16"/>
      <c r="K1593" t="str" s="15">
        <v/>
      </c>
      <c r="L1593" s="17">
        <f>IF(AC1593="Local catalog","",IF(AG1593="Yes",IF(ISNUMBER(E1593),E1593,""),IF(I1593="Keep current",IF(ISNUMBER(E1593),E1593,""),IF(AH1593&lt;&gt;"Yes","",IF(I1593="Approve proposed",F1593,IF(AND(I1593="Use my price",AND(ISNUMBER(J1593),J1593&gt;0)),J1593,""))))))</f>
        <v>2.8</v>
      </c>
      <c r="M1593" t="str" s="7">
        <f>IF(AND(AG1593="Yes",OR(I1593="Approve proposed",I1593="Use my price")),"CHECK: protected price kept current",IF(OR(I1593="Unreviewed",I1593=""),"Pending review",IF(I1593="Hold","On hold",IF(I1593="Keep current",IF(ISNUMBER(E1593),"Kept current","CHECK: no confirmed current price"),IF(AH1593&lt;&gt;"Yes","CHECK: source needs review",IF(AND(I1593="Use my price",NOT(AND(ISNUMBER(J1593),J1593&gt;0))),"CHECK: enter a price above zero",IF(NOT(OR(I1593="Approve proposed",I1593="Use my price")),"CHECK: choose a listed decision",IF(OR(NOT(ISNUMBER(L1593)),L1593&lt;=0,NOT(ISNUMBER(Y1593)),Y1593&lt;=0,X1593&gt;=1),"CHECK: price or base unavailable",IF(L1593/(Y1593*(1-X1593))-1&lt;0,"CHECK: price below local base","Ready")))))))))</f>
        <v>Kept current</v>
      </c>
      <c r="N1593" s="18">
        <v>2.8</v>
      </c>
      <c r="O1593" s="19">
        <v>0.4</v>
      </c>
      <c r="P1593" s="14">
        <v>0.4</v>
      </c>
      <c r="Q1593" s="20">
        <f>IF(AND(ISNUMBER(L1593),ISNUMBER(Y1593),Y1593&gt;0,X1593&lt;1),ROUND(L1593/(Y1593*(1-X1593))-1,4),"")</f>
        <v>0.4</v>
      </c>
      <c r="R1593" s="12">
        <v>0</v>
      </c>
      <c r="S1593" s="13">
        <f>IF(AND(ISNUMBER(E1593),E1593&gt;0,ISNUMBER(F1593)),R1593*(F1593/E1593-1)*(1-'Start Here'!$B$16),0)</f>
        <v>0</v>
      </c>
      <c r="T1593" s="17">
        <f>IF(AND(M1593="Ready",OR(I1593="Approve proposed",AND(I1593="Use my price",AND(ISNUMBER(J1593),J1593&gt;0))),ISNUMBER(L1593),E1593&gt;0),R1593*(L1593/E1593-1)*(1-'Start Here'!$B$16),0)</f>
        <v>0</v>
      </c>
      <c r="U1593" t="str" s="6">
        <v>SNAP: preserve existing selling price; Currently hidden; do not activate automatically</v>
      </c>
      <c r="V1593" t="str" s="21">
        <v>No</v>
      </c>
      <c r="W1593" t="str" s="21">
        <v>No</v>
      </c>
      <c r="X1593" s="22">
        <v>0</v>
      </c>
      <c r="Y1593" s="18">
        <v>2</v>
      </c>
      <c r="AB1593" t="str" s="6">
        <v>2026-10-01 10:41:27 UTC</v>
      </c>
      <c r="AC1593" t="str" s="6">
        <v>Local Line cache</v>
      </c>
      <c r="AD1593" s="23">
        <v>1122274</v>
      </c>
      <c r="AE1593" s="23">
        <v>950702</v>
      </c>
      <c r="AF1593" t="str" s="23">
        <v>1122274:950702:snap</v>
      </c>
      <c r="AG1593" t="str" s="23">
        <v>Yes</v>
      </c>
      <c r="AH1593" t="str" s="23">
        <v>Yes</v>
      </c>
      <c r="AI1593" s="18">
        <v>0</v>
      </c>
    </row>
    <row r="1594" ht="32" customHeight="1">
      <c r="A1594" t="str" s="7">
        <v>Grazier's Garden</v>
      </c>
      <c r="B1594" t="str" s="7">
        <v>Grazier's Salad Mix</v>
      </c>
      <c r="C1594" t="str" s="7">
        <v>1/2 lb</v>
      </c>
      <c r="D1594" t="str" s="7">
        <v>Herd Share Members</v>
      </c>
      <c r="E1594" s="12">
        <v>5.6</v>
      </c>
      <c r="F1594" s="13">
        <v>6.05</v>
      </c>
      <c r="G1594" s="13">
        <f>IF(AND(ISNUMBER(E1594),ISNUMBER(F1594)),F1594-E1594,"")</f>
        <v>0.45</v>
      </c>
      <c r="H1594" s="14">
        <f>IF(AND(ISNUMBER(E1594),E1594&gt;0,ISNUMBER(F1594)),F1594/E1594-1,"")</f>
        <v>0.0803571428571428</v>
      </c>
      <c r="I1594" t="str" s="15">
        <v>Unreviewed</v>
      </c>
      <c r="J1594" s="16"/>
      <c r="K1594" t="str" s="15">
        <v/>
      </c>
      <c r="L1594" s="17" t="str">
        <f>IF(AC1594="Local catalog","",IF(AG1594="Yes",IF(ISNUMBER(E1594),E1594,""),IF(I1594="Keep current",IF(ISNUMBER(E1594),E1594,""),IF(AH1594&lt;&gt;"Yes","",IF(I1594="Approve proposed",F1594,IF(AND(I1594="Use my price",AND(ISNUMBER(J1594),J1594&gt;0)),J1594,""))))))</f>
        <v/>
      </c>
      <c r="M1594" t="str" s="7">
        <f>IF(AND(AG1594="Yes",OR(I1594="Approve proposed",I1594="Use my price")),"CHECK: protected price kept current",IF(OR(I1594="Unreviewed",I1594=""),"Pending review",IF(I1594="Hold","On hold",IF(I1594="Keep current",IF(ISNUMBER(E1594),"Kept current","CHECK: no confirmed current price"),IF(AH1594&lt;&gt;"Yes","CHECK: source needs review",IF(AND(I1594="Use my price",NOT(AND(ISNUMBER(J1594),J1594&gt;0))),"CHECK: enter a price above zero",IF(NOT(OR(I1594="Approve proposed",I1594="Use my price")),"CHECK: choose a listed decision",IF(OR(NOT(ISNUMBER(L1594)),L1594&lt;=0,NOT(ISNUMBER(Y1594)),Y1594&lt;=0,X1594&gt;=1),"CHECK: price or base unavailable",IF(L1594/(Y1594*(1-X1594))-1&lt;0,"CHECK: price below local base","Ready")))))))))</f>
        <v>Pending review</v>
      </c>
      <c r="N1594" s="18">
        <v>5.6</v>
      </c>
      <c r="O1594" s="19">
        <v>0.4</v>
      </c>
      <c r="P1594" s="14">
        <v>0.5125</v>
      </c>
      <c r="Q1594" s="20" t="str">
        <f>IF(AND(ISNUMBER(L1594),ISNUMBER(Y1594),Y1594&gt;0,X1594&lt;1),ROUND(L1594/(Y1594*(1-X1594))-1,4),"")</f>
        <v/>
      </c>
      <c r="R1594" s="12">
        <v>0</v>
      </c>
      <c r="S1594" s="13">
        <f>IF(AND(ISNUMBER(E1594),E1594&gt;0,ISNUMBER(F1594)),R1594*(F1594/E1594-1)*(1-'Start Here'!$B$16),0)</f>
        <v>0</v>
      </c>
      <c r="T1594" s="17">
        <f>IF(AND(M1594="Ready",OR(I1594="Approve proposed",AND(I1594="Use my price",AND(ISNUMBER(J1594),J1594&gt;0))),ISNUMBER(L1594),E1594&gt;0),R1594*(L1594/E1594-1)*(1-'Start Here'!$B$16),0)</f>
        <v>0</v>
      </c>
      <c r="U1594" t="str" s="6">
        <v>Currently hidden; do not activate automatically</v>
      </c>
      <c r="V1594" t="str" s="21">
        <v>No</v>
      </c>
      <c r="W1594" t="str" s="21">
        <v>No</v>
      </c>
      <c r="X1594" s="22">
        <v>0</v>
      </c>
      <c r="Y1594" s="18">
        <v>4</v>
      </c>
      <c r="AB1594" t="str" s="6">
        <v>2026-10-01 10:41:27 UTC</v>
      </c>
      <c r="AC1594" t="str" s="6">
        <v>Local Line cache</v>
      </c>
      <c r="AD1594" s="23">
        <v>978368</v>
      </c>
      <c r="AE1594" s="23">
        <v>745074</v>
      </c>
      <c r="AF1594" t="str" s="23">
        <v>978368:745074:herdShare</v>
      </c>
      <c r="AG1594" t="str" s="23">
        <v>No</v>
      </c>
      <c r="AH1594" t="str" s="23">
        <v>Yes</v>
      </c>
      <c r="AI1594" s="18">
        <v>0</v>
      </c>
    </row>
    <row r="1595" ht="32" customHeight="1">
      <c r="A1595" t="str" s="7">
        <v>Grazier's Garden</v>
      </c>
      <c r="B1595" t="str" s="7">
        <v>Grazier's Salad Mix</v>
      </c>
      <c r="C1595" t="str" s="7">
        <v>1/2 lb</v>
      </c>
      <c r="D1595" t="str" s="7">
        <v>CSA Members</v>
      </c>
      <c r="E1595" s="12">
        <v>5.6</v>
      </c>
      <c r="F1595" s="13">
        <v>6.05</v>
      </c>
      <c r="G1595" s="13">
        <f>IF(AND(ISNUMBER(E1595),ISNUMBER(F1595)),F1595-E1595,"")</f>
        <v>0.45</v>
      </c>
      <c r="H1595" s="14">
        <f>IF(AND(ISNUMBER(E1595),E1595&gt;0,ISNUMBER(F1595)),F1595/E1595-1,"")</f>
        <v>0.0803571428571428</v>
      </c>
      <c r="I1595" t="str" s="15">
        <v>Unreviewed</v>
      </c>
      <c r="J1595" s="16"/>
      <c r="K1595" t="str" s="15">
        <v/>
      </c>
      <c r="L1595" s="17" t="str">
        <f>IF(AC1595="Local catalog","",IF(AG1595="Yes",IF(ISNUMBER(E1595),E1595,""),IF(I1595="Keep current",IF(ISNUMBER(E1595),E1595,""),IF(AH1595&lt;&gt;"Yes","",IF(I1595="Approve proposed",F1595,IF(AND(I1595="Use my price",AND(ISNUMBER(J1595),J1595&gt;0)),J1595,""))))))</f>
        <v/>
      </c>
      <c r="M1595" t="str" s="7">
        <f>IF(AND(AG1595="Yes",OR(I1595="Approve proposed",I1595="Use my price")),"CHECK: protected price kept current",IF(OR(I1595="Unreviewed",I1595=""),"Pending review",IF(I1595="Hold","On hold",IF(I1595="Keep current",IF(ISNUMBER(E1595),"Kept current","CHECK: no confirmed current price"),IF(AH1595&lt;&gt;"Yes","CHECK: source needs review",IF(AND(I1595="Use my price",NOT(AND(ISNUMBER(J1595),J1595&gt;0))),"CHECK: enter a price above zero",IF(NOT(OR(I1595="Approve proposed",I1595="Use my price")),"CHECK: choose a listed decision",IF(OR(NOT(ISNUMBER(L1595)),L1595&lt;=0,NOT(ISNUMBER(Y1595)),Y1595&lt;=0,X1595&gt;=1),"CHECK: price or base unavailable",IF(L1595/(Y1595*(1-X1595))-1&lt;0,"CHECK: price below local base","Ready")))))))))</f>
        <v>Pending review</v>
      </c>
      <c r="N1595" s="18">
        <v>5.6</v>
      </c>
      <c r="O1595" s="19">
        <v>0.4</v>
      </c>
      <c r="P1595" s="14">
        <v>0.5125</v>
      </c>
      <c r="Q1595" s="20" t="str">
        <f>IF(AND(ISNUMBER(L1595),ISNUMBER(Y1595),Y1595&gt;0,X1595&lt;1),ROUND(L1595/(Y1595*(1-X1595))-1,4),"")</f>
        <v/>
      </c>
      <c r="R1595" s="12">
        <v>0</v>
      </c>
      <c r="S1595" s="13">
        <f>IF(AND(ISNUMBER(E1595),E1595&gt;0,ISNUMBER(F1595)),R1595*(F1595/E1595-1)*(1-'Start Here'!$B$16),0)</f>
        <v>0</v>
      </c>
      <c r="T1595" s="17">
        <f>IF(AND(M1595="Ready",OR(I1595="Approve proposed",AND(I1595="Use my price",AND(ISNUMBER(J1595),J1595&gt;0))),ISNUMBER(L1595),E1595&gt;0),R1595*(L1595/E1595-1)*(1-'Start Here'!$B$16),0)</f>
        <v>0</v>
      </c>
      <c r="U1595" t="str" s="6">
        <v>Currently hidden; do not activate automatically</v>
      </c>
      <c r="V1595" t="str" s="21">
        <v>No</v>
      </c>
      <c r="W1595" t="str" s="21">
        <v>No</v>
      </c>
      <c r="X1595" s="22">
        <v>0</v>
      </c>
      <c r="Y1595" s="18">
        <v>4</v>
      </c>
      <c r="AB1595" t="str" s="6">
        <v>2026-10-01 10:41:27 UTC</v>
      </c>
      <c r="AC1595" t="str" s="6">
        <v>Local Line cache</v>
      </c>
      <c r="AD1595" s="23">
        <v>978368</v>
      </c>
      <c r="AE1595" s="23">
        <v>745074</v>
      </c>
      <c r="AF1595" t="str" s="23">
        <v>978368:745074:member</v>
      </c>
      <c r="AG1595" t="str" s="23">
        <v>No</v>
      </c>
      <c r="AH1595" t="str" s="23">
        <v>Yes</v>
      </c>
      <c r="AI1595" s="18">
        <v>0</v>
      </c>
    </row>
    <row r="1596" ht="32" customHeight="1">
      <c r="A1596" t="str" s="7">
        <v>Grazier's Garden</v>
      </c>
      <c r="B1596" t="str" s="7">
        <v>Grazier's Salad Mix</v>
      </c>
      <c r="C1596" t="str" s="7">
        <v>1/2 lb</v>
      </c>
      <c r="D1596" t="str" s="7">
        <v>Guest Basket</v>
      </c>
      <c r="E1596" s="12">
        <v>5.6</v>
      </c>
      <c r="F1596" s="13">
        <v>6.05</v>
      </c>
      <c r="G1596" s="13">
        <f>IF(AND(ISNUMBER(E1596),ISNUMBER(F1596)),F1596-E1596,"")</f>
        <v>0.45</v>
      </c>
      <c r="H1596" s="14">
        <f>IF(AND(ISNUMBER(E1596),E1596&gt;0,ISNUMBER(F1596)),F1596/E1596-1,"")</f>
        <v>0.0803571428571428</v>
      </c>
      <c r="I1596" t="str" s="15">
        <v>Unreviewed</v>
      </c>
      <c r="J1596" s="16"/>
      <c r="K1596" t="str" s="15">
        <v/>
      </c>
      <c r="L1596" s="17" t="str">
        <f>IF(AC1596="Local catalog","",IF(AG1596="Yes",IF(ISNUMBER(E1596),E1596,""),IF(I1596="Keep current",IF(ISNUMBER(E1596),E1596,""),IF(AH1596&lt;&gt;"Yes","",IF(I1596="Approve proposed",F1596,IF(AND(I1596="Use my price",AND(ISNUMBER(J1596),J1596&gt;0)),J1596,""))))))</f>
        <v/>
      </c>
      <c r="M1596" t="str" s="7">
        <f>IF(AND(AG1596="Yes",OR(I1596="Approve proposed",I1596="Use my price")),"CHECK: protected price kept current",IF(OR(I1596="Unreviewed",I1596=""),"Pending review",IF(I1596="Hold","On hold",IF(I1596="Keep current",IF(ISNUMBER(E1596),"Kept current","CHECK: no confirmed current price"),IF(AH1596&lt;&gt;"Yes","CHECK: source needs review",IF(AND(I1596="Use my price",NOT(AND(ISNUMBER(J1596),J1596&gt;0))),"CHECK: enter a price above zero",IF(NOT(OR(I1596="Approve proposed",I1596="Use my price")),"CHECK: choose a listed decision",IF(OR(NOT(ISNUMBER(L1596)),L1596&lt;=0,NOT(ISNUMBER(Y1596)),Y1596&lt;=0,X1596&gt;=1),"CHECK: price or base unavailable",IF(L1596/(Y1596*(1-X1596))-1&lt;0,"CHECK: price below local base","Ready")))))))))</f>
        <v>Pending review</v>
      </c>
      <c r="N1596" s="18">
        <v>5.6</v>
      </c>
      <c r="O1596" s="19">
        <v>0.4</v>
      </c>
      <c r="P1596" s="14">
        <v>0.5125</v>
      </c>
      <c r="Q1596" s="20" t="str">
        <f>IF(AND(ISNUMBER(L1596),ISNUMBER(Y1596),Y1596&gt;0,X1596&lt;1),ROUND(L1596/(Y1596*(1-X1596))-1,4),"")</f>
        <v/>
      </c>
      <c r="R1596" s="12">
        <v>0</v>
      </c>
      <c r="S1596" s="13">
        <f>IF(AND(ISNUMBER(E1596),E1596&gt;0,ISNUMBER(F1596)),R1596*(F1596/E1596-1)*(1-'Start Here'!$B$16),0)</f>
        <v>0</v>
      </c>
      <c r="T1596" s="17">
        <f>IF(AND(M1596="Ready",OR(I1596="Approve proposed",AND(I1596="Use my price",AND(ISNUMBER(J1596),J1596&gt;0))),ISNUMBER(L1596),E1596&gt;0),R1596*(L1596/E1596-1)*(1-'Start Here'!$B$16),0)</f>
        <v>0</v>
      </c>
      <c r="U1596" t="str" s="6">
        <v>Currently hidden; do not activate automatically</v>
      </c>
      <c r="V1596" t="str" s="21">
        <v>No</v>
      </c>
      <c r="W1596" t="str" s="21">
        <v>No</v>
      </c>
      <c r="X1596" s="22">
        <v>0</v>
      </c>
      <c r="Y1596" s="18">
        <v>4</v>
      </c>
      <c r="AB1596" t="str" s="6">
        <v>2026-10-01 10:41:27 UTC</v>
      </c>
      <c r="AC1596" t="str" s="6">
        <v>Local Line cache</v>
      </c>
      <c r="AD1596" s="23">
        <v>978368</v>
      </c>
      <c r="AE1596" s="23">
        <v>745074</v>
      </c>
      <c r="AF1596" t="str" s="23">
        <v>978368:745074:guest</v>
      </c>
      <c r="AG1596" t="str" s="23">
        <v>No</v>
      </c>
      <c r="AH1596" t="str" s="23">
        <v>Yes</v>
      </c>
      <c r="AI1596" s="18">
        <v>0</v>
      </c>
    </row>
    <row r="1597" ht="32" customHeight="1">
      <c r="A1597" t="str" s="7">
        <v>Grazier's Garden</v>
      </c>
      <c r="B1597" t="str" s="7">
        <v>Grazier's Salad Mix</v>
      </c>
      <c r="C1597" t="str" s="7">
        <v>1/2 lb</v>
      </c>
      <c r="D1597" t="str" s="7">
        <v>SNAP</v>
      </c>
      <c r="E1597" s="12">
        <v>5.6</v>
      </c>
      <c r="F1597" s="13">
        <v>5.6</v>
      </c>
      <c r="G1597" s="13">
        <f>IF(AND(ISNUMBER(E1597),ISNUMBER(F1597)),F1597-E1597,"")</f>
        <v>0</v>
      </c>
      <c r="H1597" s="14">
        <f>IF(AND(ISNUMBER(E1597),E1597&gt;0,ISNUMBER(F1597)),F1597/E1597-1,"")</f>
        <v>0</v>
      </c>
      <c r="I1597" t="str" s="15">
        <v>Keep current</v>
      </c>
      <c r="J1597" s="16"/>
      <c r="K1597" t="str" s="15">
        <v/>
      </c>
      <c r="L1597" s="17">
        <f>IF(AC1597="Local catalog","",IF(AG1597="Yes",IF(ISNUMBER(E1597),E1597,""),IF(I1597="Keep current",IF(ISNUMBER(E1597),E1597,""),IF(AH1597&lt;&gt;"Yes","",IF(I1597="Approve proposed",F1597,IF(AND(I1597="Use my price",AND(ISNUMBER(J1597),J1597&gt;0)),J1597,""))))))</f>
        <v>5.6</v>
      </c>
      <c r="M1597" t="str" s="7">
        <f>IF(AND(AG1597="Yes",OR(I1597="Approve proposed",I1597="Use my price")),"CHECK: protected price kept current",IF(OR(I1597="Unreviewed",I1597=""),"Pending review",IF(I1597="Hold","On hold",IF(I1597="Keep current",IF(ISNUMBER(E1597),"Kept current","CHECK: no confirmed current price"),IF(AH1597&lt;&gt;"Yes","CHECK: source needs review",IF(AND(I1597="Use my price",NOT(AND(ISNUMBER(J1597),J1597&gt;0))),"CHECK: enter a price above zero",IF(NOT(OR(I1597="Approve proposed",I1597="Use my price")),"CHECK: choose a listed decision",IF(OR(NOT(ISNUMBER(L1597)),L1597&lt;=0,NOT(ISNUMBER(Y1597)),Y1597&lt;=0,X1597&gt;=1),"CHECK: price or base unavailable",IF(L1597/(Y1597*(1-X1597))-1&lt;0,"CHECK: price below local base","Ready")))))))))</f>
        <v>Kept current</v>
      </c>
      <c r="N1597" s="18">
        <v>5.6</v>
      </c>
      <c r="O1597" s="19">
        <v>0.4</v>
      </c>
      <c r="P1597" s="14">
        <v>0.4</v>
      </c>
      <c r="Q1597" s="20">
        <f>IF(AND(ISNUMBER(L1597),ISNUMBER(Y1597),Y1597&gt;0,X1597&lt;1),ROUND(L1597/(Y1597*(1-X1597))-1,4),"")</f>
        <v>0.4</v>
      </c>
      <c r="R1597" s="12">
        <v>0</v>
      </c>
      <c r="S1597" s="13">
        <f>IF(AND(ISNUMBER(E1597),E1597&gt;0,ISNUMBER(F1597)),R1597*(F1597/E1597-1)*(1-'Start Here'!$B$16),0)</f>
        <v>0</v>
      </c>
      <c r="T1597" s="17">
        <f>IF(AND(M1597="Ready",OR(I1597="Approve proposed",AND(I1597="Use my price",AND(ISNUMBER(J1597),J1597&gt;0))),ISNUMBER(L1597),E1597&gt;0),R1597*(L1597/E1597-1)*(1-'Start Here'!$B$16),0)</f>
        <v>0</v>
      </c>
      <c r="U1597" t="str" s="6">
        <v>SNAP: preserve existing selling price; Currently hidden; do not activate automatically</v>
      </c>
      <c r="V1597" t="str" s="21">
        <v>No</v>
      </c>
      <c r="W1597" t="str" s="21">
        <v>No</v>
      </c>
      <c r="X1597" s="22">
        <v>0</v>
      </c>
      <c r="Y1597" s="18">
        <v>4</v>
      </c>
      <c r="AB1597" t="str" s="6">
        <v>2026-10-01 10:41:27 UTC</v>
      </c>
      <c r="AC1597" t="str" s="6">
        <v>Local Line cache</v>
      </c>
      <c r="AD1597" s="23">
        <v>978368</v>
      </c>
      <c r="AE1597" s="23">
        <v>745074</v>
      </c>
      <c r="AF1597" t="str" s="23">
        <v>978368:745074:snap</v>
      </c>
      <c r="AG1597" t="str" s="23">
        <v>Yes</v>
      </c>
      <c r="AH1597" t="str" s="23">
        <v>Yes</v>
      </c>
      <c r="AI1597" s="18">
        <v>0</v>
      </c>
    </row>
    <row r="1598" ht="32" customHeight="1">
      <c r="A1598" t="str" s="7">
        <v>Grazier's Garden</v>
      </c>
      <c r="B1598" t="str" s="7">
        <v>Green Tomatoes</v>
      </c>
      <c r="C1598" t="str" s="7">
        <v>1 lb</v>
      </c>
      <c r="D1598" t="str" s="7">
        <v>Herd Share Members</v>
      </c>
      <c r="E1598" s="12">
        <v>2.8</v>
      </c>
      <c r="F1598" s="13">
        <v>3.02</v>
      </c>
      <c r="G1598" s="13">
        <f>IF(AND(ISNUMBER(E1598),ISNUMBER(F1598)),F1598-E1598,"")</f>
        <v>0.22</v>
      </c>
      <c r="H1598" s="14">
        <f>IF(AND(ISNUMBER(E1598),E1598&gt;0,ISNUMBER(F1598)),F1598/E1598-1,"")</f>
        <v>0.07857142857142874</v>
      </c>
      <c r="I1598" t="str" s="15">
        <v>Unreviewed</v>
      </c>
      <c r="J1598" s="16"/>
      <c r="K1598" t="str" s="15">
        <v/>
      </c>
      <c r="L1598" s="17" t="str">
        <f>IF(AC1598="Local catalog","",IF(AG1598="Yes",IF(ISNUMBER(E1598),E1598,""),IF(I1598="Keep current",IF(ISNUMBER(E1598),E1598,""),IF(AH1598&lt;&gt;"Yes","",IF(I1598="Approve proposed",F1598,IF(AND(I1598="Use my price",AND(ISNUMBER(J1598),J1598&gt;0)),J1598,""))))))</f>
        <v/>
      </c>
      <c r="M1598" t="str" s="7">
        <f>IF(AND(AG1598="Yes",OR(I1598="Approve proposed",I1598="Use my price")),"CHECK: protected price kept current",IF(OR(I1598="Unreviewed",I1598=""),"Pending review",IF(I1598="Hold","On hold",IF(I1598="Keep current",IF(ISNUMBER(E1598),"Kept current","CHECK: no confirmed current price"),IF(AH1598&lt;&gt;"Yes","CHECK: source needs review",IF(AND(I1598="Use my price",NOT(AND(ISNUMBER(J1598),J1598&gt;0))),"CHECK: enter a price above zero",IF(NOT(OR(I1598="Approve proposed",I1598="Use my price")),"CHECK: choose a listed decision",IF(OR(NOT(ISNUMBER(L1598)),L1598&lt;=0,NOT(ISNUMBER(Y1598)),Y1598&lt;=0,X1598&gt;=1),"CHECK: price or base unavailable",IF(L1598/(Y1598*(1-X1598))-1&lt;0,"CHECK: price below local base","Ready")))))))))</f>
        <v>Pending review</v>
      </c>
      <c r="N1598" s="18">
        <v>2.8</v>
      </c>
      <c r="O1598" s="19">
        <v>0.4</v>
      </c>
      <c r="P1598" s="14">
        <v>0.51</v>
      </c>
      <c r="Q1598" s="20" t="str">
        <f>IF(AND(ISNUMBER(L1598),ISNUMBER(Y1598),Y1598&gt;0,X1598&lt;1),ROUND(L1598/(Y1598*(1-X1598))-1,4),"")</f>
        <v/>
      </c>
      <c r="R1598" s="12">
        <v>8.4</v>
      </c>
      <c r="S1598" s="13">
        <f>IF(AND(ISNUMBER(E1598),E1598&gt;0,ISNUMBER(F1598)),R1598*(F1598/E1598-1)*(1-'Start Here'!$B$16),0)</f>
        <v>0.6402000000000013</v>
      </c>
      <c r="T1598" s="17">
        <f>IF(AND(M1598="Ready",OR(I1598="Approve proposed",AND(I1598="Use my price",AND(ISNUMBER(J1598),J1598&gt;0))),ISNUMBER(L1598),E1598&gt;0),R1598*(L1598/E1598-1)*(1-'Start Here'!$B$16),0)</f>
        <v>0</v>
      </c>
      <c r="U1598" t="str" s="6">
        <v/>
      </c>
      <c r="V1598" t="str" s="21">
        <v>Yes</v>
      </c>
      <c r="W1598" t="str" s="21">
        <v>No</v>
      </c>
      <c r="X1598" s="22">
        <v>0</v>
      </c>
      <c r="Y1598" s="18">
        <v>2</v>
      </c>
      <c r="AB1598" t="str" s="6">
        <v>2026-10-01 10:41:27 UTC</v>
      </c>
      <c r="AC1598" t="str" s="6">
        <v>Local Line cache</v>
      </c>
      <c r="AD1598" s="23">
        <v>805922</v>
      </c>
      <c r="AE1598" s="23">
        <v>526982</v>
      </c>
      <c r="AF1598" t="str" s="23">
        <v>805922:526982:herdShare</v>
      </c>
      <c r="AG1598" t="str" s="23">
        <v>No</v>
      </c>
      <c r="AH1598" t="str" s="23">
        <v>Yes</v>
      </c>
      <c r="AI1598" s="18">
        <v>6</v>
      </c>
    </row>
    <row r="1599" ht="32" customHeight="1">
      <c r="A1599" t="str" s="7">
        <v>Grazier's Garden</v>
      </c>
      <c r="B1599" t="str" s="7">
        <v>Green Tomatoes</v>
      </c>
      <c r="C1599" t="str" s="7">
        <v>1 lb</v>
      </c>
      <c r="D1599" t="str" s="7">
        <v>CSA Members</v>
      </c>
      <c r="E1599" s="12">
        <v>2.8</v>
      </c>
      <c r="F1599" s="13">
        <v>3.02</v>
      </c>
      <c r="G1599" s="13">
        <f>IF(AND(ISNUMBER(E1599),ISNUMBER(F1599)),F1599-E1599,"")</f>
        <v>0.22</v>
      </c>
      <c r="H1599" s="14">
        <f>IF(AND(ISNUMBER(E1599),E1599&gt;0,ISNUMBER(F1599)),F1599/E1599-1,"")</f>
        <v>0.07857142857142874</v>
      </c>
      <c r="I1599" t="str" s="15">
        <v>Unreviewed</v>
      </c>
      <c r="J1599" s="16"/>
      <c r="K1599" t="str" s="15">
        <v/>
      </c>
      <c r="L1599" s="17" t="str">
        <f>IF(AC1599="Local catalog","",IF(AG1599="Yes",IF(ISNUMBER(E1599),E1599,""),IF(I1599="Keep current",IF(ISNUMBER(E1599),E1599,""),IF(AH1599&lt;&gt;"Yes","",IF(I1599="Approve proposed",F1599,IF(AND(I1599="Use my price",AND(ISNUMBER(J1599),J1599&gt;0)),J1599,""))))))</f>
        <v/>
      </c>
      <c r="M1599" t="str" s="7">
        <f>IF(AND(AG1599="Yes",OR(I1599="Approve proposed",I1599="Use my price")),"CHECK: protected price kept current",IF(OR(I1599="Unreviewed",I1599=""),"Pending review",IF(I1599="Hold","On hold",IF(I1599="Keep current",IF(ISNUMBER(E1599),"Kept current","CHECK: no confirmed current price"),IF(AH1599&lt;&gt;"Yes","CHECK: source needs review",IF(AND(I1599="Use my price",NOT(AND(ISNUMBER(J1599),J1599&gt;0))),"CHECK: enter a price above zero",IF(NOT(OR(I1599="Approve proposed",I1599="Use my price")),"CHECK: choose a listed decision",IF(OR(NOT(ISNUMBER(L1599)),L1599&lt;=0,NOT(ISNUMBER(Y1599)),Y1599&lt;=0,X1599&gt;=1),"CHECK: price or base unavailable",IF(L1599/(Y1599*(1-X1599))-1&lt;0,"CHECK: price below local base","Ready")))))))))</f>
        <v>Pending review</v>
      </c>
      <c r="N1599" s="18">
        <v>2.8</v>
      </c>
      <c r="O1599" s="19">
        <v>0.4</v>
      </c>
      <c r="P1599" s="14">
        <v>0.51</v>
      </c>
      <c r="Q1599" s="20" t="str">
        <f>IF(AND(ISNUMBER(L1599),ISNUMBER(Y1599),Y1599&gt;0,X1599&lt;1),ROUND(L1599/(Y1599*(1-X1599))-1,4),"")</f>
        <v/>
      </c>
      <c r="R1599" s="12">
        <v>0</v>
      </c>
      <c r="S1599" s="13">
        <f>IF(AND(ISNUMBER(E1599),E1599&gt;0,ISNUMBER(F1599)),R1599*(F1599/E1599-1)*(1-'Start Here'!$B$16),0)</f>
        <v>0</v>
      </c>
      <c r="T1599" s="17">
        <f>IF(AND(M1599="Ready",OR(I1599="Approve proposed",AND(I1599="Use my price",AND(ISNUMBER(J1599),J1599&gt;0))),ISNUMBER(L1599),E1599&gt;0),R1599*(L1599/E1599-1)*(1-'Start Here'!$B$16),0)</f>
        <v>0</v>
      </c>
      <c r="U1599" t="str" s="6">
        <v/>
      </c>
      <c r="V1599" t="str" s="21">
        <v>Yes</v>
      </c>
      <c r="W1599" t="str" s="21">
        <v>No</v>
      </c>
      <c r="X1599" s="22">
        <v>0</v>
      </c>
      <c r="Y1599" s="18">
        <v>2</v>
      </c>
      <c r="AB1599" t="str" s="6">
        <v>2026-10-01 10:41:27 UTC</v>
      </c>
      <c r="AC1599" t="str" s="6">
        <v>Local Line cache</v>
      </c>
      <c r="AD1599" s="23">
        <v>805922</v>
      </c>
      <c r="AE1599" s="23">
        <v>526982</v>
      </c>
      <c r="AF1599" t="str" s="23">
        <v>805922:526982:member</v>
      </c>
      <c r="AG1599" t="str" s="23">
        <v>No</v>
      </c>
      <c r="AH1599" t="str" s="23">
        <v>Yes</v>
      </c>
      <c r="AI1599" s="18">
        <v>0</v>
      </c>
    </row>
    <row r="1600" ht="32" customHeight="1">
      <c r="A1600" t="str" s="7">
        <v>Grazier's Garden</v>
      </c>
      <c r="B1600" t="str" s="7">
        <v>Green Tomatoes</v>
      </c>
      <c r="C1600" t="str" s="7">
        <v>1 lb</v>
      </c>
      <c r="D1600" t="str" s="7">
        <v>Guest Basket</v>
      </c>
      <c r="E1600" s="12">
        <v>2.8</v>
      </c>
      <c r="F1600" s="13">
        <v>3.02</v>
      </c>
      <c r="G1600" s="13">
        <f>IF(AND(ISNUMBER(E1600),ISNUMBER(F1600)),F1600-E1600,"")</f>
        <v>0.22</v>
      </c>
      <c r="H1600" s="14">
        <f>IF(AND(ISNUMBER(E1600),E1600&gt;0,ISNUMBER(F1600)),F1600/E1600-1,"")</f>
        <v>0.07857142857142874</v>
      </c>
      <c r="I1600" t="str" s="15">
        <v>Unreviewed</v>
      </c>
      <c r="J1600" s="16"/>
      <c r="K1600" t="str" s="15">
        <v/>
      </c>
      <c r="L1600" s="17" t="str">
        <f>IF(AC1600="Local catalog","",IF(AG1600="Yes",IF(ISNUMBER(E1600),E1600,""),IF(I1600="Keep current",IF(ISNUMBER(E1600),E1600,""),IF(AH1600&lt;&gt;"Yes","",IF(I1600="Approve proposed",F1600,IF(AND(I1600="Use my price",AND(ISNUMBER(J1600),J1600&gt;0)),J1600,""))))))</f>
        <v/>
      </c>
      <c r="M1600" t="str" s="7">
        <f>IF(AND(AG1600="Yes",OR(I1600="Approve proposed",I1600="Use my price")),"CHECK: protected price kept current",IF(OR(I1600="Unreviewed",I1600=""),"Pending review",IF(I1600="Hold","On hold",IF(I1600="Keep current",IF(ISNUMBER(E1600),"Kept current","CHECK: no confirmed current price"),IF(AH1600&lt;&gt;"Yes","CHECK: source needs review",IF(AND(I1600="Use my price",NOT(AND(ISNUMBER(J1600),J1600&gt;0))),"CHECK: enter a price above zero",IF(NOT(OR(I1600="Approve proposed",I1600="Use my price")),"CHECK: choose a listed decision",IF(OR(NOT(ISNUMBER(L1600)),L1600&lt;=0,NOT(ISNUMBER(Y1600)),Y1600&lt;=0,X1600&gt;=1),"CHECK: price or base unavailable",IF(L1600/(Y1600*(1-X1600))-1&lt;0,"CHECK: price below local base","Ready")))))))))</f>
        <v>Pending review</v>
      </c>
      <c r="N1600" s="18">
        <v>2.8</v>
      </c>
      <c r="O1600" s="19">
        <v>0.4</v>
      </c>
      <c r="P1600" s="14">
        <v>0.51</v>
      </c>
      <c r="Q1600" s="20" t="str">
        <f>IF(AND(ISNUMBER(L1600),ISNUMBER(Y1600),Y1600&gt;0,X1600&lt;1),ROUND(L1600/(Y1600*(1-X1600))-1,4),"")</f>
        <v/>
      </c>
      <c r="R1600" s="12">
        <v>0</v>
      </c>
      <c r="S1600" s="13">
        <f>IF(AND(ISNUMBER(E1600),E1600&gt;0,ISNUMBER(F1600)),R1600*(F1600/E1600-1)*(1-'Start Here'!$B$16),0)</f>
        <v>0</v>
      </c>
      <c r="T1600" s="17">
        <f>IF(AND(M1600="Ready",OR(I1600="Approve proposed",AND(I1600="Use my price",AND(ISNUMBER(J1600),J1600&gt;0))),ISNUMBER(L1600),E1600&gt;0),R1600*(L1600/E1600-1)*(1-'Start Here'!$B$16),0)</f>
        <v>0</v>
      </c>
      <c r="U1600" t="str" s="6">
        <v/>
      </c>
      <c r="V1600" t="str" s="21">
        <v>Yes</v>
      </c>
      <c r="W1600" t="str" s="21">
        <v>No</v>
      </c>
      <c r="X1600" s="22">
        <v>0</v>
      </c>
      <c r="Y1600" s="18">
        <v>2</v>
      </c>
      <c r="AB1600" t="str" s="6">
        <v>2026-10-01 10:41:27 UTC</v>
      </c>
      <c r="AC1600" t="str" s="6">
        <v>Local Line cache</v>
      </c>
      <c r="AD1600" s="23">
        <v>805922</v>
      </c>
      <c r="AE1600" s="23">
        <v>526982</v>
      </c>
      <c r="AF1600" t="str" s="23">
        <v>805922:526982:guest</v>
      </c>
      <c r="AG1600" t="str" s="23">
        <v>No</v>
      </c>
      <c r="AH1600" t="str" s="23">
        <v>Yes</v>
      </c>
      <c r="AI1600" s="18">
        <v>0</v>
      </c>
    </row>
    <row r="1601" ht="32" customHeight="1">
      <c r="A1601" t="str" s="7">
        <v>Grazier's Garden</v>
      </c>
      <c r="B1601" t="str" s="7">
        <v>Green Tomatoes</v>
      </c>
      <c r="C1601" t="str" s="7">
        <v>1 lb</v>
      </c>
      <c r="D1601" t="str" s="7">
        <v>SNAP</v>
      </c>
      <c r="E1601" s="12">
        <v>2.8</v>
      </c>
      <c r="F1601" s="13">
        <v>2.8</v>
      </c>
      <c r="G1601" s="13">
        <f>IF(AND(ISNUMBER(E1601),ISNUMBER(F1601)),F1601-E1601,"")</f>
        <v>0</v>
      </c>
      <c r="H1601" s="14">
        <f>IF(AND(ISNUMBER(E1601),E1601&gt;0,ISNUMBER(F1601)),F1601/E1601-1,"")</f>
        <v>0</v>
      </c>
      <c r="I1601" t="str" s="15">
        <v>Keep current</v>
      </c>
      <c r="J1601" s="16"/>
      <c r="K1601" t="str" s="15">
        <v/>
      </c>
      <c r="L1601" s="17">
        <f>IF(AC1601="Local catalog","",IF(AG1601="Yes",IF(ISNUMBER(E1601),E1601,""),IF(I1601="Keep current",IF(ISNUMBER(E1601),E1601,""),IF(AH1601&lt;&gt;"Yes","",IF(I1601="Approve proposed",F1601,IF(AND(I1601="Use my price",AND(ISNUMBER(J1601),J1601&gt;0)),J1601,""))))))</f>
        <v>2.8</v>
      </c>
      <c r="M1601" t="str" s="7">
        <f>IF(AND(AG1601="Yes",OR(I1601="Approve proposed",I1601="Use my price")),"CHECK: protected price kept current",IF(OR(I1601="Unreviewed",I1601=""),"Pending review",IF(I1601="Hold","On hold",IF(I1601="Keep current",IF(ISNUMBER(E1601),"Kept current","CHECK: no confirmed current price"),IF(AH1601&lt;&gt;"Yes","CHECK: source needs review",IF(AND(I1601="Use my price",NOT(AND(ISNUMBER(J1601),J1601&gt;0))),"CHECK: enter a price above zero",IF(NOT(OR(I1601="Approve proposed",I1601="Use my price")),"CHECK: choose a listed decision",IF(OR(NOT(ISNUMBER(L1601)),L1601&lt;=0,NOT(ISNUMBER(Y1601)),Y1601&lt;=0,X1601&gt;=1),"CHECK: price or base unavailable",IF(L1601/(Y1601*(1-X1601))-1&lt;0,"CHECK: price below local base","Ready")))))))))</f>
        <v>Kept current</v>
      </c>
      <c r="N1601" s="18">
        <v>2.8</v>
      </c>
      <c r="O1601" s="19">
        <v>0.4</v>
      </c>
      <c r="P1601" s="14">
        <v>0.4</v>
      </c>
      <c r="Q1601" s="20">
        <f>IF(AND(ISNUMBER(L1601),ISNUMBER(Y1601),Y1601&gt;0,X1601&lt;1),ROUND(L1601/(Y1601*(1-X1601))-1,4),"")</f>
        <v>0.4</v>
      </c>
      <c r="R1601" s="12">
        <v>0</v>
      </c>
      <c r="S1601" s="13">
        <f>IF(AND(ISNUMBER(E1601),E1601&gt;0,ISNUMBER(F1601)),R1601*(F1601/E1601-1)*(1-'Start Here'!$B$16),0)</f>
        <v>0</v>
      </c>
      <c r="T1601" s="17">
        <f>IF(AND(M1601="Ready",OR(I1601="Approve proposed",AND(I1601="Use my price",AND(ISNUMBER(J1601),J1601&gt;0))),ISNUMBER(L1601),E1601&gt;0),R1601*(L1601/E1601-1)*(1-'Start Here'!$B$16),0)</f>
        <v>0</v>
      </c>
      <c r="U1601" t="str" s="6">
        <v>SNAP: preserve existing selling price</v>
      </c>
      <c r="V1601" t="str" s="21">
        <v>Yes</v>
      </c>
      <c r="W1601" t="str" s="21">
        <v>No</v>
      </c>
      <c r="X1601" s="22">
        <v>0</v>
      </c>
      <c r="Y1601" s="18">
        <v>2</v>
      </c>
      <c r="AB1601" t="str" s="6">
        <v>2026-10-01 10:41:27 UTC</v>
      </c>
      <c r="AC1601" t="str" s="6">
        <v>Local Line cache</v>
      </c>
      <c r="AD1601" s="23">
        <v>805922</v>
      </c>
      <c r="AE1601" s="23">
        <v>526982</v>
      </c>
      <c r="AF1601" t="str" s="23">
        <v>805922:526982:snap</v>
      </c>
      <c r="AG1601" t="str" s="23">
        <v>Yes</v>
      </c>
      <c r="AH1601" t="str" s="23">
        <v>Yes</v>
      </c>
      <c r="AI1601" s="18">
        <v>0</v>
      </c>
    </row>
    <row r="1602" ht="32" customHeight="1">
      <c r="A1602" t="str" s="7">
        <v>Grazier's Garden</v>
      </c>
      <c r="B1602" t="str" s="7">
        <v>Heirloom Tomatoes</v>
      </c>
      <c r="C1602" t="str" s="7">
        <v>pound</v>
      </c>
      <c r="D1602" t="str" s="7">
        <v>Herd Share Members</v>
      </c>
      <c r="E1602" s="12">
        <v>4.55</v>
      </c>
      <c r="F1602" s="13">
        <v>4.91</v>
      </c>
      <c r="G1602" s="13">
        <f>IF(AND(ISNUMBER(E1602),ISNUMBER(F1602)),F1602-E1602,"")</f>
        <v>0.36</v>
      </c>
      <c r="H1602" s="14">
        <f>IF(AND(ISNUMBER(E1602),E1602&gt;0,ISNUMBER(F1602)),F1602/E1602-1,"")</f>
        <v>0.07912087912087928</v>
      </c>
      <c r="I1602" t="str" s="15">
        <v>Unreviewed</v>
      </c>
      <c r="J1602" s="16"/>
      <c r="K1602" t="str" s="15">
        <v/>
      </c>
      <c r="L1602" s="17" t="str">
        <f>IF(AC1602="Local catalog","",IF(AG1602="Yes",IF(ISNUMBER(E1602),E1602,""),IF(I1602="Keep current",IF(ISNUMBER(E1602),E1602,""),IF(AH1602&lt;&gt;"Yes","",IF(I1602="Approve proposed",F1602,IF(AND(I1602="Use my price",AND(ISNUMBER(J1602),J1602&gt;0)),J1602,""))))))</f>
        <v/>
      </c>
      <c r="M1602" t="str" s="7">
        <f>IF(AND(AG1602="Yes",OR(I1602="Approve proposed",I1602="Use my price")),"CHECK: protected price kept current",IF(OR(I1602="Unreviewed",I1602=""),"Pending review",IF(I1602="Hold","On hold",IF(I1602="Keep current",IF(ISNUMBER(E1602),"Kept current","CHECK: no confirmed current price"),IF(AH1602&lt;&gt;"Yes","CHECK: source needs review",IF(AND(I1602="Use my price",NOT(AND(ISNUMBER(J1602),J1602&gt;0))),"CHECK: enter a price above zero",IF(NOT(OR(I1602="Approve proposed",I1602="Use my price")),"CHECK: choose a listed decision",IF(OR(NOT(ISNUMBER(L1602)),L1602&lt;=0,NOT(ISNUMBER(Y1602)),Y1602&lt;=0,X1602&gt;=1),"CHECK: price or base unavailable",IF(L1602/(Y1602*(1-X1602))-1&lt;0,"CHECK: price below local base","Ready")))))))))</f>
        <v>Pending review</v>
      </c>
      <c r="N1602" s="18">
        <v>4.55</v>
      </c>
      <c r="O1602" s="19">
        <v>0.4</v>
      </c>
      <c r="P1602" s="14">
        <v>0.5108</v>
      </c>
      <c r="Q1602" s="20" t="str">
        <f>IF(AND(ISNUMBER(L1602),ISNUMBER(Y1602),Y1602&gt;0,X1602&lt;1),ROUND(L1602/(Y1602*(1-X1602))-1,4),"")</f>
        <v/>
      </c>
      <c r="R1602" s="12">
        <v>0</v>
      </c>
      <c r="S1602" s="13">
        <f>IF(AND(ISNUMBER(E1602),E1602&gt;0,ISNUMBER(F1602)),R1602*(F1602/E1602-1)*(1-'Start Here'!$B$16),0)</f>
        <v>0</v>
      </c>
      <c r="T1602" s="17">
        <f>IF(AND(M1602="Ready",OR(I1602="Approve proposed",AND(I1602="Use my price",AND(ISNUMBER(J1602),J1602&gt;0))),ISNUMBER(L1602),E1602&gt;0),R1602*(L1602/E1602-1)*(1-'Start Here'!$B$16),0)</f>
        <v>0</v>
      </c>
      <c r="U1602" t="str" s="6">
        <v>Currently hidden; do not activate automatically</v>
      </c>
      <c r="V1602" t="str" s="21">
        <v>No</v>
      </c>
      <c r="W1602" t="str" s="21">
        <v>No</v>
      </c>
      <c r="X1602" s="22">
        <v>0</v>
      </c>
      <c r="Y1602" s="18">
        <v>3.25</v>
      </c>
      <c r="AB1602" t="str" s="6">
        <v>2026-10-01 10:41:27 UTC</v>
      </c>
      <c r="AC1602" t="str" s="6">
        <v>Local Line cache</v>
      </c>
      <c r="AD1602" s="23">
        <v>1000029</v>
      </c>
      <c r="AE1602" s="23">
        <v>777061</v>
      </c>
      <c r="AF1602" t="str" s="23">
        <v>1000029:777061:herdShare</v>
      </c>
      <c r="AG1602" t="str" s="23">
        <v>No</v>
      </c>
      <c r="AH1602" t="str" s="23">
        <v>Yes</v>
      </c>
      <c r="AI1602" s="18">
        <v>0</v>
      </c>
    </row>
    <row r="1603" ht="32" customHeight="1">
      <c r="A1603" t="str" s="7">
        <v>Grazier's Garden</v>
      </c>
      <c r="B1603" t="str" s="7">
        <v>Heirloom Tomatoes</v>
      </c>
      <c r="C1603" t="str" s="7">
        <v>pound</v>
      </c>
      <c r="D1603" t="str" s="7">
        <v>CSA Members</v>
      </c>
      <c r="E1603" s="12">
        <v>4.55</v>
      </c>
      <c r="F1603" s="13">
        <v>4.91</v>
      </c>
      <c r="G1603" s="13">
        <f>IF(AND(ISNUMBER(E1603),ISNUMBER(F1603)),F1603-E1603,"")</f>
        <v>0.36</v>
      </c>
      <c r="H1603" s="14">
        <f>IF(AND(ISNUMBER(E1603),E1603&gt;0,ISNUMBER(F1603)),F1603/E1603-1,"")</f>
        <v>0.07912087912087928</v>
      </c>
      <c r="I1603" t="str" s="15">
        <v>Unreviewed</v>
      </c>
      <c r="J1603" s="16"/>
      <c r="K1603" t="str" s="15">
        <v/>
      </c>
      <c r="L1603" s="17" t="str">
        <f>IF(AC1603="Local catalog","",IF(AG1603="Yes",IF(ISNUMBER(E1603),E1603,""),IF(I1603="Keep current",IF(ISNUMBER(E1603),E1603,""),IF(AH1603&lt;&gt;"Yes","",IF(I1603="Approve proposed",F1603,IF(AND(I1603="Use my price",AND(ISNUMBER(J1603),J1603&gt;0)),J1603,""))))))</f>
        <v/>
      </c>
      <c r="M1603" t="str" s="7">
        <f>IF(AND(AG1603="Yes",OR(I1603="Approve proposed",I1603="Use my price")),"CHECK: protected price kept current",IF(OR(I1603="Unreviewed",I1603=""),"Pending review",IF(I1603="Hold","On hold",IF(I1603="Keep current",IF(ISNUMBER(E1603),"Kept current","CHECK: no confirmed current price"),IF(AH1603&lt;&gt;"Yes","CHECK: source needs review",IF(AND(I1603="Use my price",NOT(AND(ISNUMBER(J1603),J1603&gt;0))),"CHECK: enter a price above zero",IF(NOT(OR(I1603="Approve proposed",I1603="Use my price")),"CHECK: choose a listed decision",IF(OR(NOT(ISNUMBER(L1603)),L1603&lt;=0,NOT(ISNUMBER(Y1603)),Y1603&lt;=0,X1603&gt;=1),"CHECK: price or base unavailable",IF(L1603/(Y1603*(1-X1603))-1&lt;0,"CHECK: price below local base","Ready")))))))))</f>
        <v>Pending review</v>
      </c>
      <c r="N1603" s="18">
        <v>4.55</v>
      </c>
      <c r="O1603" s="19">
        <v>0.4</v>
      </c>
      <c r="P1603" s="14">
        <v>0.5108</v>
      </c>
      <c r="Q1603" s="20" t="str">
        <f>IF(AND(ISNUMBER(L1603),ISNUMBER(Y1603),Y1603&gt;0,X1603&lt;1),ROUND(L1603/(Y1603*(1-X1603))-1,4),"")</f>
        <v/>
      </c>
      <c r="R1603" s="12">
        <v>0</v>
      </c>
      <c r="S1603" s="13">
        <f>IF(AND(ISNUMBER(E1603),E1603&gt;0,ISNUMBER(F1603)),R1603*(F1603/E1603-1)*(1-'Start Here'!$B$16),0)</f>
        <v>0</v>
      </c>
      <c r="T1603" s="17">
        <f>IF(AND(M1603="Ready",OR(I1603="Approve proposed",AND(I1603="Use my price",AND(ISNUMBER(J1603),J1603&gt;0))),ISNUMBER(L1603),E1603&gt;0),R1603*(L1603/E1603-1)*(1-'Start Here'!$B$16),0)</f>
        <v>0</v>
      </c>
      <c r="U1603" t="str" s="6">
        <v>Currently hidden; do not activate automatically</v>
      </c>
      <c r="V1603" t="str" s="21">
        <v>No</v>
      </c>
      <c r="W1603" t="str" s="21">
        <v>No</v>
      </c>
      <c r="X1603" s="22">
        <v>0</v>
      </c>
      <c r="Y1603" s="18">
        <v>3.25</v>
      </c>
      <c r="AB1603" t="str" s="6">
        <v>2026-10-01 10:41:27 UTC</v>
      </c>
      <c r="AC1603" t="str" s="6">
        <v>Local Line cache</v>
      </c>
      <c r="AD1603" s="23">
        <v>1000029</v>
      </c>
      <c r="AE1603" s="23">
        <v>777061</v>
      </c>
      <c r="AF1603" t="str" s="23">
        <v>1000029:777061:member</v>
      </c>
      <c r="AG1603" t="str" s="23">
        <v>No</v>
      </c>
      <c r="AH1603" t="str" s="23">
        <v>Yes</v>
      </c>
      <c r="AI1603" s="18">
        <v>0</v>
      </c>
    </row>
    <row r="1604" ht="32" customHeight="1">
      <c r="A1604" t="str" s="7">
        <v>Grazier's Garden</v>
      </c>
      <c r="B1604" t="str" s="7">
        <v>Heirloom Tomatoes</v>
      </c>
      <c r="C1604" t="str" s="7">
        <v>pound</v>
      </c>
      <c r="D1604" t="str" s="7">
        <v>Guest Basket</v>
      </c>
      <c r="E1604" s="12">
        <v>4.55</v>
      </c>
      <c r="F1604" s="13">
        <v>4.91</v>
      </c>
      <c r="G1604" s="13">
        <f>IF(AND(ISNUMBER(E1604),ISNUMBER(F1604)),F1604-E1604,"")</f>
        <v>0.36</v>
      </c>
      <c r="H1604" s="14">
        <f>IF(AND(ISNUMBER(E1604),E1604&gt;0,ISNUMBER(F1604)),F1604/E1604-1,"")</f>
        <v>0.07912087912087928</v>
      </c>
      <c r="I1604" t="str" s="15">
        <v>Unreviewed</v>
      </c>
      <c r="J1604" s="16"/>
      <c r="K1604" t="str" s="15">
        <v/>
      </c>
      <c r="L1604" s="17" t="str">
        <f>IF(AC1604="Local catalog","",IF(AG1604="Yes",IF(ISNUMBER(E1604),E1604,""),IF(I1604="Keep current",IF(ISNUMBER(E1604),E1604,""),IF(AH1604&lt;&gt;"Yes","",IF(I1604="Approve proposed",F1604,IF(AND(I1604="Use my price",AND(ISNUMBER(J1604),J1604&gt;0)),J1604,""))))))</f>
        <v/>
      </c>
      <c r="M1604" t="str" s="7">
        <f>IF(AND(AG1604="Yes",OR(I1604="Approve proposed",I1604="Use my price")),"CHECK: protected price kept current",IF(OR(I1604="Unreviewed",I1604=""),"Pending review",IF(I1604="Hold","On hold",IF(I1604="Keep current",IF(ISNUMBER(E1604),"Kept current","CHECK: no confirmed current price"),IF(AH1604&lt;&gt;"Yes","CHECK: source needs review",IF(AND(I1604="Use my price",NOT(AND(ISNUMBER(J1604),J1604&gt;0))),"CHECK: enter a price above zero",IF(NOT(OR(I1604="Approve proposed",I1604="Use my price")),"CHECK: choose a listed decision",IF(OR(NOT(ISNUMBER(L1604)),L1604&lt;=0,NOT(ISNUMBER(Y1604)),Y1604&lt;=0,X1604&gt;=1),"CHECK: price or base unavailable",IF(L1604/(Y1604*(1-X1604))-1&lt;0,"CHECK: price below local base","Ready")))))))))</f>
        <v>Pending review</v>
      </c>
      <c r="N1604" s="18">
        <v>4.55</v>
      </c>
      <c r="O1604" s="19">
        <v>0.4</v>
      </c>
      <c r="P1604" s="14">
        <v>0.5108</v>
      </c>
      <c r="Q1604" s="20" t="str">
        <f>IF(AND(ISNUMBER(L1604),ISNUMBER(Y1604),Y1604&gt;0,X1604&lt;1),ROUND(L1604/(Y1604*(1-X1604))-1,4),"")</f>
        <v/>
      </c>
      <c r="R1604" s="12">
        <v>0</v>
      </c>
      <c r="S1604" s="13">
        <f>IF(AND(ISNUMBER(E1604),E1604&gt;0,ISNUMBER(F1604)),R1604*(F1604/E1604-1)*(1-'Start Here'!$B$16),0)</f>
        <v>0</v>
      </c>
      <c r="T1604" s="17">
        <f>IF(AND(M1604="Ready",OR(I1604="Approve proposed",AND(I1604="Use my price",AND(ISNUMBER(J1604),J1604&gt;0))),ISNUMBER(L1604),E1604&gt;0),R1604*(L1604/E1604-1)*(1-'Start Here'!$B$16),0)</f>
        <v>0</v>
      </c>
      <c r="U1604" t="str" s="6">
        <v>Currently hidden; do not activate automatically</v>
      </c>
      <c r="V1604" t="str" s="21">
        <v>No</v>
      </c>
      <c r="W1604" t="str" s="21">
        <v>No</v>
      </c>
      <c r="X1604" s="22">
        <v>0</v>
      </c>
      <c r="Y1604" s="18">
        <v>3.25</v>
      </c>
      <c r="AB1604" t="str" s="6">
        <v>2026-10-01 10:41:27 UTC</v>
      </c>
      <c r="AC1604" t="str" s="6">
        <v>Local Line cache</v>
      </c>
      <c r="AD1604" s="23">
        <v>1000029</v>
      </c>
      <c r="AE1604" s="23">
        <v>777061</v>
      </c>
      <c r="AF1604" t="str" s="23">
        <v>1000029:777061:guest</v>
      </c>
      <c r="AG1604" t="str" s="23">
        <v>No</v>
      </c>
      <c r="AH1604" t="str" s="23">
        <v>Yes</v>
      </c>
      <c r="AI1604" s="18">
        <v>0</v>
      </c>
    </row>
    <row r="1605" ht="32" customHeight="1">
      <c r="A1605" t="str" s="7">
        <v>Grazier's Garden</v>
      </c>
      <c r="B1605" t="str" s="7">
        <v>Heirloom Tomatoes</v>
      </c>
      <c r="C1605" t="str" s="7">
        <v>pound</v>
      </c>
      <c r="D1605" t="str" s="7">
        <v>SNAP</v>
      </c>
      <c r="E1605" s="12">
        <v>4.55</v>
      </c>
      <c r="F1605" s="13">
        <v>4.55</v>
      </c>
      <c r="G1605" s="13">
        <f>IF(AND(ISNUMBER(E1605),ISNUMBER(F1605)),F1605-E1605,"")</f>
        <v>0</v>
      </c>
      <c r="H1605" s="14">
        <f>IF(AND(ISNUMBER(E1605),E1605&gt;0,ISNUMBER(F1605)),F1605/E1605-1,"")</f>
        <v>0</v>
      </c>
      <c r="I1605" t="str" s="15">
        <v>Keep current</v>
      </c>
      <c r="J1605" s="16"/>
      <c r="K1605" t="str" s="15">
        <v/>
      </c>
      <c r="L1605" s="17">
        <f>IF(AC1605="Local catalog","",IF(AG1605="Yes",IF(ISNUMBER(E1605),E1605,""),IF(I1605="Keep current",IF(ISNUMBER(E1605),E1605,""),IF(AH1605&lt;&gt;"Yes","",IF(I1605="Approve proposed",F1605,IF(AND(I1605="Use my price",AND(ISNUMBER(J1605),J1605&gt;0)),J1605,""))))))</f>
        <v>4.55</v>
      </c>
      <c r="M1605" t="str" s="7">
        <f>IF(AND(AG1605="Yes",OR(I1605="Approve proposed",I1605="Use my price")),"CHECK: protected price kept current",IF(OR(I1605="Unreviewed",I1605=""),"Pending review",IF(I1605="Hold","On hold",IF(I1605="Keep current",IF(ISNUMBER(E1605),"Kept current","CHECK: no confirmed current price"),IF(AH1605&lt;&gt;"Yes","CHECK: source needs review",IF(AND(I1605="Use my price",NOT(AND(ISNUMBER(J1605),J1605&gt;0))),"CHECK: enter a price above zero",IF(NOT(OR(I1605="Approve proposed",I1605="Use my price")),"CHECK: choose a listed decision",IF(OR(NOT(ISNUMBER(L1605)),L1605&lt;=0,NOT(ISNUMBER(Y1605)),Y1605&lt;=0,X1605&gt;=1),"CHECK: price or base unavailable",IF(L1605/(Y1605*(1-X1605))-1&lt;0,"CHECK: price below local base","Ready")))))))))</f>
        <v>Kept current</v>
      </c>
      <c r="N1605" s="18">
        <v>4.55</v>
      </c>
      <c r="O1605" s="19">
        <v>0.4</v>
      </c>
      <c r="P1605" s="14">
        <v>0.4</v>
      </c>
      <c r="Q1605" s="20">
        <f>IF(AND(ISNUMBER(L1605),ISNUMBER(Y1605),Y1605&gt;0,X1605&lt;1),ROUND(L1605/(Y1605*(1-X1605))-1,4),"")</f>
        <v>0.4</v>
      </c>
      <c r="R1605" s="12">
        <v>0</v>
      </c>
      <c r="S1605" s="13">
        <f>IF(AND(ISNUMBER(E1605),E1605&gt;0,ISNUMBER(F1605)),R1605*(F1605/E1605-1)*(1-'Start Here'!$B$16),0)</f>
        <v>0</v>
      </c>
      <c r="T1605" s="17">
        <f>IF(AND(M1605="Ready",OR(I1605="Approve proposed",AND(I1605="Use my price",AND(ISNUMBER(J1605),J1605&gt;0))),ISNUMBER(L1605),E1605&gt;0),R1605*(L1605/E1605-1)*(1-'Start Here'!$B$16),0)</f>
        <v>0</v>
      </c>
      <c r="U1605" t="str" s="6">
        <v>SNAP: preserve existing selling price; Currently hidden; do not activate automatically</v>
      </c>
      <c r="V1605" t="str" s="21">
        <v>No</v>
      </c>
      <c r="W1605" t="str" s="21">
        <v>No</v>
      </c>
      <c r="X1605" s="22">
        <v>0</v>
      </c>
      <c r="Y1605" s="18">
        <v>3.25</v>
      </c>
      <c r="AB1605" t="str" s="6">
        <v>2026-10-01 10:41:27 UTC</v>
      </c>
      <c r="AC1605" t="str" s="6">
        <v>Local Line cache</v>
      </c>
      <c r="AD1605" s="23">
        <v>1000029</v>
      </c>
      <c r="AE1605" s="23">
        <v>777061</v>
      </c>
      <c r="AF1605" t="str" s="23">
        <v>1000029:777061:snap</v>
      </c>
      <c r="AG1605" t="str" s="23">
        <v>Yes</v>
      </c>
      <c r="AH1605" t="str" s="23">
        <v>Yes</v>
      </c>
      <c r="AI1605" s="18">
        <v>0</v>
      </c>
    </row>
    <row r="1606" ht="32" customHeight="1">
      <c r="A1606" t="str" s="7">
        <v>Grazier's Garden</v>
      </c>
      <c r="B1606" t="str" s="7">
        <v>Honeydew Melon</v>
      </c>
      <c r="C1606" t="str" s="7">
        <v>each</v>
      </c>
      <c r="D1606" t="str" s="7">
        <v>Herd Share Members</v>
      </c>
      <c r="E1606" s="12">
        <v>9.31</v>
      </c>
      <c r="F1606" s="13">
        <v>10.05</v>
      </c>
      <c r="G1606" s="13">
        <f>IF(AND(ISNUMBER(E1606),ISNUMBER(F1606)),F1606-E1606,"")</f>
        <v>0.74</v>
      </c>
      <c r="H1606" s="14">
        <f>IF(AND(ISNUMBER(E1606),E1606&gt;0,ISNUMBER(F1606)),F1606/E1606-1,"")</f>
        <v>0.07948442534908695</v>
      </c>
      <c r="I1606" t="str" s="15">
        <v>Unreviewed</v>
      </c>
      <c r="J1606" s="16"/>
      <c r="K1606" t="str" s="15">
        <v/>
      </c>
      <c r="L1606" s="17" t="str">
        <f>IF(AC1606="Local catalog","",IF(AG1606="Yes",IF(ISNUMBER(E1606),E1606,""),IF(I1606="Keep current",IF(ISNUMBER(E1606),E1606,""),IF(AH1606&lt;&gt;"Yes","",IF(I1606="Approve proposed",F1606,IF(AND(I1606="Use my price",AND(ISNUMBER(J1606),J1606&gt;0)),J1606,""))))))</f>
        <v/>
      </c>
      <c r="M1606" t="str" s="7">
        <f>IF(AND(AG1606="Yes",OR(I1606="Approve proposed",I1606="Use my price")),"CHECK: protected price kept current",IF(OR(I1606="Unreviewed",I1606=""),"Pending review",IF(I1606="Hold","On hold",IF(I1606="Keep current",IF(ISNUMBER(E1606),"Kept current","CHECK: no confirmed current price"),IF(AH1606&lt;&gt;"Yes","CHECK: source needs review",IF(AND(I1606="Use my price",NOT(AND(ISNUMBER(J1606),J1606&gt;0))),"CHECK: enter a price above zero",IF(NOT(OR(I1606="Approve proposed",I1606="Use my price")),"CHECK: choose a listed decision",IF(OR(NOT(ISNUMBER(L1606)),L1606&lt;=0,NOT(ISNUMBER(Y1606)),Y1606&lt;=0,X1606&gt;=1),"CHECK: price or base unavailable",IF(L1606/(Y1606*(1-X1606))-1&lt;0,"CHECK: price below local base","Ready")))))))))</f>
        <v>Pending review</v>
      </c>
      <c r="N1606" s="18">
        <v>9.31</v>
      </c>
      <c r="O1606" s="19">
        <v>0.4</v>
      </c>
      <c r="P1606" s="14">
        <v>0.5113</v>
      </c>
      <c r="Q1606" s="20" t="str">
        <f>IF(AND(ISNUMBER(L1606),ISNUMBER(Y1606),Y1606&gt;0,X1606&lt;1),ROUND(L1606/(Y1606*(1-X1606))-1,4),"")</f>
        <v/>
      </c>
      <c r="R1606" s="12">
        <v>0</v>
      </c>
      <c r="S1606" s="13">
        <f>IF(AND(ISNUMBER(E1606),E1606&gt;0,ISNUMBER(F1606)),R1606*(F1606/E1606-1)*(1-'Start Here'!$B$16),0)</f>
        <v>0</v>
      </c>
      <c r="T1606" s="17">
        <f>IF(AND(M1606="Ready",OR(I1606="Approve proposed",AND(I1606="Use my price",AND(ISNUMBER(J1606),J1606&gt;0))),ISNUMBER(L1606),E1606&gt;0),R1606*(L1606/E1606-1)*(1-'Start Here'!$B$16),0)</f>
        <v>0</v>
      </c>
      <c r="U1606" t="str" s="6">
        <v>Currently hidden; do not activate automatically</v>
      </c>
      <c r="V1606" t="str" s="21">
        <v>No</v>
      </c>
      <c r="W1606" t="str" s="21">
        <v>No</v>
      </c>
      <c r="X1606" s="22">
        <v>0</v>
      </c>
      <c r="Y1606" s="18">
        <v>6.65</v>
      </c>
      <c r="AB1606" t="str" s="6">
        <v>2026-10-01 10:41:27 UTC</v>
      </c>
      <c r="AC1606" t="str" s="6">
        <v>Local Line cache</v>
      </c>
      <c r="AD1606" s="23">
        <v>805757</v>
      </c>
      <c r="AE1606" s="23">
        <v>526812</v>
      </c>
      <c r="AF1606" t="str" s="23">
        <v>805757:526812:herdShare</v>
      </c>
      <c r="AG1606" t="str" s="23">
        <v>No</v>
      </c>
      <c r="AH1606" t="str" s="23">
        <v>Yes</v>
      </c>
      <c r="AI1606" s="18">
        <v>0</v>
      </c>
    </row>
    <row r="1607" ht="32" customHeight="1">
      <c r="A1607" t="str" s="7">
        <v>Grazier's Garden</v>
      </c>
      <c r="B1607" t="str" s="7">
        <v>Honeydew Melon</v>
      </c>
      <c r="C1607" t="str" s="7">
        <v>each</v>
      </c>
      <c r="D1607" t="str" s="7">
        <v>CSA Members</v>
      </c>
      <c r="E1607" s="12">
        <v>9.31</v>
      </c>
      <c r="F1607" s="13">
        <v>10.05</v>
      </c>
      <c r="G1607" s="13">
        <f>IF(AND(ISNUMBER(E1607),ISNUMBER(F1607)),F1607-E1607,"")</f>
        <v>0.74</v>
      </c>
      <c r="H1607" s="14">
        <f>IF(AND(ISNUMBER(E1607),E1607&gt;0,ISNUMBER(F1607)),F1607/E1607-1,"")</f>
        <v>0.07948442534908695</v>
      </c>
      <c r="I1607" t="str" s="15">
        <v>Unreviewed</v>
      </c>
      <c r="J1607" s="16"/>
      <c r="K1607" t="str" s="15">
        <v/>
      </c>
      <c r="L1607" s="17" t="str">
        <f>IF(AC1607="Local catalog","",IF(AG1607="Yes",IF(ISNUMBER(E1607),E1607,""),IF(I1607="Keep current",IF(ISNUMBER(E1607),E1607,""),IF(AH1607&lt;&gt;"Yes","",IF(I1607="Approve proposed",F1607,IF(AND(I1607="Use my price",AND(ISNUMBER(J1607),J1607&gt;0)),J1607,""))))))</f>
        <v/>
      </c>
      <c r="M1607" t="str" s="7">
        <f>IF(AND(AG1607="Yes",OR(I1607="Approve proposed",I1607="Use my price")),"CHECK: protected price kept current",IF(OR(I1607="Unreviewed",I1607=""),"Pending review",IF(I1607="Hold","On hold",IF(I1607="Keep current",IF(ISNUMBER(E1607),"Kept current","CHECK: no confirmed current price"),IF(AH1607&lt;&gt;"Yes","CHECK: source needs review",IF(AND(I1607="Use my price",NOT(AND(ISNUMBER(J1607),J1607&gt;0))),"CHECK: enter a price above zero",IF(NOT(OR(I1607="Approve proposed",I1607="Use my price")),"CHECK: choose a listed decision",IF(OR(NOT(ISNUMBER(L1607)),L1607&lt;=0,NOT(ISNUMBER(Y1607)),Y1607&lt;=0,X1607&gt;=1),"CHECK: price or base unavailable",IF(L1607/(Y1607*(1-X1607))-1&lt;0,"CHECK: price below local base","Ready")))))))))</f>
        <v>Pending review</v>
      </c>
      <c r="N1607" s="18">
        <v>9.31</v>
      </c>
      <c r="O1607" s="19">
        <v>0.4</v>
      </c>
      <c r="P1607" s="14">
        <v>0.5113</v>
      </c>
      <c r="Q1607" s="20" t="str">
        <f>IF(AND(ISNUMBER(L1607),ISNUMBER(Y1607),Y1607&gt;0,X1607&lt;1),ROUND(L1607/(Y1607*(1-X1607))-1,4),"")</f>
        <v/>
      </c>
      <c r="R1607" s="12">
        <v>0</v>
      </c>
      <c r="S1607" s="13">
        <f>IF(AND(ISNUMBER(E1607),E1607&gt;0,ISNUMBER(F1607)),R1607*(F1607/E1607-1)*(1-'Start Here'!$B$16),0)</f>
        <v>0</v>
      </c>
      <c r="T1607" s="17">
        <f>IF(AND(M1607="Ready",OR(I1607="Approve proposed",AND(I1607="Use my price",AND(ISNUMBER(J1607),J1607&gt;0))),ISNUMBER(L1607),E1607&gt;0),R1607*(L1607/E1607-1)*(1-'Start Here'!$B$16),0)</f>
        <v>0</v>
      </c>
      <c r="U1607" t="str" s="6">
        <v>Currently hidden; do not activate automatically</v>
      </c>
      <c r="V1607" t="str" s="21">
        <v>No</v>
      </c>
      <c r="W1607" t="str" s="21">
        <v>No</v>
      </c>
      <c r="X1607" s="22">
        <v>0</v>
      </c>
      <c r="Y1607" s="18">
        <v>6.65</v>
      </c>
      <c r="AB1607" t="str" s="6">
        <v>2026-10-01 10:41:27 UTC</v>
      </c>
      <c r="AC1607" t="str" s="6">
        <v>Local Line cache</v>
      </c>
      <c r="AD1607" s="23">
        <v>805757</v>
      </c>
      <c r="AE1607" s="23">
        <v>526812</v>
      </c>
      <c r="AF1607" t="str" s="23">
        <v>805757:526812:member</v>
      </c>
      <c r="AG1607" t="str" s="23">
        <v>No</v>
      </c>
      <c r="AH1607" t="str" s="23">
        <v>Yes</v>
      </c>
      <c r="AI1607" s="18">
        <v>0</v>
      </c>
    </row>
    <row r="1608" ht="32" customHeight="1">
      <c r="A1608" t="str" s="7">
        <v>Grazier's Garden</v>
      </c>
      <c r="B1608" t="str" s="7">
        <v>Honeydew Melon</v>
      </c>
      <c r="C1608" t="str" s="7">
        <v>each</v>
      </c>
      <c r="D1608" t="str" s="7">
        <v>Guest Basket</v>
      </c>
      <c r="E1608" s="12">
        <v>9.31</v>
      </c>
      <c r="F1608" s="13">
        <v>10.05</v>
      </c>
      <c r="G1608" s="13">
        <f>IF(AND(ISNUMBER(E1608),ISNUMBER(F1608)),F1608-E1608,"")</f>
        <v>0.74</v>
      </c>
      <c r="H1608" s="14">
        <f>IF(AND(ISNUMBER(E1608),E1608&gt;0,ISNUMBER(F1608)),F1608/E1608-1,"")</f>
        <v>0.07948442534908695</v>
      </c>
      <c r="I1608" t="str" s="15">
        <v>Unreviewed</v>
      </c>
      <c r="J1608" s="16"/>
      <c r="K1608" t="str" s="15">
        <v/>
      </c>
      <c r="L1608" s="17" t="str">
        <f>IF(AC1608="Local catalog","",IF(AG1608="Yes",IF(ISNUMBER(E1608),E1608,""),IF(I1608="Keep current",IF(ISNUMBER(E1608),E1608,""),IF(AH1608&lt;&gt;"Yes","",IF(I1608="Approve proposed",F1608,IF(AND(I1608="Use my price",AND(ISNUMBER(J1608),J1608&gt;0)),J1608,""))))))</f>
        <v/>
      </c>
      <c r="M1608" t="str" s="7">
        <f>IF(AND(AG1608="Yes",OR(I1608="Approve proposed",I1608="Use my price")),"CHECK: protected price kept current",IF(OR(I1608="Unreviewed",I1608=""),"Pending review",IF(I1608="Hold","On hold",IF(I1608="Keep current",IF(ISNUMBER(E1608),"Kept current","CHECK: no confirmed current price"),IF(AH1608&lt;&gt;"Yes","CHECK: source needs review",IF(AND(I1608="Use my price",NOT(AND(ISNUMBER(J1608),J1608&gt;0))),"CHECK: enter a price above zero",IF(NOT(OR(I1608="Approve proposed",I1608="Use my price")),"CHECK: choose a listed decision",IF(OR(NOT(ISNUMBER(L1608)),L1608&lt;=0,NOT(ISNUMBER(Y1608)),Y1608&lt;=0,X1608&gt;=1),"CHECK: price or base unavailable",IF(L1608/(Y1608*(1-X1608))-1&lt;0,"CHECK: price below local base","Ready")))))))))</f>
        <v>Pending review</v>
      </c>
      <c r="N1608" s="18">
        <v>9.31</v>
      </c>
      <c r="O1608" s="19">
        <v>0.4</v>
      </c>
      <c r="P1608" s="14">
        <v>0.5113</v>
      </c>
      <c r="Q1608" s="20" t="str">
        <f>IF(AND(ISNUMBER(L1608),ISNUMBER(Y1608),Y1608&gt;0,X1608&lt;1),ROUND(L1608/(Y1608*(1-X1608))-1,4),"")</f>
        <v/>
      </c>
      <c r="R1608" s="12">
        <v>0</v>
      </c>
      <c r="S1608" s="13">
        <f>IF(AND(ISNUMBER(E1608),E1608&gt;0,ISNUMBER(F1608)),R1608*(F1608/E1608-1)*(1-'Start Here'!$B$16),0)</f>
        <v>0</v>
      </c>
      <c r="T1608" s="17">
        <f>IF(AND(M1608="Ready",OR(I1608="Approve proposed",AND(I1608="Use my price",AND(ISNUMBER(J1608),J1608&gt;0))),ISNUMBER(L1608),E1608&gt;0),R1608*(L1608/E1608-1)*(1-'Start Here'!$B$16),0)</f>
        <v>0</v>
      </c>
      <c r="U1608" t="str" s="6">
        <v>Currently hidden; do not activate automatically</v>
      </c>
      <c r="V1608" t="str" s="21">
        <v>No</v>
      </c>
      <c r="W1608" t="str" s="21">
        <v>No</v>
      </c>
      <c r="X1608" s="22">
        <v>0</v>
      </c>
      <c r="Y1608" s="18">
        <v>6.65</v>
      </c>
      <c r="AB1608" t="str" s="6">
        <v>2026-10-01 10:41:27 UTC</v>
      </c>
      <c r="AC1608" t="str" s="6">
        <v>Local Line cache</v>
      </c>
      <c r="AD1608" s="23">
        <v>805757</v>
      </c>
      <c r="AE1608" s="23">
        <v>526812</v>
      </c>
      <c r="AF1608" t="str" s="23">
        <v>805757:526812:guest</v>
      </c>
      <c r="AG1608" t="str" s="23">
        <v>No</v>
      </c>
      <c r="AH1608" t="str" s="23">
        <v>Yes</v>
      </c>
      <c r="AI1608" s="18">
        <v>0</v>
      </c>
    </row>
    <row r="1609" ht="32" customHeight="1">
      <c r="A1609" t="str" s="7">
        <v>Grazier's Garden</v>
      </c>
      <c r="B1609" t="str" s="7">
        <v>Honeydew Melon</v>
      </c>
      <c r="C1609" t="str" s="7">
        <v>each</v>
      </c>
      <c r="D1609" t="str" s="7">
        <v>SNAP</v>
      </c>
      <c r="E1609" s="12">
        <v>9.31</v>
      </c>
      <c r="F1609" s="13">
        <v>9.31</v>
      </c>
      <c r="G1609" s="13">
        <f>IF(AND(ISNUMBER(E1609),ISNUMBER(F1609)),F1609-E1609,"")</f>
        <v>0</v>
      </c>
      <c r="H1609" s="14">
        <f>IF(AND(ISNUMBER(E1609),E1609&gt;0,ISNUMBER(F1609)),F1609/E1609-1,"")</f>
        <v>0</v>
      </c>
      <c r="I1609" t="str" s="15">
        <v>Keep current</v>
      </c>
      <c r="J1609" s="16"/>
      <c r="K1609" t="str" s="15">
        <v/>
      </c>
      <c r="L1609" s="17">
        <f>IF(AC1609="Local catalog","",IF(AG1609="Yes",IF(ISNUMBER(E1609),E1609,""),IF(I1609="Keep current",IF(ISNUMBER(E1609),E1609,""),IF(AH1609&lt;&gt;"Yes","",IF(I1609="Approve proposed",F1609,IF(AND(I1609="Use my price",AND(ISNUMBER(J1609),J1609&gt;0)),J1609,""))))))</f>
        <v>9.31</v>
      </c>
      <c r="M1609" t="str" s="7">
        <f>IF(AND(AG1609="Yes",OR(I1609="Approve proposed",I1609="Use my price")),"CHECK: protected price kept current",IF(OR(I1609="Unreviewed",I1609=""),"Pending review",IF(I1609="Hold","On hold",IF(I1609="Keep current",IF(ISNUMBER(E1609),"Kept current","CHECK: no confirmed current price"),IF(AH1609&lt;&gt;"Yes","CHECK: source needs review",IF(AND(I1609="Use my price",NOT(AND(ISNUMBER(J1609),J1609&gt;0))),"CHECK: enter a price above zero",IF(NOT(OR(I1609="Approve proposed",I1609="Use my price")),"CHECK: choose a listed decision",IF(OR(NOT(ISNUMBER(L1609)),L1609&lt;=0,NOT(ISNUMBER(Y1609)),Y1609&lt;=0,X1609&gt;=1),"CHECK: price or base unavailable",IF(L1609/(Y1609*(1-X1609))-1&lt;0,"CHECK: price below local base","Ready")))))))))</f>
        <v>Kept current</v>
      </c>
      <c r="N1609" s="18">
        <v>9.31</v>
      </c>
      <c r="O1609" s="19">
        <v>0.4</v>
      </c>
      <c r="P1609" s="14">
        <v>0.4</v>
      </c>
      <c r="Q1609" s="20">
        <f>IF(AND(ISNUMBER(L1609),ISNUMBER(Y1609),Y1609&gt;0,X1609&lt;1),ROUND(L1609/(Y1609*(1-X1609))-1,4),"")</f>
        <v>0.4</v>
      </c>
      <c r="R1609" s="12">
        <v>0</v>
      </c>
      <c r="S1609" s="13">
        <f>IF(AND(ISNUMBER(E1609),E1609&gt;0,ISNUMBER(F1609)),R1609*(F1609/E1609-1)*(1-'Start Here'!$B$16),0)</f>
        <v>0</v>
      </c>
      <c r="T1609" s="17">
        <f>IF(AND(M1609="Ready",OR(I1609="Approve proposed",AND(I1609="Use my price",AND(ISNUMBER(J1609),J1609&gt;0))),ISNUMBER(L1609),E1609&gt;0),R1609*(L1609/E1609-1)*(1-'Start Here'!$B$16),0)</f>
        <v>0</v>
      </c>
      <c r="U1609" t="str" s="6">
        <v>SNAP: preserve existing selling price; Currently hidden; do not activate automatically</v>
      </c>
      <c r="V1609" t="str" s="21">
        <v>No</v>
      </c>
      <c r="W1609" t="str" s="21">
        <v>No</v>
      </c>
      <c r="X1609" s="22">
        <v>0</v>
      </c>
      <c r="Y1609" s="18">
        <v>6.65</v>
      </c>
      <c r="AB1609" t="str" s="6">
        <v>2026-10-01 10:41:27 UTC</v>
      </c>
      <c r="AC1609" t="str" s="6">
        <v>Local Line cache</v>
      </c>
      <c r="AD1609" s="23">
        <v>805757</v>
      </c>
      <c r="AE1609" s="23">
        <v>526812</v>
      </c>
      <c r="AF1609" t="str" s="23">
        <v>805757:526812:snap</v>
      </c>
      <c r="AG1609" t="str" s="23">
        <v>Yes</v>
      </c>
      <c r="AH1609" t="str" s="23">
        <v>Yes</v>
      </c>
      <c r="AI1609" s="18">
        <v>0</v>
      </c>
    </row>
    <row r="1610" ht="32" customHeight="1">
      <c r="A1610" t="str" s="7">
        <v>Grazier's Garden</v>
      </c>
      <c r="B1610" t="str" s="7">
        <v>Italian Eggplant</v>
      </c>
      <c r="C1610" t="str" s="7">
        <v>pound</v>
      </c>
      <c r="D1610" t="str" s="7">
        <v>Herd Share Members</v>
      </c>
      <c r="E1610" s="12">
        <v>3.92</v>
      </c>
      <c r="F1610" s="13">
        <v>4.23</v>
      </c>
      <c r="G1610" s="13">
        <f>IF(AND(ISNUMBER(E1610),ISNUMBER(F1610)),F1610-E1610,"")</f>
        <v>0.31</v>
      </c>
      <c r="H1610" s="14">
        <f>IF(AND(ISNUMBER(E1610),E1610&gt;0,ISNUMBER(F1610)),F1610/E1610-1,"")</f>
        <v>0.07908163265306145</v>
      </c>
      <c r="I1610" t="str" s="15">
        <v>Unreviewed</v>
      </c>
      <c r="J1610" s="16"/>
      <c r="K1610" t="str" s="15">
        <v/>
      </c>
      <c r="L1610" s="17" t="str">
        <f>IF(AC1610="Local catalog","",IF(AG1610="Yes",IF(ISNUMBER(E1610),E1610,""),IF(I1610="Keep current",IF(ISNUMBER(E1610),E1610,""),IF(AH1610&lt;&gt;"Yes","",IF(I1610="Approve proposed",F1610,IF(AND(I1610="Use my price",AND(ISNUMBER(J1610),J1610&gt;0)),J1610,""))))))</f>
        <v/>
      </c>
      <c r="M1610" t="str" s="7">
        <f>IF(AND(AG1610="Yes",OR(I1610="Approve proposed",I1610="Use my price")),"CHECK: protected price kept current",IF(OR(I1610="Unreviewed",I1610=""),"Pending review",IF(I1610="Hold","On hold",IF(I1610="Keep current",IF(ISNUMBER(E1610),"Kept current","CHECK: no confirmed current price"),IF(AH1610&lt;&gt;"Yes","CHECK: source needs review",IF(AND(I1610="Use my price",NOT(AND(ISNUMBER(J1610),J1610&gt;0))),"CHECK: enter a price above zero",IF(NOT(OR(I1610="Approve proposed",I1610="Use my price")),"CHECK: choose a listed decision",IF(OR(NOT(ISNUMBER(L1610)),L1610&lt;=0,NOT(ISNUMBER(Y1610)),Y1610&lt;=0,X1610&gt;=1),"CHECK: price or base unavailable",IF(L1610/(Y1610*(1-X1610))-1&lt;0,"CHECK: price below local base","Ready")))))))))</f>
        <v>Pending review</v>
      </c>
      <c r="N1610" s="18">
        <v>3.92</v>
      </c>
      <c r="O1610" s="19">
        <v>0.4</v>
      </c>
      <c r="P1610" s="14">
        <v>0.5107</v>
      </c>
      <c r="Q1610" s="20" t="str">
        <f>IF(AND(ISNUMBER(L1610),ISNUMBER(Y1610),Y1610&gt;0,X1610&lt;1),ROUND(L1610/(Y1610*(1-X1610))-1,4),"")</f>
        <v/>
      </c>
      <c r="R1610" s="12">
        <v>0</v>
      </c>
      <c r="S1610" s="13">
        <f>IF(AND(ISNUMBER(E1610),E1610&gt;0,ISNUMBER(F1610)),R1610*(F1610/E1610-1)*(1-'Start Here'!$B$16),0)</f>
        <v>0</v>
      </c>
      <c r="T1610" s="17">
        <f>IF(AND(M1610="Ready",OR(I1610="Approve proposed",AND(I1610="Use my price",AND(ISNUMBER(J1610),J1610&gt;0))),ISNUMBER(L1610),E1610&gt;0),R1610*(L1610/E1610-1)*(1-'Start Here'!$B$16),0)</f>
        <v>0</v>
      </c>
      <c r="U1610" t="str" s="6">
        <v/>
      </c>
      <c r="V1610" t="str" s="21">
        <v>Yes</v>
      </c>
      <c r="W1610" t="str" s="21">
        <v>No</v>
      </c>
      <c r="X1610" s="22">
        <v>0</v>
      </c>
      <c r="Y1610" s="18">
        <v>2.8</v>
      </c>
      <c r="AB1610" t="str" s="6">
        <v>2026-10-01 10:41:27 UTC</v>
      </c>
      <c r="AC1610" t="str" s="6">
        <v>Local Line cache</v>
      </c>
      <c r="AD1610" s="23">
        <v>812620</v>
      </c>
      <c r="AE1610" s="23">
        <v>534488</v>
      </c>
      <c r="AF1610" t="str" s="23">
        <v>812620:534488:herdShare</v>
      </c>
      <c r="AG1610" t="str" s="23">
        <v>No</v>
      </c>
      <c r="AH1610" t="str" s="23">
        <v>Yes</v>
      </c>
      <c r="AI1610" s="18">
        <v>0</v>
      </c>
    </row>
    <row r="1611" ht="32" customHeight="1">
      <c r="A1611" t="str" s="7">
        <v>Grazier's Garden</v>
      </c>
      <c r="B1611" t="str" s="7">
        <v>Italian Eggplant</v>
      </c>
      <c r="C1611" t="str" s="7">
        <v>pound</v>
      </c>
      <c r="D1611" t="str" s="7">
        <v>CSA Members</v>
      </c>
      <c r="E1611" s="12">
        <v>3.92</v>
      </c>
      <c r="F1611" s="13">
        <v>4.23</v>
      </c>
      <c r="G1611" s="13">
        <f>IF(AND(ISNUMBER(E1611),ISNUMBER(F1611)),F1611-E1611,"")</f>
        <v>0.31</v>
      </c>
      <c r="H1611" s="14">
        <f>IF(AND(ISNUMBER(E1611),E1611&gt;0,ISNUMBER(F1611)),F1611/E1611-1,"")</f>
        <v>0.07908163265306145</v>
      </c>
      <c r="I1611" t="str" s="15">
        <v>Unreviewed</v>
      </c>
      <c r="J1611" s="16"/>
      <c r="K1611" t="str" s="15">
        <v/>
      </c>
      <c r="L1611" s="17" t="str">
        <f>IF(AC1611="Local catalog","",IF(AG1611="Yes",IF(ISNUMBER(E1611),E1611,""),IF(I1611="Keep current",IF(ISNUMBER(E1611),E1611,""),IF(AH1611&lt;&gt;"Yes","",IF(I1611="Approve proposed",F1611,IF(AND(I1611="Use my price",AND(ISNUMBER(J1611),J1611&gt;0)),J1611,""))))))</f>
        <v/>
      </c>
      <c r="M1611" t="str" s="7">
        <f>IF(AND(AG1611="Yes",OR(I1611="Approve proposed",I1611="Use my price")),"CHECK: protected price kept current",IF(OR(I1611="Unreviewed",I1611=""),"Pending review",IF(I1611="Hold","On hold",IF(I1611="Keep current",IF(ISNUMBER(E1611),"Kept current","CHECK: no confirmed current price"),IF(AH1611&lt;&gt;"Yes","CHECK: source needs review",IF(AND(I1611="Use my price",NOT(AND(ISNUMBER(J1611),J1611&gt;0))),"CHECK: enter a price above zero",IF(NOT(OR(I1611="Approve proposed",I1611="Use my price")),"CHECK: choose a listed decision",IF(OR(NOT(ISNUMBER(L1611)),L1611&lt;=0,NOT(ISNUMBER(Y1611)),Y1611&lt;=0,X1611&gt;=1),"CHECK: price or base unavailable",IF(L1611/(Y1611*(1-X1611))-1&lt;0,"CHECK: price below local base","Ready")))))))))</f>
        <v>Pending review</v>
      </c>
      <c r="N1611" s="18">
        <v>3.92</v>
      </c>
      <c r="O1611" s="19">
        <v>0.4</v>
      </c>
      <c r="P1611" s="14">
        <v>0.5107</v>
      </c>
      <c r="Q1611" s="20" t="str">
        <f>IF(AND(ISNUMBER(L1611),ISNUMBER(Y1611),Y1611&gt;0,X1611&lt;1),ROUND(L1611/(Y1611*(1-X1611))-1,4),"")</f>
        <v/>
      </c>
      <c r="R1611" s="12">
        <v>0</v>
      </c>
      <c r="S1611" s="13">
        <f>IF(AND(ISNUMBER(E1611),E1611&gt;0,ISNUMBER(F1611)),R1611*(F1611/E1611-1)*(1-'Start Here'!$B$16),0)</f>
        <v>0</v>
      </c>
      <c r="T1611" s="17">
        <f>IF(AND(M1611="Ready",OR(I1611="Approve proposed",AND(I1611="Use my price",AND(ISNUMBER(J1611),J1611&gt;0))),ISNUMBER(L1611),E1611&gt;0),R1611*(L1611/E1611-1)*(1-'Start Here'!$B$16),0)</f>
        <v>0</v>
      </c>
      <c r="U1611" t="str" s="6">
        <v/>
      </c>
      <c r="V1611" t="str" s="21">
        <v>Yes</v>
      </c>
      <c r="W1611" t="str" s="21">
        <v>No</v>
      </c>
      <c r="X1611" s="22">
        <v>0</v>
      </c>
      <c r="Y1611" s="18">
        <v>2.8</v>
      </c>
      <c r="AB1611" t="str" s="6">
        <v>2026-10-01 10:41:27 UTC</v>
      </c>
      <c r="AC1611" t="str" s="6">
        <v>Local Line cache</v>
      </c>
      <c r="AD1611" s="23">
        <v>812620</v>
      </c>
      <c r="AE1611" s="23">
        <v>534488</v>
      </c>
      <c r="AF1611" t="str" s="23">
        <v>812620:534488:member</v>
      </c>
      <c r="AG1611" t="str" s="23">
        <v>No</v>
      </c>
      <c r="AH1611" t="str" s="23">
        <v>Yes</v>
      </c>
      <c r="AI1611" s="18">
        <v>0</v>
      </c>
    </row>
    <row r="1612" ht="32" customHeight="1">
      <c r="A1612" t="str" s="7">
        <v>Grazier's Garden</v>
      </c>
      <c r="B1612" t="str" s="7">
        <v>Italian Eggplant</v>
      </c>
      <c r="C1612" t="str" s="7">
        <v>pound</v>
      </c>
      <c r="D1612" t="str" s="7">
        <v>Guest Basket</v>
      </c>
      <c r="E1612" s="12">
        <v>3.92</v>
      </c>
      <c r="F1612" s="13">
        <v>4.23</v>
      </c>
      <c r="G1612" s="13">
        <f>IF(AND(ISNUMBER(E1612),ISNUMBER(F1612)),F1612-E1612,"")</f>
        <v>0.31</v>
      </c>
      <c r="H1612" s="14">
        <f>IF(AND(ISNUMBER(E1612),E1612&gt;0,ISNUMBER(F1612)),F1612/E1612-1,"")</f>
        <v>0.07908163265306145</v>
      </c>
      <c r="I1612" t="str" s="15">
        <v>Unreviewed</v>
      </c>
      <c r="J1612" s="16"/>
      <c r="K1612" t="str" s="15">
        <v/>
      </c>
      <c r="L1612" s="17" t="str">
        <f>IF(AC1612="Local catalog","",IF(AG1612="Yes",IF(ISNUMBER(E1612),E1612,""),IF(I1612="Keep current",IF(ISNUMBER(E1612),E1612,""),IF(AH1612&lt;&gt;"Yes","",IF(I1612="Approve proposed",F1612,IF(AND(I1612="Use my price",AND(ISNUMBER(J1612),J1612&gt;0)),J1612,""))))))</f>
        <v/>
      </c>
      <c r="M1612" t="str" s="7">
        <f>IF(AND(AG1612="Yes",OR(I1612="Approve proposed",I1612="Use my price")),"CHECK: protected price kept current",IF(OR(I1612="Unreviewed",I1612=""),"Pending review",IF(I1612="Hold","On hold",IF(I1612="Keep current",IF(ISNUMBER(E1612),"Kept current","CHECK: no confirmed current price"),IF(AH1612&lt;&gt;"Yes","CHECK: source needs review",IF(AND(I1612="Use my price",NOT(AND(ISNUMBER(J1612),J1612&gt;0))),"CHECK: enter a price above zero",IF(NOT(OR(I1612="Approve proposed",I1612="Use my price")),"CHECK: choose a listed decision",IF(OR(NOT(ISNUMBER(L1612)),L1612&lt;=0,NOT(ISNUMBER(Y1612)),Y1612&lt;=0,X1612&gt;=1),"CHECK: price or base unavailable",IF(L1612/(Y1612*(1-X1612))-1&lt;0,"CHECK: price below local base","Ready")))))))))</f>
        <v>Pending review</v>
      </c>
      <c r="N1612" s="18">
        <v>3.92</v>
      </c>
      <c r="O1612" s="19">
        <v>0.4</v>
      </c>
      <c r="P1612" s="14">
        <v>0.5107</v>
      </c>
      <c r="Q1612" s="20" t="str">
        <f>IF(AND(ISNUMBER(L1612),ISNUMBER(Y1612),Y1612&gt;0,X1612&lt;1),ROUND(L1612/(Y1612*(1-X1612))-1,4),"")</f>
        <v/>
      </c>
      <c r="R1612" s="12">
        <v>0</v>
      </c>
      <c r="S1612" s="13">
        <f>IF(AND(ISNUMBER(E1612),E1612&gt;0,ISNUMBER(F1612)),R1612*(F1612/E1612-1)*(1-'Start Here'!$B$16),0)</f>
        <v>0</v>
      </c>
      <c r="T1612" s="17">
        <f>IF(AND(M1612="Ready",OR(I1612="Approve proposed",AND(I1612="Use my price",AND(ISNUMBER(J1612),J1612&gt;0))),ISNUMBER(L1612),E1612&gt;0),R1612*(L1612/E1612-1)*(1-'Start Here'!$B$16),0)</f>
        <v>0</v>
      </c>
      <c r="U1612" t="str" s="6">
        <v/>
      </c>
      <c r="V1612" t="str" s="21">
        <v>Yes</v>
      </c>
      <c r="W1612" t="str" s="21">
        <v>No</v>
      </c>
      <c r="X1612" s="22">
        <v>0</v>
      </c>
      <c r="Y1612" s="18">
        <v>2.8</v>
      </c>
      <c r="AB1612" t="str" s="6">
        <v>2026-10-01 10:41:27 UTC</v>
      </c>
      <c r="AC1612" t="str" s="6">
        <v>Local Line cache</v>
      </c>
      <c r="AD1612" s="23">
        <v>812620</v>
      </c>
      <c r="AE1612" s="23">
        <v>534488</v>
      </c>
      <c r="AF1612" t="str" s="23">
        <v>812620:534488:guest</v>
      </c>
      <c r="AG1612" t="str" s="23">
        <v>No</v>
      </c>
      <c r="AH1612" t="str" s="23">
        <v>Yes</v>
      </c>
      <c r="AI1612" s="18">
        <v>0</v>
      </c>
    </row>
    <row r="1613" ht="32" customHeight="1">
      <c r="A1613" t="str" s="7">
        <v>Grazier's Garden</v>
      </c>
      <c r="B1613" t="str" s="7">
        <v>Italian Eggplant</v>
      </c>
      <c r="C1613" t="str" s="7">
        <v>pound</v>
      </c>
      <c r="D1613" t="str" s="7">
        <v>SNAP</v>
      </c>
      <c r="E1613" s="12">
        <v>3.92</v>
      </c>
      <c r="F1613" s="13">
        <v>3.92</v>
      </c>
      <c r="G1613" s="13">
        <f>IF(AND(ISNUMBER(E1613),ISNUMBER(F1613)),F1613-E1613,"")</f>
        <v>0</v>
      </c>
      <c r="H1613" s="14">
        <f>IF(AND(ISNUMBER(E1613),E1613&gt;0,ISNUMBER(F1613)),F1613/E1613-1,"")</f>
        <v>0</v>
      </c>
      <c r="I1613" t="str" s="15">
        <v>Keep current</v>
      </c>
      <c r="J1613" s="16"/>
      <c r="K1613" t="str" s="15">
        <v/>
      </c>
      <c r="L1613" s="17">
        <f>IF(AC1613="Local catalog","",IF(AG1613="Yes",IF(ISNUMBER(E1613),E1613,""),IF(I1613="Keep current",IF(ISNUMBER(E1613),E1613,""),IF(AH1613&lt;&gt;"Yes","",IF(I1613="Approve proposed",F1613,IF(AND(I1613="Use my price",AND(ISNUMBER(J1613),J1613&gt;0)),J1613,""))))))</f>
        <v>3.92</v>
      </c>
      <c r="M1613" t="str" s="7">
        <f>IF(AND(AG1613="Yes",OR(I1613="Approve proposed",I1613="Use my price")),"CHECK: protected price kept current",IF(OR(I1613="Unreviewed",I1613=""),"Pending review",IF(I1613="Hold","On hold",IF(I1613="Keep current",IF(ISNUMBER(E1613),"Kept current","CHECK: no confirmed current price"),IF(AH1613&lt;&gt;"Yes","CHECK: source needs review",IF(AND(I1613="Use my price",NOT(AND(ISNUMBER(J1613),J1613&gt;0))),"CHECK: enter a price above zero",IF(NOT(OR(I1613="Approve proposed",I1613="Use my price")),"CHECK: choose a listed decision",IF(OR(NOT(ISNUMBER(L1613)),L1613&lt;=0,NOT(ISNUMBER(Y1613)),Y1613&lt;=0,X1613&gt;=1),"CHECK: price or base unavailable",IF(L1613/(Y1613*(1-X1613))-1&lt;0,"CHECK: price below local base","Ready")))))))))</f>
        <v>Kept current</v>
      </c>
      <c r="N1613" s="18">
        <v>3.92</v>
      </c>
      <c r="O1613" s="19">
        <v>0.4</v>
      </c>
      <c r="P1613" s="14">
        <v>0.4</v>
      </c>
      <c r="Q1613" s="20">
        <f>IF(AND(ISNUMBER(L1613),ISNUMBER(Y1613),Y1613&gt;0,X1613&lt;1),ROUND(L1613/(Y1613*(1-X1613))-1,4),"")</f>
        <v>0.4</v>
      </c>
      <c r="R1613" s="12">
        <v>0</v>
      </c>
      <c r="S1613" s="13">
        <f>IF(AND(ISNUMBER(E1613),E1613&gt;0,ISNUMBER(F1613)),R1613*(F1613/E1613-1)*(1-'Start Here'!$B$16),0)</f>
        <v>0</v>
      </c>
      <c r="T1613" s="17">
        <f>IF(AND(M1613="Ready",OR(I1613="Approve proposed",AND(I1613="Use my price",AND(ISNUMBER(J1613),J1613&gt;0))),ISNUMBER(L1613),E1613&gt;0),R1613*(L1613/E1613-1)*(1-'Start Here'!$B$16),0)</f>
        <v>0</v>
      </c>
      <c r="U1613" t="str" s="6">
        <v>SNAP: preserve existing selling price</v>
      </c>
      <c r="V1613" t="str" s="21">
        <v>Yes</v>
      </c>
      <c r="W1613" t="str" s="21">
        <v>No</v>
      </c>
      <c r="X1613" s="22">
        <v>0</v>
      </c>
      <c r="Y1613" s="18">
        <v>2.8</v>
      </c>
      <c r="AB1613" t="str" s="6">
        <v>2026-10-01 10:41:27 UTC</v>
      </c>
      <c r="AC1613" t="str" s="6">
        <v>Local Line cache</v>
      </c>
      <c r="AD1613" s="23">
        <v>812620</v>
      </c>
      <c r="AE1613" s="23">
        <v>534488</v>
      </c>
      <c r="AF1613" t="str" s="23">
        <v>812620:534488:snap</v>
      </c>
      <c r="AG1613" t="str" s="23">
        <v>Yes</v>
      </c>
      <c r="AH1613" t="str" s="23">
        <v>Yes</v>
      </c>
      <c r="AI1613" s="18">
        <v>0</v>
      </c>
    </row>
    <row r="1614" ht="32" customHeight="1">
      <c r="A1614" t="str" s="7">
        <v>Grazier's Garden</v>
      </c>
      <c r="B1614" t="str" s="7">
        <v>Italian Sweet Frying Peppers</v>
      </c>
      <c r="C1614" t="str" s="7">
        <v>1 lb</v>
      </c>
      <c r="D1614" t="str" s="7">
        <v>Herd Share Members</v>
      </c>
      <c r="E1614" s="12">
        <v>3.5</v>
      </c>
      <c r="F1614" s="13">
        <v>3.78</v>
      </c>
      <c r="G1614" s="13">
        <f>IF(AND(ISNUMBER(E1614),ISNUMBER(F1614)),F1614-E1614,"")</f>
        <v>0.28</v>
      </c>
      <c r="H1614" s="14">
        <f>IF(AND(ISNUMBER(E1614),E1614&gt;0,ISNUMBER(F1614)),F1614/E1614-1,"")</f>
        <v>0.07999999999999985</v>
      </c>
      <c r="I1614" t="str" s="15">
        <v>Unreviewed</v>
      </c>
      <c r="J1614" s="16"/>
      <c r="K1614" t="str" s="15">
        <v/>
      </c>
      <c r="L1614" s="17" t="str">
        <f>IF(AC1614="Local catalog","",IF(AG1614="Yes",IF(ISNUMBER(E1614),E1614,""),IF(I1614="Keep current",IF(ISNUMBER(E1614),E1614,""),IF(AH1614&lt;&gt;"Yes","",IF(I1614="Approve proposed",F1614,IF(AND(I1614="Use my price",AND(ISNUMBER(J1614),J1614&gt;0)),J1614,""))))))</f>
        <v/>
      </c>
      <c r="M1614" t="str" s="7">
        <f>IF(AND(AG1614="Yes",OR(I1614="Approve proposed",I1614="Use my price")),"CHECK: protected price kept current",IF(OR(I1614="Unreviewed",I1614=""),"Pending review",IF(I1614="Hold","On hold",IF(I1614="Keep current",IF(ISNUMBER(E1614),"Kept current","CHECK: no confirmed current price"),IF(AH1614&lt;&gt;"Yes","CHECK: source needs review",IF(AND(I1614="Use my price",NOT(AND(ISNUMBER(J1614),J1614&gt;0))),"CHECK: enter a price above zero",IF(NOT(OR(I1614="Approve proposed",I1614="Use my price")),"CHECK: choose a listed decision",IF(OR(NOT(ISNUMBER(L1614)),L1614&lt;=0,NOT(ISNUMBER(Y1614)),Y1614&lt;=0,X1614&gt;=1),"CHECK: price or base unavailable",IF(L1614/(Y1614*(1-X1614))-1&lt;0,"CHECK: price below local base","Ready")))))))))</f>
        <v>Pending review</v>
      </c>
      <c r="N1614" s="18">
        <v>3.5</v>
      </c>
      <c r="O1614" s="19">
        <v>0.4</v>
      </c>
      <c r="P1614" s="14">
        <v>0.512</v>
      </c>
      <c r="Q1614" s="20" t="str">
        <f>IF(AND(ISNUMBER(L1614),ISNUMBER(Y1614),Y1614&gt;0,X1614&lt;1),ROUND(L1614/(Y1614*(1-X1614))-1,4),"")</f>
        <v/>
      </c>
      <c r="R1614" s="12">
        <v>0</v>
      </c>
      <c r="S1614" s="13">
        <f>IF(AND(ISNUMBER(E1614),E1614&gt;0,ISNUMBER(F1614)),R1614*(F1614/E1614-1)*(1-'Start Here'!$B$16),0)</f>
        <v>0</v>
      </c>
      <c r="T1614" s="17">
        <f>IF(AND(M1614="Ready",OR(I1614="Approve proposed",AND(I1614="Use my price",AND(ISNUMBER(J1614),J1614&gt;0))),ISNUMBER(L1614),E1614&gt;0),R1614*(L1614/E1614-1)*(1-'Start Here'!$B$16),0)</f>
        <v>0</v>
      </c>
      <c r="U1614" t="str" s="6">
        <v>Currently hidden; do not activate automatically</v>
      </c>
      <c r="V1614" t="str" s="21">
        <v>No</v>
      </c>
      <c r="W1614" t="str" s="21">
        <v>No</v>
      </c>
      <c r="X1614" s="22">
        <v>0</v>
      </c>
      <c r="Y1614" s="18">
        <v>2.5</v>
      </c>
      <c r="AB1614" t="str" s="6">
        <v>2026-10-01 10:41:27 UTC</v>
      </c>
      <c r="AC1614" t="str" s="6">
        <v>Local Line cache</v>
      </c>
      <c r="AD1614" s="23">
        <v>1000031</v>
      </c>
      <c r="AE1614" s="23">
        <v>777063</v>
      </c>
      <c r="AF1614" t="str" s="23">
        <v>1000031:777063:herdShare</v>
      </c>
      <c r="AG1614" t="str" s="23">
        <v>No</v>
      </c>
      <c r="AH1614" t="str" s="23">
        <v>Yes</v>
      </c>
      <c r="AI1614" s="18">
        <v>0</v>
      </c>
    </row>
    <row r="1615" ht="32" customHeight="1">
      <c r="A1615" t="str" s="7">
        <v>Grazier's Garden</v>
      </c>
      <c r="B1615" t="str" s="7">
        <v>Italian Sweet Frying Peppers</v>
      </c>
      <c r="C1615" t="str" s="7">
        <v>1 lb</v>
      </c>
      <c r="D1615" t="str" s="7">
        <v>CSA Members</v>
      </c>
      <c r="E1615" s="12">
        <v>3.5</v>
      </c>
      <c r="F1615" s="13">
        <v>3.78</v>
      </c>
      <c r="G1615" s="13">
        <f>IF(AND(ISNUMBER(E1615),ISNUMBER(F1615)),F1615-E1615,"")</f>
        <v>0.28</v>
      </c>
      <c r="H1615" s="14">
        <f>IF(AND(ISNUMBER(E1615),E1615&gt;0,ISNUMBER(F1615)),F1615/E1615-1,"")</f>
        <v>0.07999999999999985</v>
      </c>
      <c r="I1615" t="str" s="15">
        <v>Unreviewed</v>
      </c>
      <c r="J1615" s="16"/>
      <c r="K1615" t="str" s="15">
        <v/>
      </c>
      <c r="L1615" s="17" t="str">
        <f>IF(AC1615="Local catalog","",IF(AG1615="Yes",IF(ISNUMBER(E1615),E1615,""),IF(I1615="Keep current",IF(ISNUMBER(E1615),E1615,""),IF(AH1615&lt;&gt;"Yes","",IF(I1615="Approve proposed",F1615,IF(AND(I1615="Use my price",AND(ISNUMBER(J1615),J1615&gt;0)),J1615,""))))))</f>
        <v/>
      </c>
      <c r="M1615" t="str" s="7">
        <f>IF(AND(AG1615="Yes",OR(I1615="Approve proposed",I1615="Use my price")),"CHECK: protected price kept current",IF(OR(I1615="Unreviewed",I1615=""),"Pending review",IF(I1615="Hold","On hold",IF(I1615="Keep current",IF(ISNUMBER(E1615),"Kept current","CHECK: no confirmed current price"),IF(AH1615&lt;&gt;"Yes","CHECK: source needs review",IF(AND(I1615="Use my price",NOT(AND(ISNUMBER(J1615),J1615&gt;0))),"CHECK: enter a price above zero",IF(NOT(OR(I1615="Approve proposed",I1615="Use my price")),"CHECK: choose a listed decision",IF(OR(NOT(ISNUMBER(L1615)),L1615&lt;=0,NOT(ISNUMBER(Y1615)),Y1615&lt;=0,X1615&gt;=1),"CHECK: price or base unavailable",IF(L1615/(Y1615*(1-X1615))-1&lt;0,"CHECK: price below local base","Ready")))))))))</f>
        <v>Pending review</v>
      </c>
      <c r="N1615" s="18">
        <v>3.5</v>
      </c>
      <c r="O1615" s="19">
        <v>0.4</v>
      </c>
      <c r="P1615" s="14">
        <v>0.512</v>
      </c>
      <c r="Q1615" s="20" t="str">
        <f>IF(AND(ISNUMBER(L1615),ISNUMBER(Y1615),Y1615&gt;0,X1615&lt;1),ROUND(L1615/(Y1615*(1-X1615))-1,4),"")</f>
        <v/>
      </c>
      <c r="R1615" s="12">
        <v>0</v>
      </c>
      <c r="S1615" s="13">
        <f>IF(AND(ISNUMBER(E1615),E1615&gt;0,ISNUMBER(F1615)),R1615*(F1615/E1615-1)*(1-'Start Here'!$B$16),0)</f>
        <v>0</v>
      </c>
      <c r="T1615" s="17">
        <f>IF(AND(M1615="Ready",OR(I1615="Approve proposed",AND(I1615="Use my price",AND(ISNUMBER(J1615),J1615&gt;0))),ISNUMBER(L1615),E1615&gt;0),R1615*(L1615/E1615-1)*(1-'Start Here'!$B$16),0)</f>
        <v>0</v>
      </c>
      <c r="U1615" t="str" s="6">
        <v>Currently hidden; do not activate automatically</v>
      </c>
      <c r="V1615" t="str" s="21">
        <v>No</v>
      </c>
      <c r="W1615" t="str" s="21">
        <v>No</v>
      </c>
      <c r="X1615" s="22">
        <v>0</v>
      </c>
      <c r="Y1615" s="18">
        <v>2.5</v>
      </c>
      <c r="AB1615" t="str" s="6">
        <v>2026-10-01 10:41:27 UTC</v>
      </c>
      <c r="AC1615" t="str" s="6">
        <v>Local Line cache</v>
      </c>
      <c r="AD1615" s="23">
        <v>1000031</v>
      </c>
      <c r="AE1615" s="23">
        <v>777063</v>
      </c>
      <c r="AF1615" t="str" s="23">
        <v>1000031:777063:member</v>
      </c>
      <c r="AG1615" t="str" s="23">
        <v>No</v>
      </c>
      <c r="AH1615" t="str" s="23">
        <v>Yes</v>
      </c>
      <c r="AI1615" s="18">
        <v>0</v>
      </c>
    </row>
    <row r="1616" ht="32" customHeight="1">
      <c r="A1616" t="str" s="7">
        <v>Grazier's Garden</v>
      </c>
      <c r="B1616" t="str" s="7">
        <v>Italian Sweet Frying Peppers</v>
      </c>
      <c r="C1616" t="str" s="7">
        <v>1 lb</v>
      </c>
      <c r="D1616" t="str" s="7">
        <v>Guest Basket</v>
      </c>
      <c r="E1616" s="12">
        <v>3.5</v>
      </c>
      <c r="F1616" s="13">
        <v>3.78</v>
      </c>
      <c r="G1616" s="13">
        <f>IF(AND(ISNUMBER(E1616),ISNUMBER(F1616)),F1616-E1616,"")</f>
        <v>0.28</v>
      </c>
      <c r="H1616" s="14">
        <f>IF(AND(ISNUMBER(E1616),E1616&gt;0,ISNUMBER(F1616)),F1616/E1616-1,"")</f>
        <v>0.07999999999999985</v>
      </c>
      <c r="I1616" t="str" s="15">
        <v>Unreviewed</v>
      </c>
      <c r="J1616" s="16"/>
      <c r="K1616" t="str" s="15">
        <v/>
      </c>
      <c r="L1616" s="17" t="str">
        <f>IF(AC1616="Local catalog","",IF(AG1616="Yes",IF(ISNUMBER(E1616),E1616,""),IF(I1616="Keep current",IF(ISNUMBER(E1616),E1616,""),IF(AH1616&lt;&gt;"Yes","",IF(I1616="Approve proposed",F1616,IF(AND(I1616="Use my price",AND(ISNUMBER(J1616),J1616&gt;0)),J1616,""))))))</f>
        <v/>
      </c>
      <c r="M1616" t="str" s="7">
        <f>IF(AND(AG1616="Yes",OR(I1616="Approve proposed",I1616="Use my price")),"CHECK: protected price kept current",IF(OR(I1616="Unreviewed",I1616=""),"Pending review",IF(I1616="Hold","On hold",IF(I1616="Keep current",IF(ISNUMBER(E1616),"Kept current","CHECK: no confirmed current price"),IF(AH1616&lt;&gt;"Yes","CHECK: source needs review",IF(AND(I1616="Use my price",NOT(AND(ISNUMBER(J1616),J1616&gt;0))),"CHECK: enter a price above zero",IF(NOT(OR(I1616="Approve proposed",I1616="Use my price")),"CHECK: choose a listed decision",IF(OR(NOT(ISNUMBER(L1616)),L1616&lt;=0,NOT(ISNUMBER(Y1616)),Y1616&lt;=0,X1616&gt;=1),"CHECK: price or base unavailable",IF(L1616/(Y1616*(1-X1616))-1&lt;0,"CHECK: price below local base","Ready")))))))))</f>
        <v>Pending review</v>
      </c>
      <c r="N1616" s="18">
        <v>3.5</v>
      </c>
      <c r="O1616" s="19">
        <v>0.4</v>
      </c>
      <c r="P1616" s="14">
        <v>0.512</v>
      </c>
      <c r="Q1616" s="20" t="str">
        <f>IF(AND(ISNUMBER(L1616),ISNUMBER(Y1616),Y1616&gt;0,X1616&lt;1),ROUND(L1616/(Y1616*(1-X1616))-1,4),"")</f>
        <v/>
      </c>
      <c r="R1616" s="12">
        <v>0</v>
      </c>
      <c r="S1616" s="13">
        <f>IF(AND(ISNUMBER(E1616),E1616&gt;0,ISNUMBER(F1616)),R1616*(F1616/E1616-1)*(1-'Start Here'!$B$16),0)</f>
        <v>0</v>
      </c>
      <c r="T1616" s="17">
        <f>IF(AND(M1616="Ready",OR(I1616="Approve proposed",AND(I1616="Use my price",AND(ISNUMBER(J1616),J1616&gt;0))),ISNUMBER(L1616),E1616&gt;0),R1616*(L1616/E1616-1)*(1-'Start Here'!$B$16),0)</f>
        <v>0</v>
      </c>
      <c r="U1616" t="str" s="6">
        <v>Currently hidden; do not activate automatically</v>
      </c>
      <c r="V1616" t="str" s="21">
        <v>No</v>
      </c>
      <c r="W1616" t="str" s="21">
        <v>No</v>
      </c>
      <c r="X1616" s="22">
        <v>0</v>
      </c>
      <c r="Y1616" s="18">
        <v>2.5</v>
      </c>
      <c r="AB1616" t="str" s="6">
        <v>2026-10-01 10:41:27 UTC</v>
      </c>
      <c r="AC1616" t="str" s="6">
        <v>Local Line cache</v>
      </c>
      <c r="AD1616" s="23">
        <v>1000031</v>
      </c>
      <c r="AE1616" s="23">
        <v>777063</v>
      </c>
      <c r="AF1616" t="str" s="23">
        <v>1000031:777063:guest</v>
      </c>
      <c r="AG1616" t="str" s="23">
        <v>No</v>
      </c>
      <c r="AH1616" t="str" s="23">
        <v>Yes</v>
      </c>
      <c r="AI1616" s="18">
        <v>0</v>
      </c>
    </row>
    <row r="1617" ht="32" customHeight="1">
      <c r="A1617" t="str" s="7">
        <v>Grazier's Garden</v>
      </c>
      <c r="B1617" t="str" s="7">
        <v>Italian Sweet Frying Peppers</v>
      </c>
      <c r="C1617" t="str" s="7">
        <v>1 lb</v>
      </c>
      <c r="D1617" t="str" s="7">
        <v>SNAP</v>
      </c>
      <c r="E1617" s="12">
        <v>3.5</v>
      </c>
      <c r="F1617" s="13">
        <v>3.5</v>
      </c>
      <c r="G1617" s="13">
        <f>IF(AND(ISNUMBER(E1617),ISNUMBER(F1617)),F1617-E1617,"")</f>
        <v>0</v>
      </c>
      <c r="H1617" s="14">
        <f>IF(AND(ISNUMBER(E1617),E1617&gt;0,ISNUMBER(F1617)),F1617/E1617-1,"")</f>
        <v>0</v>
      </c>
      <c r="I1617" t="str" s="15">
        <v>Keep current</v>
      </c>
      <c r="J1617" s="16"/>
      <c r="K1617" t="str" s="15">
        <v/>
      </c>
      <c r="L1617" s="17">
        <f>IF(AC1617="Local catalog","",IF(AG1617="Yes",IF(ISNUMBER(E1617),E1617,""),IF(I1617="Keep current",IF(ISNUMBER(E1617),E1617,""),IF(AH1617&lt;&gt;"Yes","",IF(I1617="Approve proposed",F1617,IF(AND(I1617="Use my price",AND(ISNUMBER(J1617),J1617&gt;0)),J1617,""))))))</f>
        <v>3.5</v>
      </c>
      <c r="M1617" t="str" s="7">
        <f>IF(AND(AG1617="Yes",OR(I1617="Approve proposed",I1617="Use my price")),"CHECK: protected price kept current",IF(OR(I1617="Unreviewed",I1617=""),"Pending review",IF(I1617="Hold","On hold",IF(I1617="Keep current",IF(ISNUMBER(E1617),"Kept current","CHECK: no confirmed current price"),IF(AH1617&lt;&gt;"Yes","CHECK: source needs review",IF(AND(I1617="Use my price",NOT(AND(ISNUMBER(J1617),J1617&gt;0))),"CHECK: enter a price above zero",IF(NOT(OR(I1617="Approve proposed",I1617="Use my price")),"CHECK: choose a listed decision",IF(OR(NOT(ISNUMBER(L1617)),L1617&lt;=0,NOT(ISNUMBER(Y1617)),Y1617&lt;=0,X1617&gt;=1),"CHECK: price or base unavailable",IF(L1617/(Y1617*(1-X1617))-1&lt;0,"CHECK: price below local base","Ready")))))))))</f>
        <v>Kept current</v>
      </c>
      <c r="N1617" s="18">
        <v>3.5</v>
      </c>
      <c r="O1617" s="19">
        <v>0.4</v>
      </c>
      <c r="P1617" s="14">
        <v>0.4</v>
      </c>
      <c r="Q1617" s="20">
        <f>IF(AND(ISNUMBER(L1617),ISNUMBER(Y1617),Y1617&gt;0,X1617&lt;1),ROUND(L1617/(Y1617*(1-X1617))-1,4),"")</f>
        <v>0.4</v>
      </c>
      <c r="R1617" s="12">
        <v>0</v>
      </c>
      <c r="S1617" s="13">
        <f>IF(AND(ISNUMBER(E1617),E1617&gt;0,ISNUMBER(F1617)),R1617*(F1617/E1617-1)*(1-'Start Here'!$B$16),0)</f>
        <v>0</v>
      </c>
      <c r="T1617" s="17">
        <f>IF(AND(M1617="Ready",OR(I1617="Approve proposed",AND(I1617="Use my price",AND(ISNUMBER(J1617),J1617&gt;0))),ISNUMBER(L1617),E1617&gt;0),R1617*(L1617/E1617-1)*(1-'Start Here'!$B$16),0)</f>
        <v>0</v>
      </c>
      <c r="U1617" t="str" s="6">
        <v>SNAP: preserve existing selling price; Currently hidden; do not activate automatically</v>
      </c>
      <c r="V1617" t="str" s="21">
        <v>No</v>
      </c>
      <c r="W1617" t="str" s="21">
        <v>No</v>
      </c>
      <c r="X1617" s="22">
        <v>0</v>
      </c>
      <c r="Y1617" s="18">
        <v>2.5</v>
      </c>
      <c r="AB1617" t="str" s="6">
        <v>2026-10-01 10:41:27 UTC</v>
      </c>
      <c r="AC1617" t="str" s="6">
        <v>Local Line cache</v>
      </c>
      <c r="AD1617" s="23">
        <v>1000031</v>
      </c>
      <c r="AE1617" s="23">
        <v>777063</v>
      </c>
      <c r="AF1617" t="str" s="23">
        <v>1000031:777063:snap</v>
      </c>
      <c r="AG1617" t="str" s="23">
        <v>Yes</v>
      </c>
      <c r="AH1617" t="str" s="23">
        <v>Yes</v>
      </c>
      <c r="AI1617" s="18">
        <v>0</v>
      </c>
    </row>
    <row r="1618" ht="32" customHeight="1">
      <c r="A1618" t="str" s="7">
        <v>Grazier's Garden</v>
      </c>
      <c r="B1618" t="str" s="7">
        <v>Kale Raab</v>
      </c>
      <c r="C1618" t="str" s="7">
        <v>bu</v>
      </c>
      <c r="D1618" t="str" s="7">
        <v>Herd Share Members</v>
      </c>
      <c r="E1618" s="12">
        <v>4.9</v>
      </c>
      <c r="F1618" s="13">
        <v>5.29</v>
      </c>
      <c r="G1618" s="13">
        <f>IF(AND(ISNUMBER(E1618),ISNUMBER(F1618)),F1618-E1618,"")</f>
        <v>0.39</v>
      </c>
      <c r="H1618" s="14">
        <f>IF(AND(ISNUMBER(E1618),E1618&gt;0,ISNUMBER(F1618)),F1618/E1618-1,"")</f>
        <v>0.07959183673469372</v>
      </c>
      <c r="I1618" t="str" s="15">
        <v>Unreviewed</v>
      </c>
      <c r="J1618" s="16"/>
      <c r="K1618" t="str" s="15">
        <v/>
      </c>
      <c r="L1618" s="17" t="str">
        <f>IF(AC1618="Local catalog","",IF(AG1618="Yes",IF(ISNUMBER(E1618),E1618,""),IF(I1618="Keep current",IF(ISNUMBER(E1618),E1618,""),IF(AH1618&lt;&gt;"Yes","",IF(I1618="Approve proposed",F1618,IF(AND(I1618="Use my price",AND(ISNUMBER(J1618),J1618&gt;0)),J1618,""))))))</f>
        <v/>
      </c>
      <c r="M1618" t="str" s="7">
        <f>IF(AND(AG1618="Yes",OR(I1618="Approve proposed",I1618="Use my price")),"CHECK: protected price kept current",IF(OR(I1618="Unreviewed",I1618=""),"Pending review",IF(I1618="Hold","On hold",IF(I1618="Keep current",IF(ISNUMBER(E1618),"Kept current","CHECK: no confirmed current price"),IF(AH1618&lt;&gt;"Yes","CHECK: source needs review",IF(AND(I1618="Use my price",NOT(AND(ISNUMBER(J1618),J1618&gt;0))),"CHECK: enter a price above zero",IF(NOT(OR(I1618="Approve proposed",I1618="Use my price")),"CHECK: choose a listed decision",IF(OR(NOT(ISNUMBER(L1618)),L1618&lt;=0,NOT(ISNUMBER(Y1618)),Y1618&lt;=0,X1618&gt;=1),"CHECK: price or base unavailable",IF(L1618/(Y1618*(1-X1618))-1&lt;0,"CHECK: price below local base","Ready")))))))))</f>
        <v>Pending review</v>
      </c>
      <c r="N1618" s="18">
        <v>4.9</v>
      </c>
      <c r="O1618" s="19">
        <v>0.4</v>
      </c>
      <c r="P1618" s="14">
        <v>0.5114</v>
      </c>
      <c r="Q1618" s="20" t="str">
        <f>IF(AND(ISNUMBER(L1618),ISNUMBER(Y1618),Y1618&gt;0,X1618&lt;1),ROUND(L1618/(Y1618*(1-X1618))-1,4),"")</f>
        <v/>
      </c>
      <c r="R1618" s="12">
        <v>98</v>
      </c>
      <c r="S1618" s="13">
        <f>IF(AND(ISNUMBER(E1618),E1618&gt;0,ISNUMBER(F1618)),R1618*(F1618/E1618-1)*(1-'Start Here'!$B$16),0)</f>
        <v>7.565999999999985</v>
      </c>
      <c r="T1618" s="17">
        <f>IF(AND(M1618="Ready",OR(I1618="Approve proposed",AND(I1618="Use my price",AND(ISNUMBER(J1618),J1618&gt;0))),ISNUMBER(L1618),E1618&gt;0),R1618*(L1618/E1618-1)*(1-'Start Here'!$B$16),0)</f>
        <v>0</v>
      </c>
      <c r="U1618" t="str" s="6">
        <v>Currently hidden; do not activate automatically</v>
      </c>
      <c r="V1618" t="str" s="21">
        <v>No</v>
      </c>
      <c r="W1618" t="str" s="21">
        <v>No</v>
      </c>
      <c r="X1618" s="22">
        <v>0</v>
      </c>
      <c r="Y1618" s="18">
        <v>3.5</v>
      </c>
      <c r="AB1618" t="str" s="6">
        <v>2026-10-01 10:41:27 UTC</v>
      </c>
      <c r="AC1618" t="str" s="6">
        <v>Local Line cache</v>
      </c>
      <c r="AD1618" s="23">
        <v>1091600</v>
      </c>
      <c r="AE1618" s="23">
        <v>905262</v>
      </c>
      <c r="AF1618" t="str" s="23">
        <v>1091600:905262:herdShare</v>
      </c>
      <c r="AG1618" t="str" s="23">
        <v>No</v>
      </c>
      <c r="AH1618" t="str" s="23">
        <v>Yes</v>
      </c>
      <c r="AI1618" s="18">
        <v>70</v>
      </c>
    </row>
    <row r="1619" ht="32" customHeight="1">
      <c r="A1619" t="str" s="7">
        <v>Grazier's Garden</v>
      </c>
      <c r="B1619" t="str" s="7">
        <v>Kale Raab</v>
      </c>
      <c r="C1619" t="str" s="7">
        <v>bu</v>
      </c>
      <c r="D1619" t="str" s="7">
        <v>CSA Members</v>
      </c>
      <c r="E1619" s="12">
        <v>4.9</v>
      </c>
      <c r="F1619" s="13">
        <v>5.29</v>
      </c>
      <c r="G1619" s="13">
        <f>IF(AND(ISNUMBER(E1619),ISNUMBER(F1619)),F1619-E1619,"")</f>
        <v>0.39</v>
      </c>
      <c r="H1619" s="14">
        <f>IF(AND(ISNUMBER(E1619),E1619&gt;0,ISNUMBER(F1619)),F1619/E1619-1,"")</f>
        <v>0.07959183673469372</v>
      </c>
      <c r="I1619" t="str" s="15">
        <v>Unreviewed</v>
      </c>
      <c r="J1619" s="16"/>
      <c r="K1619" t="str" s="15">
        <v/>
      </c>
      <c r="L1619" s="17" t="str">
        <f>IF(AC1619="Local catalog","",IF(AG1619="Yes",IF(ISNUMBER(E1619),E1619,""),IF(I1619="Keep current",IF(ISNUMBER(E1619),E1619,""),IF(AH1619&lt;&gt;"Yes","",IF(I1619="Approve proposed",F1619,IF(AND(I1619="Use my price",AND(ISNUMBER(J1619),J1619&gt;0)),J1619,""))))))</f>
        <v/>
      </c>
      <c r="M1619" t="str" s="7">
        <f>IF(AND(AG1619="Yes",OR(I1619="Approve proposed",I1619="Use my price")),"CHECK: protected price kept current",IF(OR(I1619="Unreviewed",I1619=""),"Pending review",IF(I1619="Hold","On hold",IF(I1619="Keep current",IF(ISNUMBER(E1619),"Kept current","CHECK: no confirmed current price"),IF(AH1619&lt;&gt;"Yes","CHECK: source needs review",IF(AND(I1619="Use my price",NOT(AND(ISNUMBER(J1619),J1619&gt;0))),"CHECK: enter a price above zero",IF(NOT(OR(I1619="Approve proposed",I1619="Use my price")),"CHECK: choose a listed decision",IF(OR(NOT(ISNUMBER(L1619)),L1619&lt;=0,NOT(ISNUMBER(Y1619)),Y1619&lt;=0,X1619&gt;=1),"CHECK: price or base unavailable",IF(L1619/(Y1619*(1-X1619))-1&lt;0,"CHECK: price below local base","Ready")))))))))</f>
        <v>Pending review</v>
      </c>
      <c r="N1619" s="18">
        <v>4.9</v>
      </c>
      <c r="O1619" s="19">
        <v>0.4</v>
      </c>
      <c r="P1619" s="14">
        <v>0.5114</v>
      </c>
      <c r="Q1619" s="20" t="str">
        <f>IF(AND(ISNUMBER(L1619),ISNUMBER(Y1619),Y1619&gt;0,X1619&lt;1),ROUND(L1619/(Y1619*(1-X1619))-1,4),"")</f>
        <v/>
      </c>
      <c r="R1619" s="12">
        <v>0</v>
      </c>
      <c r="S1619" s="13">
        <f>IF(AND(ISNUMBER(E1619),E1619&gt;0,ISNUMBER(F1619)),R1619*(F1619/E1619-1)*(1-'Start Here'!$B$16),0)</f>
        <v>0</v>
      </c>
      <c r="T1619" s="17">
        <f>IF(AND(M1619="Ready",OR(I1619="Approve proposed",AND(I1619="Use my price",AND(ISNUMBER(J1619),J1619&gt;0))),ISNUMBER(L1619),E1619&gt;0),R1619*(L1619/E1619-1)*(1-'Start Here'!$B$16),0)</f>
        <v>0</v>
      </c>
      <c r="U1619" t="str" s="6">
        <v>Currently hidden; do not activate automatically</v>
      </c>
      <c r="V1619" t="str" s="21">
        <v>No</v>
      </c>
      <c r="W1619" t="str" s="21">
        <v>No</v>
      </c>
      <c r="X1619" s="22">
        <v>0</v>
      </c>
      <c r="Y1619" s="18">
        <v>3.5</v>
      </c>
      <c r="AB1619" t="str" s="6">
        <v>2026-10-01 10:41:27 UTC</v>
      </c>
      <c r="AC1619" t="str" s="6">
        <v>Local Line cache</v>
      </c>
      <c r="AD1619" s="23">
        <v>1091600</v>
      </c>
      <c r="AE1619" s="23">
        <v>905262</v>
      </c>
      <c r="AF1619" t="str" s="23">
        <v>1091600:905262:member</v>
      </c>
      <c r="AG1619" t="str" s="23">
        <v>No</v>
      </c>
      <c r="AH1619" t="str" s="23">
        <v>Yes</v>
      </c>
      <c r="AI1619" s="18">
        <v>0</v>
      </c>
    </row>
    <row r="1620" ht="32" customHeight="1">
      <c r="A1620" t="str" s="7">
        <v>Grazier's Garden</v>
      </c>
      <c r="B1620" t="str" s="7">
        <v>Kale Raab</v>
      </c>
      <c r="C1620" t="str" s="7">
        <v>bu</v>
      </c>
      <c r="D1620" t="str" s="7">
        <v>Guest Basket</v>
      </c>
      <c r="E1620" s="12">
        <v>4.9</v>
      </c>
      <c r="F1620" s="13">
        <v>5.29</v>
      </c>
      <c r="G1620" s="13">
        <f>IF(AND(ISNUMBER(E1620),ISNUMBER(F1620)),F1620-E1620,"")</f>
        <v>0.39</v>
      </c>
      <c r="H1620" s="14">
        <f>IF(AND(ISNUMBER(E1620),E1620&gt;0,ISNUMBER(F1620)),F1620/E1620-1,"")</f>
        <v>0.07959183673469372</v>
      </c>
      <c r="I1620" t="str" s="15">
        <v>Unreviewed</v>
      </c>
      <c r="J1620" s="16"/>
      <c r="K1620" t="str" s="15">
        <v/>
      </c>
      <c r="L1620" s="17" t="str">
        <f>IF(AC1620="Local catalog","",IF(AG1620="Yes",IF(ISNUMBER(E1620),E1620,""),IF(I1620="Keep current",IF(ISNUMBER(E1620),E1620,""),IF(AH1620&lt;&gt;"Yes","",IF(I1620="Approve proposed",F1620,IF(AND(I1620="Use my price",AND(ISNUMBER(J1620),J1620&gt;0)),J1620,""))))))</f>
        <v/>
      </c>
      <c r="M1620" t="str" s="7">
        <f>IF(AND(AG1620="Yes",OR(I1620="Approve proposed",I1620="Use my price")),"CHECK: protected price kept current",IF(OR(I1620="Unreviewed",I1620=""),"Pending review",IF(I1620="Hold","On hold",IF(I1620="Keep current",IF(ISNUMBER(E1620),"Kept current","CHECK: no confirmed current price"),IF(AH1620&lt;&gt;"Yes","CHECK: source needs review",IF(AND(I1620="Use my price",NOT(AND(ISNUMBER(J1620),J1620&gt;0))),"CHECK: enter a price above zero",IF(NOT(OR(I1620="Approve proposed",I1620="Use my price")),"CHECK: choose a listed decision",IF(OR(NOT(ISNUMBER(L1620)),L1620&lt;=0,NOT(ISNUMBER(Y1620)),Y1620&lt;=0,X1620&gt;=1),"CHECK: price or base unavailable",IF(L1620/(Y1620*(1-X1620))-1&lt;0,"CHECK: price below local base","Ready")))))))))</f>
        <v>Pending review</v>
      </c>
      <c r="N1620" s="18">
        <v>4.9</v>
      </c>
      <c r="O1620" s="19">
        <v>0.4</v>
      </c>
      <c r="P1620" s="14">
        <v>0.5114</v>
      </c>
      <c r="Q1620" s="20" t="str">
        <f>IF(AND(ISNUMBER(L1620),ISNUMBER(Y1620),Y1620&gt;0,X1620&lt;1),ROUND(L1620/(Y1620*(1-X1620))-1,4),"")</f>
        <v/>
      </c>
      <c r="R1620" s="12">
        <v>0</v>
      </c>
      <c r="S1620" s="13">
        <f>IF(AND(ISNUMBER(E1620),E1620&gt;0,ISNUMBER(F1620)),R1620*(F1620/E1620-1)*(1-'Start Here'!$B$16),0)</f>
        <v>0</v>
      </c>
      <c r="T1620" s="17">
        <f>IF(AND(M1620="Ready",OR(I1620="Approve proposed",AND(I1620="Use my price",AND(ISNUMBER(J1620),J1620&gt;0))),ISNUMBER(L1620),E1620&gt;0),R1620*(L1620/E1620-1)*(1-'Start Here'!$B$16),0)</f>
        <v>0</v>
      </c>
      <c r="U1620" t="str" s="6">
        <v>Currently hidden; do not activate automatically</v>
      </c>
      <c r="V1620" t="str" s="21">
        <v>No</v>
      </c>
      <c r="W1620" t="str" s="21">
        <v>No</v>
      </c>
      <c r="X1620" s="22">
        <v>0</v>
      </c>
      <c r="Y1620" s="18">
        <v>3.5</v>
      </c>
      <c r="AB1620" t="str" s="6">
        <v>2026-10-01 10:41:27 UTC</v>
      </c>
      <c r="AC1620" t="str" s="6">
        <v>Local Line cache</v>
      </c>
      <c r="AD1620" s="23">
        <v>1091600</v>
      </c>
      <c r="AE1620" s="23">
        <v>905262</v>
      </c>
      <c r="AF1620" t="str" s="23">
        <v>1091600:905262:guest</v>
      </c>
      <c r="AG1620" t="str" s="23">
        <v>No</v>
      </c>
      <c r="AH1620" t="str" s="23">
        <v>Yes</v>
      </c>
      <c r="AI1620" s="18">
        <v>0</v>
      </c>
    </row>
    <row r="1621" ht="32" customHeight="1">
      <c r="A1621" t="str" s="7">
        <v>Grazier's Garden</v>
      </c>
      <c r="B1621" t="str" s="7">
        <v>Kale Raab</v>
      </c>
      <c r="C1621" t="str" s="7">
        <v>bu</v>
      </c>
      <c r="D1621" t="str" s="7">
        <v>SNAP</v>
      </c>
      <c r="E1621" s="12">
        <v>4.9</v>
      </c>
      <c r="F1621" s="13">
        <v>4.9</v>
      </c>
      <c r="G1621" s="13">
        <f>IF(AND(ISNUMBER(E1621),ISNUMBER(F1621)),F1621-E1621,"")</f>
        <v>0</v>
      </c>
      <c r="H1621" s="14">
        <f>IF(AND(ISNUMBER(E1621),E1621&gt;0,ISNUMBER(F1621)),F1621/E1621-1,"")</f>
        <v>0</v>
      </c>
      <c r="I1621" t="str" s="15">
        <v>Keep current</v>
      </c>
      <c r="J1621" s="16"/>
      <c r="K1621" t="str" s="15">
        <v/>
      </c>
      <c r="L1621" s="17">
        <f>IF(AC1621="Local catalog","",IF(AG1621="Yes",IF(ISNUMBER(E1621),E1621,""),IF(I1621="Keep current",IF(ISNUMBER(E1621),E1621,""),IF(AH1621&lt;&gt;"Yes","",IF(I1621="Approve proposed",F1621,IF(AND(I1621="Use my price",AND(ISNUMBER(J1621),J1621&gt;0)),J1621,""))))))</f>
        <v>4.9</v>
      </c>
      <c r="M1621" t="str" s="7">
        <f>IF(AND(AG1621="Yes",OR(I1621="Approve proposed",I1621="Use my price")),"CHECK: protected price kept current",IF(OR(I1621="Unreviewed",I1621=""),"Pending review",IF(I1621="Hold","On hold",IF(I1621="Keep current",IF(ISNUMBER(E1621),"Kept current","CHECK: no confirmed current price"),IF(AH1621&lt;&gt;"Yes","CHECK: source needs review",IF(AND(I1621="Use my price",NOT(AND(ISNUMBER(J1621),J1621&gt;0))),"CHECK: enter a price above zero",IF(NOT(OR(I1621="Approve proposed",I1621="Use my price")),"CHECK: choose a listed decision",IF(OR(NOT(ISNUMBER(L1621)),L1621&lt;=0,NOT(ISNUMBER(Y1621)),Y1621&lt;=0,X1621&gt;=1),"CHECK: price or base unavailable",IF(L1621/(Y1621*(1-X1621))-1&lt;0,"CHECK: price below local base","Ready")))))))))</f>
        <v>Kept current</v>
      </c>
      <c r="N1621" s="18">
        <v>4.9</v>
      </c>
      <c r="O1621" s="19">
        <v>0.4</v>
      </c>
      <c r="P1621" s="14">
        <v>0.4</v>
      </c>
      <c r="Q1621" s="20">
        <f>IF(AND(ISNUMBER(L1621),ISNUMBER(Y1621),Y1621&gt;0,X1621&lt;1),ROUND(L1621/(Y1621*(1-X1621))-1,4),"")</f>
        <v>0.4</v>
      </c>
      <c r="R1621" s="12">
        <v>0</v>
      </c>
      <c r="S1621" s="13">
        <f>IF(AND(ISNUMBER(E1621),E1621&gt;0,ISNUMBER(F1621)),R1621*(F1621/E1621-1)*(1-'Start Here'!$B$16),0)</f>
        <v>0</v>
      </c>
      <c r="T1621" s="17">
        <f>IF(AND(M1621="Ready",OR(I1621="Approve proposed",AND(I1621="Use my price",AND(ISNUMBER(J1621),J1621&gt;0))),ISNUMBER(L1621),E1621&gt;0),R1621*(L1621/E1621-1)*(1-'Start Here'!$B$16),0)</f>
        <v>0</v>
      </c>
      <c r="U1621" t="str" s="6">
        <v>SNAP: preserve existing selling price; Currently hidden; do not activate automatically</v>
      </c>
      <c r="V1621" t="str" s="21">
        <v>No</v>
      </c>
      <c r="W1621" t="str" s="21">
        <v>No</v>
      </c>
      <c r="X1621" s="22">
        <v>0</v>
      </c>
      <c r="Y1621" s="18">
        <v>3.5</v>
      </c>
      <c r="AB1621" t="str" s="6">
        <v>2026-10-01 10:41:27 UTC</v>
      </c>
      <c r="AC1621" t="str" s="6">
        <v>Local Line cache</v>
      </c>
      <c r="AD1621" s="23">
        <v>1091600</v>
      </c>
      <c r="AE1621" s="23">
        <v>905262</v>
      </c>
      <c r="AF1621" t="str" s="23">
        <v>1091600:905262:snap</v>
      </c>
      <c r="AG1621" t="str" s="23">
        <v>Yes</v>
      </c>
      <c r="AH1621" t="str" s="23">
        <v>Yes</v>
      </c>
      <c r="AI1621" s="18">
        <v>0</v>
      </c>
    </row>
    <row r="1622" ht="32" customHeight="1">
      <c r="A1622" t="str" s="7">
        <v>Grazier's Garden</v>
      </c>
      <c r="B1622" t="str" s="7">
        <v>Lacinato Kale</v>
      </c>
      <c r="C1622" t="str" s="7">
        <v>bu</v>
      </c>
      <c r="D1622" t="str" s="7">
        <v>Herd Share Members</v>
      </c>
      <c r="E1622" s="12">
        <v>3</v>
      </c>
      <c r="F1622" s="13">
        <v>3.24</v>
      </c>
      <c r="G1622" s="13">
        <f>IF(AND(ISNUMBER(E1622),ISNUMBER(F1622)),F1622-E1622,"")</f>
        <v>0.24</v>
      </c>
      <c r="H1622" s="14">
        <f>IF(AND(ISNUMBER(E1622),E1622&gt;0,ISNUMBER(F1622)),F1622/E1622-1,"")</f>
        <v>0.08000000000000007</v>
      </c>
      <c r="I1622" t="str" s="15">
        <v>Unreviewed</v>
      </c>
      <c r="J1622" s="16"/>
      <c r="K1622" t="str" s="15">
        <v/>
      </c>
      <c r="L1622" s="17" t="str">
        <f>IF(AC1622="Local catalog","",IF(AG1622="Yes",IF(ISNUMBER(E1622),E1622,""),IF(I1622="Keep current",IF(ISNUMBER(E1622),E1622,""),IF(AH1622&lt;&gt;"Yes","",IF(I1622="Approve proposed",F1622,IF(AND(I1622="Use my price",AND(ISNUMBER(J1622),J1622&gt;0)),J1622,""))))))</f>
        <v/>
      </c>
      <c r="M1622" t="str" s="7">
        <f>IF(AND(AG1622="Yes",OR(I1622="Approve proposed",I1622="Use my price")),"CHECK: protected price kept current",IF(OR(I1622="Unreviewed",I1622=""),"Pending review",IF(I1622="Hold","On hold",IF(I1622="Keep current",IF(ISNUMBER(E1622),"Kept current","CHECK: no confirmed current price"),IF(AH1622&lt;&gt;"Yes","CHECK: source needs review",IF(AND(I1622="Use my price",NOT(AND(ISNUMBER(J1622),J1622&gt;0))),"CHECK: enter a price above zero",IF(NOT(OR(I1622="Approve proposed",I1622="Use my price")),"CHECK: choose a listed decision",IF(OR(NOT(ISNUMBER(L1622)),L1622&lt;=0,NOT(ISNUMBER(Y1622)),Y1622&lt;=0,X1622&gt;=1),"CHECK: price or base unavailable",IF(L1622/(Y1622*(1-X1622))-1&lt;0,"CHECK: price below local base","Ready")))))))))</f>
        <v>Pending review</v>
      </c>
      <c r="N1622" s="18">
        <v>4.2</v>
      </c>
      <c r="O1622" s="19">
        <v>0.4</v>
      </c>
      <c r="P1622" s="14">
        <v>0.08</v>
      </c>
      <c r="Q1622" s="20" t="str">
        <f>IF(AND(ISNUMBER(L1622),ISNUMBER(Y1622),Y1622&gt;0,X1622&lt;1),ROUND(L1622/(Y1622*(1-X1622))-1,4),"")</f>
        <v/>
      </c>
      <c r="R1622" s="12">
        <v>15</v>
      </c>
      <c r="S1622" s="13">
        <f>IF(AND(ISNUMBER(E1622),E1622&gt;0,ISNUMBER(F1622)),R1622*(F1622/E1622-1)*(1-'Start Here'!$B$16),0)</f>
        <v>1.164000000000001</v>
      </c>
      <c r="T1622" s="17">
        <f>IF(AND(M1622="Ready",OR(I1622="Approve proposed",AND(I1622="Use my price",AND(ISNUMBER(J1622),J1622&gt;0))),ISNUMBER(L1622),E1622&gt;0),R1622*(L1622/E1622-1)*(1-'Start Here'!$B$16),0)</f>
        <v>0</v>
      </c>
      <c r="U1622" t="str" s="6">
        <v>Local and Local Line prices differ; Currently hidden; do not activate automatically</v>
      </c>
      <c r="V1622" t="str" s="21">
        <v>No</v>
      </c>
      <c r="W1622" t="str" s="21">
        <v>No</v>
      </c>
      <c r="X1622" s="22">
        <v>0</v>
      </c>
      <c r="Y1622" s="18">
        <v>3</v>
      </c>
      <c r="AB1622" t="str" s="6">
        <v>2026-10-01 10:41:27 UTC</v>
      </c>
      <c r="AC1622" t="str" s="6">
        <v>Local Line cache</v>
      </c>
      <c r="AD1622" s="23">
        <v>1091602</v>
      </c>
      <c r="AE1622" s="23">
        <v>905264</v>
      </c>
      <c r="AF1622" t="str" s="23">
        <v>1091602:905264:herdShare</v>
      </c>
      <c r="AG1622" t="str" s="23">
        <v>No</v>
      </c>
      <c r="AH1622" t="str" s="23">
        <v>Yes</v>
      </c>
      <c r="AI1622" s="18">
        <v>15</v>
      </c>
    </row>
    <row r="1623" ht="32" customHeight="1">
      <c r="A1623" t="str" s="7">
        <v>Grazier's Garden</v>
      </c>
      <c r="B1623" t="str" s="7">
        <v>Lacinato Kale</v>
      </c>
      <c r="C1623" t="str" s="7">
        <v>bu</v>
      </c>
      <c r="D1623" t="str" s="7">
        <v>CSA Members</v>
      </c>
      <c r="E1623" s="12">
        <v>4.2</v>
      </c>
      <c r="F1623" s="13">
        <v>4.54</v>
      </c>
      <c r="G1623" s="13">
        <f>IF(AND(ISNUMBER(E1623),ISNUMBER(F1623)),F1623-E1623,"")</f>
        <v>0.34</v>
      </c>
      <c r="H1623" s="14">
        <f>IF(AND(ISNUMBER(E1623),E1623&gt;0,ISNUMBER(F1623)),F1623/E1623-1,"")</f>
        <v>0.08095238095238089</v>
      </c>
      <c r="I1623" t="str" s="15">
        <v>Unreviewed</v>
      </c>
      <c r="J1623" s="16"/>
      <c r="K1623" t="str" s="15">
        <v/>
      </c>
      <c r="L1623" s="17" t="str">
        <f>IF(AC1623="Local catalog","",IF(AG1623="Yes",IF(ISNUMBER(E1623),E1623,""),IF(I1623="Keep current",IF(ISNUMBER(E1623),E1623,""),IF(AH1623&lt;&gt;"Yes","",IF(I1623="Approve proposed",F1623,IF(AND(I1623="Use my price",AND(ISNUMBER(J1623),J1623&gt;0)),J1623,""))))))</f>
        <v/>
      </c>
      <c r="M1623" t="str" s="7">
        <f>IF(AND(AG1623="Yes",OR(I1623="Approve proposed",I1623="Use my price")),"CHECK: protected price kept current",IF(OR(I1623="Unreviewed",I1623=""),"Pending review",IF(I1623="Hold","On hold",IF(I1623="Keep current",IF(ISNUMBER(E1623),"Kept current","CHECK: no confirmed current price"),IF(AH1623&lt;&gt;"Yes","CHECK: source needs review",IF(AND(I1623="Use my price",NOT(AND(ISNUMBER(J1623),J1623&gt;0))),"CHECK: enter a price above zero",IF(NOT(OR(I1623="Approve proposed",I1623="Use my price")),"CHECK: choose a listed decision",IF(OR(NOT(ISNUMBER(L1623)),L1623&lt;=0,NOT(ISNUMBER(Y1623)),Y1623&lt;=0,X1623&gt;=1),"CHECK: price or base unavailable",IF(L1623/(Y1623*(1-X1623))-1&lt;0,"CHECK: price below local base","Ready")))))))))</f>
        <v>Pending review</v>
      </c>
      <c r="N1623" s="18">
        <v>4.2</v>
      </c>
      <c r="O1623" s="19">
        <v>0.4</v>
      </c>
      <c r="P1623" s="14">
        <v>0.5133</v>
      </c>
      <c r="Q1623" s="20" t="str">
        <f>IF(AND(ISNUMBER(L1623),ISNUMBER(Y1623),Y1623&gt;0,X1623&lt;1),ROUND(L1623/(Y1623*(1-X1623))-1,4),"")</f>
        <v/>
      </c>
      <c r="R1623" s="12">
        <v>0</v>
      </c>
      <c r="S1623" s="13">
        <f>IF(AND(ISNUMBER(E1623),E1623&gt;0,ISNUMBER(F1623)),R1623*(F1623/E1623-1)*(1-'Start Here'!$B$16),0)</f>
        <v>0</v>
      </c>
      <c r="T1623" s="17">
        <f>IF(AND(M1623="Ready",OR(I1623="Approve proposed",AND(I1623="Use my price",AND(ISNUMBER(J1623),J1623&gt;0))),ISNUMBER(L1623),E1623&gt;0),R1623*(L1623/E1623-1)*(1-'Start Here'!$B$16),0)</f>
        <v>0</v>
      </c>
      <c r="U1623" t="str" s="6">
        <v>Currently hidden; do not activate automatically</v>
      </c>
      <c r="V1623" t="str" s="21">
        <v>No</v>
      </c>
      <c r="W1623" t="str" s="21">
        <v>No</v>
      </c>
      <c r="X1623" s="22">
        <v>0</v>
      </c>
      <c r="Y1623" s="18">
        <v>3</v>
      </c>
      <c r="AB1623" t="str" s="6">
        <v>2026-10-01 10:41:27 UTC</v>
      </c>
      <c r="AC1623" t="str" s="6">
        <v>Local Line cache</v>
      </c>
      <c r="AD1623" s="23">
        <v>1091602</v>
      </c>
      <c r="AE1623" s="23">
        <v>905264</v>
      </c>
      <c r="AF1623" t="str" s="23">
        <v>1091602:905264:member</v>
      </c>
      <c r="AG1623" t="str" s="23">
        <v>No</v>
      </c>
      <c r="AH1623" t="str" s="23">
        <v>Yes</v>
      </c>
      <c r="AI1623" s="18">
        <v>0</v>
      </c>
    </row>
    <row r="1624" ht="32" customHeight="1">
      <c r="A1624" t="str" s="7">
        <v>Grazier's Garden</v>
      </c>
      <c r="B1624" t="str" s="7">
        <v>Lacinato Kale</v>
      </c>
      <c r="C1624" t="str" s="7">
        <v>bu</v>
      </c>
      <c r="D1624" t="str" s="7">
        <v>Guest Basket</v>
      </c>
      <c r="E1624" s="12">
        <v>4.2</v>
      </c>
      <c r="F1624" s="13">
        <v>4.54</v>
      </c>
      <c r="G1624" s="13">
        <f>IF(AND(ISNUMBER(E1624),ISNUMBER(F1624)),F1624-E1624,"")</f>
        <v>0.34</v>
      </c>
      <c r="H1624" s="14">
        <f>IF(AND(ISNUMBER(E1624),E1624&gt;0,ISNUMBER(F1624)),F1624/E1624-1,"")</f>
        <v>0.08095238095238089</v>
      </c>
      <c r="I1624" t="str" s="15">
        <v>Unreviewed</v>
      </c>
      <c r="J1624" s="16"/>
      <c r="K1624" t="str" s="15">
        <v/>
      </c>
      <c r="L1624" s="17" t="str">
        <f>IF(AC1624="Local catalog","",IF(AG1624="Yes",IF(ISNUMBER(E1624),E1624,""),IF(I1624="Keep current",IF(ISNUMBER(E1624),E1624,""),IF(AH1624&lt;&gt;"Yes","",IF(I1624="Approve proposed",F1624,IF(AND(I1624="Use my price",AND(ISNUMBER(J1624),J1624&gt;0)),J1624,""))))))</f>
        <v/>
      </c>
      <c r="M1624" t="str" s="7">
        <f>IF(AND(AG1624="Yes",OR(I1624="Approve proposed",I1624="Use my price")),"CHECK: protected price kept current",IF(OR(I1624="Unreviewed",I1624=""),"Pending review",IF(I1624="Hold","On hold",IF(I1624="Keep current",IF(ISNUMBER(E1624),"Kept current","CHECK: no confirmed current price"),IF(AH1624&lt;&gt;"Yes","CHECK: source needs review",IF(AND(I1624="Use my price",NOT(AND(ISNUMBER(J1624),J1624&gt;0))),"CHECK: enter a price above zero",IF(NOT(OR(I1624="Approve proposed",I1624="Use my price")),"CHECK: choose a listed decision",IF(OR(NOT(ISNUMBER(L1624)),L1624&lt;=0,NOT(ISNUMBER(Y1624)),Y1624&lt;=0,X1624&gt;=1),"CHECK: price or base unavailable",IF(L1624/(Y1624*(1-X1624))-1&lt;0,"CHECK: price below local base","Ready")))))))))</f>
        <v>Pending review</v>
      </c>
      <c r="N1624" s="18">
        <v>4.2</v>
      </c>
      <c r="O1624" s="19">
        <v>0.4</v>
      </c>
      <c r="P1624" s="14">
        <v>0.5133</v>
      </c>
      <c r="Q1624" s="20" t="str">
        <f>IF(AND(ISNUMBER(L1624),ISNUMBER(Y1624),Y1624&gt;0,X1624&lt;1),ROUND(L1624/(Y1624*(1-X1624))-1,4),"")</f>
        <v/>
      </c>
      <c r="R1624" s="12">
        <v>0</v>
      </c>
      <c r="S1624" s="13">
        <f>IF(AND(ISNUMBER(E1624),E1624&gt;0,ISNUMBER(F1624)),R1624*(F1624/E1624-1)*(1-'Start Here'!$B$16),0)</f>
        <v>0</v>
      </c>
      <c r="T1624" s="17">
        <f>IF(AND(M1624="Ready",OR(I1624="Approve proposed",AND(I1624="Use my price",AND(ISNUMBER(J1624),J1624&gt;0))),ISNUMBER(L1624),E1624&gt;0),R1624*(L1624/E1624-1)*(1-'Start Here'!$B$16),0)</f>
        <v>0</v>
      </c>
      <c r="U1624" t="str" s="6">
        <v>Currently hidden; do not activate automatically</v>
      </c>
      <c r="V1624" t="str" s="21">
        <v>No</v>
      </c>
      <c r="W1624" t="str" s="21">
        <v>No</v>
      </c>
      <c r="X1624" s="22">
        <v>0</v>
      </c>
      <c r="Y1624" s="18">
        <v>3</v>
      </c>
      <c r="AB1624" t="str" s="6">
        <v>2026-10-01 10:41:27 UTC</v>
      </c>
      <c r="AC1624" t="str" s="6">
        <v>Local Line cache</v>
      </c>
      <c r="AD1624" s="23">
        <v>1091602</v>
      </c>
      <c r="AE1624" s="23">
        <v>905264</v>
      </c>
      <c r="AF1624" t="str" s="23">
        <v>1091602:905264:guest</v>
      </c>
      <c r="AG1624" t="str" s="23">
        <v>No</v>
      </c>
      <c r="AH1624" t="str" s="23">
        <v>Yes</v>
      </c>
      <c r="AI1624" s="18">
        <v>0</v>
      </c>
    </row>
    <row r="1625" ht="32" customHeight="1">
      <c r="A1625" t="str" s="7">
        <v>Grazier's Garden</v>
      </c>
      <c r="B1625" t="str" s="7">
        <v>Lacinato Kale</v>
      </c>
      <c r="C1625" t="str" s="7">
        <v>bu</v>
      </c>
      <c r="D1625" t="str" s="7">
        <v>SNAP</v>
      </c>
      <c r="E1625" s="12">
        <v>4.2</v>
      </c>
      <c r="F1625" s="13">
        <v>4.2</v>
      </c>
      <c r="G1625" s="13">
        <f>IF(AND(ISNUMBER(E1625),ISNUMBER(F1625)),F1625-E1625,"")</f>
        <v>0</v>
      </c>
      <c r="H1625" s="14">
        <f>IF(AND(ISNUMBER(E1625),E1625&gt;0,ISNUMBER(F1625)),F1625/E1625-1,"")</f>
        <v>0</v>
      </c>
      <c r="I1625" t="str" s="15">
        <v>Keep current</v>
      </c>
      <c r="J1625" s="16"/>
      <c r="K1625" t="str" s="15">
        <v/>
      </c>
      <c r="L1625" s="17">
        <f>IF(AC1625="Local catalog","",IF(AG1625="Yes",IF(ISNUMBER(E1625),E1625,""),IF(I1625="Keep current",IF(ISNUMBER(E1625),E1625,""),IF(AH1625&lt;&gt;"Yes","",IF(I1625="Approve proposed",F1625,IF(AND(I1625="Use my price",AND(ISNUMBER(J1625),J1625&gt;0)),J1625,""))))))</f>
        <v>4.2</v>
      </c>
      <c r="M1625" t="str" s="7">
        <f>IF(AND(AG1625="Yes",OR(I1625="Approve proposed",I1625="Use my price")),"CHECK: protected price kept current",IF(OR(I1625="Unreviewed",I1625=""),"Pending review",IF(I1625="Hold","On hold",IF(I1625="Keep current",IF(ISNUMBER(E1625),"Kept current","CHECK: no confirmed current price"),IF(AH1625&lt;&gt;"Yes","CHECK: source needs review",IF(AND(I1625="Use my price",NOT(AND(ISNUMBER(J1625),J1625&gt;0))),"CHECK: enter a price above zero",IF(NOT(OR(I1625="Approve proposed",I1625="Use my price")),"CHECK: choose a listed decision",IF(OR(NOT(ISNUMBER(L1625)),L1625&lt;=0,NOT(ISNUMBER(Y1625)),Y1625&lt;=0,X1625&gt;=1),"CHECK: price or base unavailable",IF(L1625/(Y1625*(1-X1625))-1&lt;0,"CHECK: price below local base","Ready")))))))))</f>
        <v>Kept current</v>
      </c>
      <c r="N1625" s="18">
        <v>4.2</v>
      </c>
      <c r="O1625" s="19">
        <v>0.4</v>
      </c>
      <c r="P1625" s="14">
        <v>0.4</v>
      </c>
      <c r="Q1625" s="20">
        <f>IF(AND(ISNUMBER(L1625),ISNUMBER(Y1625),Y1625&gt;0,X1625&lt;1),ROUND(L1625/(Y1625*(1-X1625))-1,4),"")</f>
        <v>0.4</v>
      </c>
      <c r="R1625" s="12">
        <v>0</v>
      </c>
      <c r="S1625" s="13">
        <f>IF(AND(ISNUMBER(E1625),E1625&gt;0,ISNUMBER(F1625)),R1625*(F1625/E1625-1)*(1-'Start Here'!$B$16),0)</f>
        <v>0</v>
      </c>
      <c r="T1625" s="17">
        <f>IF(AND(M1625="Ready",OR(I1625="Approve proposed",AND(I1625="Use my price",AND(ISNUMBER(J1625),J1625&gt;0))),ISNUMBER(L1625),E1625&gt;0),R1625*(L1625/E1625-1)*(1-'Start Here'!$B$16),0)</f>
        <v>0</v>
      </c>
      <c r="U1625" t="str" s="6">
        <v>SNAP: preserve existing selling price; Currently hidden; do not activate automatically</v>
      </c>
      <c r="V1625" t="str" s="21">
        <v>No</v>
      </c>
      <c r="W1625" t="str" s="21">
        <v>No</v>
      </c>
      <c r="X1625" s="22">
        <v>0</v>
      </c>
      <c r="Y1625" s="18">
        <v>3</v>
      </c>
      <c r="AB1625" t="str" s="6">
        <v>2026-10-01 10:41:27 UTC</v>
      </c>
      <c r="AC1625" t="str" s="6">
        <v>Local Line cache</v>
      </c>
      <c r="AD1625" s="23">
        <v>1091602</v>
      </c>
      <c r="AE1625" s="23">
        <v>905264</v>
      </c>
      <c r="AF1625" t="str" s="23">
        <v>1091602:905264:snap</v>
      </c>
      <c r="AG1625" t="str" s="23">
        <v>Yes</v>
      </c>
      <c r="AH1625" t="str" s="23">
        <v>Yes</v>
      </c>
      <c r="AI1625" s="18">
        <v>0</v>
      </c>
    </row>
    <row r="1626" ht="32" customHeight="1">
      <c r="A1626" t="str" s="7">
        <v>Grazier's Garden</v>
      </c>
      <c r="B1626" t="str" s="7">
        <v>Mini Watermelon</v>
      </c>
      <c r="C1626" t="str" s="7">
        <v>pound</v>
      </c>
      <c r="D1626" t="str" s="7">
        <v>Herd Share Members</v>
      </c>
      <c r="E1626" s="12">
        <v>2.8</v>
      </c>
      <c r="F1626" s="13">
        <v>3.02</v>
      </c>
      <c r="G1626" s="13">
        <f>IF(AND(ISNUMBER(E1626),ISNUMBER(F1626)),F1626-E1626,"")</f>
        <v>0.22</v>
      </c>
      <c r="H1626" s="14">
        <f>IF(AND(ISNUMBER(E1626),E1626&gt;0,ISNUMBER(F1626)),F1626/E1626-1,"")</f>
        <v>0.07857142857142874</v>
      </c>
      <c r="I1626" t="str" s="15">
        <v>Unreviewed</v>
      </c>
      <c r="J1626" s="16"/>
      <c r="K1626" t="str" s="15">
        <v/>
      </c>
      <c r="L1626" s="17" t="str">
        <f>IF(AC1626="Local catalog","",IF(AG1626="Yes",IF(ISNUMBER(E1626),E1626,""),IF(I1626="Keep current",IF(ISNUMBER(E1626),E1626,""),IF(AH1626&lt;&gt;"Yes","",IF(I1626="Approve proposed",F1626,IF(AND(I1626="Use my price",AND(ISNUMBER(J1626),J1626&gt;0)),J1626,""))))))</f>
        <v/>
      </c>
      <c r="M1626" t="str" s="7">
        <f>IF(AND(AG1626="Yes",OR(I1626="Approve proposed",I1626="Use my price")),"CHECK: protected price kept current",IF(OR(I1626="Unreviewed",I1626=""),"Pending review",IF(I1626="Hold","On hold",IF(I1626="Keep current",IF(ISNUMBER(E1626),"Kept current","CHECK: no confirmed current price"),IF(AH1626&lt;&gt;"Yes","CHECK: source needs review",IF(AND(I1626="Use my price",NOT(AND(ISNUMBER(J1626),J1626&gt;0))),"CHECK: enter a price above zero",IF(NOT(OR(I1626="Approve proposed",I1626="Use my price")),"CHECK: choose a listed decision",IF(OR(NOT(ISNUMBER(L1626)),L1626&lt;=0,NOT(ISNUMBER(Y1626)),Y1626&lt;=0,X1626&gt;=1),"CHECK: price or base unavailable",IF(L1626/(Y1626*(1-X1626))-1&lt;0,"CHECK: price below local base","Ready")))))))))</f>
        <v>Pending review</v>
      </c>
      <c r="N1626" s="18">
        <v>2.8</v>
      </c>
      <c r="O1626" s="19">
        <v>0.4</v>
      </c>
      <c r="P1626" s="14">
        <v>0.51</v>
      </c>
      <c r="Q1626" s="20" t="str">
        <f>IF(AND(ISNUMBER(L1626),ISNUMBER(Y1626),Y1626&gt;0,X1626&lt;1),ROUND(L1626/(Y1626*(1-X1626))-1,4),"")</f>
        <v/>
      </c>
      <c r="R1626" s="12">
        <v>0</v>
      </c>
      <c r="S1626" s="13">
        <f>IF(AND(ISNUMBER(E1626),E1626&gt;0,ISNUMBER(F1626)),R1626*(F1626/E1626-1)*(1-'Start Here'!$B$16),0)</f>
        <v>0</v>
      </c>
      <c r="T1626" s="17">
        <f>IF(AND(M1626="Ready",OR(I1626="Approve proposed",AND(I1626="Use my price",AND(ISNUMBER(J1626),J1626&gt;0))),ISNUMBER(L1626),E1626&gt;0),R1626*(L1626/E1626-1)*(1-'Start Here'!$B$16),0)</f>
        <v>0</v>
      </c>
      <c r="U1626" t="str" s="6">
        <v>Currently hidden; do not activate automatically</v>
      </c>
      <c r="V1626" t="str" s="21">
        <v>No</v>
      </c>
      <c r="W1626" t="str" s="21">
        <v>No</v>
      </c>
      <c r="X1626" s="22">
        <v>0</v>
      </c>
      <c r="Y1626" s="18">
        <v>2</v>
      </c>
      <c r="AB1626" t="str" s="6">
        <v>2026-10-01 10:41:27 UTC</v>
      </c>
      <c r="AC1626" t="str" s="6">
        <v>Local Line cache</v>
      </c>
      <c r="AD1626" s="23">
        <v>914550</v>
      </c>
      <c r="AE1626" s="23">
        <v>660245</v>
      </c>
      <c r="AF1626" t="str" s="23">
        <v>914550:660245:herdShare</v>
      </c>
      <c r="AG1626" t="str" s="23">
        <v>No</v>
      </c>
      <c r="AH1626" t="str" s="23">
        <v>Yes</v>
      </c>
      <c r="AI1626" s="18">
        <v>0</v>
      </c>
    </row>
    <row r="1627" ht="32" customHeight="1">
      <c r="A1627" t="str" s="7">
        <v>Grazier's Garden</v>
      </c>
      <c r="B1627" t="str" s="7">
        <v>Mini Watermelon</v>
      </c>
      <c r="C1627" t="str" s="7">
        <v>pound</v>
      </c>
      <c r="D1627" t="str" s="7">
        <v>CSA Members</v>
      </c>
      <c r="E1627" s="12">
        <v>2.8</v>
      </c>
      <c r="F1627" s="13">
        <v>3.02</v>
      </c>
      <c r="G1627" s="13">
        <f>IF(AND(ISNUMBER(E1627),ISNUMBER(F1627)),F1627-E1627,"")</f>
        <v>0.22</v>
      </c>
      <c r="H1627" s="14">
        <f>IF(AND(ISNUMBER(E1627),E1627&gt;0,ISNUMBER(F1627)),F1627/E1627-1,"")</f>
        <v>0.07857142857142874</v>
      </c>
      <c r="I1627" t="str" s="15">
        <v>Unreviewed</v>
      </c>
      <c r="J1627" s="16"/>
      <c r="K1627" t="str" s="15">
        <v/>
      </c>
      <c r="L1627" s="17" t="str">
        <f>IF(AC1627="Local catalog","",IF(AG1627="Yes",IF(ISNUMBER(E1627),E1627,""),IF(I1627="Keep current",IF(ISNUMBER(E1627),E1627,""),IF(AH1627&lt;&gt;"Yes","",IF(I1627="Approve proposed",F1627,IF(AND(I1627="Use my price",AND(ISNUMBER(J1627),J1627&gt;0)),J1627,""))))))</f>
        <v/>
      </c>
      <c r="M1627" t="str" s="7">
        <f>IF(AND(AG1627="Yes",OR(I1627="Approve proposed",I1627="Use my price")),"CHECK: protected price kept current",IF(OR(I1627="Unreviewed",I1627=""),"Pending review",IF(I1627="Hold","On hold",IF(I1627="Keep current",IF(ISNUMBER(E1627),"Kept current","CHECK: no confirmed current price"),IF(AH1627&lt;&gt;"Yes","CHECK: source needs review",IF(AND(I1627="Use my price",NOT(AND(ISNUMBER(J1627),J1627&gt;0))),"CHECK: enter a price above zero",IF(NOT(OR(I1627="Approve proposed",I1627="Use my price")),"CHECK: choose a listed decision",IF(OR(NOT(ISNUMBER(L1627)),L1627&lt;=0,NOT(ISNUMBER(Y1627)),Y1627&lt;=0,X1627&gt;=1),"CHECK: price or base unavailable",IF(L1627/(Y1627*(1-X1627))-1&lt;0,"CHECK: price below local base","Ready")))))))))</f>
        <v>Pending review</v>
      </c>
      <c r="N1627" s="18">
        <v>2.8</v>
      </c>
      <c r="O1627" s="19">
        <v>0.4</v>
      </c>
      <c r="P1627" s="14">
        <v>0.51</v>
      </c>
      <c r="Q1627" s="20" t="str">
        <f>IF(AND(ISNUMBER(L1627),ISNUMBER(Y1627),Y1627&gt;0,X1627&lt;1),ROUND(L1627/(Y1627*(1-X1627))-1,4),"")</f>
        <v/>
      </c>
      <c r="R1627" s="12">
        <v>0</v>
      </c>
      <c r="S1627" s="13">
        <f>IF(AND(ISNUMBER(E1627),E1627&gt;0,ISNUMBER(F1627)),R1627*(F1627/E1627-1)*(1-'Start Here'!$B$16),0)</f>
        <v>0</v>
      </c>
      <c r="T1627" s="17">
        <f>IF(AND(M1627="Ready",OR(I1627="Approve proposed",AND(I1627="Use my price",AND(ISNUMBER(J1627),J1627&gt;0))),ISNUMBER(L1627),E1627&gt;0),R1627*(L1627/E1627-1)*(1-'Start Here'!$B$16),0)</f>
        <v>0</v>
      </c>
      <c r="U1627" t="str" s="6">
        <v>Currently hidden; do not activate automatically</v>
      </c>
      <c r="V1627" t="str" s="21">
        <v>No</v>
      </c>
      <c r="W1627" t="str" s="21">
        <v>No</v>
      </c>
      <c r="X1627" s="22">
        <v>0</v>
      </c>
      <c r="Y1627" s="18">
        <v>2</v>
      </c>
      <c r="AB1627" t="str" s="6">
        <v>2026-10-01 10:41:27 UTC</v>
      </c>
      <c r="AC1627" t="str" s="6">
        <v>Local Line cache</v>
      </c>
      <c r="AD1627" s="23">
        <v>914550</v>
      </c>
      <c r="AE1627" s="23">
        <v>660245</v>
      </c>
      <c r="AF1627" t="str" s="23">
        <v>914550:660245:member</v>
      </c>
      <c r="AG1627" t="str" s="23">
        <v>No</v>
      </c>
      <c r="AH1627" t="str" s="23">
        <v>Yes</v>
      </c>
      <c r="AI1627" s="18">
        <v>0</v>
      </c>
    </row>
    <row r="1628" ht="32" customHeight="1">
      <c r="A1628" t="str" s="7">
        <v>Grazier's Garden</v>
      </c>
      <c r="B1628" t="str" s="7">
        <v>Mini Watermelon</v>
      </c>
      <c r="C1628" t="str" s="7">
        <v>pound</v>
      </c>
      <c r="D1628" t="str" s="7">
        <v>Guest Basket</v>
      </c>
      <c r="E1628" s="12">
        <v>2.8</v>
      </c>
      <c r="F1628" s="13">
        <v>3.02</v>
      </c>
      <c r="G1628" s="13">
        <f>IF(AND(ISNUMBER(E1628),ISNUMBER(F1628)),F1628-E1628,"")</f>
        <v>0.22</v>
      </c>
      <c r="H1628" s="14">
        <f>IF(AND(ISNUMBER(E1628),E1628&gt;0,ISNUMBER(F1628)),F1628/E1628-1,"")</f>
        <v>0.07857142857142874</v>
      </c>
      <c r="I1628" t="str" s="15">
        <v>Unreviewed</v>
      </c>
      <c r="J1628" s="16"/>
      <c r="K1628" t="str" s="15">
        <v/>
      </c>
      <c r="L1628" s="17" t="str">
        <f>IF(AC1628="Local catalog","",IF(AG1628="Yes",IF(ISNUMBER(E1628),E1628,""),IF(I1628="Keep current",IF(ISNUMBER(E1628),E1628,""),IF(AH1628&lt;&gt;"Yes","",IF(I1628="Approve proposed",F1628,IF(AND(I1628="Use my price",AND(ISNUMBER(J1628),J1628&gt;0)),J1628,""))))))</f>
        <v/>
      </c>
      <c r="M1628" t="str" s="7">
        <f>IF(AND(AG1628="Yes",OR(I1628="Approve proposed",I1628="Use my price")),"CHECK: protected price kept current",IF(OR(I1628="Unreviewed",I1628=""),"Pending review",IF(I1628="Hold","On hold",IF(I1628="Keep current",IF(ISNUMBER(E1628),"Kept current","CHECK: no confirmed current price"),IF(AH1628&lt;&gt;"Yes","CHECK: source needs review",IF(AND(I1628="Use my price",NOT(AND(ISNUMBER(J1628),J1628&gt;0))),"CHECK: enter a price above zero",IF(NOT(OR(I1628="Approve proposed",I1628="Use my price")),"CHECK: choose a listed decision",IF(OR(NOT(ISNUMBER(L1628)),L1628&lt;=0,NOT(ISNUMBER(Y1628)),Y1628&lt;=0,X1628&gt;=1),"CHECK: price or base unavailable",IF(L1628/(Y1628*(1-X1628))-1&lt;0,"CHECK: price below local base","Ready")))))))))</f>
        <v>Pending review</v>
      </c>
      <c r="N1628" s="18">
        <v>2.8</v>
      </c>
      <c r="O1628" s="19">
        <v>0.4</v>
      </c>
      <c r="P1628" s="14">
        <v>0.51</v>
      </c>
      <c r="Q1628" s="20" t="str">
        <f>IF(AND(ISNUMBER(L1628),ISNUMBER(Y1628),Y1628&gt;0,X1628&lt;1),ROUND(L1628/(Y1628*(1-X1628))-1,4),"")</f>
        <v/>
      </c>
      <c r="R1628" s="12">
        <v>0</v>
      </c>
      <c r="S1628" s="13">
        <f>IF(AND(ISNUMBER(E1628),E1628&gt;0,ISNUMBER(F1628)),R1628*(F1628/E1628-1)*(1-'Start Here'!$B$16),0)</f>
        <v>0</v>
      </c>
      <c r="T1628" s="17">
        <f>IF(AND(M1628="Ready",OR(I1628="Approve proposed",AND(I1628="Use my price",AND(ISNUMBER(J1628),J1628&gt;0))),ISNUMBER(L1628),E1628&gt;0),R1628*(L1628/E1628-1)*(1-'Start Here'!$B$16),0)</f>
        <v>0</v>
      </c>
      <c r="U1628" t="str" s="6">
        <v>Currently hidden; do not activate automatically</v>
      </c>
      <c r="V1628" t="str" s="21">
        <v>No</v>
      </c>
      <c r="W1628" t="str" s="21">
        <v>No</v>
      </c>
      <c r="X1628" s="22">
        <v>0</v>
      </c>
      <c r="Y1628" s="18">
        <v>2</v>
      </c>
      <c r="AB1628" t="str" s="6">
        <v>2026-10-01 10:41:27 UTC</v>
      </c>
      <c r="AC1628" t="str" s="6">
        <v>Local Line cache</v>
      </c>
      <c r="AD1628" s="23">
        <v>914550</v>
      </c>
      <c r="AE1628" s="23">
        <v>660245</v>
      </c>
      <c r="AF1628" t="str" s="23">
        <v>914550:660245:guest</v>
      </c>
      <c r="AG1628" t="str" s="23">
        <v>No</v>
      </c>
      <c r="AH1628" t="str" s="23">
        <v>Yes</v>
      </c>
      <c r="AI1628" s="18">
        <v>0</v>
      </c>
    </row>
    <row r="1629" ht="32" customHeight="1">
      <c r="A1629" t="str" s="7">
        <v>Grazier's Garden</v>
      </c>
      <c r="B1629" t="str" s="7">
        <v>Mini Watermelon</v>
      </c>
      <c r="C1629" t="str" s="7">
        <v>pound</v>
      </c>
      <c r="D1629" t="str" s="7">
        <v>SNAP</v>
      </c>
      <c r="E1629" s="12">
        <v>2.8</v>
      </c>
      <c r="F1629" s="13">
        <v>2.8</v>
      </c>
      <c r="G1629" s="13">
        <f>IF(AND(ISNUMBER(E1629),ISNUMBER(F1629)),F1629-E1629,"")</f>
        <v>0</v>
      </c>
      <c r="H1629" s="14">
        <f>IF(AND(ISNUMBER(E1629),E1629&gt;0,ISNUMBER(F1629)),F1629/E1629-1,"")</f>
        <v>0</v>
      </c>
      <c r="I1629" t="str" s="15">
        <v>Keep current</v>
      </c>
      <c r="J1629" s="16"/>
      <c r="K1629" t="str" s="15">
        <v/>
      </c>
      <c r="L1629" s="17">
        <f>IF(AC1629="Local catalog","",IF(AG1629="Yes",IF(ISNUMBER(E1629),E1629,""),IF(I1629="Keep current",IF(ISNUMBER(E1629),E1629,""),IF(AH1629&lt;&gt;"Yes","",IF(I1629="Approve proposed",F1629,IF(AND(I1629="Use my price",AND(ISNUMBER(J1629),J1629&gt;0)),J1629,""))))))</f>
        <v>2.8</v>
      </c>
      <c r="M1629" t="str" s="7">
        <f>IF(AND(AG1629="Yes",OR(I1629="Approve proposed",I1629="Use my price")),"CHECK: protected price kept current",IF(OR(I1629="Unreviewed",I1629=""),"Pending review",IF(I1629="Hold","On hold",IF(I1629="Keep current",IF(ISNUMBER(E1629),"Kept current","CHECK: no confirmed current price"),IF(AH1629&lt;&gt;"Yes","CHECK: source needs review",IF(AND(I1629="Use my price",NOT(AND(ISNUMBER(J1629),J1629&gt;0))),"CHECK: enter a price above zero",IF(NOT(OR(I1629="Approve proposed",I1629="Use my price")),"CHECK: choose a listed decision",IF(OR(NOT(ISNUMBER(L1629)),L1629&lt;=0,NOT(ISNUMBER(Y1629)),Y1629&lt;=0,X1629&gt;=1),"CHECK: price or base unavailable",IF(L1629/(Y1629*(1-X1629))-1&lt;0,"CHECK: price below local base","Ready")))))))))</f>
        <v>Kept current</v>
      </c>
      <c r="N1629" s="18">
        <v>2.8</v>
      </c>
      <c r="O1629" s="19">
        <v>0.4</v>
      </c>
      <c r="P1629" s="14">
        <v>0.4</v>
      </c>
      <c r="Q1629" s="20">
        <f>IF(AND(ISNUMBER(L1629),ISNUMBER(Y1629),Y1629&gt;0,X1629&lt;1),ROUND(L1629/(Y1629*(1-X1629))-1,4),"")</f>
        <v>0.4</v>
      </c>
      <c r="R1629" s="12">
        <v>0</v>
      </c>
      <c r="S1629" s="13">
        <f>IF(AND(ISNUMBER(E1629),E1629&gt;0,ISNUMBER(F1629)),R1629*(F1629/E1629-1)*(1-'Start Here'!$B$16),0)</f>
        <v>0</v>
      </c>
      <c r="T1629" s="17">
        <f>IF(AND(M1629="Ready",OR(I1629="Approve proposed",AND(I1629="Use my price",AND(ISNUMBER(J1629),J1629&gt;0))),ISNUMBER(L1629),E1629&gt;0),R1629*(L1629/E1629-1)*(1-'Start Here'!$B$16),0)</f>
        <v>0</v>
      </c>
      <c r="U1629" t="str" s="6">
        <v>SNAP: preserve existing selling price; Currently hidden; do not activate automatically</v>
      </c>
      <c r="V1629" t="str" s="21">
        <v>No</v>
      </c>
      <c r="W1629" t="str" s="21">
        <v>No</v>
      </c>
      <c r="X1629" s="22">
        <v>0</v>
      </c>
      <c r="Y1629" s="18">
        <v>2</v>
      </c>
      <c r="AB1629" t="str" s="6">
        <v>2026-10-01 10:41:27 UTC</v>
      </c>
      <c r="AC1629" t="str" s="6">
        <v>Local Line cache</v>
      </c>
      <c r="AD1629" s="23">
        <v>914550</v>
      </c>
      <c r="AE1629" s="23">
        <v>660245</v>
      </c>
      <c r="AF1629" t="str" s="23">
        <v>914550:660245:snap</v>
      </c>
      <c r="AG1629" t="str" s="23">
        <v>Yes</v>
      </c>
      <c r="AH1629" t="str" s="23">
        <v>Yes</v>
      </c>
      <c r="AI1629" s="18">
        <v>0</v>
      </c>
    </row>
    <row r="1630" ht="32" customHeight="1">
      <c r="A1630" t="str" s="7">
        <v>Grazier's Garden</v>
      </c>
      <c r="B1630" t="str" s="7">
        <v>Mixed salad greens</v>
      </c>
      <c r="C1630" t="str" s="7">
        <v>1/2 lb</v>
      </c>
      <c r="D1630" t="str" s="7">
        <v>Herd Share Members</v>
      </c>
      <c r="E1630" s="12">
        <v>7</v>
      </c>
      <c r="F1630" s="13">
        <v>7.56</v>
      </c>
      <c r="G1630" s="13">
        <f>IF(AND(ISNUMBER(E1630),ISNUMBER(F1630)),F1630-E1630,"")</f>
        <v>0.56</v>
      </c>
      <c r="H1630" s="14">
        <f>IF(AND(ISNUMBER(E1630),E1630&gt;0,ISNUMBER(F1630)),F1630/E1630-1,"")</f>
        <v>0.07999999999999985</v>
      </c>
      <c r="I1630" t="str" s="15">
        <v>Unreviewed</v>
      </c>
      <c r="J1630" s="16"/>
      <c r="K1630" t="str" s="15">
        <v/>
      </c>
      <c r="L1630" s="17" t="str">
        <f>IF(AC1630="Local catalog","",IF(AG1630="Yes",IF(ISNUMBER(E1630),E1630,""),IF(I1630="Keep current",IF(ISNUMBER(E1630),E1630,""),IF(AH1630&lt;&gt;"Yes","",IF(I1630="Approve proposed",F1630,IF(AND(I1630="Use my price",AND(ISNUMBER(J1630),J1630&gt;0)),J1630,""))))))</f>
        <v/>
      </c>
      <c r="M1630" t="str" s="7">
        <f>IF(AND(AG1630="Yes",OR(I1630="Approve proposed",I1630="Use my price")),"CHECK: protected price kept current",IF(OR(I1630="Unreviewed",I1630=""),"Pending review",IF(I1630="Hold","On hold",IF(I1630="Keep current",IF(ISNUMBER(E1630),"Kept current","CHECK: no confirmed current price"),IF(AH1630&lt;&gt;"Yes","CHECK: source needs review",IF(AND(I1630="Use my price",NOT(AND(ISNUMBER(J1630),J1630&gt;0))),"CHECK: enter a price above zero",IF(NOT(OR(I1630="Approve proposed",I1630="Use my price")),"CHECK: choose a listed decision",IF(OR(NOT(ISNUMBER(L1630)),L1630&lt;=0,NOT(ISNUMBER(Y1630)),Y1630&lt;=0,X1630&gt;=1),"CHECK: price or base unavailable",IF(L1630/(Y1630*(1-X1630))-1&lt;0,"CHECK: price below local base","Ready")))))))))</f>
        <v>Pending review</v>
      </c>
      <c r="N1630" s="18">
        <v>7</v>
      </c>
      <c r="O1630" s="19">
        <v>0.4</v>
      </c>
      <c r="P1630" s="14">
        <v>0.512</v>
      </c>
      <c r="Q1630" s="20" t="str">
        <f>IF(AND(ISNUMBER(L1630),ISNUMBER(Y1630),Y1630&gt;0,X1630&lt;1),ROUND(L1630/(Y1630*(1-X1630))-1,4),"")</f>
        <v/>
      </c>
      <c r="R1630" s="12">
        <v>0</v>
      </c>
      <c r="S1630" s="13">
        <f>IF(AND(ISNUMBER(E1630),E1630&gt;0,ISNUMBER(F1630)),R1630*(F1630/E1630-1)*(1-'Start Here'!$B$16),0)</f>
        <v>0</v>
      </c>
      <c r="T1630" s="17">
        <f>IF(AND(M1630="Ready",OR(I1630="Approve proposed",AND(I1630="Use my price",AND(ISNUMBER(J1630),J1630&gt;0))),ISNUMBER(L1630),E1630&gt;0),R1630*(L1630/E1630-1)*(1-'Start Here'!$B$16),0)</f>
        <v>0</v>
      </c>
      <c r="U1630" t="str" s="6">
        <v>Currently hidden; do not activate automatically</v>
      </c>
      <c r="V1630" t="str" s="21">
        <v>No</v>
      </c>
      <c r="W1630" t="str" s="21">
        <v>No</v>
      </c>
      <c r="X1630" s="22">
        <v>0</v>
      </c>
      <c r="Y1630" s="18">
        <v>5</v>
      </c>
      <c r="AB1630" t="str" s="6">
        <v>2026-10-01 10:41:27 UTC</v>
      </c>
      <c r="AC1630" t="str" s="6">
        <v>Local Line cache</v>
      </c>
      <c r="AD1630" s="23">
        <v>882733</v>
      </c>
      <c r="AE1630" s="23">
        <v>619491</v>
      </c>
      <c r="AF1630" t="str" s="23">
        <v>882733:619491:herdShare</v>
      </c>
      <c r="AG1630" t="str" s="23">
        <v>No</v>
      </c>
      <c r="AH1630" t="str" s="23">
        <v>Yes</v>
      </c>
      <c r="AI1630" s="18">
        <v>0</v>
      </c>
    </row>
    <row r="1631" ht="32" customHeight="1">
      <c r="A1631" t="str" s="7">
        <v>Grazier's Garden</v>
      </c>
      <c r="B1631" t="str" s="7">
        <v>Mixed salad greens</v>
      </c>
      <c r="C1631" t="str" s="7">
        <v>1/2 lb</v>
      </c>
      <c r="D1631" t="str" s="7">
        <v>CSA Members</v>
      </c>
      <c r="G1631" s="13" t="str">
        <f>IF(AND(ISNUMBER(E1631),ISNUMBER(F1631)),F1631-E1631,"")</f>
        <v/>
      </c>
      <c r="H1631" s="14" t="str">
        <f>IF(AND(ISNUMBER(E1631),E1631&gt;0,ISNUMBER(F1631)),F1631/E1631-1,"")</f>
        <v/>
      </c>
      <c r="I1631" t="str" s="15">
        <v>Hold</v>
      </c>
      <c r="J1631" s="24"/>
      <c r="K1631" t="str" s="15">
        <v/>
      </c>
      <c r="L1631" s="17" t="str">
        <f>IF(AC1631="Local catalog","",IF(AG1631="Yes",IF(ISNUMBER(E1631),E1631,""),IF(I1631="Keep current",IF(ISNUMBER(E1631),E1631,""),IF(AH1631&lt;&gt;"Yes","",IF(I1631="Approve proposed",F1631,IF(AND(I1631="Use my price",AND(ISNUMBER(J1631),J1631&gt;0)),J1631,""))))))</f>
        <v/>
      </c>
      <c r="M1631" t="str" s="7">
        <f>IF(AND(AG1631="Yes",OR(I1631="Approve proposed",I1631="Use my price")),"CHECK: protected price kept current",IF(OR(I1631="Unreviewed",I1631=""),"Pending review",IF(I1631="Hold","On hold",IF(I1631="Keep current",IF(ISNUMBER(E1631),"Kept current","CHECK: no confirmed current price"),IF(AH1631&lt;&gt;"Yes","CHECK: source needs review",IF(AND(I1631="Use my price",NOT(AND(ISNUMBER(J1631),J1631&gt;0))),"CHECK: enter a price above zero",IF(NOT(OR(I1631="Approve proposed",I1631="Use my price")),"CHECK: choose a listed decision",IF(OR(NOT(ISNUMBER(L1631)),L1631&lt;=0,NOT(ISNUMBER(Y1631)),Y1631&lt;=0,X1631&gt;=1),"CHECK: price or base unavailable",IF(L1631/(Y1631*(1-X1631))-1&lt;0,"CHECK: price below local base","Ready")))))))))</f>
        <v>On hold</v>
      </c>
      <c r="N1631" s="18">
        <v>7</v>
      </c>
      <c r="O1631" s="19">
        <v>0.4</v>
      </c>
      <c r="Q1631" s="20" t="str">
        <f>IF(AND(ISNUMBER(L1631),ISNUMBER(Y1631),Y1631&gt;0,X1631&lt;1),ROUND(L1631/(Y1631*(1-X1631))-1,4),"")</f>
        <v/>
      </c>
      <c r="R1631" s="12">
        <v>0</v>
      </c>
      <c r="S1631" s="13">
        <f>IF(AND(ISNUMBER(E1631),E1631&gt;0,ISNUMBER(F1631)),R1631*(F1631/E1631-1)*(1-'Start Here'!$B$16),0)</f>
        <v>0</v>
      </c>
      <c r="T1631" s="17">
        <f>IF(AND(M1631="Ready",OR(I1631="Approve proposed",AND(I1631="Use my price",AND(ISNUMBER(J1631),J1631&gt;0))),ISNUMBER(L1631),E1631&gt;0),R1631*(L1631/E1631-1)*(1-'Start Here'!$B$16),0)</f>
        <v>0</v>
      </c>
      <c r="U1631" t="str" s="6">
        <v>No confirmed Local Line price/list; local calculation is reference only; Currently hidden; do not activate automatically</v>
      </c>
      <c r="V1631" t="str" s="21">
        <v>No</v>
      </c>
      <c r="W1631" t="str" s="21">
        <v>No</v>
      </c>
      <c r="X1631" s="22">
        <v>0</v>
      </c>
      <c r="Y1631" s="18">
        <v>5</v>
      </c>
      <c r="AB1631" t="str" s="6">
        <v/>
      </c>
      <c r="AC1631" t="str" s="6">
        <v>Local calculation only</v>
      </c>
      <c r="AD1631" s="23">
        <v>882733</v>
      </c>
      <c r="AE1631" s="23">
        <v>619491</v>
      </c>
      <c r="AF1631" t="str" s="23">
        <v>882733:619491:member</v>
      </c>
      <c r="AG1631" t="str" s="23">
        <v>No</v>
      </c>
      <c r="AH1631" t="str" s="23">
        <v>No</v>
      </c>
      <c r="AI1631" s="18">
        <v>0</v>
      </c>
    </row>
    <row r="1632" ht="32" customHeight="1">
      <c r="A1632" t="str" s="7">
        <v>Grazier's Garden</v>
      </c>
      <c r="B1632" t="str" s="7">
        <v>Mixed salad greens</v>
      </c>
      <c r="C1632" t="str" s="7">
        <v>1/2 lb</v>
      </c>
      <c r="D1632" t="str" s="7">
        <v>Guest Basket</v>
      </c>
      <c r="E1632" s="12">
        <v>7</v>
      </c>
      <c r="F1632" s="13">
        <v>7.56</v>
      </c>
      <c r="G1632" s="13">
        <f>IF(AND(ISNUMBER(E1632),ISNUMBER(F1632)),F1632-E1632,"")</f>
        <v>0.56</v>
      </c>
      <c r="H1632" s="14">
        <f>IF(AND(ISNUMBER(E1632),E1632&gt;0,ISNUMBER(F1632)),F1632/E1632-1,"")</f>
        <v>0.07999999999999985</v>
      </c>
      <c r="I1632" t="str" s="15">
        <v>Unreviewed</v>
      </c>
      <c r="J1632" s="16"/>
      <c r="K1632" t="str" s="15">
        <v/>
      </c>
      <c r="L1632" s="17" t="str">
        <f>IF(AC1632="Local catalog","",IF(AG1632="Yes",IF(ISNUMBER(E1632),E1632,""),IF(I1632="Keep current",IF(ISNUMBER(E1632),E1632,""),IF(AH1632&lt;&gt;"Yes","",IF(I1632="Approve proposed",F1632,IF(AND(I1632="Use my price",AND(ISNUMBER(J1632),J1632&gt;0)),J1632,""))))))</f>
        <v/>
      </c>
      <c r="M1632" t="str" s="7">
        <f>IF(AND(AG1632="Yes",OR(I1632="Approve proposed",I1632="Use my price")),"CHECK: protected price kept current",IF(OR(I1632="Unreviewed",I1632=""),"Pending review",IF(I1632="Hold","On hold",IF(I1632="Keep current",IF(ISNUMBER(E1632),"Kept current","CHECK: no confirmed current price"),IF(AH1632&lt;&gt;"Yes","CHECK: source needs review",IF(AND(I1632="Use my price",NOT(AND(ISNUMBER(J1632),J1632&gt;0))),"CHECK: enter a price above zero",IF(NOT(OR(I1632="Approve proposed",I1632="Use my price")),"CHECK: choose a listed decision",IF(OR(NOT(ISNUMBER(L1632)),L1632&lt;=0,NOT(ISNUMBER(Y1632)),Y1632&lt;=0,X1632&gt;=1),"CHECK: price or base unavailable",IF(L1632/(Y1632*(1-X1632))-1&lt;0,"CHECK: price below local base","Ready")))))))))</f>
        <v>Pending review</v>
      </c>
      <c r="N1632" s="18">
        <v>7</v>
      </c>
      <c r="O1632" s="19">
        <v>0.4</v>
      </c>
      <c r="P1632" s="14">
        <v>0.512</v>
      </c>
      <c r="Q1632" s="20" t="str">
        <f>IF(AND(ISNUMBER(L1632),ISNUMBER(Y1632),Y1632&gt;0,X1632&lt;1),ROUND(L1632/(Y1632*(1-X1632))-1,4),"")</f>
        <v/>
      </c>
      <c r="R1632" s="12">
        <v>0</v>
      </c>
      <c r="S1632" s="13">
        <f>IF(AND(ISNUMBER(E1632),E1632&gt;0,ISNUMBER(F1632)),R1632*(F1632/E1632-1)*(1-'Start Here'!$B$16),0)</f>
        <v>0</v>
      </c>
      <c r="T1632" s="17">
        <f>IF(AND(M1632="Ready",OR(I1632="Approve proposed",AND(I1632="Use my price",AND(ISNUMBER(J1632),J1632&gt;0))),ISNUMBER(L1632),E1632&gt;0),R1632*(L1632/E1632-1)*(1-'Start Here'!$B$16),0)</f>
        <v>0</v>
      </c>
      <c r="U1632" t="str" s="6">
        <v>Currently hidden; do not activate automatically</v>
      </c>
      <c r="V1632" t="str" s="21">
        <v>No</v>
      </c>
      <c r="W1632" t="str" s="21">
        <v>No</v>
      </c>
      <c r="X1632" s="22">
        <v>0</v>
      </c>
      <c r="Y1632" s="18">
        <v>5</v>
      </c>
      <c r="AB1632" t="str" s="6">
        <v>2026-10-01 10:41:27 UTC</v>
      </c>
      <c r="AC1632" t="str" s="6">
        <v>Local Line cache</v>
      </c>
      <c r="AD1632" s="23">
        <v>882733</v>
      </c>
      <c r="AE1632" s="23">
        <v>619491</v>
      </c>
      <c r="AF1632" t="str" s="23">
        <v>882733:619491:guest</v>
      </c>
      <c r="AG1632" t="str" s="23">
        <v>No</v>
      </c>
      <c r="AH1632" t="str" s="23">
        <v>Yes</v>
      </c>
      <c r="AI1632" s="18">
        <v>0</v>
      </c>
    </row>
    <row r="1633" ht="32" customHeight="1">
      <c r="A1633" t="str" s="7">
        <v>Grazier's Garden</v>
      </c>
      <c r="B1633" t="str" s="7">
        <v>Mixed salad greens</v>
      </c>
      <c r="C1633" t="str" s="7">
        <v>1/2 lb</v>
      </c>
      <c r="D1633" t="str" s="7">
        <v>SNAP</v>
      </c>
      <c r="E1633" s="12">
        <v>7</v>
      </c>
      <c r="F1633" s="13">
        <v>7</v>
      </c>
      <c r="G1633" s="13">
        <f>IF(AND(ISNUMBER(E1633),ISNUMBER(F1633)),F1633-E1633,"")</f>
        <v>0</v>
      </c>
      <c r="H1633" s="14">
        <f>IF(AND(ISNUMBER(E1633),E1633&gt;0,ISNUMBER(F1633)),F1633/E1633-1,"")</f>
        <v>0</v>
      </c>
      <c r="I1633" t="str" s="15">
        <v>Keep current</v>
      </c>
      <c r="J1633" s="16"/>
      <c r="K1633" t="str" s="15">
        <v/>
      </c>
      <c r="L1633" s="17">
        <f>IF(AC1633="Local catalog","",IF(AG1633="Yes",IF(ISNUMBER(E1633),E1633,""),IF(I1633="Keep current",IF(ISNUMBER(E1633),E1633,""),IF(AH1633&lt;&gt;"Yes","",IF(I1633="Approve proposed",F1633,IF(AND(I1633="Use my price",AND(ISNUMBER(J1633),J1633&gt;0)),J1633,""))))))</f>
        <v>7</v>
      </c>
      <c r="M1633" t="str" s="7">
        <f>IF(AND(AG1633="Yes",OR(I1633="Approve proposed",I1633="Use my price")),"CHECK: protected price kept current",IF(OR(I1633="Unreviewed",I1633=""),"Pending review",IF(I1633="Hold","On hold",IF(I1633="Keep current",IF(ISNUMBER(E1633),"Kept current","CHECK: no confirmed current price"),IF(AH1633&lt;&gt;"Yes","CHECK: source needs review",IF(AND(I1633="Use my price",NOT(AND(ISNUMBER(J1633),J1633&gt;0))),"CHECK: enter a price above zero",IF(NOT(OR(I1633="Approve proposed",I1633="Use my price")),"CHECK: choose a listed decision",IF(OR(NOT(ISNUMBER(L1633)),L1633&lt;=0,NOT(ISNUMBER(Y1633)),Y1633&lt;=0,X1633&gt;=1),"CHECK: price or base unavailable",IF(L1633/(Y1633*(1-X1633))-1&lt;0,"CHECK: price below local base","Ready")))))))))</f>
        <v>Kept current</v>
      </c>
      <c r="N1633" s="18">
        <v>7</v>
      </c>
      <c r="O1633" s="19">
        <v>0.4</v>
      </c>
      <c r="P1633" s="14">
        <v>0.4</v>
      </c>
      <c r="Q1633" s="20">
        <f>IF(AND(ISNUMBER(L1633),ISNUMBER(Y1633),Y1633&gt;0,X1633&lt;1),ROUND(L1633/(Y1633*(1-X1633))-1,4),"")</f>
        <v>0.4</v>
      </c>
      <c r="R1633" s="12">
        <v>0</v>
      </c>
      <c r="S1633" s="13">
        <f>IF(AND(ISNUMBER(E1633),E1633&gt;0,ISNUMBER(F1633)),R1633*(F1633/E1633-1)*(1-'Start Here'!$B$16),0)</f>
        <v>0</v>
      </c>
      <c r="T1633" s="17">
        <f>IF(AND(M1633="Ready",OR(I1633="Approve proposed",AND(I1633="Use my price",AND(ISNUMBER(J1633),J1633&gt;0))),ISNUMBER(L1633),E1633&gt;0),R1633*(L1633/E1633-1)*(1-'Start Here'!$B$16),0)</f>
        <v>0</v>
      </c>
      <c r="U1633" t="str" s="6">
        <v>SNAP: preserve existing selling price; Currently hidden; do not activate automatically</v>
      </c>
      <c r="V1633" t="str" s="21">
        <v>No</v>
      </c>
      <c r="W1633" t="str" s="21">
        <v>No</v>
      </c>
      <c r="X1633" s="22">
        <v>0</v>
      </c>
      <c r="Y1633" s="18">
        <v>5</v>
      </c>
      <c r="AB1633" t="str" s="6">
        <v>2026-10-01 10:41:27 UTC</v>
      </c>
      <c r="AC1633" t="str" s="6">
        <v>Local Line cache</v>
      </c>
      <c r="AD1633" s="23">
        <v>882733</v>
      </c>
      <c r="AE1633" s="23">
        <v>619491</v>
      </c>
      <c r="AF1633" t="str" s="23">
        <v>882733:619491:snap</v>
      </c>
      <c r="AG1633" t="str" s="23">
        <v>Yes</v>
      </c>
      <c r="AH1633" t="str" s="23">
        <v>Yes</v>
      </c>
      <c r="AI1633" s="18">
        <v>0</v>
      </c>
    </row>
    <row r="1634" ht="32" customHeight="1">
      <c r="A1634" t="str" s="7">
        <v>Grazier's Garden</v>
      </c>
      <c r="B1634" t="str" s="7">
        <v>Oxheart Heirloom Tomatoes</v>
      </c>
      <c r="C1634" t="str" s="7">
        <v>1 lb</v>
      </c>
      <c r="D1634" t="str" s="7">
        <v>Herd Share Members</v>
      </c>
      <c r="E1634" s="12">
        <v>5.6</v>
      </c>
      <c r="F1634" s="13">
        <v>6.05</v>
      </c>
      <c r="G1634" s="13">
        <f>IF(AND(ISNUMBER(E1634),ISNUMBER(F1634)),F1634-E1634,"")</f>
        <v>0.45</v>
      </c>
      <c r="H1634" s="14">
        <f>IF(AND(ISNUMBER(E1634),E1634&gt;0,ISNUMBER(F1634)),F1634/E1634-1,"")</f>
        <v>0.0803571428571428</v>
      </c>
      <c r="I1634" t="str" s="15">
        <v>Unreviewed</v>
      </c>
      <c r="J1634" s="16"/>
      <c r="K1634" t="str" s="15">
        <v/>
      </c>
      <c r="L1634" s="17" t="str">
        <f>IF(AC1634="Local catalog","",IF(AG1634="Yes",IF(ISNUMBER(E1634),E1634,""),IF(I1634="Keep current",IF(ISNUMBER(E1634),E1634,""),IF(AH1634&lt;&gt;"Yes","",IF(I1634="Approve proposed",F1634,IF(AND(I1634="Use my price",AND(ISNUMBER(J1634),J1634&gt;0)),J1634,""))))))</f>
        <v/>
      </c>
      <c r="M1634" t="str" s="7">
        <f>IF(AND(AG1634="Yes",OR(I1634="Approve proposed",I1634="Use my price")),"CHECK: protected price kept current",IF(OR(I1634="Unreviewed",I1634=""),"Pending review",IF(I1634="Hold","On hold",IF(I1634="Keep current",IF(ISNUMBER(E1634),"Kept current","CHECK: no confirmed current price"),IF(AH1634&lt;&gt;"Yes","CHECK: source needs review",IF(AND(I1634="Use my price",NOT(AND(ISNUMBER(J1634),J1634&gt;0))),"CHECK: enter a price above zero",IF(NOT(OR(I1634="Approve proposed",I1634="Use my price")),"CHECK: choose a listed decision",IF(OR(NOT(ISNUMBER(L1634)),L1634&lt;=0,NOT(ISNUMBER(Y1634)),Y1634&lt;=0,X1634&gt;=1),"CHECK: price or base unavailable",IF(L1634/(Y1634*(1-X1634))-1&lt;0,"CHECK: price below local base","Ready")))))))))</f>
        <v>Pending review</v>
      </c>
      <c r="N1634" s="18">
        <v>5.6</v>
      </c>
      <c r="O1634" s="19">
        <v>0.4</v>
      </c>
      <c r="P1634" s="14">
        <v>0.5125</v>
      </c>
      <c r="Q1634" s="20" t="str">
        <f>IF(AND(ISNUMBER(L1634),ISNUMBER(Y1634),Y1634&gt;0,X1634&lt;1),ROUND(L1634/(Y1634*(1-X1634))-1,4),"")</f>
        <v/>
      </c>
      <c r="R1634" s="12">
        <v>0</v>
      </c>
      <c r="S1634" s="13">
        <f>IF(AND(ISNUMBER(E1634),E1634&gt;0,ISNUMBER(F1634)),R1634*(F1634/E1634-1)*(1-'Start Here'!$B$16),0)</f>
        <v>0</v>
      </c>
      <c r="T1634" s="17">
        <f>IF(AND(M1634="Ready",OR(I1634="Approve proposed",AND(I1634="Use my price",AND(ISNUMBER(J1634),J1634&gt;0))),ISNUMBER(L1634),E1634&gt;0),R1634*(L1634/E1634-1)*(1-'Start Here'!$B$16),0)</f>
        <v>0</v>
      </c>
      <c r="U1634" t="str" s="6">
        <v>Currently hidden; do not activate automatically</v>
      </c>
      <c r="V1634" t="str" s="21">
        <v>No</v>
      </c>
      <c r="W1634" t="str" s="21">
        <v>No</v>
      </c>
      <c r="X1634" s="22">
        <v>0</v>
      </c>
      <c r="Y1634" s="18">
        <v>4</v>
      </c>
      <c r="AB1634" t="str" s="6">
        <v>2026-10-01 10:41:27 UTC</v>
      </c>
      <c r="AC1634" t="str" s="6">
        <v>Local Line cache</v>
      </c>
      <c r="AD1634" s="23">
        <v>805862</v>
      </c>
      <c r="AE1634" s="23">
        <v>526920</v>
      </c>
      <c r="AF1634" t="str" s="23">
        <v>805862:526920:herdShare</v>
      </c>
      <c r="AG1634" t="str" s="23">
        <v>No</v>
      </c>
      <c r="AH1634" t="str" s="23">
        <v>Yes</v>
      </c>
      <c r="AI1634" s="18">
        <v>0</v>
      </c>
    </row>
    <row r="1635" ht="32" customHeight="1">
      <c r="A1635" t="str" s="7">
        <v>Grazier's Garden</v>
      </c>
      <c r="B1635" t="str" s="7">
        <v>Oxheart Heirloom Tomatoes</v>
      </c>
      <c r="C1635" t="str" s="7">
        <v>1 lb</v>
      </c>
      <c r="D1635" t="str" s="7">
        <v>CSA Members</v>
      </c>
      <c r="E1635" s="12">
        <v>5.6</v>
      </c>
      <c r="F1635" s="13">
        <v>6.05</v>
      </c>
      <c r="G1635" s="13">
        <f>IF(AND(ISNUMBER(E1635),ISNUMBER(F1635)),F1635-E1635,"")</f>
        <v>0.45</v>
      </c>
      <c r="H1635" s="14">
        <f>IF(AND(ISNUMBER(E1635),E1635&gt;0,ISNUMBER(F1635)),F1635/E1635-1,"")</f>
        <v>0.0803571428571428</v>
      </c>
      <c r="I1635" t="str" s="15">
        <v>Unreviewed</v>
      </c>
      <c r="J1635" s="16"/>
      <c r="K1635" t="str" s="15">
        <v/>
      </c>
      <c r="L1635" s="17" t="str">
        <f>IF(AC1635="Local catalog","",IF(AG1635="Yes",IF(ISNUMBER(E1635),E1635,""),IF(I1635="Keep current",IF(ISNUMBER(E1635),E1635,""),IF(AH1635&lt;&gt;"Yes","",IF(I1635="Approve proposed",F1635,IF(AND(I1635="Use my price",AND(ISNUMBER(J1635),J1635&gt;0)),J1635,""))))))</f>
        <v/>
      </c>
      <c r="M1635" t="str" s="7">
        <f>IF(AND(AG1635="Yes",OR(I1635="Approve proposed",I1635="Use my price")),"CHECK: protected price kept current",IF(OR(I1635="Unreviewed",I1635=""),"Pending review",IF(I1635="Hold","On hold",IF(I1635="Keep current",IF(ISNUMBER(E1635),"Kept current","CHECK: no confirmed current price"),IF(AH1635&lt;&gt;"Yes","CHECK: source needs review",IF(AND(I1635="Use my price",NOT(AND(ISNUMBER(J1635),J1635&gt;0))),"CHECK: enter a price above zero",IF(NOT(OR(I1635="Approve proposed",I1635="Use my price")),"CHECK: choose a listed decision",IF(OR(NOT(ISNUMBER(L1635)),L1635&lt;=0,NOT(ISNUMBER(Y1635)),Y1635&lt;=0,X1635&gt;=1),"CHECK: price or base unavailable",IF(L1635/(Y1635*(1-X1635))-1&lt;0,"CHECK: price below local base","Ready")))))))))</f>
        <v>Pending review</v>
      </c>
      <c r="N1635" s="18">
        <v>5.6</v>
      </c>
      <c r="O1635" s="19">
        <v>0.4</v>
      </c>
      <c r="P1635" s="14">
        <v>0.5125</v>
      </c>
      <c r="Q1635" s="20" t="str">
        <f>IF(AND(ISNUMBER(L1635),ISNUMBER(Y1635),Y1635&gt;0,X1635&lt;1),ROUND(L1635/(Y1635*(1-X1635))-1,4),"")</f>
        <v/>
      </c>
      <c r="R1635" s="12">
        <v>0</v>
      </c>
      <c r="S1635" s="13">
        <f>IF(AND(ISNUMBER(E1635),E1635&gt;0,ISNUMBER(F1635)),R1635*(F1635/E1635-1)*(1-'Start Here'!$B$16),0)</f>
        <v>0</v>
      </c>
      <c r="T1635" s="17">
        <f>IF(AND(M1635="Ready",OR(I1635="Approve proposed",AND(I1635="Use my price",AND(ISNUMBER(J1635),J1635&gt;0))),ISNUMBER(L1635),E1635&gt;0),R1635*(L1635/E1635-1)*(1-'Start Here'!$B$16),0)</f>
        <v>0</v>
      </c>
      <c r="U1635" t="str" s="6">
        <v>Currently hidden; do not activate automatically</v>
      </c>
      <c r="V1635" t="str" s="21">
        <v>No</v>
      </c>
      <c r="W1635" t="str" s="21">
        <v>No</v>
      </c>
      <c r="X1635" s="22">
        <v>0</v>
      </c>
      <c r="Y1635" s="18">
        <v>4</v>
      </c>
      <c r="AB1635" t="str" s="6">
        <v>2026-10-01 10:41:27 UTC</v>
      </c>
      <c r="AC1635" t="str" s="6">
        <v>Local Line cache</v>
      </c>
      <c r="AD1635" s="23">
        <v>805862</v>
      </c>
      <c r="AE1635" s="23">
        <v>526920</v>
      </c>
      <c r="AF1635" t="str" s="23">
        <v>805862:526920:member</v>
      </c>
      <c r="AG1635" t="str" s="23">
        <v>No</v>
      </c>
      <c r="AH1635" t="str" s="23">
        <v>Yes</v>
      </c>
      <c r="AI1635" s="18">
        <v>0</v>
      </c>
    </row>
    <row r="1636" ht="32" customHeight="1">
      <c r="A1636" t="str" s="7">
        <v>Grazier's Garden</v>
      </c>
      <c r="B1636" t="str" s="7">
        <v>Oxheart Heirloom Tomatoes</v>
      </c>
      <c r="C1636" t="str" s="7">
        <v>1 lb</v>
      </c>
      <c r="D1636" t="str" s="7">
        <v>Guest Basket</v>
      </c>
      <c r="E1636" s="12">
        <v>5.6</v>
      </c>
      <c r="F1636" s="13">
        <v>6.05</v>
      </c>
      <c r="G1636" s="13">
        <f>IF(AND(ISNUMBER(E1636),ISNUMBER(F1636)),F1636-E1636,"")</f>
        <v>0.45</v>
      </c>
      <c r="H1636" s="14">
        <f>IF(AND(ISNUMBER(E1636),E1636&gt;0,ISNUMBER(F1636)),F1636/E1636-1,"")</f>
        <v>0.0803571428571428</v>
      </c>
      <c r="I1636" t="str" s="15">
        <v>Unreviewed</v>
      </c>
      <c r="J1636" s="16"/>
      <c r="K1636" t="str" s="15">
        <v/>
      </c>
      <c r="L1636" s="17" t="str">
        <f>IF(AC1636="Local catalog","",IF(AG1636="Yes",IF(ISNUMBER(E1636),E1636,""),IF(I1636="Keep current",IF(ISNUMBER(E1636),E1636,""),IF(AH1636&lt;&gt;"Yes","",IF(I1636="Approve proposed",F1636,IF(AND(I1636="Use my price",AND(ISNUMBER(J1636),J1636&gt;0)),J1636,""))))))</f>
        <v/>
      </c>
      <c r="M1636" t="str" s="7">
        <f>IF(AND(AG1636="Yes",OR(I1636="Approve proposed",I1636="Use my price")),"CHECK: protected price kept current",IF(OR(I1636="Unreviewed",I1636=""),"Pending review",IF(I1636="Hold","On hold",IF(I1636="Keep current",IF(ISNUMBER(E1636),"Kept current","CHECK: no confirmed current price"),IF(AH1636&lt;&gt;"Yes","CHECK: source needs review",IF(AND(I1636="Use my price",NOT(AND(ISNUMBER(J1636),J1636&gt;0))),"CHECK: enter a price above zero",IF(NOT(OR(I1636="Approve proposed",I1636="Use my price")),"CHECK: choose a listed decision",IF(OR(NOT(ISNUMBER(L1636)),L1636&lt;=0,NOT(ISNUMBER(Y1636)),Y1636&lt;=0,X1636&gt;=1),"CHECK: price or base unavailable",IF(L1636/(Y1636*(1-X1636))-1&lt;0,"CHECK: price below local base","Ready")))))))))</f>
        <v>Pending review</v>
      </c>
      <c r="N1636" s="18">
        <v>5.6</v>
      </c>
      <c r="O1636" s="19">
        <v>0.4</v>
      </c>
      <c r="P1636" s="14">
        <v>0.5125</v>
      </c>
      <c r="Q1636" s="20" t="str">
        <f>IF(AND(ISNUMBER(L1636),ISNUMBER(Y1636),Y1636&gt;0,X1636&lt;1),ROUND(L1636/(Y1636*(1-X1636))-1,4),"")</f>
        <v/>
      </c>
      <c r="R1636" s="12">
        <v>0</v>
      </c>
      <c r="S1636" s="13">
        <f>IF(AND(ISNUMBER(E1636),E1636&gt;0,ISNUMBER(F1636)),R1636*(F1636/E1636-1)*(1-'Start Here'!$B$16),0)</f>
        <v>0</v>
      </c>
      <c r="T1636" s="17">
        <f>IF(AND(M1636="Ready",OR(I1636="Approve proposed",AND(I1636="Use my price",AND(ISNUMBER(J1636),J1636&gt;0))),ISNUMBER(L1636),E1636&gt;0),R1636*(L1636/E1636-1)*(1-'Start Here'!$B$16),0)</f>
        <v>0</v>
      </c>
      <c r="U1636" t="str" s="6">
        <v>Currently hidden; do not activate automatically</v>
      </c>
      <c r="V1636" t="str" s="21">
        <v>No</v>
      </c>
      <c r="W1636" t="str" s="21">
        <v>No</v>
      </c>
      <c r="X1636" s="22">
        <v>0</v>
      </c>
      <c r="Y1636" s="18">
        <v>4</v>
      </c>
      <c r="AB1636" t="str" s="6">
        <v>2026-10-01 10:41:27 UTC</v>
      </c>
      <c r="AC1636" t="str" s="6">
        <v>Local Line cache</v>
      </c>
      <c r="AD1636" s="23">
        <v>805862</v>
      </c>
      <c r="AE1636" s="23">
        <v>526920</v>
      </c>
      <c r="AF1636" t="str" s="23">
        <v>805862:526920:guest</v>
      </c>
      <c r="AG1636" t="str" s="23">
        <v>No</v>
      </c>
      <c r="AH1636" t="str" s="23">
        <v>Yes</v>
      </c>
      <c r="AI1636" s="18">
        <v>0</v>
      </c>
    </row>
    <row r="1637" ht="32" customHeight="1">
      <c r="A1637" t="str" s="7">
        <v>Grazier's Garden</v>
      </c>
      <c r="B1637" t="str" s="7">
        <v>Oxheart Heirloom Tomatoes</v>
      </c>
      <c r="C1637" t="str" s="7">
        <v>1 lb</v>
      </c>
      <c r="D1637" t="str" s="7">
        <v>SNAP</v>
      </c>
      <c r="E1637" s="12">
        <v>5.6</v>
      </c>
      <c r="F1637" s="13">
        <v>5.6</v>
      </c>
      <c r="G1637" s="13">
        <f>IF(AND(ISNUMBER(E1637),ISNUMBER(F1637)),F1637-E1637,"")</f>
        <v>0</v>
      </c>
      <c r="H1637" s="14">
        <f>IF(AND(ISNUMBER(E1637),E1637&gt;0,ISNUMBER(F1637)),F1637/E1637-1,"")</f>
        <v>0</v>
      </c>
      <c r="I1637" t="str" s="15">
        <v>Keep current</v>
      </c>
      <c r="J1637" s="16"/>
      <c r="K1637" t="str" s="15">
        <v/>
      </c>
      <c r="L1637" s="17">
        <f>IF(AC1637="Local catalog","",IF(AG1637="Yes",IF(ISNUMBER(E1637),E1637,""),IF(I1637="Keep current",IF(ISNUMBER(E1637),E1637,""),IF(AH1637&lt;&gt;"Yes","",IF(I1637="Approve proposed",F1637,IF(AND(I1637="Use my price",AND(ISNUMBER(J1637),J1637&gt;0)),J1637,""))))))</f>
        <v>5.6</v>
      </c>
      <c r="M1637" t="str" s="7">
        <f>IF(AND(AG1637="Yes",OR(I1637="Approve proposed",I1637="Use my price")),"CHECK: protected price kept current",IF(OR(I1637="Unreviewed",I1637=""),"Pending review",IF(I1637="Hold","On hold",IF(I1637="Keep current",IF(ISNUMBER(E1637),"Kept current","CHECK: no confirmed current price"),IF(AH1637&lt;&gt;"Yes","CHECK: source needs review",IF(AND(I1637="Use my price",NOT(AND(ISNUMBER(J1637),J1637&gt;0))),"CHECK: enter a price above zero",IF(NOT(OR(I1637="Approve proposed",I1637="Use my price")),"CHECK: choose a listed decision",IF(OR(NOT(ISNUMBER(L1637)),L1637&lt;=0,NOT(ISNUMBER(Y1637)),Y1637&lt;=0,X1637&gt;=1),"CHECK: price or base unavailable",IF(L1637/(Y1637*(1-X1637))-1&lt;0,"CHECK: price below local base","Ready")))))))))</f>
        <v>Kept current</v>
      </c>
      <c r="N1637" s="18">
        <v>5.6</v>
      </c>
      <c r="O1637" s="19">
        <v>0.4</v>
      </c>
      <c r="P1637" s="14">
        <v>0.4</v>
      </c>
      <c r="Q1637" s="20">
        <f>IF(AND(ISNUMBER(L1637),ISNUMBER(Y1637),Y1637&gt;0,X1637&lt;1),ROUND(L1637/(Y1637*(1-X1637))-1,4),"")</f>
        <v>0.4</v>
      </c>
      <c r="R1637" s="12">
        <v>0</v>
      </c>
      <c r="S1637" s="13">
        <f>IF(AND(ISNUMBER(E1637),E1637&gt;0,ISNUMBER(F1637)),R1637*(F1637/E1637-1)*(1-'Start Here'!$B$16),0)</f>
        <v>0</v>
      </c>
      <c r="T1637" s="17">
        <f>IF(AND(M1637="Ready",OR(I1637="Approve proposed",AND(I1637="Use my price",AND(ISNUMBER(J1637),J1637&gt;0))),ISNUMBER(L1637),E1637&gt;0),R1637*(L1637/E1637-1)*(1-'Start Here'!$B$16),0)</f>
        <v>0</v>
      </c>
      <c r="U1637" t="str" s="6">
        <v>SNAP: preserve existing selling price; Currently hidden; do not activate automatically</v>
      </c>
      <c r="V1637" t="str" s="21">
        <v>No</v>
      </c>
      <c r="W1637" t="str" s="21">
        <v>No</v>
      </c>
      <c r="X1637" s="22">
        <v>0</v>
      </c>
      <c r="Y1637" s="18">
        <v>4</v>
      </c>
      <c r="AB1637" t="str" s="6">
        <v>2026-10-01 10:41:27 UTC</v>
      </c>
      <c r="AC1637" t="str" s="6">
        <v>Local Line cache</v>
      </c>
      <c r="AD1637" s="23">
        <v>805862</v>
      </c>
      <c r="AE1637" s="23">
        <v>526920</v>
      </c>
      <c r="AF1637" t="str" s="23">
        <v>805862:526920:snap</v>
      </c>
      <c r="AG1637" t="str" s="23">
        <v>Yes</v>
      </c>
      <c r="AH1637" t="str" s="23">
        <v>Yes</v>
      </c>
      <c r="AI1637" s="18">
        <v>0</v>
      </c>
    </row>
    <row r="1638" ht="32" customHeight="1">
      <c r="A1638" t="str" s="7">
        <v>Grazier's Garden</v>
      </c>
      <c r="B1638" t="str" s="7">
        <v>Paste Tomatoes</v>
      </c>
      <c r="C1638" t="str" s="7">
        <v>1 lb</v>
      </c>
      <c r="D1638" t="str" s="7">
        <v>Herd Share Members</v>
      </c>
      <c r="E1638" s="12">
        <v>3.5</v>
      </c>
      <c r="F1638" s="13">
        <v>3.78</v>
      </c>
      <c r="G1638" s="13">
        <f>IF(AND(ISNUMBER(E1638),ISNUMBER(F1638)),F1638-E1638,"")</f>
        <v>0.28</v>
      </c>
      <c r="H1638" s="14">
        <f>IF(AND(ISNUMBER(E1638),E1638&gt;0,ISNUMBER(F1638)),F1638/E1638-1,"")</f>
        <v>0.07999999999999985</v>
      </c>
      <c r="I1638" t="str" s="15">
        <v>Unreviewed</v>
      </c>
      <c r="J1638" s="16"/>
      <c r="K1638" t="str" s="15">
        <v/>
      </c>
      <c r="L1638" s="17" t="str">
        <f>IF(AC1638="Local catalog","",IF(AG1638="Yes",IF(ISNUMBER(E1638),E1638,""),IF(I1638="Keep current",IF(ISNUMBER(E1638),E1638,""),IF(AH1638&lt;&gt;"Yes","",IF(I1638="Approve proposed",F1638,IF(AND(I1638="Use my price",AND(ISNUMBER(J1638),J1638&gt;0)),J1638,""))))))</f>
        <v/>
      </c>
      <c r="M1638" t="str" s="7">
        <f>IF(AND(AG1638="Yes",OR(I1638="Approve proposed",I1638="Use my price")),"CHECK: protected price kept current",IF(OR(I1638="Unreviewed",I1638=""),"Pending review",IF(I1638="Hold","On hold",IF(I1638="Keep current",IF(ISNUMBER(E1638),"Kept current","CHECK: no confirmed current price"),IF(AH1638&lt;&gt;"Yes","CHECK: source needs review",IF(AND(I1638="Use my price",NOT(AND(ISNUMBER(J1638),J1638&gt;0))),"CHECK: enter a price above zero",IF(NOT(OR(I1638="Approve proposed",I1638="Use my price")),"CHECK: choose a listed decision",IF(OR(NOT(ISNUMBER(L1638)),L1638&lt;=0,NOT(ISNUMBER(Y1638)),Y1638&lt;=0,X1638&gt;=1),"CHECK: price or base unavailable",IF(L1638/(Y1638*(1-X1638))-1&lt;0,"CHECK: price below local base","Ready")))))))))</f>
        <v>Pending review</v>
      </c>
      <c r="N1638" s="18">
        <v>3.5</v>
      </c>
      <c r="O1638" s="19">
        <v>0.4</v>
      </c>
      <c r="P1638" s="14">
        <v>0.512</v>
      </c>
      <c r="Q1638" s="20" t="str">
        <f>IF(AND(ISNUMBER(L1638),ISNUMBER(Y1638),Y1638&gt;0,X1638&lt;1),ROUND(L1638/(Y1638*(1-X1638))-1,4),"")</f>
        <v/>
      </c>
      <c r="R1638" s="12">
        <v>0</v>
      </c>
      <c r="S1638" s="13">
        <f>IF(AND(ISNUMBER(E1638),E1638&gt;0,ISNUMBER(F1638)),R1638*(F1638/E1638-1)*(1-'Start Here'!$B$16),0)</f>
        <v>0</v>
      </c>
      <c r="T1638" s="17">
        <f>IF(AND(M1638="Ready",OR(I1638="Approve proposed",AND(I1638="Use my price",AND(ISNUMBER(J1638),J1638&gt;0))),ISNUMBER(L1638),E1638&gt;0),R1638*(L1638/E1638-1)*(1-'Start Here'!$B$16),0)</f>
        <v>0</v>
      </c>
      <c r="U1638" t="str" s="6">
        <v>Currently hidden; do not activate automatically</v>
      </c>
      <c r="V1638" t="str" s="21">
        <v>No</v>
      </c>
      <c r="W1638" t="str" s="21">
        <v>No</v>
      </c>
      <c r="X1638" s="22">
        <v>0</v>
      </c>
      <c r="Y1638" s="18">
        <v>2.5</v>
      </c>
      <c r="AB1638" t="str" s="6">
        <v>2026-10-01 10:41:27 UTC</v>
      </c>
      <c r="AC1638" t="str" s="6">
        <v>Local Line cache</v>
      </c>
      <c r="AD1638" s="23">
        <v>805855</v>
      </c>
      <c r="AE1638" s="23">
        <v>526913</v>
      </c>
      <c r="AF1638" t="str" s="23">
        <v>805855:526913:herdShare</v>
      </c>
      <c r="AG1638" t="str" s="23">
        <v>No</v>
      </c>
      <c r="AH1638" t="str" s="23">
        <v>Yes</v>
      </c>
      <c r="AI1638" s="18">
        <v>0</v>
      </c>
    </row>
    <row r="1639" ht="32" customHeight="1">
      <c r="A1639" t="str" s="7">
        <v>Grazier's Garden</v>
      </c>
      <c r="B1639" t="str" s="7">
        <v>Paste Tomatoes</v>
      </c>
      <c r="C1639" t="str" s="7">
        <v>1 lb</v>
      </c>
      <c r="D1639" t="str" s="7">
        <v>CSA Members</v>
      </c>
      <c r="E1639" s="12">
        <v>3.5</v>
      </c>
      <c r="F1639" s="13">
        <v>3.78</v>
      </c>
      <c r="G1639" s="13">
        <f>IF(AND(ISNUMBER(E1639),ISNUMBER(F1639)),F1639-E1639,"")</f>
        <v>0.28</v>
      </c>
      <c r="H1639" s="14">
        <f>IF(AND(ISNUMBER(E1639),E1639&gt;0,ISNUMBER(F1639)),F1639/E1639-1,"")</f>
        <v>0.07999999999999985</v>
      </c>
      <c r="I1639" t="str" s="15">
        <v>Unreviewed</v>
      </c>
      <c r="J1639" s="16"/>
      <c r="K1639" t="str" s="15">
        <v/>
      </c>
      <c r="L1639" s="17" t="str">
        <f>IF(AC1639="Local catalog","",IF(AG1639="Yes",IF(ISNUMBER(E1639),E1639,""),IF(I1639="Keep current",IF(ISNUMBER(E1639),E1639,""),IF(AH1639&lt;&gt;"Yes","",IF(I1639="Approve proposed",F1639,IF(AND(I1639="Use my price",AND(ISNUMBER(J1639),J1639&gt;0)),J1639,""))))))</f>
        <v/>
      </c>
      <c r="M1639" t="str" s="7">
        <f>IF(AND(AG1639="Yes",OR(I1639="Approve proposed",I1639="Use my price")),"CHECK: protected price kept current",IF(OR(I1639="Unreviewed",I1639=""),"Pending review",IF(I1639="Hold","On hold",IF(I1639="Keep current",IF(ISNUMBER(E1639),"Kept current","CHECK: no confirmed current price"),IF(AH1639&lt;&gt;"Yes","CHECK: source needs review",IF(AND(I1639="Use my price",NOT(AND(ISNUMBER(J1639),J1639&gt;0))),"CHECK: enter a price above zero",IF(NOT(OR(I1639="Approve proposed",I1639="Use my price")),"CHECK: choose a listed decision",IF(OR(NOT(ISNUMBER(L1639)),L1639&lt;=0,NOT(ISNUMBER(Y1639)),Y1639&lt;=0,X1639&gt;=1),"CHECK: price or base unavailable",IF(L1639/(Y1639*(1-X1639))-1&lt;0,"CHECK: price below local base","Ready")))))))))</f>
        <v>Pending review</v>
      </c>
      <c r="N1639" s="18">
        <v>3.5</v>
      </c>
      <c r="O1639" s="19">
        <v>0.4</v>
      </c>
      <c r="P1639" s="14">
        <v>0.512</v>
      </c>
      <c r="Q1639" s="20" t="str">
        <f>IF(AND(ISNUMBER(L1639),ISNUMBER(Y1639),Y1639&gt;0,X1639&lt;1),ROUND(L1639/(Y1639*(1-X1639))-1,4),"")</f>
        <v/>
      </c>
      <c r="R1639" s="12">
        <v>0</v>
      </c>
      <c r="S1639" s="13">
        <f>IF(AND(ISNUMBER(E1639),E1639&gt;0,ISNUMBER(F1639)),R1639*(F1639/E1639-1)*(1-'Start Here'!$B$16),0)</f>
        <v>0</v>
      </c>
      <c r="T1639" s="17">
        <f>IF(AND(M1639="Ready",OR(I1639="Approve proposed",AND(I1639="Use my price",AND(ISNUMBER(J1639),J1639&gt;0))),ISNUMBER(L1639),E1639&gt;0),R1639*(L1639/E1639-1)*(1-'Start Here'!$B$16),0)</f>
        <v>0</v>
      </c>
      <c r="U1639" t="str" s="6">
        <v>Currently hidden; do not activate automatically</v>
      </c>
      <c r="V1639" t="str" s="21">
        <v>No</v>
      </c>
      <c r="W1639" t="str" s="21">
        <v>No</v>
      </c>
      <c r="X1639" s="22">
        <v>0</v>
      </c>
      <c r="Y1639" s="18">
        <v>2.5</v>
      </c>
      <c r="AB1639" t="str" s="6">
        <v>2026-10-01 10:41:27 UTC</v>
      </c>
      <c r="AC1639" t="str" s="6">
        <v>Local Line cache</v>
      </c>
      <c r="AD1639" s="23">
        <v>805855</v>
      </c>
      <c r="AE1639" s="23">
        <v>526913</v>
      </c>
      <c r="AF1639" t="str" s="23">
        <v>805855:526913:member</v>
      </c>
      <c r="AG1639" t="str" s="23">
        <v>No</v>
      </c>
      <c r="AH1639" t="str" s="23">
        <v>Yes</v>
      </c>
      <c r="AI1639" s="18">
        <v>0</v>
      </c>
    </row>
    <row r="1640" ht="32" customHeight="1">
      <c r="A1640" t="str" s="7">
        <v>Grazier's Garden</v>
      </c>
      <c r="B1640" t="str" s="7">
        <v>Paste Tomatoes</v>
      </c>
      <c r="C1640" t="str" s="7">
        <v>1 lb</v>
      </c>
      <c r="D1640" t="str" s="7">
        <v>Guest Basket</v>
      </c>
      <c r="E1640" s="12">
        <v>3.5</v>
      </c>
      <c r="F1640" s="13">
        <v>3.78</v>
      </c>
      <c r="G1640" s="13">
        <f>IF(AND(ISNUMBER(E1640),ISNUMBER(F1640)),F1640-E1640,"")</f>
        <v>0.28</v>
      </c>
      <c r="H1640" s="14">
        <f>IF(AND(ISNUMBER(E1640),E1640&gt;0,ISNUMBER(F1640)),F1640/E1640-1,"")</f>
        <v>0.07999999999999985</v>
      </c>
      <c r="I1640" t="str" s="15">
        <v>Unreviewed</v>
      </c>
      <c r="J1640" s="16"/>
      <c r="K1640" t="str" s="15">
        <v/>
      </c>
      <c r="L1640" s="17" t="str">
        <f>IF(AC1640="Local catalog","",IF(AG1640="Yes",IF(ISNUMBER(E1640),E1640,""),IF(I1640="Keep current",IF(ISNUMBER(E1640),E1640,""),IF(AH1640&lt;&gt;"Yes","",IF(I1640="Approve proposed",F1640,IF(AND(I1640="Use my price",AND(ISNUMBER(J1640),J1640&gt;0)),J1640,""))))))</f>
        <v/>
      </c>
      <c r="M1640" t="str" s="7">
        <f>IF(AND(AG1640="Yes",OR(I1640="Approve proposed",I1640="Use my price")),"CHECK: protected price kept current",IF(OR(I1640="Unreviewed",I1640=""),"Pending review",IF(I1640="Hold","On hold",IF(I1640="Keep current",IF(ISNUMBER(E1640),"Kept current","CHECK: no confirmed current price"),IF(AH1640&lt;&gt;"Yes","CHECK: source needs review",IF(AND(I1640="Use my price",NOT(AND(ISNUMBER(J1640),J1640&gt;0))),"CHECK: enter a price above zero",IF(NOT(OR(I1640="Approve proposed",I1640="Use my price")),"CHECK: choose a listed decision",IF(OR(NOT(ISNUMBER(L1640)),L1640&lt;=0,NOT(ISNUMBER(Y1640)),Y1640&lt;=0,X1640&gt;=1),"CHECK: price or base unavailable",IF(L1640/(Y1640*(1-X1640))-1&lt;0,"CHECK: price below local base","Ready")))))))))</f>
        <v>Pending review</v>
      </c>
      <c r="N1640" s="18">
        <v>3.5</v>
      </c>
      <c r="O1640" s="19">
        <v>0.4</v>
      </c>
      <c r="P1640" s="14">
        <v>0.512</v>
      </c>
      <c r="Q1640" s="20" t="str">
        <f>IF(AND(ISNUMBER(L1640),ISNUMBER(Y1640),Y1640&gt;0,X1640&lt;1),ROUND(L1640/(Y1640*(1-X1640))-1,4),"")</f>
        <v/>
      </c>
      <c r="R1640" s="12">
        <v>0</v>
      </c>
      <c r="S1640" s="13">
        <f>IF(AND(ISNUMBER(E1640),E1640&gt;0,ISNUMBER(F1640)),R1640*(F1640/E1640-1)*(1-'Start Here'!$B$16),0)</f>
        <v>0</v>
      </c>
      <c r="T1640" s="17">
        <f>IF(AND(M1640="Ready",OR(I1640="Approve proposed",AND(I1640="Use my price",AND(ISNUMBER(J1640),J1640&gt;0))),ISNUMBER(L1640),E1640&gt;0),R1640*(L1640/E1640-1)*(1-'Start Here'!$B$16),0)</f>
        <v>0</v>
      </c>
      <c r="U1640" t="str" s="6">
        <v>Currently hidden; do not activate automatically</v>
      </c>
      <c r="V1640" t="str" s="21">
        <v>No</v>
      </c>
      <c r="W1640" t="str" s="21">
        <v>No</v>
      </c>
      <c r="X1640" s="22">
        <v>0</v>
      </c>
      <c r="Y1640" s="18">
        <v>2.5</v>
      </c>
      <c r="AB1640" t="str" s="6">
        <v>2026-10-01 10:41:27 UTC</v>
      </c>
      <c r="AC1640" t="str" s="6">
        <v>Local Line cache</v>
      </c>
      <c r="AD1640" s="23">
        <v>805855</v>
      </c>
      <c r="AE1640" s="23">
        <v>526913</v>
      </c>
      <c r="AF1640" t="str" s="23">
        <v>805855:526913:guest</v>
      </c>
      <c r="AG1640" t="str" s="23">
        <v>No</v>
      </c>
      <c r="AH1640" t="str" s="23">
        <v>Yes</v>
      </c>
      <c r="AI1640" s="18">
        <v>0</v>
      </c>
    </row>
    <row r="1641" ht="32" customHeight="1">
      <c r="A1641" t="str" s="7">
        <v>Grazier's Garden</v>
      </c>
      <c r="B1641" t="str" s="7">
        <v>Paste Tomatoes</v>
      </c>
      <c r="C1641" t="str" s="7">
        <v>1 lb</v>
      </c>
      <c r="D1641" t="str" s="7">
        <v>SNAP</v>
      </c>
      <c r="E1641" s="12">
        <v>3.5</v>
      </c>
      <c r="F1641" s="13">
        <v>3.5</v>
      </c>
      <c r="G1641" s="13">
        <f>IF(AND(ISNUMBER(E1641),ISNUMBER(F1641)),F1641-E1641,"")</f>
        <v>0</v>
      </c>
      <c r="H1641" s="14">
        <f>IF(AND(ISNUMBER(E1641),E1641&gt;0,ISNUMBER(F1641)),F1641/E1641-1,"")</f>
        <v>0</v>
      </c>
      <c r="I1641" t="str" s="15">
        <v>Keep current</v>
      </c>
      <c r="J1641" s="16"/>
      <c r="K1641" t="str" s="15">
        <v/>
      </c>
      <c r="L1641" s="17">
        <f>IF(AC1641="Local catalog","",IF(AG1641="Yes",IF(ISNUMBER(E1641),E1641,""),IF(I1641="Keep current",IF(ISNUMBER(E1641),E1641,""),IF(AH1641&lt;&gt;"Yes","",IF(I1641="Approve proposed",F1641,IF(AND(I1641="Use my price",AND(ISNUMBER(J1641),J1641&gt;0)),J1641,""))))))</f>
        <v>3.5</v>
      </c>
      <c r="M1641" t="str" s="7">
        <f>IF(AND(AG1641="Yes",OR(I1641="Approve proposed",I1641="Use my price")),"CHECK: protected price kept current",IF(OR(I1641="Unreviewed",I1641=""),"Pending review",IF(I1641="Hold","On hold",IF(I1641="Keep current",IF(ISNUMBER(E1641),"Kept current","CHECK: no confirmed current price"),IF(AH1641&lt;&gt;"Yes","CHECK: source needs review",IF(AND(I1641="Use my price",NOT(AND(ISNUMBER(J1641),J1641&gt;0))),"CHECK: enter a price above zero",IF(NOT(OR(I1641="Approve proposed",I1641="Use my price")),"CHECK: choose a listed decision",IF(OR(NOT(ISNUMBER(L1641)),L1641&lt;=0,NOT(ISNUMBER(Y1641)),Y1641&lt;=0,X1641&gt;=1),"CHECK: price or base unavailable",IF(L1641/(Y1641*(1-X1641))-1&lt;0,"CHECK: price below local base","Ready")))))))))</f>
        <v>Kept current</v>
      </c>
      <c r="N1641" s="18">
        <v>3.5</v>
      </c>
      <c r="O1641" s="19">
        <v>0.4</v>
      </c>
      <c r="P1641" s="14">
        <v>0.4</v>
      </c>
      <c r="Q1641" s="20">
        <f>IF(AND(ISNUMBER(L1641),ISNUMBER(Y1641),Y1641&gt;0,X1641&lt;1),ROUND(L1641/(Y1641*(1-X1641))-1,4),"")</f>
        <v>0.4</v>
      </c>
      <c r="R1641" s="12">
        <v>0</v>
      </c>
      <c r="S1641" s="13">
        <f>IF(AND(ISNUMBER(E1641),E1641&gt;0,ISNUMBER(F1641)),R1641*(F1641/E1641-1)*(1-'Start Here'!$B$16),0)</f>
        <v>0</v>
      </c>
      <c r="T1641" s="17">
        <f>IF(AND(M1641="Ready",OR(I1641="Approve proposed",AND(I1641="Use my price",AND(ISNUMBER(J1641),J1641&gt;0))),ISNUMBER(L1641),E1641&gt;0),R1641*(L1641/E1641-1)*(1-'Start Here'!$B$16),0)</f>
        <v>0</v>
      </c>
      <c r="U1641" t="str" s="6">
        <v>SNAP: preserve existing selling price; Currently hidden; do not activate automatically</v>
      </c>
      <c r="V1641" t="str" s="21">
        <v>No</v>
      </c>
      <c r="W1641" t="str" s="21">
        <v>No</v>
      </c>
      <c r="X1641" s="22">
        <v>0</v>
      </c>
      <c r="Y1641" s="18">
        <v>2.5</v>
      </c>
      <c r="AB1641" t="str" s="6">
        <v>2026-10-01 10:41:27 UTC</v>
      </c>
      <c r="AC1641" t="str" s="6">
        <v>Local Line cache</v>
      </c>
      <c r="AD1641" s="23">
        <v>805855</v>
      </c>
      <c r="AE1641" s="23">
        <v>526913</v>
      </c>
      <c r="AF1641" t="str" s="23">
        <v>805855:526913:snap</v>
      </c>
      <c r="AG1641" t="str" s="23">
        <v>Yes</v>
      </c>
      <c r="AH1641" t="str" s="23">
        <v>Yes</v>
      </c>
      <c r="AI1641" s="18">
        <v>0</v>
      </c>
    </row>
    <row r="1642" ht="32" customHeight="1">
      <c r="A1642" t="str" s="7">
        <v>Grazier's Garden</v>
      </c>
      <c r="B1642" t="str" s="7">
        <v>Pehoski Purple Bulb Garlic</v>
      </c>
      <c r="C1642" t="str" s="7">
        <v>1/2 lb</v>
      </c>
      <c r="D1642" t="str" s="7">
        <v>Herd Share Members</v>
      </c>
      <c r="E1642" s="12">
        <v>7</v>
      </c>
      <c r="F1642" s="13">
        <v>7.56</v>
      </c>
      <c r="G1642" s="13">
        <f>IF(AND(ISNUMBER(E1642),ISNUMBER(F1642)),F1642-E1642,"")</f>
        <v>0.56</v>
      </c>
      <c r="H1642" s="14">
        <f>IF(AND(ISNUMBER(E1642),E1642&gt;0,ISNUMBER(F1642)),F1642/E1642-1,"")</f>
        <v>0.07999999999999985</v>
      </c>
      <c r="I1642" t="str" s="15">
        <v>Unreviewed</v>
      </c>
      <c r="J1642" s="16"/>
      <c r="K1642" t="str" s="15">
        <v/>
      </c>
      <c r="L1642" s="17" t="str">
        <f>IF(AC1642="Local catalog","",IF(AG1642="Yes",IF(ISNUMBER(E1642),E1642,""),IF(I1642="Keep current",IF(ISNUMBER(E1642),E1642,""),IF(AH1642&lt;&gt;"Yes","",IF(I1642="Approve proposed",F1642,IF(AND(I1642="Use my price",AND(ISNUMBER(J1642),J1642&gt;0)),J1642,""))))))</f>
        <v/>
      </c>
      <c r="M1642" t="str" s="7">
        <f>IF(AND(AG1642="Yes",OR(I1642="Approve proposed",I1642="Use my price")),"CHECK: protected price kept current",IF(OR(I1642="Unreviewed",I1642=""),"Pending review",IF(I1642="Hold","On hold",IF(I1642="Keep current",IF(ISNUMBER(E1642),"Kept current","CHECK: no confirmed current price"),IF(AH1642&lt;&gt;"Yes","CHECK: source needs review",IF(AND(I1642="Use my price",NOT(AND(ISNUMBER(J1642),J1642&gt;0))),"CHECK: enter a price above zero",IF(NOT(OR(I1642="Approve proposed",I1642="Use my price")),"CHECK: choose a listed decision",IF(OR(NOT(ISNUMBER(L1642)),L1642&lt;=0,NOT(ISNUMBER(Y1642)),Y1642&lt;=0,X1642&gt;=1),"CHECK: price or base unavailable",IF(L1642/(Y1642*(1-X1642))-1&lt;0,"CHECK: price below local base","Ready")))))))))</f>
        <v>Pending review</v>
      </c>
      <c r="N1642" s="18">
        <v>7</v>
      </c>
      <c r="O1642" s="19">
        <v>0.4</v>
      </c>
      <c r="P1642" s="14">
        <v>0.512</v>
      </c>
      <c r="Q1642" s="20" t="str">
        <f>IF(AND(ISNUMBER(L1642),ISNUMBER(Y1642),Y1642&gt;0,X1642&lt;1),ROUND(L1642/(Y1642*(1-X1642))-1,4),"")</f>
        <v/>
      </c>
      <c r="R1642" s="12">
        <v>0</v>
      </c>
      <c r="S1642" s="13">
        <f>IF(AND(ISNUMBER(E1642),E1642&gt;0,ISNUMBER(F1642)),R1642*(F1642/E1642-1)*(1-'Start Here'!$B$16),0)</f>
        <v>0</v>
      </c>
      <c r="T1642" s="17">
        <f>IF(AND(M1642="Ready",OR(I1642="Approve proposed",AND(I1642="Use my price",AND(ISNUMBER(J1642),J1642&gt;0))),ISNUMBER(L1642),E1642&gt;0),R1642*(L1642/E1642-1)*(1-'Start Here'!$B$16),0)</f>
        <v>0</v>
      </c>
      <c r="U1642" t="str" s="6">
        <v>Currently hidden; do not activate automatically</v>
      </c>
      <c r="V1642" t="str" s="21">
        <v>No</v>
      </c>
      <c r="W1642" t="str" s="21">
        <v>No</v>
      </c>
      <c r="X1642" s="22">
        <v>0</v>
      </c>
      <c r="Y1642" s="18">
        <v>5</v>
      </c>
      <c r="AB1642" t="str" s="6">
        <v>2026-10-01 10:41:27 UTC</v>
      </c>
      <c r="AC1642" t="str" s="6">
        <v>Local Line cache</v>
      </c>
      <c r="AD1642" s="23">
        <v>986031</v>
      </c>
      <c r="AE1642" s="23">
        <v>756214</v>
      </c>
      <c r="AF1642" t="str" s="23">
        <v>986031:756214:herdShare</v>
      </c>
      <c r="AG1642" t="str" s="23">
        <v>No</v>
      </c>
      <c r="AH1642" t="str" s="23">
        <v>Yes</v>
      </c>
      <c r="AI1642" s="18">
        <v>0</v>
      </c>
    </row>
    <row r="1643" ht="32" customHeight="1">
      <c r="A1643" t="str" s="7">
        <v>Grazier's Garden</v>
      </c>
      <c r="B1643" t="str" s="7">
        <v>Pehoski Purple Bulb Garlic</v>
      </c>
      <c r="C1643" t="str" s="7">
        <v>1/2 lb</v>
      </c>
      <c r="D1643" t="str" s="7">
        <v>CSA Members</v>
      </c>
      <c r="E1643" s="12">
        <v>7</v>
      </c>
      <c r="F1643" s="13">
        <v>7.56</v>
      </c>
      <c r="G1643" s="13">
        <f>IF(AND(ISNUMBER(E1643),ISNUMBER(F1643)),F1643-E1643,"")</f>
        <v>0.56</v>
      </c>
      <c r="H1643" s="14">
        <f>IF(AND(ISNUMBER(E1643),E1643&gt;0,ISNUMBER(F1643)),F1643/E1643-1,"")</f>
        <v>0.07999999999999985</v>
      </c>
      <c r="I1643" t="str" s="15">
        <v>Unreviewed</v>
      </c>
      <c r="J1643" s="16"/>
      <c r="K1643" t="str" s="15">
        <v/>
      </c>
      <c r="L1643" s="17" t="str">
        <f>IF(AC1643="Local catalog","",IF(AG1643="Yes",IF(ISNUMBER(E1643),E1643,""),IF(I1643="Keep current",IF(ISNUMBER(E1643),E1643,""),IF(AH1643&lt;&gt;"Yes","",IF(I1643="Approve proposed",F1643,IF(AND(I1643="Use my price",AND(ISNUMBER(J1643),J1643&gt;0)),J1643,""))))))</f>
        <v/>
      </c>
      <c r="M1643" t="str" s="7">
        <f>IF(AND(AG1643="Yes",OR(I1643="Approve proposed",I1643="Use my price")),"CHECK: protected price kept current",IF(OR(I1643="Unreviewed",I1643=""),"Pending review",IF(I1643="Hold","On hold",IF(I1643="Keep current",IF(ISNUMBER(E1643),"Kept current","CHECK: no confirmed current price"),IF(AH1643&lt;&gt;"Yes","CHECK: source needs review",IF(AND(I1643="Use my price",NOT(AND(ISNUMBER(J1643),J1643&gt;0))),"CHECK: enter a price above zero",IF(NOT(OR(I1643="Approve proposed",I1643="Use my price")),"CHECK: choose a listed decision",IF(OR(NOT(ISNUMBER(L1643)),L1643&lt;=0,NOT(ISNUMBER(Y1643)),Y1643&lt;=0,X1643&gt;=1),"CHECK: price or base unavailable",IF(L1643/(Y1643*(1-X1643))-1&lt;0,"CHECK: price below local base","Ready")))))))))</f>
        <v>Pending review</v>
      </c>
      <c r="N1643" s="18">
        <v>7</v>
      </c>
      <c r="O1643" s="19">
        <v>0.4</v>
      </c>
      <c r="P1643" s="14">
        <v>0.512</v>
      </c>
      <c r="Q1643" s="20" t="str">
        <f>IF(AND(ISNUMBER(L1643),ISNUMBER(Y1643),Y1643&gt;0,X1643&lt;1),ROUND(L1643/(Y1643*(1-X1643))-1,4),"")</f>
        <v/>
      </c>
      <c r="R1643" s="12">
        <v>0</v>
      </c>
      <c r="S1643" s="13">
        <f>IF(AND(ISNUMBER(E1643),E1643&gt;0,ISNUMBER(F1643)),R1643*(F1643/E1643-1)*(1-'Start Here'!$B$16),0)</f>
        <v>0</v>
      </c>
      <c r="T1643" s="17">
        <f>IF(AND(M1643="Ready",OR(I1643="Approve proposed",AND(I1643="Use my price",AND(ISNUMBER(J1643),J1643&gt;0))),ISNUMBER(L1643),E1643&gt;0),R1643*(L1643/E1643-1)*(1-'Start Here'!$B$16),0)</f>
        <v>0</v>
      </c>
      <c r="U1643" t="str" s="6">
        <v>Currently hidden; do not activate automatically</v>
      </c>
      <c r="V1643" t="str" s="21">
        <v>No</v>
      </c>
      <c r="W1643" t="str" s="21">
        <v>No</v>
      </c>
      <c r="X1643" s="22">
        <v>0</v>
      </c>
      <c r="Y1643" s="18">
        <v>5</v>
      </c>
      <c r="AB1643" t="str" s="6">
        <v>2026-10-01 10:41:27 UTC</v>
      </c>
      <c r="AC1643" t="str" s="6">
        <v>Local Line cache</v>
      </c>
      <c r="AD1643" s="23">
        <v>986031</v>
      </c>
      <c r="AE1643" s="23">
        <v>756214</v>
      </c>
      <c r="AF1643" t="str" s="23">
        <v>986031:756214:member</v>
      </c>
      <c r="AG1643" t="str" s="23">
        <v>No</v>
      </c>
      <c r="AH1643" t="str" s="23">
        <v>Yes</v>
      </c>
      <c r="AI1643" s="18">
        <v>0</v>
      </c>
    </row>
    <row r="1644" ht="32" customHeight="1">
      <c r="A1644" t="str" s="7">
        <v>Grazier's Garden</v>
      </c>
      <c r="B1644" t="str" s="7">
        <v>Pehoski Purple Bulb Garlic</v>
      </c>
      <c r="C1644" t="str" s="7">
        <v>1/2 lb</v>
      </c>
      <c r="D1644" t="str" s="7">
        <v>Guest Basket</v>
      </c>
      <c r="E1644" s="12">
        <v>7</v>
      </c>
      <c r="F1644" s="13">
        <v>7.56</v>
      </c>
      <c r="G1644" s="13">
        <f>IF(AND(ISNUMBER(E1644),ISNUMBER(F1644)),F1644-E1644,"")</f>
        <v>0.56</v>
      </c>
      <c r="H1644" s="14">
        <f>IF(AND(ISNUMBER(E1644),E1644&gt;0,ISNUMBER(F1644)),F1644/E1644-1,"")</f>
        <v>0.07999999999999985</v>
      </c>
      <c r="I1644" t="str" s="15">
        <v>Unreviewed</v>
      </c>
      <c r="J1644" s="16"/>
      <c r="K1644" t="str" s="15">
        <v/>
      </c>
      <c r="L1644" s="17" t="str">
        <f>IF(AC1644="Local catalog","",IF(AG1644="Yes",IF(ISNUMBER(E1644),E1644,""),IF(I1644="Keep current",IF(ISNUMBER(E1644),E1644,""),IF(AH1644&lt;&gt;"Yes","",IF(I1644="Approve proposed",F1644,IF(AND(I1644="Use my price",AND(ISNUMBER(J1644),J1644&gt;0)),J1644,""))))))</f>
        <v/>
      </c>
      <c r="M1644" t="str" s="7">
        <f>IF(AND(AG1644="Yes",OR(I1644="Approve proposed",I1644="Use my price")),"CHECK: protected price kept current",IF(OR(I1644="Unreviewed",I1644=""),"Pending review",IF(I1644="Hold","On hold",IF(I1644="Keep current",IF(ISNUMBER(E1644),"Kept current","CHECK: no confirmed current price"),IF(AH1644&lt;&gt;"Yes","CHECK: source needs review",IF(AND(I1644="Use my price",NOT(AND(ISNUMBER(J1644),J1644&gt;0))),"CHECK: enter a price above zero",IF(NOT(OR(I1644="Approve proposed",I1644="Use my price")),"CHECK: choose a listed decision",IF(OR(NOT(ISNUMBER(L1644)),L1644&lt;=0,NOT(ISNUMBER(Y1644)),Y1644&lt;=0,X1644&gt;=1),"CHECK: price or base unavailable",IF(L1644/(Y1644*(1-X1644))-1&lt;0,"CHECK: price below local base","Ready")))))))))</f>
        <v>Pending review</v>
      </c>
      <c r="N1644" s="18">
        <v>7</v>
      </c>
      <c r="O1644" s="19">
        <v>0.4</v>
      </c>
      <c r="P1644" s="14">
        <v>0.512</v>
      </c>
      <c r="Q1644" s="20" t="str">
        <f>IF(AND(ISNUMBER(L1644),ISNUMBER(Y1644),Y1644&gt;0,X1644&lt;1),ROUND(L1644/(Y1644*(1-X1644))-1,4),"")</f>
        <v/>
      </c>
      <c r="R1644" s="12">
        <v>0</v>
      </c>
      <c r="S1644" s="13">
        <f>IF(AND(ISNUMBER(E1644),E1644&gt;0,ISNUMBER(F1644)),R1644*(F1644/E1644-1)*(1-'Start Here'!$B$16),0)</f>
        <v>0</v>
      </c>
      <c r="T1644" s="17">
        <f>IF(AND(M1644="Ready",OR(I1644="Approve proposed",AND(I1644="Use my price",AND(ISNUMBER(J1644),J1644&gt;0))),ISNUMBER(L1644),E1644&gt;0),R1644*(L1644/E1644-1)*(1-'Start Here'!$B$16),0)</f>
        <v>0</v>
      </c>
      <c r="U1644" t="str" s="6">
        <v>Currently hidden; do not activate automatically</v>
      </c>
      <c r="V1644" t="str" s="21">
        <v>No</v>
      </c>
      <c r="W1644" t="str" s="21">
        <v>No</v>
      </c>
      <c r="X1644" s="22">
        <v>0</v>
      </c>
      <c r="Y1644" s="18">
        <v>5</v>
      </c>
      <c r="AB1644" t="str" s="6">
        <v>2026-10-01 10:41:27 UTC</v>
      </c>
      <c r="AC1644" t="str" s="6">
        <v>Local Line cache</v>
      </c>
      <c r="AD1644" s="23">
        <v>986031</v>
      </c>
      <c r="AE1644" s="23">
        <v>756214</v>
      </c>
      <c r="AF1644" t="str" s="23">
        <v>986031:756214:guest</v>
      </c>
      <c r="AG1644" t="str" s="23">
        <v>No</v>
      </c>
      <c r="AH1644" t="str" s="23">
        <v>Yes</v>
      </c>
      <c r="AI1644" s="18">
        <v>0</v>
      </c>
    </row>
    <row r="1645" ht="32" customHeight="1">
      <c r="A1645" t="str" s="7">
        <v>Grazier's Garden</v>
      </c>
      <c r="B1645" t="str" s="7">
        <v>Pehoski Purple Bulb Garlic</v>
      </c>
      <c r="C1645" t="str" s="7">
        <v>1/2 lb</v>
      </c>
      <c r="D1645" t="str" s="7">
        <v>SNAP</v>
      </c>
      <c r="E1645" s="12">
        <v>7</v>
      </c>
      <c r="F1645" s="13">
        <v>7</v>
      </c>
      <c r="G1645" s="13">
        <f>IF(AND(ISNUMBER(E1645),ISNUMBER(F1645)),F1645-E1645,"")</f>
        <v>0</v>
      </c>
      <c r="H1645" s="14">
        <f>IF(AND(ISNUMBER(E1645),E1645&gt;0,ISNUMBER(F1645)),F1645/E1645-1,"")</f>
        <v>0</v>
      </c>
      <c r="I1645" t="str" s="15">
        <v>Keep current</v>
      </c>
      <c r="J1645" s="16"/>
      <c r="K1645" t="str" s="15">
        <v/>
      </c>
      <c r="L1645" s="17">
        <f>IF(AC1645="Local catalog","",IF(AG1645="Yes",IF(ISNUMBER(E1645),E1645,""),IF(I1645="Keep current",IF(ISNUMBER(E1645),E1645,""),IF(AH1645&lt;&gt;"Yes","",IF(I1645="Approve proposed",F1645,IF(AND(I1645="Use my price",AND(ISNUMBER(J1645),J1645&gt;0)),J1645,""))))))</f>
        <v>7</v>
      </c>
      <c r="M1645" t="str" s="7">
        <f>IF(AND(AG1645="Yes",OR(I1645="Approve proposed",I1645="Use my price")),"CHECK: protected price kept current",IF(OR(I1645="Unreviewed",I1645=""),"Pending review",IF(I1645="Hold","On hold",IF(I1645="Keep current",IF(ISNUMBER(E1645),"Kept current","CHECK: no confirmed current price"),IF(AH1645&lt;&gt;"Yes","CHECK: source needs review",IF(AND(I1645="Use my price",NOT(AND(ISNUMBER(J1645),J1645&gt;0))),"CHECK: enter a price above zero",IF(NOT(OR(I1645="Approve proposed",I1645="Use my price")),"CHECK: choose a listed decision",IF(OR(NOT(ISNUMBER(L1645)),L1645&lt;=0,NOT(ISNUMBER(Y1645)),Y1645&lt;=0,X1645&gt;=1),"CHECK: price or base unavailable",IF(L1645/(Y1645*(1-X1645))-1&lt;0,"CHECK: price below local base","Ready")))))))))</f>
        <v>Kept current</v>
      </c>
      <c r="N1645" s="18">
        <v>7</v>
      </c>
      <c r="O1645" s="19">
        <v>0.4</v>
      </c>
      <c r="P1645" s="14">
        <v>0.4</v>
      </c>
      <c r="Q1645" s="20">
        <f>IF(AND(ISNUMBER(L1645),ISNUMBER(Y1645),Y1645&gt;0,X1645&lt;1),ROUND(L1645/(Y1645*(1-X1645))-1,4),"")</f>
        <v>0.4</v>
      </c>
      <c r="R1645" s="12">
        <v>0</v>
      </c>
      <c r="S1645" s="13">
        <f>IF(AND(ISNUMBER(E1645),E1645&gt;0,ISNUMBER(F1645)),R1645*(F1645/E1645-1)*(1-'Start Here'!$B$16),0)</f>
        <v>0</v>
      </c>
      <c r="T1645" s="17">
        <f>IF(AND(M1645="Ready",OR(I1645="Approve proposed",AND(I1645="Use my price",AND(ISNUMBER(J1645),J1645&gt;0))),ISNUMBER(L1645),E1645&gt;0),R1645*(L1645/E1645-1)*(1-'Start Here'!$B$16),0)</f>
        <v>0</v>
      </c>
      <c r="U1645" t="str" s="6">
        <v>SNAP: preserve existing selling price; Currently hidden; do not activate automatically</v>
      </c>
      <c r="V1645" t="str" s="21">
        <v>No</v>
      </c>
      <c r="W1645" t="str" s="21">
        <v>No</v>
      </c>
      <c r="X1645" s="22">
        <v>0</v>
      </c>
      <c r="Y1645" s="18">
        <v>5</v>
      </c>
      <c r="AB1645" t="str" s="6">
        <v>2026-10-01 10:41:27 UTC</v>
      </c>
      <c r="AC1645" t="str" s="6">
        <v>Local Line cache</v>
      </c>
      <c r="AD1645" s="23">
        <v>986031</v>
      </c>
      <c r="AE1645" s="23">
        <v>756214</v>
      </c>
      <c r="AF1645" t="str" s="23">
        <v>986031:756214:snap</v>
      </c>
      <c r="AG1645" t="str" s="23">
        <v>Yes</v>
      </c>
      <c r="AH1645" t="str" s="23">
        <v>Yes</v>
      </c>
      <c r="AI1645" s="18">
        <v>0</v>
      </c>
    </row>
    <row r="1646" ht="32" customHeight="1">
      <c r="A1646" t="str" s="7">
        <v>Grazier's Garden</v>
      </c>
      <c r="B1646" t="str" s="7">
        <v>Pickled Garlic Scapes</v>
      </c>
      <c r="C1646" t="str" s="7">
        <v>pt</v>
      </c>
      <c r="D1646" t="str" s="7">
        <v>Herd Share Members</v>
      </c>
      <c r="E1646" s="12">
        <v>11.2</v>
      </c>
      <c r="F1646" s="13">
        <v>12.1</v>
      </c>
      <c r="G1646" s="13">
        <f>IF(AND(ISNUMBER(E1646),ISNUMBER(F1646)),F1646-E1646,"")</f>
        <v>0.9</v>
      </c>
      <c r="H1646" s="14">
        <f>IF(AND(ISNUMBER(E1646),E1646&gt;0,ISNUMBER(F1646)),F1646/E1646-1,"")</f>
        <v>0.0803571428571428</v>
      </c>
      <c r="I1646" t="str" s="15">
        <v>Unreviewed</v>
      </c>
      <c r="J1646" s="16"/>
      <c r="K1646" t="str" s="15">
        <v/>
      </c>
      <c r="L1646" s="17" t="str">
        <f>IF(AC1646="Local catalog","",IF(AG1646="Yes",IF(ISNUMBER(E1646),E1646,""),IF(I1646="Keep current",IF(ISNUMBER(E1646),E1646,""),IF(AH1646&lt;&gt;"Yes","",IF(I1646="Approve proposed",F1646,IF(AND(I1646="Use my price",AND(ISNUMBER(J1646),J1646&gt;0)),J1646,""))))))</f>
        <v/>
      </c>
      <c r="M1646" t="str" s="7">
        <f>IF(AND(AG1646="Yes",OR(I1646="Approve proposed",I1646="Use my price")),"CHECK: protected price kept current",IF(OR(I1646="Unreviewed",I1646=""),"Pending review",IF(I1646="Hold","On hold",IF(I1646="Keep current",IF(ISNUMBER(E1646),"Kept current","CHECK: no confirmed current price"),IF(AH1646&lt;&gt;"Yes","CHECK: source needs review",IF(AND(I1646="Use my price",NOT(AND(ISNUMBER(J1646),J1646&gt;0))),"CHECK: enter a price above zero",IF(NOT(OR(I1646="Approve proposed",I1646="Use my price")),"CHECK: choose a listed decision",IF(OR(NOT(ISNUMBER(L1646)),L1646&lt;=0,NOT(ISNUMBER(Y1646)),Y1646&lt;=0,X1646&gt;=1),"CHECK: price or base unavailable",IF(L1646/(Y1646*(1-X1646))-1&lt;0,"CHECK: price below local base","Ready")))))))))</f>
        <v>Pending review</v>
      </c>
      <c r="N1646" s="18">
        <v>11.2</v>
      </c>
      <c r="O1646" s="19">
        <v>0.4</v>
      </c>
      <c r="P1646" s="14">
        <v>0.5125</v>
      </c>
      <c r="Q1646" s="20" t="str">
        <f>IF(AND(ISNUMBER(L1646),ISNUMBER(Y1646),Y1646&gt;0,X1646&lt;1),ROUND(L1646/(Y1646*(1-X1646))-1,4),"")</f>
        <v/>
      </c>
      <c r="R1646" s="12">
        <v>0</v>
      </c>
      <c r="S1646" s="13">
        <f>IF(AND(ISNUMBER(E1646),E1646&gt;0,ISNUMBER(F1646)),R1646*(F1646/E1646-1)*(1-'Start Here'!$B$16),0)</f>
        <v>0</v>
      </c>
      <c r="T1646" s="17">
        <f>IF(AND(M1646="Ready",OR(I1646="Approve proposed",AND(I1646="Use my price",AND(ISNUMBER(J1646),J1646&gt;0))),ISNUMBER(L1646),E1646&gt;0),R1646*(L1646/E1646-1)*(1-'Start Here'!$B$16),0)</f>
        <v>0</v>
      </c>
      <c r="U1646" t="str" s="6">
        <v>Currently hidden; do not activate automatically</v>
      </c>
      <c r="V1646" t="str" s="21">
        <v>No</v>
      </c>
      <c r="W1646" t="str" s="21">
        <v>No</v>
      </c>
      <c r="X1646" s="22">
        <v>0</v>
      </c>
      <c r="Y1646" s="18">
        <v>8</v>
      </c>
      <c r="AB1646" t="str" s="6">
        <v>2026-10-01 10:41:27 UTC</v>
      </c>
      <c r="AC1646" t="str" s="6">
        <v>Local Line cache</v>
      </c>
      <c r="AD1646" s="23">
        <v>905272</v>
      </c>
      <c r="AE1646" s="23">
        <v>648936</v>
      </c>
      <c r="AF1646" t="str" s="23">
        <v>905272:648936:herdShare</v>
      </c>
      <c r="AG1646" t="str" s="23">
        <v>No</v>
      </c>
      <c r="AH1646" t="str" s="23">
        <v>Yes</v>
      </c>
      <c r="AI1646" s="18">
        <v>0</v>
      </c>
    </row>
    <row r="1647" ht="32" customHeight="1">
      <c r="A1647" t="str" s="7">
        <v>Grazier's Garden</v>
      </c>
      <c r="B1647" t="str" s="7">
        <v>Pickled Garlic Scapes</v>
      </c>
      <c r="C1647" t="str" s="7">
        <v>pt</v>
      </c>
      <c r="D1647" t="str" s="7">
        <v>CSA Members</v>
      </c>
      <c r="E1647" s="12">
        <v>11.2</v>
      </c>
      <c r="F1647" s="13">
        <v>12.1</v>
      </c>
      <c r="G1647" s="13">
        <f>IF(AND(ISNUMBER(E1647),ISNUMBER(F1647)),F1647-E1647,"")</f>
        <v>0.9</v>
      </c>
      <c r="H1647" s="14">
        <f>IF(AND(ISNUMBER(E1647),E1647&gt;0,ISNUMBER(F1647)),F1647/E1647-1,"")</f>
        <v>0.0803571428571428</v>
      </c>
      <c r="I1647" t="str" s="15">
        <v>Unreviewed</v>
      </c>
      <c r="J1647" s="16"/>
      <c r="K1647" t="str" s="15">
        <v/>
      </c>
      <c r="L1647" s="17" t="str">
        <f>IF(AC1647="Local catalog","",IF(AG1647="Yes",IF(ISNUMBER(E1647),E1647,""),IF(I1647="Keep current",IF(ISNUMBER(E1647),E1647,""),IF(AH1647&lt;&gt;"Yes","",IF(I1647="Approve proposed",F1647,IF(AND(I1647="Use my price",AND(ISNUMBER(J1647),J1647&gt;0)),J1647,""))))))</f>
        <v/>
      </c>
      <c r="M1647" t="str" s="7">
        <f>IF(AND(AG1647="Yes",OR(I1647="Approve proposed",I1647="Use my price")),"CHECK: protected price kept current",IF(OR(I1647="Unreviewed",I1647=""),"Pending review",IF(I1647="Hold","On hold",IF(I1647="Keep current",IF(ISNUMBER(E1647),"Kept current","CHECK: no confirmed current price"),IF(AH1647&lt;&gt;"Yes","CHECK: source needs review",IF(AND(I1647="Use my price",NOT(AND(ISNUMBER(J1647),J1647&gt;0))),"CHECK: enter a price above zero",IF(NOT(OR(I1647="Approve proposed",I1647="Use my price")),"CHECK: choose a listed decision",IF(OR(NOT(ISNUMBER(L1647)),L1647&lt;=0,NOT(ISNUMBER(Y1647)),Y1647&lt;=0,X1647&gt;=1),"CHECK: price or base unavailable",IF(L1647/(Y1647*(1-X1647))-1&lt;0,"CHECK: price below local base","Ready")))))))))</f>
        <v>Pending review</v>
      </c>
      <c r="N1647" s="18">
        <v>11.2</v>
      </c>
      <c r="O1647" s="19">
        <v>0.4</v>
      </c>
      <c r="P1647" s="14">
        <v>0.5125</v>
      </c>
      <c r="Q1647" s="20" t="str">
        <f>IF(AND(ISNUMBER(L1647),ISNUMBER(Y1647),Y1647&gt;0,X1647&lt;1),ROUND(L1647/(Y1647*(1-X1647))-1,4),"")</f>
        <v/>
      </c>
      <c r="R1647" s="12">
        <v>0</v>
      </c>
      <c r="S1647" s="13">
        <f>IF(AND(ISNUMBER(E1647),E1647&gt;0,ISNUMBER(F1647)),R1647*(F1647/E1647-1)*(1-'Start Here'!$B$16),0)</f>
        <v>0</v>
      </c>
      <c r="T1647" s="17">
        <f>IF(AND(M1647="Ready",OR(I1647="Approve proposed",AND(I1647="Use my price",AND(ISNUMBER(J1647),J1647&gt;0))),ISNUMBER(L1647),E1647&gt;0),R1647*(L1647/E1647-1)*(1-'Start Here'!$B$16),0)</f>
        <v>0</v>
      </c>
      <c r="U1647" t="str" s="6">
        <v>Currently hidden; do not activate automatically</v>
      </c>
      <c r="V1647" t="str" s="21">
        <v>No</v>
      </c>
      <c r="W1647" t="str" s="21">
        <v>No</v>
      </c>
      <c r="X1647" s="22">
        <v>0</v>
      </c>
      <c r="Y1647" s="18">
        <v>8</v>
      </c>
      <c r="AB1647" t="str" s="6">
        <v>2026-10-01 10:41:27 UTC</v>
      </c>
      <c r="AC1647" t="str" s="6">
        <v>Local Line cache</v>
      </c>
      <c r="AD1647" s="23">
        <v>905272</v>
      </c>
      <c r="AE1647" s="23">
        <v>648936</v>
      </c>
      <c r="AF1647" t="str" s="23">
        <v>905272:648936:member</v>
      </c>
      <c r="AG1647" t="str" s="23">
        <v>No</v>
      </c>
      <c r="AH1647" t="str" s="23">
        <v>Yes</v>
      </c>
      <c r="AI1647" s="18">
        <v>0</v>
      </c>
    </row>
    <row r="1648" ht="32" customHeight="1">
      <c r="A1648" t="str" s="7">
        <v>Grazier's Garden</v>
      </c>
      <c r="B1648" t="str" s="7">
        <v>Pickled Garlic Scapes</v>
      </c>
      <c r="C1648" t="str" s="7">
        <v>pt</v>
      </c>
      <c r="D1648" t="str" s="7">
        <v>Guest Basket</v>
      </c>
      <c r="G1648" s="13" t="str">
        <f>IF(AND(ISNUMBER(E1648),ISNUMBER(F1648)),F1648-E1648,"")</f>
        <v/>
      </c>
      <c r="H1648" s="14" t="str">
        <f>IF(AND(ISNUMBER(E1648),E1648&gt;0,ISNUMBER(F1648)),F1648/E1648-1,"")</f>
        <v/>
      </c>
      <c r="I1648" t="str" s="15">
        <v>Hold</v>
      </c>
      <c r="J1648" s="24"/>
      <c r="K1648" t="str" s="15">
        <v/>
      </c>
      <c r="L1648" s="17" t="str">
        <f>IF(AC1648="Local catalog","",IF(AG1648="Yes",IF(ISNUMBER(E1648),E1648,""),IF(I1648="Keep current",IF(ISNUMBER(E1648),E1648,""),IF(AH1648&lt;&gt;"Yes","",IF(I1648="Approve proposed",F1648,IF(AND(I1648="Use my price",AND(ISNUMBER(J1648),J1648&gt;0)),J1648,""))))))</f>
        <v/>
      </c>
      <c r="M1648" t="str" s="7">
        <f>IF(AND(AG1648="Yes",OR(I1648="Approve proposed",I1648="Use my price")),"CHECK: protected price kept current",IF(OR(I1648="Unreviewed",I1648=""),"Pending review",IF(I1648="Hold","On hold",IF(I1648="Keep current",IF(ISNUMBER(E1648),"Kept current","CHECK: no confirmed current price"),IF(AH1648&lt;&gt;"Yes","CHECK: source needs review",IF(AND(I1648="Use my price",NOT(AND(ISNUMBER(J1648),J1648&gt;0))),"CHECK: enter a price above zero",IF(NOT(OR(I1648="Approve proposed",I1648="Use my price")),"CHECK: choose a listed decision",IF(OR(NOT(ISNUMBER(L1648)),L1648&lt;=0,NOT(ISNUMBER(Y1648)),Y1648&lt;=0,X1648&gt;=1),"CHECK: price or base unavailable",IF(L1648/(Y1648*(1-X1648))-1&lt;0,"CHECK: price below local base","Ready")))))))))</f>
        <v>On hold</v>
      </c>
      <c r="N1648" s="18">
        <v>11.2</v>
      </c>
      <c r="O1648" s="19">
        <v>0.4</v>
      </c>
      <c r="Q1648" s="20" t="str">
        <f>IF(AND(ISNUMBER(L1648),ISNUMBER(Y1648),Y1648&gt;0,X1648&lt;1),ROUND(L1648/(Y1648*(1-X1648))-1,4),"")</f>
        <v/>
      </c>
      <c r="R1648" s="12">
        <v>0</v>
      </c>
      <c r="S1648" s="13">
        <f>IF(AND(ISNUMBER(E1648),E1648&gt;0,ISNUMBER(F1648)),R1648*(F1648/E1648-1)*(1-'Start Here'!$B$16),0)</f>
        <v>0</v>
      </c>
      <c r="T1648" s="17">
        <f>IF(AND(M1648="Ready",OR(I1648="Approve proposed",AND(I1648="Use my price",AND(ISNUMBER(J1648),J1648&gt;0))),ISNUMBER(L1648),E1648&gt;0),R1648*(L1648/E1648-1)*(1-'Start Here'!$B$16),0)</f>
        <v>0</v>
      </c>
      <c r="U1648" t="str" s="6">
        <v>No confirmed Local Line price/list; local calculation is reference only; Currently hidden; do not activate automatically</v>
      </c>
      <c r="V1648" t="str" s="21">
        <v>No</v>
      </c>
      <c r="W1648" t="str" s="21">
        <v>No</v>
      </c>
      <c r="X1648" s="22">
        <v>0</v>
      </c>
      <c r="Y1648" s="18">
        <v>8</v>
      </c>
      <c r="AB1648" t="str" s="6">
        <v/>
      </c>
      <c r="AC1648" t="str" s="6">
        <v>Local calculation only</v>
      </c>
      <c r="AD1648" s="23">
        <v>905272</v>
      </c>
      <c r="AE1648" s="23">
        <v>648936</v>
      </c>
      <c r="AF1648" t="str" s="23">
        <v>905272:648936:guest</v>
      </c>
      <c r="AG1648" t="str" s="23">
        <v>No</v>
      </c>
      <c r="AH1648" t="str" s="23">
        <v>No</v>
      </c>
      <c r="AI1648" s="18">
        <v>0</v>
      </c>
    </row>
    <row r="1649" ht="32" customHeight="1">
      <c r="A1649" t="str" s="7">
        <v>Grazier's Garden</v>
      </c>
      <c r="B1649" t="str" s="7">
        <v>Pickled Garlic Scapes</v>
      </c>
      <c r="C1649" t="str" s="7">
        <v>pt</v>
      </c>
      <c r="D1649" t="str" s="7">
        <v>SNAP</v>
      </c>
      <c r="E1649" s="12">
        <v>11.2</v>
      </c>
      <c r="F1649" s="13">
        <v>11.2</v>
      </c>
      <c r="G1649" s="13">
        <f>IF(AND(ISNUMBER(E1649),ISNUMBER(F1649)),F1649-E1649,"")</f>
        <v>0</v>
      </c>
      <c r="H1649" s="14">
        <f>IF(AND(ISNUMBER(E1649),E1649&gt;0,ISNUMBER(F1649)),F1649/E1649-1,"")</f>
        <v>0</v>
      </c>
      <c r="I1649" t="str" s="15">
        <v>Keep current</v>
      </c>
      <c r="J1649" s="16"/>
      <c r="K1649" t="str" s="15">
        <v/>
      </c>
      <c r="L1649" s="17">
        <f>IF(AC1649="Local catalog","",IF(AG1649="Yes",IF(ISNUMBER(E1649),E1649,""),IF(I1649="Keep current",IF(ISNUMBER(E1649),E1649,""),IF(AH1649&lt;&gt;"Yes","",IF(I1649="Approve proposed",F1649,IF(AND(I1649="Use my price",AND(ISNUMBER(J1649),J1649&gt;0)),J1649,""))))))</f>
        <v>11.2</v>
      </c>
      <c r="M1649" t="str" s="7">
        <f>IF(AND(AG1649="Yes",OR(I1649="Approve proposed",I1649="Use my price")),"CHECK: protected price kept current",IF(OR(I1649="Unreviewed",I1649=""),"Pending review",IF(I1649="Hold","On hold",IF(I1649="Keep current",IF(ISNUMBER(E1649),"Kept current","CHECK: no confirmed current price"),IF(AH1649&lt;&gt;"Yes","CHECK: source needs review",IF(AND(I1649="Use my price",NOT(AND(ISNUMBER(J1649),J1649&gt;0))),"CHECK: enter a price above zero",IF(NOT(OR(I1649="Approve proposed",I1649="Use my price")),"CHECK: choose a listed decision",IF(OR(NOT(ISNUMBER(L1649)),L1649&lt;=0,NOT(ISNUMBER(Y1649)),Y1649&lt;=0,X1649&gt;=1),"CHECK: price or base unavailable",IF(L1649/(Y1649*(1-X1649))-1&lt;0,"CHECK: price below local base","Ready")))))))))</f>
        <v>Kept current</v>
      </c>
      <c r="N1649" s="18">
        <v>11.2</v>
      </c>
      <c r="O1649" s="19">
        <v>0.4</v>
      </c>
      <c r="P1649" s="14">
        <v>0.4</v>
      </c>
      <c r="Q1649" s="20">
        <f>IF(AND(ISNUMBER(L1649),ISNUMBER(Y1649),Y1649&gt;0,X1649&lt;1),ROUND(L1649/(Y1649*(1-X1649))-1,4),"")</f>
        <v>0.4</v>
      </c>
      <c r="R1649" s="12">
        <v>0</v>
      </c>
      <c r="S1649" s="13">
        <f>IF(AND(ISNUMBER(E1649),E1649&gt;0,ISNUMBER(F1649)),R1649*(F1649/E1649-1)*(1-'Start Here'!$B$16),0)</f>
        <v>0</v>
      </c>
      <c r="T1649" s="17">
        <f>IF(AND(M1649="Ready",OR(I1649="Approve proposed",AND(I1649="Use my price",AND(ISNUMBER(J1649),J1649&gt;0))),ISNUMBER(L1649),E1649&gt;0),R1649*(L1649/E1649-1)*(1-'Start Here'!$B$16),0)</f>
        <v>0</v>
      </c>
      <c r="U1649" t="str" s="6">
        <v>SNAP: preserve existing selling price; Currently hidden; do not activate automatically</v>
      </c>
      <c r="V1649" t="str" s="21">
        <v>No</v>
      </c>
      <c r="W1649" t="str" s="21">
        <v>No</v>
      </c>
      <c r="X1649" s="22">
        <v>0</v>
      </c>
      <c r="Y1649" s="18">
        <v>8</v>
      </c>
      <c r="AB1649" t="str" s="6">
        <v>2026-10-01 10:41:27 UTC</v>
      </c>
      <c r="AC1649" t="str" s="6">
        <v>Local Line cache</v>
      </c>
      <c r="AD1649" s="23">
        <v>905272</v>
      </c>
      <c r="AE1649" s="23">
        <v>648936</v>
      </c>
      <c r="AF1649" t="str" s="23">
        <v>905272:648936:snap</v>
      </c>
      <c r="AG1649" t="str" s="23">
        <v>Yes</v>
      </c>
      <c r="AH1649" t="str" s="23">
        <v>Yes</v>
      </c>
      <c r="AI1649" s="18">
        <v>0</v>
      </c>
    </row>
    <row r="1650" ht="32" customHeight="1">
      <c r="A1650" t="str" s="7">
        <v>Grazier's Garden</v>
      </c>
      <c r="B1650" t="str" s="7">
        <v>Purple Bell Peppers</v>
      </c>
      <c r="C1650" t="str" s="7">
        <v>each</v>
      </c>
      <c r="D1650" t="str" s="7">
        <v>Herd Share Members</v>
      </c>
      <c r="E1650" s="12">
        <v>2.8</v>
      </c>
      <c r="F1650" s="13">
        <v>3.02</v>
      </c>
      <c r="G1650" s="13">
        <f>IF(AND(ISNUMBER(E1650),ISNUMBER(F1650)),F1650-E1650,"")</f>
        <v>0.22</v>
      </c>
      <c r="H1650" s="14">
        <f>IF(AND(ISNUMBER(E1650),E1650&gt;0,ISNUMBER(F1650)),F1650/E1650-1,"")</f>
        <v>0.07857142857142874</v>
      </c>
      <c r="I1650" t="str" s="15">
        <v>Unreviewed</v>
      </c>
      <c r="J1650" s="16"/>
      <c r="K1650" t="str" s="15">
        <v/>
      </c>
      <c r="L1650" s="17" t="str">
        <f>IF(AC1650="Local catalog","",IF(AG1650="Yes",IF(ISNUMBER(E1650),E1650,""),IF(I1650="Keep current",IF(ISNUMBER(E1650),E1650,""),IF(AH1650&lt;&gt;"Yes","",IF(I1650="Approve proposed",F1650,IF(AND(I1650="Use my price",AND(ISNUMBER(J1650),J1650&gt;0)),J1650,""))))))</f>
        <v/>
      </c>
      <c r="M1650" t="str" s="7">
        <f>IF(AND(AG1650="Yes",OR(I1650="Approve proposed",I1650="Use my price")),"CHECK: protected price kept current",IF(OR(I1650="Unreviewed",I1650=""),"Pending review",IF(I1650="Hold","On hold",IF(I1650="Keep current",IF(ISNUMBER(E1650),"Kept current","CHECK: no confirmed current price"),IF(AH1650&lt;&gt;"Yes","CHECK: source needs review",IF(AND(I1650="Use my price",NOT(AND(ISNUMBER(J1650),J1650&gt;0))),"CHECK: enter a price above zero",IF(NOT(OR(I1650="Approve proposed",I1650="Use my price")),"CHECK: choose a listed decision",IF(OR(NOT(ISNUMBER(L1650)),L1650&lt;=0,NOT(ISNUMBER(Y1650)),Y1650&lt;=0,X1650&gt;=1),"CHECK: price or base unavailable",IF(L1650/(Y1650*(1-X1650))-1&lt;0,"CHECK: price below local base","Ready")))))))))</f>
        <v>Pending review</v>
      </c>
      <c r="N1650" s="18">
        <v>2.8</v>
      </c>
      <c r="O1650" s="19">
        <v>0.4</v>
      </c>
      <c r="P1650" s="14">
        <v>0.51</v>
      </c>
      <c r="Q1650" s="20" t="str">
        <f>IF(AND(ISNUMBER(L1650),ISNUMBER(Y1650),Y1650&gt;0,X1650&lt;1),ROUND(L1650/(Y1650*(1-X1650))-1,4),"")</f>
        <v/>
      </c>
      <c r="R1650" s="12">
        <v>0</v>
      </c>
      <c r="S1650" s="13">
        <f>IF(AND(ISNUMBER(E1650),E1650&gt;0,ISNUMBER(F1650)),R1650*(F1650/E1650-1)*(1-'Start Here'!$B$16),0)</f>
        <v>0</v>
      </c>
      <c r="T1650" s="17">
        <f>IF(AND(M1650="Ready",OR(I1650="Approve proposed",AND(I1650="Use my price",AND(ISNUMBER(J1650),J1650&gt;0))),ISNUMBER(L1650),E1650&gt;0),R1650*(L1650/E1650-1)*(1-'Start Here'!$B$16),0)</f>
        <v>0</v>
      </c>
      <c r="U1650" t="str" s="6">
        <v>Currently hidden; do not activate automatically</v>
      </c>
      <c r="V1650" t="str" s="21">
        <v>No</v>
      </c>
      <c r="W1650" t="str" s="21">
        <v>No</v>
      </c>
      <c r="X1650" s="22">
        <v>0</v>
      </c>
      <c r="Y1650" s="18">
        <v>2</v>
      </c>
      <c r="AB1650" t="str" s="6">
        <v>2026-10-01 10:41:27 UTC</v>
      </c>
      <c r="AC1650" t="str" s="6">
        <v>Local Line cache</v>
      </c>
      <c r="AD1650" s="23">
        <v>805933</v>
      </c>
      <c r="AE1650" s="23">
        <v>526993</v>
      </c>
      <c r="AF1650" t="str" s="23">
        <v>805933:526993:herdShare</v>
      </c>
      <c r="AG1650" t="str" s="23">
        <v>No</v>
      </c>
      <c r="AH1650" t="str" s="23">
        <v>Yes</v>
      </c>
      <c r="AI1650" s="18">
        <v>0</v>
      </c>
    </row>
    <row r="1651" ht="32" customHeight="1">
      <c r="A1651" t="str" s="7">
        <v>Grazier's Garden</v>
      </c>
      <c r="B1651" t="str" s="7">
        <v>Purple Bell Peppers</v>
      </c>
      <c r="C1651" t="str" s="7">
        <v>each</v>
      </c>
      <c r="D1651" t="str" s="7">
        <v>Herd Share Members</v>
      </c>
      <c r="E1651" s="12">
        <v>2.8</v>
      </c>
      <c r="F1651" s="13">
        <v>3.02</v>
      </c>
      <c r="G1651" s="13">
        <f>IF(AND(ISNUMBER(E1651),ISNUMBER(F1651)),F1651-E1651,"")</f>
        <v>0.22</v>
      </c>
      <c r="H1651" s="14">
        <f>IF(AND(ISNUMBER(E1651),E1651&gt;0,ISNUMBER(F1651)),F1651/E1651-1,"")</f>
        <v>0.07857142857142874</v>
      </c>
      <c r="I1651" t="str" s="15">
        <v>Unreviewed</v>
      </c>
      <c r="J1651" s="16"/>
      <c r="K1651" t="str" s="15">
        <v/>
      </c>
      <c r="L1651" s="17" t="str">
        <f>IF(AC1651="Local catalog","",IF(AG1651="Yes",IF(ISNUMBER(E1651),E1651,""),IF(I1651="Keep current",IF(ISNUMBER(E1651),E1651,""),IF(AH1651&lt;&gt;"Yes","",IF(I1651="Approve proposed",F1651,IF(AND(I1651="Use my price",AND(ISNUMBER(J1651),J1651&gt;0)),J1651,""))))))</f>
        <v/>
      </c>
      <c r="M1651" t="str" s="7">
        <f>IF(AND(AG1651="Yes",OR(I1651="Approve proposed",I1651="Use my price")),"CHECK: protected price kept current",IF(OR(I1651="Unreviewed",I1651=""),"Pending review",IF(I1651="Hold","On hold",IF(I1651="Keep current",IF(ISNUMBER(E1651),"Kept current","CHECK: no confirmed current price"),IF(AH1651&lt;&gt;"Yes","CHECK: source needs review",IF(AND(I1651="Use my price",NOT(AND(ISNUMBER(J1651),J1651&gt;0))),"CHECK: enter a price above zero",IF(NOT(OR(I1651="Approve proposed",I1651="Use my price")),"CHECK: choose a listed decision",IF(OR(NOT(ISNUMBER(L1651)),L1651&lt;=0,NOT(ISNUMBER(Y1651)),Y1651&lt;=0,X1651&gt;=1),"CHECK: price or base unavailable",IF(L1651/(Y1651*(1-X1651))-1&lt;0,"CHECK: price below local base","Ready")))))))))</f>
        <v>Pending review</v>
      </c>
      <c r="N1651" s="18">
        <v>2.8</v>
      </c>
      <c r="O1651" s="19">
        <v>0.4</v>
      </c>
      <c r="P1651" s="14">
        <v>0.51</v>
      </c>
      <c r="Q1651" s="20" t="str">
        <f>IF(AND(ISNUMBER(L1651),ISNUMBER(Y1651),Y1651&gt;0,X1651&lt;1),ROUND(L1651/(Y1651*(1-X1651))-1,4),"")</f>
        <v/>
      </c>
      <c r="R1651" s="12">
        <v>0</v>
      </c>
      <c r="S1651" s="13">
        <f>IF(AND(ISNUMBER(E1651),E1651&gt;0,ISNUMBER(F1651)),R1651*(F1651/E1651-1)*(1-'Start Here'!$B$16),0)</f>
        <v>0</v>
      </c>
      <c r="T1651" s="17">
        <f>IF(AND(M1651="Ready",OR(I1651="Approve proposed",AND(I1651="Use my price",AND(ISNUMBER(J1651),J1651&gt;0))),ISNUMBER(L1651),E1651&gt;0),R1651*(L1651/E1651-1)*(1-'Start Here'!$B$16),0)</f>
        <v>0</v>
      </c>
      <c r="U1651" t="str" s="6">
        <v>Currently hidden; do not activate automatically</v>
      </c>
      <c r="V1651" t="str" s="21">
        <v>No</v>
      </c>
      <c r="W1651" t="str" s="21">
        <v>No</v>
      </c>
      <c r="X1651" s="22">
        <v>0</v>
      </c>
      <c r="Y1651" s="18">
        <v>2</v>
      </c>
      <c r="AB1651" t="str" s="6">
        <v>2026-10-01 10:41:27 UTC</v>
      </c>
      <c r="AC1651" t="str" s="6">
        <v>Local Line cache</v>
      </c>
      <c r="AD1651" s="23">
        <v>1011853</v>
      </c>
      <c r="AE1651" s="23">
        <v>794969</v>
      </c>
      <c r="AF1651" t="str" s="23">
        <v>1011853:794969:herdShare</v>
      </c>
      <c r="AG1651" t="str" s="23">
        <v>No</v>
      </c>
      <c r="AH1651" t="str" s="23">
        <v>Yes</v>
      </c>
      <c r="AI1651" s="18">
        <v>0</v>
      </c>
    </row>
    <row r="1652" ht="32" customHeight="1">
      <c r="A1652" t="str" s="7">
        <v>Grazier's Garden</v>
      </c>
      <c r="B1652" t="str" s="7">
        <v>Purple Bell Peppers</v>
      </c>
      <c r="C1652" t="str" s="7">
        <v>each</v>
      </c>
      <c r="D1652" t="str" s="7">
        <v>CSA Members</v>
      </c>
      <c r="E1652" s="12">
        <v>2.8</v>
      </c>
      <c r="F1652" s="13">
        <v>3.02</v>
      </c>
      <c r="G1652" s="13">
        <f>IF(AND(ISNUMBER(E1652),ISNUMBER(F1652)),F1652-E1652,"")</f>
        <v>0.22</v>
      </c>
      <c r="H1652" s="14">
        <f>IF(AND(ISNUMBER(E1652),E1652&gt;0,ISNUMBER(F1652)),F1652/E1652-1,"")</f>
        <v>0.07857142857142874</v>
      </c>
      <c r="I1652" t="str" s="15">
        <v>Unreviewed</v>
      </c>
      <c r="J1652" s="16"/>
      <c r="K1652" t="str" s="15">
        <v/>
      </c>
      <c r="L1652" s="17" t="str">
        <f>IF(AC1652="Local catalog","",IF(AG1652="Yes",IF(ISNUMBER(E1652),E1652,""),IF(I1652="Keep current",IF(ISNUMBER(E1652),E1652,""),IF(AH1652&lt;&gt;"Yes","",IF(I1652="Approve proposed",F1652,IF(AND(I1652="Use my price",AND(ISNUMBER(J1652),J1652&gt;0)),J1652,""))))))</f>
        <v/>
      </c>
      <c r="M1652" t="str" s="7">
        <f>IF(AND(AG1652="Yes",OR(I1652="Approve proposed",I1652="Use my price")),"CHECK: protected price kept current",IF(OR(I1652="Unreviewed",I1652=""),"Pending review",IF(I1652="Hold","On hold",IF(I1652="Keep current",IF(ISNUMBER(E1652),"Kept current","CHECK: no confirmed current price"),IF(AH1652&lt;&gt;"Yes","CHECK: source needs review",IF(AND(I1652="Use my price",NOT(AND(ISNUMBER(J1652),J1652&gt;0))),"CHECK: enter a price above zero",IF(NOT(OR(I1652="Approve proposed",I1652="Use my price")),"CHECK: choose a listed decision",IF(OR(NOT(ISNUMBER(L1652)),L1652&lt;=0,NOT(ISNUMBER(Y1652)),Y1652&lt;=0,X1652&gt;=1),"CHECK: price or base unavailable",IF(L1652/(Y1652*(1-X1652))-1&lt;0,"CHECK: price below local base","Ready")))))))))</f>
        <v>Pending review</v>
      </c>
      <c r="N1652" s="18">
        <v>2.8</v>
      </c>
      <c r="O1652" s="19">
        <v>0.4</v>
      </c>
      <c r="P1652" s="14">
        <v>0.51</v>
      </c>
      <c r="Q1652" s="20" t="str">
        <f>IF(AND(ISNUMBER(L1652),ISNUMBER(Y1652),Y1652&gt;0,X1652&lt;1),ROUND(L1652/(Y1652*(1-X1652))-1,4),"")</f>
        <v/>
      </c>
      <c r="R1652" s="12">
        <v>0</v>
      </c>
      <c r="S1652" s="13">
        <f>IF(AND(ISNUMBER(E1652),E1652&gt;0,ISNUMBER(F1652)),R1652*(F1652/E1652-1)*(1-'Start Here'!$B$16),0)</f>
        <v>0</v>
      </c>
      <c r="T1652" s="17">
        <f>IF(AND(M1652="Ready",OR(I1652="Approve proposed",AND(I1652="Use my price",AND(ISNUMBER(J1652),J1652&gt;0))),ISNUMBER(L1652),E1652&gt;0),R1652*(L1652/E1652-1)*(1-'Start Here'!$B$16),0)</f>
        <v>0</v>
      </c>
      <c r="U1652" t="str" s="6">
        <v>Currently hidden; do not activate automatically</v>
      </c>
      <c r="V1652" t="str" s="21">
        <v>No</v>
      </c>
      <c r="W1652" t="str" s="21">
        <v>No</v>
      </c>
      <c r="X1652" s="22">
        <v>0</v>
      </c>
      <c r="Y1652" s="18">
        <v>2</v>
      </c>
      <c r="AB1652" t="str" s="6">
        <v>2026-10-01 10:41:27 UTC</v>
      </c>
      <c r="AC1652" t="str" s="6">
        <v>Local Line cache</v>
      </c>
      <c r="AD1652" s="23">
        <v>805933</v>
      </c>
      <c r="AE1652" s="23">
        <v>526993</v>
      </c>
      <c r="AF1652" t="str" s="23">
        <v>805933:526993:member</v>
      </c>
      <c r="AG1652" t="str" s="23">
        <v>No</v>
      </c>
      <c r="AH1652" t="str" s="23">
        <v>Yes</v>
      </c>
      <c r="AI1652" s="18">
        <v>0</v>
      </c>
    </row>
    <row r="1653" ht="32" customHeight="1">
      <c r="A1653" t="str" s="7">
        <v>Grazier's Garden</v>
      </c>
      <c r="B1653" t="str" s="7">
        <v>Purple Bell Peppers</v>
      </c>
      <c r="C1653" t="str" s="7">
        <v>each</v>
      </c>
      <c r="D1653" t="str" s="7">
        <v>CSA Members</v>
      </c>
      <c r="E1653" s="12">
        <v>2.8</v>
      </c>
      <c r="F1653" s="13">
        <v>3.02</v>
      </c>
      <c r="G1653" s="13">
        <f>IF(AND(ISNUMBER(E1653),ISNUMBER(F1653)),F1653-E1653,"")</f>
        <v>0.22</v>
      </c>
      <c r="H1653" s="14">
        <f>IF(AND(ISNUMBER(E1653),E1653&gt;0,ISNUMBER(F1653)),F1653/E1653-1,"")</f>
        <v>0.07857142857142874</v>
      </c>
      <c r="I1653" t="str" s="15">
        <v>Unreviewed</v>
      </c>
      <c r="J1653" s="16"/>
      <c r="K1653" t="str" s="15">
        <v/>
      </c>
      <c r="L1653" s="17" t="str">
        <f>IF(AC1653="Local catalog","",IF(AG1653="Yes",IF(ISNUMBER(E1653),E1653,""),IF(I1653="Keep current",IF(ISNUMBER(E1653),E1653,""),IF(AH1653&lt;&gt;"Yes","",IF(I1653="Approve proposed",F1653,IF(AND(I1653="Use my price",AND(ISNUMBER(J1653),J1653&gt;0)),J1653,""))))))</f>
        <v/>
      </c>
      <c r="M1653" t="str" s="7">
        <f>IF(AND(AG1653="Yes",OR(I1653="Approve proposed",I1653="Use my price")),"CHECK: protected price kept current",IF(OR(I1653="Unreviewed",I1653=""),"Pending review",IF(I1653="Hold","On hold",IF(I1653="Keep current",IF(ISNUMBER(E1653),"Kept current","CHECK: no confirmed current price"),IF(AH1653&lt;&gt;"Yes","CHECK: source needs review",IF(AND(I1653="Use my price",NOT(AND(ISNUMBER(J1653),J1653&gt;0))),"CHECK: enter a price above zero",IF(NOT(OR(I1653="Approve proposed",I1653="Use my price")),"CHECK: choose a listed decision",IF(OR(NOT(ISNUMBER(L1653)),L1653&lt;=0,NOT(ISNUMBER(Y1653)),Y1653&lt;=0,X1653&gt;=1),"CHECK: price or base unavailable",IF(L1653/(Y1653*(1-X1653))-1&lt;0,"CHECK: price below local base","Ready")))))))))</f>
        <v>Pending review</v>
      </c>
      <c r="N1653" s="18">
        <v>2.8</v>
      </c>
      <c r="O1653" s="19">
        <v>0.4</v>
      </c>
      <c r="P1653" s="14">
        <v>0.51</v>
      </c>
      <c r="Q1653" s="20" t="str">
        <f>IF(AND(ISNUMBER(L1653),ISNUMBER(Y1653),Y1653&gt;0,X1653&lt;1),ROUND(L1653/(Y1653*(1-X1653))-1,4),"")</f>
        <v/>
      </c>
      <c r="R1653" s="12">
        <v>0</v>
      </c>
      <c r="S1653" s="13">
        <f>IF(AND(ISNUMBER(E1653),E1653&gt;0,ISNUMBER(F1653)),R1653*(F1653/E1653-1)*(1-'Start Here'!$B$16),0)</f>
        <v>0</v>
      </c>
      <c r="T1653" s="17">
        <f>IF(AND(M1653="Ready",OR(I1653="Approve proposed",AND(I1653="Use my price",AND(ISNUMBER(J1653),J1653&gt;0))),ISNUMBER(L1653),E1653&gt;0),R1653*(L1653/E1653-1)*(1-'Start Here'!$B$16),0)</f>
        <v>0</v>
      </c>
      <c r="U1653" t="str" s="6">
        <v>Currently hidden; do not activate automatically</v>
      </c>
      <c r="V1653" t="str" s="21">
        <v>No</v>
      </c>
      <c r="W1653" t="str" s="21">
        <v>No</v>
      </c>
      <c r="X1653" s="22">
        <v>0</v>
      </c>
      <c r="Y1653" s="18">
        <v>2</v>
      </c>
      <c r="AB1653" t="str" s="6">
        <v>2026-10-01 10:41:27 UTC</v>
      </c>
      <c r="AC1653" t="str" s="6">
        <v>Local Line cache</v>
      </c>
      <c r="AD1653" s="23">
        <v>1011853</v>
      </c>
      <c r="AE1653" s="23">
        <v>794969</v>
      </c>
      <c r="AF1653" t="str" s="23">
        <v>1011853:794969:member</v>
      </c>
      <c r="AG1653" t="str" s="23">
        <v>No</v>
      </c>
      <c r="AH1653" t="str" s="23">
        <v>Yes</v>
      </c>
      <c r="AI1653" s="18">
        <v>0</v>
      </c>
    </row>
    <row r="1654" ht="32" customHeight="1">
      <c r="A1654" t="str" s="7">
        <v>Grazier's Garden</v>
      </c>
      <c r="B1654" t="str" s="7">
        <v>Purple Bell Peppers</v>
      </c>
      <c r="C1654" t="str" s="7">
        <v>each</v>
      </c>
      <c r="D1654" t="str" s="7">
        <v>Guest Basket</v>
      </c>
      <c r="E1654" s="12">
        <v>2.8</v>
      </c>
      <c r="F1654" s="13">
        <v>3.02</v>
      </c>
      <c r="G1654" s="13">
        <f>IF(AND(ISNUMBER(E1654),ISNUMBER(F1654)),F1654-E1654,"")</f>
        <v>0.22</v>
      </c>
      <c r="H1654" s="14">
        <f>IF(AND(ISNUMBER(E1654),E1654&gt;0,ISNUMBER(F1654)),F1654/E1654-1,"")</f>
        <v>0.07857142857142874</v>
      </c>
      <c r="I1654" t="str" s="15">
        <v>Unreviewed</v>
      </c>
      <c r="J1654" s="16"/>
      <c r="K1654" t="str" s="15">
        <v/>
      </c>
      <c r="L1654" s="17" t="str">
        <f>IF(AC1654="Local catalog","",IF(AG1654="Yes",IF(ISNUMBER(E1654),E1654,""),IF(I1654="Keep current",IF(ISNUMBER(E1654),E1654,""),IF(AH1654&lt;&gt;"Yes","",IF(I1654="Approve proposed",F1654,IF(AND(I1654="Use my price",AND(ISNUMBER(J1654),J1654&gt;0)),J1654,""))))))</f>
        <v/>
      </c>
      <c r="M1654" t="str" s="7">
        <f>IF(AND(AG1654="Yes",OR(I1654="Approve proposed",I1654="Use my price")),"CHECK: protected price kept current",IF(OR(I1654="Unreviewed",I1654=""),"Pending review",IF(I1654="Hold","On hold",IF(I1654="Keep current",IF(ISNUMBER(E1654),"Kept current","CHECK: no confirmed current price"),IF(AH1654&lt;&gt;"Yes","CHECK: source needs review",IF(AND(I1654="Use my price",NOT(AND(ISNUMBER(J1654),J1654&gt;0))),"CHECK: enter a price above zero",IF(NOT(OR(I1654="Approve proposed",I1654="Use my price")),"CHECK: choose a listed decision",IF(OR(NOT(ISNUMBER(L1654)),L1654&lt;=0,NOT(ISNUMBER(Y1654)),Y1654&lt;=0,X1654&gt;=1),"CHECK: price or base unavailable",IF(L1654/(Y1654*(1-X1654))-1&lt;0,"CHECK: price below local base","Ready")))))))))</f>
        <v>Pending review</v>
      </c>
      <c r="N1654" s="18">
        <v>2.8</v>
      </c>
      <c r="O1654" s="19">
        <v>0.4</v>
      </c>
      <c r="P1654" s="14">
        <v>0.51</v>
      </c>
      <c r="Q1654" s="20" t="str">
        <f>IF(AND(ISNUMBER(L1654),ISNUMBER(Y1654),Y1654&gt;0,X1654&lt;1),ROUND(L1654/(Y1654*(1-X1654))-1,4),"")</f>
        <v/>
      </c>
      <c r="R1654" s="12">
        <v>0</v>
      </c>
      <c r="S1654" s="13">
        <f>IF(AND(ISNUMBER(E1654),E1654&gt;0,ISNUMBER(F1654)),R1654*(F1654/E1654-1)*(1-'Start Here'!$B$16),0)</f>
        <v>0</v>
      </c>
      <c r="T1654" s="17">
        <f>IF(AND(M1654="Ready",OR(I1654="Approve proposed",AND(I1654="Use my price",AND(ISNUMBER(J1654),J1654&gt;0))),ISNUMBER(L1654),E1654&gt;0),R1654*(L1654/E1654-1)*(1-'Start Here'!$B$16),0)</f>
        <v>0</v>
      </c>
      <c r="U1654" t="str" s="6">
        <v>Currently hidden; do not activate automatically</v>
      </c>
      <c r="V1654" t="str" s="21">
        <v>No</v>
      </c>
      <c r="W1654" t="str" s="21">
        <v>No</v>
      </c>
      <c r="X1654" s="22">
        <v>0</v>
      </c>
      <c r="Y1654" s="18">
        <v>2</v>
      </c>
      <c r="AB1654" t="str" s="6">
        <v>2026-10-01 10:41:27 UTC</v>
      </c>
      <c r="AC1654" t="str" s="6">
        <v>Local Line cache</v>
      </c>
      <c r="AD1654" s="23">
        <v>805933</v>
      </c>
      <c r="AE1654" s="23">
        <v>526993</v>
      </c>
      <c r="AF1654" t="str" s="23">
        <v>805933:526993:guest</v>
      </c>
      <c r="AG1654" t="str" s="23">
        <v>No</v>
      </c>
      <c r="AH1654" t="str" s="23">
        <v>Yes</v>
      </c>
      <c r="AI1654" s="18">
        <v>0</v>
      </c>
    </row>
    <row r="1655" ht="32" customHeight="1">
      <c r="A1655" t="str" s="7">
        <v>Grazier's Garden</v>
      </c>
      <c r="B1655" t="str" s="7">
        <v>Purple Bell Peppers</v>
      </c>
      <c r="C1655" t="str" s="7">
        <v>each</v>
      </c>
      <c r="D1655" t="str" s="7">
        <v>Guest Basket</v>
      </c>
      <c r="E1655" s="12">
        <v>2.8</v>
      </c>
      <c r="F1655" s="13">
        <v>3.02</v>
      </c>
      <c r="G1655" s="13">
        <f>IF(AND(ISNUMBER(E1655),ISNUMBER(F1655)),F1655-E1655,"")</f>
        <v>0.22</v>
      </c>
      <c r="H1655" s="14">
        <f>IF(AND(ISNUMBER(E1655),E1655&gt;0,ISNUMBER(F1655)),F1655/E1655-1,"")</f>
        <v>0.07857142857142874</v>
      </c>
      <c r="I1655" t="str" s="15">
        <v>Unreviewed</v>
      </c>
      <c r="J1655" s="16"/>
      <c r="K1655" t="str" s="15">
        <v/>
      </c>
      <c r="L1655" s="17" t="str">
        <f>IF(AC1655="Local catalog","",IF(AG1655="Yes",IF(ISNUMBER(E1655),E1655,""),IF(I1655="Keep current",IF(ISNUMBER(E1655),E1655,""),IF(AH1655&lt;&gt;"Yes","",IF(I1655="Approve proposed",F1655,IF(AND(I1655="Use my price",AND(ISNUMBER(J1655),J1655&gt;0)),J1655,""))))))</f>
        <v/>
      </c>
      <c r="M1655" t="str" s="7">
        <f>IF(AND(AG1655="Yes",OR(I1655="Approve proposed",I1655="Use my price")),"CHECK: protected price kept current",IF(OR(I1655="Unreviewed",I1655=""),"Pending review",IF(I1655="Hold","On hold",IF(I1655="Keep current",IF(ISNUMBER(E1655),"Kept current","CHECK: no confirmed current price"),IF(AH1655&lt;&gt;"Yes","CHECK: source needs review",IF(AND(I1655="Use my price",NOT(AND(ISNUMBER(J1655),J1655&gt;0))),"CHECK: enter a price above zero",IF(NOT(OR(I1655="Approve proposed",I1655="Use my price")),"CHECK: choose a listed decision",IF(OR(NOT(ISNUMBER(L1655)),L1655&lt;=0,NOT(ISNUMBER(Y1655)),Y1655&lt;=0,X1655&gt;=1),"CHECK: price or base unavailable",IF(L1655/(Y1655*(1-X1655))-1&lt;0,"CHECK: price below local base","Ready")))))))))</f>
        <v>Pending review</v>
      </c>
      <c r="N1655" s="18">
        <v>2.8</v>
      </c>
      <c r="O1655" s="19">
        <v>0.4</v>
      </c>
      <c r="P1655" s="14">
        <v>0.51</v>
      </c>
      <c r="Q1655" s="20" t="str">
        <f>IF(AND(ISNUMBER(L1655),ISNUMBER(Y1655),Y1655&gt;0,X1655&lt;1),ROUND(L1655/(Y1655*(1-X1655))-1,4),"")</f>
        <v/>
      </c>
      <c r="R1655" s="12">
        <v>0</v>
      </c>
      <c r="S1655" s="13">
        <f>IF(AND(ISNUMBER(E1655),E1655&gt;0,ISNUMBER(F1655)),R1655*(F1655/E1655-1)*(1-'Start Here'!$B$16),0)</f>
        <v>0</v>
      </c>
      <c r="T1655" s="17">
        <f>IF(AND(M1655="Ready",OR(I1655="Approve proposed",AND(I1655="Use my price",AND(ISNUMBER(J1655),J1655&gt;0))),ISNUMBER(L1655),E1655&gt;0),R1655*(L1655/E1655-1)*(1-'Start Here'!$B$16),0)</f>
        <v>0</v>
      </c>
      <c r="U1655" t="str" s="6">
        <v>Currently hidden; do not activate automatically</v>
      </c>
      <c r="V1655" t="str" s="21">
        <v>No</v>
      </c>
      <c r="W1655" t="str" s="21">
        <v>No</v>
      </c>
      <c r="X1655" s="22">
        <v>0</v>
      </c>
      <c r="Y1655" s="18">
        <v>2</v>
      </c>
      <c r="AB1655" t="str" s="6">
        <v>2026-10-01 10:41:27 UTC</v>
      </c>
      <c r="AC1655" t="str" s="6">
        <v>Local Line cache</v>
      </c>
      <c r="AD1655" s="23">
        <v>1011853</v>
      </c>
      <c r="AE1655" s="23">
        <v>794969</v>
      </c>
      <c r="AF1655" t="str" s="23">
        <v>1011853:794969:guest</v>
      </c>
      <c r="AG1655" t="str" s="23">
        <v>No</v>
      </c>
      <c r="AH1655" t="str" s="23">
        <v>Yes</v>
      </c>
      <c r="AI1655" s="18">
        <v>0</v>
      </c>
    </row>
    <row r="1656" ht="32" customHeight="1">
      <c r="A1656" t="str" s="7">
        <v>Grazier's Garden</v>
      </c>
      <c r="B1656" t="str" s="7">
        <v>Purple Bell Peppers</v>
      </c>
      <c r="C1656" t="str" s="7">
        <v>each</v>
      </c>
      <c r="D1656" t="str" s="7">
        <v>SNAP</v>
      </c>
      <c r="E1656" s="12">
        <v>2.8</v>
      </c>
      <c r="F1656" s="13">
        <v>2.8</v>
      </c>
      <c r="G1656" s="13">
        <f>IF(AND(ISNUMBER(E1656),ISNUMBER(F1656)),F1656-E1656,"")</f>
        <v>0</v>
      </c>
      <c r="H1656" s="14">
        <f>IF(AND(ISNUMBER(E1656),E1656&gt;0,ISNUMBER(F1656)),F1656/E1656-1,"")</f>
        <v>0</v>
      </c>
      <c r="I1656" t="str" s="15">
        <v>Keep current</v>
      </c>
      <c r="J1656" s="16"/>
      <c r="K1656" t="str" s="15">
        <v/>
      </c>
      <c r="L1656" s="17">
        <f>IF(AC1656="Local catalog","",IF(AG1656="Yes",IF(ISNUMBER(E1656),E1656,""),IF(I1656="Keep current",IF(ISNUMBER(E1656),E1656,""),IF(AH1656&lt;&gt;"Yes","",IF(I1656="Approve proposed",F1656,IF(AND(I1656="Use my price",AND(ISNUMBER(J1656),J1656&gt;0)),J1656,""))))))</f>
        <v>2.8</v>
      </c>
      <c r="M1656" t="str" s="7">
        <f>IF(AND(AG1656="Yes",OR(I1656="Approve proposed",I1656="Use my price")),"CHECK: protected price kept current",IF(OR(I1656="Unreviewed",I1656=""),"Pending review",IF(I1656="Hold","On hold",IF(I1656="Keep current",IF(ISNUMBER(E1656),"Kept current","CHECK: no confirmed current price"),IF(AH1656&lt;&gt;"Yes","CHECK: source needs review",IF(AND(I1656="Use my price",NOT(AND(ISNUMBER(J1656),J1656&gt;0))),"CHECK: enter a price above zero",IF(NOT(OR(I1656="Approve proposed",I1656="Use my price")),"CHECK: choose a listed decision",IF(OR(NOT(ISNUMBER(L1656)),L1656&lt;=0,NOT(ISNUMBER(Y1656)),Y1656&lt;=0,X1656&gt;=1),"CHECK: price or base unavailable",IF(L1656/(Y1656*(1-X1656))-1&lt;0,"CHECK: price below local base","Ready")))))))))</f>
        <v>Kept current</v>
      </c>
      <c r="N1656" s="18">
        <v>2.8</v>
      </c>
      <c r="O1656" s="19">
        <v>0.4</v>
      </c>
      <c r="P1656" s="14">
        <v>0.4</v>
      </c>
      <c r="Q1656" s="20">
        <f>IF(AND(ISNUMBER(L1656),ISNUMBER(Y1656),Y1656&gt;0,X1656&lt;1),ROUND(L1656/(Y1656*(1-X1656))-1,4),"")</f>
        <v>0.4</v>
      </c>
      <c r="R1656" s="12">
        <v>0</v>
      </c>
      <c r="S1656" s="13">
        <f>IF(AND(ISNUMBER(E1656),E1656&gt;0,ISNUMBER(F1656)),R1656*(F1656/E1656-1)*(1-'Start Here'!$B$16),0)</f>
        <v>0</v>
      </c>
      <c r="T1656" s="17">
        <f>IF(AND(M1656="Ready",OR(I1656="Approve proposed",AND(I1656="Use my price",AND(ISNUMBER(J1656),J1656&gt;0))),ISNUMBER(L1656),E1656&gt;0),R1656*(L1656/E1656-1)*(1-'Start Here'!$B$16),0)</f>
        <v>0</v>
      </c>
      <c r="U1656" t="str" s="6">
        <v>SNAP: preserve existing selling price; Currently hidden; do not activate automatically</v>
      </c>
      <c r="V1656" t="str" s="21">
        <v>No</v>
      </c>
      <c r="W1656" t="str" s="21">
        <v>No</v>
      </c>
      <c r="X1656" s="22">
        <v>0</v>
      </c>
      <c r="Y1656" s="18">
        <v>2</v>
      </c>
      <c r="AB1656" t="str" s="6">
        <v>2026-10-01 10:41:27 UTC</v>
      </c>
      <c r="AC1656" t="str" s="6">
        <v>Local Line cache</v>
      </c>
      <c r="AD1656" s="23">
        <v>805933</v>
      </c>
      <c r="AE1656" s="23">
        <v>526993</v>
      </c>
      <c r="AF1656" t="str" s="23">
        <v>805933:526993:snap</v>
      </c>
      <c r="AG1656" t="str" s="23">
        <v>Yes</v>
      </c>
      <c r="AH1656" t="str" s="23">
        <v>Yes</v>
      </c>
      <c r="AI1656" s="18">
        <v>0</v>
      </c>
    </row>
    <row r="1657" ht="32" customHeight="1">
      <c r="A1657" t="str" s="7">
        <v>Grazier's Garden</v>
      </c>
      <c r="B1657" t="str" s="7">
        <v>Purple Bell Peppers</v>
      </c>
      <c r="C1657" t="str" s="7">
        <v>each</v>
      </c>
      <c r="D1657" t="str" s="7">
        <v>SNAP</v>
      </c>
      <c r="E1657" s="12">
        <v>2.8</v>
      </c>
      <c r="F1657" s="13">
        <v>2.8</v>
      </c>
      <c r="G1657" s="13">
        <f>IF(AND(ISNUMBER(E1657),ISNUMBER(F1657)),F1657-E1657,"")</f>
        <v>0</v>
      </c>
      <c r="H1657" s="14">
        <f>IF(AND(ISNUMBER(E1657),E1657&gt;0,ISNUMBER(F1657)),F1657/E1657-1,"")</f>
        <v>0</v>
      </c>
      <c r="I1657" t="str" s="15">
        <v>Keep current</v>
      </c>
      <c r="J1657" s="16"/>
      <c r="K1657" t="str" s="15">
        <v/>
      </c>
      <c r="L1657" s="17">
        <f>IF(AC1657="Local catalog","",IF(AG1657="Yes",IF(ISNUMBER(E1657),E1657,""),IF(I1657="Keep current",IF(ISNUMBER(E1657),E1657,""),IF(AH1657&lt;&gt;"Yes","",IF(I1657="Approve proposed",F1657,IF(AND(I1657="Use my price",AND(ISNUMBER(J1657),J1657&gt;0)),J1657,""))))))</f>
        <v>2.8</v>
      </c>
      <c r="M1657" t="str" s="7">
        <f>IF(AND(AG1657="Yes",OR(I1657="Approve proposed",I1657="Use my price")),"CHECK: protected price kept current",IF(OR(I1657="Unreviewed",I1657=""),"Pending review",IF(I1657="Hold","On hold",IF(I1657="Keep current",IF(ISNUMBER(E1657),"Kept current","CHECK: no confirmed current price"),IF(AH1657&lt;&gt;"Yes","CHECK: source needs review",IF(AND(I1657="Use my price",NOT(AND(ISNUMBER(J1657),J1657&gt;0))),"CHECK: enter a price above zero",IF(NOT(OR(I1657="Approve proposed",I1657="Use my price")),"CHECK: choose a listed decision",IF(OR(NOT(ISNUMBER(L1657)),L1657&lt;=0,NOT(ISNUMBER(Y1657)),Y1657&lt;=0,X1657&gt;=1),"CHECK: price or base unavailable",IF(L1657/(Y1657*(1-X1657))-1&lt;0,"CHECK: price below local base","Ready")))))))))</f>
        <v>Kept current</v>
      </c>
      <c r="N1657" s="18">
        <v>2.8</v>
      </c>
      <c r="O1657" s="19">
        <v>0.4</v>
      </c>
      <c r="P1657" s="14">
        <v>0.4</v>
      </c>
      <c r="Q1657" s="20">
        <f>IF(AND(ISNUMBER(L1657),ISNUMBER(Y1657),Y1657&gt;0,X1657&lt;1),ROUND(L1657/(Y1657*(1-X1657))-1,4),"")</f>
        <v>0.4</v>
      </c>
      <c r="R1657" s="12">
        <v>0</v>
      </c>
      <c r="S1657" s="13">
        <f>IF(AND(ISNUMBER(E1657),E1657&gt;0,ISNUMBER(F1657)),R1657*(F1657/E1657-1)*(1-'Start Here'!$B$16),0)</f>
        <v>0</v>
      </c>
      <c r="T1657" s="17">
        <f>IF(AND(M1657="Ready",OR(I1657="Approve proposed",AND(I1657="Use my price",AND(ISNUMBER(J1657),J1657&gt;0))),ISNUMBER(L1657),E1657&gt;0),R1657*(L1657/E1657-1)*(1-'Start Here'!$B$16),0)</f>
        <v>0</v>
      </c>
      <c r="U1657" t="str" s="6">
        <v>SNAP: preserve existing selling price; Currently hidden; do not activate automatically</v>
      </c>
      <c r="V1657" t="str" s="21">
        <v>No</v>
      </c>
      <c r="W1657" t="str" s="21">
        <v>No</v>
      </c>
      <c r="X1657" s="22">
        <v>0</v>
      </c>
      <c r="Y1657" s="18">
        <v>2</v>
      </c>
      <c r="AB1657" t="str" s="6">
        <v>2026-10-01 10:41:27 UTC</v>
      </c>
      <c r="AC1657" t="str" s="6">
        <v>Local Line cache</v>
      </c>
      <c r="AD1657" s="23">
        <v>1011853</v>
      </c>
      <c r="AE1657" s="23">
        <v>794969</v>
      </c>
      <c r="AF1657" t="str" s="23">
        <v>1011853:794969:snap</v>
      </c>
      <c r="AG1657" t="str" s="23">
        <v>Yes</v>
      </c>
      <c r="AH1657" t="str" s="23">
        <v>Yes</v>
      </c>
      <c r="AI1657" s="18">
        <v>0</v>
      </c>
    </row>
    <row r="1658" ht="32" customHeight="1">
      <c r="A1658" t="str" s="7">
        <v>Grazier's Garden</v>
      </c>
      <c r="B1658" t="str" s="7">
        <v>Purple Onion</v>
      </c>
      <c r="C1658" t="str" s="7">
        <v>each</v>
      </c>
      <c r="D1658" t="str" s="7">
        <v>Herd Share Members</v>
      </c>
      <c r="E1658" s="12">
        <v>6.65</v>
      </c>
      <c r="F1658" s="13">
        <v>7.18</v>
      </c>
      <c r="G1658" s="13">
        <f>IF(AND(ISNUMBER(E1658),ISNUMBER(F1658)),F1658-E1658,"")</f>
        <v>0.53</v>
      </c>
      <c r="H1658" s="14">
        <f>IF(AND(ISNUMBER(E1658),E1658&gt;0,ISNUMBER(F1658)),F1658/E1658-1,"")</f>
        <v>0.07969924812030071</v>
      </c>
      <c r="I1658" t="str" s="15">
        <v>Unreviewed</v>
      </c>
      <c r="J1658" s="16"/>
      <c r="K1658" t="str" s="15">
        <v/>
      </c>
      <c r="L1658" s="17" t="str">
        <f>IF(AC1658="Local catalog","",IF(AG1658="Yes",IF(ISNUMBER(E1658),E1658,""),IF(I1658="Keep current",IF(ISNUMBER(E1658),E1658,""),IF(AH1658&lt;&gt;"Yes","",IF(I1658="Approve proposed",F1658,IF(AND(I1658="Use my price",AND(ISNUMBER(J1658),J1658&gt;0)),J1658,""))))))</f>
        <v/>
      </c>
      <c r="M1658" t="str" s="7">
        <f>IF(AND(AG1658="Yes",OR(I1658="Approve proposed",I1658="Use my price")),"CHECK: protected price kept current",IF(OR(I1658="Unreviewed",I1658=""),"Pending review",IF(I1658="Hold","On hold",IF(I1658="Keep current",IF(ISNUMBER(E1658),"Kept current","CHECK: no confirmed current price"),IF(AH1658&lt;&gt;"Yes","CHECK: source needs review",IF(AND(I1658="Use my price",NOT(AND(ISNUMBER(J1658),J1658&gt;0))),"CHECK: enter a price above zero",IF(NOT(OR(I1658="Approve proposed",I1658="Use my price")),"CHECK: choose a listed decision",IF(OR(NOT(ISNUMBER(L1658)),L1658&lt;=0,NOT(ISNUMBER(Y1658)),Y1658&lt;=0,X1658&gt;=1),"CHECK: price or base unavailable",IF(L1658/(Y1658*(1-X1658))-1&lt;0,"CHECK: price below local base","Ready")))))))))</f>
        <v>Pending review</v>
      </c>
      <c r="N1658" s="18">
        <v>6.65</v>
      </c>
      <c r="O1658" s="19">
        <v>0.4</v>
      </c>
      <c r="P1658" s="14">
        <v>0.5116</v>
      </c>
      <c r="Q1658" s="20" t="str">
        <f>IF(AND(ISNUMBER(L1658),ISNUMBER(Y1658),Y1658&gt;0,X1658&lt;1),ROUND(L1658/(Y1658*(1-X1658))-1,4),"")</f>
        <v/>
      </c>
      <c r="R1658" s="12">
        <v>0</v>
      </c>
      <c r="S1658" s="13">
        <f>IF(AND(ISNUMBER(E1658),E1658&gt;0,ISNUMBER(F1658)),R1658*(F1658/E1658-1)*(1-'Start Here'!$B$16),0)</f>
        <v>0</v>
      </c>
      <c r="T1658" s="17">
        <f>IF(AND(M1658="Ready",OR(I1658="Approve proposed",AND(I1658="Use my price",AND(ISNUMBER(J1658),J1658&gt;0))),ISNUMBER(L1658),E1658&gt;0),R1658*(L1658/E1658-1)*(1-'Start Here'!$B$16),0)</f>
        <v>0</v>
      </c>
      <c r="U1658" t="str" s="6">
        <v>Currently hidden; do not activate automatically</v>
      </c>
      <c r="V1658" t="str" s="21">
        <v>No</v>
      </c>
      <c r="W1658" t="str" s="21">
        <v>No</v>
      </c>
      <c r="X1658" s="22">
        <v>0</v>
      </c>
      <c r="Y1658" s="18">
        <v>4.75</v>
      </c>
      <c r="AB1658" t="str" s="6">
        <v>2026-10-01 10:41:27 UTC</v>
      </c>
      <c r="AC1658" t="str" s="6">
        <v>Local Line cache</v>
      </c>
      <c r="AD1658" s="23">
        <v>805951</v>
      </c>
      <c r="AE1658" s="23">
        <v>527011</v>
      </c>
      <c r="AF1658" t="str" s="23">
        <v>805951:527011:herdShare</v>
      </c>
      <c r="AG1658" t="str" s="23">
        <v>No</v>
      </c>
      <c r="AH1658" t="str" s="23">
        <v>Yes</v>
      </c>
      <c r="AI1658" s="18">
        <v>0</v>
      </c>
    </row>
    <row r="1659" ht="32" customHeight="1">
      <c r="A1659" t="str" s="7">
        <v>Grazier's Garden</v>
      </c>
      <c r="B1659" t="str" s="7">
        <v>Purple Onion</v>
      </c>
      <c r="C1659" t="str" s="7">
        <v>each</v>
      </c>
      <c r="D1659" t="str" s="7">
        <v>CSA Members</v>
      </c>
      <c r="E1659" s="12">
        <v>6.65</v>
      </c>
      <c r="F1659" s="13">
        <v>7.18</v>
      </c>
      <c r="G1659" s="13">
        <f>IF(AND(ISNUMBER(E1659),ISNUMBER(F1659)),F1659-E1659,"")</f>
        <v>0.53</v>
      </c>
      <c r="H1659" s="14">
        <f>IF(AND(ISNUMBER(E1659),E1659&gt;0,ISNUMBER(F1659)),F1659/E1659-1,"")</f>
        <v>0.07969924812030071</v>
      </c>
      <c r="I1659" t="str" s="15">
        <v>Unreviewed</v>
      </c>
      <c r="J1659" s="16"/>
      <c r="K1659" t="str" s="15">
        <v/>
      </c>
      <c r="L1659" s="17" t="str">
        <f>IF(AC1659="Local catalog","",IF(AG1659="Yes",IF(ISNUMBER(E1659),E1659,""),IF(I1659="Keep current",IF(ISNUMBER(E1659),E1659,""),IF(AH1659&lt;&gt;"Yes","",IF(I1659="Approve proposed",F1659,IF(AND(I1659="Use my price",AND(ISNUMBER(J1659),J1659&gt;0)),J1659,""))))))</f>
        <v/>
      </c>
      <c r="M1659" t="str" s="7">
        <f>IF(AND(AG1659="Yes",OR(I1659="Approve proposed",I1659="Use my price")),"CHECK: protected price kept current",IF(OR(I1659="Unreviewed",I1659=""),"Pending review",IF(I1659="Hold","On hold",IF(I1659="Keep current",IF(ISNUMBER(E1659),"Kept current","CHECK: no confirmed current price"),IF(AH1659&lt;&gt;"Yes","CHECK: source needs review",IF(AND(I1659="Use my price",NOT(AND(ISNUMBER(J1659),J1659&gt;0))),"CHECK: enter a price above zero",IF(NOT(OR(I1659="Approve proposed",I1659="Use my price")),"CHECK: choose a listed decision",IF(OR(NOT(ISNUMBER(L1659)),L1659&lt;=0,NOT(ISNUMBER(Y1659)),Y1659&lt;=0,X1659&gt;=1),"CHECK: price or base unavailable",IF(L1659/(Y1659*(1-X1659))-1&lt;0,"CHECK: price below local base","Ready")))))))))</f>
        <v>Pending review</v>
      </c>
      <c r="N1659" s="18">
        <v>6.65</v>
      </c>
      <c r="O1659" s="19">
        <v>0.4</v>
      </c>
      <c r="P1659" s="14">
        <v>0.5116</v>
      </c>
      <c r="Q1659" s="20" t="str">
        <f>IF(AND(ISNUMBER(L1659),ISNUMBER(Y1659),Y1659&gt;0,X1659&lt;1),ROUND(L1659/(Y1659*(1-X1659))-1,4),"")</f>
        <v/>
      </c>
      <c r="R1659" s="12">
        <v>0</v>
      </c>
      <c r="S1659" s="13">
        <f>IF(AND(ISNUMBER(E1659),E1659&gt;0,ISNUMBER(F1659)),R1659*(F1659/E1659-1)*(1-'Start Here'!$B$16),0)</f>
        <v>0</v>
      </c>
      <c r="T1659" s="17">
        <f>IF(AND(M1659="Ready",OR(I1659="Approve proposed",AND(I1659="Use my price",AND(ISNUMBER(J1659),J1659&gt;0))),ISNUMBER(L1659),E1659&gt;0),R1659*(L1659/E1659-1)*(1-'Start Here'!$B$16),0)</f>
        <v>0</v>
      </c>
      <c r="U1659" t="str" s="6">
        <v>Currently hidden; do not activate automatically</v>
      </c>
      <c r="V1659" t="str" s="21">
        <v>No</v>
      </c>
      <c r="W1659" t="str" s="21">
        <v>No</v>
      </c>
      <c r="X1659" s="22">
        <v>0</v>
      </c>
      <c r="Y1659" s="18">
        <v>4.75</v>
      </c>
      <c r="AB1659" t="str" s="6">
        <v>2026-10-01 10:41:27 UTC</v>
      </c>
      <c r="AC1659" t="str" s="6">
        <v>Local Line cache</v>
      </c>
      <c r="AD1659" s="23">
        <v>805951</v>
      </c>
      <c r="AE1659" s="23">
        <v>527011</v>
      </c>
      <c r="AF1659" t="str" s="23">
        <v>805951:527011:member</v>
      </c>
      <c r="AG1659" t="str" s="23">
        <v>No</v>
      </c>
      <c r="AH1659" t="str" s="23">
        <v>Yes</v>
      </c>
      <c r="AI1659" s="18">
        <v>0</v>
      </c>
    </row>
    <row r="1660" ht="32" customHeight="1">
      <c r="A1660" t="str" s="7">
        <v>Grazier's Garden</v>
      </c>
      <c r="B1660" t="str" s="7">
        <v>Purple Onion</v>
      </c>
      <c r="C1660" t="str" s="7">
        <v>each</v>
      </c>
      <c r="D1660" t="str" s="7">
        <v>Guest Basket</v>
      </c>
      <c r="G1660" s="13" t="str">
        <f>IF(AND(ISNUMBER(E1660),ISNUMBER(F1660)),F1660-E1660,"")</f>
        <v/>
      </c>
      <c r="H1660" s="14" t="str">
        <f>IF(AND(ISNUMBER(E1660),E1660&gt;0,ISNUMBER(F1660)),F1660/E1660-1,"")</f>
        <v/>
      </c>
      <c r="I1660" t="str" s="15">
        <v>Hold</v>
      </c>
      <c r="J1660" s="24"/>
      <c r="K1660" t="str" s="15">
        <v/>
      </c>
      <c r="L1660" s="17" t="str">
        <f>IF(AC1660="Local catalog","",IF(AG1660="Yes",IF(ISNUMBER(E1660),E1660,""),IF(I1660="Keep current",IF(ISNUMBER(E1660),E1660,""),IF(AH1660&lt;&gt;"Yes","",IF(I1660="Approve proposed",F1660,IF(AND(I1660="Use my price",AND(ISNUMBER(J1660),J1660&gt;0)),J1660,""))))))</f>
        <v/>
      </c>
      <c r="M1660" t="str" s="7">
        <f>IF(AND(AG1660="Yes",OR(I1660="Approve proposed",I1660="Use my price")),"CHECK: protected price kept current",IF(OR(I1660="Unreviewed",I1660=""),"Pending review",IF(I1660="Hold","On hold",IF(I1660="Keep current",IF(ISNUMBER(E1660),"Kept current","CHECK: no confirmed current price"),IF(AH1660&lt;&gt;"Yes","CHECK: source needs review",IF(AND(I1660="Use my price",NOT(AND(ISNUMBER(J1660),J1660&gt;0))),"CHECK: enter a price above zero",IF(NOT(OR(I1660="Approve proposed",I1660="Use my price")),"CHECK: choose a listed decision",IF(OR(NOT(ISNUMBER(L1660)),L1660&lt;=0,NOT(ISNUMBER(Y1660)),Y1660&lt;=0,X1660&gt;=1),"CHECK: price or base unavailable",IF(L1660/(Y1660*(1-X1660))-1&lt;0,"CHECK: price below local base","Ready")))))))))</f>
        <v>On hold</v>
      </c>
      <c r="N1660" s="18">
        <v>6.65</v>
      </c>
      <c r="O1660" s="19">
        <v>0.4</v>
      </c>
      <c r="Q1660" s="20" t="str">
        <f>IF(AND(ISNUMBER(L1660),ISNUMBER(Y1660),Y1660&gt;0,X1660&lt;1),ROUND(L1660/(Y1660*(1-X1660))-1,4),"")</f>
        <v/>
      </c>
      <c r="R1660" s="12">
        <v>0</v>
      </c>
      <c r="S1660" s="13">
        <f>IF(AND(ISNUMBER(E1660),E1660&gt;0,ISNUMBER(F1660)),R1660*(F1660/E1660-1)*(1-'Start Here'!$B$16),0)</f>
        <v>0</v>
      </c>
      <c r="T1660" s="17">
        <f>IF(AND(M1660="Ready",OR(I1660="Approve proposed",AND(I1660="Use my price",AND(ISNUMBER(J1660),J1660&gt;0))),ISNUMBER(L1660),E1660&gt;0),R1660*(L1660/E1660-1)*(1-'Start Here'!$B$16),0)</f>
        <v>0</v>
      </c>
      <c r="U1660" t="str" s="6">
        <v>No confirmed Local Line price/list; local calculation is reference only; Currently hidden; do not activate automatically</v>
      </c>
      <c r="V1660" t="str" s="21">
        <v>No</v>
      </c>
      <c r="W1660" t="str" s="21">
        <v>No</v>
      </c>
      <c r="X1660" s="22">
        <v>0</v>
      </c>
      <c r="Y1660" s="18">
        <v>4.75</v>
      </c>
      <c r="AB1660" t="str" s="6">
        <v/>
      </c>
      <c r="AC1660" t="str" s="6">
        <v>Local calculation only</v>
      </c>
      <c r="AD1660" s="23">
        <v>805951</v>
      </c>
      <c r="AE1660" s="23">
        <v>527011</v>
      </c>
      <c r="AF1660" t="str" s="23">
        <v>805951:527011:guest</v>
      </c>
      <c r="AG1660" t="str" s="23">
        <v>No</v>
      </c>
      <c r="AH1660" t="str" s="23">
        <v>No</v>
      </c>
      <c r="AI1660" s="18">
        <v>0</v>
      </c>
    </row>
    <row r="1661" ht="32" customHeight="1">
      <c r="A1661" t="str" s="7">
        <v>Grazier's Garden</v>
      </c>
      <c r="B1661" t="str" s="7">
        <v>Purple Onion</v>
      </c>
      <c r="C1661" t="str" s="7">
        <v>each</v>
      </c>
      <c r="D1661" t="str" s="7">
        <v>SNAP</v>
      </c>
      <c r="E1661" s="12">
        <v>6.65</v>
      </c>
      <c r="F1661" s="13">
        <v>6.65</v>
      </c>
      <c r="G1661" s="13">
        <f>IF(AND(ISNUMBER(E1661),ISNUMBER(F1661)),F1661-E1661,"")</f>
        <v>0</v>
      </c>
      <c r="H1661" s="14">
        <f>IF(AND(ISNUMBER(E1661),E1661&gt;0,ISNUMBER(F1661)),F1661/E1661-1,"")</f>
        <v>0</v>
      </c>
      <c r="I1661" t="str" s="15">
        <v>Keep current</v>
      </c>
      <c r="J1661" s="16"/>
      <c r="K1661" t="str" s="15">
        <v/>
      </c>
      <c r="L1661" s="17">
        <f>IF(AC1661="Local catalog","",IF(AG1661="Yes",IF(ISNUMBER(E1661),E1661,""),IF(I1661="Keep current",IF(ISNUMBER(E1661),E1661,""),IF(AH1661&lt;&gt;"Yes","",IF(I1661="Approve proposed",F1661,IF(AND(I1661="Use my price",AND(ISNUMBER(J1661),J1661&gt;0)),J1661,""))))))</f>
        <v>6.65</v>
      </c>
      <c r="M1661" t="str" s="7">
        <f>IF(AND(AG1661="Yes",OR(I1661="Approve proposed",I1661="Use my price")),"CHECK: protected price kept current",IF(OR(I1661="Unreviewed",I1661=""),"Pending review",IF(I1661="Hold","On hold",IF(I1661="Keep current",IF(ISNUMBER(E1661),"Kept current","CHECK: no confirmed current price"),IF(AH1661&lt;&gt;"Yes","CHECK: source needs review",IF(AND(I1661="Use my price",NOT(AND(ISNUMBER(J1661),J1661&gt;0))),"CHECK: enter a price above zero",IF(NOT(OR(I1661="Approve proposed",I1661="Use my price")),"CHECK: choose a listed decision",IF(OR(NOT(ISNUMBER(L1661)),L1661&lt;=0,NOT(ISNUMBER(Y1661)),Y1661&lt;=0,X1661&gt;=1),"CHECK: price or base unavailable",IF(L1661/(Y1661*(1-X1661))-1&lt;0,"CHECK: price below local base","Ready")))))))))</f>
        <v>Kept current</v>
      </c>
      <c r="N1661" s="18">
        <v>6.65</v>
      </c>
      <c r="O1661" s="19">
        <v>0.4</v>
      </c>
      <c r="P1661" s="14">
        <v>0.4</v>
      </c>
      <c r="Q1661" s="20">
        <f>IF(AND(ISNUMBER(L1661),ISNUMBER(Y1661),Y1661&gt;0,X1661&lt;1),ROUND(L1661/(Y1661*(1-X1661))-1,4),"")</f>
        <v>0.4</v>
      </c>
      <c r="R1661" s="12">
        <v>0</v>
      </c>
      <c r="S1661" s="13">
        <f>IF(AND(ISNUMBER(E1661),E1661&gt;0,ISNUMBER(F1661)),R1661*(F1661/E1661-1)*(1-'Start Here'!$B$16),0)</f>
        <v>0</v>
      </c>
      <c r="T1661" s="17">
        <f>IF(AND(M1661="Ready",OR(I1661="Approve proposed",AND(I1661="Use my price",AND(ISNUMBER(J1661),J1661&gt;0))),ISNUMBER(L1661),E1661&gt;0),R1661*(L1661/E1661-1)*(1-'Start Here'!$B$16),0)</f>
        <v>0</v>
      </c>
      <c r="U1661" t="str" s="6">
        <v>SNAP: preserve existing selling price; Currently hidden; do not activate automatically</v>
      </c>
      <c r="V1661" t="str" s="21">
        <v>No</v>
      </c>
      <c r="W1661" t="str" s="21">
        <v>No</v>
      </c>
      <c r="X1661" s="22">
        <v>0</v>
      </c>
      <c r="Y1661" s="18">
        <v>4.75</v>
      </c>
      <c r="AB1661" t="str" s="6">
        <v>2026-10-01 10:41:27 UTC</v>
      </c>
      <c r="AC1661" t="str" s="6">
        <v>Local Line cache</v>
      </c>
      <c r="AD1661" s="23">
        <v>805951</v>
      </c>
      <c r="AE1661" s="23">
        <v>527011</v>
      </c>
      <c r="AF1661" t="str" s="23">
        <v>805951:527011:snap</v>
      </c>
      <c r="AG1661" t="str" s="23">
        <v>Yes</v>
      </c>
      <c r="AH1661" t="str" s="23">
        <v>Yes</v>
      </c>
      <c r="AI1661" s="18">
        <v>0</v>
      </c>
    </row>
    <row r="1662" ht="32" customHeight="1">
      <c r="A1662" t="str" s="7">
        <v>Grazier's Garden</v>
      </c>
      <c r="B1662" t="str" s="7">
        <v>Purple Sprouting Broccoli</v>
      </c>
      <c r="C1662" t="str" s="7">
        <v>each</v>
      </c>
      <c r="D1662" t="str" s="7">
        <v>Herd Share Members</v>
      </c>
      <c r="E1662" s="12">
        <v>3.85</v>
      </c>
      <c r="F1662" s="13">
        <v>4.16</v>
      </c>
      <c r="G1662" s="13">
        <f>IF(AND(ISNUMBER(E1662),ISNUMBER(F1662)),F1662-E1662,"")</f>
        <v>0.31</v>
      </c>
      <c r="H1662" s="14">
        <f>IF(AND(ISNUMBER(E1662),E1662&gt;0,ISNUMBER(F1662)),F1662/E1662-1,"")</f>
        <v>0.08051948051948044</v>
      </c>
      <c r="I1662" t="str" s="15">
        <v>Unreviewed</v>
      </c>
      <c r="J1662" s="16"/>
      <c r="K1662" t="str" s="15">
        <v/>
      </c>
      <c r="L1662" s="17" t="str">
        <f>IF(AC1662="Local catalog","",IF(AG1662="Yes",IF(ISNUMBER(E1662),E1662,""),IF(I1662="Keep current",IF(ISNUMBER(E1662),E1662,""),IF(AH1662&lt;&gt;"Yes","",IF(I1662="Approve proposed",F1662,IF(AND(I1662="Use my price",AND(ISNUMBER(J1662),J1662&gt;0)),J1662,""))))))</f>
        <v/>
      </c>
      <c r="M1662" t="str" s="7">
        <f>IF(AND(AG1662="Yes",OR(I1662="Approve proposed",I1662="Use my price")),"CHECK: protected price kept current",IF(OR(I1662="Unreviewed",I1662=""),"Pending review",IF(I1662="Hold","On hold",IF(I1662="Keep current",IF(ISNUMBER(E1662),"Kept current","CHECK: no confirmed current price"),IF(AH1662&lt;&gt;"Yes","CHECK: source needs review",IF(AND(I1662="Use my price",NOT(AND(ISNUMBER(J1662),J1662&gt;0))),"CHECK: enter a price above zero",IF(NOT(OR(I1662="Approve proposed",I1662="Use my price")),"CHECK: choose a listed decision",IF(OR(NOT(ISNUMBER(L1662)),L1662&lt;=0,NOT(ISNUMBER(Y1662)),Y1662&lt;=0,X1662&gt;=1),"CHECK: price or base unavailable",IF(L1662/(Y1662*(1-X1662))-1&lt;0,"CHECK: price below local base","Ready")))))))))</f>
        <v>Pending review</v>
      </c>
      <c r="N1662" s="18">
        <v>3.85</v>
      </c>
      <c r="O1662" s="19">
        <v>0.4</v>
      </c>
      <c r="P1662" s="14">
        <v>0.5127</v>
      </c>
      <c r="Q1662" s="20" t="str">
        <f>IF(AND(ISNUMBER(L1662),ISNUMBER(Y1662),Y1662&gt;0,X1662&lt;1),ROUND(L1662/(Y1662*(1-X1662))-1,4),"")</f>
        <v/>
      </c>
      <c r="R1662" s="12">
        <v>0</v>
      </c>
      <c r="S1662" s="13">
        <f>IF(AND(ISNUMBER(E1662),E1662&gt;0,ISNUMBER(F1662)),R1662*(F1662/E1662-1)*(1-'Start Here'!$B$16),0)</f>
        <v>0</v>
      </c>
      <c r="T1662" s="17">
        <f>IF(AND(M1662="Ready",OR(I1662="Approve proposed",AND(I1662="Use my price",AND(ISNUMBER(J1662),J1662&gt;0))),ISNUMBER(L1662),E1662&gt;0),R1662*(L1662/E1662-1)*(1-'Start Here'!$B$16),0)</f>
        <v>0</v>
      </c>
      <c r="U1662" t="str" s="6">
        <v>Currently hidden; do not activate automatically</v>
      </c>
      <c r="V1662" t="str" s="21">
        <v>No</v>
      </c>
      <c r="W1662" t="str" s="21">
        <v>No</v>
      </c>
      <c r="X1662" s="22">
        <v>0</v>
      </c>
      <c r="Y1662" s="18">
        <v>2.75</v>
      </c>
      <c r="AB1662" t="str" s="6">
        <v>2026-10-01 10:41:27 UTC</v>
      </c>
      <c r="AC1662" t="str" s="6">
        <v>Local Line cache</v>
      </c>
      <c r="AD1662" s="23">
        <v>805955</v>
      </c>
      <c r="AE1662" s="23">
        <v>527015</v>
      </c>
      <c r="AF1662" t="str" s="23">
        <v>805955:527015:herdShare</v>
      </c>
      <c r="AG1662" t="str" s="23">
        <v>No</v>
      </c>
      <c r="AH1662" t="str" s="23">
        <v>Yes</v>
      </c>
      <c r="AI1662" s="18">
        <v>0</v>
      </c>
    </row>
    <row r="1663" ht="32" customHeight="1">
      <c r="A1663" t="str" s="7">
        <v>Grazier's Garden</v>
      </c>
      <c r="B1663" t="str" s="7">
        <v>Purple Sprouting Broccoli</v>
      </c>
      <c r="C1663" t="str" s="7">
        <v>each</v>
      </c>
      <c r="D1663" t="str" s="7">
        <v>CSA Members</v>
      </c>
      <c r="E1663" s="12">
        <v>3.85</v>
      </c>
      <c r="F1663" s="13">
        <v>4.16</v>
      </c>
      <c r="G1663" s="13">
        <f>IF(AND(ISNUMBER(E1663),ISNUMBER(F1663)),F1663-E1663,"")</f>
        <v>0.31</v>
      </c>
      <c r="H1663" s="14">
        <f>IF(AND(ISNUMBER(E1663),E1663&gt;0,ISNUMBER(F1663)),F1663/E1663-1,"")</f>
        <v>0.08051948051948044</v>
      </c>
      <c r="I1663" t="str" s="15">
        <v>Unreviewed</v>
      </c>
      <c r="J1663" s="16"/>
      <c r="K1663" t="str" s="15">
        <v/>
      </c>
      <c r="L1663" s="17" t="str">
        <f>IF(AC1663="Local catalog","",IF(AG1663="Yes",IF(ISNUMBER(E1663),E1663,""),IF(I1663="Keep current",IF(ISNUMBER(E1663),E1663,""),IF(AH1663&lt;&gt;"Yes","",IF(I1663="Approve proposed",F1663,IF(AND(I1663="Use my price",AND(ISNUMBER(J1663),J1663&gt;0)),J1663,""))))))</f>
        <v/>
      </c>
      <c r="M1663" t="str" s="7">
        <f>IF(AND(AG1663="Yes",OR(I1663="Approve proposed",I1663="Use my price")),"CHECK: protected price kept current",IF(OR(I1663="Unreviewed",I1663=""),"Pending review",IF(I1663="Hold","On hold",IF(I1663="Keep current",IF(ISNUMBER(E1663),"Kept current","CHECK: no confirmed current price"),IF(AH1663&lt;&gt;"Yes","CHECK: source needs review",IF(AND(I1663="Use my price",NOT(AND(ISNUMBER(J1663),J1663&gt;0))),"CHECK: enter a price above zero",IF(NOT(OR(I1663="Approve proposed",I1663="Use my price")),"CHECK: choose a listed decision",IF(OR(NOT(ISNUMBER(L1663)),L1663&lt;=0,NOT(ISNUMBER(Y1663)),Y1663&lt;=0,X1663&gt;=1),"CHECK: price or base unavailable",IF(L1663/(Y1663*(1-X1663))-1&lt;0,"CHECK: price below local base","Ready")))))))))</f>
        <v>Pending review</v>
      </c>
      <c r="N1663" s="18">
        <v>3.85</v>
      </c>
      <c r="O1663" s="19">
        <v>0.4</v>
      </c>
      <c r="P1663" s="14">
        <v>0.5127</v>
      </c>
      <c r="Q1663" s="20" t="str">
        <f>IF(AND(ISNUMBER(L1663),ISNUMBER(Y1663),Y1663&gt;0,X1663&lt;1),ROUND(L1663/(Y1663*(1-X1663))-1,4),"")</f>
        <v/>
      </c>
      <c r="R1663" s="12">
        <v>0</v>
      </c>
      <c r="S1663" s="13">
        <f>IF(AND(ISNUMBER(E1663),E1663&gt;0,ISNUMBER(F1663)),R1663*(F1663/E1663-1)*(1-'Start Here'!$B$16),0)</f>
        <v>0</v>
      </c>
      <c r="T1663" s="17">
        <f>IF(AND(M1663="Ready",OR(I1663="Approve proposed",AND(I1663="Use my price",AND(ISNUMBER(J1663),J1663&gt;0))),ISNUMBER(L1663),E1663&gt;0),R1663*(L1663/E1663-1)*(1-'Start Here'!$B$16),0)</f>
        <v>0</v>
      </c>
      <c r="U1663" t="str" s="6">
        <v>Currently hidden; do not activate automatically</v>
      </c>
      <c r="V1663" t="str" s="21">
        <v>No</v>
      </c>
      <c r="W1663" t="str" s="21">
        <v>No</v>
      </c>
      <c r="X1663" s="22">
        <v>0</v>
      </c>
      <c r="Y1663" s="18">
        <v>2.75</v>
      </c>
      <c r="AB1663" t="str" s="6">
        <v>2026-10-01 10:41:27 UTC</v>
      </c>
      <c r="AC1663" t="str" s="6">
        <v>Local Line cache</v>
      </c>
      <c r="AD1663" s="23">
        <v>805955</v>
      </c>
      <c r="AE1663" s="23">
        <v>527015</v>
      </c>
      <c r="AF1663" t="str" s="23">
        <v>805955:527015:member</v>
      </c>
      <c r="AG1663" t="str" s="23">
        <v>No</v>
      </c>
      <c r="AH1663" t="str" s="23">
        <v>Yes</v>
      </c>
      <c r="AI1663" s="18">
        <v>0</v>
      </c>
    </row>
    <row r="1664" ht="32" customHeight="1">
      <c r="A1664" t="str" s="7">
        <v>Grazier's Garden</v>
      </c>
      <c r="B1664" t="str" s="7">
        <v>Purple Sprouting Broccoli</v>
      </c>
      <c r="C1664" t="str" s="7">
        <v>each</v>
      </c>
      <c r="D1664" t="str" s="7">
        <v>Guest Basket</v>
      </c>
      <c r="E1664" s="12">
        <v>3.85</v>
      </c>
      <c r="F1664" s="13">
        <v>4.16</v>
      </c>
      <c r="G1664" s="13">
        <f>IF(AND(ISNUMBER(E1664),ISNUMBER(F1664)),F1664-E1664,"")</f>
        <v>0.31</v>
      </c>
      <c r="H1664" s="14">
        <f>IF(AND(ISNUMBER(E1664),E1664&gt;0,ISNUMBER(F1664)),F1664/E1664-1,"")</f>
        <v>0.08051948051948044</v>
      </c>
      <c r="I1664" t="str" s="15">
        <v>Unreviewed</v>
      </c>
      <c r="J1664" s="16"/>
      <c r="K1664" t="str" s="15">
        <v/>
      </c>
      <c r="L1664" s="17" t="str">
        <f>IF(AC1664="Local catalog","",IF(AG1664="Yes",IF(ISNUMBER(E1664),E1664,""),IF(I1664="Keep current",IF(ISNUMBER(E1664),E1664,""),IF(AH1664&lt;&gt;"Yes","",IF(I1664="Approve proposed",F1664,IF(AND(I1664="Use my price",AND(ISNUMBER(J1664),J1664&gt;0)),J1664,""))))))</f>
        <v/>
      </c>
      <c r="M1664" t="str" s="7">
        <f>IF(AND(AG1664="Yes",OR(I1664="Approve proposed",I1664="Use my price")),"CHECK: protected price kept current",IF(OR(I1664="Unreviewed",I1664=""),"Pending review",IF(I1664="Hold","On hold",IF(I1664="Keep current",IF(ISNUMBER(E1664),"Kept current","CHECK: no confirmed current price"),IF(AH1664&lt;&gt;"Yes","CHECK: source needs review",IF(AND(I1664="Use my price",NOT(AND(ISNUMBER(J1664),J1664&gt;0))),"CHECK: enter a price above zero",IF(NOT(OR(I1664="Approve proposed",I1664="Use my price")),"CHECK: choose a listed decision",IF(OR(NOT(ISNUMBER(L1664)),L1664&lt;=0,NOT(ISNUMBER(Y1664)),Y1664&lt;=0,X1664&gt;=1),"CHECK: price or base unavailable",IF(L1664/(Y1664*(1-X1664))-1&lt;0,"CHECK: price below local base","Ready")))))))))</f>
        <v>Pending review</v>
      </c>
      <c r="N1664" s="18">
        <v>3.85</v>
      </c>
      <c r="O1664" s="19">
        <v>0.4</v>
      </c>
      <c r="P1664" s="14">
        <v>0.5127</v>
      </c>
      <c r="Q1664" s="20" t="str">
        <f>IF(AND(ISNUMBER(L1664),ISNUMBER(Y1664),Y1664&gt;0,X1664&lt;1),ROUND(L1664/(Y1664*(1-X1664))-1,4),"")</f>
        <v/>
      </c>
      <c r="R1664" s="12">
        <v>0</v>
      </c>
      <c r="S1664" s="13">
        <f>IF(AND(ISNUMBER(E1664),E1664&gt;0,ISNUMBER(F1664)),R1664*(F1664/E1664-1)*(1-'Start Here'!$B$16),0)</f>
        <v>0</v>
      </c>
      <c r="T1664" s="17">
        <f>IF(AND(M1664="Ready",OR(I1664="Approve proposed",AND(I1664="Use my price",AND(ISNUMBER(J1664),J1664&gt;0))),ISNUMBER(L1664),E1664&gt;0),R1664*(L1664/E1664-1)*(1-'Start Here'!$B$16),0)</f>
        <v>0</v>
      </c>
      <c r="U1664" t="str" s="6">
        <v>Currently hidden; do not activate automatically</v>
      </c>
      <c r="V1664" t="str" s="21">
        <v>No</v>
      </c>
      <c r="W1664" t="str" s="21">
        <v>No</v>
      </c>
      <c r="X1664" s="22">
        <v>0</v>
      </c>
      <c r="Y1664" s="18">
        <v>2.75</v>
      </c>
      <c r="AB1664" t="str" s="6">
        <v>2026-10-01 10:41:27 UTC</v>
      </c>
      <c r="AC1664" t="str" s="6">
        <v>Local Line cache</v>
      </c>
      <c r="AD1664" s="23">
        <v>805955</v>
      </c>
      <c r="AE1664" s="23">
        <v>527015</v>
      </c>
      <c r="AF1664" t="str" s="23">
        <v>805955:527015:guest</v>
      </c>
      <c r="AG1664" t="str" s="23">
        <v>No</v>
      </c>
      <c r="AH1664" t="str" s="23">
        <v>Yes</v>
      </c>
      <c r="AI1664" s="18">
        <v>0</v>
      </c>
    </row>
    <row r="1665" ht="32" customHeight="1">
      <c r="A1665" t="str" s="7">
        <v>Grazier's Garden</v>
      </c>
      <c r="B1665" t="str" s="7">
        <v>Purple Sprouting Broccoli</v>
      </c>
      <c r="C1665" t="str" s="7">
        <v>each</v>
      </c>
      <c r="D1665" t="str" s="7">
        <v>SNAP</v>
      </c>
      <c r="E1665" s="12">
        <v>3.85</v>
      </c>
      <c r="F1665" s="13">
        <v>3.85</v>
      </c>
      <c r="G1665" s="13">
        <f>IF(AND(ISNUMBER(E1665),ISNUMBER(F1665)),F1665-E1665,"")</f>
        <v>0</v>
      </c>
      <c r="H1665" s="14">
        <f>IF(AND(ISNUMBER(E1665),E1665&gt;0,ISNUMBER(F1665)),F1665/E1665-1,"")</f>
        <v>0</v>
      </c>
      <c r="I1665" t="str" s="15">
        <v>Keep current</v>
      </c>
      <c r="J1665" s="16"/>
      <c r="K1665" t="str" s="15">
        <v/>
      </c>
      <c r="L1665" s="17">
        <f>IF(AC1665="Local catalog","",IF(AG1665="Yes",IF(ISNUMBER(E1665),E1665,""),IF(I1665="Keep current",IF(ISNUMBER(E1665),E1665,""),IF(AH1665&lt;&gt;"Yes","",IF(I1665="Approve proposed",F1665,IF(AND(I1665="Use my price",AND(ISNUMBER(J1665),J1665&gt;0)),J1665,""))))))</f>
        <v>3.85</v>
      </c>
      <c r="M1665" t="str" s="7">
        <f>IF(AND(AG1665="Yes",OR(I1665="Approve proposed",I1665="Use my price")),"CHECK: protected price kept current",IF(OR(I1665="Unreviewed",I1665=""),"Pending review",IF(I1665="Hold","On hold",IF(I1665="Keep current",IF(ISNUMBER(E1665),"Kept current","CHECK: no confirmed current price"),IF(AH1665&lt;&gt;"Yes","CHECK: source needs review",IF(AND(I1665="Use my price",NOT(AND(ISNUMBER(J1665),J1665&gt;0))),"CHECK: enter a price above zero",IF(NOT(OR(I1665="Approve proposed",I1665="Use my price")),"CHECK: choose a listed decision",IF(OR(NOT(ISNUMBER(L1665)),L1665&lt;=0,NOT(ISNUMBER(Y1665)),Y1665&lt;=0,X1665&gt;=1),"CHECK: price or base unavailable",IF(L1665/(Y1665*(1-X1665))-1&lt;0,"CHECK: price below local base","Ready")))))))))</f>
        <v>Kept current</v>
      </c>
      <c r="N1665" s="18">
        <v>3.85</v>
      </c>
      <c r="O1665" s="19">
        <v>0.4</v>
      </c>
      <c r="P1665" s="14">
        <v>0.4</v>
      </c>
      <c r="Q1665" s="20">
        <f>IF(AND(ISNUMBER(L1665),ISNUMBER(Y1665),Y1665&gt;0,X1665&lt;1),ROUND(L1665/(Y1665*(1-X1665))-1,4),"")</f>
        <v>0.4</v>
      </c>
      <c r="R1665" s="12">
        <v>0</v>
      </c>
      <c r="S1665" s="13">
        <f>IF(AND(ISNUMBER(E1665),E1665&gt;0,ISNUMBER(F1665)),R1665*(F1665/E1665-1)*(1-'Start Here'!$B$16),0)</f>
        <v>0</v>
      </c>
      <c r="T1665" s="17">
        <f>IF(AND(M1665="Ready",OR(I1665="Approve proposed",AND(I1665="Use my price",AND(ISNUMBER(J1665),J1665&gt;0))),ISNUMBER(L1665),E1665&gt;0),R1665*(L1665/E1665-1)*(1-'Start Here'!$B$16),0)</f>
        <v>0</v>
      </c>
      <c r="U1665" t="str" s="6">
        <v>SNAP: preserve existing selling price; Currently hidden; do not activate automatically</v>
      </c>
      <c r="V1665" t="str" s="21">
        <v>No</v>
      </c>
      <c r="W1665" t="str" s="21">
        <v>No</v>
      </c>
      <c r="X1665" s="22">
        <v>0</v>
      </c>
      <c r="Y1665" s="18">
        <v>2.75</v>
      </c>
      <c r="AB1665" t="str" s="6">
        <v>2026-10-01 10:41:27 UTC</v>
      </c>
      <c r="AC1665" t="str" s="6">
        <v>Local Line cache</v>
      </c>
      <c r="AD1665" s="23">
        <v>805955</v>
      </c>
      <c r="AE1665" s="23">
        <v>527015</v>
      </c>
      <c r="AF1665" t="str" s="23">
        <v>805955:527015:snap</v>
      </c>
      <c r="AG1665" t="str" s="23">
        <v>Yes</v>
      </c>
      <c r="AH1665" t="str" s="23">
        <v>Yes</v>
      </c>
      <c r="AI1665" s="18">
        <v>0</v>
      </c>
    </row>
    <row r="1666" ht="32" customHeight="1">
      <c r="A1666" t="str" s="7">
        <v>Grazier's Garden</v>
      </c>
      <c r="B1666" t="str" s="7">
        <v>Rainbow Chard</v>
      </c>
      <c r="C1666" t="str" s="7">
        <v>each</v>
      </c>
      <c r="D1666" t="str" s="7">
        <v>Herd Share Members</v>
      </c>
      <c r="E1666" s="12">
        <v>3</v>
      </c>
      <c r="F1666" s="13">
        <v>3.24</v>
      </c>
      <c r="G1666" s="13">
        <f>IF(AND(ISNUMBER(E1666),ISNUMBER(F1666)),F1666-E1666,"")</f>
        <v>0.24</v>
      </c>
      <c r="H1666" s="14">
        <f>IF(AND(ISNUMBER(E1666),E1666&gt;0,ISNUMBER(F1666)),F1666/E1666-1,"")</f>
        <v>0.08000000000000007</v>
      </c>
      <c r="I1666" t="str" s="15">
        <v>Unreviewed</v>
      </c>
      <c r="J1666" s="16"/>
      <c r="K1666" t="str" s="15">
        <v/>
      </c>
      <c r="L1666" s="17" t="str">
        <f>IF(AC1666="Local catalog","",IF(AG1666="Yes",IF(ISNUMBER(E1666),E1666,""),IF(I1666="Keep current",IF(ISNUMBER(E1666),E1666,""),IF(AH1666&lt;&gt;"Yes","",IF(I1666="Approve proposed",F1666,IF(AND(I1666="Use my price",AND(ISNUMBER(J1666),J1666&gt;0)),J1666,""))))))</f>
        <v/>
      </c>
      <c r="M1666" t="str" s="7">
        <f>IF(AND(AG1666="Yes",OR(I1666="Approve proposed",I1666="Use my price")),"CHECK: protected price kept current",IF(OR(I1666="Unreviewed",I1666=""),"Pending review",IF(I1666="Hold","On hold",IF(I1666="Keep current",IF(ISNUMBER(E1666),"Kept current","CHECK: no confirmed current price"),IF(AH1666&lt;&gt;"Yes","CHECK: source needs review",IF(AND(I1666="Use my price",NOT(AND(ISNUMBER(J1666),J1666&gt;0))),"CHECK: enter a price above zero",IF(NOT(OR(I1666="Approve proposed",I1666="Use my price")),"CHECK: choose a listed decision",IF(OR(NOT(ISNUMBER(L1666)),L1666&lt;=0,NOT(ISNUMBER(Y1666)),Y1666&lt;=0,X1666&gt;=1),"CHECK: price or base unavailable",IF(L1666/(Y1666*(1-X1666))-1&lt;0,"CHECK: price below local base","Ready")))))))))</f>
        <v>Pending review</v>
      </c>
      <c r="N1666" s="18">
        <v>3</v>
      </c>
      <c r="O1666" s="19">
        <v>0.4</v>
      </c>
      <c r="P1666" s="14">
        <v>0.514</v>
      </c>
      <c r="Q1666" s="20" t="str">
        <f>IF(AND(ISNUMBER(L1666),ISNUMBER(Y1666),Y1666&gt;0,X1666&lt;1),ROUND(L1666/(Y1666*(1-X1666))-1,4),"")</f>
        <v/>
      </c>
      <c r="R1666" s="12">
        <v>43.8</v>
      </c>
      <c r="S1666" s="13">
        <f>IF(AND(ISNUMBER(E1666),E1666&gt;0,ISNUMBER(F1666)),R1666*(F1666/E1666-1)*(1-'Start Here'!$B$16),0)</f>
        <v>3.3988800000000023</v>
      </c>
      <c r="T1666" s="17">
        <f>IF(AND(M1666="Ready",OR(I1666="Approve proposed",AND(I1666="Use my price",AND(ISNUMBER(J1666),J1666&gt;0))),ISNUMBER(L1666),E1666&gt;0),R1666*(L1666/E1666-1)*(1-'Start Here'!$B$16),0)</f>
        <v>0</v>
      </c>
      <c r="U1666" t="str" s="6">
        <v>Currently hidden; do not activate automatically</v>
      </c>
      <c r="V1666" t="str" s="21">
        <v>No</v>
      </c>
      <c r="W1666" t="str" s="21">
        <v>No</v>
      </c>
      <c r="X1666" s="22">
        <v>0</v>
      </c>
      <c r="Y1666" s="18">
        <v>2.14</v>
      </c>
      <c r="AB1666" t="str" s="6">
        <v>2026-10-01 10:41:27 UTC</v>
      </c>
      <c r="AC1666" t="str" s="6">
        <v>Local Line cache</v>
      </c>
      <c r="AD1666" s="23">
        <v>805958</v>
      </c>
      <c r="AE1666" s="23">
        <v>527019</v>
      </c>
      <c r="AF1666" t="str" s="23">
        <v>805958:527019:herdShare</v>
      </c>
      <c r="AG1666" t="str" s="23">
        <v>No</v>
      </c>
      <c r="AH1666" t="str" s="23">
        <v>Yes</v>
      </c>
      <c r="AI1666" s="18">
        <v>32.1</v>
      </c>
    </row>
    <row r="1667" ht="32" customHeight="1">
      <c r="A1667" t="str" s="7">
        <v>Grazier's Garden</v>
      </c>
      <c r="B1667" t="str" s="7">
        <v>Rainbow Chard</v>
      </c>
      <c r="C1667" t="str" s="7">
        <v>each</v>
      </c>
      <c r="D1667" t="str" s="7">
        <v>CSA Members</v>
      </c>
      <c r="E1667" s="12">
        <v>3</v>
      </c>
      <c r="F1667" s="13">
        <v>3.24</v>
      </c>
      <c r="G1667" s="13">
        <f>IF(AND(ISNUMBER(E1667),ISNUMBER(F1667)),F1667-E1667,"")</f>
        <v>0.24</v>
      </c>
      <c r="H1667" s="14">
        <f>IF(AND(ISNUMBER(E1667),E1667&gt;0,ISNUMBER(F1667)),F1667/E1667-1,"")</f>
        <v>0.08000000000000007</v>
      </c>
      <c r="I1667" t="str" s="15">
        <v>Unreviewed</v>
      </c>
      <c r="J1667" s="16"/>
      <c r="K1667" t="str" s="15">
        <v/>
      </c>
      <c r="L1667" s="17" t="str">
        <f>IF(AC1667="Local catalog","",IF(AG1667="Yes",IF(ISNUMBER(E1667),E1667,""),IF(I1667="Keep current",IF(ISNUMBER(E1667),E1667,""),IF(AH1667&lt;&gt;"Yes","",IF(I1667="Approve proposed",F1667,IF(AND(I1667="Use my price",AND(ISNUMBER(J1667),J1667&gt;0)),J1667,""))))))</f>
        <v/>
      </c>
      <c r="M1667" t="str" s="7">
        <f>IF(AND(AG1667="Yes",OR(I1667="Approve proposed",I1667="Use my price")),"CHECK: protected price kept current",IF(OR(I1667="Unreviewed",I1667=""),"Pending review",IF(I1667="Hold","On hold",IF(I1667="Keep current",IF(ISNUMBER(E1667),"Kept current","CHECK: no confirmed current price"),IF(AH1667&lt;&gt;"Yes","CHECK: source needs review",IF(AND(I1667="Use my price",NOT(AND(ISNUMBER(J1667),J1667&gt;0))),"CHECK: enter a price above zero",IF(NOT(OR(I1667="Approve proposed",I1667="Use my price")),"CHECK: choose a listed decision",IF(OR(NOT(ISNUMBER(L1667)),L1667&lt;=0,NOT(ISNUMBER(Y1667)),Y1667&lt;=0,X1667&gt;=1),"CHECK: price or base unavailable",IF(L1667/(Y1667*(1-X1667))-1&lt;0,"CHECK: price below local base","Ready")))))))))</f>
        <v>Pending review</v>
      </c>
      <c r="N1667" s="18">
        <v>3</v>
      </c>
      <c r="O1667" s="19">
        <v>0.4</v>
      </c>
      <c r="P1667" s="14">
        <v>0.514</v>
      </c>
      <c r="Q1667" s="20" t="str">
        <f>IF(AND(ISNUMBER(L1667),ISNUMBER(Y1667),Y1667&gt;0,X1667&lt;1),ROUND(L1667/(Y1667*(1-X1667))-1,4),"")</f>
        <v/>
      </c>
      <c r="R1667" s="12">
        <v>0</v>
      </c>
      <c r="S1667" s="13">
        <f>IF(AND(ISNUMBER(E1667),E1667&gt;0,ISNUMBER(F1667)),R1667*(F1667/E1667-1)*(1-'Start Here'!$B$16),0)</f>
        <v>0</v>
      </c>
      <c r="T1667" s="17">
        <f>IF(AND(M1667="Ready",OR(I1667="Approve proposed",AND(I1667="Use my price",AND(ISNUMBER(J1667),J1667&gt;0))),ISNUMBER(L1667),E1667&gt;0),R1667*(L1667/E1667-1)*(1-'Start Here'!$B$16),0)</f>
        <v>0</v>
      </c>
      <c r="U1667" t="str" s="6">
        <v>Currently hidden; do not activate automatically</v>
      </c>
      <c r="V1667" t="str" s="21">
        <v>No</v>
      </c>
      <c r="W1667" t="str" s="21">
        <v>No</v>
      </c>
      <c r="X1667" s="22">
        <v>0</v>
      </c>
      <c r="Y1667" s="18">
        <v>2.14</v>
      </c>
      <c r="AB1667" t="str" s="6">
        <v>2026-10-01 10:41:27 UTC</v>
      </c>
      <c r="AC1667" t="str" s="6">
        <v>Local Line cache</v>
      </c>
      <c r="AD1667" s="23">
        <v>805958</v>
      </c>
      <c r="AE1667" s="23">
        <v>527019</v>
      </c>
      <c r="AF1667" t="str" s="23">
        <v>805958:527019:member</v>
      </c>
      <c r="AG1667" t="str" s="23">
        <v>No</v>
      </c>
      <c r="AH1667" t="str" s="23">
        <v>Yes</v>
      </c>
      <c r="AI1667" s="18">
        <v>0</v>
      </c>
    </row>
    <row r="1668" ht="32" customHeight="1">
      <c r="A1668" t="str" s="7">
        <v>Grazier's Garden</v>
      </c>
      <c r="B1668" t="str" s="7">
        <v>Rainbow Chard</v>
      </c>
      <c r="C1668" t="str" s="7">
        <v>each</v>
      </c>
      <c r="D1668" t="str" s="7">
        <v>Guest Basket</v>
      </c>
      <c r="E1668" s="12">
        <v>3</v>
      </c>
      <c r="F1668" s="13">
        <v>3.24</v>
      </c>
      <c r="G1668" s="13">
        <f>IF(AND(ISNUMBER(E1668),ISNUMBER(F1668)),F1668-E1668,"")</f>
        <v>0.24</v>
      </c>
      <c r="H1668" s="14">
        <f>IF(AND(ISNUMBER(E1668),E1668&gt;0,ISNUMBER(F1668)),F1668/E1668-1,"")</f>
        <v>0.08000000000000007</v>
      </c>
      <c r="I1668" t="str" s="15">
        <v>Unreviewed</v>
      </c>
      <c r="J1668" s="16"/>
      <c r="K1668" t="str" s="15">
        <v/>
      </c>
      <c r="L1668" s="17" t="str">
        <f>IF(AC1668="Local catalog","",IF(AG1668="Yes",IF(ISNUMBER(E1668),E1668,""),IF(I1668="Keep current",IF(ISNUMBER(E1668),E1668,""),IF(AH1668&lt;&gt;"Yes","",IF(I1668="Approve proposed",F1668,IF(AND(I1668="Use my price",AND(ISNUMBER(J1668),J1668&gt;0)),J1668,""))))))</f>
        <v/>
      </c>
      <c r="M1668" t="str" s="7">
        <f>IF(AND(AG1668="Yes",OR(I1668="Approve proposed",I1668="Use my price")),"CHECK: protected price kept current",IF(OR(I1668="Unreviewed",I1668=""),"Pending review",IF(I1668="Hold","On hold",IF(I1668="Keep current",IF(ISNUMBER(E1668),"Kept current","CHECK: no confirmed current price"),IF(AH1668&lt;&gt;"Yes","CHECK: source needs review",IF(AND(I1668="Use my price",NOT(AND(ISNUMBER(J1668),J1668&gt;0))),"CHECK: enter a price above zero",IF(NOT(OR(I1668="Approve proposed",I1668="Use my price")),"CHECK: choose a listed decision",IF(OR(NOT(ISNUMBER(L1668)),L1668&lt;=0,NOT(ISNUMBER(Y1668)),Y1668&lt;=0,X1668&gt;=1),"CHECK: price or base unavailable",IF(L1668/(Y1668*(1-X1668))-1&lt;0,"CHECK: price below local base","Ready")))))))))</f>
        <v>Pending review</v>
      </c>
      <c r="N1668" s="18">
        <v>3</v>
      </c>
      <c r="O1668" s="19">
        <v>0.4</v>
      </c>
      <c r="P1668" s="14">
        <v>0.514</v>
      </c>
      <c r="Q1668" s="20" t="str">
        <f>IF(AND(ISNUMBER(L1668),ISNUMBER(Y1668),Y1668&gt;0,X1668&lt;1),ROUND(L1668/(Y1668*(1-X1668))-1,4),"")</f>
        <v/>
      </c>
      <c r="R1668" s="12">
        <v>11.4</v>
      </c>
      <c r="S1668" s="13">
        <f>IF(AND(ISNUMBER(E1668),E1668&gt;0,ISNUMBER(F1668)),R1668*(F1668/E1668-1)*(1-'Start Here'!$B$16),0)</f>
        <v>0.8846400000000008</v>
      </c>
      <c r="T1668" s="17">
        <f>IF(AND(M1668="Ready",OR(I1668="Approve proposed",AND(I1668="Use my price",AND(ISNUMBER(J1668),J1668&gt;0))),ISNUMBER(L1668),E1668&gt;0),R1668*(L1668/E1668-1)*(1-'Start Here'!$B$16),0)</f>
        <v>0</v>
      </c>
      <c r="U1668" t="str" s="6">
        <v>Currently hidden; do not activate automatically</v>
      </c>
      <c r="V1668" t="str" s="21">
        <v>No</v>
      </c>
      <c r="W1668" t="str" s="21">
        <v>No</v>
      </c>
      <c r="X1668" s="22">
        <v>0</v>
      </c>
      <c r="Y1668" s="18">
        <v>2.14</v>
      </c>
      <c r="AB1668" t="str" s="6">
        <v>2026-10-01 10:41:27 UTC</v>
      </c>
      <c r="AC1668" t="str" s="6">
        <v>Local Line cache</v>
      </c>
      <c r="AD1668" s="23">
        <v>805958</v>
      </c>
      <c r="AE1668" s="23">
        <v>527019</v>
      </c>
      <c r="AF1668" t="str" s="23">
        <v>805958:527019:guest</v>
      </c>
      <c r="AG1668" t="str" s="23">
        <v>No</v>
      </c>
      <c r="AH1668" t="str" s="23">
        <v>Yes</v>
      </c>
      <c r="AI1668" s="18">
        <v>8.56</v>
      </c>
    </row>
    <row r="1669" ht="32" customHeight="1">
      <c r="A1669" t="str" s="7">
        <v>Grazier's Garden</v>
      </c>
      <c r="B1669" t="str" s="7">
        <v>Rainbow Chard</v>
      </c>
      <c r="C1669" t="str" s="7">
        <v>each</v>
      </c>
      <c r="D1669" t="str" s="7">
        <v>SNAP</v>
      </c>
      <c r="E1669" s="12">
        <v>3</v>
      </c>
      <c r="F1669" s="13">
        <v>3</v>
      </c>
      <c r="G1669" s="13">
        <f>IF(AND(ISNUMBER(E1669),ISNUMBER(F1669)),F1669-E1669,"")</f>
        <v>0</v>
      </c>
      <c r="H1669" s="14">
        <f>IF(AND(ISNUMBER(E1669),E1669&gt;0,ISNUMBER(F1669)),F1669/E1669-1,"")</f>
        <v>0</v>
      </c>
      <c r="I1669" t="str" s="15">
        <v>Keep current</v>
      </c>
      <c r="J1669" s="16"/>
      <c r="K1669" t="str" s="15">
        <v/>
      </c>
      <c r="L1669" s="17">
        <f>IF(AC1669="Local catalog","",IF(AG1669="Yes",IF(ISNUMBER(E1669),E1669,""),IF(I1669="Keep current",IF(ISNUMBER(E1669),E1669,""),IF(AH1669&lt;&gt;"Yes","",IF(I1669="Approve proposed",F1669,IF(AND(I1669="Use my price",AND(ISNUMBER(J1669),J1669&gt;0)),J1669,""))))))</f>
        <v>3</v>
      </c>
      <c r="M1669" t="str" s="7">
        <f>IF(AND(AG1669="Yes",OR(I1669="Approve proposed",I1669="Use my price")),"CHECK: protected price kept current",IF(OR(I1669="Unreviewed",I1669=""),"Pending review",IF(I1669="Hold","On hold",IF(I1669="Keep current",IF(ISNUMBER(E1669),"Kept current","CHECK: no confirmed current price"),IF(AH1669&lt;&gt;"Yes","CHECK: source needs review",IF(AND(I1669="Use my price",NOT(AND(ISNUMBER(J1669),J1669&gt;0))),"CHECK: enter a price above zero",IF(NOT(OR(I1669="Approve proposed",I1669="Use my price")),"CHECK: choose a listed decision",IF(OR(NOT(ISNUMBER(L1669)),L1669&lt;=0,NOT(ISNUMBER(Y1669)),Y1669&lt;=0,X1669&gt;=1),"CHECK: price or base unavailable",IF(L1669/(Y1669*(1-X1669))-1&lt;0,"CHECK: price below local base","Ready")))))))))</f>
        <v>Kept current</v>
      </c>
      <c r="N1669" s="18">
        <v>3</v>
      </c>
      <c r="O1669" s="19">
        <v>0.4</v>
      </c>
      <c r="P1669" s="14">
        <v>0.4019</v>
      </c>
      <c r="Q1669" s="20">
        <f>IF(AND(ISNUMBER(L1669),ISNUMBER(Y1669),Y1669&gt;0,X1669&lt;1),ROUND(L1669/(Y1669*(1-X1669))-1,4),"")</f>
        <v>0.4019</v>
      </c>
      <c r="R1669" s="12">
        <v>0</v>
      </c>
      <c r="S1669" s="13">
        <f>IF(AND(ISNUMBER(E1669),E1669&gt;0,ISNUMBER(F1669)),R1669*(F1669/E1669-1)*(1-'Start Here'!$B$16),0)</f>
        <v>0</v>
      </c>
      <c r="T1669" s="17">
        <f>IF(AND(M1669="Ready",OR(I1669="Approve proposed",AND(I1669="Use my price",AND(ISNUMBER(J1669),J1669&gt;0))),ISNUMBER(L1669),E1669&gt;0),R1669*(L1669/E1669-1)*(1-'Start Here'!$B$16),0)</f>
        <v>0</v>
      </c>
      <c r="U1669" t="str" s="6">
        <v>SNAP: preserve existing selling price; Currently hidden; do not activate automatically</v>
      </c>
      <c r="V1669" t="str" s="21">
        <v>No</v>
      </c>
      <c r="W1669" t="str" s="21">
        <v>No</v>
      </c>
      <c r="X1669" s="22">
        <v>0</v>
      </c>
      <c r="Y1669" s="18">
        <v>2.14</v>
      </c>
      <c r="AB1669" t="str" s="6">
        <v>2026-10-01 10:41:27 UTC</v>
      </c>
      <c r="AC1669" t="str" s="6">
        <v>Local Line cache</v>
      </c>
      <c r="AD1669" s="23">
        <v>805958</v>
      </c>
      <c r="AE1669" s="23">
        <v>527019</v>
      </c>
      <c r="AF1669" t="str" s="23">
        <v>805958:527019:snap</v>
      </c>
      <c r="AG1669" t="str" s="23">
        <v>Yes</v>
      </c>
      <c r="AH1669" t="str" s="23">
        <v>Yes</v>
      </c>
      <c r="AI1669" s="18">
        <v>0</v>
      </c>
    </row>
    <row r="1670" ht="32" customHeight="1">
      <c r="A1670" t="str" s="7">
        <v>Grazier's Garden</v>
      </c>
      <c r="B1670" t="str" s="7">
        <v>Red Slicer Tomato</v>
      </c>
      <c r="C1670" t="str" s="7">
        <v>lb</v>
      </c>
      <c r="D1670" t="str" s="7">
        <v>Herd Share Members</v>
      </c>
      <c r="E1670" s="12">
        <v>2.8</v>
      </c>
      <c r="F1670" s="13">
        <v>3.02</v>
      </c>
      <c r="G1670" s="13">
        <f>IF(AND(ISNUMBER(E1670),ISNUMBER(F1670)),F1670-E1670,"")</f>
        <v>0.22</v>
      </c>
      <c r="H1670" s="14">
        <f>IF(AND(ISNUMBER(E1670),E1670&gt;0,ISNUMBER(F1670)),F1670/E1670-1,"")</f>
        <v>0.07857142857142874</v>
      </c>
      <c r="I1670" t="str" s="15">
        <v>Unreviewed</v>
      </c>
      <c r="J1670" s="16"/>
      <c r="K1670" t="str" s="15">
        <v/>
      </c>
      <c r="L1670" s="17" t="str">
        <f>IF(AC1670="Local catalog","",IF(AG1670="Yes",IF(ISNUMBER(E1670),E1670,""),IF(I1670="Keep current",IF(ISNUMBER(E1670),E1670,""),IF(AH1670&lt;&gt;"Yes","",IF(I1670="Approve proposed",F1670,IF(AND(I1670="Use my price",AND(ISNUMBER(J1670),J1670&gt;0)),J1670,""))))))</f>
        <v/>
      </c>
      <c r="M1670" t="str" s="7">
        <f>IF(AND(AG1670="Yes",OR(I1670="Approve proposed",I1670="Use my price")),"CHECK: protected price kept current",IF(OR(I1670="Unreviewed",I1670=""),"Pending review",IF(I1670="Hold","On hold",IF(I1670="Keep current",IF(ISNUMBER(E1670),"Kept current","CHECK: no confirmed current price"),IF(AH1670&lt;&gt;"Yes","CHECK: source needs review",IF(AND(I1670="Use my price",NOT(AND(ISNUMBER(J1670),J1670&gt;0))),"CHECK: enter a price above zero",IF(NOT(OR(I1670="Approve proposed",I1670="Use my price")),"CHECK: choose a listed decision",IF(OR(NOT(ISNUMBER(L1670)),L1670&lt;=0,NOT(ISNUMBER(Y1670)),Y1670&lt;=0,X1670&gt;=1),"CHECK: price or base unavailable",IF(L1670/(Y1670*(1-X1670))-1&lt;0,"CHECK: price below local base","Ready")))))))))</f>
        <v>Pending review</v>
      </c>
      <c r="N1670" s="18">
        <v>2.8</v>
      </c>
      <c r="O1670" s="19">
        <v>0.4</v>
      </c>
      <c r="P1670" s="14">
        <v>0.51</v>
      </c>
      <c r="Q1670" s="20" t="str">
        <f>IF(AND(ISNUMBER(L1670),ISNUMBER(Y1670),Y1670&gt;0,X1670&lt;1),ROUND(L1670/(Y1670*(1-X1670))-1,4),"")</f>
        <v/>
      </c>
      <c r="R1670" s="12">
        <v>0</v>
      </c>
      <c r="S1670" s="13">
        <f>IF(AND(ISNUMBER(E1670),E1670&gt;0,ISNUMBER(F1670)),R1670*(F1670/E1670-1)*(1-'Start Here'!$B$16),0)</f>
        <v>0</v>
      </c>
      <c r="T1670" s="17">
        <f>IF(AND(M1670="Ready",OR(I1670="Approve proposed",AND(I1670="Use my price",AND(ISNUMBER(J1670),J1670&gt;0))),ISNUMBER(L1670),E1670&gt;0),R1670*(L1670/E1670-1)*(1-'Start Here'!$B$16),0)</f>
        <v>0</v>
      </c>
      <c r="U1670" t="str" s="6">
        <v>Currently hidden; do not activate automatically</v>
      </c>
      <c r="V1670" t="str" s="21">
        <v>No</v>
      </c>
      <c r="W1670" t="str" s="21">
        <v>No</v>
      </c>
      <c r="X1670" s="22">
        <v>0</v>
      </c>
      <c r="Y1670" s="18">
        <v>2</v>
      </c>
      <c r="AB1670" t="str" s="6">
        <v>2026-10-01 10:41:27 UTC</v>
      </c>
      <c r="AC1670" t="str" s="6">
        <v>Local Line cache</v>
      </c>
      <c r="AD1670" s="23">
        <v>805965</v>
      </c>
      <c r="AE1670" s="23">
        <v>527025</v>
      </c>
      <c r="AF1670" t="str" s="23">
        <v>805965:527025:herdShare</v>
      </c>
      <c r="AG1670" t="str" s="23">
        <v>No</v>
      </c>
      <c r="AH1670" t="str" s="23">
        <v>Yes</v>
      </c>
      <c r="AI1670" s="18">
        <v>0</v>
      </c>
    </row>
    <row r="1671" ht="32" customHeight="1">
      <c r="A1671" t="str" s="7">
        <v>Grazier's Garden</v>
      </c>
      <c r="B1671" t="str" s="7">
        <v>Red Slicer Tomato</v>
      </c>
      <c r="C1671" t="str" s="7">
        <v>lb</v>
      </c>
      <c r="D1671" t="str" s="7">
        <v>CSA Members</v>
      </c>
      <c r="E1671" s="12">
        <v>2.8</v>
      </c>
      <c r="F1671" s="13">
        <v>3.02</v>
      </c>
      <c r="G1671" s="13">
        <f>IF(AND(ISNUMBER(E1671),ISNUMBER(F1671)),F1671-E1671,"")</f>
        <v>0.22</v>
      </c>
      <c r="H1671" s="14">
        <f>IF(AND(ISNUMBER(E1671),E1671&gt;0,ISNUMBER(F1671)),F1671/E1671-1,"")</f>
        <v>0.07857142857142874</v>
      </c>
      <c r="I1671" t="str" s="15">
        <v>Unreviewed</v>
      </c>
      <c r="J1671" s="16"/>
      <c r="K1671" t="str" s="15">
        <v/>
      </c>
      <c r="L1671" s="17" t="str">
        <f>IF(AC1671="Local catalog","",IF(AG1671="Yes",IF(ISNUMBER(E1671),E1671,""),IF(I1671="Keep current",IF(ISNUMBER(E1671),E1671,""),IF(AH1671&lt;&gt;"Yes","",IF(I1671="Approve proposed",F1671,IF(AND(I1671="Use my price",AND(ISNUMBER(J1671),J1671&gt;0)),J1671,""))))))</f>
        <v/>
      </c>
      <c r="M1671" t="str" s="7">
        <f>IF(AND(AG1671="Yes",OR(I1671="Approve proposed",I1671="Use my price")),"CHECK: protected price kept current",IF(OR(I1671="Unreviewed",I1671=""),"Pending review",IF(I1671="Hold","On hold",IF(I1671="Keep current",IF(ISNUMBER(E1671),"Kept current","CHECK: no confirmed current price"),IF(AH1671&lt;&gt;"Yes","CHECK: source needs review",IF(AND(I1671="Use my price",NOT(AND(ISNUMBER(J1671),J1671&gt;0))),"CHECK: enter a price above zero",IF(NOT(OR(I1671="Approve proposed",I1671="Use my price")),"CHECK: choose a listed decision",IF(OR(NOT(ISNUMBER(L1671)),L1671&lt;=0,NOT(ISNUMBER(Y1671)),Y1671&lt;=0,X1671&gt;=1),"CHECK: price or base unavailable",IF(L1671/(Y1671*(1-X1671))-1&lt;0,"CHECK: price below local base","Ready")))))))))</f>
        <v>Pending review</v>
      </c>
      <c r="N1671" s="18">
        <v>2.8</v>
      </c>
      <c r="O1671" s="19">
        <v>0.4</v>
      </c>
      <c r="P1671" s="14">
        <v>0.51</v>
      </c>
      <c r="Q1671" s="20" t="str">
        <f>IF(AND(ISNUMBER(L1671),ISNUMBER(Y1671),Y1671&gt;0,X1671&lt;1),ROUND(L1671/(Y1671*(1-X1671))-1,4),"")</f>
        <v/>
      </c>
      <c r="R1671" s="12">
        <v>0</v>
      </c>
      <c r="S1671" s="13">
        <f>IF(AND(ISNUMBER(E1671),E1671&gt;0,ISNUMBER(F1671)),R1671*(F1671/E1671-1)*(1-'Start Here'!$B$16),0)</f>
        <v>0</v>
      </c>
      <c r="T1671" s="17">
        <f>IF(AND(M1671="Ready",OR(I1671="Approve proposed",AND(I1671="Use my price",AND(ISNUMBER(J1671),J1671&gt;0))),ISNUMBER(L1671),E1671&gt;0),R1671*(L1671/E1671-1)*(1-'Start Here'!$B$16),0)</f>
        <v>0</v>
      </c>
      <c r="U1671" t="str" s="6">
        <v>Currently hidden; do not activate automatically</v>
      </c>
      <c r="V1671" t="str" s="21">
        <v>No</v>
      </c>
      <c r="W1671" t="str" s="21">
        <v>No</v>
      </c>
      <c r="X1671" s="22">
        <v>0</v>
      </c>
      <c r="Y1671" s="18">
        <v>2</v>
      </c>
      <c r="AB1671" t="str" s="6">
        <v>2026-10-01 10:41:27 UTC</v>
      </c>
      <c r="AC1671" t="str" s="6">
        <v>Local Line cache</v>
      </c>
      <c r="AD1671" s="23">
        <v>805965</v>
      </c>
      <c r="AE1671" s="23">
        <v>527025</v>
      </c>
      <c r="AF1671" t="str" s="23">
        <v>805965:527025:member</v>
      </c>
      <c r="AG1671" t="str" s="23">
        <v>No</v>
      </c>
      <c r="AH1671" t="str" s="23">
        <v>Yes</v>
      </c>
      <c r="AI1671" s="18">
        <v>0</v>
      </c>
    </row>
    <row r="1672" ht="32" customHeight="1">
      <c r="A1672" t="str" s="7">
        <v>Grazier's Garden</v>
      </c>
      <c r="B1672" t="str" s="7">
        <v>Red Slicer Tomato</v>
      </c>
      <c r="C1672" t="str" s="7">
        <v>lb</v>
      </c>
      <c r="D1672" t="str" s="7">
        <v>Guest Basket</v>
      </c>
      <c r="E1672" s="12">
        <v>2.8</v>
      </c>
      <c r="F1672" s="13">
        <v>3.02</v>
      </c>
      <c r="G1672" s="13">
        <f>IF(AND(ISNUMBER(E1672),ISNUMBER(F1672)),F1672-E1672,"")</f>
        <v>0.22</v>
      </c>
      <c r="H1672" s="14">
        <f>IF(AND(ISNUMBER(E1672),E1672&gt;0,ISNUMBER(F1672)),F1672/E1672-1,"")</f>
        <v>0.07857142857142874</v>
      </c>
      <c r="I1672" t="str" s="15">
        <v>Unreviewed</v>
      </c>
      <c r="J1672" s="16"/>
      <c r="K1672" t="str" s="15">
        <v/>
      </c>
      <c r="L1672" s="17" t="str">
        <f>IF(AC1672="Local catalog","",IF(AG1672="Yes",IF(ISNUMBER(E1672),E1672,""),IF(I1672="Keep current",IF(ISNUMBER(E1672),E1672,""),IF(AH1672&lt;&gt;"Yes","",IF(I1672="Approve proposed",F1672,IF(AND(I1672="Use my price",AND(ISNUMBER(J1672),J1672&gt;0)),J1672,""))))))</f>
        <v/>
      </c>
      <c r="M1672" t="str" s="7">
        <f>IF(AND(AG1672="Yes",OR(I1672="Approve proposed",I1672="Use my price")),"CHECK: protected price kept current",IF(OR(I1672="Unreviewed",I1672=""),"Pending review",IF(I1672="Hold","On hold",IF(I1672="Keep current",IF(ISNUMBER(E1672),"Kept current","CHECK: no confirmed current price"),IF(AH1672&lt;&gt;"Yes","CHECK: source needs review",IF(AND(I1672="Use my price",NOT(AND(ISNUMBER(J1672),J1672&gt;0))),"CHECK: enter a price above zero",IF(NOT(OR(I1672="Approve proposed",I1672="Use my price")),"CHECK: choose a listed decision",IF(OR(NOT(ISNUMBER(L1672)),L1672&lt;=0,NOT(ISNUMBER(Y1672)),Y1672&lt;=0,X1672&gt;=1),"CHECK: price or base unavailable",IF(L1672/(Y1672*(1-X1672))-1&lt;0,"CHECK: price below local base","Ready")))))))))</f>
        <v>Pending review</v>
      </c>
      <c r="N1672" s="18">
        <v>2.8</v>
      </c>
      <c r="O1672" s="19">
        <v>0.4</v>
      </c>
      <c r="P1672" s="14">
        <v>0.51</v>
      </c>
      <c r="Q1672" s="20" t="str">
        <f>IF(AND(ISNUMBER(L1672),ISNUMBER(Y1672),Y1672&gt;0,X1672&lt;1),ROUND(L1672/(Y1672*(1-X1672))-1,4),"")</f>
        <v/>
      </c>
      <c r="R1672" s="12">
        <v>0</v>
      </c>
      <c r="S1672" s="13">
        <f>IF(AND(ISNUMBER(E1672),E1672&gt;0,ISNUMBER(F1672)),R1672*(F1672/E1672-1)*(1-'Start Here'!$B$16),0)</f>
        <v>0</v>
      </c>
      <c r="T1672" s="17">
        <f>IF(AND(M1672="Ready",OR(I1672="Approve proposed",AND(I1672="Use my price",AND(ISNUMBER(J1672),J1672&gt;0))),ISNUMBER(L1672),E1672&gt;0),R1672*(L1672/E1672-1)*(1-'Start Here'!$B$16),0)</f>
        <v>0</v>
      </c>
      <c r="U1672" t="str" s="6">
        <v>Currently hidden; do not activate automatically</v>
      </c>
      <c r="V1672" t="str" s="21">
        <v>No</v>
      </c>
      <c r="W1672" t="str" s="21">
        <v>No</v>
      </c>
      <c r="X1672" s="22">
        <v>0</v>
      </c>
      <c r="Y1672" s="18">
        <v>2</v>
      </c>
      <c r="AB1672" t="str" s="6">
        <v>2026-10-01 10:41:27 UTC</v>
      </c>
      <c r="AC1672" t="str" s="6">
        <v>Local Line cache</v>
      </c>
      <c r="AD1672" s="23">
        <v>805965</v>
      </c>
      <c r="AE1672" s="23">
        <v>527025</v>
      </c>
      <c r="AF1672" t="str" s="23">
        <v>805965:527025:guest</v>
      </c>
      <c r="AG1672" t="str" s="23">
        <v>No</v>
      </c>
      <c r="AH1672" t="str" s="23">
        <v>Yes</v>
      </c>
      <c r="AI1672" s="18">
        <v>0</v>
      </c>
    </row>
    <row r="1673" ht="32" customHeight="1">
      <c r="A1673" t="str" s="7">
        <v>Grazier's Garden</v>
      </c>
      <c r="B1673" t="str" s="7">
        <v>Red Slicer Tomato</v>
      </c>
      <c r="C1673" t="str" s="7">
        <v>lb</v>
      </c>
      <c r="D1673" t="str" s="7">
        <v>SNAP</v>
      </c>
      <c r="E1673" s="12">
        <v>2.8</v>
      </c>
      <c r="F1673" s="13">
        <v>2.8</v>
      </c>
      <c r="G1673" s="13">
        <f>IF(AND(ISNUMBER(E1673),ISNUMBER(F1673)),F1673-E1673,"")</f>
        <v>0</v>
      </c>
      <c r="H1673" s="14">
        <f>IF(AND(ISNUMBER(E1673),E1673&gt;0,ISNUMBER(F1673)),F1673/E1673-1,"")</f>
        <v>0</v>
      </c>
      <c r="I1673" t="str" s="15">
        <v>Keep current</v>
      </c>
      <c r="J1673" s="16"/>
      <c r="K1673" t="str" s="15">
        <v/>
      </c>
      <c r="L1673" s="17">
        <f>IF(AC1673="Local catalog","",IF(AG1673="Yes",IF(ISNUMBER(E1673),E1673,""),IF(I1673="Keep current",IF(ISNUMBER(E1673),E1673,""),IF(AH1673&lt;&gt;"Yes","",IF(I1673="Approve proposed",F1673,IF(AND(I1673="Use my price",AND(ISNUMBER(J1673),J1673&gt;0)),J1673,""))))))</f>
        <v>2.8</v>
      </c>
      <c r="M1673" t="str" s="7">
        <f>IF(AND(AG1673="Yes",OR(I1673="Approve proposed",I1673="Use my price")),"CHECK: protected price kept current",IF(OR(I1673="Unreviewed",I1673=""),"Pending review",IF(I1673="Hold","On hold",IF(I1673="Keep current",IF(ISNUMBER(E1673),"Kept current","CHECK: no confirmed current price"),IF(AH1673&lt;&gt;"Yes","CHECK: source needs review",IF(AND(I1673="Use my price",NOT(AND(ISNUMBER(J1673),J1673&gt;0))),"CHECK: enter a price above zero",IF(NOT(OR(I1673="Approve proposed",I1673="Use my price")),"CHECK: choose a listed decision",IF(OR(NOT(ISNUMBER(L1673)),L1673&lt;=0,NOT(ISNUMBER(Y1673)),Y1673&lt;=0,X1673&gt;=1),"CHECK: price or base unavailable",IF(L1673/(Y1673*(1-X1673))-1&lt;0,"CHECK: price below local base","Ready")))))))))</f>
        <v>Kept current</v>
      </c>
      <c r="N1673" s="18">
        <v>2.8</v>
      </c>
      <c r="O1673" s="19">
        <v>0.4</v>
      </c>
      <c r="P1673" s="14">
        <v>0.4</v>
      </c>
      <c r="Q1673" s="20">
        <f>IF(AND(ISNUMBER(L1673),ISNUMBER(Y1673),Y1673&gt;0,X1673&lt;1),ROUND(L1673/(Y1673*(1-X1673))-1,4),"")</f>
        <v>0.4</v>
      </c>
      <c r="R1673" s="12">
        <v>0</v>
      </c>
      <c r="S1673" s="13">
        <f>IF(AND(ISNUMBER(E1673),E1673&gt;0,ISNUMBER(F1673)),R1673*(F1673/E1673-1)*(1-'Start Here'!$B$16),0)</f>
        <v>0</v>
      </c>
      <c r="T1673" s="17">
        <f>IF(AND(M1673="Ready",OR(I1673="Approve proposed",AND(I1673="Use my price",AND(ISNUMBER(J1673),J1673&gt;0))),ISNUMBER(L1673),E1673&gt;0),R1673*(L1673/E1673-1)*(1-'Start Here'!$B$16),0)</f>
        <v>0</v>
      </c>
      <c r="U1673" t="str" s="6">
        <v>SNAP: preserve existing selling price; Currently hidden; do not activate automatically</v>
      </c>
      <c r="V1673" t="str" s="21">
        <v>No</v>
      </c>
      <c r="W1673" t="str" s="21">
        <v>No</v>
      </c>
      <c r="X1673" s="22">
        <v>0</v>
      </c>
      <c r="Y1673" s="18">
        <v>2</v>
      </c>
      <c r="AB1673" t="str" s="6">
        <v>2026-10-01 10:41:27 UTC</v>
      </c>
      <c r="AC1673" t="str" s="6">
        <v>Local Line cache</v>
      </c>
      <c r="AD1673" s="23">
        <v>805965</v>
      </c>
      <c r="AE1673" s="23">
        <v>527025</v>
      </c>
      <c r="AF1673" t="str" s="23">
        <v>805965:527025:snap</v>
      </c>
      <c r="AG1673" t="str" s="23">
        <v>Yes</v>
      </c>
      <c r="AH1673" t="str" s="23">
        <v>Yes</v>
      </c>
      <c r="AI1673" s="18">
        <v>0</v>
      </c>
    </row>
    <row r="1674" ht="32" customHeight="1">
      <c r="A1674" t="str" s="7">
        <v>Grazier's Garden</v>
      </c>
      <c r="B1674" t="str" s="7">
        <v>Red Slicer Tomatoes</v>
      </c>
      <c r="C1674" t="str" s="7">
        <v>1 lb</v>
      </c>
      <c r="D1674" t="str" s="7">
        <v>Herd Share Members</v>
      </c>
      <c r="E1674" s="12">
        <v>3.08</v>
      </c>
      <c r="F1674" s="13">
        <v>3.33</v>
      </c>
      <c r="G1674" s="13">
        <f>IF(AND(ISNUMBER(E1674),ISNUMBER(F1674)),F1674-E1674,"")</f>
        <v>0.25</v>
      </c>
      <c r="H1674" s="14">
        <f>IF(AND(ISNUMBER(E1674),E1674&gt;0,ISNUMBER(F1674)),F1674/E1674-1,"")</f>
        <v>0.08116883116883122</v>
      </c>
      <c r="I1674" t="str" s="15">
        <v>Unreviewed</v>
      </c>
      <c r="J1674" s="16"/>
      <c r="K1674" t="str" s="15">
        <v/>
      </c>
      <c r="L1674" s="17" t="str">
        <f>IF(AC1674="Local catalog","",IF(AG1674="Yes",IF(ISNUMBER(E1674),E1674,""),IF(I1674="Keep current",IF(ISNUMBER(E1674),E1674,""),IF(AH1674&lt;&gt;"Yes","",IF(I1674="Approve proposed",F1674,IF(AND(I1674="Use my price",AND(ISNUMBER(J1674),J1674&gt;0)),J1674,""))))))</f>
        <v/>
      </c>
      <c r="M1674" t="str" s="7">
        <f>IF(AND(AG1674="Yes",OR(I1674="Approve proposed",I1674="Use my price")),"CHECK: protected price kept current",IF(OR(I1674="Unreviewed",I1674=""),"Pending review",IF(I1674="Hold","On hold",IF(I1674="Keep current",IF(ISNUMBER(E1674),"Kept current","CHECK: no confirmed current price"),IF(AH1674&lt;&gt;"Yes","CHECK: source needs review",IF(AND(I1674="Use my price",NOT(AND(ISNUMBER(J1674),J1674&gt;0))),"CHECK: enter a price above zero",IF(NOT(OR(I1674="Approve proposed",I1674="Use my price")),"CHECK: choose a listed decision",IF(OR(NOT(ISNUMBER(L1674)),L1674&lt;=0,NOT(ISNUMBER(Y1674)),Y1674&lt;=0,X1674&gt;=1),"CHECK: price or base unavailable",IF(L1674/(Y1674*(1-X1674))-1&lt;0,"CHECK: price below local base","Ready")))))))))</f>
        <v>Pending review</v>
      </c>
      <c r="N1674" s="18">
        <v>3.08</v>
      </c>
      <c r="O1674" s="19">
        <v>0.4</v>
      </c>
      <c r="P1674" s="14">
        <v>0.5136</v>
      </c>
      <c r="Q1674" s="20" t="str">
        <f>IF(AND(ISNUMBER(L1674),ISNUMBER(Y1674),Y1674&gt;0,X1674&lt;1),ROUND(L1674/(Y1674*(1-X1674))-1,4),"")</f>
        <v/>
      </c>
      <c r="R1674" s="12">
        <v>0</v>
      </c>
      <c r="S1674" s="13">
        <f>IF(AND(ISNUMBER(E1674),E1674&gt;0,ISNUMBER(F1674)),R1674*(F1674/E1674-1)*(1-'Start Here'!$B$16),0)</f>
        <v>0</v>
      </c>
      <c r="T1674" s="17">
        <f>IF(AND(M1674="Ready",OR(I1674="Approve proposed",AND(I1674="Use my price",AND(ISNUMBER(J1674),J1674&gt;0))),ISNUMBER(L1674),E1674&gt;0),R1674*(L1674/E1674-1)*(1-'Start Here'!$B$16),0)</f>
        <v>0</v>
      </c>
      <c r="U1674" t="str" s="6">
        <v>Currently hidden; do not activate automatically</v>
      </c>
      <c r="V1674" t="str" s="21">
        <v>No</v>
      </c>
      <c r="W1674" t="str" s="21">
        <v>No</v>
      </c>
      <c r="X1674" s="22">
        <v>0</v>
      </c>
      <c r="Y1674" s="18">
        <v>2.2</v>
      </c>
      <c r="AB1674" t="str" s="6">
        <v>2026-10-01 10:41:27 UTC</v>
      </c>
      <c r="AC1674" t="str" s="6">
        <v>Local Line cache</v>
      </c>
      <c r="AD1674" s="23">
        <v>805986</v>
      </c>
      <c r="AE1674" s="23">
        <v>527045</v>
      </c>
      <c r="AF1674" t="str" s="23">
        <v>805986:527045:herdShare</v>
      </c>
      <c r="AG1674" t="str" s="23">
        <v>No</v>
      </c>
      <c r="AH1674" t="str" s="23">
        <v>Yes</v>
      </c>
      <c r="AI1674" s="18">
        <v>0</v>
      </c>
    </row>
    <row r="1675" ht="32" customHeight="1">
      <c r="A1675" t="str" s="7">
        <v>Grazier's Garden</v>
      </c>
      <c r="B1675" t="str" s="7">
        <v>Red Slicer Tomatoes</v>
      </c>
      <c r="C1675" t="str" s="7">
        <v>1 lb</v>
      </c>
      <c r="D1675" t="str" s="7">
        <v>CSA Members</v>
      </c>
      <c r="E1675" s="12">
        <v>3.08</v>
      </c>
      <c r="F1675" s="13">
        <v>3.33</v>
      </c>
      <c r="G1675" s="13">
        <f>IF(AND(ISNUMBER(E1675),ISNUMBER(F1675)),F1675-E1675,"")</f>
        <v>0.25</v>
      </c>
      <c r="H1675" s="14">
        <f>IF(AND(ISNUMBER(E1675),E1675&gt;0,ISNUMBER(F1675)),F1675/E1675-1,"")</f>
        <v>0.08116883116883122</v>
      </c>
      <c r="I1675" t="str" s="15">
        <v>Unreviewed</v>
      </c>
      <c r="J1675" s="16"/>
      <c r="K1675" t="str" s="15">
        <v/>
      </c>
      <c r="L1675" s="17" t="str">
        <f>IF(AC1675="Local catalog","",IF(AG1675="Yes",IF(ISNUMBER(E1675),E1675,""),IF(I1675="Keep current",IF(ISNUMBER(E1675),E1675,""),IF(AH1675&lt;&gt;"Yes","",IF(I1675="Approve proposed",F1675,IF(AND(I1675="Use my price",AND(ISNUMBER(J1675),J1675&gt;0)),J1675,""))))))</f>
        <v/>
      </c>
      <c r="M1675" t="str" s="7">
        <f>IF(AND(AG1675="Yes",OR(I1675="Approve proposed",I1675="Use my price")),"CHECK: protected price kept current",IF(OR(I1675="Unreviewed",I1675=""),"Pending review",IF(I1675="Hold","On hold",IF(I1675="Keep current",IF(ISNUMBER(E1675),"Kept current","CHECK: no confirmed current price"),IF(AH1675&lt;&gt;"Yes","CHECK: source needs review",IF(AND(I1675="Use my price",NOT(AND(ISNUMBER(J1675),J1675&gt;0))),"CHECK: enter a price above zero",IF(NOT(OR(I1675="Approve proposed",I1675="Use my price")),"CHECK: choose a listed decision",IF(OR(NOT(ISNUMBER(L1675)),L1675&lt;=0,NOT(ISNUMBER(Y1675)),Y1675&lt;=0,X1675&gt;=1),"CHECK: price or base unavailable",IF(L1675/(Y1675*(1-X1675))-1&lt;0,"CHECK: price below local base","Ready")))))))))</f>
        <v>Pending review</v>
      </c>
      <c r="N1675" s="18">
        <v>3.08</v>
      </c>
      <c r="O1675" s="19">
        <v>0.4</v>
      </c>
      <c r="P1675" s="14">
        <v>0.5136</v>
      </c>
      <c r="Q1675" s="20" t="str">
        <f>IF(AND(ISNUMBER(L1675),ISNUMBER(Y1675),Y1675&gt;0,X1675&lt;1),ROUND(L1675/(Y1675*(1-X1675))-1,4),"")</f>
        <v/>
      </c>
      <c r="R1675" s="12">
        <v>0</v>
      </c>
      <c r="S1675" s="13">
        <f>IF(AND(ISNUMBER(E1675),E1675&gt;0,ISNUMBER(F1675)),R1675*(F1675/E1675-1)*(1-'Start Here'!$B$16),0)</f>
        <v>0</v>
      </c>
      <c r="T1675" s="17">
        <f>IF(AND(M1675="Ready",OR(I1675="Approve proposed",AND(I1675="Use my price",AND(ISNUMBER(J1675),J1675&gt;0))),ISNUMBER(L1675),E1675&gt;0),R1675*(L1675/E1675-1)*(1-'Start Here'!$B$16),0)</f>
        <v>0</v>
      </c>
      <c r="U1675" t="str" s="6">
        <v>Currently hidden; do not activate automatically</v>
      </c>
      <c r="V1675" t="str" s="21">
        <v>No</v>
      </c>
      <c r="W1675" t="str" s="21">
        <v>No</v>
      </c>
      <c r="X1675" s="22">
        <v>0</v>
      </c>
      <c r="Y1675" s="18">
        <v>2.2</v>
      </c>
      <c r="AB1675" t="str" s="6">
        <v>2026-10-01 10:41:27 UTC</v>
      </c>
      <c r="AC1675" t="str" s="6">
        <v>Local Line cache</v>
      </c>
      <c r="AD1675" s="23">
        <v>805986</v>
      </c>
      <c r="AE1675" s="23">
        <v>527045</v>
      </c>
      <c r="AF1675" t="str" s="23">
        <v>805986:527045:member</v>
      </c>
      <c r="AG1675" t="str" s="23">
        <v>No</v>
      </c>
      <c r="AH1675" t="str" s="23">
        <v>Yes</v>
      </c>
      <c r="AI1675" s="18">
        <v>0</v>
      </c>
    </row>
    <row r="1676" ht="32" customHeight="1">
      <c r="A1676" t="str" s="7">
        <v>Grazier's Garden</v>
      </c>
      <c r="B1676" t="str" s="7">
        <v>Red Slicer Tomatoes</v>
      </c>
      <c r="C1676" t="str" s="7">
        <v>1 lb</v>
      </c>
      <c r="D1676" t="str" s="7">
        <v>Guest Basket</v>
      </c>
      <c r="E1676" s="12">
        <v>3.08</v>
      </c>
      <c r="F1676" s="13">
        <v>3.33</v>
      </c>
      <c r="G1676" s="13">
        <f>IF(AND(ISNUMBER(E1676),ISNUMBER(F1676)),F1676-E1676,"")</f>
        <v>0.25</v>
      </c>
      <c r="H1676" s="14">
        <f>IF(AND(ISNUMBER(E1676),E1676&gt;0,ISNUMBER(F1676)),F1676/E1676-1,"")</f>
        <v>0.08116883116883122</v>
      </c>
      <c r="I1676" t="str" s="15">
        <v>Unreviewed</v>
      </c>
      <c r="J1676" s="16"/>
      <c r="K1676" t="str" s="15">
        <v/>
      </c>
      <c r="L1676" s="17" t="str">
        <f>IF(AC1676="Local catalog","",IF(AG1676="Yes",IF(ISNUMBER(E1676),E1676,""),IF(I1676="Keep current",IF(ISNUMBER(E1676),E1676,""),IF(AH1676&lt;&gt;"Yes","",IF(I1676="Approve proposed",F1676,IF(AND(I1676="Use my price",AND(ISNUMBER(J1676),J1676&gt;0)),J1676,""))))))</f>
        <v/>
      </c>
      <c r="M1676" t="str" s="7">
        <f>IF(AND(AG1676="Yes",OR(I1676="Approve proposed",I1676="Use my price")),"CHECK: protected price kept current",IF(OR(I1676="Unreviewed",I1676=""),"Pending review",IF(I1676="Hold","On hold",IF(I1676="Keep current",IF(ISNUMBER(E1676),"Kept current","CHECK: no confirmed current price"),IF(AH1676&lt;&gt;"Yes","CHECK: source needs review",IF(AND(I1676="Use my price",NOT(AND(ISNUMBER(J1676),J1676&gt;0))),"CHECK: enter a price above zero",IF(NOT(OR(I1676="Approve proposed",I1676="Use my price")),"CHECK: choose a listed decision",IF(OR(NOT(ISNUMBER(L1676)),L1676&lt;=0,NOT(ISNUMBER(Y1676)),Y1676&lt;=0,X1676&gt;=1),"CHECK: price or base unavailable",IF(L1676/(Y1676*(1-X1676))-1&lt;0,"CHECK: price below local base","Ready")))))))))</f>
        <v>Pending review</v>
      </c>
      <c r="N1676" s="18">
        <v>3.08</v>
      </c>
      <c r="O1676" s="19">
        <v>0.4</v>
      </c>
      <c r="P1676" s="14">
        <v>0.5136</v>
      </c>
      <c r="Q1676" s="20" t="str">
        <f>IF(AND(ISNUMBER(L1676),ISNUMBER(Y1676),Y1676&gt;0,X1676&lt;1),ROUND(L1676/(Y1676*(1-X1676))-1,4),"")</f>
        <v/>
      </c>
      <c r="R1676" s="12">
        <v>0</v>
      </c>
      <c r="S1676" s="13">
        <f>IF(AND(ISNUMBER(E1676),E1676&gt;0,ISNUMBER(F1676)),R1676*(F1676/E1676-1)*(1-'Start Here'!$B$16),0)</f>
        <v>0</v>
      </c>
      <c r="T1676" s="17">
        <f>IF(AND(M1676="Ready",OR(I1676="Approve proposed",AND(I1676="Use my price",AND(ISNUMBER(J1676),J1676&gt;0))),ISNUMBER(L1676),E1676&gt;0),R1676*(L1676/E1676-1)*(1-'Start Here'!$B$16),0)</f>
        <v>0</v>
      </c>
      <c r="U1676" t="str" s="6">
        <v>Currently hidden; do not activate automatically</v>
      </c>
      <c r="V1676" t="str" s="21">
        <v>No</v>
      </c>
      <c r="W1676" t="str" s="21">
        <v>No</v>
      </c>
      <c r="X1676" s="22">
        <v>0</v>
      </c>
      <c r="Y1676" s="18">
        <v>2.2</v>
      </c>
      <c r="AB1676" t="str" s="6">
        <v>2026-10-01 10:41:27 UTC</v>
      </c>
      <c r="AC1676" t="str" s="6">
        <v>Local Line cache</v>
      </c>
      <c r="AD1676" s="23">
        <v>805986</v>
      </c>
      <c r="AE1676" s="23">
        <v>527045</v>
      </c>
      <c r="AF1676" t="str" s="23">
        <v>805986:527045:guest</v>
      </c>
      <c r="AG1676" t="str" s="23">
        <v>No</v>
      </c>
      <c r="AH1676" t="str" s="23">
        <v>Yes</v>
      </c>
      <c r="AI1676" s="18">
        <v>0</v>
      </c>
    </row>
    <row r="1677" ht="32" customHeight="1">
      <c r="A1677" t="str" s="7">
        <v>Grazier's Garden</v>
      </c>
      <c r="B1677" t="str" s="7">
        <v>Red Slicer Tomatoes</v>
      </c>
      <c r="C1677" t="str" s="7">
        <v>1 lb</v>
      </c>
      <c r="D1677" t="str" s="7">
        <v>SNAP</v>
      </c>
      <c r="E1677" s="12">
        <v>3.08</v>
      </c>
      <c r="F1677" s="13">
        <v>3.08</v>
      </c>
      <c r="G1677" s="13">
        <f>IF(AND(ISNUMBER(E1677),ISNUMBER(F1677)),F1677-E1677,"")</f>
        <v>0</v>
      </c>
      <c r="H1677" s="14">
        <f>IF(AND(ISNUMBER(E1677),E1677&gt;0,ISNUMBER(F1677)),F1677/E1677-1,"")</f>
        <v>0</v>
      </c>
      <c r="I1677" t="str" s="15">
        <v>Keep current</v>
      </c>
      <c r="J1677" s="16"/>
      <c r="K1677" t="str" s="15">
        <v/>
      </c>
      <c r="L1677" s="17">
        <f>IF(AC1677="Local catalog","",IF(AG1677="Yes",IF(ISNUMBER(E1677),E1677,""),IF(I1677="Keep current",IF(ISNUMBER(E1677),E1677,""),IF(AH1677&lt;&gt;"Yes","",IF(I1677="Approve proposed",F1677,IF(AND(I1677="Use my price",AND(ISNUMBER(J1677),J1677&gt;0)),J1677,""))))))</f>
        <v>3.08</v>
      </c>
      <c r="M1677" t="str" s="7">
        <f>IF(AND(AG1677="Yes",OR(I1677="Approve proposed",I1677="Use my price")),"CHECK: protected price kept current",IF(OR(I1677="Unreviewed",I1677=""),"Pending review",IF(I1677="Hold","On hold",IF(I1677="Keep current",IF(ISNUMBER(E1677),"Kept current","CHECK: no confirmed current price"),IF(AH1677&lt;&gt;"Yes","CHECK: source needs review",IF(AND(I1677="Use my price",NOT(AND(ISNUMBER(J1677),J1677&gt;0))),"CHECK: enter a price above zero",IF(NOT(OR(I1677="Approve proposed",I1677="Use my price")),"CHECK: choose a listed decision",IF(OR(NOT(ISNUMBER(L1677)),L1677&lt;=0,NOT(ISNUMBER(Y1677)),Y1677&lt;=0,X1677&gt;=1),"CHECK: price or base unavailable",IF(L1677/(Y1677*(1-X1677))-1&lt;0,"CHECK: price below local base","Ready")))))))))</f>
        <v>Kept current</v>
      </c>
      <c r="N1677" s="18">
        <v>3.08</v>
      </c>
      <c r="O1677" s="19">
        <v>0.4</v>
      </c>
      <c r="P1677" s="14">
        <v>0.4</v>
      </c>
      <c r="Q1677" s="20">
        <f>IF(AND(ISNUMBER(L1677),ISNUMBER(Y1677),Y1677&gt;0,X1677&lt;1),ROUND(L1677/(Y1677*(1-X1677))-1,4),"")</f>
        <v>0.4</v>
      </c>
      <c r="R1677" s="12">
        <v>0</v>
      </c>
      <c r="S1677" s="13">
        <f>IF(AND(ISNUMBER(E1677),E1677&gt;0,ISNUMBER(F1677)),R1677*(F1677/E1677-1)*(1-'Start Here'!$B$16),0)</f>
        <v>0</v>
      </c>
      <c r="T1677" s="17">
        <f>IF(AND(M1677="Ready",OR(I1677="Approve proposed",AND(I1677="Use my price",AND(ISNUMBER(J1677),J1677&gt;0))),ISNUMBER(L1677),E1677&gt;0),R1677*(L1677/E1677-1)*(1-'Start Here'!$B$16),0)</f>
        <v>0</v>
      </c>
      <c r="U1677" t="str" s="6">
        <v>SNAP: preserve existing selling price; Currently hidden; do not activate automatically</v>
      </c>
      <c r="V1677" t="str" s="21">
        <v>No</v>
      </c>
      <c r="W1677" t="str" s="21">
        <v>No</v>
      </c>
      <c r="X1677" s="22">
        <v>0</v>
      </c>
      <c r="Y1677" s="18">
        <v>2.2</v>
      </c>
      <c r="AB1677" t="str" s="6">
        <v>2026-10-01 10:41:27 UTC</v>
      </c>
      <c r="AC1677" t="str" s="6">
        <v>Local Line cache</v>
      </c>
      <c r="AD1677" s="23">
        <v>805986</v>
      </c>
      <c r="AE1677" s="23">
        <v>527045</v>
      </c>
      <c r="AF1677" t="str" s="23">
        <v>805986:527045:snap</v>
      </c>
      <c r="AG1677" t="str" s="23">
        <v>Yes</v>
      </c>
      <c r="AH1677" t="str" s="23">
        <v>Yes</v>
      </c>
      <c r="AI1677" s="18">
        <v>0</v>
      </c>
    </row>
    <row r="1678" ht="32" customHeight="1">
      <c r="A1678" t="str" s="7">
        <v>Grazier's Garden</v>
      </c>
      <c r="B1678" t="str" s="7">
        <v>Salad Turnips (Hakurei)</v>
      </c>
      <c r="C1678" t="str" s="7">
        <v>bu</v>
      </c>
      <c r="D1678" t="str" s="7">
        <v>Herd Share Members</v>
      </c>
      <c r="E1678" s="12">
        <v>3.01</v>
      </c>
      <c r="F1678" s="13">
        <v>3.25</v>
      </c>
      <c r="G1678" s="13">
        <f>IF(AND(ISNUMBER(E1678),ISNUMBER(F1678)),F1678-E1678,"")</f>
        <v>0.24</v>
      </c>
      <c r="H1678" s="14">
        <f>IF(AND(ISNUMBER(E1678),E1678&gt;0,ISNUMBER(F1678)),F1678/E1678-1,"")</f>
        <v>0.07973421926910307</v>
      </c>
      <c r="I1678" t="str" s="15">
        <v>Unreviewed</v>
      </c>
      <c r="J1678" s="16"/>
      <c r="K1678" t="str" s="15">
        <v/>
      </c>
      <c r="L1678" s="17" t="str">
        <f>IF(AC1678="Local catalog","",IF(AG1678="Yes",IF(ISNUMBER(E1678),E1678,""),IF(I1678="Keep current",IF(ISNUMBER(E1678),E1678,""),IF(AH1678&lt;&gt;"Yes","",IF(I1678="Approve proposed",F1678,IF(AND(I1678="Use my price",AND(ISNUMBER(J1678),J1678&gt;0)),J1678,""))))))</f>
        <v/>
      </c>
      <c r="M1678" t="str" s="7">
        <f>IF(AND(AG1678="Yes",OR(I1678="Approve proposed",I1678="Use my price")),"CHECK: protected price kept current",IF(OR(I1678="Unreviewed",I1678=""),"Pending review",IF(I1678="Hold","On hold",IF(I1678="Keep current",IF(ISNUMBER(E1678),"Kept current","CHECK: no confirmed current price"),IF(AH1678&lt;&gt;"Yes","CHECK: source needs review",IF(AND(I1678="Use my price",NOT(AND(ISNUMBER(J1678),J1678&gt;0))),"CHECK: enter a price above zero",IF(NOT(OR(I1678="Approve proposed",I1678="Use my price")),"CHECK: choose a listed decision",IF(OR(NOT(ISNUMBER(L1678)),L1678&lt;=0,NOT(ISNUMBER(Y1678)),Y1678&lt;=0,X1678&gt;=1),"CHECK: price or base unavailable",IF(L1678/(Y1678*(1-X1678))-1&lt;0,"CHECK: price below local base","Ready")))))))))</f>
        <v>Pending review</v>
      </c>
      <c r="N1678" s="18">
        <v>3.01</v>
      </c>
      <c r="O1678" s="19">
        <v>0.4</v>
      </c>
      <c r="P1678" s="14">
        <v>0.5116</v>
      </c>
      <c r="Q1678" s="20" t="str">
        <f>IF(AND(ISNUMBER(L1678),ISNUMBER(Y1678),Y1678&gt;0,X1678&lt;1),ROUND(L1678/(Y1678*(1-X1678))-1,4),"")</f>
        <v/>
      </c>
      <c r="R1678" s="12">
        <v>81.27</v>
      </c>
      <c r="S1678" s="13">
        <f>IF(AND(ISNUMBER(E1678),E1678&gt;0,ISNUMBER(F1678)),R1678*(F1678/E1678-1)*(1-'Start Here'!$B$16),0)</f>
        <v>6.285600000000006</v>
      </c>
      <c r="T1678" s="17">
        <f>IF(AND(M1678="Ready",OR(I1678="Approve proposed",AND(I1678="Use my price",AND(ISNUMBER(J1678),J1678&gt;0))),ISNUMBER(L1678),E1678&gt;0),R1678*(L1678/E1678-1)*(1-'Start Here'!$B$16),0)</f>
        <v>0</v>
      </c>
      <c r="U1678" t="str" s="6">
        <v>Currently hidden; do not activate automatically</v>
      </c>
      <c r="V1678" t="str" s="21">
        <v>No</v>
      </c>
      <c r="W1678" t="str" s="21">
        <v>No</v>
      </c>
      <c r="X1678" s="22">
        <v>0</v>
      </c>
      <c r="Y1678" s="18">
        <v>2.15</v>
      </c>
      <c r="AB1678" t="str" s="6">
        <v>2026-10-01 10:41:27 UTC</v>
      </c>
      <c r="AC1678" t="str" s="6">
        <v>Local Line cache</v>
      </c>
      <c r="AD1678" s="23">
        <v>1128173</v>
      </c>
      <c r="AE1678" s="23">
        <v>961508</v>
      </c>
      <c r="AF1678" t="str" s="23">
        <v>1128173:961508:herdShare</v>
      </c>
      <c r="AG1678" t="str" s="23">
        <v>No</v>
      </c>
      <c r="AH1678" t="str" s="23">
        <v>Yes</v>
      </c>
      <c r="AI1678" s="18">
        <v>58.05</v>
      </c>
    </row>
    <row r="1679" ht="32" customHeight="1">
      <c r="A1679" t="str" s="7">
        <v>Grazier's Garden</v>
      </c>
      <c r="B1679" t="str" s="7">
        <v>Salad Turnips (Hakurei)</v>
      </c>
      <c r="C1679" t="str" s="7">
        <v>bu</v>
      </c>
      <c r="D1679" t="str" s="7">
        <v>CSA Members</v>
      </c>
      <c r="E1679" s="12">
        <v>3.01</v>
      </c>
      <c r="F1679" s="13">
        <v>3.25</v>
      </c>
      <c r="G1679" s="13">
        <f>IF(AND(ISNUMBER(E1679),ISNUMBER(F1679)),F1679-E1679,"")</f>
        <v>0.24</v>
      </c>
      <c r="H1679" s="14">
        <f>IF(AND(ISNUMBER(E1679),E1679&gt;0,ISNUMBER(F1679)),F1679/E1679-1,"")</f>
        <v>0.07973421926910307</v>
      </c>
      <c r="I1679" t="str" s="15">
        <v>Unreviewed</v>
      </c>
      <c r="J1679" s="16"/>
      <c r="K1679" t="str" s="15">
        <v/>
      </c>
      <c r="L1679" s="17" t="str">
        <f>IF(AC1679="Local catalog","",IF(AG1679="Yes",IF(ISNUMBER(E1679),E1679,""),IF(I1679="Keep current",IF(ISNUMBER(E1679),E1679,""),IF(AH1679&lt;&gt;"Yes","",IF(I1679="Approve proposed",F1679,IF(AND(I1679="Use my price",AND(ISNUMBER(J1679),J1679&gt;0)),J1679,""))))))</f>
        <v/>
      </c>
      <c r="M1679" t="str" s="7">
        <f>IF(AND(AG1679="Yes",OR(I1679="Approve proposed",I1679="Use my price")),"CHECK: protected price kept current",IF(OR(I1679="Unreviewed",I1679=""),"Pending review",IF(I1679="Hold","On hold",IF(I1679="Keep current",IF(ISNUMBER(E1679),"Kept current","CHECK: no confirmed current price"),IF(AH1679&lt;&gt;"Yes","CHECK: source needs review",IF(AND(I1679="Use my price",NOT(AND(ISNUMBER(J1679),J1679&gt;0))),"CHECK: enter a price above zero",IF(NOT(OR(I1679="Approve proposed",I1679="Use my price")),"CHECK: choose a listed decision",IF(OR(NOT(ISNUMBER(L1679)),L1679&lt;=0,NOT(ISNUMBER(Y1679)),Y1679&lt;=0,X1679&gt;=1),"CHECK: price or base unavailable",IF(L1679/(Y1679*(1-X1679))-1&lt;0,"CHECK: price below local base","Ready")))))))))</f>
        <v>Pending review</v>
      </c>
      <c r="N1679" s="18">
        <v>3.01</v>
      </c>
      <c r="O1679" s="19">
        <v>0.4</v>
      </c>
      <c r="P1679" s="14">
        <v>0.5116</v>
      </c>
      <c r="Q1679" s="20" t="str">
        <f>IF(AND(ISNUMBER(L1679),ISNUMBER(Y1679),Y1679&gt;0,X1679&lt;1),ROUND(L1679/(Y1679*(1-X1679))-1,4),"")</f>
        <v/>
      </c>
      <c r="R1679" s="12">
        <v>0</v>
      </c>
      <c r="S1679" s="13">
        <f>IF(AND(ISNUMBER(E1679),E1679&gt;0,ISNUMBER(F1679)),R1679*(F1679/E1679-1)*(1-'Start Here'!$B$16),0)</f>
        <v>0</v>
      </c>
      <c r="T1679" s="17">
        <f>IF(AND(M1679="Ready",OR(I1679="Approve proposed",AND(I1679="Use my price",AND(ISNUMBER(J1679),J1679&gt;0))),ISNUMBER(L1679),E1679&gt;0),R1679*(L1679/E1679-1)*(1-'Start Here'!$B$16),0)</f>
        <v>0</v>
      </c>
      <c r="U1679" t="str" s="6">
        <v>Currently hidden; do not activate automatically</v>
      </c>
      <c r="V1679" t="str" s="21">
        <v>No</v>
      </c>
      <c r="W1679" t="str" s="21">
        <v>No</v>
      </c>
      <c r="X1679" s="22">
        <v>0</v>
      </c>
      <c r="Y1679" s="18">
        <v>2.15</v>
      </c>
      <c r="AB1679" t="str" s="6">
        <v>2026-10-01 10:41:27 UTC</v>
      </c>
      <c r="AC1679" t="str" s="6">
        <v>Local Line cache</v>
      </c>
      <c r="AD1679" s="23">
        <v>1128173</v>
      </c>
      <c r="AE1679" s="23">
        <v>961508</v>
      </c>
      <c r="AF1679" t="str" s="23">
        <v>1128173:961508:member</v>
      </c>
      <c r="AG1679" t="str" s="23">
        <v>No</v>
      </c>
      <c r="AH1679" t="str" s="23">
        <v>Yes</v>
      </c>
      <c r="AI1679" s="18">
        <v>0</v>
      </c>
    </row>
    <row r="1680" ht="32" customHeight="1">
      <c r="A1680" t="str" s="7">
        <v>Grazier's Garden</v>
      </c>
      <c r="B1680" t="str" s="7">
        <v>Salad Turnips (Hakurei)</v>
      </c>
      <c r="C1680" t="str" s="7">
        <v>bu</v>
      </c>
      <c r="D1680" t="str" s="7">
        <v>Guest Basket</v>
      </c>
      <c r="E1680" s="12">
        <v>3.01</v>
      </c>
      <c r="F1680" s="13">
        <v>3.25</v>
      </c>
      <c r="G1680" s="13">
        <f>IF(AND(ISNUMBER(E1680),ISNUMBER(F1680)),F1680-E1680,"")</f>
        <v>0.24</v>
      </c>
      <c r="H1680" s="14">
        <f>IF(AND(ISNUMBER(E1680),E1680&gt;0,ISNUMBER(F1680)),F1680/E1680-1,"")</f>
        <v>0.07973421926910307</v>
      </c>
      <c r="I1680" t="str" s="15">
        <v>Unreviewed</v>
      </c>
      <c r="J1680" s="16"/>
      <c r="K1680" t="str" s="15">
        <v/>
      </c>
      <c r="L1680" s="17" t="str">
        <f>IF(AC1680="Local catalog","",IF(AG1680="Yes",IF(ISNUMBER(E1680),E1680,""),IF(I1680="Keep current",IF(ISNUMBER(E1680),E1680,""),IF(AH1680&lt;&gt;"Yes","",IF(I1680="Approve proposed",F1680,IF(AND(I1680="Use my price",AND(ISNUMBER(J1680),J1680&gt;0)),J1680,""))))))</f>
        <v/>
      </c>
      <c r="M1680" t="str" s="7">
        <f>IF(AND(AG1680="Yes",OR(I1680="Approve proposed",I1680="Use my price")),"CHECK: protected price kept current",IF(OR(I1680="Unreviewed",I1680=""),"Pending review",IF(I1680="Hold","On hold",IF(I1680="Keep current",IF(ISNUMBER(E1680),"Kept current","CHECK: no confirmed current price"),IF(AH1680&lt;&gt;"Yes","CHECK: source needs review",IF(AND(I1680="Use my price",NOT(AND(ISNUMBER(J1680),J1680&gt;0))),"CHECK: enter a price above zero",IF(NOT(OR(I1680="Approve proposed",I1680="Use my price")),"CHECK: choose a listed decision",IF(OR(NOT(ISNUMBER(L1680)),L1680&lt;=0,NOT(ISNUMBER(Y1680)),Y1680&lt;=0,X1680&gt;=1),"CHECK: price or base unavailable",IF(L1680/(Y1680*(1-X1680))-1&lt;0,"CHECK: price below local base","Ready")))))))))</f>
        <v>Pending review</v>
      </c>
      <c r="N1680" s="18">
        <v>3.01</v>
      </c>
      <c r="O1680" s="19">
        <v>0.4</v>
      </c>
      <c r="P1680" s="14">
        <v>0.5116</v>
      </c>
      <c r="Q1680" s="20" t="str">
        <f>IF(AND(ISNUMBER(L1680),ISNUMBER(Y1680),Y1680&gt;0,X1680&lt;1),ROUND(L1680/(Y1680*(1-X1680))-1,4),"")</f>
        <v/>
      </c>
      <c r="R1680" s="12">
        <v>3.01</v>
      </c>
      <c r="S1680" s="13">
        <f>IF(AND(ISNUMBER(E1680),E1680&gt;0,ISNUMBER(F1680)),R1680*(F1680/E1680-1)*(1-'Start Here'!$B$16),0)</f>
        <v>0.2328000000000002</v>
      </c>
      <c r="T1680" s="17">
        <f>IF(AND(M1680="Ready",OR(I1680="Approve proposed",AND(I1680="Use my price",AND(ISNUMBER(J1680),J1680&gt;0))),ISNUMBER(L1680),E1680&gt;0),R1680*(L1680/E1680-1)*(1-'Start Here'!$B$16),0)</f>
        <v>0</v>
      </c>
      <c r="U1680" t="str" s="6">
        <v>Currently hidden; do not activate automatically</v>
      </c>
      <c r="V1680" t="str" s="21">
        <v>No</v>
      </c>
      <c r="W1680" t="str" s="21">
        <v>No</v>
      </c>
      <c r="X1680" s="22">
        <v>0</v>
      </c>
      <c r="Y1680" s="18">
        <v>2.15</v>
      </c>
      <c r="AB1680" t="str" s="6">
        <v>2026-10-01 10:41:27 UTC</v>
      </c>
      <c r="AC1680" t="str" s="6">
        <v>Local Line cache</v>
      </c>
      <c r="AD1680" s="23">
        <v>1128173</v>
      </c>
      <c r="AE1680" s="23">
        <v>961508</v>
      </c>
      <c r="AF1680" t="str" s="23">
        <v>1128173:961508:guest</v>
      </c>
      <c r="AG1680" t="str" s="23">
        <v>No</v>
      </c>
      <c r="AH1680" t="str" s="23">
        <v>Yes</v>
      </c>
      <c r="AI1680" s="18">
        <v>2.15</v>
      </c>
    </row>
    <row r="1681" ht="32" customHeight="1">
      <c r="A1681" t="str" s="7">
        <v>Grazier's Garden</v>
      </c>
      <c r="B1681" t="str" s="7">
        <v>Salad Turnips (Hakurei)</v>
      </c>
      <c r="C1681" t="str" s="7">
        <v>bu</v>
      </c>
      <c r="D1681" t="str" s="7">
        <v>SNAP</v>
      </c>
      <c r="E1681" s="12">
        <v>3.01</v>
      </c>
      <c r="F1681" s="13">
        <v>3.01</v>
      </c>
      <c r="G1681" s="13">
        <f>IF(AND(ISNUMBER(E1681),ISNUMBER(F1681)),F1681-E1681,"")</f>
        <v>0</v>
      </c>
      <c r="H1681" s="14">
        <f>IF(AND(ISNUMBER(E1681),E1681&gt;0,ISNUMBER(F1681)),F1681/E1681-1,"")</f>
        <v>0</v>
      </c>
      <c r="I1681" t="str" s="15">
        <v>Keep current</v>
      </c>
      <c r="J1681" s="16"/>
      <c r="K1681" t="str" s="15">
        <v/>
      </c>
      <c r="L1681" s="17">
        <f>IF(AC1681="Local catalog","",IF(AG1681="Yes",IF(ISNUMBER(E1681),E1681,""),IF(I1681="Keep current",IF(ISNUMBER(E1681),E1681,""),IF(AH1681&lt;&gt;"Yes","",IF(I1681="Approve proposed",F1681,IF(AND(I1681="Use my price",AND(ISNUMBER(J1681),J1681&gt;0)),J1681,""))))))</f>
        <v>3.01</v>
      </c>
      <c r="M1681" t="str" s="7">
        <f>IF(AND(AG1681="Yes",OR(I1681="Approve proposed",I1681="Use my price")),"CHECK: protected price kept current",IF(OR(I1681="Unreviewed",I1681=""),"Pending review",IF(I1681="Hold","On hold",IF(I1681="Keep current",IF(ISNUMBER(E1681),"Kept current","CHECK: no confirmed current price"),IF(AH1681&lt;&gt;"Yes","CHECK: source needs review",IF(AND(I1681="Use my price",NOT(AND(ISNUMBER(J1681),J1681&gt;0))),"CHECK: enter a price above zero",IF(NOT(OR(I1681="Approve proposed",I1681="Use my price")),"CHECK: choose a listed decision",IF(OR(NOT(ISNUMBER(L1681)),L1681&lt;=0,NOT(ISNUMBER(Y1681)),Y1681&lt;=0,X1681&gt;=1),"CHECK: price or base unavailable",IF(L1681/(Y1681*(1-X1681))-1&lt;0,"CHECK: price below local base","Ready")))))))))</f>
        <v>Kept current</v>
      </c>
      <c r="N1681" s="18">
        <v>3.01</v>
      </c>
      <c r="O1681" s="19">
        <v>0.4</v>
      </c>
      <c r="P1681" s="14">
        <v>0.4</v>
      </c>
      <c r="Q1681" s="20">
        <f>IF(AND(ISNUMBER(L1681),ISNUMBER(Y1681),Y1681&gt;0,X1681&lt;1),ROUND(L1681/(Y1681*(1-X1681))-1,4),"")</f>
        <v>0.4</v>
      </c>
      <c r="R1681" s="12">
        <v>0</v>
      </c>
      <c r="S1681" s="13">
        <f>IF(AND(ISNUMBER(E1681),E1681&gt;0,ISNUMBER(F1681)),R1681*(F1681/E1681-1)*(1-'Start Here'!$B$16),0)</f>
        <v>0</v>
      </c>
      <c r="T1681" s="17">
        <f>IF(AND(M1681="Ready",OR(I1681="Approve proposed",AND(I1681="Use my price",AND(ISNUMBER(J1681),J1681&gt;0))),ISNUMBER(L1681),E1681&gt;0),R1681*(L1681/E1681-1)*(1-'Start Here'!$B$16),0)</f>
        <v>0</v>
      </c>
      <c r="U1681" t="str" s="6">
        <v>SNAP: preserve existing selling price; Currently hidden; do not activate automatically</v>
      </c>
      <c r="V1681" t="str" s="21">
        <v>No</v>
      </c>
      <c r="W1681" t="str" s="21">
        <v>No</v>
      </c>
      <c r="X1681" s="22">
        <v>0</v>
      </c>
      <c r="Y1681" s="18">
        <v>2.15</v>
      </c>
      <c r="AB1681" t="str" s="6">
        <v>2026-10-01 10:41:27 UTC</v>
      </c>
      <c r="AC1681" t="str" s="6">
        <v>Local Line cache</v>
      </c>
      <c r="AD1681" s="23">
        <v>1128173</v>
      </c>
      <c r="AE1681" s="23">
        <v>961508</v>
      </c>
      <c r="AF1681" t="str" s="23">
        <v>1128173:961508:snap</v>
      </c>
      <c r="AG1681" t="str" s="23">
        <v>Yes</v>
      </c>
      <c r="AH1681" t="str" s="23">
        <v>Yes</v>
      </c>
      <c r="AI1681" s="18">
        <v>0</v>
      </c>
    </row>
    <row r="1682" ht="32" customHeight="1">
      <c r="A1682" t="str" s="7">
        <v>Grazier's Garden</v>
      </c>
      <c r="B1682" t="str" s="7">
        <v>Shishito Pepper Pint</v>
      </c>
      <c r="C1682" t="str" s="7">
        <v>each</v>
      </c>
      <c r="D1682" t="str" s="7">
        <v>Herd Share Members</v>
      </c>
      <c r="E1682" s="12">
        <v>4.5</v>
      </c>
      <c r="F1682" s="13">
        <v>4.86</v>
      </c>
      <c r="G1682" s="13">
        <f>IF(AND(ISNUMBER(E1682),ISNUMBER(F1682)),F1682-E1682,"")</f>
        <v>0.36</v>
      </c>
      <c r="H1682" s="14">
        <f>IF(AND(ISNUMBER(E1682),E1682&gt;0,ISNUMBER(F1682)),F1682/E1682-1,"")</f>
        <v>0.08000000000000007</v>
      </c>
      <c r="I1682" t="str" s="15">
        <v>Unreviewed</v>
      </c>
      <c r="J1682" s="16"/>
      <c r="K1682" t="str" s="15">
        <v/>
      </c>
      <c r="L1682" s="17" t="str">
        <f>IF(AC1682="Local catalog","",IF(AG1682="Yes",IF(ISNUMBER(E1682),E1682,""),IF(I1682="Keep current",IF(ISNUMBER(E1682),E1682,""),IF(AH1682&lt;&gt;"Yes","",IF(I1682="Approve proposed",F1682,IF(AND(I1682="Use my price",AND(ISNUMBER(J1682),J1682&gt;0)),J1682,""))))))</f>
        <v/>
      </c>
      <c r="M1682" t="str" s="7">
        <f>IF(AND(AG1682="Yes",OR(I1682="Approve proposed",I1682="Use my price")),"CHECK: protected price kept current",IF(OR(I1682="Unreviewed",I1682=""),"Pending review",IF(I1682="Hold","On hold",IF(I1682="Keep current",IF(ISNUMBER(E1682),"Kept current","CHECK: no confirmed current price"),IF(AH1682&lt;&gt;"Yes","CHECK: source needs review",IF(AND(I1682="Use my price",NOT(AND(ISNUMBER(J1682),J1682&gt;0))),"CHECK: enter a price above zero",IF(NOT(OR(I1682="Approve proposed",I1682="Use my price")),"CHECK: choose a listed decision",IF(OR(NOT(ISNUMBER(L1682)),L1682&lt;=0,NOT(ISNUMBER(Y1682)),Y1682&lt;=0,X1682&gt;=1),"CHECK: price or base unavailable",IF(L1682/(Y1682*(1-X1682))-1&lt;0,"CHECK: price below local base","Ready")))))))))</f>
        <v>Pending review</v>
      </c>
      <c r="N1682" s="18">
        <v>4.2</v>
      </c>
      <c r="O1682" s="19">
        <v>0.4</v>
      </c>
      <c r="P1682" s="14">
        <v>0.62</v>
      </c>
      <c r="Q1682" s="20" t="str">
        <f>IF(AND(ISNUMBER(L1682),ISNUMBER(Y1682),Y1682&gt;0,X1682&lt;1),ROUND(L1682/(Y1682*(1-X1682))-1,4),"")</f>
        <v/>
      </c>
      <c r="R1682" s="12">
        <v>370.46000000000004</v>
      </c>
      <c r="S1682" s="13">
        <f>IF(AND(ISNUMBER(E1682),E1682&gt;0,ISNUMBER(F1682)),R1682*(F1682/E1682-1)*(1-'Start Here'!$B$16),0)</f>
        <v>28.747696000000026</v>
      </c>
      <c r="T1682" s="17">
        <f>IF(AND(M1682="Ready",OR(I1682="Approve proposed",AND(I1682="Use my price",AND(ISNUMBER(J1682),J1682&gt;0))),ISNUMBER(L1682),E1682&gt;0),R1682*(L1682/E1682-1)*(1-'Start Here'!$B$16),0)</f>
        <v>0</v>
      </c>
      <c r="U1682" t="str" s="6">
        <v>Local and Local Line prices differ; Currently hidden; do not activate automatically</v>
      </c>
      <c r="V1682" t="str" s="21">
        <v>No</v>
      </c>
      <c r="W1682" t="str" s="21">
        <v>No</v>
      </c>
      <c r="X1682" s="22">
        <v>0</v>
      </c>
      <c r="Y1682" s="18">
        <v>3</v>
      </c>
      <c r="AB1682" t="str" s="6">
        <v>2026-10-01 10:41:27 UTC</v>
      </c>
      <c r="AC1682" t="str" s="6">
        <v>Local Line cache</v>
      </c>
      <c r="AD1682" s="23">
        <v>910701</v>
      </c>
      <c r="AE1682" s="23">
        <v>655777</v>
      </c>
      <c r="AF1682" t="str" s="23">
        <v>910701:655777:herdShare</v>
      </c>
      <c r="AG1682" t="str" s="23">
        <v>No</v>
      </c>
      <c r="AH1682" t="str" s="23">
        <v>Yes</v>
      </c>
      <c r="AI1682" s="18">
        <v>271.75</v>
      </c>
    </row>
    <row r="1683" ht="32" customHeight="1">
      <c r="A1683" t="str" s="7">
        <v>Grazier's Garden</v>
      </c>
      <c r="B1683" t="str" s="7">
        <v>Shishito Pepper Pint</v>
      </c>
      <c r="C1683" t="str" s="7">
        <v>each</v>
      </c>
      <c r="D1683" t="str" s="7">
        <v>CSA Members</v>
      </c>
      <c r="E1683" s="12">
        <v>4.2</v>
      </c>
      <c r="F1683" s="13">
        <v>4.54</v>
      </c>
      <c r="G1683" s="13">
        <f>IF(AND(ISNUMBER(E1683),ISNUMBER(F1683)),F1683-E1683,"")</f>
        <v>0.34</v>
      </c>
      <c r="H1683" s="14">
        <f>IF(AND(ISNUMBER(E1683),E1683&gt;0,ISNUMBER(F1683)),F1683/E1683-1,"")</f>
        <v>0.08095238095238089</v>
      </c>
      <c r="I1683" t="str" s="15">
        <v>Unreviewed</v>
      </c>
      <c r="J1683" s="16"/>
      <c r="K1683" t="str" s="15">
        <v/>
      </c>
      <c r="L1683" s="17" t="str">
        <f>IF(AC1683="Local catalog","",IF(AG1683="Yes",IF(ISNUMBER(E1683),E1683,""),IF(I1683="Keep current",IF(ISNUMBER(E1683),E1683,""),IF(AH1683&lt;&gt;"Yes","",IF(I1683="Approve proposed",F1683,IF(AND(I1683="Use my price",AND(ISNUMBER(J1683),J1683&gt;0)),J1683,""))))))</f>
        <v/>
      </c>
      <c r="M1683" t="str" s="7">
        <f>IF(AND(AG1683="Yes",OR(I1683="Approve proposed",I1683="Use my price")),"CHECK: protected price kept current",IF(OR(I1683="Unreviewed",I1683=""),"Pending review",IF(I1683="Hold","On hold",IF(I1683="Keep current",IF(ISNUMBER(E1683),"Kept current","CHECK: no confirmed current price"),IF(AH1683&lt;&gt;"Yes","CHECK: source needs review",IF(AND(I1683="Use my price",NOT(AND(ISNUMBER(J1683),J1683&gt;0))),"CHECK: enter a price above zero",IF(NOT(OR(I1683="Approve proposed",I1683="Use my price")),"CHECK: choose a listed decision",IF(OR(NOT(ISNUMBER(L1683)),L1683&lt;=0,NOT(ISNUMBER(Y1683)),Y1683&lt;=0,X1683&gt;=1),"CHECK: price or base unavailable",IF(L1683/(Y1683*(1-X1683))-1&lt;0,"CHECK: price below local base","Ready")))))))))</f>
        <v>Pending review</v>
      </c>
      <c r="N1683" s="18">
        <v>4.2</v>
      </c>
      <c r="O1683" s="19">
        <v>0.4</v>
      </c>
      <c r="P1683" s="14">
        <v>0.5133</v>
      </c>
      <c r="Q1683" s="20" t="str">
        <f>IF(AND(ISNUMBER(L1683),ISNUMBER(Y1683),Y1683&gt;0,X1683&lt;1),ROUND(L1683/(Y1683*(1-X1683))-1,4),"")</f>
        <v/>
      </c>
      <c r="R1683" s="12">
        <v>5.6</v>
      </c>
      <c r="S1683" s="13">
        <f>IF(AND(ISNUMBER(E1683),E1683&gt;0,ISNUMBER(F1683)),R1683*(F1683/E1683-1)*(1-'Start Here'!$B$16),0)</f>
        <v>0.4397333333333329</v>
      </c>
      <c r="T1683" s="17">
        <f>IF(AND(M1683="Ready",OR(I1683="Approve proposed",AND(I1683="Use my price",AND(ISNUMBER(J1683),J1683&gt;0))),ISNUMBER(L1683),E1683&gt;0),R1683*(L1683/E1683-1)*(1-'Start Here'!$B$16),0)</f>
        <v>0</v>
      </c>
      <c r="U1683" t="str" s="6">
        <v>Currently hidden; do not activate automatically</v>
      </c>
      <c r="V1683" t="str" s="21">
        <v>No</v>
      </c>
      <c r="W1683" t="str" s="21">
        <v>No</v>
      </c>
      <c r="X1683" s="22">
        <v>0</v>
      </c>
      <c r="Y1683" s="18">
        <v>3</v>
      </c>
      <c r="AB1683" t="str" s="6">
        <v>2026-10-01 10:41:27 UTC</v>
      </c>
      <c r="AC1683" t="str" s="6">
        <v>Local Line cache</v>
      </c>
      <c r="AD1683" s="23">
        <v>910701</v>
      </c>
      <c r="AE1683" s="23">
        <v>655777</v>
      </c>
      <c r="AF1683" t="str" s="23">
        <v>910701:655777:member</v>
      </c>
      <c r="AG1683" t="str" s="23">
        <v>No</v>
      </c>
      <c r="AH1683" t="str" s="23">
        <v>Yes</v>
      </c>
      <c r="AI1683" s="18">
        <v>5.5</v>
      </c>
    </row>
    <row r="1684" ht="32" customHeight="1">
      <c r="A1684" t="str" s="7">
        <v>Grazier's Garden</v>
      </c>
      <c r="B1684" t="str" s="7">
        <v>Shishito Pepper Pint</v>
      </c>
      <c r="C1684" t="str" s="7">
        <v>each</v>
      </c>
      <c r="D1684" t="str" s="7">
        <v>Guest Basket</v>
      </c>
      <c r="E1684" s="12">
        <v>4.2</v>
      </c>
      <c r="F1684" s="13">
        <v>4.54</v>
      </c>
      <c r="G1684" s="13">
        <f>IF(AND(ISNUMBER(E1684),ISNUMBER(F1684)),F1684-E1684,"")</f>
        <v>0.34</v>
      </c>
      <c r="H1684" s="14">
        <f>IF(AND(ISNUMBER(E1684),E1684&gt;0,ISNUMBER(F1684)),F1684/E1684-1,"")</f>
        <v>0.08095238095238089</v>
      </c>
      <c r="I1684" t="str" s="15">
        <v>Unreviewed</v>
      </c>
      <c r="J1684" s="16"/>
      <c r="K1684" t="str" s="15">
        <v/>
      </c>
      <c r="L1684" s="17" t="str">
        <f>IF(AC1684="Local catalog","",IF(AG1684="Yes",IF(ISNUMBER(E1684),E1684,""),IF(I1684="Keep current",IF(ISNUMBER(E1684),E1684,""),IF(AH1684&lt;&gt;"Yes","",IF(I1684="Approve proposed",F1684,IF(AND(I1684="Use my price",AND(ISNUMBER(J1684),J1684&gt;0)),J1684,""))))))</f>
        <v/>
      </c>
      <c r="M1684" t="str" s="7">
        <f>IF(AND(AG1684="Yes",OR(I1684="Approve proposed",I1684="Use my price")),"CHECK: protected price kept current",IF(OR(I1684="Unreviewed",I1684=""),"Pending review",IF(I1684="Hold","On hold",IF(I1684="Keep current",IF(ISNUMBER(E1684),"Kept current","CHECK: no confirmed current price"),IF(AH1684&lt;&gt;"Yes","CHECK: source needs review",IF(AND(I1684="Use my price",NOT(AND(ISNUMBER(J1684),J1684&gt;0))),"CHECK: enter a price above zero",IF(NOT(OR(I1684="Approve proposed",I1684="Use my price")),"CHECK: choose a listed decision",IF(OR(NOT(ISNUMBER(L1684)),L1684&lt;=0,NOT(ISNUMBER(Y1684)),Y1684&lt;=0,X1684&gt;=1),"CHECK: price or base unavailable",IF(L1684/(Y1684*(1-X1684))-1&lt;0,"CHECK: price below local base","Ready")))))))))</f>
        <v>Pending review</v>
      </c>
      <c r="N1684" s="18">
        <v>4.2</v>
      </c>
      <c r="O1684" s="19">
        <v>0.4</v>
      </c>
      <c r="P1684" s="14">
        <v>0.5133</v>
      </c>
      <c r="Q1684" s="20" t="str">
        <f>IF(AND(ISNUMBER(L1684),ISNUMBER(Y1684),Y1684&gt;0,X1684&lt;1),ROUND(L1684/(Y1684*(1-X1684))-1,4),"")</f>
        <v/>
      </c>
      <c r="R1684" s="12">
        <v>0</v>
      </c>
      <c r="S1684" s="13">
        <f>IF(AND(ISNUMBER(E1684),E1684&gt;0,ISNUMBER(F1684)),R1684*(F1684/E1684-1)*(1-'Start Here'!$B$16),0)</f>
        <v>0</v>
      </c>
      <c r="T1684" s="17">
        <f>IF(AND(M1684="Ready",OR(I1684="Approve proposed",AND(I1684="Use my price",AND(ISNUMBER(J1684),J1684&gt;0))),ISNUMBER(L1684),E1684&gt;0),R1684*(L1684/E1684-1)*(1-'Start Here'!$B$16),0)</f>
        <v>0</v>
      </c>
      <c r="U1684" t="str" s="6">
        <v>Currently hidden; do not activate automatically</v>
      </c>
      <c r="V1684" t="str" s="21">
        <v>No</v>
      </c>
      <c r="W1684" t="str" s="21">
        <v>No</v>
      </c>
      <c r="X1684" s="22">
        <v>0</v>
      </c>
      <c r="Y1684" s="18">
        <v>3</v>
      </c>
      <c r="AB1684" t="str" s="6">
        <v>2026-10-01 10:41:27 UTC</v>
      </c>
      <c r="AC1684" t="str" s="6">
        <v>Local Line cache</v>
      </c>
      <c r="AD1684" s="23">
        <v>910701</v>
      </c>
      <c r="AE1684" s="23">
        <v>655777</v>
      </c>
      <c r="AF1684" t="str" s="23">
        <v>910701:655777:guest</v>
      </c>
      <c r="AG1684" t="str" s="23">
        <v>No</v>
      </c>
      <c r="AH1684" t="str" s="23">
        <v>Yes</v>
      </c>
      <c r="AI1684" s="18">
        <v>0</v>
      </c>
    </row>
    <row r="1685" ht="32" customHeight="1">
      <c r="A1685" t="str" s="7">
        <v>Grazier's Garden</v>
      </c>
      <c r="B1685" t="str" s="7">
        <v>Shishito Pepper Pint</v>
      </c>
      <c r="C1685" t="str" s="7">
        <v>each</v>
      </c>
      <c r="D1685" t="str" s="7">
        <v>SNAP</v>
      </c>
      <c r="E1685" s="12">
        <v>4.2</v>
      </c>
      <c r="F1685" s="13">
        <v>4.2</v>
      </c>
      <c r="G1685" s="13">
        <f>IF(AND(ISNUMBER(E1685),ISNUMBER(F1685)),F1685-E1685,"")</f>
        <v>0</v>
      </c>
      <c r="H1685" s="14">
        <f>IF(AND(ISNUMBER(E1685),E1685&gt;0,ISNUMBER(F1685)),F1685/E1685-1,"")</f>
        <v>0</v>
      </c>
      <c r="I1685" t="str" s="15">
        <v>Keep current</v>
      </c>
      <c r="J1685" s="16"/>
      <c r="K1685" t="str" s="15">
        <v/>
      </c>
      <c r="L1685" s="17">
        <f>IF(AC1685="Local catalog","",IF(AG1685="Yes",IF(ISNUMBER(E1685),E1685,""),IF(I1685="Keep current",IF(ISNUMBER(E1685),E1685,""),IF(AH1685&lt;&gt;"Yes","",IF(I1685="Approve proposed",F1685,IF(AND(I1685="Use my price",AND(ISNUMBER(J1685),J1685&gt;0)),J1685,""))))))</f>
        <v>4.2</v>
      </c>
      <c r="M1685" t="str" s="7">
        <f>IF(AND(AG1685="Yes",OR(I1685="Approve proposed",I1685="Use my price")),"CHECK: protected price kept current",IF(OR(I1685="Unreviewed",I1685=""),"Pending review",IF(I1685="Hold","On hold",IF(I1685="Keep current",IF(ISNUMBER(E1685),"Kept current","CHECK: no confirmed current price"),IF(AH1685&lt;&gt;"Yes","CHECK: source needs review",IF(AND(I1685="Use my price",NOT(AND(ISNUMBER(J1685),J1685&gt;0))),"CHECK: enter a price above zero",IF(NOT(OR(I1685="Approve proposed",I1685="Use my price")),"CHECK: choose a listed decision",IF(OR(NOT(ISNUMBER(L1685)),L1685&lt;=0,NOT(ISNUMBER(Y1685)),Y1685&lt;=0,X1685&gt;=1),"CHECK: price or base unavailable",IF(L1685/(Y1685*(1-X1685))-1&lt;0,"CHECK: price below local base","Ready")))))))))</f>
        <v>Kept current</v>
      </c>
      <c r="N1685" s="18">
        <v>4.2</v>
      </c>
      <c r="O1685" s="19">
        <v>0.4</v>
      </c>
      <c r="P1685" s="14">
        <v>0.4</v>
      </c>
      <c r="Q1685" s="20">
        <f>IF(AND(ISNUMBER(L1685),ISNUMBER(Y1685),Y1685&gt;0,X1685&lt;1),ROUND(L1685/(Y1685*(1-X1685))-1,4),"")</f>
        <v>0.4</v>
      </c>
      <c r="R1685" s="12">
        <v>0</v>
      </c>
      <c r="S1685" s="13">
        <f>IF(AND(ISNUMBER(E1685),E1685&gt;0,ISNUMBER(F1685)),R1685*(F1685/E1685-1)*(1-'Start Here'!$B$16),0)</f>
        <v>0</v>
      </c>
      <c r="T1685" s="17">
        <f>IF(AND(M1685="Ready",OR(I1685="Approve proposed",AND(I1685="Use my price",AND(ISNUMBER(J1685),J1685&gt;0))),ISNUMBER(L1685),E1685&gt;0),R1685*(L1685/E1685-1)*(1-'Start Here'!$B$16),0)</f>
        <v>0</v>
      </c>
      <c r="U1685" t="str" s="6">
        <v>SNAP: preserve existing selling price; Currently hidden; do not activate automatically</v>
      </c>
      <c r="V1685" t="str" s="21">
        <v>No</v>
      </c>
      <c r="W1685" t="str" s="21">
        <v>No</v>
      </c>
      <c r="X1685" s="22">
        <v>0</v>
      </c>
      <c r="Y1685" s="18">
        <v>3</v>
      </c>
      <c r="AB1685" t="str" s="6">
        <v>2026-10-01 10:41:27 UTC</v>
      </c>
      <c r="AC1685" t="str" s="6">
        <v>Local Line cache</v>
      </c>
      <c r="AD1685" s="23">
        <v>910701</v>
      </c>
      <c r="AE1685" s="23">
        <v>655777</v>
      </c>
      <c r="AF1685" t="str" s="23">
        <v>910701:655777:snap</v>
      </c>
      <c r="AG1685" t="str" s="23">
        <v>Yes</v>
      </c>
      <c r="AH1685" t="str" s="23">
        <v>Yes</v>
      </c>
      <c r="AI1685" s="18">
        <v>0</v>
      </c>
    </row>
    <row r="1686" ht="32" customHeight="1">
      <c r="A1686" t="str" s="7">
        <v>Grazier's Garden</v>
      </c>
      <c r="B1686" t="str" s="7">
        <v>Shishito Peppers</v>
      </c>
      <c r="C1686" t="str" s="7">
        <v>1/2 lb</v>
      </c>
      <c r="D1686" t="str" s="7">
        <v>Herd Share Members</v>
      </c>
      <c r="E1686" s="12">
        <v>4.2</v>
      </c>
      <c r="F1686" s="13">
        <v>4.54</v>
      </c>
      <c r="G1686" s="13">
        <f>IF(AND(ISNUMBER(E1686),ISNUMBER(F1686)),F1686-E1686,"")</f>
        <v>0.34</v>
      </c>
      <c r="H1686" s="14">
        <f>IF(AND(ISNUMBER(E1686),E1686&gt;0,ISNUMBER(F1686)),F1686/E1686-1,"")</f>
        <v>0.08095238095238089</v>
      </c>
      <c r="I1686" t="str" s="15">
        <v>Unreviewed</v>
      </c>
      <c r="J1686" s="16"/>
      <c r="K1686" t="str" s="15">
        <v/>
      </c>
      <c r="L1686" s="17" t="str">
        <f>IF(AC1686="Local catalog","",IF(AG1686="Yes",IF(ISNUMBER(E1686),E1686,""),IF(I1686="Keep current",IF(ISNUMBER(E1686),E1686,""),IF(AH1686&lt;&gt;"Yes","",IF(I1686="Approve proposed",F1686,IF(AND(I1686="Use my price",AND(ISNUMBER(J1686),J1686&gt;0)),J1686,""))))))</f>
        <v/>
      </c>
      <c r="M1686" t="str" s="7">
        <f>IF(AND(AG1686="Yes",OR(I1686="Approve proposed",I1686="Use my price")),"CHECK: protected price kept current",IF(OR(I1686="Unreviewed",I1686=""),"Pending review",IF(I1686="Hold","On hold",IF(I1686="Keep current",IF(ISNUMBER(E1686),"Kept current","CHECK: no confirmed current price"),IF(AH1686&lt;&gt;"Yes","CHECK: source needs review",IF(AND(I1686="Use my price",NOT(AND(ISNUMBER(J1686),J1686&gt;0))),"CHECK: enter a price above zero",IF(NOT(OR(I1686="Approve proposed",I1686="Use my price")),"CHECK: choose a listed decision",IF(OR(NOT(ISNUMBER(L1686)),L1686&lt;=0,NOT(ISNUMBER(Y1686)),Y1686&lt;=0,X1686&gt;=1),"CHECK: price or base unavailable",IF(L1686/(Y1686*(1-X1686))-1&lt;0,"CHECK: price below local base","Ready")))))))))</f>
        <v>Pending review</v>
      </c>
      <c r="N1686" s="18">
        <v>4.2</v>
      </c>
      <c r="O1686" s="19">
        <v>0.4</v>
      </c>
      <c r="P1686" s="14">
        <v>0.5133</v>
      </c>
      <c r="Q1686" s="20" t="str">
        <f>IF(AND(ISNUMBER(L1686),ISNUMBER(Y1686),Y1686&gt;0,X1686&lt;1),ROUND(L1686/(Y1686*(1-X1686))-1,4),"")</f>
        <v/>
      </c>
      <c r="R1686" s="12">
        <v>75.18</v>
      </c>
      <c r="S1686" s="13">
        <f>IF(AND(ISNUMBER(E1686),E1686&gt;0,ISNUMBER(F1686)),R1686*(F1686/E1686-1)*(1-'Start Here'!$B$16),0)</f>
        <v>5.903419999999996</v>
      </c>
      <c r="T1686" s="17">
        <f>IF(AND(M1686="Ready",OR(I1686="Approve proposed",AND(I1686="Use my price",AND(ISNUMBER(J1686),J1686&gt;0))),ISNUMBER(L1686),E1686&gt;0),R1686*(L1686/E1686-1)*(1-'Start Here'!$B$16),0)</f>
        <v>0</v>
      </c>
      <c r="U1686" t="str" s="6">
        <v>Currently hidden; do not activate automatically</v>
      </c>
      <c r="V1686" t="str" s="21">
        <v>No</v>
      </c>
      <c r="W1686" t="str" s="21">
        <v>No</v>
      </c>
      <c r="X1686" s="22">
        <v>0</v>
      </c>
      <c r="Y1686" s="18">
        <v>3</v>
      </c>
      <c r="AB1686" t="str" s="6">
        <v>2026-10-01 10:41:27 UTC</v>
      </c>
      <c r="AC1686" t="str" s="6">
        <v>Local Line cache</v>
      </c>
      <c r="AD1686" s="23">
        <v>986027</v>
      </c>
      <c r="AE1686" s="23">
        <v>756207</v>
      </c>
      <c r="AF1686" t="str" s="23">
        <v>986027:756207:herdShare</v>
      </c>
      <c r="AG1686" t="str" s="23">
        <v>No</v>
      </c>
      <c r="AH1686" t="str" s="23">
        <v>Yes</v>
      </c>
      <c r="AI1686" s="18">
        <v>53.7</v>
      </c>
    </row>
    <row r="1687" ht="32" customHeight="1">
      <c r="A1687" t="str" s="7">
        <v>Grazier's Garden</v>
      </c>
      <c r="B1687" t="str" s="7">
        <v>Shishito Peppers</v>
      </c>
      <c r="C1687" t="str" s="7">
        <v>1/2 lb</v>
      </c>
      <c r="D1687" t="str" s="7">
        <v>CSA Members</v>
      </c>
      <c r="G1687" s="13" t="str">
        <f>IF(AND(ISNUMBER(E1687),ISNUMBER(F1687)),F1687-E1687,"")</f>
        <v/>
      </c>
      <c r="H1687" s="14" t="str">
        <f>IF(AND(ISNUMBER(E1687),E1687&gt;0,ISNUMBER(F1687)),F1687/E1687-1,"")</f>
        <v/>
      </c>
      <c r="I1687" t="str" s="15">
        <v>Hold</v>
      </c>
      <c r="J1687" s="24"/>
      <c r="K1687" t="str" s="15">
        <v/>
      </c>
      <c r="L1687" s="17" t="str">
        <f>IF(AC1687="Local catalog","",IF(AG1687="Yes",IF(ISNUMBER(E1687),E1687,""),IF(I1687="Keep current",IF(ISNUMBER(E1687),E1687,""),IF(AH1687&lt;&gt;"Yes","",IF(I1687="Approve proposed",F1687,IF(AND(I1687="Use my price",AND(ISNUMBER(J1687),J1687&gt;0)),J1687,""))))))</f>
        <v/>
      </c>
      <c r="M1687" t="str" s="7">
        <f>IF(AND(AG1687="Yes",OR(I1687="Approve proposed",I1687="Use my price")),"CHECK: protected price kept current",IF(OR(I1687="Unreviewed",I1687=""),"Pending review",IF(I1687="Hold","On hold",IF(I1687="Keep current",IF(ISNUMBER(E1687),"Kept current","CHECK: no confirmed current price"),IF(AH1687&lt;&gt;"Yes","CHECK: source needs review",IF(AND(I1687="Use my price",NOT(AND(ISNUMBER(J1687),J1687&gt;0))),"CHECK: enter a price above zero",IF(NOT(OR(I1687="Approve proposed",I1687="Use my price")),"CHECK: choose a listed decision",IF(OR(NOT(ISNUMBER(L1687)),L1687&lt;=0,NOT(ISNUMBER(Y1687)),Y1687&lt;=0,X1687&gt;=1),"CHECK: price or base unavailable",IF(L1687/(Y1687*(1-X1687))-1&lt;0,"CHECK: price below local base","Ready")))))))))</f>
        <v>On hold</v>
      </c>
      <c r="N1687" s="18">
        <v>4.2</v>
      </c>
      <c r="O1687" s="19">
        <v>0.4</v>
      </c>
      <c r="Q1687" s="20" t="str">
        <f>IF(AND(ISNUMBER(L1687),ISNUMBER(Y1687),Y1687&gt;0,X1687&lt;1),ROUND(L1687/(Y1687*(1-X1687))-1,4),"")</f>
        <v/>
      </c>
      <c r="R1687" s="12">
        <v>0</v>
      </c>
      <c r="S1687" s="13">
        <f>IF(AND(ISNUMBER(E1687),E1687&gt;0,ISNUMBER(F1687)),R1687*(F1687/E1687-1)*(1-'Start Here'!$B$16),0)</f>
        <v>0</v>
      </c>
      <c r="T1687" s="17">
        <f>IF(AND(M1687="Ready",OR(I1687="Approve proposed",AND(I1687="Use my price",AND(ISNUMBER(J1687),J1687&gt;0))),ISNUMBER(L1687),E1687&gt;0),R1687*(L1687/E1687-1)*(1-'Start Here'!$B$16),0)</f>
        <v>0</v>
      </c>
      <c r="U1687" t="str" s="6">
        <v>No confirmed Local Line price/list; local calculation is reference only; Currently hidden; do not activate automatically</v>
      </c>
      <c r="V1687" t="str" s="21">
        <v>No</v>
      </c>
      <c r="W1687" t="str" s="21">
        <v>No</v>
      </c>
      <c r="X1687" s="22">
        <v>0</v>
      </c>
      <c r="Y1687" s="18">
        <v>3</v>
      </c>
      <c r="AB1687" t="str" s="6">
        <v/>
      </c>
      <c r="AC1687" t="str" s="6">
        <v>Local calculation only</v>
      </c>
      <c r="AD1687" s="23">
        <v>986027</v>
      </c>
      <c r="AE1687" s="23">
        <v>756207</v>
      </c>
      <c r="AF1687" t="str" s="23">
        <v>986027:756207:member</v>
      </c>
      <c r="AG1687" t="str" s="23">
        <v>No</v>
      </c>
      <c r="AH1687" t="str" s="23">
        <v>No</v>
      </c>
      <c r="AI1687" s="18">
        <v>0</v>
      </c>
    </row>
    <row r="1688" ht="32" customHeight="1">
      <c r="A1688" t="str" s="7">
        <v>Grazier's Garden</v>
      </c>
      <c r="B1688" t="str" s="7">
        <v>Shishito Peppers</v>
      </c>
      <c r="C1688" t="str" s="7">
        <v>1/2 lb</v>
      </c>
      <c r="D1688" t="str" s="7">
        <v>Guest Basket</v>
      </c>
      <c r="E1688" s="12">
        <v>4.2</v>
      </c>
      <c r="F1688" s="13">
        <v>4.54</v>
      </c>
      <c r="G1688" s="13">
        <f>IF(AND(ISNUMBER(E1688),ISNUMBER(F1688)),F1688-E1688,"")</f>
        <v>0.34</v>
      </c>
      <c r="H1688" s="14">
        <f>IF(AND(ISNUMBER(E1688),E1688&gt;0,ISNUMBER(F1688)),F1688/E1688-1,"")</f>
        <v>0.08095238095238089</v>
      </c>
      <c r="I1688" t="str" s="15">
        <v>Unreviewed</v>
      </c>
      <c r="J1688" s="16"/>
      <c r="K1688" t="str" s="15">
        <v/>
      </c>
      <c r="L1688" s="17" t="str">
        <f>IF(AC1688="Local catalog","",IF(AG1688="Yes",IF(ISNUMBER(E1688),E1688,""),IF(I1688="Keep current",IF(ISNUMBER(E1688),E1688,""),IF(AH1688&lt;&gt;"Yes","",IF(I1688="Approve proposed",F1688,IF(AND(I1688="Use my price",AND(ISNUMBER(J1688),J1688&gt;0)),J1688,""))))))</f>
        <v/>
      </c>
      <c r="M1688" t="str" s="7">
        <f>IF(AND(AG1688="Yes",OR(I1688="Approve proposed",I1688="Use my price")),"CHECK: protected price kept current",IF(OR(I1688="Unreviewed",I1688=""),"Pending review",IF(I1688="Hold","On hold",IF(I1688="Keep current",IF(ISNUMBER(E1688),"Kept current","CHECK: no confirmed current price"),IF(AH1688&lt;&gt;"Yes","CHECK: source needs review",IF(AND(I1688="Use my price",NOT(AND(ISNUMBER(J1688),J1688&gt;0))),"CHECK: enter a price above zero",IF(NOT(OR(I1688="Approve proposed",I1688="Use my price")),"CHECK: choose a listed decision",IF(OR(NOT(ISNUMBER(L1688)),L1688&lt;=0,NOT(ISNUMBER(Y1688)),Y1688&lt;=0,X1688&gt;=1),"CHECK: price or base unavailable",IF(L1688/(Y1688*(1-X1688))-1&lt;0,"CHECK: price below local base","Ready")))))))))</f>
        <v>Pending review</v>
      </c>
      <c r="N1688" s="18">
        <v>4.2</v>
      </c>
      <c r="O1688" s="19">
        <v>0.4</v>
      </c>
      <c r="P1688" s="14">
        <v>0.5133</v>
      </c>
      <c r="Q1688" s="20" t="str">
        <f>IF(AND(ISNUMBER(L1688),ISNUMBER(Y1688),Y1688&gt;0,X1688&lt;1),ROUND(L1688/(Y1688*(1-X1688))-1,4),"")</f>
        <v/>
      </c>
      <c r="R1688" s="12">
        <v>8.4</v>
      </c>
      <c r="S1688" s="13">
        <f>IF(AND(ISNUMBER(E1688),E1688&gt;0,ISNUMBER(F1688)),R1688*(F1688/E1688-1)*(1-'Start Here'!$B$16),0)</f>
        <v>0.6595999999999995</v>
      </c>
      <c r="T1688" s="17">
        <f>IF(AND(M1688="Ready",OR(I1688="Approve proposed",AND(I1688="Use my price",AND(ISNUMBER(J1688),J1688&gt;0))),ISNUMBER(L1688),E1688&gt;0),R1688*(L1688/E1688-1)*(1-'Start Here'!$B$16),0)</f>
        <v>0</v>
      </c>
      <c r="U1688" t="str" s="6">
        <v>Currently hidden; do not activate automatically</v>
      </c>
      <c r="V1688" t="str" s="21">
        <v>No</v>
      </c>
      <c r="W1688" t="str" s="21">
        <v>No</v>
      </c>
      <c r="X1688" s="22">
        <v>0</v>
      </c>
      <c r="Y1688" s="18">
        <v>3</v>
      </c>
      <c r="AB1688" t="str" s="6">
        <v>2026-10-01 10:41:27 UTC</v>
      </c>
      <c r="AC1688" t="str" s="6">
        <v>Local Line cache</v>
      </c>
      <c r="AD1688" s="23">
        <v>986027</v>
      </c>
      <c r="AE1688" s="23">
        <v>756207</v>
      </c>
      <c r="AF1688" t="str" s="23">
        <v>986027:756207:guest</v>
      </c>
      <c r="AG1688" t="str" s="23">
        <v>No</v>
      </c>
      <c r="AH1688" t="str" s="23">
        <v>Yes</v>
      </c>
      <c r="AI1688" s="18">
        <v>6</v>
      </c>
    </row>
    <row r="1689" ht="32" customHeight="1">
      <c r="A1689" t="str" s="7">
        <v>Grazier's Garden</v>
      </c>
      <c r="B1689" t="str" s="7">
        <v>Shishito Peppers</v>
      </c>
      <c r="C1689" t="str" s="7">
        <v>1/2 lb</v>
      </c>
      <c r="D1689" t="str" s="7">
        <v>SNAP</v>
      </c>
      <c r="E1689" s="12">
        <v>4.2</v>
      </c>
      <c r="F1689" s="13">
        <v>4.2</v>
      </c>
      <c r="G1689" s="13">
        <f>IF(AND(ISNUMBER(E1689),ISNUMBER(F1689)),F1689-E1689,"")</f>
        <v>0</v>
      </c>
      <c r="H1689" s="14">
        <f>IF(AND(ISNUMBER(E1689),E1689&gt;0,ISNUMBER(F1689)),F1689/E1689-1,"")</f>
        <v>0</v>
      </c>
      <c r="I1689" t="str" s="15">
        <v>Keep current</v>
      </c>
      <c r="J1689" s="16"/>
      <c r="K1689" t="str" s="15">
        <v/>
      </c>
      <c r="L1689" s="17">
        <f>IF(AC1689="Local catalog","",IF(AG1689="Yes",IF(ISNUMBER(E1689),E1689,""),IF(I1689="Keep current",IF(ISNUMBER(E1689),E1689,""),IF(AH1689&lt;&gt;"Yes","",IF(I1689="Approve proposed",F1689,IF(AND(I1689="Use my price",AND(ISNUMBER(J1689),J1689&gt;0)),J1689,""))))))</f>
        <v>4.2</v>
      </c>
      <c r="M1689" t="str" s="7">
        <f>IF(AND(AG1689="Yes",OR(I1689="Approve proposed",I1689="Use my price")),"CHECK: protected price kept current",IF(OR(I1689="Unreviewed",I1689=""),"Pending review",IF(I1689="Hold","On hold",IF(I1689="Keep current",IF(ISNUMBER(E1689),"Kept current","CHECK: no confirmed current price"),IF(AH1689&lt;&gt;"Yes","CHECK: source needs review",IF(AND(I1689="Use my price",NOT(AND(ISNUMBER(J1689),J1689&gt;0))),"CHECK: enter a price above zero",IF(NOT(OR(I1689="Approve proposed",I1689="Use my price")),"CHECK: choose a listed decision",IF(OR(NOT(ISNUMBER(L1689)),L1689&lt;=0,NOT(ISNUMBER(Y1689)),Y1689&lt;=0,X1689&gt;=1),"CHECK: price or base unavailable",IF(L1689/(Y1689*(1-X1689))-1&lt;0,"CHECK: price below local base","Ready")))))))))</f>
        <v>Kept current</v>
      </c>
      <c r="N1689" s="18">
        <v>4.2</v>
      </c>
      <c r="O1689" s="19">
        <v>0.4</v>
      </c>
      <c r="P1689" s="14">
        <v>0.4</v>
      </c>
      <c r="Q1689" s="20">
        <f>IF(AND(ISNUMBER(L1689),ISNUMBER(Y1689),Y1689&gt;0,X1689&lt;1),ROUND(L1689/(Y1689*(1-X1689))-1,4),"")</f>
        <v>0.4</v>
      </c>
      <c r="R1689" s="12">
        <v>0</v>
      </c>
      <c r="S1689" s="13">
        <f>IF(AND(ISNUMBER(E1689),E1689&gt;0,ISNUMBER(F1689)),R1689*(F1689/E1689-1)*(1-'Start Here'!$B$16),0)</f>
        <v>0</v>
      </c>
      <c r="T1689" s="17">
        <f>IF(AND(M1689="Ready",OR(I1689="Approve proposed",AND(I1689="Use my price",AND(ISNUMBER(J1689),J1689&gt;0))),ISNUMBER(L1689),E1689&gt;0),R1689*(L1689/E1689-1)*(1-'Start Here'!$B$16),0)</f>
        <v>0</v>
      </c>
      <c r="U1689" t="str" s="6">
        <v>SNAP: preserve existing selling price; Currently hidden; do not activate automatically</v>
      </c>
      <c r="V1689" t="str" s="21">
        <v>No</v>
      </c>
      <c r="W1689" t="str" s="21">
        <v>No</v>
      </c>
      <c r="X1689" s="22">
        <v>0</v>
      </c>
      <c r="Y1689" s="18">
        <v>3</v>
      </c>
      <c r="AB1689" t="str" s="6">
        <v>2026-10-01 10:41:27 UTC</v>
      </c>
      <c r="AC1689" t="str" s="6">
        <v>Local Line cache</v>
      </c>
      <c r="AD1689" s="23">
        <v>986027</v>
      </c>
      <c r="AE1689" s="23">
        <v>756207</v>
      </c>
      <c r="AF1689" t="str" s="23">
        <v>986027:756207:snap</v>
      </c>
      <c r="AG1689" t="str" s="23">
        <v>Yes</v>
      </c>
      <c r="AH1689" t="str" s="23">
        <v>Yes</v>
      </c>
      <c r="AI1689" s="18">
        <v>0</v>
      </c>
    </row>
    <row r="1690" ht="32" customHeight="1">
      <c r="A1690" t="str" s="7">
        <v>Grazier's Garden</v>
      </c>
      <c r="B1690" t="str" s="7">
        <v>Shishito Peppers</v>
      </c>
      <c r="C1690" t="str" s="7">
        <v>Lb.</v>
      </c>
      <c r="D1690" t="str" s="7">
        <v>Herd Share Members</v>
      </c>
      <c r="E1690" s="12">
        <v>3.15</v>
      </c>
      <c r="F1690" s="13">
        <v>3.4</v>
      </c>
      <c r="G1690" s="13">
        <f>IF(AND(ISNUMBER(E1690),ISNUMBER(F1690)),F1690-E1690,"")</f>
        <v>0.25</v>
      </c>
      <c r="H1690" s="14">
        <f>IF(AND(ISNUMBER(E1690),E1690&gt;0,ISNUMBER(F1690)),F1690/E1690-1,"")</f>
        <v>0.0793650793650793</v>
      </c>
      <c r="I1690" t="str" s="15">
        <v>Unreviewed</v>
      </c>
      <c r="J1690" s="16"/>
      <c r="K1690" t="str" s="15">
        <v/>
      </c>
      <c r="L1690" s="17" t="str">
        <f>IF(AC1690="Local catalog","",IF(AG1690="Yes",IF(ISNUMBER(E1690),E1690,""),IF(I1690="Keep current",IF(ISNUMBER(E1690),E1690,""),IF(AH1690&lt;&gt;"Yes","",IF(I1690="Approve proposed",F1690,IF(AND(I1690="Use my price",AND(ISNUMBER(J1690),J1690&gt;0)),J1690,""))))))</f>
        <v/>
      </c>
      <c r="M1690" t="str" s="7">
        <f>IF(AND(AG1690="Yes",OR(I1690="Approve proposed",I1690="Use my price")),"CHECK: protected price kept current",IF(OR(I1690="Unreviewed",I1690=""),"Pending review",IF(I1690="Hold","On hold",IF(I1690="Keep current",IF(ISNUMBER(E1690),"Kept current","CHECK: no confirmed current price"),IF(AH1690&lt;&gt;"Yes","CHECK: source needs review",IF(AND(I1690="Use my price",NOT(AND(ISNUMBER(J1690),J1690&gt;0))),"CHECK: enter a price above zero",IF(NOT(OR(I1690="Approve proposed",I1690="Use my price")),"CHECK: choose a listed decision",IF(OR(NOT(ISNUMBER(L1690)),L1690&lt;=0,NOT(ISNUMBER(Y1690)),Y1690&lt;=0,X1690&gt;=1),"CHECK: price or base unavailable",IF(L1690/(Y1690*(1-X1690))-1&lt;0,"CHECK: price below local base","Ready")))))))))</f>
        <v>Pending review</v>
      </c>
      <c r="N1690" s="18">
        <v>3.15</v>
      </c>
      <c r="O1690" s="19">
        <v>0.4</v>
      </c>
      <c r="P1690" s="14">
        <v>0.5111</v>
      </c>
      <c r="Q1690" s="20" t="str">
        <f>IF(AND(ISNUMBER(L1690),ISNUMBER(Y1690),Y1690&gt;0,X1690&lt;1),ROUND(L1690/(Y1690*(1-X1690))-1,4),"")</f>
        <v/>
      </c>
      <c r="R1690" s="12">
        <v>0</v>
      </c>
      <c r="S1690" s="13">
        <f>IF(AND(ISNUMBER(E1690),E1690&gt;0,ISNUMBER(F1690)),R1690*(F1690/E1690-1)*(1-'Start Here'!$B$16),0)</f>
        <v>0</v>
      </c>
      <c r="T1690" s="17">
        <f>IF(AND(M1690="Ready",OR(I1690="Approve proposed",AND(I1690="Use my price",AND(ISNUMBER(J1690),J1690&gt;0))),ISNUMBER(L1690),E1690&gt;0),R1690*(L1690/E1690-1)*(1-'Start Here'!$B$16),0)</f>
        <v>0</v>
      </c>
      <c r="U1690" t="str" s="6">
        <v>Currently hidden; do not activate automatically</v>
      </c>
      <c r="V1690" t="str" s="21">
        <v>No</v>
      </c>
      <c r="W1690" t="str" s="21">
        <v>No</v>
      </c>
      <c r="X1690" s="22">
        <v>0</v>
      </c>
      <c r="Y1690" s="18">
        <v>2.25</v>
      </c>
      <c r="AB1690" t="str" s="6">
        <v>2026-10-01 10:41:27 UTC</v>
      </c>
      <c r="AC1690" t="str" s="6">
        <v>Local Line cache</v>
      </c>
      <c r="AD1690" s="23">
        <v>896390</v>
      </c>
      <c r="AE1690" s="23">
        <v>637202</v>
      </c>
      <c r="AF1690" t="str" s="23">
        <v>896390:637202:herdShare</v>
      </c>
      <c r="AG1690" t="str" s="23">
        <v>No</v>
      </c>
      <c r="AH1690" t="str" s="23">
        <v>Yes</v>
      </c>
      <c r="AI1690" s="18">
        <v>0</v>
      </c>
    </row>
    <row r="1691" ht="32" customHeight="1">
      <c r="A1691" t="str" s="7">
        <v>Grazier's Garden</v>
      </c>
      <c r="B1691" t="str" s="7">
        <v>Shishito Peppers</v>
      </c>
      <c r="C1691" t="str" s="7">
        <v>Lb.</v>
      </c>
      <c r="D1691" t="str" s="7">
        <v>CSA Members</v>
      </c>
      <c r="E1691" s="12">
        <v>3.15</v>
      </c>
      <c r="F1691" s="13">
        <v>3.4</v>
      </c>
      <c r="G1691" s="13">
        <f>IF(AND(ISNUMBER(E1691),ISNUMBER(F1691)),F1691-E1691,"")</f>
        <v>0.25</v>
      </c>
      <c r="H1691" s="14">
        <f>IF(AND(ISNUMBER(E1691),E1691&gt;0,ISNUMBER(F1691)),F1691/E1691-1,"")</f>
        <v>0.0793650793650793</v>
      </c>
      <c r="I1691" t="str" s="15">
        <v>Unreviewed</v>
      </c>
      <c r="J1691" s="16"/>
      <c r="K1691" t="str" s="15">
        <v/>
      </c>
      <c r="L1691" s="17" t="str">
        <f>IF(AC1691="Local catalog","",IF(AG1691="Yes",IF(ISNUMBER(E1691),E1691,""),IF(I1691="Keep current",IF(ISNUMBER(E1691),E1691,""),IF(AH1691&lt;&gt;"Yes","",IF(I1691="Approve proposed",F1691,IF(AND(I1691="Use my price",AND(ISNUMBER(J1691),J1691&gt;0)),J1691,""))))))</f>
        <v/>
      </c>
      <c r="M1691" t="str" s="7">
        <f>IF(AND(AG1691="Yes",OR(I1691="Approve proposed",I1691="Use my price")),"CHECK: protected price kept current",IF(OR(I1691="Unreviewed",I1691=""),"Pending review",IF(I1691="Hold","On hold",IF(I1691="Keep current",IF(ISNUMBER(E1691),"Kept current","CHECK: no confirmed current price"),IF(AH1691&lt;&gt;"Yes","CHECK: source needs review",IF(AND(I1691="Use my price",NOT(AND(ISNUMBER(J1691),J1691&gt;0))),"CHECK: enter a price above zero",IF(NOT(OR(I1691="Approve proposed",I1691="Use my price")),"CHECK: choose a listed decision",IF(OR(NOT(ISNUMBER(L1691)),L1691&lt;=0,NOT(ISNUMBER(Y1691)),Y1691&lt;=0,X1691&gt;=1),"CHECK: price or base unavailable",IF(L1691/(Y1691*(1-X1691))-1&lt;0,"CHECK: price below local base","Ready")))))))))</f>
        <v>Pending review</v>
      </c>
      <c r="N1691" s="18">
        <v>3.15</v>
      </c>
      <c r="O1691" s="19">
        <v>0.4</v>
      </c>
      <c r="P1691" s="14">
        <v>0.5111</v>
      </c>
      <c r="Q1691" s="20" t="str">
        <f>IF(AND(ISNUMBER(L1691),ISNUMBER(Y1691),Y1691&gt;0,X1691&lt;1),ROUND(L1691/(Y1691*(1-X1691))-1,4),"")</f>
        <v/>
      </c>
      <c r="R1691" s="12">
        <v>0</v>
      </c>
      <c r="S1691" s="13">
        <f>IF(AND(ISNUMBER(E1691),E1691&gt;0,ISNUMBER(F1691)),R1691*(F1691/E1691-1)*(1-'Start Here'!$B$16),0)</f>
        <v>0</v>
      </c>
      <c r="T1691" s="17">
        <f>IF(AND(M1691="Ready",OR(I1691="Approve proposed",AND(I1691="Use my price",AND(ISNUMBER(J1691),J1691&gt;0))),ISNUMBER(L1691),E1691&gt;0),R1691*(L1691/E1691-1)*(1-'Start Here'!$B$16),0)</f>
        <v>0</v>
      </c>
      <c r="U1691" t="str" s="6">
        <v>Currently hidden; do not activate automatically</v>
      </c>
      <c r="V1691" t="str" s="21">
        <v>No</v>
      </c>
      <c r="W1691" t="str" s="21">
        <v>No</v>
      </c>
      <c r="X1691" s="22">
        <v>0</v>
      </c>
      <c r="Y1691" s="18">
        <v>2.25</v>
      </c>
      <c r="AB1691" t="str" s="6">
        <v>2026-10-01 10:41:27 UTC</v>
      </c>
      <c r="AC1691" t="str" s="6">
        <v>Local Line cache</v>
      </c>
      <c r="AD1691" s="23">
        <v>896390</v>
      </c>
      <c r="AE1691" s="23">
        <v>637202</v>
      </c>
      <c r="AF1691" t="str" s="23">
        <v>896390:637202:member</v>
      </c>
      <c r="AG1691" t="str" s="23">
        <v>No</v>
      </c>
      <c r="AH1691" t="str" s="23">
        <v>Yes</v>
      </c>
      <c r="AI1691" s="18">
        <v>0</v>
      </c>
    </row>
    <row r="1692" ht="32" customHeight="1">
      <c r="A1692" t="str" s="7">
        <v>Grazier's Garden</v>
      </c>
      <c r="B1692" t="str" s="7">
        <v>Shishito Peppers</v>
      </c>
      <c r="C1692" t="str" s="7">
        <v>Lb.</v>
      </c>
      <c r="D1692" t="str" s="7">
        <v>Guest Basket</v>
      </c>
      <c r="G1692" s="13" t="str">
        <f>IF(AND(ISNUMBER(E1692),ISNUMBER(F1692)),F1692-E1692,"")</f>
        <v/>
      </c>
      <c r="H1692" s="14" t="str">
        <f>IF(AND(ISNUMBER(E1692),E1692&gt;0,ISNUMBER(F1692)),F1692/E1692-1,"")</f>
        <v/>
      </c>
      <c r="I1692" t="str" s="15">
        <v>Hold</v>
      </c>
      <c r="J1692" s="24"/>
      <c r="K1692" t="str" s="15">
        <v/>
      </c>
      <c r="L1692" s="17" t="str">
        <f>IF(AC1692="Local catalog","",IF(AG1692="Yes",IF(ISNUMBER(E1692),E1692,""),IF(I1692="Keep current",IF(ISNUMBER(E1692),E1692,""),IF(AH1692&lt;&gt;"Yes","",IF(I1692="Approve proposed",F1692,IF(AND(I1692="Use my price",AND(ISNUMBER(J1692),J1692&gt;0)),J1692,""))))))</f>
        <v/>
      </c>
      <c r="M1692" t="str" s="7">
        <f>IF(AND(AG1692="Yes",OR(I1692="Approve proposed",I1692="Use my price")),"CHECK: protected price kept current",IF(OR(I1692="Unreviewed",I1692=""),"Pending review",IF(I1692="Hold","On hold",IF(I1692="Keep current",IF(ISNUMBER(E1692),"Kept current","CHECK: no confirmed current price"),IF(AH1692&lt;&gt;"Yes","CHECK: source needs review",IF(AND(I1692="Use my price",NOT(AND(ISNUMBER(J1692),J1692&gt;0))),"CHECK: enter a price above zero",IF(NOT(OR(I1692="Approve proposed",I1692="Use my price")),"CHECK: choose a listed decision",IF(OR(NOT(ISNUMBER(L1692)),L1692&lt;=0,NOT(ISNUMBER(Y1692)),Y1692&lt;=0,X1692&gt;=1),"CHECK: price or base unavailable",IF(L1692/(Y1692*(1-X1692))-1&lt;0,"CHECK: price below local base","Ready")))))))))</f>
        <v>On hold</v>
      </c>
      <c r="N1692" s="18">
        <v>3.15</v>
      </c>
      <c r="O1692" s="19">
        <v>0.4</v>
      </c>
      <c r="Q1692" s="20" t="str">
        <f>IF(AND(ISNUMBER(L1692),ISNUMBER(Y1692),Y1692&gt;0,X1692&lt;1),ROUND(L1692/(Y1692*(1-X1692))-1,4),"")</f>
        <v/>
      </c>
      <c r="R1692" s="12">
        <v>0</v>
      </c>
      <c r="S1692" s="13">
        <f>IF(AND(ISNUMBER(E1692),E1692&gt;0,ISNUMBER(F1692)),R1692*(F1692/E1692-1)*(1-'Start Here'!$B$16),0)</f>
        <v>0</v>
      </c>
      <c r="T1692" s="17">
        <f>IF(AND(M1692="Ready",OR(I1692="Approve proposed",AND(I1692="Use my price",AND(ISNUMBER(J1692),J1692&gt;0))),ISNUMBER(L1692),E1692&gt;0),R1692*(L1692/E1692-1)*(1-'Start Here'!$B$16),0)</f>
        <v>0</v>
      </c>
      <c r="U1692" t="str" s="6">
        <v>No confirmed Local Line price/list; local calculation is reference only; Currently hidden; do not activate automatically</v>
      </c>
      <c r="V1692" t="str" s="21">
        <v>No</v>
      </c>
      <c r="W1692" t="str" s="21">
        <v>No</v>
      </c>
      <c r="X1692" s="22">
        <v>0</v>
      </c>
      <c r="Y1692" s="18">
        <v>2.25</v>
      </c>
      <c r="AB1692" t="str" s="6">
        <v/>
      </c>
      <c r="AC1692" t="str" s="6">
        <v>Local calculation only</v>
      </c>
      <c r="AD1692" s="23">
        <v>896390</v>
      </c>
      <c r="AE1692" s="23">
        <v>637202</v>
      </c>
      <c r="AF1692" t="str" s="23">
        <v>896390:637202:guest</v>
      </c>
      <c r="AG1692" t="str" s="23">
        <v>No</v>
      </c>
      <c r="AH1692" t="str" s="23">
        <v>No</v>
      </c>
      <c r="AI1692" s="18">
        <v>0</v>
      </c>
    </row>
    <row r="1693" ht="32" customHeight="1">
      <c r="A1693" t="str" s="7">
        <v>Grazier's Garden</v>
      </c>
      <c r="B1693" t="str" s="7">
        <v>Shishito Peppers</v>
      </c>
      <c r="C1693" t="str" s="7">
        <v>Lb.</v>
      </c>
      <c r="D1693" t="str" s="7">
        <v>SNAP</v>
      </c>
      <c r="E1693" s="12">
        <v>3.15</v>
      </c>
      <c r="F1693" s="13">
        <v>3.15</v>
      </c>
      <c r="G1693" s="13">
        <f>IF(AND(ISNUMBER(E1693),ISNUMBER(F1693)),F1693-E1693,"")</f>
        <v>0</v>
      </c>
      <c r="H1693" s="14">
        <f>IF(AND(ISNUMBER(E1693),E1693&gt;0,ISNUMBER(F1693)),F1693/E1693-1,"")</f>
        <v>0</v>
      </c>
      <c r="I1693" t="str" s="15">
        <v>Keep current</v>
      </c>
      <c r="J1693" s="16"/>
      <c r="K1693" t="str" s="15">
        <v/>
      </c>
      <c r="L1693" s="17">
        <f>IF(AC1693="Local catalog","",IF(AG1693="Yes",IF(ISNUMBER(E1693),E1693,""),IF(I1693="Keep current",IF(ISNUMBER(E1693),E1693,""),IF(AH1693&lt;&gt;"Yes","",IF(I1693="Approve proposed",F1693,IF(AND(I1693="Use my price",AND(ISNUMBER(J1693),J1693&gt;0)),J1693,""))))))</f>
        <v>3.15</v>
      </c>
      <c r="M1693" t="str" s="7">
        <f>IF(AND(AG1693="Yes",OR(I1693="Approve proposed",I1693="Use my price")),"CHECK: protected price kept current",IF(OR(I1693="Unreviewed",I1693=""),"Pending review",IF(I1693="Hold","On hold",IF(I1693="Keep current",IF(ISNUMBER(E1693),"Kept current","CHECK: no confirmed current price"),IF(AH1693&lt;&gt;"Yes","CHECK: source needs review",IF(AND(I1693="Use my price",NOT(AND(ISNUMBER(J1693),J1693&gt;0))),"CHECK: enter a price above zero",IF(NOT(OR(I1693="Approve proposed",I1693="Use my price")),"CHECK: choose a listed decision",IF(OR(NOT(ISNUMBER(L1693)),L1693&lt;=0,NOT(ISNUMBER(Y1693)),Y1693&lt;=0,X1693&gt;=1),"CHECK: price or base unavailable",IF(L1693/(Y1693*(1-X1693))-1&lt;0,"CHECK: price below local base","Ready")))))))))</f>
        <v>Kept current</v>
      </c>
      <c r="N1693" s="18">
        <v>3.15</v>
      </c>
      <c r="O1693" s="19">
        <v>0.4</v>
      </c>
      <c r="P1693" s="14">
        <v>0.4</v>
      </c>
      <c r="Q1693" s="20">
        <f>IF(AND(ISNUMBER(L1693),ISNUMBER(Y1693),Y1693&gt;0,X1693&lt;1),ROUND(L1693/(Y1693*(1-X1693))-1,4),"")</f>
        <v>0.4</v>
      </c>
      <c r="R1693" s="12">
        <v>0</v>
      </c>
      <c r="S1693" s="13">
        <f>IF(AND(ISNUMBER(E1693),E1693&gt;0,ISNUMBER(F1693)),R1693*(F1693/E1693-1)*(1-'Start Here'!$B$16),0)</f>
        <v>0</v>
      </c>
      <c r="T1693" s="17">
        <f>IF(AND(M1693="Ready",OR(I1693="Approve proposed",AND(I1693="Use my price",AND(ISNUMBER(J1693),J1693&gt;0))),ISNUMBER(L1693),E1693&gt;0),R1693*(L1693/E1693-1)*(1-'Start Here'!$B$16),0)</f>
        <v>0</v>
      </c>
      <c r="U1693" t="str" s="6">
        <v>SNAP: preserve existing selling price; Currently hidden; do not activate automatically</v>
      </c>
      <c r="V1693" t="str" s="21">
        <v>No</v>
      </c>
      <c r="W1693" t="str" s="21">
        <v>No</v>
      </c>
      <c r="X1693" s="22">
        <v>0</v>
      </c>
      <c r="Y1693" s="18">
        <v>2.25</v>
      </c>
      <c r="AB1693" t="str" s="6">
        <v>2026-10-01 10:41:27 UTC</v>
      </c>
      <c r="AC1693" t="str" s="6">
        <v>Local Line cache</v>
      </c>
      <c r="AD1693" s="23">
        <v>896390</v>
      </c>
      <c r="AE1693" s="23">
        <v>637202</v>
      </c>
      <c r="AF1693" t="str" s="23">
        <v>896390:637202:snap</v>
      </c>
      <c r="AG1693" t="str" s="23">
        <v>Yes</v>
      </c>
      <c r="AH1693" t="str" s="23">
        <v>Yes</v>
      </c>
      <c r="AI1693" s="18">
        <v>0</v>
      </c>
    </row>
    <row r="1694" ht="32" customHeight="1">
      <c r="A1694" t="str" s="7">
        <v>Grazier's Garden</v>
      </c>
      <c r="B1694" t="str" s="7">
        <v>Sora Radish</v>
      </c>
      <c r="C1694" t="str" s="7">
        <v>each</v>
      </c>
      <c r="D1694" t="str" s="7">
        <v>Herd Share Members</v>
      </c>
      <c r="E1694" s="12">
        <v>2.8</v>
      </c>
      <c r="F1694" s="13">
        <v>3.02</v>
      </c>
      <c r="G1694" s="13">
        <f>IF(AND(ISNUMBER(E1694),ISNUMBER(F1694)),F1694-E1694,"")</f>
        <v>0.22</v>
      </c>
      <c r="H1694" s="14">
        <f>IF(AND(ISNUMBER(E1694),E1694&gt;0,ISNUMBER(F1694)),F1694/E1694-1,"")</f>
        <v>0.07857142857142874</v>
      </c>
      <c r="I1694" t="str" s="15">
        <v>Unreviewed</v>
      </c>
      <c r="J1694" s="16"/>
      <c r="K1694" t="str" s="15">
        <v/>
      </c>
      <c r="L1694" s="17" t="str">
        <f>IF(AC1694="Local catalog","",IF(AG1694="Yes",IF(ISNUMBER(E1694),E1694,""),IF(I1694="Keep current",IF(ISNUMBER(E1694),E1694,""),IF(AH1694&lt;&gt;"Yes","",IF(I1694="Approve proposed",F1694,IF(AND(I1694="Use my price",AND(ISNUMBER(J1694),J1694&gt;0)),J1694,""))))))</f>
        <v/>
      </c>
      <c r="M1694" t="str" s="7">
        <f>IF(AND(AG1694="Yes",OR(I1694="Approve proposed",I1694="Use my price")),"CHECK: protected price kept current",IF(OR(I1694="Unreviewed",I1694=""),"Pending review",IF(I1694="Hold","On hold",IF(I1694="Keep current",IF(ISNUMBER(E1694),"Kept current","CHECK: no confirmed current price"),IF(AH1694&lt;&gt;"Yes","CHECK: source needs review",IF(AND(I1694="Use my price",NOT(AND(ISNUMBER(J1694),J1694&gt;0))),"CHECK: enter a price above zero",IF(NOT(OR(I1694="Approve proposed",I1694="Use my price")),"CHECK: choose a listed decision",IF(OR(NOT(ISNUMBER(L1694)),L1694&lt;=0,NOT(ISNUMBER(Y1694)),Y1694&lt;=0,X1694&gt;=1),"CHECK: price or base unavailable",IF(L1694/(Y1694*(1-X1694))-1&lt;0,"CHECK: price below local base","Ready")))))))))</f>
        <v>Pending review</v>
      </c>
      <c r="N1694" s="18">
        <v>2.8</v>
      </c>
      <c r="O1694" s="19">
        <v>0.4</v>
      </c>
      <c r="P1694" s="14">
        <v>0.51</v>
      </c>
      <c r="Q1694" s="20" t="str">
        <f>IF(AND(ISNUMBER(L1694),ISNUMBER(Y1694),Y1694&gt;0,X1694&lt;1),ROUND(L1694/(Y1694*(1-X1694))-1,4),"")</f>
        <v/>
      </c>
      <c r="R1694" s="12">
        <v>0</v>
      </c>
      <c r="S1694" s="13">
        <f>IF(AND(ISNUMBER(E1694),E1694&gt;0,ISNUMBER(F1694)),R1694*(F1694/E1694-1)*(1-'Start Here'!$B$16),0)</f>
        <v>0</v>
      </c>
      <c r="T1694" s="17">
        <f>IF(AND(M1694="Ready",OR(I1694="Approve proposed",AND(I1694="Use my price",AND(ISNUMBER(J1694),J1694&gt;0))),ISNUMBER(L1694),E1694&gt;0),R1694*(L1694/E1694-1)*(1-'Start Here'!$B$16),0)</f>
        <v>0</v>
      </c>
      <c r="U1694" t="str" s="6">
        <v>Currently hidden; do not activate automatically</v>
      </c>
      <c r="V1694" t="str" s="21">
        <v>No</v>
      </c>
      <c r="W1694" t="str" s="21">
        <v>No</v>
      </c>
      <c r="X1694" s="22">
        <v>0</v>
      </c>
      <c r="Y1694" s="18">
        <v>2</v>
      </c>
      <c r="AB1694" t="str" s="6">
        <v>2026-10-01 10:41:27 UTC</v>
      </c>
      <c r="AC1694" t="str" s="6">
        <v>Local Line cache</v>
      </c>
      <c r="AD1694" s="23">
        <v>805999</v>
      </c>
      <c r="AE1694" s="23">
        <v>527059</v>
      </c>
      <c r="AF1694" t="str" s="23">
        <v>805999:527059:herdShare</v>
      </c>
      <c r="AG1694" t="str" s="23">
        <v>No</v>
      </c>
      <c r="AH1694" t="str" s="23">
        <v>Yes</v>
      </c>
      <c r="AI1694" s="18">
        <v>0</v>
      </c>
    </row>
    <row r="1695" ht="32" customHeight="1">
      <c r="A1695" t="str" s="7">
        <v>Grazier's Garden</v>
      </c>
      <c r="B1695" t="str" s="7">
        <v>Sora Radish</v>
      </c>
      <c r="C1695" t="str" s="7">
        <v>each</v>
      </c>
      <c r="D1695" t="str" s="7">
        <v>CSA Members</v>
      </c>
      <c r="E1695" s="12">
        <v>2.8</v>
      </c>
      <c r="F1695" s="13">
        <v>3.02</v>
      </c>
      <c r="G1695" s="13">
        <f>IF(AND(ISNUMBER(E1695),ISNUMBER(F1695)),F1695-E1695,"")</f>
        <v>0.22</v>
      </c>
      <c r="H1695" s="14">
        <f>IF(AND(ISNUMBER(E1695),E1695&gt;0,ISNUMBER(F1695)),F1695/E1695-1,"")</f>
        <v>0.07857142857142874</v>
      </c>
      <c r="I1695" t="str" s="15">
        <v>Unreviewed</v>
      </c>
      <c r="J1695" s="16"/>
      <c r="K1695" t="str" s="15">
        <v/>
      </c>
      <c r="L1695" s="17" t="str">
        <f>IF(AC1695="Local catalog","",IF(AG1695="Yes",IF(ISNUMBER(E1695),E1695,""),IF(I1695="Keep current",IF(ISNUMBER(E1695),E1695,""),IF(AH1695&lt;&gt;"Yes","",IF(I1695="Approve proposed",F1695,IF(AND(I1695="Use my price",AND(ISNUMBER(J1695),J1695&gt;0)),J1695,""))))))</f>
        <v/>
      </c>
      <c r="M1695" t="str" s="7">
        <f>IF(AND(AG1695="Yes",OR(I1695="Approve proposed",I1695="Use my price")),"CHECK: protected price kept current",IF(OR(I1695="Unreviewed",I1695=""),"Pending review",IF(I1695="Hold","On hold",IF(I1695="Keep current",IF(ISNUMBER(E1695),"Kept current","CHECK: no confirmed current price"),IF(AH1695&lt;&gt;"Yes","CHECK: source needs review",IF(AND(I1695="Use my price",NOT(AND(ISNUMBER(J1695),J1695&gt;0))),"CHECK: enter a price above zero",IF(NOT(OR(I1695="Approve proposed",I1695="Use my price")),"CHECK: choose a listed decision",IF(OR(NOT(ISNUMBER(L1695)),L1695&lt;=0,NOT(ISNUMBER(Y1695)),Y1695&lt;=0,X1695&gt;=1),"CHECK: price or base unavailable",IF(L1695/(Y1695*(1-X1695))-1&lt;0,"CHECK: price below local base","Ready")))))))))</f>
        <v>Pending review</v>
      </c>
      <c r="N1695" s="18">
        <v>2.8</v>
      </c>
      <c r="O1695" s="19">
        <v>0.4</v>
      </c>
      <c r="P1695" s="14">
        <v>0.51</v>
      </c>
      <c r="Q1695" s="20" t="str">
        <f>IF(AND(ISNUMBER(L1695),ISNUMBER(Y1695),Y1695&gt;0,X1695&lt;1),ROUND(L1695/(Y1695*(1-X1695))-1,4),"")</f>
        <v/>
      </c>
      <c r="R1695" s="12">
        <v>0</v>
      </c>
      <c r="S1695" s="13">
        <f>IF(AND(ISNUMBER(E1695),E1695&gt;0,ISNUMBER(F1695)),R1695*(F1695/E1695-1)*(1-'Start Here'!$B$16),0)</f>
        <v>0</v>
      </c>
      <c r="T1695" s="17">
        <f>IF(AND(M1695="Ready",OR(I1695="Approve proposed",AND(I1695="Use my price",AND(ISNUMBER(J1695),J1695&gt;0))),ISNUMBER(L1695),E1695&gt;0),R1695*(L1695/E1695-1)*(1-'Start Here'!$B$16),0)</f>
        <v>0</v>
      </c>
      <c r="U1695" t="str" s="6">
        <v>Currently hidden; do not activate automatically</v>
      </c>
      <c r="V1695" t="str" s="21">
        <v>No</v>
      </c>
      <c r="W1695" t="str" s="21">
        <v>No</v>
      </c>
      <c r="X1695" s="22">
        <v>0</v>
      </c>
      <c r="Y1695" s="18">
        <v>2</v>
      </c>
      <c r="AB1695" t="str" s="6">
        <v>2026-10-01 10:41:27 UTC</v>
      </c>
      <c r="AC1695" t="str" s="6">
        <v>Local Line cache</v>
      </c>
      <c r="AD1695" s="23">
        <v>805999</v>
      </c>
      <c r="AE1695" s="23">
        <v>527059</v>
      </c>
      <c r="AF1695" t="str" s="23">
        <v>805999:527059:member</v>
      </c>
      <c r="AG1695" t="str" s="23">
        <v>No</v>
      </c>
      <c r="AH1695" t="str" s="23">
        <v>Yes</v>
      </c>
      <c r="AI1695" s="18">
        <v>0</v>
      </c>
    </row>
    <row r="1696" ht="32" customHeight="1">
      <c r="A1696" t="str" s="7">
        <v>Grazier's Garden</v>
      </c>
      <c r="B1696" t="str" s="7">
        <v>Sora Radish</v>
      </c>
      <c r="C1696" t="str" s="7">
        <v>each</v>
      </c>
      <c r="D1696" t="str" s="7">
        <v>Guest Basket</v>
      </c>
      <c r="E1696" s="12">
        <v>2.8</v>
      </c>
      <c r="F1696" s="13">
        <v>3.02</v>
      </c>
      <c r="G1696" s="13">
        <f>IF(AND(ISNUMBER(E1696),ISNUMBER(F1696)),F1696-E1696,"")</f>
        <v>0.22</v>
      </c>
      <c r="H1696" s="14">
        <f>IF(AND(ISNUMBER(E1696),E1696&gt;0,ISNUMBER(F1696)),F1696/E1696-1,"")</f>
        <v>0.07857142857142874</v>
      </c>
      <c r="I1696" t="str" s="15">
        <v>Unreviewed</v>
      </c>
      <c r="J1696" s="16"/>
      <c r="K1696" t="str" s="15">
        <v/>
      </c>
      <c r="L1696" s="17" t="str">
        <f>IF(AC1696="Local catalog","",IF(AG1696="Yes",IF(ISNUMBER(E1696),E1696,""),IF(I1696="Keep current",IF(ISNUMBER(E1696),E1696,""),IF(AH1696&lt;&gt;"Yes","",IF(I1696="Approve proposed",F1696,IF(AND(I1696="Use my price",AND(ISNUMBER(J1696),J1696&gt;0)),J1696,""))))))</f>
        <v/>
      </c>
      <c r="M1696" t="str" s="7">
        <f>IF(AND(AG1696="Yes",OR(I1696="Approve proposed",I1696="Use my price")),"CHECK: protected price kept current",IF(OR(I1696="Unreviewed",I1696=""),"Pending review",IF(I1696="Hold","On hold",IF(I1696="Keep current",IF(ISNUMBER(E1696),"Kept current","CHECK: no confirmed current price"),IF(AH1696&lt;&gt;"Yes","CHECK: source needs review",IF(AND(I1696="Use my price",NOT(AND(ISNUMBER(J1696),J1696&gt;0))),"CHECK: enter a price above zero",IF(NOT(OR(I1696="Approve proposed",I1696="Use my price")),"CHECK: choose a listed decision",IF(OR(NOT(ISNUMBER(L1696)),L1696&lt;=0,NOT(ISNUMBER(Y1696)),Y1696&lt;=0,X1696&gt;=1),"CHECK: price or base unavailable",IF(L1696/(Y1696*(1-X1696))-1&lt;0,"CHECK: price below local base","Ready")))))))))</f>
        <v>Pending review</v>
      </c>
      <c r="N1696" s="18">
        <v>2.8</v>
      </c>
      <c r="O1696" s="19">
        <v>0.4</v>
      </c>
      <c r="P1696" s="14">
        <v>0.51</v>
      </c>
      <c r="Q1696" s="20" t="str">
        <f>IF(AND(ISNUMBER(L1696),ISNUMBER(Y1696),Y1696&gt;0,X1696&lt;1),ROUND(L1696/(Y1696*(1-X1696))-1,4),"")</f>
        <v/>
      </c>
      <c r="R1696" s="12">
        <v>0</v>
      </c>
      <c r="S1696" s="13">
        <f>IF(AND(ISNUMBER(E1696),E1696&gt;0,ISNUMBER(F1696)),R1696*(F1696/E1696-1)*(1-'Start Here'!$B$16),0)</f>
        <v>0</v>
      </c>
      <c r="T1696" s="17">
        <f>IF(AND(M1696="Ready",OR(I1696="Approve proposed",AND(I1696="Use my price",AND(ISNUMBER(J1696),J1696&gt;0))),ISNUMBER(L1696),E1696&gt;0),R1696*(L1696/E1696-1)*(1-'Start Here'!$B$16),0)</f>
        <v>0</v>
      </c>
      <c r="U1696" t="str" s="6">
        <v>Currently hidden; do not activate automatically</v>
      </c>
      <c r="V1696" t="str" s="21">
        <v>No</v>
      </c>
      <c r="W1696" t="str" s="21">
        <v>No</v>
      </c>
      <c r="X1696" s="22">
        <v>0</v>
      </c>
      <c r="Y1696" s="18">
        <v>2</v>
      </c>
      <c r="AB1696" t="str" s="6">
        <v>2026-10-01 10:41:27 UTC</v>
      </c>
      <c r="AC1696" t="str" s="6">
        <v>Local Line cache</v>
      </c>
      <c r="AD1696" s="23">
        <v>805999</v>
      </c>
      <c r="AE1696" s="23">
        <v>527059</v>
      </c>
      <c r="AF1696" t="str" s="23">
        <v>805999:527059:guest</v>
      </c>
      <c r="AG1696" t="str" s="23">
        <v>No</v>
      </c>
      <c r="AH1696" t="str" s="23">
        <v>Yes</v>
      </c>
      <c r="AI1696" s="18">
        <v>0</v>
      </c>
    </row>
    <row r="1697" ht="32" customHeight="1">
      <c r="A1697" t="str" s="7">
        <v>Grazier's Garden</v>
      </c>
      <c r="B1697" t="str" s="7">
        <v>Sora Radish</v>
      </c>
      <c r="C1697" t="str" s="7">
        <v>each</v>
      </c>
      <c r="D1697" t="str" s="7">
        <v>SNAP</v>
      </c>
      <c r="E1697" s="12">
        <v>2.8</v>
      </c>
      <c r="F1697" s="13">
        <v>2.8</v>
      </c>
      <c r="G1697" s="13">
        <f>IF(AND(ISNUMBER(E1697),ISNUMBER(F1697)),F1697-E1697,"")</f>
        <v>0</v>
      </c>
      <c r="H1697" s="14">
        <f>IF(AND(ISNUMBER(E1697),E1697&gt;0,ISNUMBER(F1697)),F1697/E1697-1,"")</f>
        <v>0</v>
      </c>
      <c r="I1697" t="str" s="15">
        <v>Keep current</v>
      </c>
      <c r="J1697" s="16"/>
      <c r="K1697" t="str" s="15">
        <v/>
      </c>
      <c r="L1697" s="17">
        <f>IF(AC1697="Local catalog","",IF(AG1697="Yes",IF(ISNUMBER(E1697),E1697,""),IF(I1697="Keep current",IF(ISNUMBER(E1697),E1697,""),IF(AH1697&lt;&gt;"Yes","",IF(I1697="Approve proposed",F1697,IF(AND(I1697="Use my price",AND(ISNUMBER(J1697),J1697&gt;0)),J1697,""))))))</f>
        <v>2.8</v>
      </c>
      <c r="M1697" t="str" s="7">
        <f>IF(AND(AG1697="Yes",OR(I1697="Approve proposed",I1697="Use my price")),"CHECK: protected price kept current",IF(OR(I1697="Unreviewed",I1697=""),"Pending review",IF(I1697="Hold","On hold",IF(I1697="Keep current",IF(ISNUMBER(E1697),"Kept current","CHECK: no confirmed current price"),IF(AH1697&lt;&gt;"Yes","CHECK: source needs review",IF(AND(I1697="Use my price",NOT(AND(ISNUMBER(J1697),J1697&gt;0))),"CHECK: enter a price above zero",IF(NOT(OR(I1697="Approve proposed",I1697="Use my price")),"CHECK: choose a listed decision",IF(OR(NOT(ISNUMBER(L1697)),L1697&lt;=0,NOT(ISNUMBER(Y1697)),Y1697&lt;=0,X1697&gt;=1),"CHECK: price or base unavailable",IF(L1697/(Y1697*(1-X1697))-1&lt;0,"CHECK: price below local base","Ready")))))))))</f>
        <v>Kept current</v>
      </c>
      <c r="N1697" s="18">
        <v>2.8</v>
      </c>
      <c r="O1697" s="19">
        <v>0.4</v>
      </c>
      <c r="P1697" s="14">
        <v>0.4</v>
      </c>
      <c r="Q1697" s="20">
        <f>IF(AND(ISNUMBER(L1697),ISNUMBER(Y1697),Y1697&gt;0,X1697&lt;1),ROUND(L1697/(Y1697*(1-X1697))-1,4),"")</f>
        <v>0.4</v>
      </c>
      <c r="R1697" s="12">
        <v>0</v>
      </c>
      <c r="S1697" s="13">
        <f>IF(AND(ISNUMBER(E1697),E1697&gt;0,ISNUMBER(F1697)),R1697*(F1697/E1697-1)*(1-'Start Here'!$B$16),0)</f>
        <v>0</v>
      </c>
      <c r="T1697" s="17">
        <f>IF(AND(M1697="Ready",OR(I1697="Approve proposed",AND(I1697="Use my price",AND(ISNUMBER(J1697),J1697&gt;0))),ISNUMBER(L1697),E1697&gt;0),R1697*(L1697/E1697-1)*(1-'Start Here'!$B$16),0)</f>
        <v>0</v>
      </c>
      <c r="U1697" t="str" s="6">
        <v>SNAP: preserve existing selling price; Currently hidden; do not activate automatically</v>
      </c>
      <c r="V1697" t="str" s="21">
        <v>No</v>
      </c>
      <c r="W1697" t="str" s="21">
        <v>No</v>
      </c>
      <c r="X1697" s="22">
        <v>0</v>
      </c>
      <c r="Y1697" s="18">
        <v>2</v>
      </c>
      <c r="AB1697" t="str" s="6">
        <v>2026-10-01 10:41:27 UTC</v>
      </c>
      <c r="AC1697" t="str" s="6">
        <v>Local Line cache</v>
      </c>
      <c r="AD1697" s="23">
        <v>805999</v>
      </c>
      <c r="AE1697" s="23">
        <v>527059</v>
      </c>
      <c r="AF1697" t="str" s="23">
        <v>805999:527059:snap</v>
      </c>
      <c r="AG1697" t="str" s="23">
        <v>Yes</v>
      </c>
      <c r="AH1697" t="str" s="23">
        <v>Yes</v>
      </c>
      <c r="AI1697" s="18">
        <v>0</v>
      </c>
    </row>
    <row r="1698" ht="32" customHeight="1">
      <c r="A1698" t="str" s="7">
        <v>Grazier's Garden</v>
      </c>
      <c r="B1698" t="str" s="7">
        <v>Spanish Onion</v>
      </c>
      <c r="C1698" t="str" s="7">
        <v>pound</v>
      </c>
      <c r="D1698" t="str" s="7">
        <v>Herd Share Members</v>
      </c>
      <c r="E1698" s="12">
        <v>5.25</v>
      </c>
      <c r="F1698" s="13">
        <v>5.67</v>
      </c>
      <c r="G1698" s="13">
        <f>IF(AND(ISNUMBER(E1698),ISNUMBER(F1698)),F1698-E1698,"")</f>
        <v>0.42</v>
      </c>
      <c r="H1698" s="14">
        <f>IF(AND(ISNUMBER(E1698),E1698&gt;0,ISNUMBER(F1698)),F1698/E1698-1,"")</f>
        <v>0.08000000000000007</v>
      </c>
      <c r="I1698" t="str" s="15">
        <v>Unreviewed</v>
      </c>
      <c r="J1698" s="16"/>
      <c r="K1698" t="str" s="15">
        <v/>
      </c>
      <c r="L1698" s="17" t="str">
        <f>IF(AC1698="Local catalog","",IF(AG1698="Yes",IF(ISNUMBER(E1698),E1698,""),IF(I1698="Keep current",IF(ISNUMBER(E1698),E1698,""),IF(AH1698&lt;&gt;"Yes","",IF(I1698="Approve proposed",F1698,IF(AND(I1698="Use my price",AND(ISNUMBER(J1698),J1698&gt;0)),J1698,""))))))</f>
        <v/>
      </c>
      <c r="M1698" t="str" s="7">
        <f>IF(AND(AG1698="Yes",OR(I1698="Approve proposed",I1698="Use my price")),"CHECK: protected price kept current",IF(OR(I1698="Unreviewed",I1698=""),"Pending review",IF(I1698="Hold","On hold",IF(I1698="Keep current",IF(ISNUMBER(E1698),"Kept current","CHECK: no confirmed current price"),IF(AH1698&lt;&gt;"Yes","CHECK: source needs review",IF(AND(I1698="Use my price",NOT(AND(ISNUMBER(J1698),J1698&gt;0))),"CHECK: enter a price above zero",IF(NOT(OR(I1698="Approve proposed",I1698="Use my price")),"CHECK: choose a listed decision",IF(OR(NOT(ISNUMBER(L1698)),L1698&lt;=0,NOT(ISNUMBER(Y1698)),Y1698&lt;=0,X1698&gt;=1),"CHECK: price or base unavailable",IF(L1698/(Y1698*(1-X1698))-1&lt;0,"CHECK: price below local base","Ready")))))))))</f>
        <v>Pending review</v>
      </c>
      <c r="N1698" s="18">
        <v>5.25</v>
      </c>
      <c r="O1698" s="19">
        <v>0.4</v>
      </c>
      <c r="P1698" s="14">
        <v>0.512</v>
      </c>
      <c r="Q1698" s="20" t="str">
        <f>IF(AND(ISNUMBER(L1698),ISNUMBER(Y1698),Y1698&gt;0,X1698&lt;1),ROUND(L1698/(Y1698*(1-X1698))-1,4),"")</f>
        <v/>
      </c>
      <c r="R1698" s="12">
        <v>0</v>
      </c>
      <c r="S1698" s="13">
        <f>IF(AND(ISNUMBER(E1698),E1698&gt;0,ISNUMBER(F1698)),R1698*(F1698/E1698-1)*(1-'Start Here'!$B$16),0)</f>
        <v>0</v>
      </c>
      <c r="T1698" s="17">
        <f>IF(AND(M1698="Ready",OR(I1698="Approve proposed",AND(I1698="Use my price",AND(ISNUMBER(J1698),J1698&gt;0))),ISNUMBER(L1698),E1698&gt;0),R1698*(L1698/E1698-1)*(1-'Start Here'!$B$16),0)</f>
        <v>0</v>
      </c>
      <c r="U1698" t="str" s="6">
        <v>Currently hidden; do not activate automatically</v>
      </c>
      <c r="V1698" t="str" s="21">
        <v>No</v>
      </c>
      <c r="W1698" t="str" s="21">
        <v>No</v>
      </c>
      <c r="X1698" s="22">
        <v>0</v>
      </c>
      <c r="Y1698" s="18">
        <v>3.75</v>
      </c>
      <c r="AB1698" t="str" s="6">
        <v>2026-10-01 10:41:27 UTC</v>
      </c>
      <c r="AC1698" t="str" s="6">
        <v>Local Line cache</v>
      </c>
      <c r="AD1698" s="23">
        <v>812624</v>
      </c>
      <c r="AE1698" s="23">
        <v>534492</v>
      </c>
      <c r="AF1698" t="str" s="23">
        <v>812624:534492:herdShare</v>
      </c>
      <c r="AG1698" t="str" s="23">
        <v>No</v>
      </c>
      <c r="AH1698" t="str" s="23">
        <v>Yes</v>
      </c>
      <c r="AI1698" s="18">
        <v>0</v>
      </c>
    </row>
    <row r="1699" ht="32" customHeight="1">
      <c r="A1699" t="str" s="7">
        <v>Grazier's Garden</v>
      </c>
      <c r="B1699" t="str" s="7">
        <v>Spanish Onion</v>
      </c>
      <c r="C1699" t="str" s="7">
        <v>pound</v>
      </c>
      <c r="D1699" t="str" s="7">
        <v>CSA Members</v>
      </c>
      <c r="E1699" s="12">
        <v>5.25</v>
      </c>
      <c r="F1699" s="13">
        <v>5.67</v>
      </c>
      <c r="G1699" s="13">
        <f>IF(AND(ISNUMBER(E1699),ISNUMBER(F1699)),F1699-E1699,"")</f>
        <v>0.42</v>
      </c>
      <c r="H1699" s="14">
        <f>IF(AND(ISNUMBER(E1699),E1699&gt;0,ISNUMBER(F1699)),F1699/E1699-1,"")</f>
        <v>0.08000000000000007</v>
      </c>
      <c r="I1699" t="str" s="15">
        <v>Unreviewed</v>
      </c>
      <c r="J1699" s="16"/>
      <c r="K1699" t="str" s="15">
        <v/>
      </c>
      <c r="L1699" s="17" t="str">
        <f>IF(AC1699="Local catalog","",IF(AG1699="Yes",IF(ISNUMBER(E1699),E1699,""),IF(I1699="Keep current",IF(ISNUMBER(E1699),E1699,""),IF(AH1699&lt;&gt;"Yes","",IF(I1699="Approve proposed",F1699,IF(AND(I1699="Use my price",AND(ISNUMBER(J1699),J1699&gt;0)),J1699,""))))))</f>
        <v/>
      </c>
      <c r="M1699" t="str" s="7">
        <f>IF(AND(AG1699="Yes",OR(I1699="Approve proposed",I1699="Use my price")),"CHECK: protected price kept current",IF(OR(I1699="Unreviewed",I1699=""),"Pending review",IF(I1699="Hold","On hold",IF(I1699="Keep current",IF(ISNUMBER(E1699),"Kept current","CHECK: no confirmed current price"),IF(AH1699&lt;&gt;"Yes","CHECK: source needs review",IF(AND(I1699="Use my price",NOT(AND(ISNUMBER(J1699),J1699&gt;0))),"CHECK: enter a price above zero",IF(NOT(OR(I1699="Approve proposed",I1699="Use my price")),"CHECK: choose a listed decision",IF(OR(NOT(ISNUMBER(L1699)),L1699&lt;=0,NOT(ISNUMBER(Y1699)),Y1699&lt;=0,X1699&gt;=1),"CHECK: price or base unavailable",IF(L1699/(Y1699*(1-X1699))-1&lt;0,"CHECK: price below local base","Ready")))))))))</f>
        <v>Pending review</v>
      </c>
      <c r="N1699" s="18">
        <v>5.25</v>
      </c>
      <c r="O1699" s="19">
        <v>0.4</v>
      </c>
      <c r="P1699" s="14">
        <v>0.512</v>
      </c>
      <c r="Q1699" s="20" t="str">
        <f>IF(AND(ISNUMBER(L1699),ISNUMBER(Y1699),Y1699&gt;0,X1699&lt;1),ROUND(L1699/(Y1699*(1-X1699))-1,4),"")</f>
        <v/>
      </c>
      <c r="R1699" s="12">
        <v>0</v>
      </c>
      <c r="S1699" s="13">
        <f>IF(AND(ISNUMBER(E1699),E1699&gt;0,ISNUMBER(F1699)),R1699*(F1699/E1699-1)*(1-'Start Here'!$B$16),0)</f>
        <v>0</v>
      </c>
      <c r="T1699" s="17">
        <f>IF(AND(M1699="Ready",OR(I1699="Approve proposed",AND(I1699="Use my price",AND(ISNUMBER(J1699),J1699&gt;0))),ISNUMBER(L1699),E1699&gt;0),R1699*(L1699/E1699-1)*(1-'Start Here'!$B$16),0)</f>
        <v>0</v>
      </c>
      <c r="U1699" t="str" s="6">
        <v>Currently hidden; do not activate automatically</v>
      </c>
      <c r="V1699" t="str" s="21">
        <v>No</v>
      </c>
      <c r="W1699" t="str" s="21">
        <v>No</v>
      </c>
      <c r="X1699" s="22">
        <v>0</v>
      </c>
      <c r="Y1699" s="18">
        <v>3.75</v>
      </c>
      <c r="AB1699" t="str" s="6">
        <v>2026-10-01 10:41:27 UTC</v>
      </c>
      <c r="AC1699" t="str" s="6">
        <v>Local Line cache</v>
      </c>
      <c r="AD1699" s="23">
        <v>812624</v>
      </c>
      <c r="AE1699" s="23">
        <v>534492</v>
      </c>
      <c r="AF1699" t="str" s="23">
        <v>812624:534492:member</v>
      </c>
      <c r="AG1699" t="str" s="23">
        <v>No</v>
      </c>
      <c r="AH1699" t="str" s="23">
        <v>Yes</v>
      </c>
      <c r="AI1699" s="18">
        <v>0</v>
      </c>
    </row>
    <row r="1700" ht="32" customHeight="1">
      <c r="A1700" t="str" s="7">
        <v>Grazier's Garden</v>
      </c>
      <c r="B1700" t="str" s="7">
        <v>Spanish Onion</v>
      </c>
      <c r="C1700" t="str" s="7">
        <v>pound</v>
      </c>
      <c r="D1700" t="str" s="7">
        <v>Guest Basket</v>
      </c>
      <c r="E1700" s="12">
        <v>5.25</v>
      </c>
      <c r="F1700" s="13">
        <v>5.67</v>
      </c>
      <c r="G1700" s="13">
        <f>IF(AND(ISNUMBER(E1700),ISNUMBER(F1700)),F1700-E1700,"")</f>
        <v>0.42</v>
      </c>
      <c r="H1700" s="14">
        <f>IF(AND(ISNUMBER(E1700),E1700&gt;0,ISNUMBER(F1700)),F1700/E1700-1,"")</f>
        <v>0.08000000000000007</v>
      </c>
      <c r="I1700" t="str" s="15">
        <v>Unreviewed</v>
      </c>
      <c r="J1700" s="16"/>
      <c r="K1700" t="str" s="15">
        <v/>
      </c>
      <c r="L1700" s="17" t="str">
        <f>IF(AC1700="Local catalog","",IF(AG1700="Yes",IF(ISNUMBER(E1700),E1700,""),IF(I1700="Keep current",IF(ISNUMBER(E1700),E1700,""),IF(AH1700&lt;&gt;"Yes","",IF(I1700="Approve proposed",F1700,IF(AND(I1700="Use my price",AND(ISNUMBER(J1700),J1700&gt;0)),J1700,""))))))</f>
        <v/>
      </c>
      <c r="M1700" t="str" s="7">
        <f>IF(AND(AG1700="Yes",OR(I1700="Approve proposed",I1700="Use my price")),"CHECK: protected price kept current",IF(OR(I1700="Unreviewed",I1700=""),"Pending review",IF(I1700="Hold","On hold",IF(I1700="Keep current",IF(ISNUMBER(E1700),"Kept current","CHECK: no confirmed current price"),IF(AH1700&lt;&gt;"Yes","CHECK: source needs review",IF(AND(I1700="Use my price",NOT(AND(ISNUMBER(J1700),J1700&gt;0))),"CHECK: enter a price above zero",IF(NOT(OR(I1700="Approve proposed",I1700="Use my price")),"CHECK: choose a listed decision",IF(OR(NOT(ISNUMBER(L1700)),L1700&lt;=0,NOT(ISNUMBER(Y1700)),Y1700&lt;=0,X1700&gt;=1),"CHECK: price or base unavailable",IF(L1700/(Y1700*(1-X1700))-1&lt;0,"CHECK: price below local base","Ready")))))))))</f>
        <v>Pending review</v>
      </c>
      <c r="N1700" s="18">
        <v>5.25</v>
      </c>
      <c r="O1700" s="19">
        <v>0.4</v>
      </c>
      <c r="P1700" s="14">
        <v>0.512</v>
      </c>
      <c r="Q1700" s="20" t="str">
        <f>IF(AND(ISNUMBER(L1700),ISNUMBER(Y1700),Y1700&gt;0,X1700&lt;1),ROUND(L1700/(Y1700*(1-X1700))-1,4),"")</f>
        <v/>
      </c>
      <c r="R1700" s="12">
        <v>0</v>
      </c>
      <c r="S1700" s="13">
        <f>IF(AND(ISNUMBER(E1700),E1700&gt;0,ISNUMBER(F1700)),R1700*(F1700/E1700-1)*(1-'Start Here'!$B$16),0)</f>
        <v>0</v>
      </c>
      <c r="T1700" s="17">
        <f>IF(AND(M1700="Ready",OR(I1700="Approve proposed",AND(I1700="Use my price",AND(ISNUMBER(J1700),J1700&gt;0))),ISNUMBER(L1700),E1700&gt;0),R1700*(L1700/E1700-1)*(1-'Start Here'!$B$16),0)</f>
        <v>0</v>
      </c>
      <c r="U1700" t="str" s="6">
        <v>Currently hidden; do not activate automatically</v>
      </c>
      <c r="V1700" t="str" s="21">
        <v>No</v>
      </c>
      <c r="W1700" t="str" s="21">
        <v>No</v>
      </c>
      <c r="X1700" s="22">
        <v>0</v>
      </c>
      <c r="Y1700" s="18">
        <v>3.75</v>
      </c>
      <c r="AB1700" t="str" s="6">
        <v>2026-10-01 10:41:27 UTC</v>
      </c>
      <c r="AC1700" t="str" s="6">
        <v>Local Line cache</v>
      </c>
      <c r="AD1700" s="23">
        <v>812624</v>
      </c>
      <c r="AE1700" s="23">
        <v>534492</v>
      </c>
      <c r="AF1700" t="str" s="23">
        <v>812624:534492:guest</v>
      </c>
      <c r="AG1700" t="str" s="23">
        <v>No</v>
      </c>
      <c r="AH1700" t="str" s="23">
        <v>Yes</v>
      </c>
      <c r="AI1700" s="18">
        <v>0</v>
      </c>
    </row>
    <row r="1701" ht="32" customHeight="1">
      <c r="A1701" t="str" s="7">
        <v>Grazier's Garden</v>
      </c>
      <c r="B1701" t="str" s="7">
        <v>Spanish Onion</v>
      </c>
      <c r="C1701" t="str" s="7">
        <v>pound</v>
      </c>
      <c r="D1701" t="str" s="7">
        <v>SNAP</v>
      </c>
      <c r="E1701" s="12">
        <v>5.25</v>
      </c>
      <c r="F1701" s="13">
        <v>5.25</v>
      </c>
      <c r="G1701" s="13">
        <f>IF(AND(ISNUMBER(E1701),ISNUMBER(F1701)),F1701-E1701,"")</f>
        <v>0</v>
      </c>
      <c r="H1701" s="14">
        <f>IF(AND(ISNUMBER(E1701),E1701&gt;0,ISNUMBER(F1701)),F1701/E1701-1,"")</f>
        <v>0</v>
      </c>
      <c r="I1701" t="str" s="15">
        <v>Keep current</v>
      </c>
      <c r="J1701" s="16"/>
      <c r="K1701" t="str" s="15">
        <v/>
      </c>
      <c r="L1701" s="17">
        <f>IF(AC1701="Local catalog","",IF(AG1701="Yes",IF(ISNUMBER(E1701),E1701,""),IF(I1701="Keep current",IF(ISNUMBER(E1701),E1701,""),IF(AH1701&lt;&gt;"Yes","",IF(I1701="Approve proposed",F1701,IF(AND(I1701="Use my price",AND(ISNUMBER(J1701),J1701&gt;0)),J1701,""))))))</f>
        <v>5.25</v>
      </c>
      <c r="M1701" t="str" s="7">
        <f>IF(AND(AG1701="Yes",OR(I1701="Approve proposed",I1701="Use my price")),"CHECK: protected price kept current",IF(OR(I1701="Unreviewed",I1701=""),"Pending review",IF(I1701="Hold","On hold",IF(I1701="Keep current",IF(ISNUMBER(E1701),"Kept current","CHECK: no confirmed current price"),IF(AH1701&lt;&gt;"Yes","CHECK: source needs review",IF(AND(I1701="Use my price",NOT(AND(ISNUMBER(J1701),J1701&gt;0))),"CHECK: enter a price above zero",IF(NOT(OR(I1701="Approve proposed",I1701="Use my price")),"CHECK: choose a listed decision",IF(OR(NOT(ISNUMBER(L1701)),L1701&lt;=0,NOT(ISNUMBER(Y1701)),Y1701&lt;=0,X1701&gt;=1),"CHECK: price or base unavailable",IF(L1701/(Y1701*(1-X1701))-1&lt;0,"CHECK: price below local base","Ready")))))))))</f>
        <v>Kept current</v>
      </c>
      <c r="N1701" s="18">
        <v>5.25</v>
      </c>
      <c r="O1701" s="19">
        <v>0.4</v>
      </c>
      <c r="P1701" s="14">
        <v>0.4</v>
      </c>
      <c r="Q1701" s="20">
        <f>IF(AND(ISNUMBER(L1701),ISNUMBER(Y1701),Y1701&gt;0,X1701&lt;1),ROUND(L1701/(Y1701*(1-X1701))-1,4),"")</f>
        <v>0.4</v>
      </c>
      <c r="R1701" s="12">
        <v>0</v>
      </c>
      <c r="S1701" s="13">
        <f>IF(AND(ISNUMBER(E1701),E1701&gt;0,ISNUMBER(F1701)),R1701*(F1701/E1701-1)*(1-'Start Here'!$B$16),0)</f>
        <v>0</v>
      </c>
      <c r="T1701" s="17">
        <f>IF(AND(M1701="Ready",OR(I1701="Approve proposed",AND(I1701="Use my price",AND(ISNUMBER(J1701),J1701&gt;0))),ISNUMBER(L1701),E1701&gt;0),R1701*(L1701/E1701-1)*(1-'Start Here'!$B$16),0)</f>
        <v>0</v>
      </c>
      <c r="U1701" t="str" s="6">
        <v>SNAP: preserve existing selling price; Currently hidden; do not activate automatically</v>
      </c>
      <c r="V1701" t="str" s="21">
        <v>No</v>
      </c>
      <c r="W1701" t="str" s="21">
        <v>No</v>
      </c>
      <c r="X1701" s="22">
        <v>0</v>
      </c>
      <c r="Y1701" s="18">
        <v>3.75</v>
      </c>
      <c r="AB1701" t="str" s="6">
        <v>2026-10-01 10:41:27 UTC</v>
      </c>
      <c r="AC1701" t="str" s="6">
        <v>Local Line cache</v>
      </c>
      <c r="AD1701" s="23">
        <v>812624</v>
      </c>
      <c r="AE1701" s="23">
        <v>534492</v>
      </c>
      <c r="AF1701" t="str" s="23">
        <v>812624:534492:snap</v>
      </c>
      <c r="AG1701" t="str" s="23">
        <v>Yes</v>
      </c>
      <c r="AH1701" t="str" s="23">
        <v>Yes</v>
      </c>
      <c r="AI1701" s="18">
        <v>0</v>
      </c>
    </row>
    <row r="1702" ht="32" customHeight="1">
      <c r="A1702" t="str" s="7">
        <v>Grazier's Garden</v>
      </c>
      <c r="B1702" t="str" s="7">
        <v>Speckled Roman Tomato</v>
      </c>
      <c r="C1702" t="str" s="7">
        <v>1 lb</v>
      </c>
      <c r="D1702" t="str" s="7">
        <v>Herd Share Members</v>
      </c>
      <c r="E1702" s="12">
        <v>5.95</v>
      </c>
      <c r="F1702" s="13">
        <v>6.43</v>
      </c>
      <c r="G1702" s="13">
        <f>IF(AND(ISNUMBER(E1702),ISNUMBER(F1702)),F1702-E1702,"")</f>
        <v>0.48</v>
      </c>
      <c r="H1702" s="14">
        <f>IF(AND(ISNUMBER(E1702),E1702&gt;0,ISNUMBER(F1702)),F1702/E1702-1,"")</f>
        <v>0.08067226890756296</v>
      </c>
      <c r="I1702" t="str" s="15">
        <v>Unreviewed</v>
      </c>
      <c r="J1702" s="16"/>
      <c r="K1702" t="str" s="15">
        <v/>
      </c>
      <c r="L1702" s="17" t="str">
        <f>IF(AC1702="Local catalog","",IF(AG1702="Yes",IF(ISNUMBER(E1702),E1702,""),IF(I1702="Keep current",IF(ISNUMBER(E1702),E1702,""),IF(AH1702&lt;&gt;"Yes","",IF(I1702="Approve proposed",F1702,IF(AND(I1702="Use my price",AND(ISNUMBER(J1702),J1702&gt;0)),J1702,""))))))</f>
        <v/>
      </c>
      <c r="M1702" t="str" s="7">
        <f>IF(AND(AG1702="Yes",OR(I1702="Approve proposed",I1702="Use my price")),"CHECK: protected price kept current",IF(OR(I1702="Unreviewed",I1702=""),"Pending review",IF(I1702="Hold","On hold",IF(I1702="Keep current",IF(ISNUMBER(E1702),"Kept current","CHECK: no confirmed current price"),IF(AH1702&lt;&gt;"Yes","CHECK: source needs review",IF(AND(I1702="Use my price",NOT(AND(ISNUMBER(J1702),J1702&gt;0))),"CHECK: enter a price above zero",IF(NOT(OR(I1702="Approve proposed",I1702="Use my price")),"CHECK: choose a listed decision",IF(OR(NOT(ISNUMBER(L1702)),L1702&lt;=0,NOT(ISNUMBER(Y1702)),Y1702&lt;=0,X1702&gt;=1),"CHECK: price or base unavailable",IF(L1702/(Y1702*(1-X1702))-1&lt;0,"CHECK: price below local base","Ready")))))))))</f>
        <v>Pending review</v>
      </c>
      <c r="N1702" s="18">
        <v>5.95</v>
      </c>
      <c r="O1702" s="19">
        <v>0.4</v>
      </c>
      <c r="P1702" s="14">
        <v>0.5129</v>
      </c>
      <c r="Q1702" s="20" t="str">
        <f>IF(AND(ISNUMBER(L1702),ISNUMBER(Y1702),Y1702&gt;0,X1702&lt;1),ROUND(L1702/(Y1702*(1-X1702))-1,4),"")</f>
        <v/>
      </c>
      <c r="R1702" s="12">
        <v>0</v>
      </c>
      <c r="S1702" s="13">
        <f>IF(AND(ISNUMBER(E1702),E1702&gt;0,ISNUMBER(F1702)),R1702*(F1702/E1702-1)*(1-'Start Here'!$B$16),0)</f>
        <v>0</v>
      </c>
      <c r="T1702" s="17">
        <f>IF(AND(M1702="Ready",OR(I1702="Approve proposed",AND(I1702="Use my price",AND(ISNUMBER(J1702),J1702&gt;0))),ISNUMBER(L1702),E1702&gt;0),R1702*(L1702/E1702-1)*(1-'Start Here'!$B$16),0)</f>
        <v>0</v>
      </c>
      <c r="U1702" t="str" s="6">
        <v>Currently hidden; do not activate automatically</v>
      </c>
      <c r="V1702" t="str" s="21">
        <v>No</v>
      </c>
      <c r="W1702" t="str" s="21">
        <v>No</v>
      </c>
      <c r="X1702" s="22">
        <v>0</v>
      </c>
      <c r="Y1702" s="18">
        <v>4.25</v>
      </c>
      <c r="AB1702" t="str" s="6">
        <v>2026-10-01 10:41:27 UTC</v>
      </c>
      <c r="AC1702" t="str" s="6">
        <v>Local Line cache</v>
      </c>
      <c r="AD1702" s="23">
        <v>805814</v>
      </c>
      <c r="AE1702" s="23">
        <v>526871</v>
      </c>
      <c r="AF1702" t="str" s="23">
        <v>805814:526871:herdShare</v>
      </c>
      <c r="AG1702" t="str" s="23">
        <v>No</v>
      </c>
      <c r="AH1702" t="str" s="23">
        <v>Yes</v>
      </c>
      <c r="AI1702" s="18">
        <v>0</v>
      </c>
    </row>
    <row r="1703" ht="32" customHeight="1">
      <c r="A1703" t="str" s="7">
        <v>Grazier's Garden</v>
      </c>
      <c r="B1703" t="str" s="7">
        <v>Speckled Roman Tomato</v>
      </c>
      <c r="C1703" t="str" s="7">
        <v>1 lb</v>
      </c>
      <c r="D1703" t="str" s="7">
        <v>CSA Members</v>
      </c>
      <c r="E1703" s="12">
        <v>5.95</v>
      </c>
      <c r="F1703" s="13">
        <v>6.43</v>
      </c>
      <c r="G1703" s="13">
        <f>IF(AND(ISNUMBER(E1703),ISNUMBER(F1703)),F1703-E1703,"")</f>
        <v>0.48</v>
      </c>
      <c r="H1703" s="14">
        <f>IF(AND(ISNUMBER(E1703),E1703&gt;0,ISNUMBER(F1703)),F1703/E1703-1,"")</f>
        <v>0.08067226890756296</v>
      </c>
      <c r="I1703" t="str" s="15">
        <v>Unreviewed</v>
      </c>
      <c r="J1703" s="16"/>
      <c r="K1703" t="str" s="15">
        <v/>
      </c>
      <c r="L1703" s="17" t="str">
        <f>IF(AC1703="Local catalog","",IF(AG1703="Yes",IF(ISNUMBER(E1703),E1703,""),IF(I1703="Keep current",IF(ISNUMBER(E1703),E1703,""),IF(AH1703&lt;&gt;"Yes","",IF(I1703="Approve proposed",F1703,IF(AND(I1703="Use my price",AND(ISNUMBER(J1703),J1703&gt;0)),J1703,""))))))</f>
        <v/>
      </c>
      <c r="M1703" t="str" s="7">
        <f>IF(AND(AG1703="Yes",OR(I1703="Approve proposed",I1703="Use my price")),"CHECK: protected price kept current",IF(OR(I1703="Unreviewed",I1703=""),"Pending review",IF(I1703="Hold","On hold",IF(I1703="Keep current",IF(ISNUMBER(E1703),"Kept current","CHECK: no confirmed current price"),IF(AH1703&lt;&gt;"Yes","CHECK: source needs review",IF(AND(I1703="Use my price",NOT(AND(ISNUMBER(J1703),J1703&gt;0))),"CHECK: enter a price above zero",IF(NOT(OR(I1703="Approve proposed",I1703="Use my price")),"CHECK: choose a listed decision",IF(OR(NOT(ISNUMBER(L1703)),L1703&lt;=0,NOT(ISNUMBER(Y1703)),Y1703&lt;=0,X1703&gt;=1),"CHECK: price or base unavailable",IF(L1703/(Y1703*(1-X1703))-1&lt;0,"CHECK: price below local base","Ready")))))))))</f>
        <v>Pending review</v>
      </c>
      <c r="N1703" s="18">
        <v>5.95</v>
      </c>
      <c r="O1703" s="19">
        <v>0.4</v>
      </c>
      <c r="P1703" s="14">
        <v>0.5129</v>
      </c>
      <c r="Q1703" s="20" t="str">
        <f>IF(AND(ISNUMBER(L1703),ISNUMBER(Y1703),Y1703&gt;0,X1703&lt;1),ROUND(L1703/(Y1703*(1-X1703))-1,4),"")</f>
        <v/>
      </c>
      <c r="R1703" s="12">
        <v>0</v>
      </c>
      <c r="S1703" s="13">
        <f>IF(AND(ISNUMBER(E1703),E1703&gt;0,ISNUMBER(F1703)),R1703*(F1703/E1703-1)*(1-'Start Here'!$B$16),0)</f>
        <v>0</v>
      </c>
      <c r="T1703" s="17">
        <f>IF(AND(M1703="Ready",OR(I1703="Approve proposed",AND(I1703="Use my price",AND(ISNUMBER(J1703),J1703&gt;0))),ISNUMBER(L1703),E1703&gt;0),R1703*(L1703/E1703-1)*(1-'Start Here'!$B$16),0)</f>
        <v>0</v>
      </c>
      <c r="U1703" t="str" s="6">
        <v>Currently hidden; do not activate automatically</v>
      </c>
      <c r="V1703" t="str" s="21">
        <v>No</v>
      </c>
      <c r="W1703" t="str" s="21">
        <v>No</v>
      </c>
      <c r="X1703" s="22">
        <v>0</v>
      </c>
      <c r="Y1703" s="18">
        <v>4.25</v>
      </c>
      <c r="AB1703" t="str" s="6">
        <v>2026-10-01 10:41:27 UTC</v>
      </c>
      <c r="AC1703" t="str" s="6">
        <v>Local Line cache</v>
      </c>
      <c r="AD1703" s="23">
        <v>805814</v>
      </c>
      <c r="AE1703" s="23">
        <v>526871</v>
      </c>
      <c r="AF1703" t="str" s="23">
        <v>805814:526871:member</v>
      </c>
      <c r="AG1703" t="str" s="23">
        <v>No</v>
      </c>
      <c r="AH1703" t="str" s="23">
        <v>Yes</v>
      </c>
      <c r="AI1703" s="18">
        <v>0</v>
      </c>
    </row>
    <row r="1704" ht="32" customHeight="1">
      <c r="A1704" t="str" s="7">
        <v>Grazier's Garden</v>
      </c>
      <c r="B1704" t="str" s="7">
        <v>Speckled Roman Tomato</v>
      </c>
      <c r="C1704" t="str" s="7">
        <v>1 lb</v>
      </c>
      <c r="D1704" t="str" s="7">
        <v>Guest Basket</v>
      </c>
      <c r="G1704" s="13" t="str">
        <f>IF(AND(ISNUMBER(E1704),ISNUMBER(F1704)),F1704-E1704,"")</f>
        <v/>
      </c>
      <c r="H1704" s="14" t="str">
        <f>IF(AND(ISNUMBER(E1704),E1704&gt;0,ISNUMBER(F1704)),F1704/E1704-1,"")</f>
        <v/>
      </c>
      <c r="I1704" t="str" s="15">
        <v>Hold</v>
      </c>
      <c r="J1704" s="24"/>
      <c r="K1704" t="str" s="15">
        <v/>
      </c>
      <c r="L1704" s="17" t="str">
        <f>IF(AC1704="Local catalog","",IF(AG1704="Yes",IF(ISNUMBER(E1704),E1704,""),IF(I1704="Keep current",IF(ISNUMBER(E1704),E1704,""),IF(AH1704&lt;&gt;"Yes","",IF(I1704="Approve proposed",F1704,IF(AND(I1704="Use my price",AND(ISNUMBER(J1704),J1704&gt;0)),J1704,""))))))</f>
        <v/>
      </c>
      <c r="M1704" t="str" s="7">
        <f>IF(AND(AG1704="Yes",OR(I1704="Approve proposed",I1704="Use my price")),"CHECK: protected price kept current",IF(OR(I1704="Unreviewed",I1704=""),"Pending review",IF(I1704="Hold","On hold",IF(I1704="Keep current",IF(ISNUMBER(E1704),"Kept current","CHECK: no confirmed current price"),IF(AH1704&lt;&gt;"Yes","CHECK: source needs review",IF(AND(I1704="Use my price",NOT(AND(ISNUMBER(J1704),J1704&gt;0))),"CHECK: enter a price above zero",IF(NOT(OR(I1704="Approve proposed",I1704="Use my price")),"CHECK: choose a listed decision",IF(OR(NOT(ISNUMBER(L1704)),L1704&lt;=0,NOT(ISNUMBER(Y1704)),Y1704&lt;=0,X1704&gt;=1),"CHECK: price or base unavailable",IF(L1704/(Y1704*(1-X1704))-1&lt;0,"CHECK: price below local base","Ready")))))))))</f>
        <v>On hold</v>
      </c>
      <c r="N1704" s="18">
        <v>5.95</v>
      </c>
      <c r="O1704" s="19">
        <v>0.4</v>
      </c>
      <c r="Q1704" s="20" t="str">
        <f>IF(AND(ISNUMBER(L1704),ISNUMBER(Y1704),Y1704&gt;0,X1704&lt;1),ROUND(L1704/(Y1704*(1-X1704))-1,4),"")</f>
        <v/>
      </c>
      <c r="R1704" s="12">
        <v>0</v>
      </c>
      <c r="S1704" s="13">
        <f>IF(AND(ISNUMBER(E1704),E1704&gt;0,ISNUMBER(F1704)),R1704*(F1704/E1704-1)*(1-'Start Here'!$B$16),0)</f>
        <v>0</v>
      </c>
      <c r="T1704" s="17">
        <f>IF(AND(M1704="Ready",OR(I1704="Approve proposed",AND(I1704="Use my price",AND(ISNUMBER(J1704),J1704&gt;0))),ISNUMBER(L1704),E1704&gt;0),R1704*(L1704/E1704-1)*(1-'Start Here'!$B$16),0)</f>
        <v>0</v>
      </c>
      <c r="U1704" t="str" s="6">
        <v>No confirmed Local Line price/list; local calculation is reference only; Currently hidden; do not activate automatically</v>
      </c>
      <c r="V1704" t="str" s="21">
        <v>No</v>
      </c>
      <c r="W1704" t="str" s="21">
        <v>No</v>
      </c>
      <c r="X1704" s="22">
        <v>0</v>
      </c>
      <c r="Y1704" s="18">
        <v>4.25</v>
      </c>
      <c r="AB1704" t="str" s="6">
        <v/>
      </c>
      <c r="AC1704" t="str" s="6">
        <v>Local calculation only</v>
      </c>
      <c r="AD1704" s="23">
        <v>805814</v>
      </c>
      <c r="AE1704" s="23">
        <v>526871</v>
      </c>
      <c r="AF1704" t="str" s="23">
        <v>805814:526871:guest</v>
      </c>
      <c r="AG1704" t="str" s="23">
        <v>No</v>
      </c>
      <c r="AH1704" t="str" s="23">
        <v>No</v>
      </c>
      <c r="AI1704" s="18">
        <v>0</v>
      </c>
    </row>
    <row r="1705" ht="32" customHeight="1">
      <c r="A1705" t="str" s="7">
        <v>Grazier's Garden</v>
      </c>
      <c r="B1705" t="str" s="7">
        <v>Speckled Roman Tomato</v>
      </c>
      <c r="C1705" t="str" s="7">
        <v>1 lb</v>
      </c>
      <c r="D1705" t="str" s="7">
        <v>SNAP</v>
      </c>
      <c r="E1705" s="12">
        <v>5.95</v>
      </c>
      <c r="F1705" s="13">
        <v>5.95</v>
      </c>
      <c r="G1705" s="13">
        <f>IF(AND(ISNUMBER(E1705),ISNUMBER(F1705)),F1705-E1705,"")</f>
        <v>0</v>
      </c>
      <c r="H1705" s="14">
        <f>IF(AND(ISNUMBER(E1705),E1705&gt;0,ISNUMBER(F1705)),F1705/E1705-1,"")</f>
        <v>0</v>
      </c>
      <c r="I1705" t="str" s="15">
        <v>Keep current</v>
      </c>
      <c r="J1705" s="16"/>
      <c r="K1705" t="str" s="15">
        <v/>
      </c>
      <c r="L1705" s="17">
        <f>IF(AC1705="Local catalog","",IF(AG1705="Yes",IF(ISNUMBER(E1705),E1705,""),IF(I1705="Keep current",IF(ISNUMBER(E1705),E1705,""),IF(AH1705&lt;&gt;"Yes","",IF(I1705="Approve proposed",F1705,IF(AND(I1705="Use my price",AND(ISNUMBER(J1705),J1705&gt;0)),J1705,""))))))</f>
        <v>5.95</v>
      </c>
      <c r="M1705" t="str" s="7">
        <f>IF(AND(AG1705="Yes",OR(I1705="Approve proposed",I1705="Use my price")),"CHECK: protected price kept current",IF(OR(I1705="Unreviewed",I1705=""),"Pending review",IF(I1705="Hold","On hold",IF(I1705="Keep current",IF(ISNUMBER(E1705),"Kept current","CHECK: no confirmed current price"),IF(AH1705&lt;&gt;"Yes","CHECK: source needs review",IF(AND(I1705="Use my price",NOT(AND(ISNUMBER(J1705),J1705&gt;0))),"CHECK: enter a price above zero",IF(NOT(OR(I1705="Approve proposed",I1705="Use my price")),"CHECK: choose a listed decision",IF(OR(NOT(ISNUMBER(L1705)),L1705&lt;=0,NOT(ISNUMBER(Y1705)),Y1705&lt;=0,X1705&gt;=1),"CHECK: price or base unavailable",IF(L1705/(Y1705*(1-X1705))-1&lt;0,"CHECK: price below local base","Ready")))))))))</f>
        <v>Kept current</v>
      </c>
      <c r="N1705" s="18">
        <v>5.95</v>
      </c>
      <c r="O1705" s="19">
        <v>0.4</v>
      </c>
      <c r="P1705" s="14">
        <v>0.4</v>
      </c>
      <c r="Q1705" s="20">
        <f>IF(AND(ISNUMBER(L1705),ISNUMBER(Y1705),Y1705&gt;0,X1705&lt;1),ROUND(L1705/(Y1705*(1-X1705))-1,4),"")</f>
        <v>0.4</v>
      </c>
      <c r="R1705" s="12">
        <v>0</v>
      </c>
      <c r="S1705" s="13">
        <f>IF(AND(ISNUMBER(E1705),E1705&gt;0,ISNUMBER(F1705)),R1705*(F1705/E1705-1)*(1-'Start Here'!$B$16),0)</f>
        <v>0</v>
      </c>
      <c r="T1705" s="17">
        <f>IF(AND(M1705="Ready",OR(I1705="Approve proposed",AND(I1705="Use my price",AND(ISNUMBER(J1705),J1705&gt;0))),ISNUMBER(L1705),E1705&gt;0),R1705*(L1705/E1705-1)*(1-'Start Here'!$B$16),0)</f>
        <v>0</v>
      </c>
      <c r="U1705" t="str" s="6">
        <v>SNAP: preserve existing selling price; Currently hidden; do not activate automatically</v>
      </c>
      <c r="V1705" t="str" s="21">
        <v>No</v>
      </c>
      <c r="W1705" t="str" s="21">
        <v>No</v>
      </c>
      <c r="X1705" s="22">
        <v>0</v>
      </c>
      <c r="Y1705" s="18">
        <v>4.25</v>
      </c>
      <c r="AB1705" t="str" s="6">
        <v>2026-10-01 10:41:27 UTC</v>
      </c>
      <c r="AC1705" t="str" s="6">
        <v>Local Line cache</v>
      </c>
      <c r="AD1705" s="23">
        <v>805814</v>
      </c>
      <c r="AE1705" s="23">
        <v>526871</v>
      </c>
      <c r="AF1705" t="str" s="23">
        <v>805814:526871:snap</v>
      </c>
      <c r="AG1705" t="str" s="23">
        <v>Yes</v>
      </c>
      <c r="AH1705" t="str" s="23">
        <v>Yes</v>
      </c>
      <c r="AI1705" s="18">
        <v>0</v>
      </c>
    </row>
    <row r="1706" ht="32" customHeight="1">
      <c r="A1706" t="str" s="7">
        <v>Grazier's Garden</v>
      </c>
      <c r="B1706" t="str" s="7">
        <v>Spinach (1/2 lb)</v>
      </c>
      <c r="C1706" t="str" s="7">
        <v>bag</v>
      </c>
      <c r="D1706" t="str" s="7">
        <v>Herd Share Members</v>
      </c>
      <c r="E1706" s="12">
        <v>6.02</v>
      </c>
      <c r="F1706" s="13">
        <v>6.5</v>
      </c>
      <c r="G1706" s="13">
        <f>IF(AND(ISNUMBER(E1706),ISNUMBER(F1706)),F1706-E1706,"")</f>
        <v>0.48</v>
      </c>
      <c r="H1706" s="14">
        <f>IF(AND(ISNUMBER(E1706),E1706&gt;0,ISNUMBER(F1706)),F1706/E1706-1,"")</f>
        <v>0.07973421926910307</v>
      </c>
      <c r="I1706" t="str" s="15">
        <v>Unreviewed</v>
      </c>
      <c r="J1706" s="16"/>
      <c r="K1706" t="str" s="15">
        <v/>
      </c>
      <c r="L1706" s="17" t="str">
        <f>IF(AC1706="Local catalog","",IF(AG1706="Yes",IF(ISNUMBER(E1706),E1706,""),IF(I1706="Keep current",IF(ISNUMBER(E1706),E1706,""),IF(AH1706&lt;&gt;"Yes","",IF(I1706="Approve proposed",F1706,IF(AND(I1706="Use my price",AND(ISNUMBER(J1706),J1706&gt;0)),J1706,""))))))</f>
        <v/>
      </c>
      <c r="M1706" t="str" s="7">
        <f>IF(AND(AG1706="Yes",OR(I1706="Approve proposed",I1706="Use my price")),"CHECK: protected price kept current",IF(OR(I1706="Unreviewed",I1706=""),"Pending review",IF(I1706="Hold","On hold",IF(I1706="Keep current",IF(ISNUMBER(E1706),"Kept current","CHECK: no confirmed current price"),IF(AH1706&lt;&gt;"Yes","CHECK: source needs review",IF(AND(I1706="Use my price",NOT(AND(ISNUMBER(J1706),J1706&gt;0))),"CHECK: enter a price above zero",IF(NOT(OR(I1706="Approve proposed",I1706="Use my price")),"CHECK: choose a listed decision",IF(OR(NOT(ISNUMBER(L1706)),L1706&lt;=0,NOT(ISNUMBER(Y1706)),Y1706&lt;=0,X1706&gt;=1),"CHECK: price or base unavailable",IF(L1706/(Y1706*(1-X1706))-1&lt;0,"CHECK: price below local base","Ready")))))))))</f>
        <v>Pending review</v>
      </c>
      <c r="N1706" s="18">
        <v>6.02</v>
      </c>
      <c r="O1706" s="19">
        <v>0.4</v>
      </c>
      <c r="P1706" s="14">
        <v>0.5116</v>
      </c>
      <c r="Q1706" s="20" t="str">
        <f>IF(AND(ISNUMBER(L1706),ISNUMBER(Y1706),Y1706&gt;0,X1706&lt;1),ROUND(L1706/(Y1706*(1-X1706))-1,4),"")</f>
        <v/>
      </c>
      <c r="R1706" s="12">
        <v>228.76</v>
      </c>
      <c r="S1706" s="13">
        <f>IF(AND(ISNUMBER(E1706),E1706&gt;0,ISNUMBER(F1706)),R1706*(F1706/E1706-1)*(1-'Start Here'!$B$16),0)</f>
        <v>17.692800000000016</v>
      </c>
      <c r="T1706" s="17">
        <f>IF(AND(M1706="Ready",OR(I1706="Approve proposed",AND(I1706="Use my price",AND(ISNUMBER(J1706),J1706&gt;0))),ISNUMBER(L1706),E1706&gt;0),R1706*(L1706/E1706-1)*(1-'Start Here'!$B$16),0)</f>
        <v>0</v>
      </c>
      <c r="U1706" t="str" s="6">
        <v>Currently hidden; do not activate automatically</v>
      </c>
      <c r="V1706" t="str" s="21">
        <v>No</v>
      </c>
      <c r="W1706" t="str" s="21">
        <v>No</v>
      </c>
      <c r="X1706" s="22">
        <v>0</v>
      </c>
      <c r="Y1706" s="18">
        <v>4.3</v>
      </c>
      <c r="AB1706" t="str" s="6">
        <v>2026-10-01 10:41:27 UTC</v>
      </c>
      <c r="AC1706" t="str" s="6">
        <v>Local Line cache</v>
      </c>
      <c r="AD1706" s="23">
        <v>1128174</v>
      </c>
      <c r="AE1706" s="23">
        <v>961510</v>
      </c>
      <c r="AF1706" t="str" s="23">
        <v>1128174:961510:herdShare</v>
      </c>
      <c r="AG1706" t="str" s="23">
        <v>No</v>
      </c>
      <c r="AH1706" t="str" s="23">
        <v>Yes</v>
      </c>
      <c r="AI1706" s="18">
        <v>163.4</v>
      </c>
    </row>
    <row r="1707" ht="32" customHeight="1">
      <c r="A1707" t="str" s="7">
        <v>Grazier's Garden</v>
      </c>
      <c r="B1707" t="str" s="7">
        <v>Spinach (1/2 lb)</v>
      </c>
      <c r="C1707" t="str" s="7">
        <v>bag</v>
      </c>
      <c r="D1707" t="str" s="7">
        <v>CSA Members</v>
      </c>
      <c r="E1707" s="12">
        <v>6.02</v>
      </c>
      <c r="F1707" s="13">
        <v>6.5</v>
      </c>
      <c r="G1707" s="13">
        <f>IF(AND(ISNUMBER(E1707),ISNUMBER(F1707)),F1707-E1707,"")</f>
        <v>0.48</v>
      </c>
      <c r="H1707" s="14">
        <f>IF(AND(ISNUMBER(E1707),E1707&gt;0,ISNUMBER(F1707)),F1707/E1707-1,"")</f>
        <v>0.07973421926910307</v>
      </c>
      <c r="I1707" t="str" s="15">
        <v>Unreviewed</v>
      </c>
      <c r="J1707" s="16"/>
      <c r="K1707" t="str" s="15">
        <v/>
      </c>
      <c r="L1707" s="17" t="str">
        <f>IF(AC1707="Local catalog","",IF(AG1707="Yes",IF(ISNUMBER(E1707),E1707,""),IF(I1707="Keep current",IF(ISNUMBER(E1707),E1707,""),IF(AH1707&lt;&gt;"Yes","",IF(I1707="Approve proposed",F1707,IF(AND(I1707="Use my price",AND(ISNUMBER(J1707),J1707&gt;0)),J1707,""))))))</f>
        <v/>
      </c>
      <c r="M1707" t="str" s="7">
        <f>IF(AND(AG1707="Yes",OR(I1707="Approve proposed",I1707="Use my price")),"CHECK: protected price kept current",IF(OR(I1707="Unreviewed",I1707=""),"Pending review",IF(I1707="Hold","On hold",IF(I1707="Keep current",IF(ISNUMBER(E1707),"Kept current","CHECK: no confirmed current price"),IF(AH1707&lt;&gt;"Yes","CHECK: source needs review",IF(AND(I1707="Use my price",NOT(AND(ISNUMBER(J1707),J1707&gt;0))),"CHECK: enter a price above zero",IF(NOT(OR(I1707="Approve proposed",I1707="Use my price")),"CHECK: choose a listed decision",IF(OR(NOT(ISNUMBER(L1707)),L1707&lt;=0,NOT(ISNUMBER(Y1707)),Y1707&lt;=0,X1707&gt;=1),"CHECK: price or base unavailable",IF(L1707/(Y1707*(1-X1707))-1&lt;0,"CHECK: price below local base","Ready")))))))))</f>
        <v>Pending review</v>
      </c>
      <c r="N1707" s="18">
        <v>6.02</v>
      </c>
      <c r="O1707" s="19">
        <v>0.4</v>
      </c>
      <c r="P1707" s="14">
        <v>0.5116</v>
      </c>
      <c r="Q1707" s="20" t="str">
        <f>IF(AND(ISNUMBER(L1707),ISNUMBER(Y1707),Y1707&gt;0,X1707&lt;1),ROUND(L1707/(Y1707*(1-X1707))-1,4),"")</f>
        <v/>
      </c>
      <c r="R1707" s="12">
        <v>0</v>
      </c>
      <c r="S1707" s="13">
        <f>IF(AND(ISNUMBER(E1707),E1707&gt;0,ISNUMBER(F1707)),R1707*(F1707/E1707-1)*(1-'Start Here'!$B$16),0)</f>
        <v>0</v>
      </c>
      <c r="T1707" s="17">
        <f>IF(AND(M1707="Ready",OR(I1707="Approve proposed",AND(I1707="Use my price",AND(ISNUMBER(J1707),J1707&gt;0))),ISNUMBER(L1707),E1707&gt;0),R1707*(L1707/E1707-1)*(1-'Start Here'!$B$16),0)</f>
        <v>0</v>
      </c>
      <c r="U1707" t="str" s="6">
        <v>Currently hidden; do not activate automatically</v>
      </c>
      <c r="V1707" t="str" s="21">
        <v>No</v>
      </c>
      <c r="W1707" t="str" s="21">
        <v>No</v>
      </c>
      <c r="X1707" s="22">
        <v>0</v>
      </c>
      <c r="Y1707" s="18">
        <v>4.3</v>
      </c>
      <c r="AB1707" t="str" s="6">
        <v>2026-10-01 10:41:27 UTC</v>
      </c>
      <c r="AC1707" t="str" s="6">
        <v>Local Line cache</v>
      </c>
      <c r="AD1707" s="23">
        <v>1128174</v>
      </c>
      <c r="AE1707" s="23">
        <v>961510</v>
      </c>
      <c r="AF1707" t="str" s="23">
        <v>1128174:961510:member</v>
      </c>
      <c r="AG1707" t="str" s="23">
        <v>No</v>
      </c>
      <c r="AH1707" t="str" s="23">
        <v>Yes</v>
      </c>
      <c r="AI1707" s="18">
        <v>0</v>
      </c>
    </row>
    <row r="1708" ht="32" customHeight="1">
      <c r="A1708" t="str" s="7">
        <v>Grazier's Garden</v>
      </c>
      <c r="B1708" t="str" s="7">
        <v>Spinach (1/2 lb)</v>
      </c>
      <c r="C1708" t="str" s="7">
        <v>bag</v>
      </c>
      <c r="D1708" t="str" s="7">
        <v>Guest Basket</v>
      </c>
      <c r="E1708" s="12">
        <v>6.02</v>
      </c>
      <c r="F1708" s="13">
        <v>6.5</v>
      </c>
      <c r="G1708" s="13">
        <f>IF(AND(ISNUMBER(E1708),ISNUMBER(F1708)),F1708-E1708,"")</f>
        <v>0.48</v>
      </c>
      <c r="H1708" s="14">
        <f>IF(AND(ISNUMBER(E1708),E1708&gt;0,ISNUMBER(F1708)),F1708/E1708-1,"")</f>
        <v>0.07973421926910307</v>
      </c>
      <c r="I1708" t="str" s="15">
        <v>Unreviewed</v>
      </c>
      <c r="J1708" s="16"/>
      <c r="K1708" t="str" s="15">
        <v/>
      </c>
      <c r="L1708" s="17" t="str">
        <f>IF(AC1708="Local catalog","",IF(AG1708="Yes",IF(ISNUMBER(E1708),E1708,""),IF(I1708="Keep current",IF(ISNUMBER(E1708),E1708,""),IF(AH1708&lt;&gt;"Yes","",IF(I1708="Approve proposed",F1708,IF(AND(I1708="Use my price",AND(ISNUMBER(J1708),J1708&gt;0)),J1708,""))))))</f>
        <v/>
      </c>
      <c r="M1708" t="str" s="7">
        <f>IF(AND(AG1708="Yes",OR(I1708="Approve proposed",I1708="Use my price")),"CHECK: protected price kept current",IF(OR(I1708="Unreviewed",I1708=""),"Pending review",IF(I1708="Hold","On hold",IF(I1708="Keep current",IF(ISNUMBER(E1708),"Kept current","CHECK: no confirmed current price"),IF(AH1708&lt;&gt;"Yes","CHECK: source needs review",IF(AND(I1708="Use my price",NOT(AND(ISNUMBER(J1708),J1708&gt;0))),"CHECK: enter a price above zero",IF(NOT(OR(I1708="Approve proposed",I1708="Use my price")),"CHECK: choose a listed decision",IF(OR(NOT(ISNUMBER(L1708)),L1708&lt;=0,NOT(ISNUMBER(Y1708)),Y1708&lt;=0,X1708&gt;=1),"CHECK: price or base unavailable",IF(L1708/(Y1708*(1-X1708))-1&lt;0,"CHECK: price below local base","Ready")))))))))</f>
        <v>Pending review</v>
      </c>
      <c r="N1708" s="18">
        <v>6.02</v>
      </c>
      <c r="O1708" s="19">
        <v>0.4</v>
      </c>
      <c r="P1708" s="14">
        <v>0.5116</v>
      </c>
      <c r="Q1708" s="20" t="str">
        <f>IF(AND(ISNUMBER(L1708),ISNUMBER(Y1708),Y1708&gt;0,X1708&lt;1),ROUND(L1708/(Y1708*(1-X1708))-1,4),"")</f>
        <v/>
      </c>
      <c r="R1708" s="12">
        <v>18.06</v>
      </c>
      <c r="S1708" s="13">
        <f>IF(AND(ISNUMBER(E1708),E1708&gt;0,ISNUMBER(F1708)),R1708*(F1708/E1708-1)*(1-'Start Here'!$B$16),0)</f>
        <v>1.3968000000000012</v>
      </c>
      <c r="T1708" s="17">
        <f>IF(AND(M1708="Ready",OR(I1708="Approve proposed",AND(I1708="Use my price",AND(ISNUMBER(J1708),J1708&gt;0))),ISNUMBER(L1708),E1708&gt;0),R1708*(L1708/E1708-1)*(1-'Start Here'!$B$16),0)</f>
        <v>0</v>
      </c>
      <c r="U1708" t="str" s="6">
        <v>Currently hidden; do not activate automatically</v>
      </c>
      <c r="V1708" t="str" s="21">
        <v>No</v>
      </c>
      <c r="W1708" t="str" s="21">
        <v>No</v>
      </c>
      <c r="X1708" s="22">
        <v>0</v>
      </c>
      <c r="Y1708" s="18">
        <v>4.3</v>
      </c>
      <c r="AB1708" t="str" s="6">
        <v>2026-10-01 10:41:27 UTC</v>
      </c>
      <c r="AC1708" t="str" s="6">
        <v>Local Line cache</v>
      </c>
      <c r="AD1708" s="23">
        <v>1128174</v>
      </c>
      <c r="AE1708" s="23">
        <v>961510</v>
      </c>
      <c r="AF1708" t="str" s="23">
        <v>1128174:961510:guest</v>
      </c>
      <c r="AG1708" t="str" s="23">
        <v>No</v>
      </c>
      <c r="AH1708" t="str" s="23">
        <v>Yes</v>
      </c>
      <c r="AI1708" s="18">
        <v>12.9</v>
      </c>
    </row>
    <row r="1709" ht="32" customHeight="1">
      <c r="A1709" t="str" s="7">
        <v>Grazier's Garden</v>
      </c>
      <c r="B1709" t="str" s="7">
        <v>Spinach (1/2 lb)</v>
      </c>
      <c r="C1709" t="str" s="7">
        <v>bag</v>
      </c>
      <c r="D1709" t="str" s="7">
        <v>SNAP</v>
      </c>
      <c r="E1709" s="12">
        <v>6.02</v>
      </c>
      <c r="F1709" s="13">
        <v>6.02</v>
      </c>
      <c r="G1709" s="13">
        <f>IF(AND(ISNUMBER(E1709),ISNUMBER(F1709)),F1709-E1709,"")</f>
        <v>0</v>
      </c>
      <c r="H1709" s="14">
        <f>IF(AND(ISNUMBER(E1709),E1709&gt;0,ISNUMBER(F1709)),F1709/E1709-1,"")</f>
        <v>0</v>
      </c>
      <c r="I1709" t="str" s="15">
        <v>Keep current</v>
      </c>
      <c r="J1709" s="16"/>
      <c r="K1709" t="str" s="15">
        <v/>
      </c>
      <c r="L1709" s="17">
        <f>IF(AC1709="Local catalog","",IF(AG1709="Yes",IF(ISNUMBER(E1709),E1709,""),IF(I1709="Keep current",IF(ISNUMBER(E1709),E1709,""),IF(AH1709&lt;&gt;"Yes","",IF(I1709="Approve proposed",F1709,IF(AND(I1709="Use my price",AND(ISNUMBER(J1709),J1709&gt;0)),J1709,""))))))</f>
        <v>6.02</v>
      </c>
      <c r="M1709" t="str" s="7">
        <f>IF(AND(AG1709="Yes",OR(I1709="Approve proposed",I1709="Use my price")),"CHECK: protected price kept current",IF(OR(I1709="Unreviewed",I1709=""),"Pending review",IF(I1709="Hold","On hold",IF(I1709="Keep current",IF(ISNUMBER(E1709),"Kept current","CHECK: no confirmed current price"),IF(AH1709&lt;&gt;"Yes","CHECK: source needs review",IF(AND(I1709="Use my price",NOT(AND(ISNUMBER(J1709),J1709&gt;0))),"CHECK: enter a price above zero",IF(NOT(OR(I1709="Approve proposed",I1709="Use my price")),"CHECK: choose a listed decision",IF(OR(NOT(ISNUMBER(L1709)),L1709&lt;=0,NOT(ISNUMBER(Y1709)),Y1709&lt;=0,X1709&gt;=1),"CHECK: price or base unavailable",IF(L1709/(Y1709*(1-X1709))-1&lt;0,"CHECK: price below local base","Ready")))))))))</f>
        <v>Kept current</v>
      </c>
      <c r="N1709" s="18">
        <v>6.02</v>
      </c>
      <c r="O1709" s="19">
        <v>0.4</v>
      </c>
      <c r="P1709" s="14">
        <v>0.4</v>
      </c>
      <c r="Q1709" s="20">
        <f>IF(AND(ISNUMBER(L1709),ISNUMBER(Y1709),Y1709&gt;0,X1709&lt;1),ROUND(L1709/(Y1709*(1-X1709))-1,4),"")</f>
        <v>0.4</v>
      </c>
      <c r="R1709" s="12">
        <v>0</v>
      </c>
      <c r="S1709" s="13">
        <f>IF(AND(ISNUMBER(E1709),E1709&gt;0,ISNUMBER(F1709)),R1709*(F1709/E1709-1)*(1-'Start Here'!$B$16),0)</f>
        <v>0</v>
      </c>
      <c r="T1709" s="17">
        <f>IF(AND(M1709="Ready",OR(I1709="Approve proposed",AND(I1709="Use my price",AND(ISNUMBER(J1709),J1709&gt;0))),ISNUMBER(L1709),E1709&gt;0),R1709*(L1709/E1709-1)*(1-'Start Here'!$B$16),0)</f>
        <v>0</v>
      </c>
      <c r="U1709" t="str" s="6">
        <v>SNAP: preserve existing selling price; Currently hidden; do not activate automatically</v>
      </c>
      <c r="V1709" t="str" s="21">
        <v>No</v>
      </c>
      <c r="W1709" t="str" s="21">
        <v>No</v>
      </c>
      <c r="X1709" s="22">
        <v>0</v>
      </c>
      <c r="Y1709" s="18">
        <v>4.3</v>
      </c>
      <c r="AB1709" t="str" s="6">
        <v>2026-10-01 10:41:27 UTC</v>
      </c>
      <c r="AC1709" t="str" s="6">
        <v>Local Line cache</v>
      </c>
      <c r="AD1709" s="23">
        <v>1128174</v>
      </c>
      <c r="AE1709" s="23">
        <v>961510</v>
      </c>
      <c r="AF1709" t="str" s="23">
        <v>1128174:961510:snap</v>
      </c>
      <c r="AG1709" t="str" s="23">
        <v>Yes</v>
      </c>
      <c r="AH1709" t="str" s="23">
        <v>Yes</v>
      </c>
      <c r="AI1709" s="18">
        <v>0</v>
      </c>
    </row>
    <row r="1710" ht="32" customHeight="1">
      <c r="A1710" t="str" s="7">
        <v>Grazier's Garden</v>
      </c>
      <c r="B1710" t="str" s="7">
        <v>Squash Abundance</v>
      </c>
      <c r="C1710" t="str" s="7">
        <v>pound</v>
      </c>
      <c r="D1710" t="str" s="7">
        <v>Herd Share Members</v>
      </c>
      <c r="G1710" s="13" t="str">
        <f>IF(AND(ISNUMBER(E1710),ISNUMBER(F1710)),F1710-E1710,"")</f>
        <v/>
      </c>
      <c r="H1710" s="14" t="str">
        <f>IF(AND(ISNUMBER(E1710),E1710&gt;0,ISNUMBER(F1710)),F1710/E1710-1,"")</f>
        <v/>
      </c>
      <c r="I1710" t="str" s="15">
        <v>Hold</v>
      </c>
      <c r="J1710" s="24"/>
      <c r="K1710" t="str" s="15">
        <v/>
      </c>
      <c r="L1710" s="17" t="str">
        <f>IF(AC1710="Local catalog","",IF(AG1710="Yes",IF(ISNUMBER(E1710),E1710,""),IF(I1710="Keep current",IF(ISNUMBER(E1710),E1710,""),IF(AH1710&lt;&gt;"Yes","",IF(I1710="Approve proposed",F1710,IF(AND(I1710="Use my price",AND(ISNUMBER(J1710),J1710&gt;0)),J1710,""))))))</f>
        <v/>
      </c>
      <c r="M1710" t="str" s="7">
        <f>IF(AND(AG1710="Yes",OR(I1710="Approve proposed",I1710="Use my price")),"CHECK: protected price kept current",IF(OR(I1710="Unreviewed",I1710=""),"Pending review",IF(I1710="Hold","On hold",IF(I1710="Keep current",IF(ISNUMBER(E1710),"Kept current","CHECK: no confirmed current price"),IF(AH1710&lt;&gt;"Yes","CHECK: source needs review",IF(AND(I1710="Use my price",NOT(AND(ISNUMBER(J1710),J1710&gt;0))),"CHECK: enter a price above zero",IF(NOT(OR(I1710="Approve proposed",I1710="Use my price")),"CHECK: choose a listed decision",IF(OR(NOT(ISNUMBER(L1710)),L1710&lt;=0,NOT(ISNUMBER(Y1710)),Y1710&lt;=0,X1710&gt;=1),"CHECK: price or base unavailable",IF(L1710/(Y1710*(1-X1710))-1&lt;0,"CHECK: price below local base","Ready")))))))))</f>
        <v>On hold</v>
      </c>
      <c r="N1710" s="18">
        <v>0</v>
      </c>
      <c r="O1710" s="19">
        <v>0.4</v>
      </c>
      <c r="Q1710" s="20" t="str">
        <f>IF(AND(ISNUMBER(L1710),ISNUMBER(Y1710),Y1710&gt;0,X1710&lt;1),ROUND(L1710/(Y1710*(1-X1710))-1,4),"")</f>
        <v/>
      </c>
      <c r="R1710" s="12">
        <v>0</v>
      </c>
      <c r="S1710" s="13">
        <f>IF(AND(ISNUMBER(E1710),E1710&gt;0,ISNUMBER(F1710)),R1710*(F1710/E1710-1)*(1-'Start Here'!$B$16),0)</f>
        <v>0</v>
      </c>
      <c r="T1710" s="17">
        <f>IF(AND(M1710="Ready",OR(I1710="Approve proposed",AND(I1710="Use my price",AND(ISNUMBER(J1710),J1710&gt;0))),ISNUMBER(L1710),E1710&gt;0),R1710*(L1710/E1710-1)*(1-'Start Here'!$B$16),0)</f>
        <v>0</v>
      </c>
      <c r="U1710" t="str" s="6">
        <v>No confirmed Local Line price/list; local calculation is reference only; Currently hidden; do not activate automatically</v>
      </c>
      <c r="V1710" t="str" s="21">
        <v>No</v>
      </c>
      <c r="W1710" t="str" s="21">
        <v>No</v>
      </c>
      <c r="X1710" s="22">
        <v>0</v>
      </c>
      <c r="Y1710" s="18">
        <v>0</v>
      </c>
      <c r="AB1710" t="str" s="6">
        <v/>
      </c>
      <c r="AC1710" t="str" s="6">
        <v>Local calculation only</v>
      </c>
      <c r="AD1710" s="23">
        <v>995638</v>
      </c>
      <c r="AE1710" s="23">
        <v>770066</v>
      </c>
      <c r="AF1710" t="str" s="23">
        <v>995638:770066:herdShare</v>
      </c>
      <c r="AG1710" t="str" s="23">
        <v>No</v>
      </c>
      <c r="AH1710" t="str" s="23">
        <v>No</v>
      </c>
      <c r="AI1710" s="18">
        <v>0</v>
      </c>
    </row>
    <row r="1711" ht="32" customHeight="1">
      <c r="A1711" t="str" s="7">
        <v>Grazier's Garden</v>
      </c>
      <c r="B1711" t="str" s="7">
        <v>Squash Abundance</v>
      </c>
      <c r="C1711" t="str" s="7">
        <v>pound</v>
      </c>
      <c r="D1711" t="str" s="7">
        <v>CSA Members</v>
      </c>
      <c r="G1711" s="13" t="str">
        <f>IF(AND(ISNUMBER(E1711),ISNUMBER(F1711)),F1711-E1711,"")</f>
        <v/>
      </c>
      <c r="H1711" s="14" t="str">
        <f>IF(AND(ISNUMBER(E1711),E1711&gt;0,ISNUMBER(F1711)),F1711/E1711-1,"")</f>
        <v/>
      </c>
      <c r="I1711" t="str" s="15">
        <v>Hold</v>
      </c>
      <c r="J1711" s="24"/>
      <c r="K1711" t="str" s="15">
        <v/>
      </c>
      <c r="L1711" s="17" t="str">
        <f>IF(AC1711="Local catalog","",IF(AG1711="Yes",IF(ISNUMBER(E1711),E1711,""),IF(I1711="Keep current",IF(ISNUMBER(E1711),E1711,""),IF(AH1711&lt;&gt;"Yes","",IF(I1711="Approve proposed",F1711,IF(AND(I1711="Use my price",AND(ISNUMBER(J1711),J1711&gt;0)),J1711,""))))))</f>
        <v/>
      </c>
      <c r="M1711" t="str" s="7">
        <f>IF(AND(AG1711="Yes",OR(I1711="Approve proposed",I1711="Use my price")),"CHECK: protected price kept current",IF(OR(I1711="Unreviewed",I1711=""),"Pending review",IF(I1711="Hold","On hold",IF(I1711="Keep current",IF(ISNUMBER(E1711),"Kept current","CHECK: no confirmed current price"),IF(AH1711&lt;&gt;"Yes","CHECK: source needs review",IF(AND(I1711="Use my price",NOT(AND(ISNUMBER(J1711),J1711&gt;0))),"CHECK: enter a price above zero",IF(NOT(OR(I1711="Approve proposed",I1711="Use my price")),"CHECK: choose a listed decision",IF(OR(NOT(ISNUMBER(L1711)),L1711&lt;=0,NOT(ISNUMBER(Y1711)),Y1711&lt;=0,X1711&gt;=1),"CHECK: price or base unavailable",IF(L1711/(Y1711*(1-X1711))-1&lt;0,"CHECK: price below local base","Ready")))))))))</f>
        <v>On hold</v>
      </c>
      <c r="N1711" s="18">
        <v>0</v>
      </c>
      <c r="O1711" s="19">
        <v>0.4</v>
      </c>
      <c r="Q1711" s="20" t="str">
        <f>IF(AND(ISNUMBER(L1711),ISNUMBER(Y1711),Y1711&gt;0,X1711&lt;1),ROUND(L1711/(Y1711*(1-X1711))-1,4),"")</f>
        <v/>
      </c>
      <c r="R1711" s="12">
        <v>0</v>
      </c>
      <c r="S1711" s="13">
        <f>IF(AND(ISNUMBER(E1711),E1711&gt;0,ISNUMBER(F1711)),R1711*(F1711/E1711-1)*(1-'Start Here'!$B$16),0)</f>
        <v>0</v>
      </c>
      <c r="T1711" s="17">
        <f>IF(AND(M1711="Ready",OR(I1711="Approve proposed",AND(I1711="Use my price",AND(ISNUMBER(J1711),J1711&gt;0))),ISNUMBER(L1711),E1711&gt;0),R1711*(L1711/E1711-1)*(1-'Start Here'!$B$16),0)</f>
        <v>0</v>
      </c>
      <c r="U1711" t="str" s="6">
        <v>No confirmed Local Line price/list; local calculation is reference only; Currently hidden; do not activate automatically</v>
      </c>
      <c r="V1711" t="str" s="21">
        <v>No</v>
      </c>
      <c r="W1711" t="str" s="21">
        <v>No</v>
      </c>
      <c r="X1711" s="22">
        <v>0</v>
      </c>
      <c r="Y1711" s="18">
        <v>0</v>
      </c>
      <c r="AB1711" t="str" s="6">
        <v/>
      </c>
      <c r="AC1711" t="str" s="6">
        <v>Local calculation only</v>
      </c>
      <c r="AD1711" s="23">
        <v>995638</v>
      </c>
      <c r="AE1711" s="23">
        <v>770066</v>
      </c>
      <c r="AF1711" t="str" s="23">
        <v>995638:770066:member</v>
      </c>
      <c r="AG1711" t="str" s="23">
        <v>No</v>
      </c>
      <c r="AH1711" t="str" s="23">
        <v>No</v>
      </c>
      <c r="AI1711" s="18">
        <v>0</v>
      </c>
    </row>
    <row r="1712" ht="32" customHeight="1">
      <c r="A1712" t="str" s="7">
        <v>Grazier's Garden</v>
      </c>
      <c r="B1712" t="str" s="7">
        <v>Squash Abundance</v>
      </c>
      <c r="C1712" t="str" s="7">
        <v>pound</v>
      </c>
      <c r="D1712" t="str" s="7">
        <v>Guest Basket</v>
      </c>
      <c r="G1712" s="13" t="str">
        <f>IF(AND(ISNUMBER(E1712),ISNUMBER(F1712)),F1712-E1712,"")</f>
        <v/>
      </c>
      <c r="H1712" s="14" t="str">
        <f>IF(AND(ISNUMBER(E1712),E1712&gt;0,ISNUMBER(F1712)),F1712/E1712-1,"")</f>
        <v/>
      </c>
      <c r="I1712" t="str" s="15">
        <v>Hold</v>
      </c>
      <c r="J1712" s="24"/>
      <c r="K1712" t="str" s="15">
        <v/>
      </c>
      <c r="L1712" s="17" t="str">
        <f>IF(AC1712="Local catalog","",IF(AG1712="Yes",IF(ISNUMBER(E1712),E1712,""),IF(I1712="Keep current",IF(ISNUMBER(E1712),E1712,""),IF(AH1712&lt;&gt;"Yes","",IF(I1712="Approve proposed",F1712,IF(AND(I1712="Use my price",AND(ISNUMBER(J1712),J1712&gt;0)),J1712,""))))))</f>
        <v/>
      </c>
      <c r="M1712" t="str" s="7">
        <f>IF(AND(AG1712="Yes",OR(I1712="Approve proposed",I1712="Use my price")),"CHECK: protected price kept current",IF(OR(I1712="Unreviewed",I1712=""),"Pending review",IF(I1712="Hold","On hold",IF(I1712="Keep current",IF(ISNUMBER(E1712),"Kept current","CHECK: no confirmed current price"),IF(AH1712&lt;&gt;"Yes","CHECK: source needs review",IF(AND(I1712="Use my price",NOT(AND(ISNUMBER(J1712),J1712&gt;0))),"CHECK: enter a price above zero",IF(NOT(OR(I1712="Approve proposed",I1712="Use my price")),"CHECK: choose a listed decision",IF(OR(NOT(ISNUMBER(L1712)),L1712&lt;=0,NOT(ISNUMBER(Y1712)),Y1712&lt;=0,X1712&gt;=1),"CHECK: price or base unavailable",IF(L1712/(Y1712*(1-X1712))-1&lt;0,"CHECK: price below local base","Ready")))))))))</f>
        <v>On hold</v>
      </c>
      <c r="N1712" s="18">
        <v>0</v>
      </c>
      <c r="O1712" s="19">
        <v>0.4</v>
      </c>
      <c r="Q1712" s="20" t="str">
        <f>IF(AND(ISNUMBER(L1712),ISNUMBER(Y1712),Y1712&gt;0,X1712&lt;1),ROUND(L1712/(Y1712*(1-X1712))-1,4),"")</f>
        <v/>
      </c>
      <c r="R1712" s="12">
        <v>0</v>
      </c>
      <c r="S1712" s="13">
        <f>IF(AND(ISNUMBER(E1712),E1712&gt;0,ISNUMBER(F1712)),R1712*(F1712/E1712-1)*(1-'Start Here'!$B$16),0)</f>
        <v>0</v>
      </c>
      <c r="T1712" s="17">
        <f>IF(AND(M1712="Ready",OR(I1712="Approve proposed",AND(I1712="Use my price",AND(ISNUMBER(J1712),J1712&gt;0))),ISNUMBER(L1712),E1712&gt;0),R1712*(L1712/E1712-1)*(1-'Start Here'!$B$16),0)</f>
        <v>0</v>
      </c>
      <c r="U1712" t="str" s="6">
        <v>No confirmed Local Line price/list; local calculation is reference only; Currently hidden; do not activate automatically</v>
      </c>
      <c r="V1712" t="str" s="21">
        <v>No</v>
      </c>
      <c r="W1712" t="str" s="21">
        <v>No</v>
      </c>
      <c r="X1712" s="22">
        <v>0</v>
      </c>
      <c r="Y1712" s="18">
        <v>0</v>
      </c>
      <c r="AB1712" t="str" s="6">
        <v/>
      </c>
      <c r="AC1712" t="str" s="6">
        <v>Local calculation only</v>
      </c>
      <c r="AD1712" s="23">
        <v>995638</v>
      </c>
      <c r="AE1712" s="23">
        <v>770066</v>
      </c>
      <c r="AF1712" t="str" s="23">
        <v>995638:770066:guest</v>
      </c>
      <c r="AG1712" t="str" s="23">
        <v>No</v>
      </c>
      <c r="AH1712" t="str" s="23">
        <v>No</v>
      </c>
      <c r="AI1712" s="18">
        <v>0</v>
      </c>
    </row>
    <row r="1713" ht="32" customHeight="1">
      <c r="A1713" t="str" s="7">
        <v>Grazier's Garden</v>
      </c>
      <c r="B1713" t="str" s="7">
        <v>Squash Abundance</v>
      </c>
      <c r="C1713" t="str" s="7">
        <v>pound</v>
      </c>
      <c r="D1713" t="str" s="7">
        <v>SNAP</v>
      </c>
      <c r="G1713" s="13" t="str">
        <f>IF(AND(ISNUMBER(E1713),ISNUMBER(F1713)),F1713-E1713,"")</f>
        <v/>
      </c>
      <c r="H1713" s="14" t="str">
        <f>IF(AND(ISNUMBER(E1713),E1713&gt;0,ISNUMBER(F1713)),F1713/E1713-1,"")</f>
        <v/>
      </c>
      <c r="I1713" t="str" s="15">
        <v>Hold</v>
      </c>
      <c r="J1713" s="24"/>
      <c r="K1713" t="str" s="15">
        <v/>
      </c>
      <c r="L1713" s="17" t="str">
        <f>IF(AC1713="Local catalog","",IF(AG1713="Yes",IF(ISNUMBER(E1713),E1713,""),IF(I1713="Keep current",IF(ISNUMBER(E1713),E1713,""),IF(AH1713&lt;&gt;"Yes","",IF(I1713="Approve proposed",F1713,IF(AND(I1713="Use my price",AND(ISNUMBER(J1713),J1713&gt;0)),J1713,""))))))</f>
        <v/>
      </c>
      <c r="M1713" t="str" s="7">
        <f>IF(AND(AG1713="Yes",OR(I1713="Approve proposed",I1713="Use my price")),"CHECK: protected price kept current",IF(OR(I1713="Unreviewed",I1713=""),"Pending review",IF(I1713="Hold","On hold",IF(I1713="Keep current",IF(ISNUMBER(E1713),"Kept current","CHECK: no confirmed current price"),IF(AH1713&lt;&gt;"Yes","CHECK: source needs review",IF(AND(I1713="Use my price",NOT(AND(ISNUMBER(J1713),J1713&gt;0))),"CHECK: enter a price above zero",IF(NOT(OR(I1713="Approve proposed",I1713="Use my price")),"CHECK: choose a listed decision",IF(OR(NOT(ISNUMBER(L1713)),L1713&lt;=0,NOT(ISNUMBER(Y1713)),Y1713&lt;=0,X1713&gt;=1),"CHECK: price or base unavailable",IF(L1713/(Y1713*(1-X1713))-1&lt;0,"CHECK: price below local base","Ready")))))))))</f>
        <v>On hold</v>
      </c>
      <c r="N1713" s="18">
        <v>0</v>
      </c>
      <c r="O1713" s="19">
        <v>0.4</v>
      </c>
      <c r="Q1713" s="20" t="str">
        <f>IF(AND(ISNUMBER(L1713),ISNUMBER(Y1713),Y1713&gt;0,X1713&lt;1),ROUND(L1713/(Y1713*(1-X1713))-1,4),"")</f>
        <v/>
      </c>
      <c r="R1713" s="12">
        <v>0</v>
      </c>
      <c r="S1713" s="13">
        <f>IF(AND(ISNUMBER(E1713),E1713&gt;0,ISNUMBER(F1713)),R1713*(F1713/E1713-1)*(1-'Start Here'!$B$16),0)</f>
        <v>0</v>
      </c>
      <c r="T1713" s="17">
        <f>IF(AND(M1713="Ready",OR(I1713="Approve proposed",AND(I1713="Use my price",AND(ISNUMBER(J1713),J1713&gt;0))),ISNUMBER(L1713),E1713&gt;0),R1713*(L1713/E1713-1)*(1-'Start Here'!$B$16),0)</f>
        <v>0</v>
      </c>
      <c r="U1713" t="str" s="6">
        <v>SNAP: preserve existing selling price; No confirmed Local Line price/list; local calculation is reference only; Currently hidden; do not activate automatically</v>
      </c>
      <c r="V1713" t="str" s="21">
        <v>No</v>
      </c>
      <c r="W1713" t="str" s="21">
        <v>No</v>
      </c>
      <c r="X1713" s="22">
        <v>0</v>
      </c>
      <c r="Y1713" s="18">
        <v>0</v>
      </c>
      <c r="AB1713" t="str" s="6">
        <v/>
      </c>
      <c r="AC1713" t="str" s="6">
        <v>Local calculation only</v>
      </c>
      <c r="AD1713" s="23">
        <v>995638</v>
      </c>
      <c r="AE1713" s="23">
        <v>770066</v>
      </c>
      <c r="AF1713" t="str" s="23">
        <v>995638:770066:snap</v>
      </c>
      <c r="AG1713" t="str" s="23">
        <v>Yes</v>
      </c>
      <c r="AH1713" t="str" s="23">
        <v>No</v>
      </c>
      <c r="AI1713" s="18">
        <v>0</v>
      </c>
    </row>
    <row r="1714" ht="32" customHeight="1">
      <c r="A1714" t="str" s="7">
        <v>Grazier's Garden</v>
      </c>
      <c r="B1714" t="str" s="7">
        <v>Winterbor Mixed Curly Kale Bunch</v>
      </c>
      <c r="C1714" t="str" s="7">
        <v>bu</v>
      </c>
      <c r="D1714" t="str" s="7">
        <v>Herd Share Members</v>
      </c>
      <c r="E1714" s="12">
        <v>4.2</v>
      </c>
      <c r="F1714" s="13">
        <v>4.54</v>
      </c>
      <c r="G1714" s="13">
        <f>IF(AND(ISNUMBER(E1714),ISNUMBER(F1714)),F1714-E1714,"")</f>
        <v>0.34</v>
      </c>
      <c r="H1714" s="14">
        <f>IF(AND(ISNUMBER(E1714),E1714&gt;0,ISNUMBER(F1714)),F1714/E1714-1,"")</f>
        <v>0.08095238095238089</v>
      </c>
      <c r="I1714" t="str" s="15">
        <v>Unreviewed</v>
      </c>
      <c r="J1714" s="16"/>
      <c r="K1714" t="str" s="15">
        <v/>
      </c>
      <c r="L1714" s="17" t="str">
        <f>IF(AC1714="Local catalog","",IF(AG1714="Yes",IF(ISNUMBER(E1714),E1714,""),IF(I1714="Keep current",IF(ISNUMBER(E1714),E1714,""),IF(AH1714&lt;&gt;"Yes","",IF(I1714="Approve proposed",F1714,IF(AND(I1714="Use my price",AND(ISNUMBER(J1714),J1714&gt;0)),J1714,""))))))</f>
        <v/>
      </c>
      <c r="M1714" t="str" s="7">
        <f>IF(AND(AG1714="Yes",OR(I1714="Approve proposed",I1714="Use my price")),"CHECK: protected price kept current",IF(OR(I1714="Unreviewed",I1714=""),"Pending review",IF(I1714="Hold","On hold",IF(I1714="Keep current",IF(ISNUMBER(E1714),"Kept current","CHECK: no confirmed current price"),IF(AH1714&lt;&gt;"Yes","CHECK: source needs review",IF(AND(I1714="Use my price",NOT(AND(ISNUMBER(J1714),J1714&gt;0))),"CHECK: enter a price above zero",IF(NOT(OR(I1714="Approve proposed",I1714="Use my price")),"CHECK: choose a listed decision",IF(OR(NOT(ISNUMBER(L1714)),L1714&lt;=0,NOT(ISNUMBER(Y1714)),Y1714&lt;=0,X1714&gt;=1),"CHECK: price or base unavailable",IF(L1714/(Y1714*(1-X1714))-1&lt;0,"CHECK: price below local base","Ready")))))))))</f>
        <v>Pending review</v>
      </c>
      <c r="N1714" s="18">
        <v>4.2</v>
      </c>
      <c r="O1714" s="19">
        <v>0.4</v>
      </c>
      <c r="P1714" s="14">
        <v>0.5133</v>
      </c>
      <c r="Q1714" s="20" t="str">
        <f>IF(AND(ISNUMBER(L1714),ISNUMBER(Y1714),Y1714&gt;0,X1714&lt;1),ROUND(L1714/(Y1714*(1-X1714))-1,4),"")</f>
        <v/>
      </c>
      <c r="R1714" s="12">
        <v>96.6</v>
      </c>
      <c r="S1714" s="13">
        <f>IF(AND(ISNUMBER(E1714),E1714&gt;0,ISNUMBER(F1714)),R1714*(F1714/E1714-1)*(1-'Start Here'!$B$16),0)</f>
        <v>7.585399999999993</v>
      </c>
      <c r="T1714" s="17">
        <f>IF(AND(M1714="Ready",OR(I1714="Approve proposed",AND(I1714="Use my price",AND(ISNUMBER(J1714),J1714&gt;0))),ISNUMBER(L1714),E1714&gt;0),R1714*(L1714/E1714-1)*(1-'Start Here'!$B$16),0)</f>
        <v>0</v>
      </c>
      <c r="U1714" t="str" s="6">
        <v>Currently hidden; do not activate automatically</v>
      </c>
      <c r="V1714" t="str" s="21">
        <v>No</v>
      </c>
      <c r="W1714" t="str" s="21">
        <v>No</v>
      </c>
      <c r="X1714" s="22">
        <v>0</v>
      </c>
      <c r="Y1714" s="18">
        <v>3</v>
      </c>
      <c r="AB1714" t="str" s="6">
        <v>2026-10-01 10:41:27 UTC</v>
      </c>
      <c r="AC1714" t="str" s="6">
        <v>Local Line cache</v>
      </c>
      <c r="AD1714" s="23">
        <v>997517</v>
      </c>
      <c r="AE1714" s="23">
        <v>772950</v>
      </c>
      <c r="AF1714" t="str" s="23">
        <v>997517:772950:herdShare</v>
      </c>
      <c r="AG1714" t="str" s="23">
        <v>No</v>
      </c>
      <c r="AH1714" t="str" s="23">
        <v>Yes</v>
      </c>
      <c r="AI1714" s="18">
        <v>69</v>
      </c>
    </row>
    <row r="1715" ht="32" customHeight="1">
      <c r="A1715" t="str" s="7">
        <v>Grazier's Garden</v>
      </c>
      <c r="B1715" t="str" s="7">
        <v>Winterbor Mixed Curly Kale Bunch</v>
      </c>
      <c r="C1715" t="str" s="7">
        <v>bu</v>
      </c>
      <c r="D1715" t="str" s="7">
        <v>CSA Members</v>
      </c>
      <c r="E1715" s="12">
        <v>4.2</v>
      </c>
      <c r="F1715" s="13">
        <v>4.54</v>
      </c>
      <c r="G1715" s="13">
        <f>IF(AND(ISNUMBER(E1715),ISNUMBER(F1715)),F1715-E1715,"")</f>
        <v>0.34</v>
      </c>
      <c r="H1715" s="14">
        <f>IF(AND(ISNUMBER(E1715),E1715&gt;0,ISNUMBER(F1715)),F1715/E1715-1,"")</f>
        <v>0.08095238095238089</v>
      </c>
      <c r="I1715" t="str" s="15">
        <v>Unreviewed</v>
      </c>
      <c r="J1715" s="16"/>
      <c r="K1715" t="str" s="15">
        <v/>
      </c>
      <c r="L1715" s="17" t="str">
        <f>IF(AC1715="Local catalog","",IF(AG1715="Yes",IF(ISNUMBER(E1715),E1715,""),IF(I1715="Keep current",IF(ISNUMBER(E1715),E1715,""),IF(AH1715&lt;&gt;"Yes","",IF(I1715="Approve proposed",F1715,IF(AND(I1715="Use my price",AND(ISNUMBER(J1715),J1715&gt;0)),J1715,""))))))</f>
        <v/>
      </c>
      <c r="M1715" t="str" s="7">
        <f>IF(AND(AG1715="Yes",OR(I1715="Approve proposed",I1715="Use my price")),"CHECK: protected price kept current",IF(OR(I1715="Unreviewed",I1715=""),"Pending review",IF(I1715="Hold","On hold",IF(I1715="Keep current",IF(ISNUMBER(E1715),"Kept current","CHECK: no confirmed current price"),IF(AH1715&lt;&gt;"Yes","CHECK: source needs review",IF(AND(I1715="Use my price",NOT(AND(ISNUMBER(J1715),J1715&gt;0))),"CHECK: enter a price above zero",IF(NOT(OR(I1715="Approve proposed",I1715="Use my price")),"CHECK: choose a listed decision",IF(OR(NOT(ISNUMBER(L1715)),L1715&lt;=0,NOT(ISNUMBER(Y1715)),Y1715&lt;=0,X1715&gt;=1),"CHECK: price or base unavailable",IF(L1715/(Y1715*(1-X1715))-1&lt;0,"CHECK: price below local base","Ready")))))))))</f>
        <v>Pending review</v>
      </c>
      <c r="N1715" s="18">
        <v>4.2</v>
      </c>
      <c r="O1715" s="19">
        <v>0.4</v>
      </c>
      <c r="P1715" s="14">
        <v>0.5133</v>
      </c>
      <c r="Q1715" s="20" t="str">
        <f>IF(AND(ISNUMBER(L1715),ISNUMBER(Y1715),Y1715&gt;0,X1715&lt;1),ROUND(L1715/(Y1715*(1-X1715))-1,4),"")</f>
        <v/>
      </c>
      <c r="R1715" s="12">
        <v>0</v>
      </c>
      <c r="S1715" s="13">
        <f>IF(AND(ISNUMBER(E1715),E1715&gt;0,ISNUMBER(F1715)),R1715*(F1715/E1715-1)*(1-'Start Here'!$B$16),0)</f>
        <v>0</v>
      </c>
      <c r="T1715" s="17">
        <f>IF(AND(M1715="Ready",OR(I1715="Approve proposed",AND(I1715="Use my price",AND(ISNUMBER(J1715),J1715&gt;0))),ISNUMBER(L1715),E1715&gt;0),R1715*(L1715/E1715-1)*(1-'Start Here'!$B$16),0)</f>
        <v>0</v>
      </c>
      <c r="U1715" t="str" s="6">
        <v>Currently hidden; do not activate automatically</v>
      </c>
      <c r="V1715" t="str" s="21">
        <v>No</v>
      </c>
      <c r="W1715" t="str" s="21">
        <v>No</v>
      </c>
      <c r="X1715" s="22">
        <v>0</v>
      </c>
      <c r="Y1715" s="18">
        <v>3</v>
      </c>
      <c r="AB1715" t="str" s="6">
        <v>2026-10-01 10:41:27 UTC</v>
      </c>
      <c r="AC1715" t="str" s="6">
        <v>Local Line cache</v>
      </c>
      <c r="AD1715" s="23">
        <v>997517</v>
      </c>
      <c r="AE1715" s="23">
        <v>772950</v>
      </c>
      <c r="AF1715" t="str" s="23">
        <v>997517:772950:member</v>
      </c>
      <c r="AG1715" t="str" s="23">
        <v>No</v>
      </c>
      <c r="AH1715" t="str" s="23">
        <v>Yes</v>
      </c>
      <c r="AI1715" s="18">
        <v>0</v>
      </c>
    </row>
    <row r="1716" ht="32" customHeight="1">
      <c r="A1716" t="str" s="7">
        <v>Grazier's Garden</v>
      </c>
      <c r="B1716" t="str" s="7">
        <v>Winterbor Mixed Curly Kale Bunch</v>
      </c>
      <c r="C1716" t="str" s="7">
        <v>bu</v>
      </c>
      <c r="D1716" t="str" s="7">
        <v>Guest Basket</v>
      </c>
      <c r="E1716" s="12">
        <v>4.2</v>
      </c>
      <c r="F1716" s="13">
        <v>4.54</v>
      </c>
      <c r="G1716" s="13">
        <f>IF(AND(ISNUMBER(E1716),ISNUMBER(F1716)),F1716-E1716,"")</f>
        <v>0.34</v>
      </c>
      <c r="H1716" s="14">
        <f>IF(AND(ISNUMBER(E1716),E1716&gt;0,ISNUMBER(F1716)),F1716/E1716-1,"")</f>
        <v>0.08095238095238089</v>
      </c>
      <c r="I1716" t="str" s="15">
        <v>Unreviewed</v>
      </c>
      <c r="J1716" s="16"/>
      <c r="K1716" t="str" s="15">
        <v/>
      </c>
      <c r="L1716" s="17" t="str">
        <f>IF(AC1716="Local catalog","",IF(AG1716="Yes",IF(ISNUMBER(E1716),E1716,""),IF(I1716="Keep current",IF(ISNUMBER(E1716),E1716,""),IF(AH1716&lt;&gt;"Yes","",IF(I1716="Approve proposed",F1716,IF(AND(I1716="Use my price",AND(ISNUMBER(J1716),J1716&gt;0)),J1716,""))))))</f>
        <v/>
      </c>
      <c r="M1716" t="str" s="7">
        <f>IF(AND(AG1716="Yes",OR(I1716="Approve proposed",I1716="Use my price")),"CHECK: protected price kept current",IF(OR(I1716="Unreviewed",I1716=""),"Pending review",IF(I1716="Hold","On hold",IF(I1716="Keep current",IF(ISNUMBER(E1716),"Kept current","CHECK: no confirmed current price"),IF(AH1716&lt;&gt;"Yes","CHECK: source needs review",IF(AND(I1716="Use my price",NOT(AND(ISNUMBER(J1716),J1716&gt;0))),"CHECK: enter a price above zero",IF(NOT(OR(I1716="Approve proposed",I1716="Use my price")),"CHECK: choose a listed decision",IF(OR(NOT(ISNUMBER(L1716)),L1716&lt;=0,NOT(ISNUMBER(Y1716)),Y1716&lt;=0,X1716&gt;=1),"CHECK: price or base unavailable",IF(L1716/(Y1716*(1-X1716))-1&lt;0,"CHECK: price below local base","Ready")))))))))</f>
        <v>Pending review</v>
      </c>
      <c r="N1716" s="18">
        <v>4.2</v>
      </c>
      <c r="O1716" s="19">
        <v>0.4</v>
      </c>
      <c r="P1716" s="14">
        <v>0.5133</v>
      </c>
      <c r="Q1716" s="20" t="str">
        <f>IF(AND(ISNUMBER(L1716),ISNUMBER(Y1716),Y1716&gt;0,X1716&lt;1),ROUND(L1716/(Y1716*(1-X1716))-1,4),"")</f>
        <v/>
      </c>
      <c r="R1716" s="12">
        <v>4.2</v>
      </c>
      <c r="S1716" s="13">
        <f>IF(AND(ISNUMBER(E1716),E1716&gt;0,ISNUMBER(F1716)),R1716*(F1716/E1716-1)*(1-'Start Here'!$B$16),0)</f>
        <v>0.32979999999999976</v>
      </c>
      <c r="T1716" s="17">
        <f>IF(AND(M1716="Ready",OR(I1716="Approve proposed",AND(I1716="Use my price",AND(ISNUMBER(J1716),J1716&gt;0))),ISNUMBER(L1716),E1716&gt;0),R1716*(L1716/E1716-1)*(1-'Start Here'!$B$16),0)</f>
        <v>0</v>
      </c>
      <c r="U1716" t="str" s="6">
        <v>Currently hidden; do not activate automatically</v>
      </c>
      <c r="V1716" t="str" s="21">
        <v>No</v>
      </c>
      <c r="W1716" t="str" s="21">
        <v>No</v>
      </c>
      <c r="X1716" s="22">
        <v>0</v>
      </c>
      <c r="Y1716" s="18">
        <v>3</v>
      </c>
      <c r="AB1716" t="str" s="6">
        <v>2026-10-01 10:41:27 UTC</v>
      </c>
      <c r="AC1716" t="str" s="6">
        <v>Local Line cache</v>
      </c>
      <c r="AD1716" s="23">
        <v>997517</v>
      </c>
      <c r="AE1716" s="23">
        <v>772950</v>
      </c>
      <c r="AF1716" t="str" s="23">
        <v>997517:772950:guest</v>
      </c>
      <c r="AG1716" t="str" s="23">
        <v>No</v>
      </c>
      <c r="AH1716" t="str" s="23">
        <v>Yes</v>
      </c>
      <c r="AI1716" s="18">
        <v>3</v>
      </c>
    </row>
    <row r="1717" ht="32" customHeight="1">
      <c r="A1717" t="str" s="7">
        <v>Grazier's Garden</v>
      </c>
      <c r="B1717" t="str" s="7">
        <v>Winterbor Mixed Curly Kale Bunch</v>
      </c>
      <c r="C1717" t="str" s="7">
        <v>bu</v>
      </c>
      <c r="D1717" t="str" s="7">
        <v>SNAP</v>
      </c>
      <c r="E1717" s="12">
        <v>4.2</v>
      </c>
      <c r="F1717" s="13">
        <v>4.2</v>
      </c>
      <c r="G1717" s="13">
        <f>IF(AND(ISNUMBER(E1717),ISNUMBER(F1717)),F1717-E1717,"")</f>
        <v>0</v>
      </c>
      <c r="H1717" s="14">
        <f>IF(AND(ISNUMBER(E1717),E1717&gt;0,ISNUMBER(F1717)),F1717/E1717-1,"")</f>
        <v>0</v>
      </c>
      <c r="I1717" t="str" s="15">
        <v>Keep current</v>
      </c>
      <c r="J1717" s="16"/>
      <c r="K1717" t="str" s="15">
        <v/>
      </c>
      <c r="L1717" s="17">
        <f>IF(AC1717="Local catalog","",IF(AG1717="Yes",IF(ISNUMBER(E1717),E1717,""),IF(I1717="Keep current",IF(ISNUMBER(E1717),E1717,""),IF(AH1717&lt;&gt;"Yes","",IF(I1717="Approve proposed",F1717,IF(AND(I1717="Use my price",AND(ISNUMBER(J1717),J1717&gt;0)),J1717,""))))))</f>
        <v>4.2</v>
      </c>
      <c r="M1717" t="str" s="7">
        <f>IF(AND(AG1717="Yes",OR(I1717="Approve proposed",I1717="Use my price")),"CHECK: protected price kept current",IF(OR(I1717="Unreviewed",I1717=""),"Pending review",IF(I1717="Hold","On hold",IF(I1717="Keep current",IF(ISNUMBER(E1717),"Kept current","CHECK: no confirmed current price"),IF(AH1717&lt;&gt;"Yes","CHECK: source needs review",IF(AND(I1717="Use my price",NOT(AND(ISNUMBER(J1717),J1717&gt;0))),"CHECK: enter a price above zero",IF(NOT(OR(I1717="Approve proposed",I1717="Use my price")),"CHECK: choose a listed decision",IF(OR(NOT(ISNUMBER(L1717)),L1717&lt;=0,NOT(ISNUMBER(Y1717)),Y1717&lt;=0,X1717&gt;=1),"CHECK: price or base unavailable",IF(L1717/(Y1717*(1-X1717))-1&lt;0,"CHECK: price below local base","Ready")))))))))</f>
        <v>Kept current</v>
      </c>
      <c r="N1717" s="18">
        <v>4.2</v>
      </c>
      <c r="O1717" s="19">
        <v>0.4</v>
      </c>
      <c r="P1717" s="14">
        <v>0.4</v>
      </c>
      <c r="Q1717" s="20">
        <f>IF(AND(ISNUMBER(L1717),ISNUMBER(Y1717),Y1717&gt;0,X1717&lt;1),ROUND(L1717/(Y1717*(1-X1717))-1,4),"")</f>
        <v>0.4</v>
      </c>
      <c r="R1717" s="12">
        <v>0</v>
      </c>
      <c r="S1717" s="13">
        <f>IF(AND(ISNUMBER(E1717),E1717&gt;0,ISNUMBER(F1717)),R1717*(F1717/E1717-1)*(1-'Start Here'!$B$16),0)</f>
        <v>0</v>
      </c>
      <c r="T1717" s="17">
        <f>IF(AND(M1717="Ready",OR(I1717="Approve proposed",AND(I1717="Use my price",AND(ISNUMBER(J1717),J1717&gt;0))),ISNUMBER(L1717),E1717&gt;0),R1717*(L1717/E1717-1)*(1-'Start Here'!$B$16),0)</f>
        <v>0</v>
      </c>
      <c r="U1717" t="str" s="6">
        <v>SNAP: preserve existing selling price; Currently hidden; do not activate automatically</v>
      </c>
      <c r="V1717" t="str" s="21">
        <v>No</v>
      </c>
      <c r="W1717" t="str" s="21">
        <v>No</v>
      </c>
      <c r="X1717" s="22">
        <v>0</v>
      </c>
      <c r="Y1717" s="18">
        <v>3</v>
      </c>
      <c r="AB1717" t="str" s="6">
        <v>2026-10-01 10:41:27 UTC</v>
      </c>
      <c r="AC1717" t="str" s="6">
        <v>Local Line cache</v>
      </c>
      <c r="AD1717" s="23">
        <v>997517</v>
      </c>
      <c r="AE1717" s="23">
        <v>772950</v>
      </c>
      <c r="AF1717" t="str" s="23">
        <v>997517:772950:snap</v>
      </c>
      <c r="AG1717" t="str" s="23">
        <v>Yes</v>
      </c>
      <c r="AH1717" t="str" s="23">
        <v>Yes</v>
      </c>
      <c r="AI1717" s="18">
        <v>0</v>
      </c>
    </row>
    <row r="1718" ht="32" customHeight="1">
      <c r="A1718" t="str" s="7">
        <v>Grazier's Garden</v>
      </c>
      <c r="B1718" t="str" s="7">
        <v>Yellow Summer Squash</v>
      </c>
      <c r="C1718" t="str" s="7">
        <v>1 lb</v>
      </c>
      <c r="D1718" t="str" s="7">
        <v>Herd Share Members</v>
      </c>
      <c r="E1718" s="12">
        <v>2.8</v>
      </c>
      <c r="F1718" s="13">
        <v>3.02</v>
      </c>
      <c r="G1718" s="13">
        <f>IF(AND(ISNUMBER(E1718),ISNUMBER(F1718)),F1718-E1718,"")</f>
        <v>0.22</v>
      </c>
      <c r="H1718" s="14">
        <f>IF(AND(ISNUMBER(E1718),E1718&gt;0,ISNUMBER(F1718)),F1718/E1718-1,"")</f>
        <v>0.07857142857142874</v>
      </c>
      <c r="I1718" t="str" s="15">
        <v>Unreviewed</v>
      </c>
      <c r="J1718" s="16"/>
      <c r="K1718" t="str" s="15">
        <v/>
      </c>
      <c r="L1718" s="17" t="str">
        <f>IF(AC1718="Local catalog","",IF(AG1718="Yes",IF(ISNUMBER(E1718),E1718,""),IF(I1718="Keep current",IF(ISNUMBER(E1718),E1718,""),IF(AH1718&lt;&gt;"Yes","",IF(I1718="Approve proposed",F1718,IF(AND(I1718="Use my price",AND(ISNUMBER(J1718),J1718&gt;0)),J1718,""))))))</f>
        <v/>
      </c>
      <c r="M1718" t="str" s="7">
        <f>IF(AND(AG1718="Yes",OR(I1718="Approve proposed",I1718="Use my price")),"CHECK: protected price kept current",IF(OR(I1718="Unreviewed",I1718=""),"Pending review",IF(I1718="Hold","On hold",IF(I1718="Keep current",IF(ISNUMBER(E1718),"Kept current","CHECK: no confirmed current price"),IF(AH1718&lt;&gt;"Yes","CHECK: source needs review",IF(AND(I1718="Use my price",NOT(AND(ISNUMBER(J1718),J1718&gt;0))),"CHECK: enter a price above zero",IF(NOT(OR(I1718="Approve proposed",I1718="Use my price")),"CHECK: choose a listed decision",IF(OR(NOT(ISNUMBER(L1718)),L1718&lt;=0,NOT(ISNUMBER(Y1718)),Y1718&lt;=0,X1718&gt;=1),"CHECK: price or base unavailable",IF(L1718/(Y1718*(1-X1718))-1&lt;0,"CHECK: price below local base","Ready")))))))))</f>
        <v>Pending review</v>
      </c>
      <c r="N1718" s="18">
        <v>2.8</v>
      </c>
      <c r="O1718" s="19">
        <v>0.4</v>
      </c>
      <c r="P1718" s="14">
        <v>0.51</v>
      </c>
      <c r="Q1718" s="20" t="str">
        <f>IF(AND(ISNUMBER(L1718),ISNUMBER(Y1718),Y1718&gt;0,X1718&lt;1),ROUND(L1718/(Y1718*(1-X1718))-1,4),"")</f>
        <v/>
      </c>
      <c r="R1718" s="12">
        <v>0</v>
      </c>
      <c r="S1718" s="13">
        <f>IF(AND(ISNUMBER(E1718),E1718&gt;0,ISNUMBER(F1718)),R1718*(F1718/E1718-1)*(1-'Start Here'!$B$16),0)</f>
        <v>0</v>
      </c>
      <c r="T1718" s="17">
        <f>IF(AND(M1718="Ready",OR(I1718="Approve proposed",AND(I1718="Use my price",AND(ISNUMBER(J1718),J1718&gt;0))),ISNUMBER(L1718),E1718&gt;0),R1718*(L1718/E1718-1)*(1-'Start Here'!$B$16),0)</f>
        <v>0</v>
      </c>
      <c r="U1718" t="str" s="6">
        <v>Currently hidden; do not activate automatically</v>
      </c>
      <c r="V1718" t="str" s="21">
        <v>No</v>
      </c>
      <c r="W1718" t="str" s="21">
        <v>No</v>
      </c>
      <c r="X1718" s="22">
        <v>0</v>
      </c>
      <c r="Y1718" s="18">
        <v>2</v>
      </c>
      <c r="AB1718" t="str" s="6">
        <v>2026-10-01 10:41:27 UTC</v>
      </c>
      <c r="AC1718" t="str" s="6">
        <v>Local Line cache</v>
      </c>
      <c r="AD1718" s="23">
        <v>805841</v>
      </c>
      <c r="AE1718" s="23">
        <v>526899</v>
      </c>
      <c r="AF1718" t="str" s="23">
        <v>805841:526899:herdShare</v>
      </c>
      <c r="AG1718" t="str" s="23">
        <v>No</v>
      </c>
      <c r="AH1718" t="str" s="23">
        <v>Yes</v>
      </c>
      <c r="AI1718" s="18">
        <v>0</v>
      </c>
    </row>
    <row r="1719" ht="32" customHeight="1">
      <c r="A1719" t="str" s="7">
        <v>Grazier's Garden</v>
      </c>
      <c r="B1719" t="str" s="7">
        <v>Yellow Summer Squash</v>
      </c>
      <c r="C1719" t="str" s="7">
        <v>1 lb</v>
      </c>
      <c r="D1719" t="str" s="7">
        <v>CSA Members</v>
      </c>
      <c r="E1719" s="12">
        <v>2.8</v>
      </c>
      <c r="F1719" s="13">
        <v>3.02</v>
      </c>
      <c r="G1719" s="13">
        <f>IF(AND(ISNUMBER(E1719),ISNUMBER(F1719)),F1719-E1719,"")</f>
        <v>0.22</v>
      </c>
      <c r="H1719" s="14">
        <f>IF(AND(ISNUMBER(E1719),E1719&gt;0,ISNUMBER(F1719)),F1719/E1719-1,"")</f>
        <v>0.07857142857142874</v>
      </c>
      <c r="I1719" t="str" s="15">
        <v>Unreviewed</v>
      </c>
      <c r="J1719" s="16"/>
      <c r="K1719" t="str" s="15">
        <v/>
      </c>
      <c r="L1719" s="17" t="str">
        <f>IF(AC1719="Local catalog","",IF(AG1719="Yes",IF(ISNUMBER(E1719),E1719,""),IF(I1719="Keep current",IF(ISNUMBER(E1719),E1719,""),IF(AH1719&lt;&gt;"Yes","",IF(I1719="Approve proposed",F1719,IF(AND(I1719="Use my price",AND(ISNUMBER(J1719),J1719&gt;0)),J1719,""))))))</f>
        <v/>
      </c>
      <c r="M1719" t="str" s="7">
        <f>IF(AND(AG1719="Yes",OR(I1719="Approve proposed",I1719="Use my price")),"CHECK: protected price kept current",IF(OR(I1719="Unreviewed",I1719=""),"Pending review",IF(I1719="Hold","On hold",IF(I1719="Keep current",IF(ISNUMBER(E1719),"Kept current","CHECK: no confirmed current price"),IF(AH1719&lt;&gt;"Yes","CHECK: source needs review",IF(AND(I1719="Use my price",NOT(AND(ISNUMBER(J1719),J1719&gt;0))),"CHECK: enter a price above zero",IF(NOT(OR(I1719="Approve proposed",I1719="Use my price")),"CHECK: choose a listed decision",IF(OR(NOT(ISNUMBER(L1719)),L1719&lt;=0,NOT(ISNUMBER(Y1719)),Y1719&lt;=0,X1719&gt;=1),"CHECK: price or base unavailable",IF(L1719/(Y1719*(1-X1719))-1&lt;0,"CHECK: price below local base","Ready")))))))))</f>
        <v>Pending review</v>
      </c>
      <c r="N1719" s="18">
        <v>2.8</v>
      </c>
      <c r="O1719" s="19">
        <v>0.4</v>
      </c>
      <c r="P1719" s="14">
        <v>0.51</v>
      </c>
      <c r="Q1719" s="20" t="str">
        <f>IF(AND(ISNUMBER(L1719),ISNUMBER(Y1719),Y1719&gt;0,X1719&lt;1),ROUND(L1719/(Y1719*(1-X1719))-1,4),"")</f>
        <v/>
      </c>
      <c r="R1719" s="12">
        <v>0</v>
      </c>
      <c r="S1719" s="13">
        <f>IF(AND(ISNUMBER(E1719),E1719&gt;0,ISNUMBER(F1719)),R1719*(F1719/E1719-1)*(1-'Start Here'!$B$16),0)</f>
        <v>0</v>
      </c>
      <c r="T1719" s="17">
        <f>IF(AND(M1719="Ready",OR(I1719="Approve proposed",AND(I1719="Use my price",AND(ISNUMBER(J1719),J1719&gt;0))),ISNUMBER(L1719),E1719&gt;0),R1719*(L1719/E1719-1)*(1-'Start Here'!$B$16),0)</f>
        <v>0</v>
      </c>
      <c r="U1719" t="str" s="6">
        <v>Currently hidden; do not activate automatically</v>
      </c>
      <c r="V1719" t="str" s="21">
        <v>No</v>
      </c>
      <c r="W1719" t="str" s="21">
        <v>No</v>
      </c>
      <c r="X1719" s="22">
        <v>0</v>
      </c>
      <c r="Y1719" s="18">
        <v>2</v>
      </c>
      <c r="AB1719" t="str" s="6">
        <v>2026-10-01 10:41:27 UTC</v>
      </c>
      <c r="AC1719" t="str" s="6">
        <v>Local Line cache</v>
      </c>
      <c r="AD1719" s="23">
        <v>805841</v>
      </c>
      <c r="AE1719" s="23">
        <v>526899</v>
      </c>
      <c r="AF1719" t="str" s="23">
        <v>805841:526899:member</v>
      </c>
      <c r="AG1719" t="str" s="23">
        <v>No</v>
      </c>
      <c r="AH1719" t="str" s="23">
        <v>Yes</v>
      </c>
      <c r="AI1719" s="18">
        <v>0</v>
      </c>
    </row>
    <row r="1720" ht="32" customHeight="1">
      <c r="A1720" t="str" s="7">
        <v>Grazier's Garden</v>
      </c>
      <c r="B1720" t="str" s="7">
        <v>Yellow Summer Squash</v>
      </c>
      <c r="C1720" t="str" s="7">
        <v>1 lb</v>
      </c>
      <c r="D1720" t="str" s="7">
        <v>Guest Basket</v>
      </c>
      <c r="E1720" s="12">
        <v>2.8</v>
      </c>
      <c r="F1720" s="13">
        <v>3.02</v>
      </c>
      <c r="G1720" s="13">
        <f>IF(AND(ISNUMBER(E1720),ISNUMBER(F1720)),F1720-E1720,"")</f>
        <v>0.22</v>
      </c>
      <c r="H1720" s="14">
        <f>IF(AND(ISNUMBER(E1720),E1720&gt;0,ISNUMBER(F1720)),F1720/E1720-1,"")</f>
        <v>0.07857142857142874</v>
      </c>
      <c r="I1720" t="str" s="15">
        <v>Unreviewed</v>
      </c>
      <c r="J1720" s="16"/>
      <c r="K1720" t="str" s="15">
        <v/>
      </c>
      <c r="L1720" s="17" t="str">
        <f>IF(AC1720="Local catalog","",IF(AG1720="Yes",IF(ISNUMBER(E1720),E1720,""),IF(I1720="Keep current",IF(ISNUMBER(E1720),E1720,""),IF(AH1720&lt;&gt;"Yes","",IF(I1720="Approve proposed",F1720,IF(AND(I1720="Use my price",AND(ISNUMBER(J1720),J1720&gt;0)),J1720,""))))))</f>
        <v/>
      </c>
      <c r="M1720" t="str" s="7">
        <f>IF(AND(AG1720="Yes",OR(I1720="Approve proposed",I1720="Use my price")),"CHECK: protected price kept current",IF(OR(I1720="Unreviewed",I1720=""),"Pending review",IF(I1720="Hold","On hold",IF(I1720="Keep current",IF(ISNUMBER(E1720),"Kept current","CHECK: no confirmed current price"),IF(AH1720&lt;&gt;"Yes","CHECK: source needs review",IF(AND(I1720="Use my price",NOT(AND(ISNUMBER(J1720),J1720&gt;0))),"CHECK: enter a price above zero",IF(NOT(OR(I1720="Approve proposed",I1720="Use my price")),"CHECK: choose a listed decision",IF(OR(NOT(ISNUMBER(L1720)),L1720&lt;=0,NOT(ISNUMBER(Y1720)),Y1720&lt;=0,X1720&gt;=1),"CHECK: price or base unavailable",IF(L1720/(Y1720*(1-X1720))-1&lt;0,"CHECK: price below local base","Ready")))))))))</f>
        <v>Pending review</v>
      </c>
      <c r="N1720" s="18">
        <v>2.8</v>
      </c>
      <c r="O1720" s="19">
        <v>0.4</v>
      </c>
      <c r="P1720" s="14">
        <v>0.51</v>
      </c>
      <c r="Q1720" s="20" t="str">
        <f>IF(AND(ISNUMBER(L1720),ISNUMBER(Y1720),Y1720&gt;0,X1720&lt;1),ROUND(L1720/(Y1720*(1-X1720))-1,4),"")</f>
        <v/>
      </c>
      <c r="R1720" s="12">
        <v>0</v>
      </c>
      <c r="S1720" s="13">
        <f>IF(AND(ISNUMBER(E1720),E1720&gt;0,ISNUMBER(F1720)),R1720*(F1720/E1720-1)*(1-'Start Here'!$B$16),0)</f>
        <v>0</v>
      </c>
      <c r="T1720" s="17">
        <f>IF(AND(M1720="Ready",OR(I1720="Approve proposed",AND(I1720="Use my price",AND(ISNUMBER(J1720),J1720&gt;0))),ISNUMBER(L1720),E1720&gt;0),R1720*(L1720/E1720-1)*(1-'Start Here'!$B$16),0)</f>
        <v>0</v>
      </c>
      <c r="U1720" t="str" s="6">
        <v>Currently hidden; do not activate automatically</v>
      </c>
      <c r="V1720" t="str" s="21">
        <v>No</v>
      </c>
      <c r="W1720" t="str" s="21">
        <v>No</v>
      </c>
      <c r="X1720" s="22">
        <v>0</v>
      </c>
      <c r="Y1720" s="18">
        <v>2</v>
      </c>
      <c r="AB1720" t="str" s="6">
        <v>2026-10-01 10:41:27 UTC</v>
      </c>
      <c r="AC1720" t="str" s="6">
        <v>Local Line cache</v>
      </c>
      <c r="AD1720" s="23">
        <v>805841</v>
      </c>
      <c r="AE1720" s="23">
        <v>526899</v>
      </c>
      <c r="AF1720" t="str" s="23">
        <v>805841:526899:guest</v>
      </c>
      <c r="AG1720" t="str" s="23">
        <v>No</v>
      </c>
      <c r="AH1720" t="str" s="23">
        <v>Yes</v>
      </c>
      <c r="AI1720" s="18">
        <v>0</v>
      </c>
    </row>
    <row r="1721" ht="32" customHeight="1">
      <c r="A1721" t="str" s="7">
        <v>Grazier's Garden</v>
      </c>
      <c r="B1721" t="str" s="7">
        <v>Yellow Summer Squash</v>
      </c>
      <c r="C1721" t="str" s="7">
        <v>1 lb</v>
      </c>
      <c r="D1721" t="str" s="7">
        <v>SNAP</v>
      </c>
      <c r="E1721" s="12">
        <v>2.8</v>
      </c>
      <c r="F1721" s="13">
        <v>2.8</v>
      </c>
      <c r="G1721" s="13">
        <f>IF(AND(ISNUMBER(E1721),ISNUMBER(F1721)),F1721-E1721,"")</f>
        <v>0</v>
      </c>
      <c r="H1721" s="14">
        <f>IF(AND(ISNUMBER(E1721),E1721&gt;0,ISNUMBER(F1721)),F1721/E1721-1,"")</f>
        <v>0</v>
      </c>
      <c r="I1721" t="str" s="15">
        <v>Keep current</v>
      </c>
      <c r="J1721" s="16"/>
      <c r="K1721" t="str" s="15">
        <v/>
      </c>
      <c r="L1721" s="17">
        <f>IF(AC1721="Local catalog","",IF(AG1721="Yes",IF(ISNUMBER(E1721),E1721,""),IF(I1721="Keep current",IF(ISNUMBER(E1721),E1721,""),IF(AH1721&lt;&gt;"Yes","",IF(I1721="Approve proposed",F1721,IF(AND(I1721="Use my price",AND(ISNUMBER(J1721),J1721&gt;0)),J1721,""))))))</f>
        <v>2.8</v>
      </c>
      <c r="M1721" t="str" s="7">
        <f>IF(AND(AG1721="Yes",OR(I1721="Approve proposed",I1721="Use my price")),"CHECK: protected price kept current",IF(OR(I1721="Unreviewed",I1721=""),"Pending review",IF(I1721="Hold","On hold",IF(I1721="Keep current",IF(ISNUMBER(E1721),"Kept current","CHECK: no confirmed current price"),IF(AH1721&lt;&gt;"Yes","CHECK: source needs review",IF(AND(I1721="Use my price",NOT(AND(ISNUMBER(J1721),J1721&gt;0))),"CHECK: enter a price above zero",IF(NOT(OR(I1721="Approve proposed",I1721="Use my price")),"CHECK: choose a listed decision",IF(OR(NOT(ISNUMBER(L1721)),L1721&lt;=0,NOT(ISNUMBER(Y1721)),Y1721&lt;=0,X1721&gt;=1),"CHECK: price or base unavailable",IF(L1721/(Y1721*(1-X1721))-1&lt;0,"CHECK: price below local base","Ready")))))))))</f>
        <v>Kept current</v>
      </c>
      <c r="N1721" s="18">
        <v>2.8</v>
      </c>
      <c r="O1721" s="19">
        <v>0.4</v>
      </c>
      <c r="P1721" s="14">
        <v>0.4</v>
      </c>
      <c r="Q1721" s="20">
        <f>IF(AND(ISNUMBER(L1721),ISNUMBER(Y1721),Y1721&gt;0,X1721&lt;1),ROUND(L1721/(Y1721*(1-X1721))-1,4),"")</f>
        <v>0.4</v>
      </c>
      <c r="R1721" s="12">
        <v>0</v>
      </c>
      <c r="S1721" s="13">
        <f>IF(AND(ISNUMBER(E1721),E1721&gt;0,ISNUMBER(F1721)),R1721*(F1721/E1721-1)*(1-'Start Here'!$B$16),0)</f>
        <v>0</v>
      </c>
      <c r="T1721" s="17">
        <f>IF(AND(M1721="Ready",OR(I1721="Approve proposed",AND(I1721="Use my price",AND(ISNUMBER(J1721),J1721&gt;0))),ISNUMBER(L1721),E1721&gt;0),R1721*(L1721/E1721-1)*(1-'Start Here'!$B$16),0)</f>
        <v>0</v>
      </c>
      <c r="U1721" t="str" s="6">
        <v>SNAP: preserve existing selling price; Currently hidden; do not activate automatically</v>
      </c>
      <c r="V1721" t="str" s="21">
        <v>No</v>
      </c>
      <c r="W1721" t="str" s="21">
        <v>No</v>
      </c>
      <c r="X1721" s="22">
        <v>0</v>
      </c>
      <c r="Y1721" s="18">
        <v>2</v>
      </c>
      <c r="AB1721" t="str" s="6">
        <v>2026-10-01 10:41:27 UTC</v>
      </c>
      <c r="AC1721" t="str" s="6">
        <v>Local Line cache</v>
      </c>
      <c r="AD1721" s="23">
        <v>805841</v>
      </c>
      <c r="AE1721" s="23">
        <v>526899</v>
      </c>
      <c r="AF1721" t="str" s="23">
        <v>805841:526899:snap</v>
      </c>
      <c r="AG1721" t="str" s="23">
        <v>Yes</v>
      </c>
      <c r="AH1721" t="str" s="23">
        <v>Yes</v>
      </c>
      <c r="AI1721" s="18">
        <v>0</v>
      </c>
    </row>
    <row r="1722" ht="32" customHeight="1">
      <c r="A1722" t="str" s="7">
        <v>Grazier's Garden</v>
      </c>
      <c r="B1722" t="str" s="7">
        <v>Zinnia Bouquet</v>
      </c>
      <c r="C1722" t="str" s="7">
        <v>ea</v>
      </c>
      <c r="D1722" t="str" s="7">
        <v>Herd Share Members</v>
      </c>
      <c r="E1722" s="12">
        <v>9.45</v>
      </c>
      <c r="F1722" s="13">
        <v>10.21</v>
      </c>
      <c r="G1722" s="13">
        <f>IF(AND(ISNUMBER(E1722),ISNUMBER(F1722)),F1722-E1722,"")</f>
        <v>0.76</v>
      </c>
      <c r="H1722" s="14">
        <f>IF(AND(ISNUMBER(E1722),E1722&gt;0,ISNUMBER(F1722)),F1722/E1722-1,"")</f>
        <v>0.08042328042328051</v>
      </c>
      <c r="I1722" t="str" s="15">
        <v>Unreviewed</v>
      </c>
      <c r="J1722" s="16"/>
      <c r="K1722" t="str" s="15">
        <v/>
      </c>
      <c r="L1722" s="17" t="str">
        <f>IF(AC1722="Local catalog","",IF(AG1722="Yes",IF(ISNUMBER(E1722),E1722,""),IF(I1722="Keep current",IF(ISNUMBER(E1722),E1722,""),IF(AH1722&lt;&gt;"Yes","",IF(I1722="Approve proposed",F1722,IF(AND(I1722="Use my price",AND(ISNUMBER(J1722),J1722&gt;0)),J1722,""))))))</f>
        <v/>
      </c>
      <c r="M1722" t="str" s="7">
        <f>IF(AND(AG1722="Yes",OR(I1722="Approve proposed",I1722="Use my price")),"CHECK: protected price kept current",IF(OR(I1722="Unreviewed",I1722=""),"Pending review",IF(I1722="Hold","On hold",IF(I1722="Keep current",IF(ISNUMBER(E1722),"Kept current","CHECK: no confirmed current price"),IF(AH1722&lt;&gt;"Yes","CHECK: source needs review",IF(AND(I1722="Use my price",NOT(AND(ISNUMBER(J1722),J1722&gt;0))),"CHECK: enter a price above zero",IF(NOT(OR(I1722="Approve proposed",I1722="Use my price")),"CHECK: choose a listed decision",IF(OR(NOT(ISNUMBER(L1722)),L1722&lt;=0,NOT(ISNUMBER(Y1722)),Y1722&lt;=0,X1722&gt;=1),"CHECK: price or base unavailable",IF(L1722/(Y1722*(1-X1722))-1&lt;0,"CHECK: price below local base","Ready")))))))))</f>
        <v>Pending review</v>
      </c>
      <c r="N1722" s="18">
        <v>9.45</v>
      </c>
      <c r="O1722" s="19">
        <v>0.4</v>
      </c>
      <c r="P1722" s="14">
        <v>0.5126</v>
      </c>
      <c r="Q1722" s="20" t="str">
        <f>IF(AND(ISNUMBER(L1722),ISNUMBER(Y1722),Y1722&gt;0,X1722&lt;1),ROUND(L1722/(Y1722*(1-X1722))-1,4),"")</f>
        <v/>
      </c>
      <c r="R1722" s="12">
        <v>0</v>
      </c>
      <c r="S1722" s="13">
        <f>IF(AND(ISNUMBER(E1722),E1722&gt;0,ISNUMBER(F1722)),R1722*(F1722/E1722-1)*(1-'Start Here'!$B$16),0)</f>
        <v>0</v>
      </c>
      <c r="T1722" s="17">
        <f>IF(AND(M1722="Ready",OR(I1722="Approve proposed",AND(I1722="Use my price",AND(ISNUMBER(J1722),J1722&gt;0))),ISNUMBER(L1722),E1722&gt;0),R1722*(L1722/E1722-1)*(1-'Start Here'!$B$16),0)</f>
        <v>0</v>
      </c>
      <c r="U1722" t="str" s="6">
        <v>Currently hidden; do not activate automatically</v>
      </c>
      <c r="V1722" t="str" s="21">
        <v>No</v>
      </c>
      <c r="W1722" t="str" s="21">
        <v>No</v>
      </c>
      <c r="X1722" s="22">
        <v>0</v>
      </c>
      <c r="Y1722" s="18">
        <v>6.75</v>
      </c>
      <c r="AB1722" t="str" s="6">
        <v>2026-10-01 10:41:27 UTC</v>
      </c>
      <c r="AC1722" t="str" s="6">
        <v>Local Line cache</v>
      </c>
      <c r="AD1722" s="23">
        <v>995639</v>
      </c>
      <c r="AE1722" s="23">
        <v>770067</v>
      </c>
      <c r="AF1722" t="str" s="23">
        <v>995639:770067:herdShare</v>
      </c>
      <c r="AG1722" t="str" s="23">
        <v>No</v>
      </c>
      <c r="AH1722" t="str" s="23">
        <v>Yes</v>
      </c>
      <c r="AI1722" s="18">
        <v>0</v>
      </c>
    </row>
    <row r="1723" ht="32" customHeight="1">
      <c r="A1723" t="str" s="7">
        <v>Grazier's Garden</v>
      </c>
      <c r="B1723" t="str" s="7">
        <v>Zinnia Bouquet</v>
      </c>
      <c r="C1723" t="str" s="7">
        <v>ea</v>
      </c>
      <c r="D1723" t="str" s="7">
        <v>CSA Members</v>
      </c>
      <c r="E1723" s="12">
        <v>9.45</v>
      </c>
      <c r="F1723" s="13">
        <v>10.21</v>
      </c>
      <c r="G1723" s="13">
        <f>IF(AND(ISNUMBER(E1723),ISNUMBER(F1723)),F1723-E1723,"")</f>
        <v>0.76</v>
      </c>
      <c r="H1723" s="14">
        <f>IF(AND(ISNUMBER(E1723),E1723&gt;0,ISNUMBER(F1723)),F1723/E1723-1,"")</f>
        <v>0.08042328042328051</v>
      </c>
      <c r="I1723" t="str" s="15">
        <v>Unreviewed</v>
      </c>
      <c r="J1723" s="16"/>
      <c r="K1723" t="str" s="15">
        <v/>
      </c>
      <c r="L1723" s="17" t="str">
        <f>IF(AC1723="Local catalog","",IF(AG1723="Yes",IF(ISNUMBER(E1723),E1723,""),IF(I1723="Keep current",IF(ISNUMBER(E1723),E1723,""),IF(AH1723&lt;&gt;"Yes","",IF(I1723="Approve proposed",F1723,IF(AND(I1723="Use my price",AND(ISNUMBER(J1723),J1723&gt;0)),J1723,""))))))</f>
        <v/>
      </c>
      <c r="M1723" t="str" s="7">
        <f>IF(AND(AG1723="Yes",OR(I1723="Approve proposed",I1723="Use my price")),"CHECK: protected price kept current",IF(OR(I1723="Unreviewed",I1723=""),"Pending review",IF(I1723="Hold","On hold",IF(I1723="Keep current",IF(ISNUMBER(E1723),"Kept current","CHECK: no confirmed current price"),IF(AH1723&lt;&gt;"Yes","CHECK: source needs review",IF(AND(I1723="Use my price",NOT(AND(ISNUMBER(J1723),J1723&gt;0))),"CHECK: enter a price above zero",IF(NOT(OR(I1723="Approve proposed",I1723="Use my price")),"CHECK: choose a listed decision",IF(OR(NOT(ISNUMBER(L1723)),L1723&lt;=0,NOT(ISNUMBER(Y1723)),Y1723&lt;=0,X1723&gt;=1),"CHECK: price or base unavailable",IF(L1723/(Y1723*(1-X1723))-1&lt;0,"CHECK: price below local base","Ready")))))))))</f>
        <v>Pending review</v>
      </c>
      <c r="N1723" s="18">
        <v>9.45</v>
      </c>
      <c r="O1723" s="19">
        <v>0.4</v>
      </c>
      <c r="P1723" s="14">
        <v>0.5126</v>
      </c>
      <c r="Q1723" s="20" t="str">
        <f>IF(AND(ISNUMBER(L1723),ISNUMBER(Y1723),Y1723&gt;0,X1723&lt;1),ROUND(L1723/(Y1723*(1-X1723))-1,4),"")</f>
        <v/>
      </c>
      <c r="R1723" s="12">
        <v>0</v>
      </c>
      <c r="S1723" s="13">
        <f>IF(AND(ISNUMBER(E1723),E1723&gt;0,ISNUMBER(F1723)),R1723*(F1723/E1723-1)*(1-'Start Here'!$B$16),0)</f>
        <v>0</v>
      </c>
      <c r="T1723" s="17">
        <f>IF(AND(M1723="Ready",OR(I1723="Approve proposed",AND(I1723="Use my price",AND(ISNUMBER(J1723),J1723&gt;0))),ISNUMBER(L1723),E1723&gt;0),R1723*(L1723/E1723-1)*(1-'Start Here'!$B$16),0)</f>
        <v>0</v>
      </c>
      <c r="U1723" t="str" s="6">
        <v>Currently hidden; do not activate automatically</v>
      </c>
      <c r="V1723" t="str" s="21">
        <v>No</v>
      </c>
      <c r="W1723" t="str" s="21">
        <v>No</v>
      </c>
      <c r="X1723" s="22">
        <v>0</v>
      </c>
      <c r="Y1723" s="18">
        <v>6.75</v>
      </c>
      <c r="AB1723" t="str" s="6">
        <v>2026-10-01 10:41:27 UTC</v>
      </c>
      <c r="AC1723" t="str" s="6">
        <v>Local Line cache</v>
      </c>
      <c r="AD1723" s="23">
        <v>995639</v>
      </c>
      <c r="AE1723" s="23">
        <v>770067</v>
      </c>
      <c r="AF1723" t="str" s="23">
        <v>995639:770067:member</v>
      </c>
      <c r="AG1723" t="str" s="23">
        <v>No</v>
      </c>
      <c r="AH1723" t="str" s="23">
        <v>Yes</v>
      </c>
      <c r="AI1723" s="18">
        <v>0</v>
      </c>
    </row>
    <row r="1724" ht="32" customHeight="1">
      <c r="A1724" t="str" s="7">
        <v>Grazier's Garden</v>
      </c>
      <c r="B1724" t="str" s="7">
        <v>Zinnia Bouquet</v>
      </c>
      <c r="C1724" t="str" s="7">
        <v>ea</v>
      </c>
      <c r="D1724" t="str" s="7">
        <v>Guest Basket</v>
      </c>
      <c r="E1724" s="12">
        <v>9.45</v>
      </c>
      <c r="F1724" s="13">
        <v>10.21</v>
      </c>
      <c r="G1724" s="13">
        <f>IF(AND(ISNUMBER(E1724),ISNUMBER(F1724)),F1724-E1724,"")</f>
        <v>0.76</v>
      </c>
      <c r="H1724" s="14">
        <f>IF(AND(ISNUMBER(E1724),E1724&gt;0,ISNUMBER(F1724)),F1724/E1724-1,"")</f>
        <v>0.08042328042328051</v>
      </c>
      <c r="I1724" t="str" s="15">
        <v>Unreviewed</v>
      </c>
      <c r="J1724" s="16"/>
      <c r="K1724" t="str" s="15">
        <v/>
      </c>
      <c r="L1724" s="17" t="str">
        <f>IF(AC1724="Local catalog","",IF(AG1724="Yes",IF(ISNUMBER(E1724),E1724,""),IF(I1724="Keep current",IF(ISNUMBER(E1724),E1724,""),IF(AH1724&lt;&gt;"Yes","",IF(I1724="Approve proposed",F1724,IF(AND(I1724="Use my price",AND(ISNUMBER(J1724),J1724&gt;0)),J1724,""))))))</f>
        <v/>
      </c>
      <c r="M1724" t="str" s="7">
        <f>IF(AND(AG1724="Yes",OR(I1724="Approve proposed",I1724="Use my price")),"CHECK: protected price kept current",IF(OR(I1724="Unreviewed",I1724=""),"Pending review",IF(I1724="Hold","On hold",IF(I1724="Keep current",IF(ISNUMBER(E1724),"Kept current","CHECK: no confirmed current price"),IF(AH1724&lt;&gt;"Yes","CHECK: source needs review",IF(AND(I1724="Use my price",NOT(AND(ISNUMBER(J1724),J1724&gt;0))),"CHECK: enter a price above zero",IF(NOT(OR(I1724="Approve proposed",I1724="Use my price")),"CHECK: choose a listed decision",IF(OR(NOT(ISNUMBER(L1724)),L1724&lt;=0,NOT(ISNUMBER(Y1724)),Y1724&lt;=0,X1724&gt;=1),"CHECK: price or base unavailable",IF(L1724/(Y1724*(1-X1724))-1&lt;0,"CHECK: price below local base","Ready")))))))))</f>
        <v>Pending review</v>
      </c>
      <c r="N1724" s="18">
        <v>9.45</v>
      </c>
      <c r="O1724" s="19">
        <v>0.4</v>
      </c>
      <c r="P1724" s="14">
        <v>0.5126</v>
      </c>
      <c r="Q1724" s="20" t="str">
        <f>IF(AND(ISNUMBER(L1724),ISNUMBER(Y1724),Y1724&gt;0,X1724&lt;1),ROUND(L1724/(Y1724*(1-X1724))-1,4),"")</f>
        <v/>
      </c>
      <c r="R1724" s="12">
        <v>0</v>
      </c>
      <c r="S1724" s="13">
        <f>IF(AND(ISNUMBER(E1724),E1724&gt;0,ISNUMBER(F1724)),R1724*(F1724/E1724-1)*(1-'Start Here'!$B$16),0)</f>
        <v>0</v>
      </c>
      <c r="T1724" s="17">
        <f>IF(AND(M1724="Ready",OR(I1724="Approve proposed",AND(I1724="Use my price",AND(ISNUMBER(J1724),J1724&gt;0))),ISNUMBER(L1724),E1724&gt;0),R1724*(L1724/E1724-1)*(1-'Start Here'!$B$16),0)</f>
        <v>0</v>
      </c>
      <c r="U1724" t="str" s="6">
        <v>Currently hidden; do not activate automatically</v>
      </c>
      <c r="V1724" t="str" s="21">
        <v>No</v>
      </c>
      <c r="W1724" t="str" s="21">
        <v>No</v>
      </c>
      <c r="X1724" s="22">
        <v>0</v>
      </c>
      <c r="Y1724" s="18">
        <v>6.75</v>
      </c>
      <c r="AB1724" t="str" s="6">
        <v>2026-10-01 10:41:27 UTC</v>
      </c>
      <c r="AC1724" t="str" s="6">
        <v>Local Line cache</v>
      </c>
      <c r="AD1724" s="23">
        <v>995639</v>
      </c>
      <c r="AE1724" s="23">
        <v>770067</v>
      </c>
      <c r="AF1724" t="str" s="23">
        <v>995639:770067:guest</v>
      </c>
      <c r="AG1724" t="str" s="23">
        <v>No</v>
      </c>
      <c r="AH1724" t="str" s="23">
        <v>Yes</v>
      </c>
      <c r="AI1724" s="18">
        <v>0</v>
      </c>
    </row>
    <row r="1725" ht="32" customHeight="1">
      <c r="A1725" t="str" s="7">
        <v>Grazier's Garden</v>
      </c>
      <c r="B1725" t="str" s="7">
        <v>Zinnia Bouquet</v>
      </c>
      <c r="C1725" t="str" s="7">
        <v>ea</v>
      </c>
      <c r="D1725" t="str" s="7">
        <v>SNAP</v>
      </c>
      <c r="G1725" s="13" t="str">
        <f>IF(AND(ISNUMBER(E1725),ISNUMBER(F1725)),F1725-E1725,"")</f>
        <v/>
      </c>
      <c r="H1725" s="14" t="str">
        <f>IF(AND(ISNUMBER(E1725),E1725&gt;0,ISNUMBER(F1725)),F1725/E1725-1,"")</f>
        <v/>
      </c>
      <c r="I1725" t="str" s="15">
        <v>Hold</v>
      </c>
      <c r="J1725" s="24"/>
      <c r="K1725" t="str" s="15">
        <v/>
      </c>
      <c r="L1725" s="17" t="str">
        <f>IF(AC1725="Local catalog","",IF(AG1725="Yes",IF(ISNUMBER(E1725),E1725,""),IF(I1725="Keep current",IF(ISNUMBER(E1725),E1725,""),IF(AH1725&lt;&gt;"Yes","",IF(I1725="Approve proposed",F1725,IF(AND(I1725="Use my price",AND(ISNUMBER(J1725),J1725&gt;0)),J1725,""))))))</f>
        <v/>
      </c>
      <c r="M1725" t="str" s="7">
        <f>IF(AND(AG1725="Yes",OR(I1725="Approve proposed",I1725="Use my price")),"CHECK: protected price kept current",IF(OR(I1725="Unreviewed",I1725=""),"Pending review",IF(I1725="Hold","On hold",IF(I1725="Keep current",IF(ISNUMBER(E1725),"Kept current","CHECK: no confirmed current price"),IF(AH1725&lt;&gt;"Yes","CHECK: source needs review",IF(AND(I1725="Use my price",NOT(AND(ISNUMBER(J1725),J1725&gt;0))),"CHECK: enter a price above zero",IF(NOT(OR(I1725="Approve proposed",I1725="Use my price")),"CHECK: choose a listed decision",IF(OR(NOT(ISNUMBER(L1725)),L1725&lt;=0,NOT(ISNUMBER(Y1725)),Y1725&lt;=0,X1725&gt;=1),"CHECK: price or base unavailable",IF(L1725/(Y1725*(1-X1725))-1&lt;0,"CHECK: price below local base","Ready")))))))))</f>
        <v>On hold</v>
      </c>
      <c r="N1725" s="18">
        <v>9.45</v>
      </c>
      <c r="O1725" s="19">
        <v>0.4</v>
      </c>
      <c r="Q1725" s="20" t="str">
        <f>IF(AND(ISNUMBER(L1725),ISNUMBER(Y1725),Y1725&gt;0,X1725&lt;1),ROUND(L1725/(Y1725*(1-X1725))-1,4),"")</f>
        <v/>
      </c>
      <c r="R1725" s="12">
        <v>0</v>
      </c>
      <c r="S1725" s="13">
        <f>IF(AND(ISNUMBER(E1725),E1725&gt;0,ISNUMBER(F1725)),R1725*(F1725/E1725-1)*(1-'Start Here'!$B$16),0)</f>
        <v>0</v>
      </c>
      <c r="T1725" s="17">
        <f>IF(AND(M1725="Ready",OR(I1725="Approve proposed",AND(I1725="Use my price",AND(ISNUMBER(J1725),J1725&gt;0))),ISNUMBER(L1725),E1725&gt;0),R1725*(L1725/E1725-1)*(1-'Start Here'!$B$16),0)</f>
        <v>0</v>
      </c>
      <c r="U1725" t="str" s="6">
        <v>SNAP: preserve existing selling price; No confirmed Local Line price/list; local calculation is reference only; Currently hidden; do not activate automatically</v>
      </c>
      <c r="V1725" t="str" s="21">
        <v>No</v>
      </c>
      <c r="W1725" t="str" s="21">
        <v>No</v>
      </c>
      <c r="X1725" s="22">
        <v>0</v>
      </c>
      <c r="Y1725" s="18">
        <v>6.75</v>
      </c>
      <c r="AB1725" t="str" s="6">
        <v/>
      </c>
      <c r="AC1725" t="str" s="6">
        <v>Local calculation only</v>
      </c>
      <c r="AD1725" s="23">
        <v>995639</v>
      </c>
      <c r="AE1725" s="23">
        <v>770067</v>
      </c>
      <c r="AF1725" t="str" s="23">
        <v>995639:770067:snap</v>
      </c>
      <c r="AG1725" t="str" s="23">
        <v>Yes</v>
      </c>
      <c r="AH1725" t="str" s="23">
        <v>No</v>
      </c>
      <c r="AI1725" s="18">
        <v>0</v>
      </c>
    </row>
    <row r="1726" ht="32" customHeight="1">
      <c r="A1726" t="str" s="7">
        <v>Grazier's Garden</v>
      </c>
      <c r="B1726" t="str" s="7">
        <v>Zinnia Bunch</v>
      </c>
      <c r="C1726" t="str" s="7">
        <v>bu</v>
      </c>
      <c r="D1726" t="str" s="7">
        <v>Herd Share Members</v>
      </c>
      <c r="E1726" s="12">
        <v>5.6</v>
      </c>
      <c r="F1726" s="13">
        <v>6.05</v>
      </c>
      <c r="G1726" s="13">
        <f>IF(AND(ISNUMBER(E1726),ISNUMBER(F1726)),F1726-E1726,"")</f>
        <v>0.45</v>
      </c>
      <c r="H1726" s="14">
        <f>IF(AND(ISNUMBER(E1726),E1726&gt;0,ISNUMBER(F1726)),F1726/E1726-1,"")</f>
        <v>0.0803571428571428</v>
      </c>
      <c r="I1726" t="str" s="15">
        <v>Unreviewed</v>
      </c>
      <c r="J1726" s="16"/>
      <c r="K1726" t="str" s="15">
        <v/>
      </c>
      <c r="L1726" s="17" t="str">
        <f>IF(AC1726="Local catalog","",IF(AG1726="Yes",IF(ISNUMBER(E1726),E1726,""),IF(I1726="Keep current",IF(ISNUMBER(E1726),E1726,""),IF(AH1726&lt;&gt;"Yes","",IF(I1726="Approve proposed",F1726,IF(AND(I1726="Use my price",AND(ISNUMBER(J1726),J1726&gt;0)),J1726,""))))))</f>
        <v/>
      </c>
      <c r="M1726" t="str" s="7">
        <f>IF(AND(AG1726="Yes",OR(I1726="Approve proposed",I1726="Use my price")),"CHECK: protected price kept current",IF(OR(I1726="Unreviewed",I1726=""),"Pending review",IF(I1726="Hold","On hold",IF(I1726="Keep current",IF(ISNUMBER(E1726),"Kept current","CHECK: no confirmed current price"),IF(AH1726&lt;&gt;"Yes","CHECK: source needs review",IF(AND(I1726="Use my price",NOT(AND(ISNUMBER(J1726),J1726&gt;0))),"CHECK: enter a price above zero",IF(NOT(OR(I1726="Approve proposed",I1726="Use my price")),"CHECK: choose a listed decision",IF(OR(NOT(ISNUMBER(L1726)),L1726&lt;=0,NOT(ISNUMBER(Y1726)),Y1726&lt;=0,X1726&gt;=1),"CHECK: price or base unavailable",IF(L1726/(Y1726*(1-X1726))-1&lt;0,"CHECK: price below local base","Ready")))))))))</f>
        <v>Pending review</v>
      </c>
      <c r="N1726" s="18">
        <v>5.6</v>
      </c>
      <c r="O1726" s="19">
        <v>0.4</v>
      </c>
      <c r="P1726" s="14">
        <v>0.5125</v>
      </c>
      <c r="Q1726" s="20" t="str">
        <f>IF(AND(ISNUMBER(L1726),ISNUMBER(Y1726),Y1726&gt;0,X1726&lt;1),ROUND(L1726/(Y1726*(1-X1726))-1,4),"")</f>
        <v/>
      </c>
      <c r="R1726" s="12">
        <v>0</v>
      </c>
      <c r="S1726" s="13">
        <f>IF(AND(ISNUMBER(E1726),E1726&gt;0,ISNUMBER(F1726)),R1726*(F1726/E1726-1)*(1-'Start Here'!$B$16),0)</f>
        <v>0</v>
      </c>
      <c r="T1726" s="17">
        <f>IF(AND(M1726="Ready",OR(I1726="Approve proposed",AND(I1726="Use my price",AND(ISNUMBER(J1726),J1726&gt;0))),ISNUMBER(L1726),E1726&gt;0),R1726*(L1726/E1726-1)*(1-'Start Here'!$B$16),0)</f>
        <v>0</v>
      </c>
      <c r="U1726" t="str" s="6">
        <v>Currently hidden; do not activate automatically</v>
      </c>
      <c r="V1726" t="str" s="21">
        <v>No</v>
      </c>
      <c r="W1726" t="str" s="21">
        <v>No</v>
      </c>
      <c r="X1726" s="22">
        <v>0</v>
      </c>
      <c r="Y1726" s="18">
        <v>4</v>
      </c>
      <c r="AB1726" t="str" s="6">
        <v>2026-10-01 10:41:27 UTC</v>
      </c>
      <c r="AC1726" t="str" s="6">
        <v>Local Line cache</v>
      </c>
      <c r="AD1726" s="23">
        <v>1004525</v>
      </c>
      <c r="AE1726" s="23">
        <v>784561</v>
      </c>
      <c r="AF1726" t="str" s="23">
        <v>1004525:784561:herdShare</v>
      </c>
      <c r="AG1726" t="str" s="23">
        <v>No</v>
      </c>
      <c r="AH1726" t="str" s="23">
        <v>Yes</v>
      </c>
      <c r="AI1726" s="18">
        <v>0</v>
      </c>
    </row>
    <row r="1727" ht="32" customHeight="1">
      <c r="A1727" t="str" s="7">
        <v>Grazier's Garden</v>
      </c>
      <c r="B1727" t="str" s="7">
        <v>Zinnia Bunch</v>
      </c>
      <c r="C1727" t="str" s="7">
        <v>bu</v>
      </c>
      <c r="D1727" t="str" s="7">
        <v>CSA Members</v>
      </c>
      <c r="E1727" s="12">
        <v>5.6</v>
      </c>
      <c r="F1727" s="13">
        <v>6.05</v>
      </c>
      <c r="G1727" s="13">
        <f>IF(AND(ISNUMBER(E1727),ISNUMBER(F1727)),F1727-E1727,"")</f>
        <v>0.45</v>
      </c>
      <c r="H1727" s="14">
        <f>IF(AND(ISNUMBER(E1727),E1727&gt;0,ISNUMBER(F1727)),F1727/E1727-1,"")</f>
        <v>0.0803571428571428</v>
      </c>
      <c r="I1727" t="str" s="15">
        <v>Unreviewed</v>
      </c>
      <c r="J1727" s="16"/>
      <c r="K1727" t="str" s="15">
        <v/>
      </c>
      <c r="L1727" s="17" t="str">
        <f>IF(AC1727="Local catalog","",IF(AG1727="Yes",IF(ISNUMBER(E1727),E1727,""),IF(I1727="Keep current",IF(ISNUMBER(E1727),E1727,""),IF(AH1727&lt;&gt;"Yes","",IF(I1727="Approve proposed",F1727,IF(AND(I1727="Use my price",AND(ISNUMBER(J1727),J1727&gt;0)),J1727,""))))))</f>
        <v/>
      </c>
      <c r="M1727" t="str" s="7">
        <f>IF(AND(AG1727="Yes",OR(I1727="Approve proposed",I1727="Use my price")),"CHECK: protected price kept current",IF(OR(I1727="Unreviewed",I1727=""),"Pending review",IF(I1727="Hold","On hold",IF(I1727="Keep current",IF(ISNUMBER(E1727),"Kept current","CHECK: no confirmed current price"),IF(AH1727&lt;&gt;"Yes","CHECK: source needs review",IF(AND(I1727="Use my price",NOT(AND(ISNUMBER(J1727),J1727&gt;0))),"CHECK: enter a price above zero",IF(NOT(OR(I1727="Approve proposed",I1727="Use my price")),"CHECK: choose a listed decision",IF(OR(NOT(ISNUMBER(L1727)),L1727&lt;=0,NOT(ISNUMBER(Y1727)),Y1727&lt;=0,X1727&gt;=1),"CHECK: price or base unavailable",IF(L1727/(Y1727*(1-X1727))-1&lt;0,"CHECK: price below local base","Ready")))))))))</f>
        <v>Pending review</v>
      </c>
      <c r="N1727" s="18">
        <v>5.6</v>
      </c>
      <c r="O1727" s="19">
        <v>0.4</v>
      </c>
      <c r="P1727" s="14">
        <v>0.5125</v>
      </c>
      <c r="Q1727" s="20" t="str">
        <f>IF(AND(ISNUMBER(L1727),ISNUMBER(Y1727),Y1727&gt;0,X1727&lt;1),ROUND(L1727/(Y1727*(1-X1727))-1,4),"")</f>
        <v/>
      </c>
      <c r="R1727" s="12">
        <v>0</v>
      </c>
      <c r="S1727" s="13">
        <f>IF(AND(ISNUMBER(E1727),E1727&gt;0,ISNUMBER(F1727)),R1727*(F1727/E1727-1)*(1-'Start Here'!$B$16),0)</f>
        <v>0</v>
      </c>
      <c r="T1727" s="17">
        <f>IF(AND(M1727="Ready",OR(I1727="Approve proposed",AND(I1727="Use my price",AND(ISNUMBER(J1727),J1727&gt;0))),ISNUMBER(L1727),E1727&gt;0),R1727*(L1727/E1727-1)*(1-'Start Here'!$B$16),0)</f>
        <v>0</v>
      </c>
      <c r="U1727" t="str" s="6">
        <v>Currently hidden; do not activate automatically</v>
      </c>
      <c r="V1727" t="str" s="21">
        <v>No</v>
      </c>
      <c r="W1727" t="str" s="21">
        <v>No</v>
      </c>
      <c r="X1727" s="22">
        <v>0</v>
      </c>
      <c r="Y1727" s="18">
        <v>4</v>
      </c>
      <c r="AB1727" t="str" s="6">
        <v>2026-10-01 10:41:27 UTC</v>
      </c>
      <c r="AC1727" t="str" s="6">
        <v>Local Line cache</v>
      </c>
      <c r="AD1727" s="23">
        <v>1004525</v>
      </c>
      <c r="AE1727" s="23">
        <v>784561</v>
      </c>
      <c r="AF1727" t="str" s="23">
        <v>1004525:784561:member</v>
      </c>
      <c r="AG1727" t="str" s="23">
        <v>No</v>
      </c>
      <c r="AH1727" t="str" s="23">
        <v>Yes</v>
      </c>
      <c r="AI1727" s="18">
        <v>0</v>
      </c>
    </row>
    <row r="1728" ht="32" customHeight="1">
      <c r="A1728" t="str" s="7">
        <v>Grazier's Garden</v>
      </c>
      <c r="B1728" t="str" s="7">
        <v>Zinnia Bunch</v>
      </c>
      <c r="C1728" t="str" s="7">
        <v>bu</v>
      </c>
      <c r="D1728" t="str" s="7">
        <v>Guest Basket</v>
      </c>
      <c r="E1728" s="12">
        <v>5.6</v>
      </c>
      <c r="F1728" s="13">
        <v>6.05</v>
      </c>
      <c r="G1728" s="13">
        <f>IF(AND(ISNUMBER(E1728),ISNUMBER(F1728)),F1728-E1728,"")</f>
        <v>0.45</v>
      </c>
      <c r="H1728" s="14">
        <f>IF(AND(ISNUMBER(E1728),E1728&gt;0,ISNUMBER(F1728)),F1728/E1728-1,"")</f>
        <v>0.0803571428571428</v>
      </c>
      <c r="I1728" t="str" s="15">
        <v>Unreviewed</v>
      </c>
      <c r="J1728" s="16"/>
      <c r="K1728" t="str" s="15">
        <v/>
      </c>
      <c r="L1728" s="17" t="str">
        <f>IF(AC1728="Local catalog","",IF(AG1728="Yes",IF(ISNUMBER(E1728),E1728,""),IF(I1728="Keep current",IF(ISNUMBER(E1728),E1728,""),IF(AH1728&lt;&gt;"Yes","",IF(I1728="Approve proposed",F1728,IF(AND(I1728="Use my price",AND(ISNUMBER(J1728),J1728&gt;0)),J1728,""))))))</f>
        <v/>
      </c>
      <c r="M1728" t="str" s="7">
        <f>IF(AND(AG1728="Yes",OR(I1728="Approve proposed",I1728="Use my price")),"CHECK: protected price kept current",IF(OR(I1728="Unreviewed",I1728=""),"Pending review",IF(I1728="Hold","On hold",IF(I1728="Keep current",IF(ISNUMBER(E1728),"Kept current","CHECK: no confirmed current price"),IF(AH1728&lt;&gt;"Yes","CHECK: source needs review",IF(AND(I1728="Use my price",NOT(AND(ISNUMBER(J1728),J1728&gt;0))),"CHECK: enter a price above zero",IF(NOT(OR(I1728="Approve proposed",I1728="Use my price")),"CHECK: choose a listed decision",IF(OR(NOT(ISNUMBER(L1728)),L1728&lt;=0,NOT(ISNUMBER(Y1728)),Y1728&lt;=0,X1728&gt;=1),"CHECK: price or base unavailable",IF(L1728/(Y1728*(1-X1728))-1&lt;0,"CHECK: price below local base","Ready")))))))))</f>
        <v>Pending review</v>
      </c>
      <c r="N1728" s="18">
        <v>5.6</v>
      </c>
      <c r="O1728" s="19">
        <v>0.4</v>
      </c>
      <c r="P1728" s="14">
        <v>0.5125</v>
      </c>
      <c r="Q1728" s="20" t="str">
        <f>IF(AND(ISNUMBER(L1728),ISNUMBER(Y1728),Y1728&gt;0,X1728&lt;1),ROUND(L1728/(Y1728*(1-X1728))-1,4),"")</f>
        <v/>
      </c>
      <c r="R1728" s="12">
        <v>0</v>
      </c>
      <c r="S1728" s="13">
        <f>IF(AND(ISNUMBER(E1728),E1728&gt;0,ISNUMBER(F1728)),R1728*(F1728/E1728-1)*(1-'Start Here'!$B$16),0)</f>
        <v>0</v>
      </c>
      <c r="T1728" s="17">
        <f>IF(AND(M1728="Ready",OR(I1728="Approve proposed",AND(I1728="Use my price",AND(ISNUMBER(J1728),J1728&gt;0))),ISNUMBER(L1728),E1728&gt;0),R1728*(L1728/E1728-1)*(1-'Start Here'!$B$16),0)</f>
        <v>0</v>
      </c>
      <c r="U1728" t="str" s="6">
        <v>Currently hidden; do not activate automatically</v>
      </c>
      <c r="V1728" t="str" s="21">
        <v>No</v>
      </c>
      <c r="W1728" t="str" s="21">
        <v>No</v>
      </c>
      <c r="X1728" s="22">
        <v>0</v>
      </c>
      <c r="Y1728" s="18">
        <v>4</v>
      </c>
      <c r="AB1728" t="str" s="6">
        <v>2026-10-01 10:41:27 UTC</v>
      </c>
      <c r="AC1728" t="str" s="6">
        <v>Local Line cache</v>
      </c>
      <c r="AD1728" s="23">
        <v>1004525</v>
      </c>
      <c r="AE1728" s="23">
        <v>784561</v>
      </c>
      <c r="AF1728" t="str" s="23">
        <v>1004525:784561:guest</v>
      </c>
      <c r="AG1728" t="str" s="23">
        <v>No</v>
      </c>
      <c r="AH1728" t="str" s="23">
        <v>Yes</v>
      </c>
      <c r="AI1728" s="18">
        <v>0</v>
      </c>
    </row>
    <row r="1729" ht="32" customHeight="1">
      <c r="A1729" t="str" s="7">
        <v>Grazier's Garden</v>
      </c>
      <c r="B1729" t="str" s="7">
        <v>Zinnia Bunch</v>
      </c>
      <c r="C1729" t="str" s="7">
        <v>bu</v>
      </c>
      <c r="D1729" t="str" s="7">
        <v>SNAP</v>
      </c>
      <c r="G1729" s="13" t="str">
        <f>IF(AND(ISNUMBER(E1729),ISNUMBER(F1729)),F1729-E1729,"")</f>
        <v/>
      </c>
      <c r="H1729" s="14" t="str">
        <f>IF(AND(ISNUMBER(E1729),E1729&gt;0,ISNUMBER(F1729)),F1729/E1729-1,"")</f>
        <v/>
      </c>
      <c r="I1729" t="str" s="15">
        <v>Hold</v>
      </c>
      <c r="J1729" s="24"/>
      <c r="K1729" t="str" s="15">
        <v/>
      </c>
      <c r="L1729" s="17" t="str">
        <f>IF(AC1729="Local catalog","",IF(AG1729="Yes",IF(ISNUMBER(E1729),E1729,""),IF(I1729="Keep current",IF(ISNUMBER(E1729),E1729,""),IF(AH1729&lt;&gt;"Yes","",IF(I1729="Approve proposed",F1729,IF(AND(I1729="Use my price",AND(ISNUMBER(J1729),J1729&gt;0)),J1729,""))))))</f>
        <v/>
      </c>
      <c r="M1729" t="str" s="7">
        <f>IF(AND(AG1729="Yes",OR(I1729="Approve proposed",I1729="Use my price")),"CHECK: protected price kept current",IF(OR(I1729="Unreviewed",I1729=""),"Pending review",IF(I1729="Hold","On hold",IF(I1729="Keep current",IF(ISNUMBER(E1729),"Kept current","CHECK: no confirmed current price"),IF(AH1729&lt;&gt;"Yes","CHECK: source needs review",IF(AND(I1729="Use my price",NOT(AND(ISNUMBER(J1729),J1729&gt;0))),"CHECK: enter a price above zero",IF(NOT(OR(I1729="Approve proposed",I1729="Use my price")),"CHECK: choose a listed decision",IF(OR(NOT(ISNUMBER(L1729)),L1729&lt;=0,NOT(ISNUMBER(Y1729)),Y1729&lt;=0,X1729&gt;=1),"CHECK: price or base unavailable",IF(L1729/(Y1729*(1-X1729))-1&lt;0,"CHECK: price below local base","Ready")))))))))</f>
        <v>On hold</v>
      </c>
      <c r="N1729" s="18">
        <v>5.6</v>
      </c>
      <c r="O1729" s="19">
        <v>0.4</v>
      </c>
      <c r="Q1729" s="20" t="str">
        <f>IF(AND(ISNUMBER(L1729),ISNUMBER(Y1729),Y1729&gt;0,X1729&lt;1),ROUND(L1729/(Y1729*(1-X1729))-1,4),"")</f>
        <v/>
      </c>
      <c r="R1729" s="12">
        <v>0</v>
      </c>
      <c r="S1729" s="13">
        <f>IF(AND(ISNUMBER(E1729),E1729&gt;0,ISNUMBER(F1729)),R1729*(F1729/E1729-1)*(1-'Start Here'!$B$16),0)</f>
        <v>0</v>
      </c>
      <c r="T1729" s="17">
        <f>IF(AND(M1729="Ready",OR(I1729="Approve proposed",AND(I1729="Use my price",AND(ISNUMBER(J1729),J1729&gt;0))),ISNUMBER(L1729),E1729&gt;0),R1729*(L1729/E1729-1)*(1-'Start Here'!$B$16),0)</f>
        <v>0</v>
      </c>
      <c r="U1729" t="str" s="6">
        <v>SNAP: preserve existing selling price; No confirmed Local Line price/list; local calculation is reference only; Currently hidden; do not activate automatically</v>
      </c>
      <c r="V1729" t="str" s="21">
        <v>No</v>
      </c>
      <c r="W1729" t="str" s="21">
        <v>No</v>
      </c>
      <c r="X1729" s="22">
        <v>0</v>
      </c>
      <c r="Y1729" s="18">
        <v>4</v>
      </c>
      <c r="AB1729" t="str" s="6">
        <v/>
      </c>
      <c r="AC1729" t="str" s="6">
        <v>Local calculation only</v>
      </c>
      <c r="AD1729" s="23">
        <v>1004525</v>
      </c>
      <c r="AE1729" s="23">
        <v>784561</v>
      </c>
      <c r="AF1729" t="str" s="23">
        <v>1004525:784561:snap</v>
      </c>
      <c r="AG1729" t="str" s="23">
        <v>Yes</v>
      </c>
      <c r="AH1729" t="str" s="23">
        <v>No</v>
      </c>
      <c r="AI1729" s="18">
        <v>0</v>
      </c>
    </row>
    <row r="1730" ht="32" customHeight="1">
      <c r="A1730" t="str" s="7">
        <v>Jar Joy Goods</v>
      </c>
      <c r="B1730" t="str" s="7">
        <v>The Daily Jar Tote/Jar Bag: Organic Waxed Canvas-WFTO Certified</v>
      </c>
      <c r="C1730" t="str" s="7">
        <v>each</v>
      </c>
      <c r="D1730" t="str" s="7">
        <v>Herd Share Members</v>
      </c>
      <c r="E1730" s="12">
        <v>58.73</v>
      </c>
      <c r="F1730" s="13">
        <v>63.43</v>
      </c>
      <c r="G1730" s="13">
        <f>IF(AND(ISNUMBER(E1730),ISNUMBER(F1730)),F1730-E1730,"")</f>
        <v>4.7</v>
      </c>
      <c r="H1730" s="14">
        <f>IF(AND(ISNUMBER(E1730),E1730&gt;0,ISNUMBER(F1730)),F1730/E1730-1,"")</f>
        <v>0.08002724331687383</v>
      </c>
      <c r="I1730" t="str" s="15">
        <v>Unreviewed</v>
      </c>
      <c r="J1730" s="16"/>
      <c r="K1730" t="str" s="15">
        <v/>
      </c>
      <c r="L1730" s="17" t="str">
        <f>IF(AC1730="Local catalog","",IF(AG1730="Yes",IF(ISNUMBER(E1730),E1730,""),IF(I1730="Keep current",IF(ISNUMBER(E1730),E1730,""),IF(AH1730&lt;&gt;"Yes","",IF(I1730="Approve proposed",F1730,IF(AND(I1730="Use my price",AND(ISNUMBER(J1730),J1730&gt;0)),J1730,""))))))</f>
        <v/>
      </c>
      <c r="M1730" t="str" s="7">
        <f>IF(AND(AG1730="Yes",OR(I1730="Approve proposed",I1730="Use my price")),"CHECK: protected price kept current",IF(OR(I1730="Unreviewed",I1730=""),"Pending review",IF(I1730="Hold","On hold",IF(I1730="Keep current",IF(ISNUMBER(E1730),"Kept current","CHECK: no confirmed current price"),IF(AH1730&lt;&gt;"Yes","CHECK: source needs review",IF(AND(I1730="Use my price",NOT(AND(ISNUMBER(J1730),J1730&gt;0))),"CHECK: enter a price above zero",IF(NOT(OR(I1730="Approve proposed",I1730="Use my price")),"CHECK: choose a listed decision",IF(OR(NOT(ISNUMBER(L1730)),L1730&lt;=0,NOT(ISNUMBER(Y1730)),Y1730&lt;=0,X1730&gt;=1),"CHECK: price or base unavailable",IF(L1730/(Y1730*(1-X1730))-1&lt;0,"CHECK: price below local base","Ready")))))))))</f>
        <v>Pending review</v>
      </c>
      <c r="N1730" s="18">
        <v>58.73</v>
      </c>
      <c r="O1730" s="19">
        <v>0.4</v>
      </c>
      <c r="P1730" s="14">
        <v>0.512</v>
      </c>
      <c r="Q1730" s="20" t="str">
        <f>IF(AND(ISNUMBER(L1730),ISNUMBER(Y1730),Y1730&gt;0,X1730&lt;1),ROUND(L1730/(Y1730*(1-X1730))-1,4),"")</f>
        <v/>
      </c>
      <c r="R1730" s="12">
        <v>58.73</v>
      </c>
      <c r="S1730" s="13">
        <f>IF(AND(ISNUMBER(E1730),E1730&gt;0,ISNUMBER(F1730)),R1730*(F1730/E1730-1)*(1-'Start Here'!$B$16),0)</f>
        <v>4.559</v>
      </c>
      <c r="T1730" s="17">
        <f>IF(AND(M1730="Ready",OR(I1730="Approve proposed",AND(I1730="Use my price",AND(ISNUMBER(J1730),J1730&gt;0))),ISNUMBER(L1730),E1730&gt;0),R1730*(L1730/E1730-1)*(1-'Start Here'!$B$16),0)</f>
        <v>0</v>
      </c>
      <c r="U1730" t="str" s="6">
        <v/>
      </c>
      <c r="V1730" t="str" s="21">
        <v>Yes</v>
      </c>
      <c r="W1730" t="str" s="21">
        <v>No</v>
      </c>
      <c r="X1730" s="22">
        <v>0</v>
      </c>
      <c r="Y1730" s="18">
        <v>41.95</v>
      </c>
      <c r="AB1730" t="str" s="6">
        <v>2026-10-01 10:41:27 UTC</v>
      </c>
      <c r="AC1730" t="str" s="6">
        <v>Local Line cache</v>
      </c>
      <c r="AD1730" s="23">
        <v>805730</v>
      </c>
      <c r="AE1730" s="23">
        <v>526785</v>
      </c>
      <c r="AF1730" t="str" s="23">
        <v>805730:526785:herdShare</v>
      </c>
      <c r="AG1730" t="str" s="23">
        <v>No</v>
      </c>
      <c r="AH1730" t="str" s="23">
        <v>Yes</v>
      </c>
      <c r="AI1730" s="18">
        <v>41.95</v>
      </c>
    </row>
    <row r="1731" ht="32" customHeight="1">
      <c r="A1731" t="str" s="7">
        <v>Jar Joy Goods</v>
      </c>
      <c r="B1731" t="str" s="7">
        <v>The Daily Jar Tote/Jar Bag: Organic Waxed Canvas-WFTO Certified</v>
      </c>
      <c r="C1731" t="str" s="7">
        <v>each</v>
      </c>
      <c r="D1731" t="str" s="7">
        <v>CSA Members</v>
      </c>
      <c r="E1731" s="12">
        <v>58.73</v>
      </c>
      <c r="F1731" s="13">
        <v>63.43</v>
      </c>
      <c r="G1731" s="13">
        <f>IF(AND(ISNUMBER(E1731),ISNUMBER(F1731)),F1731-E1731,"")</f>
        <v>4.7</v>
      </c>
      <c r="H1731" s="14">
        <f>IF(AND(ISNUMBER(E1731),E1731&gt;0,ISNUMBER(F1731)),F1731/E1731-1,"")</f>
        <v>0.08002724331687383</v>
      </c>
      <c r="I1731" t="str" s="15">
        <v>Unreviewed</v>
      </c>
      <c r="J1731" s="16"/>
      <c r="K1731" t="str" s="15">
        <v/>
      </c>
      <c r="L1731" s="17" t="str">
        <f>IF(AC1731="Local catalog","",IF(AG1731="Yes",IF(ISNUMBER(E1731),E1731,""),IF(I1731="Keep current",IF(ISNUMBER(E1731),E1731,""),IF(AH1731&lt;&gt;"Yes","",IF(I1731="Approve proposed",F1731,IF(AND(I1731="Use my price",AND(ISNUMBER(J1731),J1731&gt;0)),J1731,""))))))</f>
        <v/>
      </c>
      <c r="M1731" t="str" s="7">
        <f>IF(AND(AG1731="Yes",OR(I1731="Approve proposed",I1731="Use my price")),"CHECK: protected price kept current",IF(OR(I1731="Unreviewed",I1731=""),"Pending review",IF(I1731="Hold","On hold",IF(I1731="Keep current",IF(ISNUMBER(E1731),"Kept current","CHECK: no confirmed current price"),IF(AH1731&lt;&gt;"Yes","CHECK: source needs review",IF(AND(I1731="Use my price",NOT(AND(ISNUMBER(J1731),J1731&gt;0))),"CHECK: enter a price above zero",IF(NOT(OR(I1731="Approve proposed",I1731="Use my price")),"CHECK: choose a listed decision",IF(OR(NOT(ISNUMBER(L1731)),L1731&lt;=0,NOT(ISNUMBER(Y1731)),Y1731&lt;=0,X1731&gt;=1),"CHECK: price or base unavailable",IF(L1731/(Y1731*(1-X1731))-1&lt;0,"CHECK: price below local base","Ready")))))))))</f>
        <v>Pending review</v>
      </c>
      <c r="N1731" s="18">
        <v>58.73</v>
      </c>
      <c r="O1731" s="19">
        <v>0.4</v>
      </c>
      <c r="P1731" s="14">
        <v>0.512</v>
      </c>
      <c r="Q1731" s="20" t="str">
        <f>IF(AND(ISNUMBER(L1731),ISNUMBER(Y1731),Y1731&gt;0,X1731&lt;1),ROUND(L1731/(Y1731*(1-X1731))-1,4),"")</f>
        <v/>
      </c>
      <c r="R1731" s="12">
        <v>0</v>
      </c>
      <c r="S1731" s="13">
        <f>IF(AND(ISNUMBER(E1731),E1731&gt;0,ISNUMBER(F1731)),R1731*(F1731/E1731-1)*(1-'Start Here'!$B$16),0)</f>
        <v>0</v>
      </c>
      <c r="T1731" s="17">
        <f>IF(AND(M1731="Ready",OR(I1731="Approve proposed",AND(I1731="Use my price",AND(ISNUMBER(J1731),J1731&gt;0))),ISNUMBER(L1731),E1731&gt;0),R1731*(L1731/E1731-1)*(1-'Start Here'!$B$16),0)</f>
        <v>0</v>
      </c>
      <c r="U1731" t="str" s="6">
        <v/>
      </c>
      <c r="V1731" t="str" s="21">
        <v>Yes</v>
      </c>
      <c r="W1731" t="str" s="21">
        <v>No</v>
      </c>
      <c r="X1731" s="22">
        <v>0</v>
      </c>
      <c r="Y1731" s="18">
        <v>41.95</v>
      </c>
      <c r="AB1731" t="str" s="6">
        <v>2026-10-01 10:41:27 UTC</v>
      </c>
      <c r="AC1731" t="str" s="6">
        <v>Local Line cache</v>
      </c>
      <c r="AD1731" s="23">
        <v>805730</v>
      </c>
      <c r="AE1731" s="23">
        <v>526785</v>
      </c>
      <c r="AF1731" t="str" s="23">
        <v>805730:526785:member</v>
      </c>
      <c r="AG1731" t="str" s="23">
        <v>No</v>
      </c>
      <c r="AH1731" t="str" s="23">
        <v>Yes</v>
      </c>
      <c r="AI1731" s="18">
        <v>0</v>
      </c>
    </row>
    <row r="1732" ht="32" customHeight="1">
      <c r="A1732" t="str" s="7">
        <v>Jar Joy Goods</v>
      </c>
      <c r="B1732" t="str" s="7">
        <v>The Daily Jar Tote/Jar Bag: Organic Waxed Canvas-WFTO Certified</v>
      </c>
      <c r="C1732" t="str" s="7">
        <v>each</v>
      </c>
      <c r="D1732" t="str" s="7">
        <v>Guest Basket</v>
      </c>
      <c r="E1732" s="12">
        <v>58.73</v>
      </c>
      <c r="F1732" s="13">
        <v>63.43</v>
      </c>
      <c r="G1732" s="13">
        <f>IF(AND(ISNUMBER(E1732),ISNUMBER(F1732)),F1732-E1732,"")</f>
        <v>4.7</v>
      </c>
      <c r="H1732" s="14">
        <f>IF(AND(ISNUMBER(E1732),E1732&gt;0,ISNUMBER(F1732)),F1732/E1732-1,"")</f>
        <v>0.08002724331687383</v>
      </c>
      <c r="I1732" t="str" s="15">
        <v>Unreviewed</v>
      </c>
      <c r="J1732" s="16"/>
      <c r="K1732" t="str" s="15">
        <v/>
      </c>
      <c r="L1732" s="17" t="str">
        <f>IF(AC1732="Local catalog","",IF(AG1732="Yes",IF(ISNUMBER(E1732),E1732,""),IF(I1732="Keep current",IF(ISNUMBER(E1732),E1732,""),IF(AH1732&lt;&gt;"Yes","",IF(I1732="Approve proposed",F1732,IF(AND(I1732="Use my price",AND(ISNUMBER(J1732),J1732&gt;0)),J1732,""))))))</f>
        <v/>
      </c>
      <c r="M1732" t="str" s="7">
        <f>IF(AND(AG1732="Yes",OR(I1732="Approve proposed",I1732="Use my price")),"CHECK: protected price kept current",IF(OR(I1732="Unreviewed",I1732=""),"Pending review",IF(I1732="Hold","On hold",IF(I1732="Keep current",IF(ISNUMBER(E1732),"Kept current","CHECK: no confirmed current price"),IF(AH1732&lt;&gt;"Yes","CHECK: source needs review",IF(AND(I1732="Use my price",NOT(AND(ISNUMBER(J1732),J1732&gt;0))),"CHECK: enter a price above zero",IF(NOT(OR(I1732="Approve proposed",I1732="Use my price")),"CHECK: choose a listed decision",IF(OR(NOT(ISNUMBER(L1732)),L1732&lt;=0,NOT(ISNUMBER(Y1732)),Y1732&lt;=0,X1732&gt;=1),"CHECK: price or base unavailable",IF(L1732/(Y1732*(1-X1732))-1&lt;0,"CHECK: price below local base","Ready")))))))))</f>
        <v>Pending review</v>
      </c>
      <c r="N1732" s="18">
        <v>58.73</v>
      </c>
      <c r="O1732" s="19">
        <v>0.4</v>
      </c>
      <c r="P1732" s="14">
        <v>0.512</v>
      </c>
      <c r="Q1732" s="20" t="str">
        <f>IF(AND(ISNUMBER(L1732),ISNUMBER(Y1732),Y1732&gt;0,X1732&lt;1),ROUND(L1732/(Y1732*(1-X1732))-1,4),"")</f>
        <v/>
      </c>
      <c r="R1732" s="12">
        <v>0</v>
      </c>
      <c r="S1732" s="13">
        <f>IF(AND(ISNUMBER(E1732),E1732&gt;0,ISNUMBER(F1732)),R1732*(F1732/E1732-1)*(1-'Start Here'!$B$16),0)</f>
        <v>0</v>
      </c>
      <c r="T1732" s="17">
        <f>IF(AND(M1732="Ready",OR(I1732="Approve proposed",AND(I1732="Use my price",AND(ISNUMBER(J1732),J1732&gt;0))),ISNUMBER(L1732),E1732&gt;0),R1732*(L1732/E1732-1)*(1-'Start Here'!$B$16),0)</f>
        <v>0</v>
      </c>
      <c r="U1732" t="str" s="6">
        <v/>
      </c>
      <c r="V1732" t="str" s="21">
        <v>Yes</v>
      </c>
      <c r="W1732" t="str" s="21">
        <v>No</v>
      </c>
      <c r="X1732" s="22">
        <v>0</v>
      </c>
      <c r="Y1732" s="18">
        <v>41.95</v>
      </c>
      <c r="AB1732" t="str" s="6">
        <v>2026-10-01 10:41:27 UTC</v>
      </c>
      <c r="AC1732" t="str" s="6">
        <v>Local Line cache</v>
      </c>
      <c r="AD1732" s="23">
        <v>805730</v>
      </c>
      <c r="AE1732" s="23">
        <v>526785</v>
      </c>
      <c r="AF1732" t="str" s="23">
        <v>805730:526785:guest</v>
      </c>
      <c r="AG1732" t="str" s="23">
        <v>No</v>
      </c>
      <c r="AH1732" t="str" s="23">
        <v>Yes</v>
      </c>
      <c r="AI1732" s="18">
        <v>0</v>
      </c>
    </row>
    <row r="1733" ht="32" customHeight="1">
      <c r="A1733" t="str" s="7">
        <v>Jar Joy Goods</v>
      </c>
      <c r="B1733" t="str" s="7">
        <v>The Daily Jar Tote/Jar Bag: Organic Waxed Canvas-WFTO Certified</v>
      </c>
      <c r="C1733" t="str" s="7">
        <v>each</v>
      </c>
      <c r="D1733" t="str" s="7">
        <v>SNAP</v>
      </c>
      <c r="G1733" s="13" t="str">
        <f>IF(AND(ISNUMBER(E1733),ISNUMBER(F1733)),F1733-E1733,"")</f>
        <v/>
      </c>
      <c r="H1733" s="14" t="str">
        <f>IF(AND(ISNUMBER(E1733),E1733&gt;0,ISNUMBER(F1733)),F1733/E1733-1,"")</f>
        <v/>
      </c>
      <c r="I1733" t="str" s="15">
        <v>Hold</v>
      </c>
      <c r="J1733" s="24"/>
      <c r="K1733" t="str" s="15">
        <v/>
      </c>
      <c r="L1733" s="17" t="str">
        <f>IF(AC1733="Local catalog","",IF(AG1733="Yes",IF(ISNUMBER(E1733),E1733,""),IF(I1733="Keep current",IF(ISNUMBER(E1733),E1733,""),IF(AH1733&lt;&gt;"Yes","",IF(I1733="Approve proposed",F1733,IF(AND(I1733="Use my price",AND(ISNUMBER(J1733),J1733&gt;0)),J1733,""))))))</f>
        <v/>
      </c>
      <c r="M1733" t="str" s="7">
        <f>IF(AND(AG1733="Yes",OR(I1733="Approve proposed",I1733="Use my price")),"CHECK: protected price kept current",IF(OR(I1733="Unreviewed",I1733=""),"Pending review",IF(I1733="Hold","On hold",IF(I1733="Keep current",IF(ISNUMBER(E1733),"Kept current","CHECK: no confirmed current price"),IF(AH1733&lt;&gt;"Yes","CHECK: source needs review",IF(AND(I1733="Use my price",NOT(AND(ISNUMBER(J1733),J1733&gt;0))),"CHECK: enter a price above zero",IF(NOT(OR(I1733="Approve proposed",I1733="Use my price")),"CHECK: choose a listed decision",IF(OR(NOT(ISNUMBER(L1733)),L1733&lt;=0,NOT(ISNUMBER(Y1733)),Y1733&lt;=0,X1733&gt;=1),"CHECK: price or base unavailable",IF(L1733/(Y1733*(1-X1733))-1&lt;0,"CHECK: price below local base","Ready")))))))))</f>
        <v>On hold</v>
      </c>
      <c r="N1733" s="18">
        <v>58.73</v>
      </c>
      <c r="O1733" s="19">
        <v>0.4</v>
      </c>
      <c r="Q1733" s="20" t="str">
        <f>IF(AND(ISNUMBER(L1733),ISNUMBER(Y1733),Y1733&gt;0,X1733&lt;1),ROUND(L1733/(Y1733*(1-X1733))-1,4),"")</f>
        <v/>
      </c>
      <c r="R1733" s="12">
        <v>0</v>
      </c>
      <c r="S1733" s="13">
        <f>IF(AND(ISNUMBER(E1733),E1733&gt;0,ISNUMBER(F1733)),R1733*(F1733/E1733-1)*(1-'Start Here'!$B$16),0)</f>
        <v>0</v>
      </c>
      <c r="T1733" s="17">
        <f>IF(AND(M1733="Ready",OR(I1733="Approve proposed",AND(I1733="Use my price",AND(ISNUMBER(J1733),J1733&gt;0))),ISNUMBER(L1733),E1733&gt;0),R1733*(L1733/E1733-1)*(1-'Start Here'!$B$16),0)</f>
        <v>0</v>
      </c>
      <c r="U1733" t="str" s="6">
        <v>SNAP: preserve existing selling price; No confirmed Local Line price/list; local calculation is reference only</v>
      </c>
      <c r="V1733" t="str" s="21">
        <v>Yes</v>
      </c>
      <c r="W1733" t="str" s="21">
        <v>No</v>
      </c>
      <c r="X1733" s="22">
        <v>0</v>
      </c>
      <c r="Y1733" s="18">
        <v>41.95</v>
      </c>
      <c r="AB1733" t="str" s="6">
        <v/>
      </c>
      <c r="AC1733" t="str" s="6">
        <v>Local calculation only</v>
      </c>
      <c r="AD1733" s="23">
        <v>805730</v>
      </c>
      <c r="AE1733" s="23">
        <v>526785</v>
      </c>
      <c r="AF1733" t="str" s="23">
        <v>805730:526785:snap</v>
      </c>
      <c r="AG1733" t="str" s="23">
        <v>Yes</v>
      </c>
      <c r="AH1733" t="str" s="23">
        <v>No</v>
      </c>
      <c r="AI1733" s="18">
        <v>0</v>
      </c>
    </row>
    <row r="1734" ht="32" customHeight="1">
      <c r="A1734" t="str" s="7">
        <v>Jar Joy Goods</v>
      </c>
      <c r="B1734" t="str" s="7">
        <v>The Insulated Jar Tote/Jar Bag: Hemp + Natural Rubber (Yulex)</v>
      </c>
      <c r="C1734" t="str" s="7">
        <v>each</v>
      </c>
      <c r="D1734" t="str" s="7">
        <v>Herd Share Members</v>
      </c>
      <c r="E1734" s="12">
        <v>143.65</v>
      </c>
      <c r="F1734" s="13">
        <v>155.14</v>
      </c>
      <c r="G1734" s="13">
        <f>IF(AND(ISNUMBER(E1734),ISNUMBER(F1734)),F1734-E1734,"")</f>
        <v>11.49</v>
      </c>
      <c r="H1734" s="14">
        <f>IF(AND(ISNUMBER(E1734),E1734&gt;0,ISNUMBER(F1734)),F1734/E1734-1,"")</f>
        <v>0.07998607727114493</v>
      </c>
      <c r="I1734" t="str" s="15">
        <v>Unreviewed</v>
      </c>
      <c r="J1734" s="16"/>
      <c r="K1734" t="str" s="15">
        <v/>
      </c>
      <c r="L1734" s="17" t="str">
        <f>IF(AC1734="Local catalog","",IF(AG1734="Yes",IF(ISNUMBER(E1734),E1734,""),IF(I1734="Keep current",IF(ISNUMBER(E1734),E1734,""),IF(AH1734&lt;&gt;"Yes","",IF(I1734="Approve proposed",F1734,IF(AND(I1734="Use my price",AND(ISNUMBER(J1734),J1734&gt;0)),J1734,""))))))</f>
        <v/>
      </c>
      <c r="M1734" t="str" s="7">
        <f>IF(AND(AG1734="Yes",OR(I1734="Approve proposed",I1734="Use my price")),"CHECK: protected price kept current",IF(OR(I1734="Unreviewed",I1734=""),"Pending review",IF(I1734="Hold","On hold",IF(I1734="Keep current",IF(ISNUMBER(E1734),"Kept current","CHECK: no confirmed current price"),IF(AH1734&lt;&gt;"Yes","CHECK: source needs review",IF(AND(I1734="Use my price",NOT(AND(ISNUMBER(J1734),J1734&gt;0))),"CHECK: enter a price above zero",IF(NOT(OR(I1734="Approve proposed",I1734="Use my price")),"CHECK: choose a listed decision",IF(OR(NOT(ISNUMBER(L1734)),L1734&lt;=0,NOT(ISNUMBER(Y1734)),Y1734&lt;=0,X1734&gt;=1),"CHECK: price or base unavailable",IF(L1734/(Y1734*(1-X1734))-1&lt;0,"CHECK: price below local base","Ready")))))))))</f>
        <v>Pending review</v>
      </c>
      <c r="N1734" s="18">
        <v>154.7</v>
      </c>
      <c r="O1734" s="19">
        <v>0.4</v>
      </c>
      <c r="P1734" s="14">
        <v>0.404</v>
      </c>
      <c r="Q1734" s="20" t="str">
        <f>IF(AND(ISNUMBER(L1734),ISNUMBER(Y1734),Y1734&gt;0,X1734&lt;1),ROUND(L1734/(Y1734*(1-X1734))-1,4),"")</f>
        <v/>
      </c>
      <c r="R1734" s="12">
        <v>0</v>
      </c>
      <c r="S1734" s="13">
        <f>IF(AND(ISNUMBER(E1734),E1734&gt;0,ISNUMBER(F1734)),R1734*(F1734/E1734-1)*(1-'Start Here'!$B$16),0)</f>
        <v>0</v>
      </c>
      <c r="T1734" s="17">
        <f>IF(AND(M1734="Ready",OR(I1734="Approve proposed",AND(I1734="Use my price",AND(ISNUMBER(J1734),J1734&gt;0))),ISNUMBER(L1734),E1734&gt;0),R1734*(L1734/E1734-1)*(1-'Start Here'!$B$16),0)</f>
        <v>0</v>
      </c>
      <c r="U1734" t="str" s="6">
        <v>Local and Local Line prices differ</v>
      </c>
      <c r="V1734" t="str" s="21">
        <v>Yes</v>
      </c>
      <c r="W1734" t="str" s="21">
        <v>No</v>
      </c>
      <c r="X1734" s="22">
        <v>0</v>
      </c>
      <c r="Y1734" s="18">
        <v>110.5</v>
      </c>
      <c r="AB1734" t="str" s="6">
        <v>2026-10-01 10:41:27 UTC</v>
      </c>
      <c r="AC1734" t="str" s="6">
        <v>Local Line cache</v>
      </c>
      <c r="AD1734" s="23">
        <v>805731</v>
      </c>
      <c r="AE1734" s="23">
        <v>526786</v>
      </c>
      <c r="AF1734" t="str" s="23">
        <v>805731:526786:herdShare</v>
      </c>
      <c r="AG1734" t="str" s="23">
        <v>No</v>
      </c>
      <c r="AH1734" t="str" s="23">
        <v>Yes</v>
      </c>
      <c r="AI1734" s="18">
        <v>0</v>
      </c>
    </row>
    <row r="1735" ht="32" customHeight="1">
      <c r="A1735" t="str" s="7">
        <v>Jar Joy Goods</v>
      </c>
      <c r="B1735" t="str" s="7">
        <v>The Insulated Jar Tote/Jar Bag: Hemp + Natural Rubber (Yulex)</v>
      </c>
      <c r="C1735" t="str" s="7">
        <v>each</v>
      </c>
      <c r="D1735" t="str" s="7">
        <v>CSA Members</v>
      </c>
      <c r="E1735" s="12">
        <v>143.65</v>
      </c>
      <c r="F1735" s="13">
        <v>155.14</v>
      </c>
      <c r="G1735" s="13">
        <f>IF(AND(ISNUMBER(E1735),ISNUMBER(F1735)),F1735-E1735,"")</f>
        <v>11.49</v>
      </c>
      <c r="H1735" s="14">
        <f>IF(AND(ISNUMBER(E1735),E1735&gt;0,ISNUMBER(F1735)),F1735/E1735-1,"")</f>
        <v>0.07998607727114493</v>
      </c>
      <c r="I1735" t="str" s="15">
        <v>Unreviewed</v>
      </c>
      <c r="J1735" s="16"/>
      <c r="K1735" t="str" s="15">
        <v/>
      </c>
      <c r="L1735" s="17" t="str">
        <f>IF(AC1735="Local catalog","",IF(AG1735="Yes",IF(ISNUMBER(E1735),E1735,""),IF(I1735="Keep current",IF(ISNUMBER(E1735),E1735,""),IF(AH1735&lt;&gt;"Yes","",IF(I1735="Approve proposed",F1735,IF(AND(I1735="Use my price",AND(ISNUMBER(J1735),J1735&gt;0)),J1735,""))))))</f>
        <v/>
      </c>
      <c r="M1735" t="str" s="7">
        <f>IF(AND(AG1735="Yes",OR(I1735="Approve proposed",I1735="Use my price")),"CHECK: protected price kept current",IF(OR(I1735="Unreviewed",I1735=""),"Pending review",IF(I1735="Hold","On hold",IF(I1735="Keep current",IF(ISNUMBER(E1735),"Kept current","CHECK: no confirmed current price"),IF(AH1735&lt;&gt;"Yes","CHECK: source needs review",IF(AND(I1735="Use my price",NOT(AND(ISNUMBER(J1735),J1735&gt;0))),"CHECK: enter a price above zero",IF(NOT(OR(I1735="Approve proposed",I1735="Use my price")),"CHECK: choose a listed decision",IF(OR(NOT(ISNUMBER(L1735)),L1735&lt;=0,NOT(ISNUMBER(Y1735)),Y1735&lt;=0,X1735&gt;=1),"CHECK: price or base unavailable",IF(L1735/(Y1735*(1-X1735))-1&lt;0,"CHECK: price below local base","Ready")))))))))</f>
        <v>Pending review</v>
      </c>
      <c r="N1735" s="18">
        <v>154.7</v>
      </c>
      <c r="O1735" s="19">
        <v>0.4</v>
      </c>
      <c r="P1735" s="14">
        <v>0.404</v>
      </c>
      <c r="Q1735" s="20" t="str">
        <f>IF(AND(ISNUMBER(L1735),ISNUMBER(Y1735),Y1735&gt;0,X1735&lt;1),ROUND(L1735/(Y1735*(1-X1735))-1,4),"")</f>
        <v/>
      </c>
      <c r="R1735" s="12">
        <v>0</v>
      </c>
      <c r="S1735" s="13">
        <f>IF(AND(ISNUMBER(E1735),E1735&gt;0,ISNUMBER(F1735)),R1735*(F1735/E1735-1)*(1-'Start Here'!$B$16),0)</f>
        <v>0</v>
      </c>
      <c r="T1735" s="17">
        <f>IF(AND(M1735="Ready",OR(I1735="Approve proposed",AND(I1735="Use my price",AND(ISNUMBER(J1735),J1735&gt;0))),ISNUMBER(L1735),E1735&gt;0),R1735*(L1735/E1735-1)*(1-'Start Here'!$B$16),0)</f>
        <v>0</v>
      </c>
      <c r="U1735" t="str" s="6">
        <v>Local and Local Line prices differ</v>
      </c>
      <c r="V1735" t="str" s="21">
        <v>Yes</v>
      </c>
      <c r="W1735" t="str" s="21">
        <v>No</v>
      </c>
      <c r="X1735" s="22">
        <v>0</v>
      </c>
      <c r="Y1735" s="18">
        <v>110.5</v>
      </c>
      <c r="AB1735" t="str" s="6">
        <v>2026-10-01 10:41:27 UTC</v>
      </c>
      <c r="AC1735" t="str" s="6">
        <v>Local Line cache</v>
      </c>
      <c r="AD1735" s="23">
        <v>805731</v>
      </c>
      <c r="AE1735" s="23">
        <v>526786</v>
      </c>
      <c r="AF1735" t="str" s="23">
        <v>805731:526786:member</v>
      </c>
      <c r="AG1735" t="str" s="23">
        <v>No</v>
      </c>
      <c r="AH1735" t="str" s="23">
        <v>Yes</v>
      </c>
      <c r="AI1735" s="18">
        <v>0</v>
      </c>
    </row>
    <row r="1736" ht="32" customHeight="1">
      <c r="A1736" t="str" s="7">
        <v>Jar Joy Goods</v>
      </c>
      <c r="B1736" t="str" s="7">
        <v>The Insulated Jar Tote/Jar Bag: Hemp + Natural Rubber (Yulex)</v>
      </c>
      <c r="C1736" t="str" s="7">
        <v>each</v>
      </c>
      <c r="D1736" t="str" s="7">
        <v>Guest Basket</v>
      </c>
      <c r="E1736" s="12">
        <v>154.7</v>
      </c>
      <c r="F1736" s="13">
        <v>167.08</v>
      </c>
      <c r="G1736" s="13">
        <f>IF(AND(ISNUMBER(E1736),ISNUMBER(F1736)),F1736-E1736,"")</f>
        <v>12.38</v>
      </c>
      <c r="H1736" s="14">
        <f>IF(AND(ISNUMBER(E1736),E1736&gt;0,ISNUMBER(F1736)),F1736/E1736-1,"")</f>
        <v>0.08002585649644489</v>
      </c>
      <c r="I1736" t="str" s="15">
        <v>Unreviewed</v>
      </c>
      <c r="J1736" s="16"/>
      <c r="K1736" t="str" s="15">
        <v/>
      </c>
      <c r="L1736" s="17" t="str">
        <f>IF(AC1736="Local catalog","",IF(AG1736="Yes",IF(ISNUMBER(E1736),E1736,""),IF(I1736="Keep current",IF(ISNUMBER(E1736),E1736,""),IF(AH1736&lt;&gt;"Yes","",IF(I1736="Approve proposed",F1736,IF(AND(I1736="Use my price",AND(ISNUMBER(J1736),J1736&gt;0)),J1736,""))))))</f>
        <v/>
      </c>
      <c r="M1736" t="str" s="7">
        <f>IF(AND(AG1736="Yes",OR(I1736="Approve proposed",I1736="Use my price")),"CHECK: protected price kept current",IF(OR(I1736="Unreviewed",I1736=""),"Pending review",IF(I1736="Hold","On hold",IF(I1736="Keep current",IF(ISNUMBER(E1736),"Kept current","CHECK: no confirmed current price"),IF(AH1736&lt;&gt;"Yes","CHECK: source needs review",IF(AND(I1736="Use my price",NOT(AND(ISNUMBER(J1736),J1736&gt;0))),"CHECK: enter a price above zero",IF(NOT(OR(I1736="Approve proposed",I1736="Use my price")),"CHECK: choose a listed decision",IF(OR(NOT(ISNUMBER(L1736)),L1736&lt;=0,NOT(ISNUMBER(Y1736)),Y1736&lt;=0,X1736&gt;=1),"CHECK: price or base unavailable",IF(L1736/(Y1736*(1-X1736))-1&lt;0,"CHECK: price below local base","Ready")))))))))</f>
        <v>Pending review</v>
      </c>
      <c r="N1736" s="18">
        <v>154.7</v>
      </c>
      <c r="O1736" s="19">
        <v>0.4</v>
      </c>
      <c r="P1736" s="14">
        <v>0.512</v>
      </c>
      <c r="Q1736" s="20" t="str">
        <f>IF(AND(ISNUMBER(L1736),ISNUMBER(Y1736),Y1736&gt;0,X1736&lt;1),ROUND(L1736/(Y1736*(1-X1736))-1,4),"")</f>
        <v/>
      </c>
      <c r="R1736" s="12">
        <v>0</v>
      </c>
      <c r="S1736" s="13">
        <f>IF(AND(ISNUMBER(E1736),E1736&gt;0,ISNUMBER(F1736)),R1736*(F1736/E1736-1)*(1-'Start Here'!$B$16),0)</f>
        <v>0</v>
      </c>
      <c r="T1736" s="17">
        <f>IF(AND(M1736="Ready",OR(I1736="Approve proposed",AND(I1736="Use my price",AND(ISNUMBER(J1736),J1736&gt;0))),ISNUMBER(L1736),E1736&gt;0),R1736*(L1736/E1736-1)*(1-'Start Here'!$B$16),0)</f>
        <v>0</v>
      </c>
      <c r="U1736" t="str" s="6">
        <v/>
      </c>
      <c r="V1736" t="str" s="21">
        <v>Yes</v>
      </c>
      <c r="W1736" t="str" s="21">
        <v>No</v>
      </c>
      <c r="X1736" s="22">
        <v>0</v>
      </c>
      <c r="Y1736" s="18">
        <v>110.5</v>
      </c>
      <c r="AB1736" t="str" s="6">
        <v>2026-10-01 10:41:27 UTC</v>
      </c>
      <c r="AC1736" t="str" s="6">
        <v>Local Line cache</v>
      </c>
      <c r="AD1736" s="23">
        <v>805731</v>
      </c>
      <c r="AE1736" s="23">
        <v>526786</v>
      </c>
      <c r="AF1736" t="str" s="23">
        <v>805731:526786:guest</v>
      </c>
      <c r="AG1736" t="str" s="23">
        <v>No</v>
      </c>
      <c r="AH1736" t="str" s="23">
        <v>Yes</v>
      </c>
      <c r="AI1736" s="18">
        <v>0</v>
      </c>
    </row>
    <row r="1737" ht="32" customHeight="1">
      <c r="A1737" t="str" s="7">
        <v>Jar Joy Goods</v>
      </c>
      <c r="B1737" t="str" s="7">
        <v>The Insulated Jar Tote/Jar Bag: Hemp + Natural Rubber (Yulex)</v>
      </c>
      <c r="C1737" t="str" s="7">
        <v>each</v>
      </c>
      <c r="D1737" t="str" s="7">
        <v>SNAP</v>
      </c>
      <c r="G1737" s="13" t="str">
        <f>IF(AND(ISNUMBER(E1737),ISNUMBER(F1737)),F1737-E1737,"")</f>
        <v/>
      </c>
      <c r="H1737" s="14" t="str">
        <f>IF(AND(ISNUMBER(E1737),E1737&gt;0,ISNUMBER(F1737)),F1737/E1737-1,"")</f>
        <v/>
      </c>
      <c r="I1737" t="str" s="15">
        <v>Hold</v>
      </c>
      <c r="J1737" s="24"/>
      <c r="K1737" t="str" s="15">
        <v/>
      </c>
      <c r="L1737" s="17" t="str">
        <f>IF(AC1737="Local catalog","",IF(AG1737="Yes",IF(ISNUMBER(E1737),E1737,""),IF(I1737="Keep current",IF(ISNUMBER(E1737),E1737,""),IF(AH1737&lt;&gt;"Yes","",IF(I1737="Approve proposed",F1737,IF(AND(I1737="Use my price",AND(ISNUMBER(J1737),J1737&gt;0)),J1737,""))))))</f>
        <v/>
      </c>
      <c r="M1737" t="str" s="7">
        <f>IF(AND(AG1737="Yes",OR(I1737="Approve proposed",I1737="Use my price")),"CHECK: protected price kept current",IF(OR(I1737="Unreviewed",I1737=""),"Pending review",IF(I1737="Hold","On hold",IF(I1737="Keep current",IF(ISNUMBER(E1737),"Kept current","CHECK: no confirmed current price"),IF(AH1737&lt;&gt;"Yes","CHECK: source needs review",IF(AND(I1737="Use my price",NOT(AND(ISNUMBER(J1737),J1737&gt;0))),"CHECK: enter a price above zero",IF(NOT(OR(I1737="Approve proposed",I1737="Use my price")),"CHECK: choose a listed decision",IF(OR(NOT(ISNUMBER(L1737)),L1737&lt;=0,NOT(ISNUMBER(Y1737)),Y1737&lt;=0,X1737&gt;=1),"CHECK: price or base unavailable",IF(L1737/(Y1737*(1-X1737))-1&lt;0,"CHECK: price below local base","Ready")))))))))</f>
        <v>On hold</v>
      </c>
      <c r="N1737" s="18">
        <v>154.7</v>
      </c>
      <c r="O1737" s="19">
        <v>0.4</v>
      </c>
      <c r="Q1737" s="20" t="str">
        <f>IF(AND(ISNUMBER(L1737),ISNUMBER(Y1737),Y1737&gt;0,X1737&lt;1),ROUND(L1737/(Y1737*(1-X1737))-1,4),"")</f>
        <v/>
      </c>
      <c r="R1737" s="12">
        <v>0</v>
      </c>
      <c r="S1737" s="13">
        <f>IF(AND(ISNUMBER(E1737),E1737&gt;0,ISNUMBER(F1737)),R1737*(F1737/E1737-1)*(1-'Start Here'!$B$16),0)</f>
        <v>0</v>
      </c>
      <c r="T1737" s="17">
        <f>IF(AND(M1737="Ready",OR(I1737="Approve proposed",AND(I1737="Use my price",AND(ISNUMBER(J1737),J1737&gt;0))),ISNUMBER(L1737),E1737&gt;0),R1737*(L1737/E1737-1)*(1-'Start Here'!$B$16),0)</f>
        <v>0</v>
      </c>
      <c r="U1737" t="str" s="6">
        <v>SNAP: preserve existing selling price; No confirmed Local Line price/list; local calculation is reference only</v>
      </c>
      <c r="V1737" t="str" s="21">
        <v>Yes</v>
      </c>
      <c r="W1737" t="str" s="21">
        <v>No</v>
      </c>
      <c r="X1737" s="22">
        <v>0</v>
      </c>
      <c r="Y1737" s="18">
        <v>110.5</v>
      </c>
      <c r="AB1737" t="str" s="6">
        <v/>
      </c>
      <c r="AC1737" t="str" s="6">
        <v>Local calculation only</v>
      </c>
      <c r="AD1737" s="23">
        <v>805731</v>
      </c>
      <c r="AE1737" s="23">
        <v>526786</v>
      </c>
      <c r="AF1737" t="str" s="23">
        <v>805731:526786:snap</v>
      </c>
      <c r="AG1737" t="str" s="23">
        <v>Yes</v>
      </c>
      <c r="AH1737" t="str" s="23">
        <v>No</v>
      </c>
      <c r="AI1737" s="18">
        <v>0</v>
      </c>
    </row>
    <row r="1738" ht="32" customHeight="1">
      <c r="A1738" t="str" s="7">
        <v>Little Wings</v>
      </c>
      <c r="B1738" t="str" s="7">
        <v>Baby Bok Choi</v>
      </c>
      <c r="C1738" t="str" s="7">
        <v>Bunch</v>
      </c>
      <c r="D1738" t="str" s="7">
        <v>Herd Share Members</v>
      </c>
      <c r="E1738" s="12">
        <v>3.15</v>
      </c>
      <c r="F1738" s="13">
        <v>3.4</v>
      </c>
      <c r="G1738" s="13">
        <f>IF(AND(ISNUMBER(E1738),ISNUMBER(F1738)),F1738-E1738,"")</f>
        <v>0.25</v>
      </c>
      <c r="H1738" s="14">
        <f>IF(AND(ISNUMBER(E1738),E1738&gt;0,ISNUMBER(F1738)),F1738/E1738-1,"")</f>
        <v>0.0793650793650793</v>
      </c>
      <c r="I1738" t="str" s="15">
        <v>Unreviewed</v>
      </c>
      <c r="J1738" s="16"/>
      <c r="K1738" t="str" s="15">
        <v/>
      </c>
      <c r="L1738" s="17" t="str">
        <f>IF(AC1738="Local catalog","",IF(AG1738="Yes",IF(ISNUMBER(E1738),E1738,""),IF(I1738="Keep current",IF(ISNUMBER(E1738),E1738,""),IF(AH1738&lt;&gt;"Yes","",IF(I1738="Approve proposed",F1738,IF(AND(I1738="Use my price",AND(ISNUMBER(J1738),J1738&gt;0)),J1738,""))))))</f>
        <v/>
      </c>
      <c r="M1738" t="str" s="7">
        <f>IF(AND(AG1738="Yes",OR(I1738="Approve proposed",I1738="Use my price")),"CHECK: protected price kept current",IF(OR(I1738="Unreviewed",I1738=""),"Pending review",IF(I1738="Hold","On hold",IF(I1738="Keep current",IF(ISNUMBER(E1738),"Kept current","CHECK: no confirmed current price"),IF(AH1738&lt;&gt;"Yes","CHECK: source needs review",IF(AND(I1738="Use my price",NOT(AND(ISNUMBER(J1738),J1738&gt;0))),"CHECK: enter a price above zero",IF(NOT(OR(I1738="Approve proposed",I1738="Use my price")),"CHECK: choose a listed decision",IF(OR(NOT(ISNUMBER(L1738)),L1738&lt;=0,NOT(ISNUMBER(Y1738)),Y1738&lt;=0,X1738&gt;=1),"CHECK: price or base unavailable",IF(L1738/(Y1738*(1-X1738))-1&lt;0,"CHECK: price below local base","Ready")))))))))</f>
        <v>Pending review</v>
      </c>
      <c r="N1738" s="18">
        <v>3.15</v>
      </c>
      <c r="O1738" s="19">
        <v>0.4</v>
      </c>
      <c r="P1738" s="14">
        <v>0.5111</v>
      </c>
      <c r="Q1738" s="20" t="str">
        <f>IF(AND(ISNUMBER(L1738),ISNUMBER(Y1738),Y1738&gt;0,X1738&lt;1),ROUND(L1738/(Y1738*(1-X1738))-1,4),"")</f>
        <v/>
      </c>
      <c r="R1738" s="12">
        <v>85.05</v>
      </c>
      <c r="S1738" s="13">
        <f>IF(AND(ISNUMBER(E1738),E1738&gt;0,ISNUMBER(F1738)),R1738*(F1738/E1738-1)*(1-'Start Here'!$B$16),0)</f>
        <v>6.547499999999995</v>
      </c>
      <c r="T1738" s="17">
        <f>IF(AND(M1738="Ready",OR(I1738="Approve proposed",AND(I1738="Use my price",AND(ISNUMBER(J1738),J1738&gt;0))),ISNUMBER(L1738),E1738&gt;0),R1738*(L1738/E1738-1)*(1-'Start Here'!$B$16),0)</f>
        <v>0</v>
      </c>
      <c r="U1738" t="str" s="6">
        <v>Currently hidden; do not activate automatically</v>
      </c>
      <c r="V1738" t="str" s="21">
        <v>No</v>
      </c>
      <c r="W1738" t="str" s="21">
        <v>No</v>
      </c>
      <c r="X1738" s="22">
        <v>0</v>
      </c>
      <c r="Y1738" s="18">
        <v>2.25</v>
      </c>
      <c r="AB1738" t="str" s="6">
        <v>2026-10-01 10:41:27 UTC</v>
      </c>
      <c r="AC1738" t="str" s="6">
        <v>Local Line cache</v>
      </c>
      <c r="AD1738" s="23">
        <v>1108430</v>
      </c>
      <c r="AE1738" s="23">
        <v>927191</v>
      </c>
      <c r="AF1738" t="str" s="23">
        <v>1108430:927191:herdShare</v>
      </c>
      <c r="AG1738" t="str" s="23">
        <v>No</v>
      </c>
      <c r="AH1738" t="str" s="23">
        <v>Yes</v>
      </c>
      <c r="AI1738" s="18">
        <v>60.75</v>
      </c>
    </row>
    <row r="1739" ht="32" customHeight="1">
      <c r="A1739" t="str" s="7">
        <v>Little Wings</v>
      </c>
      <c r="B1739" t="str" s="7">
        <v>Baby Bok Choi</v>
      </c>
      <c r="C1739" t="str" s="7">
        <v>Bunch</v>
      </c>
      <c r="D1739" t="str" s="7">
        <v>CSA Members</v>
      </c>
      <c r="E1739" s="12">
        <v>3.15</v>
      </c>
      <c r="F1739" s="13">
        <v>3.4</v>
      </c>
      <c r="G1739" s="13">
        <f>IF(AND(ISNUMBER(E1739),ISNUMBER(F1739)),F1739-E1739,"")</f>
        <v>0.25</v>
      </c>
      <c r="H1739" s="14">
        <f>IF(AND(ISNUMBER(E1739),E1739&gt;0,ISNUMBER(F1739)),F1739/E1739-1,"")</f>
        <v>0.0793650793650793</v>
      </c>
      <c r="I1739" t="str" s="15">
        <v>Unreviewed</v>
      </c>
      <c r="J1739" s="16"/>
      <c r="K1739" t="str" s="15">
        <v/>
      </c>
      <c r="L1739" s="17" t="str">
        <f>IF(AC1739="Local catalog","",IF(AG1739="Yes",IF(ISNUMBER(E1739),E1739,""),IF(I1739="Keep current",IF(ISNUMBER(E1739),E1739,""),IF(AH1739&lt;&gt;"Yes","",IF(I1739="Approve proposed",F1739,IF(AND(I1739="Use my price",AND(ISNUMBER(J1739),J1739&gt;0)),J1739,""))))))</f>
        <v/>
      </c>
      <c r="M1739" t="str" s="7">
        <f>IF(AND(AG1739="Yes",OR(I1739="Approve proposed",I1739="Use my price")),"CHECK: protected price kept current",IF(OR(I1739="Unreviewed",I1739=""),"Pending review",IF(I1739="Hold","On hold",IF(I1739="Keep current",IF(ISNUMBER(E1739),"Kept current","CHECK: no confirmed current price"),IF(AH1739&lt;&gt;"Yes","CHECK: source needs review",IF(AND(I1739="Use my price",NOT(AND(ISNUMBER(J1739),J1739&gt;0))),"CHECK: enter a price above zero",IF(NOT(OR(I1739="Approve proposed",I1739="Use my price")),"CHECK: choose a listed decision",IF(OR(NOT(ISNUMBER(L1739)),L1739&lt;=0,NOT(ISNUMBER(Y1739)),Y1739&lt;=0,X1739&gt;=1),"CHECK: price or base unavailable",IF(L1739/(Y1739*(1-X1739))-1&lt;0,"CHECK: price below local base","Ready")))))))))</f>
        <v>Pending review</v>
      </c>
      <c r="N1739" s="18">
        <v>3.15</v>
      </c>
      <c r="O1739" s="19">
        <v>0.4</v>
      </c>
      <c r="P1739" s="14">
        <v>0.5111</v>
      </c>
      <c r="Q1739" s="20" t="str">
        <f>IF(AND(ISNUMBER(L1739),ISNUMBER(Y1739),Y1739&gt;0,X1739&lt;1),ROUND(L1739/(Y1739*(1-X1739))-1,4),"")</f>
        <v/>
      </c>
      <c r="R1739" s="12">
        <v>0</v>
      </c>
      <c r="S1739" s="13">
        <f>IF(AND(ISNUMBER(E1739),E1739&gt;0,ISNUMBER(F1739)),R1739*(F1739/E1739-1)*(1-'Start Here'!$B$16),0)</f>
        <v>0</v>
      </c>
      <c r="T1739" s="17">
        <f>IF(AND(M1739="Ready",OR(I1739="Approve proposed",AND(I1739="Use my price",AND(ISNUMBER(J1739),J1739&gt;0))),ISNUMBER(L1739),E1739&gt;0),R1739*(L1739/E1739-1)*(1-'Start Here'!$B$16),0)</f>
        <v>0</v>
      </c>
      <c r="U1739" t="str" s="6">
        <v>Currently hidden; do not activate automatically</v>
      </c>
      <c r="V1739" t="str" s="21">
        <v>No</v>
      </c>
      <c r="W1739" t="str" s="21">
        <v>No</v>
      </c>
      <c r="X1739" s="22">
        <v>0</v>
      </c>
      <c r="Y1739" s="18">
        <v>2.25</v>
      </c>
      <c r="AB1739" t="str" s="6">
        <v>2026-10-01 10:41:27 UTC</v>
      </c>
      <c r="AC1739" t="str" s="6">
        <v>Local Line cache</v>
      </c>
      <c r="AD1739" s="23">
        <v>1108430</v>
      </c>
      <c r="AE1739" s="23">
        <v>927191</v>
      </c>
      <c r="AF1739" t="str" s="23">
        <v>1108430:927191:member</v>
      </c>
      <c r="AG1739" t="str" s="23">
        <v>No</v>
      </c>
      <c r="AH1739" t="str" s="23">
        <v>Yes</v>
      </c>
      <c r="AI1739" s="18">
        <v>0</v>
      </c>
    </row>
    <row r="1740" ht="32" customHeight="1">
      <c r="A1740" t="str" s="7">
        <v>Little Wings</v>
      </c>
      <c r="B1740" t="str" s="7">
        <v>Baby Bok Choi</v>
      </c>
      <c r="C1740" t="str" s="7">
        <v>Bunch</v>
      </c>
      <c r="D1740" t="str" s="7">
        <v>Guest Basket</v>
      </c>
      <c r="E1740" s="12">
        <v>3.15</v>
      </c>
      <c r="F1740" s="13">
        <v>3.4</v>
      </c>
      <c r="G1740" s="13">
        <f>IF(AND(ISNUMBER(E1740),ISNUMBER(F1740)),F1740-E1740,"")</f>
        <v>0.25</v>
      </c>
      <c r="H1740" s="14">
        <f>IF(AND(ISNUMBER(E1740),E1740&gt;0,ISNUMBER(F1740)),F1740/E1740-1,"")</f>
        <v>0.0793650793650793</v>
      </c>
      <c r="I1740" t="str" s="15">
        <v>Unreviewed</v>
      </c>
      <c r="J1740" s="16"/>
      <c r="K1740" t="str" s="15">
        <v/>
      </c>
      <c r="L1740" s="17" t="str">
        <f>IF(AC1740="Local catalog","",IF(AG1740="Yes",IF(ISNUMBER(E1740),E1740,""),IF(I1740="Keep current",IF(ISNUMBER(E1740),E1740,""),IF(AH1740&lt;&gt;"Yes","",IF(I1740="Approve proposed",F1740,IF(AND(I1740="Use my price",AND(ISNUMBER(J1740),J1740&gt;0)),J1740,""))))))</f>
        <v/>
      </c>
      <c r="M1740" t="str" s="7">
        <f>IF(AND(AG1740="Yes",OR(I1740="Approve proposed",I1740="Use my price")),"CHECK: protected price kept current",IF(OR(I1740="Unreviewed",I1740=""),"Pending review",IF(I1740="Hold","On hold",IF(I1740="Keep current",IF(ISNUMBER(E1740),"Kept current","CHECK: no confirmed current price"),IF(AH1740&lt;&gt;"Yes","CHECK: source needs review",IF(AND(I1740="Use my price",NOT(AND(ISNUMBER(J1740),J1740&gt;0))),"CHECK: enter a price above zero",IF(NOT(OR(I1740="Approve proposed",I1740="Use my price")),"CHECK: choose a listed decision",IF(OR(NOT(ISNUMBER(L1740)),L1740&lt;=0,NOT(ISNUMBER(Y1740)),Y1740&lt;=0,X1740&gt;=1),"CHECK: price or base unavailable",IF(L1740/(Y1740*(1-X1740))-1&lt;0,"CHECK: price below local base","Ready")))))))))</f>
        <v>Pending review</v>
      </c>
      <c r="N1740" s="18">
        <v>3.15</v>
      </c>
      <c r="O1740" s="19">
        <v>0.4</v>
      </c>
      <c r="P1740" s="14">
        <v>0.5111</v>
      </c>
      <c r="Q1740" s="20" t="str">
        <f>IF(AND(ISNUMBER(L1740),ISNUMBER(Y1740),Y1740&gt;0,X1740&lt;1),ROUND(L1740/(Y1740*(1-X1740))-1,4),"")</f>
        <v/>
      </c>
      <c r="R1740" s="12">
        <v>9.45</v>
      </c>
      <c r="S1740" s="13">
        <f>IF(AND(ISNUMBER(E1740),E1740&gt;0,ISNUMBER(F1740)),R1740*(F1740/E1740-1)*(1-'Start Here'!$B$16),0)</f>
        <v>0.7274999999999994</v>
      </c>
      <c r="T1740" s="17">
        <f>IF(AND(M1740="Ready",OR(I1740="Approve proposed",AND(I1740="Use my price",AND(ISNUMBER(J1740),J1740&gt;0))),ISNUMBER(L1740),E1740&gt;0),R1740*(L1740/E1740-1)*(1-'Start Here'!$B$16),0)</f>
        <v>0</v>
      </c>
      <c r="U1740" t="str" s="6">
        <v>Currently hidden; do not activate automatically</v>
      </c>
      <c r="V1740" t="str" s="21">
        <v>No</v>
      </c>
      <c r="W1740" t="str" s="21">
        <v>No</v>
      </c>
      <c r="X1740" s="22">
        <v>0</v>
      </c>
      <c r="Y1740" s="18">
        <v>2.25</v>
      </c>
      <c r="AB1740" t="str" s="6">
        <v>2026-10-01 10:41:27 UTC</v>
      </c>
      <c r="AC1740" t="str" s="6">
        <v>Local Line cache</v>
      </c>
      <c r="AD1740" s="23">
        <v>1108430</v>
      </c>
      <c r="AE1740" s="23">
        <v>927191</v>
      </c>
      <c r="AF1740" t="str" s="23">
        <v>1108430:927191:guest</v>
      </c>
      <c r="AG1740" t="str" s="23">
        <v>No</v>
      </c>
      <c r="AH1740" t="str" s="23">
        <v>Yes</v>
      </c>
      <c r="AI1740" s="18">
        <v>6.75</v>
      </c>
    </row>
    <row r="1741" ht="32" customHeight="1">
      <c r="A1741" t="str" s="7">
        <v>Little Wings</v>
      </c>
      <c r="B1741" t="str" s="7">
        <v>Baby Bok Choi</v>
      </c>
      <c r="C1741" t="str" s="7">
        <v>Bunch</v>
      </c>
      <c r="D1741" t="str" s="7">
        <v>SNAP</v>
      </c>
      <c r="E1741" s="12">
        <v>3.15</v>
      </c>
      <c r="F1741" s="13">
        <v>3.15</v>
      </c>
      <c r="G1741" s="13">
        <f>IF(AND(ISNUMBER(E1741),ISNUMBER(F1741)),F1741-E1741,"")</f>
        <v>0</v>
      </c>
      <c r="H1741" s="14">
        <f>IF(AND(ISNUMBER(E1741),E1741&gt;0,ISNUMBER(F1741)),F1741/E1741-1,"")</f>
        <v>0</v>
      </c>
      <c r="I1741" t="str" s="15">
        <v>Keep current</v>
      </c>
      <c r="J1741" s="16"/>
      <c r="K1741" t="str" s="15">
        <v/>
      </c>
      <c r="L1741" s="17">
        <f>IF(AC1741="Local catalog","",IF(AG1741="Yes",IF(ISNUMBER(E1741),E1741,""),IF(I1741="Keep current",IF(ISNUMBER(E1741),E1741,""),IF(AH1741&lt;&gt;"Yes","",IF(I1741="Approve proposed",F1741,IF(AND(I1741="Use my price",AND(ISNUMBER(J1741),J1741&gt;0)),J1741,""))))))</f>
        <v>3.15</v>
      </c>
      <c r="M1741" t="str" s="7">
        <f>IF(AND(AG1741="Yes",OR(I1741="Approve proposed",I1741="Use my price")),"CHECK: protected price kept current",IF(OR(I1741="Unreviewed",I1741=""),"Pending review",IF(I1741="Hold","On hold",IF(I1741="Keep current",IF(ISNUMBER(E1741),"Kept current","CHECK: no confirmed current price"),IF(AH1741&lt;&gt;"Yes","CHECK: source needs review",IF(AND(I1741="Use my price",NOT(AND(ISNUMBER(J1741),J1741&gt;0))),"CHECK: enter a price above zero",IF(NOT(OR(I1741="Approve proposed",I1741="Use my price")),"CHECK: choose a listed decision",IF(OR(NOT(ISNUMBER(L1741)),L1741&lt;=0,NOT(ISNUMBER(Y1741)),Y1741&lt;=0,X1741&gt;=1),"CHECK: price or base unavailable",IF(L1741/(Y1741*(1-X1741))-1&lt;0,"CHECK: price below local base","Ready")))))))))</f>
        <v>Kept current</v>
      </c>
      <c r="N1741" s="18">
        <v>3.15</v>
      </c>
      <c r="O1741" s="19">
        <v>0.4</v>
      </c>
      <c r="P1741" s="14">
        <v>0.4</v>
      </c>
      <c r="Q1741" s="20">
        <f>IF(AND(ISNUMBER(L1741),ISNUMBER(Y1741),Y1741&gt;0,X1741&lt;1),ROUND(L1741/(Y1741*(1-X1741))-1,4),"")</f>
        <v>0.4</v>
      </c>
      <c r="R1741" s="12">
        <v>0</v>
      </c>
      <c r="S1741" s="13">
        <f>IF(AND(ISNUMBER(E1741),E1741&gt;0,ISNUMBER(F1741)),R1741*(F1741/E1741-1)*(1-'Start Here'!$B$16),0)</f>
        <v>0</v>
      </c>
      <c r="T1741" s="17">
        <f>IF(AND(M1741="Ready",OR(I1741="Approve proposed",AND(I1741="Use my price",AND(ISNUMBER(J1741),J1741&gt;0))),ISNUMBER(L1741),E1741&gt;0),R1741*(L1741/E1741-1)*(1-'Start Here'!$B$16),0)</f>
        <v>0</v>
      </c>
      <c r="U1741" t="str" s="6">
        <v>SNAP: preserve existing selling price; Currently hidden; do not activate automatically</v>
      </c>
      <c r="V1741" t="str" s="21">
        <v>No</v>
      </c>
      <c r="W1741" t="str" s="21">
        <v>No</v>
      </c>
      <c r="X1741" s="22">
        <v>0</v>
      </c>
      <c r="Y1741" s="18">
        <v>2.25</v>
      </c>
      <c r="AB1741" t="str" s="6">
        <v>2026-10-01 10:41:27 UTC</v>
      </c>
      <c r="AC1741" t="str" s="6">
        <v>Local Line cache</v>
      </c>
      <c r="AD1741" s="23">
        <v>1108430</v>
      </c>
      <c r="AE1741" s="23">
        <v>927191</v>
      </c>
      <c r="AF1741" t="str" s="23">
        <v>1108430:927191:snap</v>
      </c>
      <c r="AG1741" t="str" s="23">
        <v>Yes</v>
      </c>
      <c r="AH1741" t="str" s="23">
        <v>Yes</v>
      </c>
      <c r="AI1741" s="18">
        <v>0</v>
      </c>
    </row>
    <row r="1742" ht="32" customHeight="1">
      <c r="A1742" t="str" s="7">
        <v>Little Wings</v>
      </c>
      <c r="B1742" t="str" s="7">
        <v>Basil</v>
      </c>
      <c r="C1742" t="str" s="7">
        <v>1 bu.</v>
      </c>
      <c r="D1742" t="str" s="7">
        <v>Herd Share Members</v>
      </c>
      <c r="E1742" s="12">
        <v>3.15</v>
      </c>
      <c r="F1742" s="13">
        <v>3.4</v>
      </c>
      <c r="G1742" s="13">
        <f>IF(AND(ISNUMBER(E1742),ISNUMBER(F1742)),F1742-E1742,"")</f>
        <v>0.25</v>
      </c>
      <c r="H1742" s="14">
        <f>IF(AND(ISNUMBER(E1742),E1742&gt;0,ISNUMBER(F1742)),F1742/E1742-1,"")</f>
        <v>0.0793650793650793</v>
      </c>
      <c r="I1742" t="str" s="15">
        <v>Unreviewed</v>
      </c>
      <c r="J1742" s="16"/>
      <c r="K1742" t="str" s="15">
        <v/>
      </c>
      <c r="L1742" s="17" t="str">
        <f>IF(AC1742="Local catalog","",IF(AG1742="Yes",IF(ISNUMBER(E1742),E1742,""),IF(I1742="Keep current",IF(ISNUMBER(E1742),E1742,""),IF(AH1742&lt;&gt;"Yes","",IF(I1742="Approve proposed",F1742,IF(AND(I1742="Use my price",AND(ISNUMBER(J1742),J1742&gt;0)),J1742,""))))))</f>
        <v/>
      </c>
      <c r="M1742" t="str" s="7">
        <f>IF(AND(AG1742="Yes",OR(I1742="Approve proposed",I1742="Use my price")),"CHECK: protected price kept current",IF(OR(I1742="Unreviewed",I1742=""),"Pending review",IF(I1742="Hold","On hold",IF(I1742="Keep current",IF(ISNUMBER(E1742),"Kept current","CHECK: no confirmed current price"),IF(AH1742&lt;&gt;"Yes","CHECK: source needs review",IF(AND(I1742="Use my price",NOT(AND(ISNUMBER(J1742),J1742&gt;0))),"CHECK: enter a price above zero",IF(NOT(OR(I1742="Approve proposed",I1742="Use my price")),"CHECK: choose a listed decision",IF(OR(NOT(ISNUMBER(L1742)),L1742&lt;=0,NOT(ISNUMBER(Y1742)),Y1742&lt;=0,X1742&gt;=1),"CHECK: price or base unavailable",IF(L1742/(Y1742*(1-X1742))-1&lt;0,"CHECK: price below local base","Ready")))))))))</f>
        <v>Pending review</v>
      </c>
      <c r="N1742" s="18">
        <v>3.15</v>
      </c>
      <c r="O1742" s="19">
        <v>0.4</v>
      </c>
      <c r="P1742" s="14">
        <v>0.5111</v>
      </c>
      <c r="Q1742" s="20" t="str">
        <f>IF(AND(ISNUMBER(L1742),ISNUMBER(Y1742),Y1742&gt;0,X1742&lt;1),ROUND(L1742/(Y1742*(1-X1742))-1,4),"")</f>
        <v/>
      </c>
      <c r="R1742" s="12">
        <v>1015.3499999999999</v>
      </c>
      <c r="S1742" s="13">
        <f>IF(AND(ISNUMBER(E1742),E1742&gt;0,ISNUMBER(F1742)),R1742*(F1742/E1742-1)*(1-'Start Here'!$B$16),0)</f>
        <v>78.16583333333327</v>
      </c>
      <c r="T1742" s="17">
        <f>IF(AND(M1742="Ready",OR(I1742="Approve proposed",AND(I1742="Use my price",AND(ISNUMBER(J1742),J1742&gt;0))),ISNUMBER(L1742),E1742&gt;0),R1742*(L1742/E1742-1)*(1-'Start Here'!$B$16),0)</f>
        <v>0</v>
      </c>
      <c r="U1742" t="str" s="6">
        <v>Currently hidden; do not activate automatically</v>
      </c>
      <c r="V1742" t="str" s="21">
        <v>No</v>
      </c>
      <c r="W1742" t="str" s="21">
        <v>No</v>
      </c>
      <c r="X1742" s="22">
        <v>0</v>
      </c>
      <c r="Y1742" s="18">
        <v>2.25</v>
      </c>
      <c r="AB1742" t="str" s="6">
        <v>2026-10-01 10:41:27 UTC</v>
      </c>
      <c r="AC1742" t="str" s="6">
        <v>Local Line cache</v>
      </c>
      <c r="AD1742" s="23">
        <v>883820</v>
      </c>
      <c r="AE1742" s="23">
        <v>621072</v>
      </c>
      <c r="AF1742" t="str" s="23">
        <v>883820:621072:herdShare</v>
      </c>
      <c r="AG1742" t="str" s="23">
        <v>No</v>
      </c>
      <c r="AH1742" t="str" s="23">
        <v>Yes</v>
      </c>
      <c r="AI1742" s="18">
        <v>713.25</v>
      </c>
    </row>
    <row r="1743" ht="32" customHeight="1">
      <c r="A1743" t="str" s="7">
        <v>Little Wings</v>
      </c>
      <c r="B1743" t="str" s="7">
        <v>Basil</v>
      </c>
      <c r="C1743" t="str" s="7">
        <v>1 bu.</v>
      </c>
      <c r="D1743" t="str" s="7">
        <v>CSA Members</v>
      </c>
      <c r="E1743" s="12">
        <v>3.15</v>
      </c>
      <c r="F1743" s="13">
        <v>3.4</v>
      </c>
      <c r="G1743" s="13">
        <f>IF(AND(ISNUMBER(E1743),ISNUMBER(F1743)),F1743-E1743,"")</f>
        <v>0.25</v>
      </c>
      <c r="H1743" s="14">
        <f>IF(AND(ISNUMBER(E1743),E1743&gt;0,ISNUMBER(F1743)),F1743/E1743-1,"")</f>
        <v>0.0793650793650793</v>
      </c>
      <c r="I1743" t="str" s="15">
        <v>Unreviewed</v>
      </c>
      <c r="J1743" s="16"/>
      <c r="K1743" t="str" s="15">
        <v/>
      </c>
      <c r="L1743" s="17" t="str">
        <f>IF(AC1743="Local catalog","",IF(AG1743="Yes",IF(ISNUMBER(E1743),E1743,""),IF(I1743="Keep current",IF(ISNUMBER(E1743),E1743,""),IF(AH1743&lt;&gt;"Yes","",IF(I1743="Approve proposed",F1743,IF(AND(I1743="Use my price",AND(ISNUMBER(J1743),J1743&gt;0)),J1743,""))))))</f>
        <v/>
      </c>
      <c r="M1743" t="str" s="7">
        <f>IF(AND(AG1743="Yes",OR(I1743="Approve proposed",I1743="Use my price")),"CHECK: protected price kept current",IF(OR(I1743="Unreviewed",I1743=""),"Pending review",IF(I1743="Hold","On hold",IF(I1743="Keep current",IF(ISNUMBER(E1743),"Kept current","CHECK: no confirmed current price"),IF(AH1743&lt;&gt;"Yes","CHECK: source needs review",IF(AND(I1743="Use my price",NOT(AND(ISNUMBER(J1743),J1743&gt;0))),"CHECK: enter a price above zero",IF(NOT(OR(I1743="Approve proposed",I1743="Use my price")),"CHECK: choose a listed decision",IF(OR(NOT(ISNUMBER(L1743)),L1743&lt;=0,NOT(ISNUMBER(Y1743)),Y1743&lt;=0,X1743&gt;=1),"CHECK: price or base unavailable",IF(L1743/(Y1743*(1-X1743))-1&lt;0,"CHECK: price below local base","Ready")))))))))</f>
        <v>Pending review</v>
      </c>
      <c r="N1743" s="18">
        <v>3.15</v>
      </c>
      <c r="O1743" s="19">
        <v>0.4</v>
      </c>
      <c r="P1743" s="14">
        <v>0.5111</v>
      </c>
      <c r="Q1743" s="20" t="str">
        <f>IF(AND(ISNUMBER(L1743),ISNUMBER(Y1743),Y1743&gt;0,X1743&lt;1),ROUND(L1743/(Y1743*(1-X1743))-1,4),"")</f>
        <v/>
      </c>
      <c r="R1743" s="12">
        <v>0</v>
      </c>
      <c r="S1743" s="13">
        <f>IF(AND(ISNUMBER(E1743),E1743&gt;0,ISNUMBER(F1743)),R1743*(F1743/E1743-1)*(1-'Start Here'!$B$16),0)</f>
        <v>0</v>
      </c>
      <c r="T1743" s="17">
        <f>IF(AND(M1743="Ready",OR(I1743="Approve proposed",AND(I1743="Use my price",AND(ISNUMBER(J1743),J1743&gt;0))),ISNUMBER(L1743),E1743&gt;0),R1743*(L1743/E1743-1)*(1-'Start Here'!$B$16),0)</f>
        <v>0</v>
      </c>
      <c r="U1743" t="str" s="6">
        <v>Currently hidden; do not activate automatically</v>
      </c>
      <c r="V1743" t="str" s="21">
        <v>No</v>
      </c>
      <c r="W1743" t="str" s="21">
        <v>No</v>
      </c>
      <c r="X1743" s="22">
        <v>0</v>
      </c>
      <c r="Y1743" s="18">
        <v>2.25</v>
      </c>
      <c r="AB1743" t="str" s="6">
        <v>2026-10-01 10:41:27 UTC</v>
      </c>
      <c r="AC1743" t="str" s="6">
        <v>Local Line cache</v>
      </c>
      <c r="AD1743" s="23">
        <v>883820</v>
      </c>
      <c r="AE1743" s="23">
        <v>621072</v>
      </c>
      <c r="AF1743" t="str" s="23">
        <v>883820:621072:member</v>
      </c>
      <c r="AG1743" t="str" s="23">
        <v>No</v>
      </c>
      <c r="AH1743" t="str" s="23">
        <v>Yes</v>
      </c>
      <c r="AI1743" s="18">
        <v>0</v>
      </c>
    </row>
    <row r="1744" ht="32" customHeight="1">
      <c r="A1744" t="str" s="7">
        <v>Little Wings</v>
      </c>
      <c r="B1744" t="str" s="7">
        <v>Basil</v>
      </c>
      <c r="C1744" t="str" s="7">
        <v>1 bu.</v>
      </c>
      <c r="D1744" t="str" s="7">
        <v>Guest Basket</v>
      </c>
      <c r="E1744" s="12">
        <v>3.15</v>
      </c>
      <c r="F1744" s="13">
        <v>3.4</v>
      </c>
      <c r="G1744" s="13">
        <f>IF(AND(ISNUMBER(E1744),ISNUMBER(F1744)),F1744-E1744,"")</f>
        <v>0.25</v>
      </c>
      <c r="H1744" s="14">
        <f>IF(AND(ISNUMBER(E1744),E1744&gt;0,ISNUMBER(F1744)),F1744/E1744-1,"")</f>
        <v>0.0793650793650793</v>
      </c>
      <c r="I1744" t="str" s="15">
        <v>Unreviewed</v>
      </c>
      <c r="J1744" s="16"/>
      <c r="K1744" t="str" s="15">
        <v/>
      </c>
      <c r="L1744" s="17" t="str">
        <f>IF(AC1744="Local catalog","",IF(AG1744="Yes",IF(ISNUMBER(E1744),E1744,""),IF(I1744="Keep current",IF(ISNUMBER(E1744),E1744,""),IF(AH1744&lt;&gt;"Yes","",IF(I1744="Approve proposed",F1744,IF(AND(I1744="Use my price",AND(ISNUMBER(J1744),J1744&gt;0)),J1744,""))))))</f>
        <v/>
      </c>
      <c r="M1744" t="str" s="7">
        <f>IF(AND(AG1744="Yes",OR(I1744="Approve proposed",I1744="Use my price")),"CHECK: protected price kept current",IF(OR(I1744="Unreviewed",I1744=""),"Pending review",IF(I1744="Hold","On hold",IF(I1744="Keep current",IF(ISNUMBER(E1744),"Kept current","CHECK: no confirmed current price"),IF(AH1744&lt;&gt;"Yes","CHECK: source needs review",IF(AND(I1744="Use my price",NOT(AND(ISNUMBER(J1744),J1744&gt;0))),"CHECK: enter a price above zero",IF(NOT(OR(I1744="Approve proposed",I1744="Use my price")),"CHECK: choose a listed decision",IF(OR(NOT(ISNUMBER(L1744)),L1744&lt;=0,NOT(ISNUMBER(Y1744)),Y1744&lt;=0,X1744&gt;=1),"CHECK: price or base unavailable",IF(L1744/(Y1744*(1-X1744))-1&lt;0,"CHECK: price below local base","Ready")))))))))</f>
        <v>Pending review</v>
      </c>
      <c r="N1744" s="18">
        <v>3.15</v>
      </c>
      <c r="O1744" s="19">
        <v>0.4</v>
      </c>
      <c r="P1744" s="14">
        <v>0.5111</v>
      </c>
      <c r="Q1744" s="20" t="str">
        <f>IF(AND(ISNUMBER(L1744),ISNUMBER(Y1744),Y1744&gt;0,X1744&lt;1),ROUND(L1744/(Y1744*(1-X1744))-1,4),"")</f>
        <v/>
      </c>
      <c r="R1744" s="12">
        <v>87.15</v>
      </c>
      <c r="S1744" s="13">
        <f>IF(AND(ISNUMBER(E1744),E1744&gt;0,ISNUMBER(F1744)),R1744*(F1744/E1744-1)*(1-'Start Here'!$B$16),0)</f>
        <v>6.709166666666661</v>
      </c>
      <c r="T1744" s="17">
        <f>IF(AND(M1744="Ready",OR(I1744="Approve proposed",AND(I1744="Use my price",AND(ISNUMBER(J1744),J1744&gt;0))),ISNUMBER(L1744),E1744&gt;0),R1744*(L1744/E1744-1)*(1-'Start Here'!$B$16),0)</f>
        <v>0</v>
      </c>
      <c r="U1744" t="str" s="6">
        <v>Currently hidden; do not activate automatically</v>
      </c>
      <c r="V1744" t="str" s="21">
        <v>No</v>
      </c>
      <c r="W1744" t="str" s="21">
        <v>No</v>
      </c>
      <c r="X1744" s="22">
        <v>0</v>
      </c>
      <c r="Y1744" s="18">
        <v>2.25</v>
      </c>
      <c r="AB1744" t="str" s="6">
        <v>2026-10-01 10:41:27 UTC</v>
      </c>
      <c r="AC1744" t="str" s="6">
        <v>Local Line cache</v>
      </c>
      <c r="AD1744" s="23">
        <v>883820</v>
      </c>
      <c r="AE1744" s="23">
        <v>621072</v>
      </c>
      <c r="AF1744" t="str" s="23">
        <v>883820:621072:guest</v>
      </c>
      <c r="AG1744" t="str" s="23">
        <v>No</v>
      </c>
      <c r="AH1744" t="str" s="23">
        <v>Yes</v>
      </c>
      <c r="AI1744" s="18">
        <v>60.75</v>
      </c>
    </row>
    <row r="1745" ht="32" customHeight="1">
      <c r="A1745" t="str" s="7">
        <v>Little Wings</v>
      </c>
      <c r="B1745" t="str" s="7">
        <v>Basil</v>
      </c>
      <c r="C1745" t="str" s="7">
        <v>1 bu.</v>
      </c>
      <c r="D1745" t="str" s="7">
        <v>SNAP</v>
      </c>
      <c r="E1745" s="12">
        <v>3.15</v>
      </c>
      <c r="F1745" s="13">
        <v>3.15</v>
      </c>
      <c r="G1745" s="13">
        <f>IF(AND(ISNUMBER(E1745),ISNUMBER(F1745)),F1745-E1745,"")</f>
        <v>0</v>
      </c>
      <c r="H1745" s="14">
        <f>IF(AND(ISNUMBER(E1745),E1745&gt;0,ISNUMBER(F1745)),F1745/E1745-1,"")</f>
        <v>0</v>
      </c>
      <c r="I1745" t="str" s="15">
        <v>Keep current</v>
      </c>
      <c r="J1745" s="16"/>
      <c r="K1745" t="str" s="15">
        <v/>
      </c>
      <c r="L1745" s="17">
        <f>IF(AC1745="Local catalog","",IF(AG1745="Yes",IF(ISNUMBER(E1745),E1745,""),IF(I1745="Keep current",IF(ISNUMBER(E1745),E1745,""),IF(AH1745&lt;&gt;"Yes","",IF(I1745="Approve proposed",F1745,IF(AND(I1745="Use my price",AND(ISNUMBER(J1745),J1745&gt;0)),J1745,""))))))</f>
        <v>3.15</v>
      </c>
      <c r="M1745" t="str" s="7">
        <f>IF(AND(AG1745="Yes",OR(I1745="Approve proposed",I1745="Use my price")),"CHECK: protected price kept current",IF(OR(I1745="Unreviewed",I1745=""),"Pending review",IF(I1745="Hold","On hold",IF(I1745="Keep current",IF(ISNUMBER(E1745),"Kept current","CHECK: no confirmed current price"),IF(AH1745&lt;&gt;"Yes","CHECK: source needs review",IF(AND(I1745="Use my price",NOT(AND(ISNUMBER(J1745),J1745&gt;0))),"CHECK: enter a price above zero",IF(NOT(OR(I1745="Approve proposed",I1745="Use my price")),"CHECK: choose a listed decision",IF(OR(NOT(ISNUMBER(L1745)),L1745&lt;=0,NOT(ISNUMBER(Y1745)),Y1745&lt;=0,X1745&gt;=1),"CHECK: price or base unavailable",IF(L1745/(Y1745*(1-X1745))-1&lt;0,"CHECK: price below local base","Ready")))))))))</f>
        <v>Kept current</v>
      </c>
      <c r="N1745" s="18">
        <v>3.15</v>
      </c>
      <c r="O1745" s="19">
        <v>0.4</v>
      </c>
      <c r="P1745" s="14">
        <v>0.4</v>
      </c>
      <c r="Q1745" s="20">
        <f>IF(AND(ISNUMBER(L1745),ISNUMBER(Y1745),Y1745&gt;0,X1745&lt;1),ROUND(L1745/(Y1745*(1-X1745))-1,4),"")</f>
        <v>0.4</v>
      </c>
      <c r="R1745" s="12">
        <v>0</v>
      </c>
      <c r="S1745" s="13">
        <f>IF(AND(ISNUMBER(E1745),E1745&gt;0,ISNUMBER(F1745)),R1745*(F1745/E1745-1)*(1-'Start Here'!$B$16),0)</f>
        <v>0</v>
      </c>
      <c r="T1745" s="17">
        <f>IF(AND(M1745="Ready",OR(I1745="Approve proposed",AND(I1745="Use my price",AND(ISNUMBER(J1745),J1745&gt;0))),ISNUMBER(L1745),E1745&gt;0),R1745*(L1745/E1745-1)*(1-'Start Here'!$B$16),0)</f>
        <v>0</v>
      </c>
      <c r="U1745" t="str" s="6">
        <v>SNAP: preserve existing selling price; Currently hidden; do not activate automatically</v>
      </c>
      <c r="V1745" t="str" s="21">
        <v>No</v>
      </c>
      <c r="W1745" t="str" s="21">
        <v>No</v>
      </c>
      <c r="X1745" s="22">
        <v>0</v>
      </c>
      <c r="Y1745" s="18">
        <v>2.25</v>
      </c>
      <c r="AB1745" t="str" s="6">
        <v>2026-10-01 10:41:27 UTC</v>
      </c>
      <c r="AC1745" t="str" s="6">
        <v>Local Line cache</v>
      </c>
      <c r="AD1745" s="23">
        <v>883820</v>
      </c>
      <c r="AE1745" s="23">
        <v>621072</v>
      </c>
      <c r="AF1745" t="str" s="23">
        <v>883820:621072:snap</v>
      </c>
      <c r="AG1745" t="str" s="23">
        <v>Yes</v>
      </c>
      <c r="AH1745" t="str" s="23">
        <v>Yes</v>
      </c>
      <c r="AI1745" s="18">
        <v>0</v>
      </c>
    </row>
    <row r="1746" ht="32" customHeight="1">
      <c r="A1746" t="str" s="7">
        <v>Little Wings</v>
      </c>
      <c r="B1746" t="str" s="7">
        <v>Cilantro</v>
      </c>
      <c r="C1746" t="str" s="7">
        <v>bu</v>
      </c>
      <c r="D1746" t="str" s="7">
        <v>Herd Share Members</v>
      </c>
      <c r="E1746" s="12">
        <v>2.8</v>
      </c>
      <c r="F1746" s="13">
        <v>3.02</v>
      </c>
      <c r="G1746" s="13">
        <f>IF(AND(ISNUMBER(E1746),ISNUMBER(F1746)),F1746-E1746,"")</f>
        <v>0.22</v>
      </c>
      <c r="H1746" s="14">
        <f>IF(AND(ISNUMBER(E1746),E1746&gt;0,ISNUMBER(F1746)),F1746/E1746-1,"")</f>
        <v>0.07857142857142874</v>
      </c>
      <c r="I1746" t="str" s="15">
        <v>Unreviewed</v>
      </c>
      <c r="J1746" s="16"/>
      <c r="K1746" t="str" s="15">
        <v/>
      </c>
      <c r="L1746" s="17" t="str">
        <f>IF(AC1746="Local catalog","",IF(AG1746="Yes",IF(ISNUMBER(E1746),E1746,""),IF(I1746="Keep current",IF(ISNUMBER(E1746),E1746,""),IF(AH1746&lt;&gt;"Yes","",IF(I1746="Approve proposed",F1746,IF(AND(I1746="Use my price",AND(ISNUMBER(J1746),J1746&gt;0)),J1746,""))))))</f>
        <v/>
      </c>
      <c r="M1746" t="str" s="7">
        <f>IF(AND(AG1746="Yes",OR(I1746="Approve proposed",I1746="Use my price")),"CHECK: protected price kept current",IF(OR(I1746="Unreviewed",I1746=""),"Pending review",IF(I1746="Hold","On hold",IF(I1746="Keep current",IF(ISNUMBER(E1746),"Kept current","CHECK: no confirmed current price"),IF(AH1746&lt;&gt;"Yes","CHECK: source needs review",IF(AND(I1746="Use my price",NOT(AND(ISNUMBER(J1746),J1746&gt;0))),"CHECK: enter a price above zero",IF(NOT(OR(I1746="Approve proposed",I1746="Use my price")),"CHECK: choose a listed decision",IF(OR(NOT(ISNUMBER(L1746)),L1746&lt;=0,NOT(ISNUMBER(Y1746)),Y1746&lt;=0,X1746&gt;=1),"CHECK: price or base unavailable",IF(L1746/(Y1746*(1-X1746))-1&lt;0,"CHECK: price below local base","Ready")))))))))</f>
        <v>Pending review</v>
      </c>
      <c r="N1746" s="18">
        <v>2.8</v>
      </c>
      <c r="O1746" s="19">
        <v>0.4</v>
      </c>
      <c r="P1746" s="14">
        <v>0.51</v>
      </c>
      <c r="Q1746" s="20" t="str">
        <f>IF(AND(ISNUMBER(L1746),ISNUMBER(Y1746),Y1746&gt;0,X1746&lt;1),ROUND(L1746/(Y1746*(1-X1746))-1,4),"")</f>
        <v/>
      </c>
      <c r="R1746" s="12">
        <v>165.9</v>
      </c>
      <c r="S1746" s="13">
        <f>IF(AND(ISNUMBER(E1746),E1746&gt;0,ISNUMBER(F1746)),R1746*(F1746/E1746-1)*(1-'Start Here'!$B$16),0)</f>
        <v>12.643950000000027</v>
      </c>
      <c r="T1746" s="17">
        <f>IF(AND(M1746="Ready",OR(I1746="Approve proposed",AND(I1746="Use my price",AND(ISNUMBER(J1746),J1746&gt;0))),ISNUMBER(L1746),E1746&gt;0),R1746*(L1746/E1746-1)*(1-'Start Here'!$B$16),0)</f>
        <v>0</v>
      </c>
      <c r="U1746" t="str" s="6">
        <v/>
      </c>
      <c r="V1746" t="str" s="21">
        <v>Yes</v>
      </c>
      <c r="W1746" t="str" s="21">
        <v>No</v>
      </c>
      <c r="X1746" s="22">
        <v>0</v>
      </c>
      <c r="Y1746" s="18">
        <v>2</v>
      </c>
      <c r="AB1746" t="str" s="6">
        <v>2026-10-01 10:41:27 UTC</v>
      </c>
      <c r="AC1746" t="str" s="6">
        <v>Local Line cache</v>
      </c>
      <c r="AD1746" s="23">
        <v>812659</v>
      </c>
      <c r="AE1746" s="23">
        <v>534527</v>
      </c>
      <c r="AF1746" t="str" s="23">
        <v>812659:534527:herdShare</v>
      </c>
      <c r="AG1746" t="str" s="23">
        <v>No</v>
      </c>
      <c r="AH1746" t="str" s="23">
        <v>Yes</v>
      </c>
      <c r="AI1746" s="18">
        <v>122</v>
      </c>
    </row>
    <row r="1747" ht="32" customHeight="1">
      <c r="A1747" t="str" s="7">
        <v>Little Wings</v>
      </c>
      <c r="B1747" t="str" s="7">
        <v>Cilantro</v>
      </c>
      <c r="C1747" t="str" s="7">
        <v>bu</v>
      </c>
      <c r="D1747" t="str" s="7">
        <v>CSA Members</v>
      </c>
      <c r="E1747" s="12">
        <v>2.8</v>
      </c>
      <c r="F1747" s="13">
        <v>3.02</v>
      </c>
      <c r="G1747" s="13">
        <f>IF(AND(ISNUMBER(E1747),ISNUMBER(F1747)),F1747-E1747,"")</f>
        <v>0.22</v>
      </c>
      <c r="H1747" s="14">
        <f>IF(AND(ISNUMBER(E1747),E1747&gt;0,ISNUMBER(F1747)),F1747/E1747-1,"")</f>
        <v>0.07857142857142874</v>
      </c>
      <c r="I1747" t="str" s="15">
        <v>Unreviewed</v>
      </c>
      <c r="J1747" s="16"/>
      <c r="K1747" t="str" s="15">
        <v/>
      </c>
      <c r="L1747" s="17" t="str">
        <f>IF(AC1747="Local catalog","",IF(AG1747="Yes",IF(ISNUMBER(E1747),E1747,""),IF(I1747="Keep current",IF(ISNUMBER(E1747),E1747,""),IF(AH1747&lt;&gt;"Yes","",IF(I1747="Approve proposed",F1747,IF(AND(I1747="Use my price",AND(ISNUMBER(J1747),J1747&gt;0)),J1747,""))))))</f>
        <v/>
      </c>
      <c r="M1747" t="str" s="7">
        <f>IF(AND(AG1747="Yes",OR(I1747="Approve proposed",I1747="Use my price")),"CHECK: protected price kept current",IF(OR(I1747="Unreviewed",I1747=""),"Pending review",IF(I1747="Hold","On hold",IF(I1747="Keep current",IF(ISNUMBER(E1747),"Kept current","CHECK: no confirmed current price"),IF(AH1747&lt;&gt;"Yes","CHECK: source needs review",IF(AND(I1747="Use my price",NOT(AND(ISNUMBER(J1747),J1747&gt;0))),"CHECK: enter a price above zero",IF(NOT(OR(I1747="Approve proposed",I1747="Use my price")),"CHECK: choose a listed decision",IF(OR(NOT(ISNUMBER(L1747)),L1747&lt;=0,NOT(ISNUMBER(Y1747)),Y1747&lt;=0,X1747&gt;=1),"CHECK: price or base unavailable",IF(L1747/(Y1747*(1-X1747))-1&lt;0,"CHECK: price below local base","Ready")))))))))</f>
        <v>Pending review</v>
      </c>
      <c r="N1747" s="18">
        <v>2.8</v>
      </c>
      <c r="O1747" s="19">
        <v>0.4</v>
      </c>
      <c r="P1747" s="14">
        <v>0.51</v>
      </c>
      <c r="Q1747" s="20" t="str">
        <f>IF(AND(ISNUMBER(L1747),ISNUMBER(Y1747),Y1747&gt;0,X1747&lt;1),ROUND(L1747/(Y1747*(1-X1747))-1,4),"")</f>
        <v/>
      </c>
      <c r="R1747" s="12">
        <v>0</v>
      </c>
      <c r="S1747" s="13">
        <f>IF(AND(ISNUMBER(E1747),E1747&gt;0,ISNUMBER(F1747)),R1747*(F1747/E1747-1)*(1-'Start Here'!$B$16),0)</f>
        <v>0</v>
      </c>
      <c r="T1747" s="17">
        <f>IF(AND(M1747="Ready",OR(I1747="Approve proposed",AND(I1747="Use my price",AND(ISNUMBER(J1747),J1747&gt;0))),ISNUMBER(L1747),E1747&gt;0),R1747*(L1747/E1747-1)*(1-'Start Here'!$B$16),0)</f>
        <v>0</v>
      </c>
      <c r="U1747" t="str" s="6">
        <v/>
      </c>
      <c r="V1747" t="str" s="21">
        <v>Yes</v>
      </c>
      <c r="W1747" t="str" s="21">
        <v>No</v>
      </c>
      <c r="X1747" s="22">
        <v>0</v>
      </c>
      <c r="Y1747" s="18">
        <v>2</v>
      </c>
      <c r="AB1747" t="str" s="6">
        <v>2026-10-01 10:41:27 UTC</v>
      </c>
      <c r="AC1747" t="str" s="6">
        <v>Local Line cache</v>
      </c>
      <c r="AD1747" s="23">
        <v>812659</v>
      </c>
      <c r="AE1747" s="23">
        <v>534527</v>
      </c>
      <c r="AF1747" t="str" s="23">
        <v>812659:534527:member</v>
      </c>
      <c r="AG1747" t="str" s="23">
        <v>No</v>
      </c>
      <c r="AH1747" t="str" s="23">
        <v>Yes</v>
      </c>
      <c r="AI1747" s="18">
        <v>0</v>
      </c>
    </row>
    <row r="1748" ht="32" customHeight="1">
      <c r="A1748" t="str" s="7">
        <v>Little Wings</v>
      </c>
      <c r="B1748" t="str" s="7">
        <v>Cilantro</v>
      </c>
      <c r="C1748" t="str" s="7">
        <v>bu</v>
      </c>
      <c r="D1748" t="str" s="7">
        <v>Guest Basket</v>
      </c>
      <c r="E1748" s="12">
        <v>2.8</v>
      </c>
      <c r="F1748" s="13">
        <v>3.02</v>
      </c>
      <c r="G1748" s="13">
        <f>IF(AND(ISNUMBER(E1748),ISNUMBER(F1748)),F1748-E1748,"")</f>
        <v>0.22</v>
      </c>
      <c r="H1748" s="14">
        <f>IF(AND(ISNUMBER(E1748),E1748&gt;0,ISNUMBER(F1748)),F1748/E1748-1,"")</f>
        <v>0.07857142857142874</v>
      </c>
      <c r="I1748" t="str" s="15">
        <v>Unreviewed</v>
      </c>
      <c r="J1748" s="16"/>
      <c r="K1748" t="str" s="15">
        <v/>
      </c>
      <c r="L1748" s="17" t="str">
        <f>IF(AC1748="Local catalog","",IF(AG1748="Yes",IF(ISNUMBER(E1748),E1748,""),IF(I1748="Keep current",IF(ISNUMBER(E1748),E1748,""),IF(AH1748&lt;&gt;"Yes","",IF(I1748="Approve proposed",F1748,IF(AND(I1748="Use my price",AND(ISNUMBER(J1748),J1748&gt;0)),J1748,""))))))</f>
        <v/>
      </c>
      <c r="M1748" t="str" s="7">
        <f>IF(AND(AG1748="Yes",OR(I1748="Approve proposed",I1748="Use my price")),"CHECK: protected price kept current",IF(OR(I1748="Unreviewed",I1748=""),"Pending review",IF(I1748="Hold","On hold",IF(I1748="Keep current",IF(ISNUMBER(E1748),"Kept current","CHECK: no confirmed current price"),IF(AH1748&lt;&gt;"Yes","CHECK: source needs review",IF(AND(I1748="Use my price",NOT(AND(ISNUMBER(J1748),J1748&gt;0))),"CHECK: enter a price above zero",IF(NOT(OR(I1748="Approve proposed",I1748="Use my price")),"CHECK: choose a listed decision",IF(OR(NOT(ISNUMBER(L1748)),L1748&lt;=0,NOT(ISNUMBER(Y1748)),Y1748&lt;=0,X1748&gt;=1),"CHECK: price or base unavailable",IF(L1748/(Y1748*(1-X1748))-1&lt;0,"CHECK: price below local base","Ready")))))))))</f>
        <v>Pending review</v>
      </c>
      <c r="N1748" s="18">
        <v>2.8</v>
      </c>
      <c r="O1748" s="19">
        <v>0.4</v>
      </c>
      <c r="P1748" s="14">
        <v>0.51</v>
      </c>
      <c r="Q1748" s="20" t="str">
        <f>IF(AND(ISNUMBER(L1748),ISNUMBER(Y1748),Y1748&gt;0,X1748&lt;1),ROUND(L1748/(Y1748*(1-X1748))-1,4),"")</f>
        <v/>
      </c>
      <c r="R1748" s="12">
        <v>13.3</v>
      </c>
      <c r="S1748" s="13">
        <f>IF(AND(ISNUMBER(E1748),E1748&gt;0,ISNUMBER(F1748)),R1748*(F1748/E1748-1)*(1-'Start Here'!$B$16),0)</f>
        <v>1.0136500000000022</v>
      </c>
      <c r="T1748" s="17">
        <f>IF(AND(M1748="Ready",OR(I1748="Approve proposed",AND(I1748="Use my price",AND(ISNUMBER(J1748),J1748&gt;0))),ISNUMBER(L1748),E1748&gt;0),R1748*(L1748/E1748-1)*(1-'Start Here'!$B$16),0)</f>
        <v>0</v>
      </c>
      <c r="U1748" t="str" s="6">
        <v/>
      </c>
      <c r="V1748" t="str" s="21">
        <v>Yes</v>
      </c>
      <c r="W1748" t="str" s="21">
        <v>No</v>
      </c>
      <c r="X1748" s="22">
        <v>0</v>
      </c>
      <c r="Y1748" s="18">
        <v>2</v>
      </c>
      <c r="AB1748" t="str" s="6">
        <v>2026-10-01 10:41:27 UTC</v>
      </c>
      <c r="AC1748" t="str" s="6">
        <v>Local Line cache</v>
      </c>
      <c r="AD1748" s="23">
        <v>812659</v>
      </c>
      <c r="AE1748" s="23">
        <v>534527</v>
      </c>
      <c r="AF1748" t="str" s="23">
        <v>812659:534527:guest</v>
      </c>
      <c r="AG1748" t="str" s="23">
        <v>No</v>
      </c>
      <c r="AH1748" t="str" s="23">
        <v>Yes</v>
      </c>
      <c r="AI1748" s="18">
        <v>10</v>
      </c>
    </row>
    <row r="1749" ht="32" customHeight="1">
      <c r="A1749" t="str" s="7">
        <v>Little Wings</v>
      </c>
      <c r="B1749" t="str" s="7">
        <v>Cilantro</v>
      </c>
      <c r="C1749" t="str" s="7">
        <v>bu</v>
      </c>
      <c r="D1749" t="str" s="7">
        <v>SNAP</v>
      </c>
      <c r="E1749" s="12">
        <v>2.8</v>
      </c>
      <c r="F1749" s="13">
        <v>2.8</v>
      </c>
      <c r="G1749" s="13">
        <f>IF(AND(ISNUMBER(E1749),ISNUMBER(F1749)),F1749-E1749,"")</f>
        <v>0</v>
      </c>
      <c r="H1749" s="14">
        <f>IF(AND(ISNUMBER(E1749),E1749&gt;0,ISNUMBER(F1749)),F1749/E1749-1,"")</f>
        <v>0</v>
      </c>
      <c r="I1749" t="str" s="15">
        <v>Keep current</v>
      </c>
      <c r="J1749" s="16"/>
      <c r="K1749" t="str" s="15">
        <v/>
      </c>
      <c r="L1749" s="17">
        <f>IF(AC1749="Local catalog","",IF(AG1749="Yes",IF(ISNUMBER(E1749),E1749,""),IF(I1749="Keep current",IF(ISNUMBER(E1749),E1749,""),IF(AH1749&lt;&gt;"Yes","",IF(I1749="Approve proposed",F1749,IF(AND(I1749="Use my price",AND(ISNUMBER(J1749),J1749&gt;0)),J1749,""))))))</f>
        <v>2.8</v>
      </c>
      <c r="M1749" t="str" s="7">
        <f>IF(AND(AG1749="Yes",OR(I1749="Approve proposed",I1749="Use my price")),"CHECK: protected price kept current",IF(OR(I1749="Unreviewed",I1749=""),"Pending review",IF(I1749="Hold","On hold",IF(I1749="Keep current",IF(ISNUMBER(E1749),"Kept current","CHECK: no confirmed current price"),IF(AH1749&lt;&gt;"Yes","CHECK: source needs review",IF(AND(I1749="Use my price",NOT(AND(ISNUMBER(J1749),J1749&gt;0))),"CHECK: enter a price above zero",IF(NOT(OR(I1749="Approve proposed",I1749="Use my price")),"CHECK: choose a listed decision",IF(OR(NOT(ISNUMBER(L1749)),L1749&lt;=0,NOT(ISNUMBER(Y1749)),Y1749&lt;=0,X1749&gt;=1),"CHECK: price or base unavailable",IF(L1749/(Y1749*(1-X1749))-1&lt;0,"CHECK: price below local base","Ready")))))))))</f>
        <v>Kept current</v>
      </c>
      <c r="N1749" s="18">
        <v>2.8</v>
      </c>
      <c r="O1749" s="19">
        <v>0.4</v>
      </c>
      <c r="P1749" s="14">
        <v>0.4</v>
      </c>
      <c r="Q1749" s="20">
        <f>IF(AND(ISNUMBER(L1749),ISNUMBER(Y1749),Y1749&gt;0,X1749&lt;1),ROUND(L1749/(Y1749*(1-X1749))-1,4),"")</f>
        <v>0.4</v>
      </c>
      <c r="R1749" s="12">
        <v>0</v>
      </c>
      <c r="S1749" s="13">
        <f>IF(AND(ISNUMBER(E1749),E1749&gt;0,ISNUMBER(F1749)),R1749*(F1749/E1749-1)*(1-'Start Here'!$B$16),0)</f>
        <v>0</v>
      </c>
      <c r="T1749" s="17">
        <f>IF(AND(M1749="Ready",OR(I1749="Approve proposed",AND(I1749="Use my price",AND(ISNUMBER(J1749),J1749&gt;0))),ISNUMBER(L1749),E1749&gt;0),R1749*(L1749/E1749-1)*(1-'Start Here'!$B$16),0)</f>
        <v>0</v>
      </c>
      <c r="U1749" t="str" s="6">
        <v>SNAP: preserve existing selling price</v>
      </c>
      <c r="V1749" t="str" s="21">
        <v>Yes</v>
      </c>
      <c r="W1749" t="str" s="21">
        <v>No</v>
      </c>
      <c r="X1749" s="22">
        <v>0</v>
      </c>
      <c r="Y1749" s="18">
        <v>2</v>
      </c>
      <c r="AB1749" t="str" s="6">
        <v>2026-10-01 10:41:27 UTC</v>
      </c>
      <c r="AC1749" t="str" s="6">
        <v>Local Line cache</v>
      </c>
      <c r="AD1749" s="23">
        <v>812659</v>
      </c>
      <c r="AE1749" s="23">
        <v>534527</v>
      </c>
      <c r="AF1749" t="str" s="23">
        <v>812659:534527:snap</v>
      </c>
      <c r="AG1749" t="str" s="23">
        <v>Yes</v>
      </c>
      <c r="AH1749" t="str" s="23">
        <v>Yes</v>
      </c>
      <c r="AI1749" s="18">
        <v>0</v>
      </c>
    </row>
    <row r="1750" ht="32" customHeight="1">
      <c r="A1750" t="str" s="7">
        <v>Little Wings</v>
      </c>
      <c r="B1750" t="str" s="7">
        <v>Cosmic Gold Potato</v>
      </c>
      <c r="C1750" t="str" s="7">
        <v>lb</v>
      </c>
      <c r="D1750" t="str" s="7">
        <v>Herd Share Members</v>
      </c>
      <c r="E1750" s="12">
        <v>3.15</v>
      </c>
      <c r="F1750" s="13">
        <v>3.4</v>
      </c>
      <c r="G1750" s="13">
        <f>IF(AND(ISNUMBER(E1750),ISNUMBER(F1750)),F1750-E1750,"")</f>
        <v>0.25</v>
      </c>
      <c r="H1750" s="14">
        <f>IF(AND(ISNUMBER(E1750),E1750&gt;0,ISNUMBER(F1750)),F1750/E1750-1,"")</f>
        <v>0.0793650793650793</v>
      </c>
      <c r="I1750" t="str" s="15">
        <v>Unreviewed</v>
      </c>
      <c r="J1750" s="16"/>
      <c r="K1750" t="str" s="15">
        <v/>
      </c>
      <c r="L1750" s="17" t="str">
        <f>IF(AC1750="Local catalog","",IF(AG1750="Yes",IF(ISNUMBER(E1750),E1750,""),IF(I1750="Keep current",IF(ISNUMBER(E1750),E1750,""),IF(AH1750&lt;&gt;"Yes","",IF(I1750="Approve proposed",F1750,IF(AND(I1750="Use my price",AND(ISNUMBER(J1750),J1750&gt;0)),J1750,""))))))</f>
        <v/>
      </c>
      <c r="M1750" t="str" s="7">
        <f>IF(AND(AG1750="Yes",OR(I1750="Approve proposed",I1750="Use my price")),"CHECK: protected price kept current",IF(OR(I1750="Unreviewed",I1750=""),"Pending review",IF(I1750="Hold","On hold",IF(I1750="Keep current",IF(ISNUMBER(E1750),"Kept current","CHECK: no confirmed current price"),IF(AH1750&lt;&gt;"Yes","CHECK: source needs review",IF(AND(I1750="Use my price",NOT(AND(ISNUMBER(J1750),J1750&gt;0))),"CHECK: enter a price above zero",IF(NOT(OR(I1750="Approve proposed",I1750="Use my price")),"CHECK: choose a listed decision",IF(OR(NOT(ISNUMBER(L1750)),L1750&lt;=0,NOT(ISNUMBER(Y1750)),Y1750&lt;=0,X1750&gt;=1),"CHECK: price or base unavailable",IF(L1750/(Y1750*(1-X1750))-1&lt;0,"CHECK: price below local base","Ready")))))))))</f>
        <v>Pending review</v>
      </c>
      <c r="N1750" s="18">
        <v>3.15</v>
      </c>
      <c r="O1750" s="19">
        <v>0.4</v>
      </c>
      <c r="P1750" s="14">
        <v>0.5111</v>
      </c>
      <c r="Q1750" s="20" t="str">
        <f>IF(AND(ISNUMBER(L1750),ISNUMBER(Y1750),Y1750&gt;0,X1750&lt;1),ROUND(L1750/(Y1750*(1-X1750))-1,4),"")</f>
        <v/>
      </c>
      <c r="R1750" s="12">
        <v>0</v>
      </c>
      <c r="S1750" s="13">
        <f>IF(AND(ISNUMBER(E1750),E1750&gt;0,ISNUMBER(F1750)),R1750*(F1750/E1750-1)*(1-'Start Here'!$B$16),0)</f>
        <v>0</v>
      </c>
      <c r="T1750" s="17">
        <f>IF(AND(M1750="Ready",OR(I1750="Approve proposed",AND(I1750="Use my price",AND(ISNUMBER(J1750),J1750&gt;0))),ISNUMBER(L1750),E1750&gt;0),R1750*(L1750/E1750-1)*(1-'Start Here'!$B$16),0)</f>
        <v>0</v>
      </c>
      <c r="U1750" t="str" s="6">
        <v>Currently hidden; do not activate automatically</v>
      </c>
      <c r="V1750" t="str" s="21">
        <v>No</v>
      </c>
      <c r="W1750" t="str" s="21">
        <v>No</v>
      </c>
      <c r="X1750" s="22">
        <v>0</v>
      </c>
      <c r="Y1750" s="18">
        <v>2.25</v>
      </c>
      <c r="AB1750" t="str" s="6">
        <v>2026-10-01 10:41:27 UTC</v>
      </c>
      <c r="AC1750" t="str" s="6">
        <v>Local Line cache</v>
      </c>
      <c r="AD1750" s="23">
        <v>991548</v>
      </c>
      <c r="AE1750" s="23">
        <v>763969</v>
      </c>
      <c r="AF1750" t="str" s="23">
        <v>991548:763969:herdShare</v>
      </c>
      <c r="AG1750" t="str" s="23">
        <v>No</v>
      </c>
      <c r="AH1750" t="str" s="23">
        <v>Yes</v>
      </c>
      <c r="AI1750" s="18">
        <v>0</v>
      </c>
    </row>
    <row r="1751" ht="32" customHeight="1">
      <c r="A1751" t="str" s="7">
        <v>Little Wings</v>
      </c>
      <c r="B1751" t="str" s="7">
        <v>Cosmic Gold Potato</v>
      </c>
      <c r="C1751" t="str" s="7">
        <v>lb</v>
      </c>
      <c r="D1751" t="str" s="7">
        <v>CSA Members</v>
      </c>
      <c r="E1751" s="12">
        <v>3.15</v>
      </c>
      <c r="F1751" s="13">
        <v>3.4</v>
      </c>
      <c r="G1751" s="13">
        <f>IF(AND(ISNUMBER(E1751),ISNUMBER(F1751)),F1751-E1751,"")</f>
        <v>0.25</v>
      </c>
      <c r="H1751" s="14">
        <f>IF(AND(ISNUMBER(E1751),E1751&gt;0,ISNUMBER(F1751)),F1751/E1751-1,"")</f>
        <v>0.0793650793650793</v>
      </c>
      <c r="I1751" t="str" s="15">
        <v>Unreviewed</v>
      </c>
      <c r="J1751" s="16"/>
      <c r="K1751" t="str" s="15">
        <v/>
      </c>
      <c r="L1751" s="17" t="str">
        <f>IF(AC1751="Local catalog","",IF(AG1751="Yes",IF(ISNUMBER(E1751),E1751,""),IF(I1751="Keep current",IF(ISNUMBER(E1751),E1751,""),IF(AH1751&lt;&gt;"Yes","",IF(I1751="Approve proposed",F1751,IF(AND(I1751="Use my price",AND(ISNUMBER(J1751),J1751&gt;0)),J1751,""))))))</f>
        <v/>
      </c>
      <c r="M1751" t="str" s="7">
        <f>IF(AND(AG1751="Yes",OR(I1751="Approve proposed",I1751="Use my price")),"CHECK: protected price kept current",IF(OR(I1751="Unreviewed",I1751=""),"Pending review",IF(I1751="Hold","On hold",IF(I1751="Keep current",IF(ISNUMBER(E1751),"Kept current","CHECK: no confirmed current price"),IF(AH1751&lt;&gt;"Yes","CHECK: source needs review",IF(AND(I1751="Use my price",NOT(AND(ISNUMBER(J1751),J1751&gt;0))),"CHECK: enter a price above zero",IF(NOT(OR(I1751="Approve proposed",I1751="Use my price")),"CHECK: choose a listed decision",IF(OR(NOT(ISNUMBER(L1751)),L1751&lt;=0,NOT(ISNUMBER(Y1751)),Y1751&lt;=0,X1751&gt;=1),"CHECK: price or base unavailable",IF(L1751/(Y1751*(1-X1751))-1&lt;0,"CHECK: price below local base","Ready")))))))))</f>
        <v>Pending review</v>
      </c>
      <c r="N1751" s="18">
        <v>3.15</v>
      </c>
      <c r="O1751" s="19">
        <v>0.4</v>
      </c>
      <c r="P1751" s="14">
        <v>0.5111</v>
      </c>
      <c r="Q1751" s="20" t="str">
        <f>IF(AND(ISNUMBER(L1751),ISNUMBER(Y1751),Y1751&gt;0,X1751&lt;1),ROUND(L1751/(Y1751*(1-X1751))-1,4),"")</f>
        <v/>
      </c>
      <c r="R1751" s="12">
        <v>0</v>
      </c>
      <c r="S1751" s="13">
        <f>IF(AND(ISNUMBER(E1751),E1751&gt;0,ISNUMBER(F1751)),R1751*(F1751/E1751-1)*(1-'Start Here'!$B$16),0)</f>
        <v>0</v>
      </c>
      <c r="T1751" s="17">
        <f>IF(AND(M1751="Ready",OR(I1751="Approve proposed",AND(I1751="Use my price",AND(ISNUMBER(J1751),J1751&gt;0))),ISNUMBER(L1751),E1751&gt;0),R1751*(L1751/E1751-1)*(1-'Start Here'!$B$16),0)</f>
        <v>0</v>
      </c>
      <c r="U1751" t="str" s="6">
        <v>Currently hidden; do not activate automatically</v>
      </c>
      <c r="V1751" t="str" s="21">
        <v>No</v>
      </c>
      <c r="W1751" t="str" s="21">
        <v>No</v>
      </c>
      <c r="X1751" s="22">
        <v>0</v>
      </c>
      <c r="Y1751" s="18">
        <v>2.25</v>
      </c>
      <c r="AB1751" t="str" s="6">
        <v>2026-10-01 10:41:27 UTC</v>
      </c>
      <c r="AC1751" t="str" s="6">
        <v>Local Line cache</v>
      </c>
      <c r="AD1751" s="23">
        <v>991548</v>
      </c>
      <c r="AE1751" s="23">
        <v>763969</v>
      </c>
      <c r="AF1751" t="str" s="23">
        <v>991548:763969:member</v>
      </c>
      <c r="AG1751" t="str" s="23">
        <v>No</v>
      </c>
      <c r="AH1751" t="str" s="23">
        <v>Yes</v>
      </c>
      <c r="AI1751" s="18">
        <v>0</v>
      </c>
    </row>
    <row r="1752" ht="32" customHeight="1">
      <c r="A1752" t="str" s="7">
        <v>Little Wings</v>
      </c>
      <c r="B1752" t="str" s="7">
        <v>Cosmic Gold Potato</v>
      </c>
      <c r="C1752" t="str" s="7">
        <v>lb</v>
      </c>
      <c r="D1752" t="str" s="7">
        <v>Guest Basket</v>
      </c>
      <c r="E1752" s="12">
        <v>3.15</v>
      </c>
      <c r="F1752" s="13">
        <v>3.4</v>
      </c>
      <c r="G1752" s="13">
        <f>IF(AND(ISNUMBER(E1752),ISNUMBER(F1752)),F1752-E1752,"")</f>
        <v>0.25</v>
      </c>
      <c r="H1752" s="14">
        <f>IF(AND(ISNUMBER(E1752),E1752&gt;0,ISNUMBER(F1752)),F1752/E1752-1,"")</f>
        <v>0.0793650793650793</v>
      </c>
      <c r="I1752" t="str" s="15">
        <v>Unreviewed</v>
      </c>
      <c r="J1752" s="16"/>
      <c r="K1752" t="str" s="15">
        <v/>
      </c>
      <c r="L1752" s="17" t="str">
        <f>IF(AC1752="Local catalog","",IF(AG1752="Yes",IF(ISNUMBER(E1752),E1752,""),IF(I1752="Keep current",IF(ISNUMBER(E1752),E1752,""),IF(AH1752&lt;&gt;"Yes","",IF(I1752="Approve proposed",F1752,IF(AND(I1752="Use my price",AND(ISNUMBER(J1752),J1752&gt;0)),J1752,""))))))</f>
        <v/>
      </c>
      <c r="M1752" t="str" s="7">
        <f>IF(AND(AG1752="Yes",OR(I1752="Approve proposed",I1752="Use my price")),"CHECK: protected price kept current",IF(OR(I1752="Unreviewed",I1752=""),"Pending review",IF(I1752="Hold","On hold",IF(I1752="Keep current",IF(ISNUMBER(E1752),"Kept current","CHECK: no confirmed current price"),IF(AH1752&lt;&gt;"Yes","CHECK: source needs review",IF(AND(I1752="Use my price",NOT(AND(ISNUMBER(J1752),J1752&gt;0))),"CHECK: enter a price above zero",IF(NOT(OR(I1752="Approve proposed",I1752="Use my price")),"CHECK: choose a listed decision",IF(OR(NOT(ISNUMBER(L1752)),L1752&lt;=0,NOT(ISNUMBER(Y1752)),Y1752&lt;=0,X1752&gt;=1),"CHECK: price or base unavailable",IF(L1752/(Y1752*(1-X1752))-1&lt;0,"CHECK: price below local base","Ready")))))))))</f>
        <v>Pending review</v>
      </c>
      <c r="N1752" s="18">
        <v>3.15</v>
      </c>
      <c r="O1752" s="19">
        <v>0.4</v>
      </c>
      <c r="P1752" s="14">
        <v>0.5111</v>
      </c>
      <c r="Q1752" s="20" t="str">
        <f>IF(AND(ISNUMBER(L1752),ISNUMBER(Y1752),Y1752&gt;0,X1752&lt;1),ROUND(L1752/(Y1752*(1-X1752))-1,4),"")</f>
        <v/>
      </c>
      <c r="R1752" s="12">
        <v>0</v>
      </c>
      <c r="S1752" s="13">
        <f>IF(AND(ISNUMBER(E1752),E1752&gt;0,ISNUMBER(F1752)),R1752*(F1752/E1752-1)*(1-'Start Here'!$B$16),0)</f>
        <v>0</v>
      </c>
      <c r="T1752" s="17">
        <f>IF(AND(M1752="Ready",OR(I1752="Approve proposed",AND(I1752="Use my price",AND(ISNUMBER(J1752),J1752&gt;0))),ISNUMBER(L1752),E1752&gt;0),R1752*(L1752/E1752-1)*(1-'Start Here'!$B$16),0)</f>
        <v>0</v>
      </c>
      <c r="U1752" t="str" s="6">
        <v>Currently hidden; do not activate automatically</v>
      </c>
      <c r="V1752" t="str" s="21">
        <v>No</v>
      </c>
      <c r="W1752" t="str" s="21">
        <v>No</v>
      </c>
      <c r="X1752" s="22">
        <v>0</v>
      </c>
      <c r="Y1752" s="18">
        <v>2.25</v>
      </c>
      <c r="AB1752" t="str" s="6">
        <v>2026-10-01 10:41:27 UTC</v>
      </c>
      <c r="AC1752" t="str" s="6">
        <v>Local Line cache</v>
      </c>
      <c r="AD1752" s="23">
        <v>991548</v>
      </c>
      <c r="AE1752" s="23">
        <v>763969</v>
      </c>
      <c r="AF1752" t="str" s="23">
        <v>991548:763969:guest</v>
      </c>
      <c r="AG1752" t="str" s="23">
        <v>No</v>
      </c>
      <c r="AH1752" t="str" s="23">
        <v>Yes</v>
      </c>
      <c r="AI1752" s="18">
        <v>0</v>
      </c>
    </row>
    <row r="1753" ht="32" customHeight="1">
      <c r="A1753" t="str" s="7">
        <v>Little Wings</v>
      </c>
      <c r="B1753" t="str" s="7">
        <v>Cosmic Gold Potato</v>
      </c>
      <c r="C1753" t="str" s="7">
        <v>lb</v>
      </c>
      <c r="D1753" t="str" s="7">
        <v>SNAP</v>
      </c>
      <c r="E1753" s="12">
        <v>3.15</v>
      </c>
      <c r="F1753" s="13">
        <v>3.15</v>
      </c>
      <c r="G1753" s="13">
        <f>IF(AND(ISNUMBER(E1753),ISNUMBER(F1753)),F1753-E1753,"")</f>
        <v>0</v>
      </c>
      <c r="H1753" s="14">
        <f>IF(AND(ISNUMBER(E1753),E1753&gt;0,ISNUMBER(F1753)),F1753/E1753-1,"")</f>
        <v>0</v>
      </c>
      <c r="I1753" t="str" s="15">
        <v>Keep current</v>
      </c>
      <c r="J1753" s="16"/>
      <c r="K1753" t="str" s="15">
        <v/>
      </c>
      <c r="L1753" s="17">
        <f>IF(AC1753="Local catalog","",IF(AG1753="Yes",IF(ISNUMBER(E1753),E1753,""),IF(I1753="Keep current",IF(ISNUMBER(E1753),E1753,""),IF(AH1753&lt;&gt;"Yes","",IF(I1753="Approve proposed",F1753,IF(AND(I1753="Use my price",AND(ISNUMBER(J1753),J1753&gt;0)),J1753,""))))))</f>
        <v>3.15</v>
      </c>
      <c r="M1753" t="str" s="7">
        <f>IF(AND(AG1753="Yes",OR(I1753="Approve proposed",I1753="Use my price")),"CHECK: protected price kept current",IF(OR(I1753="Unreviewed",I1753=""),"Pending review",IF(I1753="Hold","On hold",IF(I1753="Keep current",IF(ISNUMBER(E1753),"Kept current","CHECK: no confirmed current price"),IF(AH1753&lt;&gt;"Yes","CHECK: source needs review",IF(AND(I1753="Use my price",NOT(AND(ISNUMBER(J1753),J1753&gt;0))),"CHECK: enter a price above zero",IF(NOT(OR(I1753="Approve proposed",I1753="Use my price")),"CHECK: choose a listed decision",IF(OR(NOT(ISNUMBER(L1753)),L1753&lt;=0,NOT(ISNUMBER(Y1753)),Y1753&lt;=0,X1753&gt;=1),"CHECK: price or base unavailable",IF(L1753/(Y1753*(1-X1753))-1&lt;0,"CHECK: price below local base","Ready")))))))))</f>
        <v>Kept current</v>
      </c>
      <c r="N1753" s="18">
        <v>3.15</v>
      </c>
      <c r="O1753" s="19">
        <v>0.4</v>
      </c>
      <c r="P1753" s="14">
        <v>0.4</v>
      </c>
      <c r="Q1753" s="20">
        <f>IF(AND(ISNUMBER(L1753),ISNUMBER(Y1753),Y1753&gt;0,X1753&lt;1),ROUND(L1753/(Y1753*(1-X1753))-1,4),"")</f>
        <v>0.4</v>
      </c>
      <c r="R1753" s="12">
        <v>0</v>
      </c>
      <c r="S1753" s="13">
        <f>IF(AND(ISNUMBER(E1753),E1753&gt;0,ISNUMBER(F1753)),R1753*(F1753/E1753-1)*(1-'Start Here'!$B$16),0)</f>
        <v>0</v>
      </c>
      <c r="T1753" s="17">
        <f>IF(AND(M1753="Ready",OR(I1753="Approve proposed",AND(I1753="Use my price",AND(ISNUMBER(J1753),J1753&gt;0))),ISNUMBER(L1753),E1753&gt;0),R1753*(L1753/E1753-1)*(1-'Start Here'!$B$16),0)</f>
        <v>0</v>
      </c>
      <c r="U1753" t="str" s="6">
        <v>SNAP: preserve existing selling price; Currently hidden; do not activate automatically</v>
      </c>
      <c r="V1753" t="str" s="21">
        <v>No</v>
      </c>
      <c r="W1753" t="str" s="21">
        <v>No</v>
      </c>
      <c r="X1753" s="22">
        <v>0</v>
      </c>
      <c r="Y1753" s="18">
        <v>2.25</v>
      </c>
      <c r="AB1753" t="str" s="6">
        <v>2026-10-01 10:41:27 UTC</v>
      </c>
      <c r="AC1753" t="str" s="6">
        <v>Local Line cache</v>
      </c>
      <c r="AD1753" s="23">
        <v>991548</v>
      </c>
      <c r="AE1753" s="23">
        <v>763969</v>
      </c>
      <c r="AF1753" t="str" s="23">
        <v>991548:763969:snap</v>
      </c>
      <c r="AG1753" t="str" s="23">
        <v>Yes</v>
      </c>
      <c r="AH1753" t="str" s="23">
        <v>Yes</v>
      </c>
      <c r="AI1753" s="18">
        <v>0</v>
      </c>
    </row>
    <row r="1754" ht="32" customHeight="1">
      <c r="A1754" t="str" s="7">
        <v>Little Wings</v>
      </c>
      <c r="B1754" t="str" s="7">
        <v>Dino Lacinato Kale</v>
      </c>
      <c r="C1754" t="str" s="7">
        <v>bu</v>
      </c>
      <c r="D1754" t="str" s="7">
        <v>Herd Share Members</v>
      </c>
      <c r="E1754" s="12">
        <v>2.8</v>
      </c>
      <c r="F1754" s="13">
        <v>3.02</v>
      </c>
      <c r="G1754" s="13">
        <f>IF(AND(ISNUMBER(E1754),ISNUMBER(F1754)),F1754-E1754,"")</f>
        <v>0.22</v>
      </c>
      <c r="H1754" s="14">
        <f>IF(AND(ISNUMBER(E1754),E1754&gt;0,ISNUMBER(F1754)),F1754/E1754-1,"")</f>
        <v>0.07857142857142874</v>
      </c>
      <c r="I1754" t="str" s="15">
        <v>Unreviewed</v>
      </c>
      <c r="J1754" s="16"/>
      <c r="K1754" t="str" s="15">
        <v/>
      </c>
      <c r="L1754" s="17" t="str">
        <f>IF(AC1754="Local catalog","",IF(AG1754="Yes",IF(ISNUMBER(E1754),E1754,""),IF(I1754="Keep current",IF(ISNUMBER(E1754),E1754,""),IF(AH1754&lt;&gt;"Yes","",IF(I1754="Approve proposed",F1754,IF(AND(I1754="Use my price",AND(ISNUMBER(J1754),J1754&gt;0)),J1754,""))))))</f>
        <v/>
      </c>
      <c r="M1754" t="str" s="7">
        <f>IF(AND(AG1754="Yes",OR(I1754="Approve proposed",I1754="Use my price")),"CHECK: protected price kept current",IF(OR(I1754="Unreviewed",I1754=""),"Pending review",IF(I1754="Hold","On hold",IF(I1754="Keep current",IF(ISNUMBER(E1754),"Kept current","CHECK: no confirmed current price"),IF(AH1754&lt;&gt;"Yes","CHECK: source needs review",IF(AND(I1754="Use my price",NOT(AND(ISNUMBER(J1754),J1754&gt;0))),"CHECK: enter a price above zero",IF(NOT(OR(I1754="Approve proposed",I1754="Use my price")),"CHECK: choose a listed decision",IF(OR(NOT(ISNUMBER(L1754)),L1754&lt;=0,NOT(ISNUMBER(Y1754)),Y1754&lt;=0,X1754&gt;=1),"CHECK: price or base unavailable",IF(L1754/(Y1754*(1-X1754))-1&lt;0,"CHECK: price below local base","Ready")))))))))</f>
        <v>Pending review</v>
      </c>
      <c r="N1754" s="18">
        <v>2.8</v>
      </c>
      <c r="O1754" s="19">
        <v>0.4</v>
      </c>
      <c r="P1754" s="14">
        <v>0.51</v>
      </c>
      <c r="Q1754" s="20" t="str">
        <f>IF(AND(ISNUMBER(L1754),ISNUMBER(Y1754),Y1754&gt;0,X1754&lt;1),ROUND(L1754/(Y1754*(1-X1754))-1,4),"")</f>
        <v/>
      </c>
      <c r="R1754" s="12">
        <v>482.72</v>
      </c>
      <c r="S1754" s="13">
        <f>IF(AND(ISNUMBER(E1754),E1754&gt;0,ISNUMBER(F1754)),R1754*(F1754/E1754-1)*(1-'Start Here'!$B$16),0)</f>
        <v>36.79016000000008</v>
      </c>
      <c r="T1754" s="17">
        <f>IF(AND(M1754="Ready",OR(I1754="Approve proposed",AND(I1754="Use my price",AND(ISNUMBER(J1754),J1754&gt;0))),ISNUMBER(L1754),E1754&gt;0),R1754*(L1754/E1754-1)*(1-'Start Here'!$B$16),0)</f>
        <v>0</v>
      </c>
      <c r="U1754" t="str" s="6">
        <v/>
      </c>
      <c r="V1754" t="str" s="21">
        <v>Yes</v>
      </c>
      <c r="W1754" t="str" s="21">
        <v>No</v>
      </c>
      <c r="X1754" s="22">
        <v>0</v>
      </c>
      <c r="Y1754" s="18">
        <v>2</v>
      </c>
      <c r="AB1754" t="str" s="6">
        <v>2026-10-01 10:41:27 UTC</v>
      </c>
      <c r="AC1754" t="str" s="6">
        <v>Local Line cache</v>
      </c>
      <c r="AD1754" s="23">
        <v>812656</v>
      </c>
      <c r="AE1754" s="23">
        <v>534524</v>
      </c>
      <c r="AF1754" t="str" s="23">
        <v>812656:534524:herdShare</v>
      </c>
      <c r="AG1754" t="str" s="23">
        <v>No</v>
      </c>
      <c r="AH1754" t="str" s="23">
        <v>Yes</v>
      </c>
      <c r="AI1754" s="18">
        <v>342.4</v>
      </c>
    </row>
    <row r="1755" ht="32" customHeight="1">
      <c r="A1755" t="str" s="7">
        <v>Little Wings</v>
      </c>
      <c r="B1755" t="str" s="7">
        <v>Dino Lacinato Kale</v>
      </c>
      <c r="C1755" t="str" s="7">
        <v>bu</v>
      </c>
      <c r="D1755" t="str" s="7">
        <v>CSA Members</v>
      </c>
      <c r="E1755" s="12">
        <v>2.8</v>
      </c>
      <c r="F1755" s="13">
        <v>3.02</v>
      </c>
      <c r="G1755" s="13">
        <f>IF(AND(ISNUMBER(E1755),ISNUMBER(F1755)),F1755-E1755,"")</f>
        <v>0.22</v>
      </c>
      <c r="H1755" s="14">
        <f>IF(AND(ISNUMBER(E1755),E1755&gt;0,ISNUMBER(F1755)),F1755/E1755-1,"")</f>
        <v>0.07857142857142874</v>
      </c>
      <c r="I1755" t="str" s="15">
        <v>Unreviewed</v>
      </c>
      <c r="J1755" s="16"/>
      <c r="K1755" t="str" s="15">
        <v/>
      </c>
      <c r="L1755" s="17" t="str">
        <f>IF(AC1755="Local catalog","",IF(AG1755="Yes",IF(ISNUMBER(E1755),E1755,""),IF(I1755="Keep current",IF(ISNUMBER(E1755),E1755,""),IF(AH1755&lt;&gt;"Yes","",IF(I1755="Approve proposed",F1755,IF(AND(I1755="Use my price",AND(ISNUMBER(J1755),J1755&gt;0)),J1755,""))))))</f>
        <v/>
      </c>
      <c r="M1755" t="str" s="7">
        <f>IF(AND(AG1755="Yes",OR(I1755="Approve proposed",I1755="Use my price")),"CHECK: protected price kept current",IF(OR(I1755="Unreviewed",I1755=""),"Pending review",IF(I1755="Hold","On hold",IF(I1755="Keep current",IF(ISNUMBER(E1755),"Kept current","CHECK: no confirmed current price"),IF(AH1755&lt;&gt;"Yes","CHECK: source needs review",IF(AND(I1755="Use my price",NOT(AND(ISNUMBER(J1755),J1755&gt;0))),"CHECK: enter a price above zero",IF(NOT(OR(I1755="Approve proposed",I1755="Use my price")),"CHECK: choose a listed decision",IF(OR(NOT(ISNUMBER(L1755)),L1755&lt;=0,NOT(ISNUMBER(Y1755)),Y1755&lt;=0,X1755&gt;=1),"CHECK: price or base unavailable",IF(L1755/(Y1755*(1-X1755))-1&lt;0,"CHECK: price below local base","Ready")))))))))</f>
        <v>Pending review</v>
      </c>
      <c r="N1755" s="18">
        <v>2.8</v>
      </c>
      <c r="O1755" s="19">
        <v>0.4</v>
      </c>
      <c r="P1755" s="14">
        <v>0.51</v>
      </c>
      <c r="Q1755" s="20" t="str">
        <f>IF(AND(ISNUMBER(L1755),ISNUMBER(Y1755),Y1755&gt;0,X1755&lt;1),ROUND(L1755/(Y1755*(1-X1755))-1,4),"")</f>
        <v/>
      </c>
      <c r="R1755" s="12">
        <v>0</v>
      </c>
      <c r="S1755" s="13">
        <f>IF(AND(ISNUMBER(E1755),E1755&gt;0,ISNUMBER(F1755)),R1755*(F1755/E1755-1)*(1-'Start Here'!$B$16),0)</f>
        <v>0</v>
      </c>
      <c r="T1755" s="17">
        <f>IF(AND(M1755="Ready",OR(I1755="Approve proposed",AND(I1755="Use my price",AND(ISNUMBER(J1755),J1755&gt;0))),ISNUMBER(L1755),E1755&gt;0),R1755*(L1755/E1755-1)*(1-'Start Here'!$B$16),0)</f>
        <v>0</v>
      </c>
      <c r="U1755" t="str" s="6">
        <v/>
      </c>
      <c r="V1755" t="str" s="21">
        <v>Yes</v>
      </c>
      <c r="W1755" t="str" s="21">
        <v>No</v>
      </c>
      <c r="X1755" s="22">
        <v>0</v>
      </c>
      <c r="Y1755" s="18">
        <v>2</v>
      </c>
      <c r="AB1755" t="str" s="6">
        <v>2026-10-01 10:41:27 UTC</v>
      </c>
      <c r="AC1755" t="str" s="6">
        <v>Local Line cache</v>
      </c>
      <c r="AD1755" s="23">
        <v>812656</v>
      </c>
      <c r="AE1755" s="23">
        <v>534524</v>
      </c>
      <c r="AF1755" t="str" s="23">
        <v>812656:534524:member</v>
      </c>
      <c r="AG1755" t="str" s="23">
        <v>No</v>
      </c>
      <c r="AH1755" t="str" s="23">
        <v>Yes</v>
      </c>
      <c r="AI1755" s="18">
        <v>0</v>
      </c>
    </row>
    <row r="1756" ht="32" customHeight="1">
      <c r="A1756" t="str" s="7">
        <v>Little Wings</v>
      </c>
      <c r="B1756" t="str" s="7">
        <v>Dino Lacinato Kale</v>
      </c>
      <c r="C1756" t="str" s="7">
        <v>bu</v>
      </c>
      <c r="D1756" t="str" s="7">
        <v>Guest Basket</v>
      </c>
      <c r="E1756" s="12">
        <v>2.8</v>
      </c>
      <c r="F1756" s="13">
        <v>3.02</v>
      </c>
      <c r="G1756" s="13">
        <f>IF(AND(ISNUMBER(E1756),ISNUMBER(F1756)),F1756-E1756,"")</f>
        <v>0.22</v>
      </c>
      <c r="H1756" s="14">
        <f>IF(AND(ISNUMBER(E1756),E1756&gt;0,ISNUMBER(F1756)),F1756/E1756-1,"")</f>
        <v>0.07857142857142874</v>
      </c>
      <c r="I1756" t="str" s="15">
        <v>Unreviewed</v>
      </c>
      <c r="J1756" s="16"/>
      <c r="K1756" t="str" s="15">
        <v/>
      </c>
      <c r="L1756" s="17" t="str">
        <f>IF(AC1756="Local catalog","",IF(AG1756="Yes",IF(ISNUMBER(E1756),E1756,""),IF(I1756="Keep current",IF(ISNUMBER(E1756),E1756,""),IF(AH1756&lt;&gt;"Yes","",IF(I1756="Approve proposed",F1756,IF(AND(I1756="Use my price",AND(ISNUMBER(J1756),J1756&gt;0)),J1756,""))))))</f>
        <v/>
      </c>
      <c r="M1756" t="str" s="7">
        <f>IF(AND(AG1756="Yes",OR(I1756="Approve proposed",I1756="Use my price")),"CHECK: protected price kept current",IF(OR(I1756="Unreviewed",I1756=""),"Pending review",IF(I1756="Hold","On hold",IF(I1756="Keep current",IF(ISNUMBER(E1756),"Kept current","CHECK: no confirmed current price"),IF(AH1756&lt;&gt;"Yes","CHECK: source needs review",IF(AND(I1756="Use my price",NOT(AND(ISNUMBER(J1756),J1756&gt;0))),"CHECK: enter a price above zero",IF(NOT(OR(I1756="Approve proposed",I1756="Use my price")),"CHECK: choose a listed decision",IF(OR(NOT(ISNUMBER(L1756)),L1756&lt;=0,NOT(ISNUMBER(Y1756)),Y1756&lt;=0,X1756&gt;=1),"CHECK: price or base unavailable",IF(L1756/(Y1756*(1-X1756))-1&lt;0,"CHECK: price below local base","Ready")))))))))</f>
        <v>Pending review</v>
      </c>
      <c r="N1756" s="18">
        <v>2.8</v>
      </c>
      <c r="O1756" s="19">
        <v>0.4</v>
      </c>
      <c r="P1756" s="14">
        <v>0.51</v>
      </c>
      <c r="Q1756" s="20" t="str">
        <f>IF(AND(ISNUMBER(L1756),ISNUMBER(Y1756),Y1756&gt;0,X1756&lt;1),ROUND(L1756/(Y1756*(1-X1756))-1,4),"")</f>
        <v/>
      </c>
      <c r="R1756" s="12">
        <v>38.08</v>
      </c>
      <c r="S1756" s="13">
        <f>IF(AND(ISNUMBER(E1756),E1756&gt;0,ISNUMBER(F1756)),R1756*(F1756/E1756-1)*(1-'Start Here'!$B$16),0)</f>
        <v>2.902240000000006</v>
      </c>
      <c r="T1756" s="17">
        <f>IF(AND(M1756="Ready",OR(I1756="Approve proposed",AND(I1756="Use my price",AND(ISNUMBER(J1756),J1756&gt;0))),ISNUMBER(L1756),E1756&gt;0),R1756*(L1756/E1756-1)*(1-'Start Here'!$B$16),0)</f>
        <v>0</v>
      </c>
      <c r="U1756" t="str" s="6">
        <v/>
      </c>
      <c r="V1756" t="str" s="21">
        <v>Yes</v>
      </c>
      <c r="W1756" t="str" s="21">
        <v>No</v>
      </c>
      <c r="X1756" s="22">
        <v>0</v>
      </c>
      <c r="Y1756" s="18">
        <v>2</v>
      </c>
      <c r="AB1756" t="str" s="6">
        <v>2026-10-01 10:41:27 UTC</v>
      </c>
      <c r="AC1756" t="str" s="6">
        <v>Local Line cache</v>
      </c>
      <c r="AD1756" s="23">
        <v>812656</v>
      </c>
      <c r="AE1756" s="23">
        <v>534524</v>
      </c>
      <c r="AF1756" t="str" s="23">
        <v>812656:534524:guest</v>
      </c>
      <c r="AG1756" t="str" s="23">
        <v>No</v>
      </c>
      <c r="AH1756" t="str" s="23">
        <v>Yes</v>
      </c>
      <c r="AI1756" s="18">
        <v>27.4</v>
      </c>
    </row>
    <row r="1757" ht="32" customHeight="1">
      <c r="A1757" t="str" s="7">
        <v>Little Wings</v>
      </c>
      <c r="B1757" t="str" s="7">
        <v>Dino Lacinato Kale</v>
      </c>
      <c r="C1757" t="str" s="7">
        <v>bu</v>
      </c>
      <c r="D1757" t="str" s="7">
        <v>SNAP</v>
      </c>
      <c r="E1757" s="12">
        <v>2.8</v>
      </c>
      <c r="F1757" s="13">
        <v>2.8</v>
      </c>
      <c r="G1757" s="13">
        <f>IF(AND(ISNUMBER(E1757),ISNUMBER(F1757)),F1757-E1757,"")</f>
        <v>0</v>
      </c>
      <c r="H1757" s="14">
        <f>IF(AND(ISNUMBER(E1757),E1757&gt;0,ISNUMBER(F1757)),F1757/E1757-1,"")</f>
        <v>0</v>
      </c>
      <c r="I1757" t="str" s="15">
        <v>Keep current</v>
      </c>
      <c r="J1757" s="16"/>
      <c r="K1757" t="str" s="15">
        <v/>
      </c>
      <c r="L1757" s="17">
        <f>IF(AC1757="Local catalog","",IF(AG1757="Yes",IF(ISNUMBER(E1757),E1757,""),IF(I1757="Keep current",IF(ISNUMBER(E1757),E1757,""),IF(AH1757&lt;&gt;"Yes","",IF(I1757="Approve proposed",F1757,IF(AND(I1757="Use my price",AND(ISNUMBER(J1757),J1757&gt;0)),J1757,""))))))</f>
        <v>2.8</v>
      </c>
      <c r="M1757" t="str" s="7">
        <f>IF(AND(AG1757="Yes",OR(I1757="Approve proposed",I1757="Use my price")),"CHECK: protected price kept current",IF(OR(I1757="Unreviewed",I1757=""),"Pending review",IF(I1757="Hold","On hold",IF(I1757="Keep current",IF(ISNUMBER(E1757),"Kept current","CHECK: no confirmed current price"),IF(AH1757&lt;&gt;"Yes","CHECK: source needs review",IF(AND(I1757="Use my price",NOT(AND(ISNUMBER(J1757),J1757&gt;0))),"CHECK: enter a price above zero",IF(NOT(OR(I1757="Approve proposed",I1757="Use my price")),"CHECK: choose a listed decision",IF(OR(NOT(ISNUMBER(L1757)),L1757&lt;=0,NOT(ISNUMBER(Y1757)),Y1757&lt;=0,X1757&gt;=1),"CHECK: price or base unavailable",IF(L1757/(Y1757*(1-X1757))-1&lt;0,"CHECK: price below local base","Ready")))))))))</f>
        <v>Kept current</v>
      </c>
      <c r="N1757" s="18">
        <v>2.8</v>
      </c>
      <c r="O1757" s="19">
        <v>0.4</v>
      </c>
      <c r="P1757" s="14">
        <v>0.4</v>
      </c>
      <c r="Q1757" s="20">
        <f>IF(AND(ISNUMBER(L1757),ISNUMBER(Y1757),Y1757&gt;0,X1757&lt;1),ROUND(L1757/(Y1757*(1-X1757))-1,4),"")</f>
        <v>0.4</v>
      </c>
      <c r="R1757" s="12">
        <v>0</v>
      </c>
      <c r="S1757" s="13">
        <f>IF(AND(ISNUMBER(E1757),E1757&gt;0,ISNUMBER(F1757)),R1757*(F1757/E1757-1)*(1-'Start Here'!$B$16),0)</f>
        <v>0</v>
      </c>
      <c r="T1757" s="17">
        <f>IF(AND(M1757="Ready",OR(I1757="Approve proposed",AND(I1757="Use my price",AND(ISNUMBER(J1757),J1757&gt;0))),ISNUMBER(L1757),E1757&gt;0),R1757*(L1757/E1757-1)*(1-'Start Here'!$B$16),0)</f>
        <v>0</v>
      </c>
      <c r="U1757" t="str" s="6">
        <v>SNAP: preserve existing selling price</v>
      </c>
      <c r="V1757" t="str" s="21">
        <v>Yes</v>
      </c>
      <c r="W1757" t="str" s="21">
        <v>No</v>
      </c>
      <c r="X1757" s="22">
        <v>0</v>
      </c>
      <c r="Y1757" s="18">
        <v>2</v>
      </c>
      <c r="AB1757" t="str" s="6">
        <v>2026-10-01 10:41:27 UTC</v>
      </c>
      <c r="AC1757" t="str" s="6">
        <v>Local Line cache</v>
      </c>
      <c r="AD1757" s="23">
        <v>812656</v>
      </c>
      <c r="AE1757" s="23">
        <v>534524</v>
      </c>
      <c r="AF1757" t="str" s="23">
        <v>812656:534524:snap</v>
      </c>
      <c r="AG1757" t="str" s="23">
        <v>Yes</v>
      </c>
      <c r="AH1757" t="str" s="23">
        <v>Yes</v>
      </c>
      <c r="AI1757" s="18">
        <v>0</v>
      </c>
    </row>
    <row r="1758" ht="32" customHeight="1">
      <c r="A1758" t="str" s="7">
        <v>Little Wings</v>
      </c>
      <c r="B1758" t="str" s="7">
        <v>Fava Beans</v>
      </c>
      <c r="C1758" t="str" s="7">
        <v>1 lb</v>
      </c>
      <c r="D1758" t="str" s="7">
        <v>Herd Share Members</v>
      </c>
      <c r="E1758" s="12">
        <v>3.08</v>
      </c>
      <c r="F1758" s="13">
        <v>3.33</v>
      </c>
      <c r="G1758" s="13">
        <f>IF(AND(ISNUMBER(E1758),ISNUMBER(F1758)),F1758-E1758,"")</f>
        <v>0.25</v>
      </c>
      <c r="H1758" s="14">
        <f>IF(AND(ISNUMBER(E1758),E1758&gt;0,ISNUMBER(F1758)),F1758/E1758-1,"")</f>
        <v>0.08116883116883122</v>
      </c>
      <c r="I1758" t="str" s="15">
        <v>Unreviewed</v>
      </c>
      <c r="J1758" s="16"/>
      <c r="K1758" t="str" s="15">
        <v/>
      </c>
      <c r="L1758" s="17" t="str">
        <f>IF(AC1758="Local catalog","",IF(AG1758="Yes",IF(ISNUMBER(E1758),E1758,""),IF(I1758="Keep current",IF(ISNUMBER(E1758),E1758,""),IF(AH1758&lt;&gt;"Yes","",IF(I1758="Approve proposed",F1758,IF(AND(I1758="Use my price",AND(ISNUMBER(J1758),J1758&gt;0)),J1758,""))))))</f>
        <v/>
      </c>
      <c r="M1758" t="str" s="7">
        <f>IF(AND(AG1758="Yes",OR(I1758="Approve proposed",I1758="Use my price")),"CHECK: protected price kept current",IF(OR(I1758="Unreviewed",I1758=""),"Pending review",IF(I1758="Hold","On hold",IF(I1758="Keep current",IF(ISNUMBER(E1758),"Kept current","CHECK: no confirmed current price"),IF(AH1758&lt;&gt;"Yes","CHECK: source needs review",IF(AND(I1758="Use my price",NOT(AND(ISNUMBER(J1758),J1758&gt;0))),"CHECK: enter a price above zero",IF(NOT(OR(I1758="Approve proposed",I1758="Use my price")),"CHECK: choose a listed decision",IF(OR(NOT(ISNUMBER(L1758)),L1758&lt;=0,NOT(ISNUMBER(Y1758)),Y1758&lt;=0,X1758&gt;=1),"CHECK: price or base unavailable",IF(L1758/(Y1758*(1-X1758))-1&lt;0,"CHECK: price below local base","Ready")))))))))</f>
        <v>Pending review</v>
      </c>
      <c r="N1758" s="18">
        <v>3.08</v>
      </c>
      <c r="O1758" s="19">
        <v>0.4</v>
      </c>
      <c r="P1758" s="14">
        <v>0.5136</v>
      </c>
      <c r="Q1758" s="20" t="str">
        <f>IF(AND(ISNUMBER(L1758),ISNUMBER(Y1758),Y1758&gt;0,X1758&lt;1),ROUND(L1758/(Y1758*(1-X1758))-1,4),"")</f>
        <v/>
      </c>
      <c r="R1758" s="12">
        <v>58.52</v>
      </c>
      <c r="S1758" s="13">
        <f>IF(AND(ISNUMBER(E1758),E1758&gt;0,ISNUMBER(F1758)),R1758*(F1758/E1758-1)*(1-'Start Here'!$B$16),0)</f>
        <v>4.6075000000000035</v>
      </c>
      <c r="T1758" s="17">
        <f>IF(AND(M1758="Ready",OR(I1758="Approve proposed",AND(I1758="Use my price",AND(ISNUMBER(J1758),J1758&gt;0))),ISNUMBER(L1758),E1758&gt;0),R1758*(L1758/E1758-1)*(1-'Start Here'!$B$16),0)</f>
        <v>0</v>
      </c>
      <c r="U1758" t="str" s="6">
        <v>Currently hidden; do not activate automatically</v>
      </c>
      <c r="V1758" t="str" s="21">
        <v>No</v>
      </c>
      <c r="W1758" t="str" s="21">
        <v>No</v>
      </c>
      <c r="X1758" s="22">
        <v>0</v>
      </c>
      <c r="Y1758" s="18">
        <v>2.2</v>
      </c>
      <c r="AB1758" t="str" s="6">
        <v>2026-10-01 10:41:27 UTC</v>
      </c>
      <c r="AC1758" t="str" s="6">
        <v>Local Line cache</v>
      </c>
      <c r="AD1758" s="23">
        <v>805893</v>
      </c>
      <c r="AE1758" s="23">
        <v>526952</v>
      </c>
      <c r="AF1758" t="str" s="23">
        <v>805893:526952:herdShare</v>
      </c>
      <c r="AG1758" t="str" s="23">
        <v>No</v>
      </c>
      <c r="AH1758" t="str" s="23">
        <v>Yes</v>
      </c>
      <c r="AI1758" s="18">
        <v>41.8</v>
      </c>
    </row>
    <row r="1759" ht="32" customHeight="1">
      <c r="A1759" t="str" s="7">
        <v>Little Wings</v>
      </c>
      <c r="B1759" t="str" s="7">
        <v>Fava Beans</v>
      </c>
      <c r="C1759" t="str" s="7">
        <v>1 lb</v>
      </c>
      <c r="D1759" t="str" s="7">
        <v>CSA Members</v>
      </c>
      <c r="E1759" s="12">
        <v>3.08</v>
      </c>
      <c r="F1759" s="13">
        <v>3.33</v>
      </c>
      <c r="G1759" s="13">
        <f>IF(AND(ISNUMBER(E1759),ISNUMBER(F1759)),F1759-E1759,"")</f>
        <v>0.25</v>
      </c>
      <c r="H1759" s="14">
        <f>IF(AND(ISNUMBER(E1759),E1759&gt;0,ISNUMBER(F1759)),F1759/E1759-1,"")</f>
        <v>0.08116883116883122</v>
      </c>
      <c r="I1759" t="str" s="15">
        <v>Unreviewed</v>
      </c>
      <c r="J1759" s="16"/>
      <c r="K1759" t="str" s="15">
        <v/>
      </c>
      <c r="L1759" s="17" t="str">
        <f>IF(AC1759="Local catalog","",IF(AG1759="Yes",IF(ISNUMBER(E1759),E1759,""),IF(I1759="Keep current",IF(ISNUMBER(E1759),E1759,""),IF(AH1759&lt;&gt;"Yes","",IF(I1759="Approve proposed",F1759,IF(AND(I1759="Use my price",AND(ISNUMBER(J1759),J1759&gt;0)),J1759,""))))))</f>
        <v/>
      </c>
      <c r="M1759" t="str" s="7">
        <f>IF(AND(AG1759="Yes",OR(I1759="Approve proposed",I1759="Use my price")),"CHECK: protected price kept current",IF(OR(I1759="Unreviewed",I1759=""),"Pending review",IF(I1759="Hold","On hold",IF(I1759="Keep current",IF(ISNUMBER(E1759),"Kept current","CHECK: no confirmed current price"),IF(AH1759&lt;&gt;"Yes","CHECK: source needs review",IF(AND(I1759="Use my price",NOT(AND(ISNUMBER(J1759),J1759&gt;0))),"CHECK: enter a price above zero",IF(NOT(OR(I1759="Approve proposed",I1759="Use my price")),"CHECK: choose a listed decision",IF(OR(NOT(ISNUMBER(L1759)),L1759&lt;=0,NOT(ISNUMBER(Y1759)),Y1759&lt;=0,X1759&gt;=1),"CHECK: price or base unavailable",IF(L1759/(Y1759*(1-X1759))-1&lt;0,"CHECK: price below local base","Ready")))))))))</f>
        <v>Pending review</v>
      </c>
      <c r="N1759" s="18">
        <v>3.08</v>
      </c>
      <c r="O1759" s="19">
        <v>0.4</v>
      </c>
      <c r="P1759" s="14">
        <v>0.5136</v>
      </c>
      <c r="Q1759" s="20" t="str">
        <f>IF(AND(ISNUMBER(L1759),ISNUMBER(Y1759),Y1759&gt;0,X1759&lt;1),ROUND(L1759/(Y1759*(1-X1759))-1,4),"")</f>
        <v/>
      </c>
      <c r="R1759" s="12">
        <v>0</v>
      </c>
      <c r="S1759" s="13">
        <f>IF(AND(ISNUMBER(E1759),E1759&gt;0,ISNUMBER(F1759)),R1759*(F1759/E1759-1)*(1-'Start Here'!$B$16),0)</f>
        <v>0</v>
      </c>
      <c r="T1759" s="17">
        <f>IF(AND(M1759="Ready",OR(I1759="Approve proposed",AND(I1759="Use my price",AND(ISNUMBER(J1759),J1759&gt;0))),ISNUMBER(L1759),E1759&gt;0),R1759*(L1759/E1759-1)*(1-'Start Here'!$B$16),0)</f>
        <v>0</v>
      </c>
      <c r="U1759" t="str" s="6">
        <v>Currently hidden; do not activate automatically</v>
      </c>
      <c r="V1759" t="str" s="21">
        <v>No</v>
      </c>
      <c r="W1759" t="str" s="21">
        <v>No</v>
      </c>
      <c r="X1759" s="22">
        <v>0</v>
      </c>
      <c r="Y1759" s="18">
        <v>2.2</v>
      </c>
      <c r="AB1759" t="str" s="6">
        <v>2026-10-01 10:41:27 UTC</v>
      </c>
      <c r="AC1759" t="str" s="6">
        <v>Local Line cache</v>
      </c>
      <c r="AD1759" s="23">
        <v>805893</v>
      </c>
      <c r="AE1759" s="23">
        <v>526952</v>
      </c>
      <c r="AF1759" t="str" s="23">
        <v>805893:526952:member</v>
      </c>
      <c r="AG1759" t="str" s="23">
        <v>No</v>
      </c>
      <c r="AH1759" t="str" s="23">
        <v>Yes</v>
      </c>
      <c r="AI1759" s="18">
        <v>0</v>
      </c>
    </row>
    <row r="1760" ht="32" customHeight="1">
      <c r="A1760" t="str" s="7">
        <v>Little Wings</v>
      </c>
      <c r="B1760" t="str" s="7">
        <v>Fava Beans</v>
      </c>
      <c r="C1760" t="str" s="7">
        <v>1 lb</v>
      </c>
      <c r="D1760" t="str" s="7">
        <v>Guest Basket</v>
      </c>
      <c r="E1760" s="12">
        <v>3.08</v>
      </c>
      <c r="F1760" s="13">
        <v>3.33</v>
      </c>
      <c r="G1760" s="13">
        <f>IF(AND(ISNUMBER(E1760),ISNUMBER(F1760)),F1760-E1760,"")</f>
        <v>0.25</v>
      </c>
      <c r="H1760" s="14">
        <f>IF(AND(ISNUMBER(E1760),E1760&gt;0,ISNUMBER(F1760)),F1760/E1760-1,"")</f>
        <v>0.08116883116883122</v>
      </c>
      <c r="I1760" t="str" s="15">
        <v>Unreviewed</v>
      </c>
      <c r="J1760" s="16"/>
      <c r="K1760" t="str" s="15">
        <v/>
      </c>
      <c r="L1760" s="17" t="str">
        <f>IF(AC1760="Local catalog","",IF(AG1760="Yes",IF(ISNUMBER(E1760),E1760,""),IF(I1760="Keep current",IF(ISNUMBER(E1760),E1760,""),IF(AH1760&lt;&gt;"Yes","",IF(I1760="Approve proposed",F1760,IF(AND(I1760="Use my price",AND(ISNUMBER(J1760),J1760&gt;0)),J1760,""))))))</f>
        <v/>
      </c>
      <c r="M1760" t="str" s="7">
        <f>IF(AND(AG1760="Yes",OR(I1760="Approve proposed",I1760="Use my price")),"CHECK: protected price kept current",IF(OR(I1760="Unreviewed",I1760=""),"Pending review",IF(I1760="Hold","On hold",IF(I1760="Keep current",IF(ISNUMBER(E1760),"Kept current","CHECK: no confirmed current price"),IF(AH1760&lt;&gt;"Yes","CHECK: source needs review",IF(AND(I1760="Use my price",NOT(AND(ISNUMBER(J1760),J1760&gt;0))),"CHECK: enter a price above zero",IF(NOT(OR(I1760="Approve proposed",I1760="Use my price")),"CHECK: choose a listed decision",IF(OR(NOT(ISNUMBER(L1760)),L1760&lt;=0,NOT(ISNUMBER(Y1760)),Y1760&lt;=0,X1760&gt;=1),"CHECK: price or base unavailable",IF(L1760/(Y1760*(1-X1760))-1&lt;0,"CHECK: price below local base","Ready")))))))))</f>
        <v>Pending review</v>
      </c>
      <c r="N1760" s="18">
        <v>3.08</v>
      </c>
      <c r="O1760" s="19">
        <v>0.4</v>
      </c>
      <c r="P1760" s="14">
        <v>0.5136</v>
      </c>
      <c r="Q1760" s="20" t="str">
        <f>IF(AND(ISNUMBER(L1760),ISNUMBER(Y1760),Y1760&gt;0,X1760&lt;1),ROUND(L1760/(Y1760*(1-X1760))-1,4),"")</f>
        <v/>
      </c>
      <c r="R1760" s="12">
        <v>3.08</v>
      </c>
      <c r="S1760" s="13">
        <f>IF(AND(ISNUMBER(E1760),E1760&gt;0,ISNUMBER(F1760)),R1760*(F1760/E1760-1)*(1-'Start Here'!$B$16),0)</f>
        <v>0.24250000000000016</v>
      </c>
      <c r="T1760" s="17">
        <f>IF(AND(M1760="Ready",OR(I1760="Approve proposed",AND(I1760="Use my price",AND(ISNUMBER(J1760),J1760&gt;0))),ISNUMBER(L1760),E1760&gt;0),R1760*(L1760/E1760-1)*(1-'Start Here'!$B$16),0)</f>
        <v>0</v>
      </c>
      <c r="U1760" t="str" s="6">
        <v>Currently hidden; do not activate automatically</v>
      </c>
      <c r="V1760" t="str" s="21">
        <v>No</v>
      </c>
      <c r="W1760" t="str" s="21">
        <v>No</v>
      </c>
      <c r="X1760" s="22">
        <v>0</v>
      </c>
      <c r="Y1760" s="18">
        <v>2.2</v>
      </c>
      <c r="AB1760" t="str" s="6">
        <v>2026-10-01 10:41:27 UTC</v>
      </c>
      <c r="AC1760" t="str" s="6">
        <v>Local Line cache</v>
      </c>
      <c r="AD1760" s="23">
        <v>805893</v>
      </c>
      <c r="AE1760" s="23">
        <v>526952</v>
      </c>
      <c r="AF1760" t="str" s="23">
        <v>805893:526952:guest</v>
      </c>
      <c r="AG1760" t="str" s="23">
        <v>No</v>
      </c>
      <c r="AH1760" t="str" s="23">
        <v>Yes</v>
      </c>
      <c r="AI1760" s="18">
        <v>2.2</v>
      </c>
    </row>
    <row r="1761" ht="32" customHeight="1">
      <c r="A1761" t="str" s="7">
        <v>Little Wings</v>
      </c>
      <c r="B1761" t="str" s="7">
        <v>Fava Beans</v>
      </c>
      <c r="C1761" t="str" s="7">
        <v>1 lb</v>
      </c>
      <c r="D1761" t="str" s="7">
        <v>SNAP</v>
      </c>
      <c r="E1761" s="12">
        <v>3.08</v>
      </c>
      <c r="F1761" s="13">
        <v>3.08</v>
      </c>
      <c r="G1761" s="13">
        <f>IF(AND(ISNUMBER(E1761),ISNUMBER(F1761)),F1761-E1761,"")</f>
        <v>0</v>
      </c>
      <c r="H1761" s="14">
        <f>IF(AND(ISNUMBER(E1761),E1761&gt;0,ISNUMBER(F1761)),F1761/E1761-1,"")</f>
        <v>0</v>
      </c>
      <c r="I1761" t="str" s="15">
        <v>Keep current</v>
      </c>
      <c r="J1761" s="16"/>
      <c r="K1761" t="str" s="15">
        <v/>
      </c>
      <c r="L1761" s="17">
        <f>IF(AC1761="Local catalog","",IF(AG1761="Yes",IF(ISNUMBER(E1761),E1761,""),IF(I1761="Keep current",IF(ISNUMBER(E1761),E1761,""),IF(AH1761&lt;&gt;"Yes","",IF(I1761="Approve proposed",F1761,IF(AND(I1761="Use my price",AND(ISNUMBER(J1761),J1761&gt;0)),J1761,""))))))</f>
        <v>3.08</v>
      </c>
      <c r="M1761" t="str" s="7">
        <f>IF(AND(AG1761="Yes",OR(I1761="Approve proposed",I1761="Use my price")),"CHECK: protected price kept current",IF(OR(I1761="Unreviewed",I1761=""),"Pending review",IF(I1761="Hold","On hold",IF(I1761="Keep current",IF(ISNUMBER(E1761),"Kept current","CHECK: no confirmed current price"),IF(AH1761&lt;&gt;"Yes","CHECK: source needs review",IF(AND(I1761="Use my price",NOT(AND(ISNUMBER(J1761),J1761&gt;0))),"CHECK: enter a price above zero",IF(NOT(OR(I1761="Approve proposed",I1761="Use my price")),"CHECK: choose a listed decision",IF(OR(NOT(ISNUMBER(L1761)),L1761&lt;=0,NOT(ISNUMBER(Y1761)),Y1761&lt;=0,X1761&gt;=1),"CHECK: price or base unavailable",IF(L1761/(Y1761*(1-X1761))-1&lt;0,"CHECK: price below local base","Ready")))))))))</f>
        <v>Kept current</v>
      </c>
      <c r="N1761" s="18">
        <v>3.08</v>
      </c>
      <c r="O1761" s="19">
        <v>0.4</v>
      </c>
      <c r="P1761" s="14">
        <v>0.4</v>
      </c>
      <c r="Q1761" s="20">
        <f>IF(AND(ISNUMBER(L1761),ISNUMBER(Y1761),Y1761&gt;0,X1761&lt;1),ROUND(L1761/(Y1761*(1-X1761))-1,4),"")</f>
        <v>0.4</v>
      </c>
      <c r="R1761" s="12">
        <v>0</v>
      </c>
      <c r="S1761" s="13">
        <f>IF(AND(ISNUMBER(E1761),E1761&gt;0,ISNUMBER(F1761)),R1761*(F1761/E1761-1)*(1-'Start Here'!$B$16),0)</f>
        <v>0</v>
      </c>
      <c r="T1761" s="17">
        <f>IF(AND(M1761="Ready",OR(I1761="Approve proposed",AND(I1761="Use my price",AND(ISNUMBER(J1761),J1761&gt;0))),ISNUMBER(L1761),E1761&gt;0),R1761*(L1761/E1761-1)*(1-'Start Here'!$B$16),0)</f>
        <v>0</v>
      </c>
      <c r="U1761" t="str" s="6">
        <v>SNAP: preserve existing selling price; Currently hidden; do not activate automatically</v>
      </c>
      <c r="V1761" t="str" s="21">
        <v>No</v>
      </c>
      <c r="W1761" t="str" s="21">
        <v>No</v>
      </c>
      <c r="X1761" s="22">
        <v>0</v>
      </c>
      <c r="Y1761" s="18">
        <v>2.2</v>
      </c>
      <c r="AB1761" t="str" s="6">
        <v>2026-10-01 10:41:27 UTC</v>
      </c>
      <c r="AC1761" t="str" s="6">
        <v>Local Line cache</v>
      </c>
      <c r="AD1761" s="23">
        <v>805893</v>
      </c>
      <c r="AE1761" s="23">
        <v>526952</v>
      </c>
      <c r="AF1761" t="str" s="23">
        <v>805893:526952:snap</v>
      </c>
      <c r="AG1761" t="str" s="23">
        <v>Yes</v>
      </c>
      <c r="AH1761" t="str" s="23">
        <v>Yes</v>
      </c>
      <c r="AI1761" s="18">
        <v>0</v>
      </c>
    </row>
    <row r="1762" ht="32" customHeight="1">
      <c r="A1762" t="str" s="7">
        <v>Little Wings</v>
      </c>
      <c r="B1762" t="str" s="7">
        <v>Fennel</v>
      </c>
      <c r="C1762" t="str" s="7">
        <v>each</v>
      </c>
      <c r="D1762" t="str" s="7">
        <v>Herd Share Members</v>
      </c>
      <c r="E1762" s="12">
        <v>3.15</v>
      </c>
      <c r="F1762" s="13">
        <v>3.4</v>
      </c>
      <c r="G1762" s="13">
        <f>IF(AND(ISNUMBER(E1762),ISNUMBER(F1762)),F1762-E1762,"")</f>
        <v>0.25</v>
      </c>
      <c r="H1762" s="14">
        <f>IF(AND(ISNUMBER(E1762),E1762&gt;0,ISNUMBER(F1762)),F1762/E1762-1,"")</f>
        <v>0.0793650793650793</v>
      </c>
      <c r="I1762" t="str" s="15">
        <v>Unreviewed</v>
      </c>
      <c r="J1762" s="16"/>
      <c r="K1762" t="str" s="15">
        <v/>
      </c>
      <c r="L1762" s="17" t="str">
        <f>IF(AC1762="Local catalog","",IF(AG1762="Yes",IF(ISNUMBER(E1762),E1762,""),IF(I1762="Keep current",IF(ISNUMBER(E1762),E1762,""),IF(AH1762&lt;&gt;"Yes","",IF(I1762="Approve proposed",F1762,IF(AND(I1762="Use my price",AND(ISNUMBER(J1762),J1762&gt;0)),J1762,""))))))</f>
        <v/>
      </c>
      <c r="M1762" t="str" s="7">
        <f>IF(AND(AG1762="Yes",OR(I1762="Approve proposed",I1762="Use my price")),"CHECK: protected price kept current",IF(OR(I1762="Unreviewed",I1762=""),"Pending review",IF(I1762="Hold","On hold",IF(I1762="Keep current",IF(ISNUMBER(E1762),"Kept current","CHECK: no confirmed current price"),IF(AH1762&lt;&gt;"Yes","CHECK: source needs review",IF(AND(I1762="Use my price",NOT(AND(ISNUMBER(J1762),J1762&gt;0))),"CHECK: enter a price above zero",IF(NOT(OR(I1762="Approve proposed",I1762="Use my price")),"CHECK: choose a listed decision",IF(OR(NOT(ISNUMBER(L1762)),L1762&lt;=0,NOT(ISNUMBER(Y1762)),Y1762&lt;=0,X1762&gt;=1),"CHECK: price or base unavailable",IF(L1762/(Y1762*(1-X1762))-1&lt;0,"CHECK: price below local base","Ready")))))))))</f>
        <v>Pending review</v>
      </c>
      <c r="N1762" s="18">
        <v>3.15</v>
      </c>
      <c r="O1762" s="19">
        <v>0.4</v>
      </c>
      <c r="P1762" s="14">
        <v>0.5111</v>
      </c>
      <c r="Q1762" s="20" t="str">
        <f>IF(AND(ISNUMBER(L1762),ISNUMBER(Y1762),Y1762&gt;0,X1762&lt;1),ROUND(L1762/(Y1762*(1-X1762))-1,4),"")</f>
        <v/>
      </c>
      <c r="R1762" s="12">
        <v>873.8100000000001</v>
      </c>
      <c r="S1762" s="13">
        <f>IF(AND(ISNUMBER(E1762),E1762&gt;0,ISNUMBER(F1762)),R1762*(F1762/E1762-1)*(1-'Start Here'!$B$16),0)</f>
        <v>67.26949999999995</v>
      </c>
      <c r="T1762" s="17">
        <f>IF(AND(M1762="Ready",OR(I1762="Approve proposed",AND(I1762="Use my price",AND(ISNUMBER(J1762),J1762&gt;0))),ISNUMBER(L1762),E1762&gt;0),R1762*(L1762/E1762-1)*(1-'Start Here'!$B$16),0)</f>
        <v>0</v>
      </c>
      <c r="U1762" t="str" s="6">
        <v/>
      </c>
      <c r="V1762" t="str" s="21">
        <v>Yes</v>
      </c>
      <c r="W1762" t="str" s="21">
        <v>No</v>
      </c>
      <c r="X1762" s="22">
        <v>0</v>
      </c>
      <c r="Y1762" s="18">
        <v>2.25</v>
      </c>
      <c r="AB1762" t="str" s="6">
        <v>2026-10-01 10:41:27 UTC</v>
      </c>
      <c r="AC1762" t="str" s="6">
        <v>Local Line cache</v>
      </c>
      <c r="AD1762" s="23">
        <v>805898</v>
      </c>
      <c r="AE1762" s="23">
        <v>526956</v>
      </c>
      <c r="AF1762" t="str" s="23">
        <v>805898:526956:herdShare</v>
      </c>
      <c r="AG1762" t="str" s="23">
        <v>No</v>
      </c>
      <c r="AH1762" t="str" s="23">
        <v>Yes</v>
      </c>
      <c r="AI1762" s="18">
        <v>665.25</v>
      </c>
    </row>
    <row r="1763" ht="32" customHeight="1">
      <c r="A1763" t="str" s="7">
        <v>Little Wings</v>
      </c>
      <c r="B1763" t="str" s="7">
        <v>Fennel</v>
      </c>
      <c r="C1763" t="str" s="7">
        <v>each</v>
      </c>
      <c r="D1763" t="str" s="7">
        <v>CSA Members</v>
      </c>
      <c r="E1763" s="12">
        <v>3.15</v>
      </c>
      <c r="F1763" s="13">
        <v>3.4</v>
      </c>
      <c r="G1763" s="13">
        <f>IF(AND(ISNUMBER(E1763),ISNUMBER(F1763)),F1763-E1763,"")</f>
        <v>0.25</v>
      </c>
      <c r="H1763" s="14">
        <f>IF(AND(ISNUMBER(E1763),E1763&gt;0,ISNUMBER(F1763)),F1763/E1763-1,"")</f>
        <v>0.0793650793650793</v>
      </c>
      <c r="I1763" t="str" s="15">
        <v>Unreviewed</v>
      </c>
      <c r="J1763" s="16"/>
      <c r="K1763" t="str" s="15">
        <v/>
      </c>
      <c r="L1763" s="17" t="str">
        <f>IF(AC1763="Local catalog","",IF(AG1763="Yes",IF(ISNUMBER(E1763),E1763,""),IF(I1763="Keep current",IF(ISNUMBER(E1763),E1763,""),IF(AH1763&lt;&gt;"Yes","",IF(I1763="Approve proposed",F1763,IF(AND(I1763="Use my price",AND(ISNUMBER(J1763),J1763&gt;0)),J1763,""))))))</f>
        <v/>
      </c>
      <c r="M1763" t="str" s="7">
        <f>IF(AND(AG1763="Yes",OR(I1763="Approve proposed",I1763="Use my price")),"CHECK: protected price kept current",IF(OR(I1763="Unreviewed",I1763=""),"Pending review",IF(I1763="Hold","On hold",IF(I1763="Keep current",IF(ISNUMBER(E1763),"Kept current","CHECK: no confirmed current price"),IF(AH1763&lt;&gt;"Yes","CHECK: source needs review",IF(AND(I1763="Use my price",NOT(AND(ISNUMBER(J1763),J1763&gt;0))),"CHECK: enter a price above zero",IF(NOT(OR(I1763="Approve proposed",I1763="Use my price")),"CHECK: choose a listed decision",IF(OR(NOT(ISNUMBER(L1763)),L1763&lt;=0,NOT(ISNUMBER(Y1763)),Y1763&lt;=0,X1763&gt;=1),"CHECK: price or base unavailable",IF(L1763/(Y1763*(1-X1763))-1&lt;0,"CHECK: price below local base","Ready")))))))))</f>
        <v>Pending review</v>
      </c>
      <c r="N1763" s="18">
        <v>3.15</v>
      </c>
      <c r="O1763" s="19">
        <v>0.4</v>
      </c>
      <c r="P1763" s="14">
        <v>0.5111</v>
      </c>
      <c r="Q1763" s="20" t="str">
        <f>IF(AND(ISNUMBER(L1763),ISNUMBER(Y1763),Y1763&gt;0,X1763&lt;1),ROUND(L1763/(Y1763*(1-X1763))-1,4),"")</f>
        <v/>
      </c>
      <c r="R1763" s="12">
        <v>54.74</v>
      </c>
      <c r="S1763" s="13">
        <f>IF(AND(ISNUMBER(E1763),E1763&gt;0,ISNUMBER(F1763)),R1763*(F1763/E1763-1)*(1-'Start Here'!$B$16),0)</f>
        <v>4.214111111111108</v>
      </c>
      <c r="T1763" s="17">
        <f>IF(AND(M1763="Ready",OR(I1763="Approve proposed",AND(I1763="Use my price",AND(ISNUMBER(J1763),J1763&gt;0))),ISNUMBER(L1763),E1763&gt;0),R1763*(L1763/E1763-1)*(1-'Start Here'!$B$16),0)</f>
        <v>0</v>
      </c>
      <c r="U1763" t="str" s="6">
        <v/>
      </c>
      <c r="V1763" t="str" s="21">
        <v>Yes</v>
      </c>
      <c r="W1763" t="str" s="21">
        <v>No</v>
      </c>
      <c r="X1763" s="22">
        <v>0</v>
      </c>
      <c r="Y1763" s="18">
        <v>2.25</v>
      </c>
      <c r="AB1763" t="str" s="6">
        <v>2026-10-01 10:41:27 UTC</v>
      </c>
      <c r="AC1763" t="str" s="6">
        <v>Local Line cache</v>
      </c>
      <c r="AD1763" s="23">
        <v>805898</v>
      </c>
      <c r="AE1763" s="23">
        <v>526956</v>
      </c>
      <c r="AF1763" t="str" s="23">
        <v>805898:526956:member</v>
      </c>
      <c r="AG1763" t="str" s="23">
        <v>No</v>
      </c>
      <c r="AH1763" t="str" s="23">
        <v>Yes</v>
      </c>
      <c r="AI1763" s="18">
        <v>42.5</v>
      </c>
    </row>
    <row r="1764" ht="32" customHeight="1">
      <c r="A1764" t="str" s="7">
        <v>Little Wings</v>
      </c>
      <c r="B1764" t="str" s="7">
        <v>Fennel</v>
      </c>
      <c r="C1764" t="str" s="7">
        <v>each</v>
      </c>
      <c r="D1764" t="str" s="7">
        <v>Guest Basket</v>
      </c>
      <c r="E1764" s="12">
        <v>3.15</v>
      </c>
      <c r="F1764" s="13">
        <v>3.4</v>
      </c>
      <c r="G1764" s="13">
        <f>IF(AND(ISNUMBER(E1764),ISNUMBER(F1764)),F1764-E1764,"")</f>
        <v>0.25</v>
      </c>
      <c r="H1764" s="14">
        <f>IF(AND(ISNUMBER(E1764),E1764&gt;0,ISNUMBER(F1764)),F1764/E1764-1,"")</f>
        <v>0.0793650793650793</v>
      </c>
      <c r="I1764" t="str" s="15">
        <v>Unreviewed</v>
      </c>
      <c r="J1764" s="16"/>
      <c r="K1764" t="str" s="15">
        <v/>
      </c>
      <c r="L1764" s="17" t="str">
        <f>IF(AC1764="Local catalog","",IF(AG1764="Yes",IF(ISNUMBER(E1764),E1764,""),IF(I1764="Keep current",IF(ISNUMBER(E1764),E1764,""),IF(AH1764&lt;&gt;"Yes","",IF(I1764="Approve proposed",F1764,IF(AND(I1764="Use my price",AND(ISNUMBER(J1764),J1764&gt;0)),J1764,""))))))</f>
        <v/>
      </c>
      <c r="M1764" t="str" s="7">
        <f>IF(AND(AG1764="Yes",OR(I1764="Approve proposed",I1764="Use my price")),"CHECK: protected price kept current",IF(OR(I1764="Unreviewed",I1764=""),"Pending review",IF(I1764="Hold","On hold",IF(I1764="Keep current",IF(ISNUMBER(E1764),"Kept current","CHECK: no confirmed current price"),IF(AH1764&lt;&gt;"Yes","CHECK: source needs review",IF(AND(I1764="Use my price",NOT(AND(ISNUMBER(J1764),J1764&gt;0))),"CHECK: enter a price above zero",IF(NOT(OR(I1764="Approve proposed",I1764="Use my price")),"CHECK: choose a listed decision",IF(OR(NOT(ISNUMBER(L1764)),L1764&lt;=0,NOT(ISNUMBER(Y1764)),Y1764&lt;=0,X1764&gt;=1),"CHECK: price or base unavailable",IF(L1764/(Y1764*(1-X1764))-1&lt;0,"CHECK: price below local base","Ready")))))))))</f>
        <v>Pending review</v>
      </c>
      <c r="N1764" s="18">
        <v>3.15</v>
      </c>
      <c r="O1764" s="19">
        <v>0.4</v>
      </c>
      <c r="P1764" s="14">
        <v>0.5111</v>
      </c>
      <c r="Q1764" s="20" t="str">
        <f>IF(AND(ISNUMBER(L1764),ISNUMBER(Y1764),Y1764&gt;0,X1764&lt;1),ROUND(L1764/(Y1764*(1-X1764))-1,4),"")</f>
        <v/>
      </c>
      <c r="R1764" s="12">
        <v>58.22</v>
      </c>
      <c r="S1764" s="13">
        <f>IF(AND(ISNUMBER(E1764),E1764&gt;0,ISNUMBER(F1764)),R1764*(F1764/E1764-1)*(1-'Start Here'!$B$16),0)</f>
        <v>4.482015873015869</v>
      </c>
      <c r="T1764" s="17">
        <f>IF(AND(M1764="Ready",OR(I1764="Approve proposed",AND(I1764="Use my price",AND(ISNUMBER(J1764),J1764&gt;0))),ISNUMBER(L1764),E1764&gt;0),R1764*(L1764/E1764-1)*(1-'Start Here'!$B$16),0)</f>
        <v>0</v>
      </c>
      <c r="U1764" t="str" s="6">
        <v/>
      </c>
      <c r="V1764" t="str" s="21">
        <v>Yes</v>
      </c>
      <c r="W1764" t="str" s="21">
        <v>No</v>
      </c>
      <c r="X1764" s="22">
        <v>0</v>
      </c>
      <c r="Y1764" s="18">
        <v>2.25</v>
      </c>
      <c r="AB1764" t="str" s="6">
        <v>2026-10-01 10:41:27 UTC</v>
      </c>
      <c r="AC1764" t="str" s="6">
        <v>Local Line cache</v>
      </c>
      <c r="AD1764" s="23">
        <v>805898</v>
      </c>
      <c r="AE1764" s="23">
        <v>526956</v>
      </c>
      <c r="AF1764" t="str" s="23">
        <v>805898:526956:guest</v>
      </c>
      <c r="AG1764" t="str" s="23">
        <v>No</v>
      </c>
      <c r="AH1764" t="str" s="23">
        <v>Yes</v>
      </c>
      <c r="AI1764" s="18">
        <v>43.75</v>
      </c>
    </row>
    <row r="1765" ht="32" customHeight="1">
      <c r="A1765" t="str" s="7">
        <v>Little Wings</v>
      </c>
      <c r="B1765" t="str" s="7">
        <v>Fennel</v>
      </c>
      <c r="C1765" t="str" s="7">
        <v>each</v>
      </c>
      <c r="D1765" t="str" s="7">
        <v>SNAP</v>
      </c>
      <c r="E1765" s="12">
        <v>3.15</v>
      </c>
      <c r="F1765" s="13">
        <v>3.15</v>
      </c>
      <c r="G1765" s="13">
        <f>IF(AND(ISNUMBER(E1765),ISNUMBER(F1765)),F1765-E1765,"")</f>
        <v>0</v>
      </c>
      <c r="H1765" s="14">
        <f>IF(AND(ISNUMBER(E1765),E1765&gt;0,ISNUMBER(F1765)),F1765/E1765-1,"")</f>
        <v>0</v>
      </c>
      <c r="I1765" t="str" s="15">
        <v>Keep current</v>
      </c>
      <c r="J1765" s="16"/>
      <c r="K1765" t="str" s="15">
        <v/>
      </c>
      <c r="L1765" s="17">
        <f>IF(AC1765="Local catalog","",IF(AG1765="Yes",IF(ISNUMBER(E1765),E1765,""),IF(I1765="Keep current",IF(ISNUMBER(E1765),E1765,""),IF(AH1765&lt;&gt;"Yes","",IF(I1765="Approve proposed",F1765,IF(AND(I1765="Use my price",AND(ISNUMBER(J1765),J1765&gt;0)),J1765,""))))))</f>
        <v>3.15</v>
      </c>
      <c r="M1765" t="str" s="7">
        <f>IF(AND(AG1765="Yes",OR(I1765="Approve proposed",I1765="Use my price")),"CHECK: protected price kept current",IF(OR(I1765="Unreviewed",I1765=""),"Pending review",IF(I1765="Hold","On hold",IF(I1765="Keep current",IF(ISNUMBER(E1765),"Kept current","CHECK: no confirmed current price"),IF(AH1765&lt;&gt;"Yes","CHECK: source needs review",IF(AND(I1765="Use my price",NOT(AND(ISNUMBER(J1765),J1765&gt;0))),"CHECK: enter a price above zero",IF(NOT(OR(I1765="Approve proposed",I1765="Use my price")),"CHECK: choose a listed decision",IF(OR(NOT(ISNUMBER(L1765)),L1765&lt;=0,NOT(ISNUMBER(Y1765)),Y1765&lt;=0,X1765&gt;=1),"CHECK: price or base unavailable",IF(L1765/(Y1765*(1-X1765))-1&lt;0,"CHECK: price below local base","Ready")))))))))</f>
        <v>Kept current</v>
      </c>
      <c r="N1765" s="18">
        <v>3.15</v>
      </c>
      <c r="O1765" s="19">
        <v>0.4</v>
      </c>
      <c r="P1765" s="14">
        <v>0.4</v>
      </c>
      <c r="Q1765" s="20">
        <f>IF(AND(ISNUMBER(L1765),ISNUMBER(Y1765),Y1765&gt;0,X1765&lt;1),ROUND(L1765/(Y1765*(1-X1765))-1,4),"")</f>
        <v>0.4</v>
      </c>
      <c r="R1765" s="12">
        <v>0</v>
      </c>
      <c r="S1765" s="13">
        <f>IF(AND(ISNUMBER(E1765),E1765&gt;0,ISNUMBER(F1765)),R1765*(F1765/E1765-1)*(1-'Start Here'!$B$16),0)</f>
        <v>0</v>
      </c>
      <c r="T1765" s="17">
        <f>IF(AND(M1765="Ready",OR(I1765="Approve proposed",AND(I1765="Use my price",AND(ISNUMBER(J1765),J1765&gt;0))),ISNUMBER(L1765),E1765&gt;0),R1765*(L1765/E1765-1)*(1-'Start Here'!$B$16),0)</f>
        <v>0</v>
      </c>
      <c r="U1765" t="str" s="6">
        <v>SNAP: preserve existing selling price</v>
      </c>
      <c r="V1765" t="str" s="21">
        <v>Yes</v>
      </c>
      <c r="W1765" t="str" s="21">
        <v>No</v>
      </c>
      <c r="X1765" s="22">
        <v>0</v>
      </c>
      <c r="Y1765" s="18">
        <v>2.25</v>
      </c>
      <c r="AB1765" t="str" s="6">
        <v>2026-10-01 10:41:27 UTC</v>
      </c>
      <c r="AC1765" t="str" s="6">
        <v>Local Line cache</v>
      </c>
      <c r="AD1765" s="23">
        <v>805898</v>
      </c>
      <c r="AE1765" s="23">
        <v>526956</v>
      </c>
      <c r="AF1765" t="str" s="23">
        <v>805898:526956:snap</v>
      </c>
      <c r="AG1765" t="str" s="23">
        <v>Yes</v>
      </c>
      <c r="AH1765" t="str" s="23">
        <v>Yes</v>
      </c>
      <c r="AI1765" s="18">
        <v>0</v>
      </c>
    </row>
    <row r="1766" ht="32" customHeight="1">
      <c r="A1766" t="str" s="7">
        <v>Little Wings</v>
      </c>
      <c r="B1766" t="str" s="7">
        <v>Frisee Lettuce</v>
      </c>
      <c r="C1766" t="str" s="7">
        <v>each</v>
      </c>
      <c r="D1766" t="str" s="7">
        <v>Herd Share Members</v>
      </c>
      <c r="E1766" s="12">
        <v>3.5</v>
      </c>
      <c r="F1766" s="13">
        <v>3.78</v>
      </c>
      <c r="G1766" s="13">
        <f>IF(AND(ISNUMBER(E1766),ISNUMBER(F1766)),F1766-E1766,"")</f>
        <v>0.28</v>
      </c>
      <c r="H1766" s="14">
        <f>IF(AND(ISNUMBER(E1766),E1766&gt;0,ISNUMBER(F1766)),F1766/E1766-1,"")</f>
        <v>0.07999999999999985</v>
      </c>
      <c r="I1766" t="str" s="15">
        <v>Unreviewed</v>
      </c>
      <c r="J1766" s="16"/>
      <c r="K1766" t="str" s="15">
        <v/>
      </c>
      <c r="L1766" s="17" t="str">
        <f>IF(AC1766="Local catalog","",IF(AG1766="Yes",IF(ISNUMBER(E1766),E1766,""),IF(I1766="Keep current",IF(ISNUMBER(E1766),E1766,""),IF(AH1766&lt;&gt;"Yes","",IF(I1766="Approve proposed",F1766,IF(AND(I1766="Use my price",AND(ISNUMBER(J1766),J1766&gt;0)),J1766,""))))))</f>
        <v/>
      </c>
      <c r="M1766" t="str" s="7">
        <f>IF(AND(AG1766="Yes",OR(I1766="Approve proposed",I1766="Use my price")),"CHECK: protected price kept current",IF(OR(I1766="Unreviewed",I1766=""),"Pending review",IF(I1766="Hold","On hold",IF(I1766="Keep current",IF(ISNUMBER(E1766),"Kept current","CHECK: no confirmed current price"),IF(AH1766&lt;&gt;"Yes","CHECK: source needs review",IF(AND(I1766="Use my price",NOT(AND(ISNUMBER(J1766),J1766&gt;0))),"CHECK: enter a price above zero",IF(NOT(OR(I1766="Approve proposed",I1766="Use my price")),"CHECK: choose a listed decision",IF(OR(NOT(ISNUMBER(L1766)),L1766&lt;=0,NOT(ISNUMBER(Y1766)),Y1766&lt;=0,X1766&gt;=1),"CHECK: price or base unavailable",IF(L1766/(Y1766*(1-X1766))-1&lt;0,"CHECK: price below local base","Ready")))))))))</f>
        <v>Pending review</v>
      </c>
      <c r="N1766" s="18">
        <v>3.5</v>
      </c>
      <c r="O1766" s="19">
        <v>0.4</v>
      </c>
      <c r="P1766" s="14">
        <v>0.512</v>
      </c>
      <c r="Q1766" s="20" t="str">
        <f>IF(AND(ISNUMBER(L1766),ISNUMBER(Y1766),Y1766&gt;0,X1766&lt;1),ROUND(L1766/(Y1766*(1-X1766))-1,4),"")</f>
        <v/>
      </c>
      <c r="R1766" s="12">
        <v>154</v>
      </c>
      <c r="S1766" s="13">
        <f>IF(AND(ISNUMBER(E1766),E1766&gt;0,ISNUMBER(F1766)),R1766*(F1766/E1766-1)*(1-'Start Here'!$B$16),0)</f>
        <v>11.950399999999977</v>
      </c>
      <c r="T1766" s="17">
        <f>IF(AND(M1766="Ready",OR(I1766="Approve proposed",AND(I1766="Use my price",AND(ISNUMBER(J1766),J1766&gt;0))),ISNUMBER(L1766),E1766&gt;0),R1766*(L1766/E1766-1)*(1-'Start Here'!$B$16),0)</f>
        <v>0</v>
      </c>
      <c r="U1766" t="str" s="6">
        <v/>
      </c>
      <c r="V1766" t="str" s="21">
        <v>Yes</v>
      </c>
      <c r="W1766" t="str" s="21">
        <v>No</v>
      </c>
      <c r="X1766" s="22">
        <v>0</v>
      </c>
      <c r="Y1766" s="18">
        <v>2.5</v>
      </c>
      <c r="AB1766" t="str" s="6">
        <v>2026-10-01 10:41:27 UTC</v>
      </c>
      <c r="AC1766" t="str" s="6">
        <v>Local Line cache</v>
      </c>
      <c r="AD1766" s="23">
        <v>805911</v>
      </c>
      <c r="AE1766" s="23">
        <v>526969</v>
      </c>
      <c r="AF1766" t="str" s="23">
        <v>805911:526969:herdShare</v>
      </c>
      <c r="AG1766" t="str" s="23">
        <v>No</v>
      </c>
      <c r="AH1766" t="str" s="23">
        <v>Yes</v>
      </c>
      <c r="AI1766" s="18">
        <v>110</v>
      </c>
    </row>
    <row r="1767" ht="32" customHeight="1">
      <c r="A1767" t="str" s="7">
        <v>Little Wings</v>
      </c>
      <c r="B1767" t="str" s="7">
        <v>Frisee Lettuce</v>
      </c>
      <c r="C1767" t="str" s="7">
        <v>each</v>
      </c>
      <c r="D1767" t="str" s="7">
        <v>CSA Members</v>
      </c>
      <c r="E1767" s="12">
        <v>3.5</v>
      </c>
      <c r="F1767" s="13">
        <v>3.78</v>
      </c>
      <c r="G1767" s="13">
        <f>IF(AND(ISNUMBER(E1767),ISNUMBER(F1767)),F1767-E1767,"")</f>
        <v>0.28</v>
      </c>
      <c r="H1767" s="14">
        <f>IF(AND(ISNUMBER(E1767),E1767&gt;0,ISNUMBER(F1767)),F1767/E1767-1,"")</f>
        <v>0.07999999999999985</v>
      </c>
      <c r="I1767" t="str" s="15">
        <v>Unreviewed</v>
      </c>
      <c r="J1767" s="16"/>
      <c r="K1767" t="str" s="15">
        <v/>
      </c>
      <c r="L1767" s="17" t="str">
        <f>IF(AC1767="Local catalog","",IF(AG1767="Yes",IF(ISNUMBER(E1767),E1767,""),IF(I1767="Keep current",IF(ISNUMBER(E1767),E1767,""),IF(AH1767&lt;&gt;"Yes","",IF(I1767="Approve proposed",F1767,IF(AND(I1767="Use my price",AND(ISNUMBER(J1767),J1767&gt;0)),J1767,""))))))</f>
        <v/>
      </c>
      <c r="M1767" t="str" s="7">
        <f>IF(AND(AG1767="Yes",OR(I1767="Approve proposed",I1767="Use my price")),"CHECK: protected price kept current",IF(OR(I1767="Unreviewed",I1767=""),"Pending review",IF(I1767="Hold","On hold",IF(I1767="Keep current",IF(ISNUMBER(E1767),"Kept current","CHECK: no confirmed current price"),IF(AH1767&lt;&gt;"Yes","CHECK: source needs review",IF(AND(I1767="Use my price",NOT(AND(ISNUMBER(J1767),J1767&gt;0))),"CHECK: enter a price above zero",IF(NOT(OR(I1767="Approve proposed",I1767="Use my price")),"CHECK: choose a listed decision",IF(OR(NOT(ISNUMBER(L1767)),L1767&lt;=0,NOT(ISNUMBER(Y1767)),Y1767&lt;=0,X1767&gt;=1),"CHECK: price or base unavailable",IF(L1767/(Y1767*(1-X1767))-1&lt;0,"CHECK: price below local base","Ready")))))))))</f>
        <v>Pending review</v>
      </c>
      <c r="N1767" s="18">
        <v>3.5</v>
      </c>
      <c r="O1767" s="19">
        <v>0.4</v>
      </c>
      <c r="P1767" s="14">
        <v>0.512</v>
      </c>
      <c r="Q1767" s="20" t="str">
        <f>IF(AND(ISNUMBER(L1767),ISNUMBER(Y1767),Y1767&gt;0,X1767&lt;1),ROUND(L1767/(Y1767*(1-X1767))-1,4),"")</f>
        <v/>
      </c>
      <c r="R1767" s="12">
        <v>0</v>
      </c>
      <c r="S1767" s="13">
        <f>IF(AND(ISNUMBER(E1767),E1767&gt;0,ISNUMBER(F1767)),R1767*(F1767/E1767-1)*(1-'Start Here'!$B$16),0)</f>
        <v>0</v>
      </c>
      <c r="T1767" s="17">
        <f>IF(AND(M1767="Ready",OR(I1767="Approve proposed",AND(I1767="Use my price",AND(ISNUMBER(J1767),J1767&gt;0))),ISNUMBER(L1767),E1767&gt;0),R1767*(L1767/E1767-1)*(1-'Start Here'!$B$16),0)</f>
        <v>0</v>
      </c>
      <c r="U1767" t="str" s="6">
        <v/>
      </c>
      <c r="V1767" t="str" s="21">
        <v>Yes</v>
      </c>
      <c r="W1767" t="str" s="21">
        <v>No</v>
      </c>
      <c r="X1767" s="22">
        <v>0</v>
      </c>
      <c r="Y1767" s="18">
        <v>2.5</v>
      </c>
      <c r="AB1767" t="str" s="6">
        <v>2026-10-01 10:41:27 UTC</v>
      </c>
      <c r="AC1767" t="str" s="6">
        <v>Local Line cache</v>
      </c>
      <c r="AD1767" s="23">
        <v>805911</v>
      </c>
      <c r="AE1767" s="23">
        <v>526969</v>
      </c>
      <c r="AF1767" t="str" s="23">
        <v>805911:526969:member</v>
      </c>
      <c r="AG1767" t="str" s="23">
        <v>No</v>
      </c>
      <c r="AH1767" t="str" s="23">
        <v>Yes</v>
      </c>
      <c r="AI1767" s="18">
        <v>0</v>
      </c>
    </row>
    <row r="1768" ht="32" customHeight="1">
      <c r="A1768" t="str" s="7">
        <v>Little Wings</v>
      </c>
      <c r="B1768" t="str" s="7">
        <v>Frisee Lettuce</v>
      </c>
      <c r="C1768" t="str" s="7">
        <v>each</v>
      </c>
      <c r="D1768" t="str" s="7">
        <v>Guest Basket</v>
      </c>
      <c r="E1768" s="12">
        <v>3.5</v>
      </c>
      <c r="F1768" s="13">
        <v>3.78</v>
      </c>
      <c r="G1768" s="13">
        <f>IF(AND(ISNUMBER(E1768),ISNUMBER(F1768)),F1768-E1768,"")</f>
        <v>0.28</v>
      </c>
      <c r="H1768" s="14">
        <f>IF(AND(ISNUMBER(E1768),E1768&gt;0,ISNUMBER(F1768)),F1768/E1768-1,"")</f>
        <v>0.07999999999999985</v>
      </c>
      <c r="I1768" t="str" s="15">
        <v>Unreviewed</v>
      </c>
      <c r="J1768" s="16"/>
      <c r="K1768" t="str" s="15">
        <v/>
      </c>
      <c r="L1768" s="17" t="str">
        <f>IF(AC1768="Local catalog","",IF(AG1768="Yes",IF(ISNUMBER(E1768),E1768,""),IF(I1768="Keep current",IF(ISNUMBER(E1768),E1768,""),IF(AH1768&lt;&gt;"Yes","",IF(I1768="Approve proposed",F1768,IF(AND(I1768="Use my price",AND(ISNUMBER(J1768),J1768&gt;0)),J1768,""))))))</f>
        <v/>
      </c>
      <c r="M1768" t="str" s="7">
        <f>IF(AND(AG1768="Yes",OR(I1768="Approve proposed",I1768="Use my price")),"CHECK: protected price kept current",IF(OR(I1768="Unreviewed",I1768=""),"Pending review",IF(I1768="Hold","On hold",IF(I1768="Keep current",IF(ISNUMBER(E1768),"Kept current","CHECK: no confirmed current price"),IF(AH1768&lt;&gt;"Yes","CHECK: source needs review",IF(AND(I1768="Use my price",NOT(AND(ISNUMBER(J1768),J1768&gt;0))),"CHECK: enter a price above zero",IF(NOT(OR(I1768="Approve proposed",I1768="Use my price")),"CHECK: choose a listed decision",IF(OR(NOT(ISNUMBER(L1768)),L1768&lt;=0,NOT(ISNUMBER(Y1768)),Y1768&lt;=0,X1768&gt;=1),"CHECK: price or base unavailable",IF(L1768/(Y1768*(1-X1768))-1&lt;0,"CHECK: price below local base","Ready")))))))))</f>
        <v>Pending review</v>
      </c>
      <c r="N1768" s="18">
        <v>3.5</v>
      </c>
      <c r="O1768" s="19">
        <v>0.4</v>
      </c>
      <c r="P1768" s="14">
        <v>0.512</v>
      </c>
      <c r="Q1768" s="20" t="str">
        <f>IF(AND(ISNUMBER(L1768),ISNUMBER(Y1768),Y1768&gt;0,X1768&lt;1),ROUND(L1768/(Y1768*(1-X1768))-1,4),"")</f>
        <v/>
      </c>
      <c r="R1768" s="12">
        <v>10.5</v>
      </c>
      <c r="S1768" s="13">
        <f>IF(AND(ISNUMBER(E1768),E1768&gt;0,ISNUMBER(F1768)),R1768*(F1768/E1768-1)*(1-'Start Here'!$B$16),0)</f>
        <v>0.8147999999999984</v>
      </c>
      <c r="T1768" s="17">
        <f>IF(AND(M1768="Ready",OR(I1768="Approve proposed",AND(I1768="Use my price",AND(ISNUMBER(J1768),J1768&gt;0))),ISNUMBER(L1768),E1768&gt;0),R1768*(L1768/E1768-1)*(1-'Start Here'!$B$16),0)</f>
        <v>0</v>
      </c>
      <c r="U1768" t="str" s="6">
        <v/>
      </c>
      <c r="V1768" t="str" s="21">
        <v>Yes</v>
      </c>
      <c r="W1768" t="str" s="21">
        <v>No</v>
      </c>
      <c r="X1768" s="22">
        <v>0</v>
      </c>
      <c r="Y1768" s="18">
        <v>2.5</v>
      </c>
      <c r="AB1768" t="str" s="6">
        <v>2026-10-01 10:41:27 UTC</v>
      </c>
      <c r="AC1768" t="str" s="6">
        <v>Local Line cache</v>
      </c>
      <c r="AD1768" s="23">
        <v>805911</v>
      </c>
      <c r="AE1768" s="23">
        <v>526969</v>
      </c>
      <c r="AF1768" t="str" s="23">
        <v>805911:526969:guest</v>
      </c>
      <c r="AG1768" t="str" s="23">
        <v>No</v>
      </c>
      <c r="AH1768" t="str" s="23">
        <v>Yes</v>
      </c>
      <c r="AI1768" s="18">
        <v>7.5</v>
      </c>
    </row>
    <row r="1769" ht="32" customHeight="1">
      <c r="A1769" t="str" s="7">
        <v>Little Wings</v>
      </c>
      <c r="B1769" t="str" s="7">
        <v>Frisee Lettuce</v>
      </c>
      <c r="C1769" t="str" s="7">
        <v>each</v>
      </c>
      <c r="D1769" t="str" s="7">
        <v>SNAP</v>
      </c>
      <c r="E1769" s="12">
        <v>3.5</v>
      </c>
      <c r="F1769" s="13">
        <v>3.5</v>
      </c>
      <c r="G1769" s="13">
        <f>IF(AND(ISNUMBER(E1769),ISNUMBER(F1769)),F1769-E1769,"")</f>
        <v>0</v>
      </c>
      <c r="H1769" s="14">
        <f>IF(AND(ISNUMBER(E1769),E1769&gt;0,ISNUMBER(F1769)),F1769/E1769-1,"")</f>
        <v>0</v>
      </c>
      <c r="I1769" t="str" s="15">
        <v>Keep current</v>
      </c>
      <c r="J1769" s="16"/>
      <c r="K1769" t="str" s="15">
        <v/>
      </c>
      <c r="L1769" s="17">
        <f>IF(AC1769="Local catalog","",IF(AG1769="Yes",IF(ISNUMBER(E1769),E1769,""),IF(I1769="Keep current",IF(ISNUMBER(E1769),E1769,""),IF(AH1769&lt;&gt;"Yes","",IF(I1769="Approve proposed",F1769,IF(AND(I1769="Use my price",AND(ISNUMBER(J1769),J1769&gt;0)),J1769,""))))))</f>
        <v>3.5</v>
      </c>
      <c r="M1769" t="str" s="7">
        <f>IF(AND(AG1769="Yes",OR(I1769="Approve proposed",I1769="Use my price")),"CHECK: protected price kept current",IF(OR(I1769="Unreviewed",I1769=""),"Pending review",IF(I1769="Hold","On hold",IF(I1769="Keep current",IF(ISNUMBER(E1769),"Kept current","CHECK: no confirmed current price"),IF(AH1769&lt;&gt;"Yes","CHECK: source needs review",IF(AND(I1769="Use my price",NOT(AND(ISNUMBER(J1769),J1769&gt;0))),"CHECK: enter a price above zero",IF(NOT(OR(I1769="Approve proposed",I1769="Use my price")),"CHECK: choose a listed decision",IF(OR(NOT(ISNUMBER(L1769)),L1769&lt;=0,NOT(ISNUMBER(Y1769)),Y1769&lt;=0,X1769&gt;=1),"CHECK: price or base unavailable",IF(L1769/(Y1769*(1-X1769))-1&lt;0,"CHECK: price below local base","Ready")))))))))</f>
        <v>Kept current</v>
      </c>
      <c r="N1769" s="18">
        <v>3.5</v>
      </c>
      <c r="O1769" s="19">
        <v>0.4</v>
      </c>
      <c r="P1769" s="14">
        <v>0.4</v>
      </c>
      <c r="Q1769" s="20">
        <f>IF(AND(ISNUMBER(L1769),ISNUMBER(Y1769),Y1769&gt;0,X1769&lt;1),ROUND(L1769/(Y1769*(1-X1769))-1,4),"")</f>
        <v>0.4</v>
      </c>
      <c r="R1769" s="12">
        <v>0</v>
      </c>
      <c r="S1769" s="13">
        <f>IF(AND(ISNUMBER(E1769),E1769&gt;0,ISNUMBER(F1769)),R1769*(F1769/E1769-1)*(1-'Start Here'!$B$16),0)</f>
        <v>0</v>
      </c>
      <c r="T1769" s="17">
        <f>IF(AND(M1769="Ready",OR(I1769="Approve proposed",AND(I1769="Use my price",AND(ISNUMBER(J1769),J1769&gt;0))),ISNUMBER(L1769),E1769&gt;0),R1769*(L1769/E1769-1)*(1-'Start Here'!$B$16),0)</f>
        <v>0</v>
      </c>
      <c r="U1769" t="str" s="6">
        <v>SNAP: preserve existing selling price</v>
      </c>
      <c r="V1769" t="str" s="21">
        <v>Yes</v>
      </c>
      <c r="W1769" t="str" s="21">
        <v>No</v>
      </c>
      <c r="X1769" s="22">
        <v>0</v>
      </c>
      <c r="Y1769" s="18">
        <v>2.5</v>
      </c>
      <c r="AB1769" t="str" s="6">
        <v>2026-10-01 10:41:27 UTC</v>
      </c>
      <c r="AC1769" t="str" s="6">
        <v>Local Line cache</v>
      </c>
      <c r="AD1769" s="23">
        <v>805911</v>
      </c>
      <c r="AE1769" s="23">
        <v>526969</v>
      </c>
      <c r="AF1769" t="str" s="23">
        <v>805911:526969:snap</v>
      </c>
      <c r="AG1769" t="str" s="23">
        <v>Yes</v>
      </c>
      <c r="AH1769" t="str" s="23">
        <v>Yes</v>
      </c>
      <c r="AI1769" s="18">
        <v>0</v>
      </c>
    </row>
    <row r="1770" ht="32" customHeight="1">
      <c r="A1770" t="str" s="7">
        <v>Little Wings</v>
      </c>
      <c r="B1770" t="str" s="7">
        <v>Green  Butterhead Lettuce</v>
      </c>
      <c r="C1770" t="str" s="7">
        <v>each</v>
      </c>
      <c r="D1770" t="str" s="7">
        <v>Herd Share Members</v>
      </c>
      <c r="E1770" s="12">
        <v>2.8</v>
      </c>
      <c r="F1770" s="13">
        <v>3.02</v>
      </c>
      <c r="G1770" s="13">
        <f>IF(AND(ISNUMBER(E1770),ISNUMBER(F1770)),F1770-E1770,"")</f>
        <v>0.22</v>
      </c>
      <c r="H1770" s="14">
        <f>IF(AND(ISNUMBER(E1770),E1770&gt;0,ISNUMBER(F1770)),F1770/E1770-1,"")</f>
        <v>0.07857142857142874</v>
      </c>
      <c r="I1770" t="str" s="15">
        <v>Unreviewed</v>
      </c>
      <c r="J1770" s="16"/>
      <c r="K1770" t="str" s="15">
        <v/>
      </c>
      <c r="L1770" s="17" t="str">
        <f>IF(AC1770="Local catalog","",IF(AG1770="Yes",IF(ISNUMBER(E1770),E1770,""),IF(I1770="Keep current",IF(ISNUMBER(E1770),E1770,""),IF(AH1770&lt;&gt;"Yes","",IF(I1770="Approve proposed",F1770,IF(AND(I1770="Use my price",AND(ISNUMBER(J1770),J1770&gt;0)),J1770,""))))))</f>
        <v/>
      </c>
      <c r="M1770" t="str" s="7">
        <f>IF(AND(AG1770="Yes",OR(I1770="Approve proposed",I1770="Use my price")),"CHECK: protected price kept current",IF(OR(I1770="Unreviewed",I1770=""),"Pending review",IF(I1770="Hold","On hold",IF(I1770="Keep current",IF(ISNUMBER(E1770),"Kept current","CHECK: no confirmed current price"),IF(AH1770&lt;&gt;"Yes","CHECK: source needs review",IF(AND(I1770="Use my price",NOT(AND(ISNUMBER(J1770),J1770&gt;0))),"CHECK: enter a price above zero",IF(NOT(OR(I1770="Approve proposed",I1770="Use my price")),"CHECK: choose a listed decision",IF(OR(NOT(ISNUMBER(L1770)),L1770&lt;=0,NOT(ISNUMBER(Y1770)),Y1770&lt;=0,X1770&gt;=1),"CHECK: price or base unavailable",IF(L1770/(Y1770*(1-X1770))-1&lt;0,"CHECK: price below local base","Ready")))))))))</f>
        <v>Pending review</v>
      </c>
      <c r="N1770" s="18">
        <v>2.8</v>
      </c>
      <c r="O1770" s="19">
        <v>0.4</v>
      </c>
      <c r="P1770" s="14">
        <v>0.51</v>
      </c>
      <c r="Q1770" s="20" t="str">
        <f>IF(AND(ISNUMBER(L1770),ISNUMBER(Y1770),Y1770&gt;0,X1770&lt;1),ROUND(L1770/(Y1770*(1-X1770))-1,4),"")</f>
        <v/>
      </c>
      <c r="R1770" s="12">
        <v>44.8</v>
      </c>
      <c r="S1770" s="13">
        <f>IF(AND(ISNUMBER(E1770),E1770&gt;0,ISNUMBER(F1770)),R1770*(F1770/E1770-1)*(1-'Start Here'!$B$16),0)</f>
        <v>3.4144000000000068</v>
      </c>
      <c r="T1770" s="17">
        <f>IF(AND(M1770="Ready",OR(I1770="Approve proposed",AND(I1770="Use my price",AND(ISNUMBER(J1770),J1770&gt;0))),ISNUMBER(L1770),E1770&gt;0),R1770*(L1770/E1770-1)*(1-'Start Here'!$B$16),0)</f>
        <v>0</v>
      </c>
      <c r="U1770" t="str" s="6">
        <v>Currently hidden; do not activate automatically</v>
      </c>
      <c r="V1770" t="str" s="21">
        <v>No</v>
      </c>
      <c r="W1770" t="str" s="21">
        <v>No</v>
      </c>
      <c r="X1770" s="22">
        <v>0</v>
      </c>
      <c r="Y1770" s="18">
        <v>2</v>
      </c>
      <c r="AB1770" t="str" s="6">
        <v>2026-10-01 10:41:27 UTC</v>
      </c>
      <c r="AC1770" t="str" s="6">
        <v>Local Line cache</v>
      </c>
      <c r="AD1770" s="23">
        <v>805869</v>
      </c>
      <c r="AE1770" s="23">
        <v>526927</v>
      </c>
      <c r="AF1770" t="str" s="23">
        <v>805869:526927:herdShare</v>
      </c>
      <c r="AG1770" t="str" s="23">
        <v>No</v>
      </c>
      <c r="AH1770" t="str" s="23">
        <v>Yes</v>
      </c>
      <c r="AI1770" s="18">
        <v>32</v>
      </c>
    </row>
    <row r="1771" ht="32" customHeight="1">
      <c r="A1771" t="str" s="7">
        <v>Little Wings</v>
      </c>
      <c r="B1771" t="str" s="7">
        <v>Green  Butterhead Lettuce</v>
      </c>
      <c r="C1771" t="str" s="7">
        <v>each</v>
      </c>
      <c r="D1771" t="str" s="7">
        <v>CSA Members</v>
      </c>
      <c r="E1771" s="12">
        <v>2.8</v>
      </c>
      <c r="F1771" s="13">
        <v>3.02</v>
      </c>
      <c r="G1771" s="13">
        <f>IF(AND(ISNUMBER(E1771),ISNUMBER(F1771)),F1771-E1771,"")</f>
        <v>0.22</v>
      </c>
      <c r="H1771" s="14">
        <f>IF(AND(ISNUMBER(E1771),E1771&gt;0,ISNUMBER(F1771)),F1771/E1771-1,"")</f>
        <v>0.07857142857142874</v>
      </c>
      <c r="I1771" t="str" s="15">
        <v>Unreviewed</v>
      </c>
      <c r="J1771" s="16"/>
      <c r="K1771" t="str" s="15">
        <v/>
      </c>
      <c r="L1771" s="17" t="str">
        <f>IF(AC1771="Local catalog","",IF(AG1771="Yes",IF(ISNUMBER(E1771),E1771,""),IF(I1771="Keep current",IF(ISNUMBER(E1771),E1771,""),IF(AH1771&lt;&gt;"Yes","",IF(I1771="Approve proposed",F1771,IF(AND(I1771="Use my price",AND(ISNUMBER(J1771),J1771&gt;0)),J1771,""))))))</f>
        <v/>
      </c>
      <c r="M1771" t="str" s="7">
        <f>IF(AND(AG1771="Yes",OR(I1771="Approve proposed",I1771="Use my price")),"CHECK: protected price kept current",IF(OR(I1771="Unreviewed",I1771=""),"Pending review",IF(I1771="Hold","On hold",IF(I1771="Keep current",IF(ISNUMBER(E1771),"Kept current","CHECK: no confirmed current price"),IF(AH1771&lt;&gt;"Yes","CHECK: source needs review",IF(AND(I1771="Use my price",NOT(AND(ISNUMBER(J1771),J1771&gt;0))),"CHECK: enter a price above zero",IF(NOT(OR(I1771="Approve proposed",I1771="Use my price")),"CHECK: choose a listed decision",IF(OR(NOT(ISNUMBER(L1771)),L1771&lt;=0,NOT(ISNUMBER(Y1771)),Y1771&lt;=0,X1771&gt;=1),"CHECK: price or base unavailable",IF(L1771/(Y1771*(1-X1771))-1&lt;0,"CHECK: price below local base","Ready")))))))))</f>
        <v>Pending review</v>
      </c>
      <c r="N1771" s="18">
        <v>2.8</v>
      </c>
      <c r="O1771" s="19">
        <v>0.4</v>
      </c>
      <c r="P1771" s="14">
        <v>0.51</v>
      </c>
      <c r="Q1771" s="20" t="str">
        <f>IF(AND(ISNUMBER(L1771),ISNUMBER(Y1771),Y1771&gt;0,X1771&lt;1),ROUND(L1771/(Y1771*(1-X1771))-1,4),"")</f>
        <v/>
      </c>
      <c r="R1771" s="12">
        <v>0</v>
      </c>
      <c r="S1771" s="13">
        <f>IF(AND(ISNUMBER(E1771),E1771&gt;0,ISNUMBER(F1771)),R1771*(F1771/E1771-1)*(1-'Start Here'!$B$16),0)</f>
        <v>0</v>
      </c>
      <c r="T1771" s="17">
        <f>IF(AND(M1771="Ready",OR(I1771="Approve proposed",AND(I1771="Use my price",AND(ISNUMBER(J1771),J1771&gt;0))),ISNUMBER(L1771),E1771&gt;0),R1771*(L1771/E1771-1)*(1-'Start Here'!$B$16),0)</f>
        <v>0</v>
      </c>
      <c r="U1771" t="str" s="6">
        <v>Currently hidden; do not activate automatically</v>
      </c>
      <c r="V1771" t="str" s="21">
        <v>No</v>
      </c>
      <c r="W1771" t="str" s="21">
        <v>No</v>
      </c>
      <c r="X1771" s="22">
        <v>0</v>
      </c>
      <c r="Y1771" s="18">
        <v>2</v>
      </c>
      <c r="AB1771" t="str" s="6">
        <v>2026-10-01 10:41:27 UTC</v>
      </c>
      <c r="AC1771" t="str" s="6">
        <v>Local Line cache</v>
      </c>
      <c r="AD1771" s="23">
        <v>805869</v>
      </c>
      <c r="AE1771" s="23">
        <v>526927</v>
      </c>
      <c r="AF1771" t="str" s="23">
        <v>805869:526927:member</v>
      </c>
      <c r="AG1771" t="str" s="23">
        <v>No</v>
      </c>
      <c r="AH1771" t="str" s="23">
        <v>Yes</v>
      </c>
      <c r="AI1771" s="18">
        <v>0</v>
      </c>
    </row>
    <row r="1772" ht="32" customHeight="1">
      <c r="A1772" t="str" s="7">
        <v>Little Wings</v>
      </c>
      <c r="B1772" t="str" s="7">
        <v>Green  Butterhead Lettuce</v>
      </c>
      <c r="C1772" t="str" s="7">
        <v>each</v>
      </c>
      <c r="D1772" t="str" s="7">
        <v>Guest Basket</v>
      </c>
      <c r="E1772" s="12">
        <v>2.8</v>
      </c>
      <c r="F1772" s="13">
        <v>3.02</v>
      </c>
      <c r="G1772" s="13">
        <f>IF(AND(ISNUMBER(E1772),ISNUMBER(F1772)),F1772-E1772,"")</f>
        <v>0.22</v>
      </c>
      <c r="H1772" s="14">
        <f>IF(AND(ISNUMBER(E1772),E1772&gt;0,ISNUMBER(F1772)),F1772/E1772-1,"")</f>
        <v>0.07857142857142874</v>
      </c>
      <c r="I1772" t="str" s="15">
        <v>Unreviewed</v>
      </c>
      <c r="J1772" s="16"/>
      <c r="K1772" t="str" s="15">
        <v/>
      </c>
      <c r="L1772" s="17" t="str">
        <f>IF(AC1772="Local catalog","",IF(AG1772="Yes",IF(ISNUMBER(E1772),E1772,""),IF(I1772="Keep current",IF(ISNUMBER(E1772),E1772,""),IF(AH1772&lt;&gt;"Yes","",IF(I1772="Approve proposed",F1772,IF(AND(I1772="Use my price",AND(ISNUMBER(J1772),J1772&gt;0)),J1772,""))))))</f>
        <v/>
      </c>
      <c r="M1772" t="str" s="7">
        <f>IF(AND(AG1772="Yes",OR(I1772="Approve proposed",I1772="Use my price")),"CHECK: protected price kept current",IF(OR(I1772="Unreviewed",I1772=""),"Pending review",IF(I1772="Hold","On hold",IF(I1772="Keep current",IF(ISNUMBER(E1772),"Kept current","CHECK: no confirmed current price"),IF(AH1772&lt;&gt;"Yes","CHECK: source needs review",IF(AND(I1772="Use my price",NOT(AND(ISNUMBER(J1772),J1772&gt;0))),"CHECK: enter a price above zero",IF(NOT(OR(I1772="Approve proposed",I1772="Use my price")),"CHECK: choose a listed decision",IF(OR(NOT(ISNUMBER(L1772)),L1772&lt;=0,NOT(ISNUMBER(Y1772)),Y1772&lt;=0,X1772&gt;=1),"CHECK: price or base unavailable",IF(L1772/(Y1772*(1-X1772))-1&lt;0,"CHECK: price below local base","Ready")))))))))</f>
        <v>Pending review</v>
      </c>
      <c r="N1772" s="18">
        <v>2.8</v>
      </c>
      <c r="O1772" s="19">
        <v>0.4</v>
      </c>
      <c r="P1772" s="14">
        <v>0.51</v>
      </c>
      <c r="Q1772" s="20" t="str">
        <f>IF(AND(ISNUMBER(L1772),ISNUMBER(Y1772),Y1772&gt;0,X1772&lt;1),ROUND(L1772/(Y1772*(1-X1772))-1,4),"")</f>
        <v/>
      </c>
      <c r="R1772" s="12">
        <v>0</v>
      </c>
      <c r="S1772" s="13">
        <f>IF(AND(ISNUMBER(E1772),E1772&gt;0,ISNUMBER(F1772)),R1772*(F1772/E1772-1)*(1-'Start Here'!$B$16),0)</f>
        <v>0</v>
      </c>
      <c r="T1772" s="17">
        <f>IF(AND(M1772="Ready",OR(I1772="Approve proposed",AND(I1772="Use my price",AND(ISNUMBER(J1772),J1772&gt;0))),ISNUMBER(L1772),E1772&gt;0),R1772*(L1772/E1772-1)*(1-'Start Here'!$B$16),0)</f>
        <v>0</v>
      </c>
      <c r="U1772" t="str" s="6">
        <v>Currently hidden; do not activate automatically</v>
      </c>
      <c r="V1772" t="str" s="21">
        <v>No</v>
      </c>
      <c r="W1772" t="str" s="21">
        <v>No</v>
      </c>
      <c r="X1772" s="22">
        <v>0</v>
      </c>
      <c r="Y1772" s="18">
        <v>2</v>
      </c>
      <c r="AB1772" t="str" s="6">
        <v>2026-10-01 10:41:27 UTC</v>
      </c>
      <c r="AC1772" t="str" s="6">
        <v>Local Line cache</v>
      </c>
      <c r="AD1772" s="23">
        <v>805869</v>
      </c>
      <c r="AE1772" s="23">
        <v>526927</v>
      </c>
      <c r="AF1772" t="str" s="23">
        <v>805869:526927:guest</v>
      </c>
      <c r="AG1772" t="str" s="23">
        <v>No</v>
      </c>
      <c r="AH1772" t="str" s="23">
        <v>Yes</v>
      </c>
      <c r="AI1772" s="18">
        <v>0</v>
      </c>
    </row>
    <row r="1773" ht="32" customHeight="1">
      <c r="A1773" t="str" s="7">
        <v>Little Wings</v>
      </c>
      <c r="B1773" t="str" s="7">
        <v>Green  Butterhead Lettuce</v>
      </c>
      <c r="C1773" t="str" s="7">
        <v>each</v>
      </c>
      <c r="D1773" t="str" s="7">
        <v>SNAP</v>
      </c>
      <c r="E1773" s="12">
        <v>2.8</v>
      </c>
      <c r="F1773" s="13">
        <v>2.8</v>
      </c>
      <c r="G1773" s="13">
        <f>IF(AND(ISNUMBER(E1773),ISNUMBER(F1773)),F1773-E1773,"")</f>
        <v>0</v>
      </c>
      <c r="H1773" s="14">
        <f>IF(AND(ISNUMBER(E1773),E1773&gt;0,ISNUMBER(F1773)),F1773/E1773-1,"")</f>
        <v>0</v>
      </c>
      <c r="I1773" t="str" s="15">
        <v>Keep current</v>
      </c>
      <c r="J1773" s="16"/>
      <c r="K1773" t="str" s="15">
        <v/>
      </c>
      <c r="L1773" s="17">
        <f>IF(AC1773="Local catalog","",IF(AG1773="Yes",IF(ISNUMBER(E1773),E1773,""),IF(I1773="Keep current",IF(ISNUMBER(E1773),E1773,""),IF(AH1773&lt;&gt;"Yes","",IF(I1773="Approve proposed",F1773,IF(AND(I1773="Use my price",AND(ISNUMBER(J1773),J1773&gt;0)),J1773,""))))))</f>
        <v>2.8</v>
      </c>
      <c r="M1773" t="str" s="7">
        <f>IF(AND(AG1773="Yes",OR(I1773="Approve proposed",I1773="Use my price")),"CHECK: protected price kept current",IF(OR(I1773="Unreviewed",I1773=""),"Pending review",IF(I1773="Hold","On hold",IF(I1773="Keep current",IF(ISNUMBER(E1773),"Kept current","CHECK: no confirmed current price"),IF(AH1773&lt;&gt;"Yes","CHECK: source needs review",IF(AND(I1773="Use my price",NOT(AND(ISNUMBER(J1773),J1773&gt;0))),"CHECK: enter a price above zero",IF(NOT(OR(I1773="Approve proposed",I1773="Use my price")),"CHECK: choose a listed decision",IF(OR(NOT(ISNUMBER(L1773)),L1773&lt;=0,NOT(ISNUMBER(Y1773)),Y1773&lt;=0,X1773&gt;=1),"CHECK: price or base unavailable",IF(L1773/(Y1773*(1-X1773))-1&lt;0,"CHECK: price below local base","Ready")))))))))</f>
        <v>Kept current</v>
      </c>
      <c r="N1773" s="18">
        <v>2.8</v>
      </c>
      <c r="O1773" s="19">
        <v>0.4</v>
      </c>
      <c r="P1773" s="14">
        <v>0.4</v>
      </c>
      <c r="Q1773" s="20">
        <f>IF(AND(ISNUMBER(L1773),ISNUMBER(Y1773),Y1773&gt;0,X1773&lt;1),ROUND(L1773/(Y1773*(1-X1773))-1,4),"")</f>
        <v>0.4</v>
      </c>
      <c r="R1773" s="12">
        <v>0</v>
      </c>
      <c r="S1773" s="13">
        <f>IF(AND(ISNUMBER(E1773),E1773&gt;0,ISNUMBER(F1773)),R1773*(F1773/E1773-1)*(1-'Start Here'!$B$16),0)</f>
        <v>0</v>
      </c>
      <c r="T1773" s="17">
        <f>IF(AND(M1773="Ready",OR(I1773="Approve proposed",AND(I1773="Use my price",AND(ISNUMBER(J1773),J1773&gt;0))),ISNUMBER(L1773),E1773&gt;0),R1773*(L1773/E1773-1)*(1-'Start Here'!$B$16),0)</f>
        <v>0</v>
      </c>
      <c r="U1773" t="str" s="6">
        <v>SNAP: preserve existing selling price; Currently hidden; do not activate automatically</v>
      </c>
      <c r="V1773" t="str" s="21">
        <v>No</v>
      </c>
      <c r="W1773" t="str" s="21">
        <v>No</v>
      </c>
      <c r="X1773" s="22">
        <v>0</v>
      </c>
      <c r="Y1773" s="18">
        <v>2</v>
      </c>
      <c r="AB1773" t="str" s="6">
        <v>2026-10-01 10:41:27 UTC</v>
      </c>
      <c r="AC1773" t="str" s="6">
        <v>Local Line cache</v>
      </c>
      <c r="AD1773" s="23">
        <v>805869</v>
      </c>
      <c r="AE1773" s="23">
        <v>526927</v>
      </c>
      <c r="AF1773" t="str" s="23">
        <v>805869:526927:snap</v>
      </c>
      <c r="AG1773" t="str" s="23">
        <v>Yes</v>
      </c>
      <c r="AH1773" t="str" s="23">
        <v>Yes</v>
      </c>
      <c r="AI1773" s="18">
        <v>0</v>
      </c>
    </row>
    <row r="1774" ht="32" customHeight="1">
      <c r="A1774" t="str" s="7">
        <v>Little Wings</v>
      </c>
      <c r="B1774" t="str" s="7">
        <v>Green beans</v>
      </c>
      <c r="C1774" t="str" s="7">
        <v>pound</v>
      </c>
      <c r="D1774" t="str" s="7">
        <v>Herd Share Members</v>
      </c>
      <c r="E1774" s="12">
        <v>6.3</v>
      </c>
      <c r="F1774" s="13">
        <v>6.8</v>
      </c>
      <c r="G1774" s="13">
        <f>IF(AND(ISNUMBER(E1774),ISNUMBER(F1774)),F1774-E1774,"")</f>
        <v>0.5</v>
      </c>
      <c r="H1774" s="14">
        <f>IF(AND(ISNUMBER(E1774),E1774&gt;0,ISNUMBER(F1774)),F1774/E1774-1,"")</f>
        <v>0.0793650793650793</v>
      </c>
      <c r="I1774" t="str" s="15">
        <v>Unreviewed</v>
      </c>
      <c r="J1774" s="16"/>
      <c r="K1774" t="str" s="15">
        <v/>
      </c>
      <c r="L1774" s="17" t="str">
        <f>IF(AC1774="Local catalog","",IF(AG1774="Yes",IF(ISNUMBER(E1774),E1774,""),IF(I1774="Keep current",IF(ISNUMBER(E1774),E1774,""),IF(AH1774&lt;&gt;"Yes","",IF(I1774="Approve proposed",F1774,IF(AND(I1774="Use my price",AND(ISNUMBER(J1774),J1774&gt;0)),J1774,""))))))</f>
        <v/>
      </c>
      <c r="M1774" t="str" s="7">
        <f>IF(AND(AG1774="Yes",OR(I1774="Approve proposed",I1774="Use my price")),"CHECK: protected price kept current",IF(OR(I1774="Unreviewed",I1774=""),"Pending review",IF(I1774="Hold","On hold",IF(I1774="Keep current",IF(ISNUMBER(E1774),"Kept current","CHECK: no confirmed current price"),IF(AH1774&lt;&gt;"Yes","CHECK: source needs review",IF(AND(I1774="Use my price",NOT(AND(ISNUMBER(J1774),J1774&gt;0))),"CHECK: enter a price above zero",IF(NOT(OR(I1774="Approve proposed",I1774="Use my price")),"CHECK: choose a listed decision",IF(OR(NOT(ISNUMBER(L1774)),L1774&lt;=0,NOT(ISNUMBER(Y1774)),Y1774&lt;=0,X1774&gt;=1),"CHECK: price or base unavailable",IF(L1774/(Y1774*(1-X1774))-1&lt;0,"CHECK: price below local base","Ready")))))))))</f>
        <v>Pending review</v>
      </c>
      <c r="N1774" s="18">
        <v>6.3</v>
      </c>
      <c r="O1774" s="19">
        <v>0.4</v>
      </c>
      <c r="P1774" s="14">
        <v>0.5111</v>
      </c>
      <c r="Q1774" s="20" t="str">
        <f>IF(AND(ISNUMBER(L1774),ISNUMBER(Y1774),Y1774&gt;0,X1774&lt;1),ROUND(L1774/(Y1774*(1-X1774))-1,4),"")</f>
        <v/>
      </c>
      <c r="R1774" s="12">
        <v>289.8</v>
      </c>
      <c r="S1774" s="13">
        <f>IF(AND(ISNUMBER(E1774),E1774&gt;0,ISNUMBER(F1774)),R1774*(F1774/E1774-1)*(1-'Start Here'!$B$16),0)</f>
        <v>22.30999999999998</v>
      </c>
      <c r="T1774" s="17">
        <f>IF(AND(M1774="Ready",OR(I1774="Approve proposed",AND(I1774="Use my price",AND(ISNUMBER(J1774),J1774&gt;0))),ISNUMBER(L1774),E1774&gt;0),R1774*(L1774/E1774-1)*(1-'Start Here'!$B$16),0)</f>
        <v>0</v>
      </c>
      <c r="U1774" t="str" s="6">
        <v>Currently hidden; do not activate automatically</v>
      </c>
      <c r="V1774" t="str" s="21">
        <v>No</v>
      </c>
      <c r="W1774" t="str" s="21">
        <v>No</v>
      </c>
      <c r="X1774" s="22">
        <v>0</v>
      </c>
      <c r="Y1774" s="18">
        <v>4.5</v>
      </c>
      <c r="AB1774" t="str" s="6">
        <v>2026-10-01 10:41:27 UTC</v>
      </c>
      <c r="AC1774" t="str" s="6">
        <v>Local Line cache</v>
      </c>
      <c r="AD1774" s="23">
        <v>897379</v>
      </c>
      <c r="AE1774" s="23">
        <v>638626</v>
      </c>
      <c r="AF1774" t="str" s="23">
        <v>897379:638626:herdShare</v>
      </c>
      <c r="AG1774" t="str" s="23">
        <v>No</v>
      </c>
      <c r="AH1774" t="str" s="23">
        <v>Yes</v>
      </c>
      <c r="AI1774" s="18">
        <v>207</v>
      </c>
    </row>
    <row r="1775" ht="32" customHeight="1">
      <c r="A1775" t="str" s="7">
        <v>Little Wings</v>
      </c>
      <c r="B1775" t="str" s="7">
        <v>Green beans</v>
      </c>
      <c r="C1775" t="str" s="7">
        <v>pound</v>
      </c>
      <c r="D1775" t="str" s="7">
        <v>CSA Members</v>
      </c>
      <c r="E1775" s="12">
        <v>6.3</v>
      </c>
      <c r="F1775" s="13">
        <v>6.8</v>
      </c>
      <c r="G1775" s="13">
        <f>IF(AND(ISNUMBER(E1775),ISNUMBER(F1775)),F1775-E1775,"")</f>
        <v>0.5</v>
      </c>
      <c r="H1775" s="14">
        <f>IF(AND(ISNUMBER(E1775),E1775&gt;0,ISNUMBER(F1775)),F1775/E1775-1,"")</f>
        <v>0.0793650793650793</v>
      </c>
      <c r="I1775" t="str" s="15">
        <v>Unreviewed</v>
      </c>
      <c r="J1775" s="16"/>
      <c r="K1775" t="str" s="15">
        <v/>
      </c>
      <c r="L1775" s="17" t="str">
        <f>IF(AC1775="Local catalog","",IF(AG1775="Yes",IF(ISNUMBER(E1775),E1775,""),IF(I1775="Keep current",IF(ISNUMBER(E1775),E1775,""),IF(AH1775&lt;&gt;"Yes","",IF(I1775="Approve proposed",F1775,IF(AND(I1775="Use my price",AND(ISNUMBER(J1775),J1775&gt;0)),J1775,""))))))</f>
        <v/>
      </c>
      <c r="M1775" t="str" s="7">
        <f>IF(AND(AG1775="Yes",OR(I1775="Approve proposed",I1775="Use my price")),"CHECK: protected price kept current",IF(OR(I1775="Unreviewed",I1775=""),"Pending review",IF(I1775="Hold","On hold",IF(I1775="Keep current",IF(ISNUMBER(E1775),"Kept current","CHECK: no confirmed current price"),IF(AH1775&lt;&gt;"Yes","CHECK: source needs review",IF(AND(I1775="Use my price",NOT(AND(ISNUMBER(J1775),J1775&gt;0))),"CHECK: enter a price above zero",IF(NOT(OR(I1775="Approve proposed",I1775="Use my price")),"CHECK: choose a listed decision",IF(OR(NOT(ISNUMBER(L1775)),L1775&lt;=0,NOT(ISNUMBER(Y1775)),Y1775&lt;=0,X1775&gt;=1),"CHECK: price or base unavailable",IF(L1775/(Y1775*(1-X1775))-1&lt;0,"CHECK: price below local base","Ready")))))))))</f>
        <v>Pending review</v>
      </c>
      <c r="N1775" s="18">
        <v>6.3</v>
      </c>
      <c r="O1775" s="19">
        <v>0.4</v>
      </c>
      <c r="P1775" s="14">
        <v>0.5111</v>
      </c>
      <c r="Q1775" s="20" t="str">
        <f>IF(AND(ISNUMBER(L1775),ISNUMBER(Y1775),Y1775&gt;0,X1775&lt;1),ROUND(L1775/(Y1775*(1-X1775))-1,4),"")</f>
        <v/>
      </c>
      <c r="R1775" s="12">
        <v>0</v>
      </c>
      <c r="S1775" s="13">
        <f>IF(AND(ISNUMBER(E1775),E1775&gt;0,ISNUMBER(F1775)),R1775*(F1775/E1775-1)*(1-'Start Here'!$B$16),0)</f>
        <v>0</v>
      </c>
      <c r="T1775" s="17">
        <f>IF(AND(M1775="Ready",OR(I1775="Approve proposed",AND(I1775="Use my price",AND(ISNUMBER(J1775),J1775&gt;0))),ISNUMBER(L1775),E1775&gt;0),R1775*(L1775/E1775-1)*(1-'Start Here'!$B$16),0)</f>
        <v>0</v>
      </c>
      <c r="U1775" t="str" s="6">
        <v>Currently hidden; do not activate automatically</v>
      </c>
      <c r="V1775" t="str" s="21">
        <v>No</v>
      </c>
      <c r="W1775" t="str" s="21">
        <v>No</v>
      </c>
      <c r="X1775" s="22">
        <v>0</v>
      </c>
      <c r="Y1775" s="18">
        <v>4.5</v>
      </c>
      <c r="AB1775" t="str" s="6">
        <v>2026-10-01 10:41:27 UTC</v>
      </c>
      <c r="AC1775" t="str" s="6">
        <v>Local Line cache</v>
      </c>
      <c r="AD1775" s="23">
        <v>897379</v>
      </c>
      <c r="AE1775" s="23">
        <v>638626</v>
      </c>
      <c r="AF1775" t="str" s="23">
        <v>897379:638626:member</v>
      </c>
      <c r="AG1775" t="str" s="23">
        <v>No</v>
      </c>
      <c r="AH1775" t="str" s="23">
        <v>Yes</v>
      </c>
      <c r="AI1775" s="18">
        <v>0</v>
      </c>
    </row>
    <row r="1776" ht="32" customHeight="1">
      <c r="A1776" t="str" s="7">
        <v>Little Wings</v>
      </c>
      <c r="B1776" t="str" s="7">
        <v>Green beans</v>
      </c>
      <c r="C1776" t="str" s="7">
        <v>pound</v>
      </c>
      <c r="D1776" t="str" s="7">
        <v>Guest Basket</v>
      </c>
      <c r="G1776" s="13" t="str">
        <f>IF(AND(ISNUMBER(E1776),ISNUMBER(F1776)),F1776-E1776,"")</f>
        <v/>
      </c>
      <c r="H1776" s="14" t="str">
        <f>IF(AND(ISNUMBER(E1776),E1776&gt;0,ISNUMBER(F1776)),F1776/E1776-1,"")</f>
        <v/>
      </c>
      <c r="I1776" t="str" s="15">
        <v>Hold</v>
      </c>
      <c r="J1776" s="24"/>
      <c r="K1776" t="str" s="15">
        <v/>
      </c>
      <c r="L1776" s="17" t="str">
        <f>IF(AC1776="Local catalog","",IF(AG1776="Yes",IF(ISNUMBER(E1776),E1776,""),IF(I1776="Keep current",IF(ISNUMBER(E1776),E1776,""),IF(AH1776&lt;&gt;"Yes","",IF(I1776="Approve proposed",F1776,IF(AND(I1776="Use my price",AND(ISNUMBER(J1776),J1776&gt;0)),J1776,""))))))</f>
        <v/>
      </c>
      <c r="M1776" t="str" s="7">
        <f>IF(AND(AG1776="Yes",OR(I1776="Approve proposed",I1776="Use my price")),"CHECK: protected price kept current",IF(OR(I1776="Unreviewed",I1776=""),"Pending review",IF(I1776="Hold","On hold",IF(I1776="Keep current",IF(ISNUMBER(E1776),"Kept current","CHECK: no confirmed current price"),IF(AH1776&lt;&gt;"Yes","CHECK: source needs review",IF(AND(I1776="Use my price",NOT(AND(ISNUMBER(J1776),J1776&gt;0))),"CHECK: enter a price above zero",IF(NOT(OR(I1776="Approve proposed",I1776="Use my price")),"CHECK: choose a listed decision",IF(OR(NOT(ISNUMBER(L1776)),L1776&lt;=0,NOT(ISNUMBER(Y1776)),Y1776&lt;=0,X1776&gt;=1),"CHECK: price or base unavailable",IF(L1776/(Y1776*(1-X1776))-1&lt;0,"CHECK: price below local base","Ready")))))))))</f>
        <v>On hold</v>
      </c>
      <c r="N1776" s="18">
        <v>6.3</v>
      </c>
      <c r="O1776" s="19">
        <v>0.4</v>
      </c>
      <c r="Q1776" s="20" t="str">
        <f>IF(AND(ISNUMBER(L1776),ISNUMBER(Y1776),Y1776&gt;0,X1776&lt;1),ROUND(L1776/(Y1776*(1-X1776))-1,4),"")</f>
        <v/>
      </c>
      <c r="R1776" s="12">
        <v>0</v>
      </c>
      <c r="S1776" s="13">
        <f>IF(AND(ISNUMBER(E1776),E1776&gt;0,ISNUMBER(F1776)),R1776*(F1776/E1776-1)*(1-'Start Here'!$B$16),0)</f>
        <v>0</v>
      </c>
      <c r="T1776" s="17">
        <f>IF(AND(M1776="Ready",OR(I1776="Approve proposed",AND(I1776="Use my price",AND(ISNUMBER(J1776),J1776&gt;0))),ISNUMBER(L1776),E1776&gt;0),R1776*(L1776/E1776-1)*(1-'Start Here'!$B$16),0)</f>
        <v>0</v>
      </c>
      <c r="U1776" t="str" s="6">
        <v>No confirmed Local Line price/list; local calculation is reference only; Currently hidden; do not activate automatically</v>
      </c>
      <c r="V1776" t="str" s="21">
        <v>No</v>
      </c>
      <c r="W1776" t="str" s="21">
        <v>No</v>
      </c>
      <c r="X1776" s="22">
        <v>0</v>
      </c>
      <c r="Y1776" s="18">
        <v>4.5</v>
      </c>
      <c r="AB1776" t="str" s="6">
        <v/>
      </c>
      <c r="AC1776" t="str" s="6">
        <v>Local calculation only</v>
      </c>
      <c r="AD1776" s="23">
        <v>897379</v>
      </c>
      <c r="AE1776" s="23">
        <v>638626</v>
      </c>
      <c r="AF1776" t="str" s="23">
        <v>897379:638626:guest</v>
      </c>
      <c r="AG1776" t="str" s="23">
        <v>No</v>
      </c>
      <c r="AH1776" t="str" s="23">
        <v>No</v>
      </c>
      <c r="AI1776" s="18">
        <v>0</v>
      </c>
    </row>
    <row r="1777" ht="32" customHeight="1">
      <c r="A1777" t="str" s="7">
        <v>Little Wings</v>
      </c>
      <c r="B1777" t="str" s="7">
        <v>Green beans</v>
      </c>
      <c r="C1777" t="str" s="7">
        <v>pound</v>
      </c>
      <c r="D1777" t="str" s="7">
        <v>SNAP</v>
      </c>
      <c r="E1777" s="12">
        <v>6.3</v>
      </c>
      <c r="F1777" s="13">
        <v>6.3</v>
      </c>
      <c r="G1777" s="13">
        <f>IF(AND(ISNUMBER(E1777),ISNUMBER(F1777)),F1777-E1777,"")</f>
        <v>0</v>
      </c>
      <c r="H1777" s="14">
        <f>IF(AND(ISNUMBER(E1777),E1777&gt;0,ISNUMBER(F1777)),F1777/E1777-1,"")</f>
        <v>0</v>
      </c>
      <c r="I1777" t="str" s="15">
        <v>Keep current</v>
      </c>
      <c r="J1777" s="16"/>
      <c r="K1777" t="str" s="15">
        <v/>
      </c>
      <c r="L1777" s="17">
        <f>IF(AC1777="Local catalog","",IF(AG1777="Yes",IF(ISNUMBER(E1777),E1777,""),IF(I1777="Keep current",IF(ISNUMBER(E1777),E1777,""),IF(AH1777&lt;&gt;"Yes","",IF(I1777="Approve proposed",F1777,IF(AND(I1777="Use my price",AND(ISNUMBER(J1777),J1777&gt;0)),J1777,""))))))</f>
        <v>6.3</v>
      </c>
      <c r="M1777" t="str" s="7">
        <f>IF(AND(AG1777="Yes",OR(I1777="Approve proposed",I1777="Use my price")),"CHECK: protected price kept current",IF(OR(I1777="Unreviewed",I1777=""),"Pending review",IF(I1777="Hold","On hold",IF(I1777="Keep current",IF(ISNUMBER(E1777),"Kept current","CHECK: no confirmed current price"),IF(AH1777&lt;&gt;"Yes","CHECK: source needs review",IF(AND(I1777="Use my price",NOT(AND(ISNUMBER(J1777),J1777&gt;0))),"CHECK: enter a price above zero",IF(NOT(OR(I1777="Approve proposed",I1777="Use my price")),"CHECK: choose a listed decision",IF(OR(NOT(ISNUMBER(L1777)),L1777&lt;=0,NOT(ISNUMBER(Y1777)),Y1777&lt;=0,X1777&gt;=1),"CHECK: price or base unavailable",IF(L1777/(Y1777*(1-X1777))-1&lt;0,"CHECK: price below local base","Ready")))))))))</f>
        <v>Kept current</v>
      </c>
      <c r="N1777" s="18">
        <v>6.3</v>
      </c>
      <c r="O1777" s="19">
        <v>0.4</v>
      </c>
      <c r="P1777" s="14">
        <v>0.4</v>
      </c>
      <c r="Q1777" s="20">
        <f>IF(AND(ISNUMBER(L1777),ISNUMBER(Y1777),Y1777&gt;0,X1777&lt;1),ROUND(L1777/(Y1777*(1-X1777))-1,4),"")</f>
        <v>0.4</v>
      </c>
      <c r="R1777" s="12">
        <v>0</v>
      </c>
      <c r="S1777" s="13">
        <f>IF(AND(ISNUMBER(E1777),E1777&gt;0,ISNUMBER(F1777)),R1777*(F1777/E1777-1)*(1-'Start Here'!$B$16),0)</f>
        <v>0</v>
      </c>
      <c r="T1777" s="17">
        <f>IF(AND(M1777="Ready",OR(I1777="Approve proposed",AND(I1777="Use my price",AND(ISNUMBER(J1777),J1777&gt;0))),ISNUMBER(L1777),E1777&gt;0),R1777*(L1777/E1777-1)*(1-'Start Here'!$B$16),0)</f>
        <v>0</v>
      </c>
      <c r="U1777" t="str" s="6">
        <v>SNAP: preserve existing selling price; Currently hidden; do not activate automatically</v>
      </c>
      <c r="V1777" t="str" s="21">
        <v>No</v>
      </c>
      <c r="W1777" t="str" s="21">
        <v>No</v>
      </c>
      <c r="X1777" s="22">
        <v>0</v>
      </c>
      <c r="Y1777" s="18">
        <v>4.5</v>
      </c>
      <c r="AB1777" t="str" s="6">
        <v>2026-10-01 10:41:27 UTC</v>
      </c>
      <c r="AC1777" t="str" s="6">
        <v>Local Line cache</v>
      </c>
      <c r="AD1777" s="23">
        <v>897379</v>
      </c>
      <c r="AE1777" s="23">
        <v>638626</v>
      </c>
      <c r="AF1777" t="str" s="23">
        <v>897379:638626:snap</v>
      </c>
      <c r="AG1777" t="str" s="23">
        <v>Yes</v>
      </c>
      <c r="AH1777" t="str" s="23">
        <v>Yes</v>
      </c>
      <c r="AI1777" s="18">
        <v>0</v>
      </c>
    </row>
    <row r="1778" ht="32" customHeight="1">
      <c r="A1778" t="str" s="7">
        <v>Little Wings</v>
      </c>
      <c r="B1778" t="str" s="7">
        <v>Green Broccolini</v>
      </c>
      <c r="C1778" t="str" s="7">
        <v>each</v>
      </c>
      <c r="D1778" t="str" s="7">
        <v>Herd Share Members</v>
      </c>
      <c r="E1778" s="12">
        <v>3.85</v>
      </c>
      <c r="F1778" s="13">
        <v>4.16</v>
      </c>
      <c r="G1778" s="13">
        <f>IF(AND(ISNUMBER(E1778),ISNUMBER(F1778)),F1778-E1778,"")</f>
        <v>0.31</v>
      </c>
      <c r="H1778" s="14">
        <f>IF(AND(ISNUMBER(E1778),E1778&gt;0,ISNUMBER(F1778)),F1778/E1778-1,"")</f>
        <v>0.08051948051948044</v>
      </c>
      <c r="I1778" t="str" s="15">
        <v>Unreviewed</v>
      </c>
      <c r="J1778" s="16"/>
      <c r="K1778" t="str" s="15">
        <v/>
      </c>
      <c r="L1778" s="17" t="str">
        <f>IF(AC1778="Local catalog","",IF(AG1778="Yes",IF(ISNUMBER(E1778),E1778,""),IF(I1778="Keep current",IF(ISNUMBER(E1778),E1778,""),IF(AH1778&lt;&gt;"Yes","",IF(I1778="Approve proposed",F1778,IF(AND(I1778="Use my price",AND(ISNUMBER(J1778),J1778&gt;0)),J1778,""))))))</f>
        <v/>
      </c>
      <c r="M1778" t="str" s="7">
        <f>IF(AND(AG1778="Yes",OR(I1778="Approve proposed",I1778="Use my price")),"CHECK: protected price kept current",IF(OR(I1778="Unreviewed",I1778=""),"Pending review",IF(I1778="Hold","On hold",IF(I1778="Keep current",IF(ISNUMBER(E1778),"Kept current","CHECK: no confirmed current price"),IF(AH1778&lt;&gt;"Yes","CHECK: source needs review",IF(AND(I1778="Use my price",NOT(AND(ISNUMBER(J1778),J1778&gt;0))),"CHECK: enter a price above zero",IF(NOT(OR(I1778="Approve proposed",I1778="Use my price")),"CHECK: choose a listed decision",IF(OR(NOT(ISNUMBER(L1778)),L1778&lt;=0,NOT(ISNUMBER(Y1778)),Y1778&lt;=0,X1778&gt;=1),"CHECK: price or base unavailable",IF(L1778/(Y1778*(1-X1778))-1&lt;0,"CHECK: price below local base","Ready")))))))))</f>
        <v>Pending review</v>
      </c>
      <c r="N1778" s="18">
        <v>3.85</v>
      </c>
      <c r="O1778" s="19">
        <v>0.4</v>
      </c>
      <c r="P1778" s="14">
        <v>0.5127</v>
      </c>
      <c r="Q1778" s="20" t="str">
        <f>IF(AND(ISNUMBER(L1778),ISNUMBER(Y1778),Y1778&gt;0,X1778&lt;1),ROUND(L1778/(Y1778*(1-X1778))-1,4),"")</f>
        <v/>
      </c>
      <c r="R1778" s="12">
        <v>408.09999999999997</v>
      </c>
      <c r="S1778" s="13">
        <f>IF(AND(ISNUMBER(E1778),E1778&gt;0,ISNUMBER(F1778)),R1778*(F1778/E1778-1)*(1-'Start Here'!$B$16),0)</f>
        <v>31.874199999999963</v>
      </c>
      <c r="T1778" s="17">
        <f>IF(AND(M1778="Ready",OR(I1778="Approve proposed",AND(I1778="Use my price",AND(ISNUMBER(J1778),J1778&gt;0))),ISNUMBER(L1778),E1778&gt;0),R1778*(L1778/E1778-1)*(1-'Start Here'!$B$16),0)</f>
        <v>0</v>
      </c>
      <c r="U1778" t="str" s="6">
        <v>Currently hidden; do not activate automatically</v>
      </c>
      <c r="V1778" t="str" s="21">
        <v>No</v>
      </c>
      <c r="W1778" t="str" s="21">
        <v>No</v>
      </c>
      <c r="X1778" s="22">
        <v>0</v>
      </c>
      <c r="Y1778" s="18">
        <v>2.75</v>
      </c>
      <c r="AB1778" t="str" s="6">
        <v>2026-10-01 10:41:27 UTC</v>
      </c>
      <c r="AC1778" t="str" s="6">
        <v>Local Line cache</v>
      </c>
      <c r="AD1778" s="23">
        <v>980329</v>
      </c>
      <c r="AE1778" s="23">
        <v>748244</v>
      </c>
      <c r="AF1778" t="str" s="23">
        <v>980329:748244:herdShare</v>
      </c>
      <c r="AG1778" t="str" s="23">
        <v>No</v>
      </c>
      <c r="AH1778" t="str" s="23">
        <v>Yes</v>
      </c>
      <c r="AI1778" s="18">
        <v>291.5</v>
      </c>
    </row>
    <row r="1779" ht="32" customHeight="1">
      <c r="A1779" t="str" s="7">
        <v>Little Wings</v>
      </c>
      <c r="B1779" t="str" s="7">
        <v>Green Broccolini</v>
      </c>
      <c r="C1779" t="str" s="7">
        <v>each</v>
      </c>
      <c r="D1779" t="str" s="7">
        <v>CSA Members</v>
      </c>
      <c r="E1779" s="12">
        <v>3.85</v>
      </c>
      <c r="F1779" s="13">
        <v>4.16</v>
      </c>
      <c r="G1779" s="13">
        <f>IF(AND(ISNUMBER(E1779),ISNUMBER(F1779)),F1779-E1779,"")</f>
        <v>0.31</v>
      </c>
      <c r="H1779" s="14">
        <f>IF(AND(ISNUMBER(E1779),E1779&gt;0,ISNUMBER(F1779)),F1779/E1779-1,"")</f>
        <v>0.08051948051948044</v>
      </c>
      <c r="I1779" t="str" s="15">
        <v>Unreviewed</v>
      </c>
      <c r="J1779" s="16"/>
      <c r="K1779" t="str" s="15">
        <v/>
      </c>
      <c r="L1779" s="17" t="str">
        <f>IF(AC1779="Local catalog","",IF(AG1779="Yes",IF(ISNUMBER(E1779),E1779,""),IF(I1779="Keep current",IF(ISNUMBER(E1779),E1779,""),IF(AH1779&lt;&gt;"Yes","",IF(I1779="Approve proposed",F1779,IF(AND(I1779="Use my price",AND(ISNUMBER(J1779),J1779&gt;0)),J1779,""))))))</f>
        <v/>
      </c>
      <c r="M1779" t="str" s="7">
        <f>IF(AND(AG1779="Yes",OR(I1779="Approve proposed",I1779="Use my price")),"CHECK: protected price kept current",IF(OR(I1779="Unreviewed",I1779=""),"Pending review",IF(I1779="Hold","On hold",IF(I1779="Keep current",IF(ISNUMBER(E1779),"Kept current","CHECK: no confirmed current price"),IF(AH1779&lt;&gt;"Yes","CHECK: source needs review",IF(AND(I1779="Use my price",NOT(AND(ISNUMBER(J1779),J1779&gt;0))),"CHECK: enter a price above zero",IF(NOT(OR(I1779="Approve proposed",I1779="Use my price")),"CHECK: choose a listed decision",IF(OR(NOT(ISNUMBER(L1779)),L1779&lt;=0,NOT(ISNUMBER(Y1779)),Y1779&lt;=0,X1779&gt;=1),"CHECK: price or base unavailable",IF(L1779/(Y1779*(1-X1779))-1&lt;0,"CHECK: price below local base","Ready")))))))))</f>
        <v>Pending review</v>
      </c>
      <c r="N1779" s="18">
        <v>3.85</v>
      </c>
      <c r="O1779" s="19">
        <v>0.4</v>
      </c>
      <c r="P1779" s="14">
        <v>0.5127</v>
      </c>
      <c r="Q1779" s="20" t="str">
        <f>IF(AND(ISNUMBER(L1779),ISNUMBER(Y1779),Y1779&gt;0,X1779&lt;1),ROUND(L1779/(Y1779*(1-X1779))-1,4),"")</f>
        <v/>
      </c>
      <c r="R1779" s="12">
        <v>0</v>
      </c>
      <c r="S1779" s="13">
        <f>IF(AND(ISNUMBER(E1779),E1779&gt;0,ISNUMBER(F1779)),R1779*(F1779/E1779-1)*(1-'Start Here'!$B$16),0)</f>
        <v>0</v>
      </c>
      <c r="T1779" s="17">
        <f>IF(AND(M1779="Ready",OR(I1779="Approve proposed",AND(I1779="Use my price",AND(ISNUMBER(J1779),J1779&gt;0))),ISNUMBER(L1779),E1779&gt;0),R1779*(L1779/E1779-1)*(1-'Start Here'!$B$16),0)</f>
        <v>0</v>
      </c>
      <c r="U1779" t="str" s="6">
        <v>Currently hidden; do not activate automatically</v>
      </c>
      <c r="V1779" t="str" s="21">
        <v>No</v>
      </c>
      <c r="W1779" t="str" s="21">
        <v>No</v>
      </c>
      <c r="X1779" s="22">
        <v>0</v>
      </c>
      <c r="Y1779" s="18">
        <v>2.75</v>
      </c>
      <c r="AB1779" t="str" s="6">
        <v>2026-10-01 10:41:27 UTC</v>
      </c>
      <c r="AC1779" t="str" s="6">
        <v>Local Line cache</v>
      </c>
      <c r="AD1779" s="23">
        <v>980329</v>
      </c>
      <c r="AE1779" s="23">
        <v>748244</v>
      </c>
      <c r="AF1779" t="str" s="23">
        <v>980329:748244:member</v>
      </c>
      <c r="AG1779" t="str" s="23">
        <v>No</v>
      </c>
      <c r="AH1779" t="str" s="23">
        <v>Yes</v>
      </c>
      <c r="AI1779" s="18">
        <v>0</v>
      </c>
    </row>
    <row r="1780" ht="32" customHeight="1">
      <c r="A1780" t="str" s="7">
        <v>Little Wings</v>
      </c>
      <c r="B1780" t="str" s="7">
        <v>Green Broccolini</v>
      </c>
      <c r="C1780" t="str" s="7">
        <v>each</v>
      </c>
      <c r="D1780" t="str" s="7">
        <v>Guest Basket</v>
      </c>
      <c r="E1780" s="12">
        <v>3.85</v>
      </c>
      <c r="F1780" s="13">
        <v>4.16</v>
      </c>
      <c r="G1780" s="13">
        <f>IF(AND(ISNUMBER(E1780),ISNUMBER(F1780)),F1780-E1780,"")</f>
        <v>0.31</v>
      </c>
      <c r="H1780" s="14">
        <f>IF(AND(ISNUMBER(E1780),E1780&gt;0,ISNUMBER(F1780)),F1780/E1780-1,"")</f>
        <v>0.08051948051948044</v>
      </c>
      <c r="I1780" t="str" s="15">
        <v>Unreviewed</v>
      </c>
      <c r="J1780" s="16"/>
      <c r="K1780" t="str" s="15">
        <v/>
      </c>
      <c r="L1780" s="17" t="str">
        <f>IF(AC1780="Local catalog","",IF(AG1780="Yes",IF(ISNUMBER(E1780),E1780,""),IF(I1780="Keep current",IF(ISNUMBER(E1780),E1780,""),IF(AH1780&lt;&gt;"Yes","",IF(I1780="Approve proposed",F1780,IF(AND(I1780="Use my price",AND(ISNUMBER(J1780),J1780&gt;0)),J1780,""))))))</f>
        <v/>
      </c>
      <c r="M1780" t="str" s="7">
        <f>IF(AND(AG1780="Yes",OR(I1780="Approve proposed",I1780="Use my price")),"CHECK: protected price kept current",IF(OR(I1780="Unreviewed",I1780=""),"Pending review",IF(I1780="Hold","On hold",IF(I1780="Keep current",IF(ISNUMBER(E1780),"Kept current","CHECK: no confirmed current price"),IF(AH1780&lt;&gt;"Yes","CHECK: source needs review",IF(AND(I1780="Use my price",NOT(AND(ISNUMBER(J1780),J1780&gt;0))),"CHECK: enter a price above zero",IF(NOT(OR(I1780="Approve proposed",I1780="Use my price")),"CHECK: choose a listed decision",IF(OR(NOT(ISNUMBER(L1780)),L1780&lt;=0,NOT(ISNUMBER(Y1780)),Y1780&lt;=0,X1780&gt;=1),"CHECK: price or base unavailable",IF(L1780/(Y1780*(1-X1780))-1&lt;0,"CHECK: price below local base","Ready")))))))))</f>
        <v>Pending review</v>
      </c>
      <c r="N1780" s="18">
        <v>3.85</v>
      </c>
      <c r="O1780" s="19">
        <v>0.4</v>
      </c>
      <c r="P1780" s="14">
        <v>0.5127</v>
      </c>
      <c r="Q1780" s="20" t="str">
        <f>IF(AND(ISNUMBER(L1780),ISNUMBER(Y1780),Y1780&gt;0,X1780&lt;1),ROUND(L1780/(Y1780*(1-X1780))-1,4),"")</f>
        <v/>
      </c>
      <c r="R1780" s="12">
        <v>42.35</v>
      </c>
      <c r="S1780" s="13">
        <f>IF(AND(ISNUMBER(E1780),E1780&gt;0,ISNUMBER(F1780)),R1780*(F1780/E1780-1)*(1-'Start Here'!$B$16),0)</f>
        <v>3.3076999999999965</v>
      </c>
      <c r="T1780" s="17">
        <f>IF(AND(M1780="Ready",OR(I1780="Approve proposed",AND(I1780="Use my price",AND(ISNUMBER(J1780),J1780&gt;0))),ISNUMBER(L1780),E1780&gt;0),R1780*(L1780/E1780-1)*(1-'Start Here'!$B$16),0)</f>
        <v>0</v>
      </c>
      <c r="U1780" t="str" s="6">
        <v>Currently hidden; do not activate automatically</v>
      </c>
      <c r="V1780" t="str" s="21">
        <v>No</v>
      </c>
      <c r="W1780" t="str" s="21">
        <v>No</v>
      </c>
      <c r="X1780" s="22">
        <v>0</v>
      </c>
      <c r="Y1780" s="18">
        <v>2.75</v>
      </c>
      <c r="AB1780" t="str" s="6">
        <v>2026-10-01 10:41:27 UTC</v>
      </c>
      <c r="AC1780" t="str" s="6">
        <v>Local Line cache</v>
      </c>
      <c r="AD1780" s="23">
        <v>980329</v>
      </c>
      <c r="AE1780" s="23">
        <v>748244</v>
      </c>
      <c r="AF1780" t="str" s="23">
        <v>980329:748244:guest</v>
      </c>
      <c r="AG1780" t="str" s="23">
        <v>No</v>
      </c>
      <c r="AH1780" t="str" s="23">
        <v>Yes</v>
      </c>
      <c r="AI1780" s="18">
        <v>30.25</v>
      </c>
    </row>
    <row r="1781" ht="32" customHeight="1">
      <c r="A1781" t="str" s="7">
        <v>Little Wings</v>
      </c>
      <c r="B1781" t="str" s="7">
        <v>Green Broccolini</v>
      </c>
      <c r="C1781" t="str" s="7">
        <v>each</v>
      </c>
      <c r="D1781" t="str" s="7">
        <v>SNAP</v>
      </c>
      <c r="E1781" s="12">
        <v>3.85</v>
      </c>
      <c r="F1781" s="13">
        <v>3.85</v>
      </c>
      <c r="G1781" s="13">
        <f>IF(AND(ISNUMBER(E1781),ISNUMBER(F1781)),F1781-E1781,"")</f>
        <v>0</v>
      </c>
      <c r="H1781" s="14">
        <f>IF(AND(ISNUMBER(E1781),E1781&gt;0,ISNUMBER(F1781)),F1781/E1781-1,"")</f>
        <v>0</v>
      </c>
      <c r="I1781" t="str" s="15">
        <v>Keep current</v>
      </c>
      <c r="J1781" s="16"/>
      <c r="K1781" t="str" s="15">
        <v/>
      </c>
      <c r="L1781" s="17">
        <f>IF(AC1781="Local catalog","",IF(AG1781="Yes",IF(ISNUMBER(E1781),E1781,""),IF(I1781="Keep current",IF(ISNUMBER(E1781),E1781,""),IF(AH1781&lt;&gt;"Yes","",IF(I1781="Approve proposed",F1781,IF(AND(I1781="Use my price",AND(ISNUMBER(J1781),J1781&gt;0)),J1781,""))))))</f>
        <v>3.85</v>
      </c>
      <c r="M1781" t="str" s="7">
        <f>IF(AND(AG1781="Yes",OR(I1781="Approve proposed",I1781="Use my price")),"CHECK: protected price kept current",IF(OR(I1781="Unreviewed",I1781=""),"Pending review",IF(I1781="Hold","On hold",IF(I1781="Keep current",IF(ISNUMBER(E1781),"Kept current","CHECK: no confirmed current price"),IF(AH1781&lt;&gt;"Yes","CHECK: source needs review",IF(AND(I1781="Use my price",NOT(AND(ISNUMBER(J1781),J1781&gt;0))),"CHECK: enter a price above zero",IF(NOT(OR(I1781="Approve proposed",I1781="Use my price")),"CHECK: choose a listed decision",IF(OR(NOT(ISNUMBER(L1781)),L1781&lt;=0,NOT(ISNUMBER(Y1781)),Y1781&lt;=0,X1781&gt;=1),"CHECK: price or base unavailable",IF(L1781/(Y1781*(1-X1781))-1&lt;0,"CHECK: price below local base","Ready")))))))))</f>
        <v>Kept current</v>
      </c>
      <c r="N1781" s="18">
        <v>3.85</v>
      </c>
      <c r="O1781" s="19">
        <v>0.4</v>
      </c>
      <c r="P1781" s="14">
        <v>0.4</v>
      </c>
      <c r="Q1781" s="20">
        <f>IF(AND(ISNUMBER(L1781),ISNUMBER(Y1781),Y1781&gt;0,X1781&lt;1),ROUND(L1781/(Y1781*(1-X1781))-1,4),"")</f>
        <v>0.4</v>
      </c>
      <c r="R1781" s="12">
        <v>0</v>
      </c>
      <c r="S1781" s="13">
        <f>IF(AND(ISNUMBER(E1781),E1781&gt;0,ISNUMBER(F1781)),R1781*(F1781/E1781-1)*(1-'Start Here'!$B$16),0)</f>
        <v>0</v>
      </c>
      <c r="T1781" s="17">
        <f>IF(AND(M1781="Ready",OR(I1781="Approve proposed",AND(I1781="Use my price",AND(ISNUMBER(J1781),J1781&gt;0))),ISNUMBER(L1781),E1781&gt;0),R1781*(L1781/E1781-1)*(1-'Start Here'!$B$16),0)</f>
        <v>0</v>
      </c>
      <c r="U1781" t="str" s="6">
        <v>SNAP: preserve existing selling price; Currently hidden; do not activate automatically</v>
      </c>
      <c r="V1781" t="str" s="21">
        <v>No</v>
      </c>
      <c r="W1781" t="str" s="21">
        <v>No</v>
      </c>
      <c r="X1781" s="22">
        <v>0</v>
      </c>
      <c r="Y1781" s="18">
        <v>2.75</v>
      </c>
      <c r="AB1781" t="str" s="6">
        <v>2026-10-01 10:41:27 UTC</v>
      </c>
      <c r="AC1781" t="str" s="6">
        <v>Local Line cache</v>
      </c>
      <c r="AD1781" s="23">
        <v>980329</v>
      </c>
      <c r="AE1781" s="23">
        <v>748244</v>
      </c>
      <c r="AF1781" t="str" s="23">
        <v>980329:748244:snap</v>
      </c>
      <c r="AG1781" t="str" s="23">
        <v>Yes</v>
      </c>
      <c r="AH1781" t="str" s="23">
        <v>Yes</v>
      </c>
      <c r="AI1781" s="18">
        <v>0</v>
      </c>
    </row>
    <row r="1782" ht="32" customHeight="1">
      <c r="A1782" t="str" s="7">
        <v>Little Wings</v>
      </c>
      <c r="B1782" t="str" s="7">
        <v>Green Curly Kale</v>
      </c>
      <c r="C1782" t="str" s="7">
        <v>each</v>
      </c>
      <c r="D1782" t="str" s="7">
        <v>Herd Share Members</v>
      </c>
      <c r="E1782" s="12">
        <v>2.8</v>
      </c>
      <c r="F1782" s="13">
        <v>3.02</v>
      </c>
      <c r="G1782" s="13">
        <f>IF(AND(ISNUMBER(E1782),ISNUMBER(F1782)),F1782-E1782,"")</f>
        <v>0.22</v>
      </c>
      <c r="H1782" s="14">
        <f>IF(AND(ISNUMBER(E1782),E1782&gt;0,ISNUMBER(F1782)),F1782/E1782-1,"")</f>
        <v>0.07857142857142874</v>
      </c>
      <c r="I1782" t="str" s="15">
        <v>Unreviewed</v>
      </c>
      <c r="J1782" s="16"/>
      <c r="K1782" t="str" s="15">
        <v/>
      </c>
      <c r="L1782" s="17" t="str">
        <f>IF(AC1782="Local catalog","",IF(AG1782="Yes",IF(ISNUMBER(E1782),E1782,""),IF(I1782="Keep current",IF(ISNUMBER(E1782),E1782,""),IF(AH1782&lt;&gt;"Yes","",IF(I1782="Approve proposed",F1782,IF(AND(I1782="Use my price",AND(ISNUMBER(J1782),J1782&gt;0)),J1782,""))))))</f>
        <v/>
      </c>
      <c r="M1782" t="str" s="7">
        <f>IF(AND(AG1782="Yes",OR(I1782="Approve proposed",I1782="Use my price")),"CHECK: protected price kept current",IF(OR(I1782="Unreviewed",I1782=""),"Pending review",IF(I1782="Hold","On hold",IF(I1782="Keep current",IF(ISNUMBER(E1782),"Kept current","CHECK: no confirmed current price"),IF(AH1782&lt;&gt;"Yes","CHECK: source needs review",IF(AND(I1782="Use my price",NOT(AND(ISNUMBER(J1782),J1782&gt;0))),"CHECK: enter a price above zero",IF(NOT(OR(I1782="Approve proposed",I1782="Use my price")),"CHECK: choose a listed decision",IF(OR(NOT(ISNUMBER(L1782)),L1782&lt;=0,NOT(ISNUMBER(Y1782)),Y1782&lt;=0,X1782&gt;=1),"CHECK: price or base unavailable",IF(L1782/(Y1782*(1-X1782))-1&lt;0,"CHECK: price below local base","Ready")))))))))</f>
        <v>Pending review</v>
      </c>
      <c r="N1782" s="18">
        <v>2.8</v>
      </c>
      <c r="O1782" s="19">
        <v>0.4</v>
      </c>
      <c r="P1782" s="14">
        <v>0.51</v>
      </c>
      <c r="Q1782" s="20" t="str">
        <f>IF(AND(ISNUMBER(L1782),ISNUMBER(Y1782),Y1782&gt;0,X1782&lt;1),ROUND(L1782/(Y1782*(1-X1782))-1,4),"")</f>
        <v/>
      </c>
      <c r="R1782" s="12">
        <v>668.36</v>
      </c>
      <c r="S1782" s="13">
        <f>IF(AND(ISNUMBER(E1782),E1782&gt;0,ISNUMBER(F1782)),R1782*(F1782/E1782-1)*(1-'Start Here'!$B$16),0)</f>
        <v>50.93858000000011</v>
      </c>
      <c r="T1782" s="17">
        <f>IF(AND(M1782="Ready",OR(I1782="Approve proposed",AND(I1782="Use my price",AND(ISNUMBER(J1782),J1782&gt;0))),ISNUMBER(L1782),E1782&gt;0),R1782*(L1782/E1782-1)*(1-'Start Here'!$B$16),0)</f>
        <v>0</v>
      </c>
      <c r="U1782" t="str" s="6">
        <v/>
      </c>
      <c r="V1782" t="str" s="21">
        <v>Yes</v>
      </c>
      <c r="W1782" t="str" s="21">
        <v>No</v>
      </c>
      <c r="X1782" s="22">
        <v>0</v>
      </c>
      <c r="Y1782" s="18">
        <v>2</v>
      </c>
      <c r="AB1782" t="str" s="6">
        <v>2026-10-01 10:41:27 UTC</v>
      </c>
      <c r="AC1782" t="str" s="6">
        <v>Local Line cache</v>
      </c>
      <c r="AD1782" s="23">
        <v>805848</v>
      </c>
      <c r="AE1782" s="23">
        <v>526906</v>
      </c>
      <c r="AF1782" t="str" s="23">
        <v>805848:526906:herdShare</v>
      </c>
      <c r="AG1782" t="str" s="23">
        <v>No</v>
      </c>
      <c r="AH1782" t="str" s="23">
        <v>Yes</v>
      </c>
      <c r="AI1782" s="18">
        <v>476.2</v>
      </c>
    </row>
    <row r="1783" ht="32" customHeight="1">
      <c r="A1783" t="str" s="7">
        <v>Little Wings</v>
      </c>
      <c r="B1783" t="str" s="7">
        <v>Green Curly Kale</v>
      </c>
      <c r="C1783" t="str" s="7">
        <v>each</v>
      </c>
      <c r="D1783" t="str" s="7">
        <v>CSA Members</v>
      </c>
      <c r="E1783" s="12">
        <v>2.8</v>
      </c>
      <c r="F1783" s="13">
        <v>3.02</v>
      </c>
      <c r="G1783" s="13">
        <f>IF(AND(ISNUMBER(E1783),ISNUMBER(F1783)),F1783-E1783,"")</f>
        <v>0.22</v>
      </c>
      <c r="H1783" s="14">
        <f>IF(AND(ISNUMBER(E1783),E1783&gt;0,ISNUMBER(F1783)),F1783/E1783-1,"")</f>
        <v>0.07857142857142874</v>
      </c>
      <c r="I1783" t="str" s="15">
        <v>Unreviewed</v>
      </c>
      <c r="J1783" s="16"/>
      <c r="K1783" t="str" s="15">
        <v/>
      </c>
      <c r="L1783" s="17" t="str">
        <f>IF(AC1783="Local catalog","",IF(AG1783="Yes",IF(ISNUMBER(E1783),E1783,""),IF(I1783="Keep current",IF(ISNUMBER(E1783),E1783,""),IF(AH1783&lt;&gt;"Yes","",IF(I1783="Approve proposed",F1783,IF(AND(I1783="Use my price",AND(ISNUMBER(J1783),J1783&gt;0)),J1783,""))))))</f>
        <v/>
      </c>
      <c r="M1783" t="str" s="7">
        <f>IF(AND(AG1783="Yes",OR(I1783="Approve proposed",I1783="Use my price")),"CHECK: protected price kept current",IF(OR(I1783="Unreviewed",I1783=""),"Pending review",IF(I1783="Hold","On hold",IF(I1783="Keep current",IF(ISNUMBER(E1783),"Kept current","CHECK: no confirmed current price"),IF(AH1783&lt;&gt;"Yes","CHECK: source needs review",IF(AND(I1783="Use my price",NOT(AND(ISNUMBER(J1783),J1783&gt;0))),"CHECK: enter a price above zero",IF(NOT(OR(I1783="Approve proposed",I1783="Use my price")),"CHECK: choose a listed decision",IF(OR(NOT(ISNUMBER(L1783)),L1783&lt;=0,NOT(ISNUMBER(Y1783)),Y1783&lt;=0,X1783&gt;=1),"CHECK: price or base unavailable",IF(L1783/(Y1783*(1-X1783))-1&lt;0,"CHECK: price below local base","Ready")))))))))</f>
        <v>Pending review</v>
      </c>
      <c r="N1783" s="18">
        <v>2.8</v>
      </c>
      <c r="O1783" s="19">
        <v>0.4</v>
      </c>
      <c r="P1783" s="14">
        <v>0.51</v>
      </c>
      <c r="Q1783" s="20" t="str">
        <f>IF(AND(ISNUMBER(L1783),ISNUMBER(Y1783),Y1783&gt;0,X1783&lt;1),ROUND(L1783/(Y1783*(1-X1783))-1,4),"")</f>
        <v/>
      </c>
      <c r="R1783" s="12">
        <v>128.8</v>
      </c>
      <c r="S1783" s="13">
        <f>IF(AND(ISNUMBER(E1783),E1783&gt;0,ISNUMBER(F1783)),R1783*(F1783/E1783-1)*(1-'Start Here'!$B$16),0)</f>
        <v>9.816400000000021</v>
      </c>
      <c r="T1783" s="17">
        <f>IF(AND(M1783="Ready",OR(I1783="Approve proposed",AND(I1783="Use my price",AND(ISNUMBER(J1783),J1783&gt;0))),ISNUMBER(L1783),E1783&gt;0),R1783*(L1783/E1783-1)*(1-'Start Here'!$B$16),0)</f>
        <v>0</v>
      </c>
      <c r="U1783" t="str" s="6">
        <v/>
      </c>
      <c r="V1783" t="str" s="21">
        <v>Yes</v>
      </c>
      <c r="W1783" t="str" s="21">
        <v>No</v>
      </c>
      <c r="X1783" s="22">
        <v>0</v>
      </c>
      <c r="Y1783" s="18">
        <v>2</v>
      </c>
      <c r="AB1783" t="str" s="6">
        <v>2026-10-01 10:41:27 UTC</v>
      </c>
      <c r="AC1783" t="str" s="6">
        <v>Local Line cache</v>
      </c>
      <c r="AD1783" s="23">
        <v>805848</v>
      </c>
      <c r="AE1783" s="23">
        <v>526906</v>
      </c>
      <c r="AF1783" t="str" s="23">
        <v>805848:526906:member</v>
      </c>
      <c r="AG1783" t="str" s="23">
        <v>No</v>
      </c>
      <c r="AH1783" t="str" s="23">
        <v>Yes</v>
      </c>
      <c r="AI1783" s="18">
        <v>92</v>
      </c>
    </row>
    <row r="1784" ht="32" customHeight="1">
      <c r="A1784" t="str" s="7">
        <v>Little Wings</v>
      </c>
      <c r="B1784" t="str" s="7">
        <v>Green Curly Kale</v>
      </c>
      <c r="C1784" t="str" s="7">
        <v>each</v>
      </c>
      <c r="D1784" t="str" s="7">
        <v>Guest Basket</v>
      </c>
      <c r="E1784" s="12">
        <v>2.8</v>
      </c>
      <c r="F1784" s="13">
        <v>3.02</v>
      </c>
      <c r="G1784" s="13">
        <f>IF(AND(ISNUMBER(E1784),ISNUMBER(F1784)),F1784-E1784,"")</f>
        <v>0.22</v>
      </c>
      <c r="H1784" s="14">
        <f>IF(AND(ISNUMBER(E1784),E1784&gt;0,ISNUMBER(F1784)),F1784/E1784-1,"")</f>
        <v>0.07857142857142874</v>
      </c>
      <c r="I1784" t="str" s="15">
        <v>Unreviewed</v>
      </c>
      <c r="J1784" s="16"/>
      <c r="K1784" t="str" s="15">
        <v/>
      </c>
      <c r="L1784" s="17" t="str">
        <f>IF(AC1784="Local catalog","",IF(AG1784="Yes",IF(ISNUMBER(E1784),E1784,""),IF(I1784="Keep current",IF(ISNUMBER(E1784),E1784,""),IF(AH1784&lt;&gt;"Yes","",IF(I1784="Approve proposed",F1784,IF(AND(I1784="Use my price",AND(ISNUMBER(J1784),J1784&gt;0)),J1784,""))))))</f>
        <v/>
      </c>
      <c r="M1784" t="str" s="7">
        <f>IF(AND(AG1784="Yes",OR(I1784="Approve proposed",I1784="Use my price")),"CHECK: protected price kept current",IF(OR(I1784="Unreviewed",I1784=""),"Pending review",IF(I1784="Hold","On hold",IF(I1784="Keep current",IF(ISNUMBER(E1784),"Kept current","CHECK: no confirmed current price"),IF(AH1784&lt;&gt;"Yes","CHECK: source needs review",IF(AND(I1784="Use my price",NOT(AND(ISNUMBER(J1784),J1784&gt;0))),"CHECK: enter a price above zero",IF(NOT(OR(I1784="Approve proposed",I1784="Use my price")),"CHECK: choose a listed decision",IF(OR(NOT(ISNUMBER(L1784)),L1784&lt;=0,NOT(ISNUMBER(Y1784)),Y1784&lt;=0,X1784&gt;=1),"CHECK: price or base unavailable",IF(L1784/(Y1784*(1-X1784))-1&lt;0,"CHECK: price below local base","Ready")))))))))</f>
        <v>Pending review</v>
      </c>
      <c r="N1784" s="18">
        <v>2.8</v>
      </c>
      <c r="O1784" s="19">
        <v>0.4</v>
      </c>
      <c r="P1784" s="14">
        <v>0.51</v>
      </c>
      <c r="Q1784" s="20" t="str">
        <f>IF(AND(ISNUMBER(L1784),ISNUMBER(Y1784),Y1784&gt;0,X1784&lt;1),ROUND(L1784/(Y1784*(1-X1784))-1,4),"")</f>
        <v/>
      </c>
      <c r="R1784" s="12">
        <v>59.36</v>
      </c>
      <c r="S1784" s="13">
        <f>IF(AND(ISNUMBER(E1784),E1784&gt;0,ISNUMBER(F1784)),R1784*(F1784/E1784-1)*(1-'Start Here'!$B$16),0)</f>
        <v>4.524080000000009</v>
      </c>
      <c r="T1784" s="17">
        <f>IF(AND(M1784="Ready",OR(I1784="Approve proposed",AND(I1784="Use my price",AND(ISNUMBER(J1784),J1784&gt;0))),ISNUMBER(L1784),E1784&gt;0),R1784*(L1784/E1784-1)*(1-'Start Here'!$B$16),0)</f>
        <v>0</v>
      </c>
      <c r="U1784" t="str" s="6">
        <v/>
      </c>
      <c r="V1784" t="str" s="21">
        <v>Yes</v>
      </c>
      <c r="W1784" t="str" s="21">
        <v>No</v>
      </c>
      <c r="X1784" s="22">
        <v>0</v>
      </c>
      <c r="Y1784" s="18">
        <v>2</v>
      </c>
      <c r="AB1784" t="str" s="6">
        <v>2026-10-01 10:41:27 UTC</v>
      </c>
      <c r="AC1784" t="str" s="6">
        <v>Local Line cache</v>
      </c>
      <c r="AD1784" s="23">
        <v>805848</v>
      </c>
      <c r="AE1784" s="23">
        <v>526906</v>
      </c>
      <c r="AF1784" t="str" s="23">
        <v>805848:526906:guest</v>
      </c>
      <c r="AG1784" t="str" s="23">
        <v>No</v>
      </c>
      <c r="AH1784" t="str" s="23">
        <v>Yes</v>
      </c>
      <c r="AI1784" s="18">
        <v>40.9</v>
      </c>
    </row>
    <row r="1785" ht="32" customHeight="1">
      <c r="A1785" t="str" s="7">
        <v>Little Wings</v>
      </c>
      <c r="B1785" t="str" s="7">
        <v>Green Curly Kale</v>
      </c>
      <c r="C1785" t="str" s="7">
        <v>each</v>
      </c>
      <c r="D1785" t="str" s="7">
        <v>SNAP</v>
      </c>
      <c r="E1785" s="12">
        <v>2.8</v>
      </c>
      <c r="F1785" s="13">
        <v>2.8</v>
      </c>
      <c r="G1785" s="13">
        <f>IF(AND(ISNUMBER(E1785),ISNUMBER(F1785)),F1785-E1785,"")</f>
        <v>0</v>
      </c>
      <c r="H1785" s="14">
        <f>IF(AND(ISNUMBER(E1785),E1785&gt;0,ISNUMBER(F1785)),F1785/E1785-1,"")</f>
        <v>0</v>
      </c>
      <c r="I1785" t="str" s="15">
        <v>Keep current</v>
      </c>
      <c r="J1785" s="16"/>
      <c r="K1785" t="str" s="15">
        <v/>
      </c>
      <c r="L1785" s="17">
        <f>IF(AC1785="Local catalog","",IF(AG1785="Yes",IF(ISNUMBER(E1785),E1785,""),IF(I1785="Keep current",IF(ISNUMBER(E1785),E1785,""),IF(AH1785&lt;&gt;"Yes","",IF(I1785="Approve proposed",F1785,IF(AND(I1785="Use my price",AND(ISNUMBER(J1785),J1785&gt;0)),J1785,""))))))</f>
        <v>2.8</v>
      </c>
      <c r="M1785" t="str" s="7">
        <f>IF(AND(AG1785="Yes",OR(I1785="Approve proposed",I1785="Use my price")),"CHECK: protected price kept current",IF(OR(I1785="Unreviewed",I1785=""),"Pending review",IF(I1785="Hold","On hold",IF(I1785="Keep current",IF(ISNUMBER(E1785),"Kept current","CHECK: no confirmed current price"),IF(AH1785&lt;&gt;"Yes","CHECK: source needs review",IF(AND(I1785="Use my price",NOT(AND(ISNUMBER(J1785),J1785&gt;0))),"CHECK: enter a price above zero",IF(NOT(OR(I1785="Approve proposed",I1785="Use my price")),"CHECK: choose a listed decision",IF(OR(NOT(ISNUMBER(L1785)),L1785&lt;=0,NOT(ISNUMBER(Y1785)),Y1785&lt;=0,X1785&gt;=1),"CHECK: price or base unavailable",IF(L1785/(Y1785*(1-X1785))-1&lt;0,"CHECK: price below local base","Ready")))))))))</f>
        <v>Kept current</v>
      </c>
      <c r="N1785" s="18">
        <v>2.8</v>
      </c>
      <c r="O1785" s="19">
        <v>0.4</v>
      </c>
      <c r="P1785" s="14">
        <v>0.4</v>
      </c>
      <c r="Q1785" s="20">
        <f>IF(AND(ISNUMBER(L1785),ISNUMBER(Y1785),Y1785&gt;0,X1785&lt;1),ROUND(L1785/(Y1785*(1-X1785))-1,4),"")</f>
        <v>0.4</v>
      </c>
      <c r="R1785" s="12">
        <v>0</v>
      </c>
      <c r="S1785" s="13">
        <f>IF(AND(ISNUMBER(E1785),E1785&gt;0,ISNUMBER(F1785)),R1785*(F1785/E1785-1)*(1-'Start Here'!$B$16),0)</f>
        <v>0</v>
      </c>
      <c r="T1785" s="17">
        <f>IF(AND(M1785="Ready",OR(I1785="Approve proposed",AND(I1785="Use my price",AND(ISNUMBER(J1785),J1785&gt;0))),ISNUMBER(L1785),E1785&gt;0),R1785*(L1785/E1785-1)*(1-'Start Here'!$B$16),0)</f>
        <v>0</v>
      </c>
      <c r="U1785" t="str" s="6">
        <v>SNAP: preserve existing selling price</v>
      </c>
      <c r="V1785" t="str" s="21">
        <v>Yes</v>
      </c>
      <c r="W1785" t="str" s="21">
        <v>No</v>
      </c>
      <c r="X1785" s="22">
        <v>0</v>
      </c>
      <c r="Y1785" s="18">
        <v>2</v>
      </c>
      <c r="AB1785" t="str" s="6">
        <v>2026-10-01 10:41:27 UTC</v>
      </c>
      <c r="AC1785" t="str" s="6">
        <v>Local Line cache</v>
      </c>
      <c r="AD1785" s="23">
        <v>805848</v>
      </c>
      <c r="AE1785" s="23">
        <v>526906</v>
      </c>
      <c r="AF1785" t="str" s="23">
        <v>805848:526906:snap</v>
      </c>
      <c r="AG1785" t="str" s="23">
        <v>Yes</v>
      </c>
      <c r="AH1785" t="str" s="23">
        <v>Yes</v>
      </c>
      <c r="AI1785" s="18">
        <v>0</v>
      </c>
    </row>
    <row r="1786" ht="32" customHeight="1">
      <c r="A1786" t="str" s="7">
        <v>Little Wings</v>
      </c>
      <c r="B1786" t="str" s="7">
        <v>Green Kohlrabi</v>
      </c>
      <c r="C1786" t="str" s="7">
        <v>1 bunch</v>
      </c>
      <c r="D1786" t="str" s="7">
        <v>Herd Share Members</v>
      </c>
      <c r="E1786" s="12">
        <v>3.15</v>
      </c>
      <c r="F1786" s="13">
        <v>3.4</v>
      </c>
      <c r="G1786" s="13">
        <f>IF(AND(ISNUMBER(E1786),ISNUMBER(F1786)),F1786-E1786,"")</f>
        <v>0.25</v>
      </c>
      <c r="H1786" s="14">
        <f>IF(AND(ISNUMBER(E1786),E1786&gt;0,ISNUMBER(F1786)),F1786/E1786-1,"")</f>
        <v>0.0793650793650793</v>
      </c>
      <c r="I1786" t="str" s="15">
        <v>Unreviewed</v>
      </c>
      <c r="J1786" s="16"/>
      <c r="K1786" t="str" s="15">
        <v/>
      </c>
      <c r="L1786" s="17" t="str">
        <f>IF(AC1786="Local catalog","",IF(AG1786="Yes",IF(ISNUMBER(E1786),E1786,""),IF(I1786="Keep current",IF(ISNUMBER(E1786),E1786,""),IF(AH1786&lt;&gt;"Yes","",IF(I1786="Approve proposed",F1786,IF(AND(I1786="Use my price",AND(ISNUMBER(J1786),J1786&gt;0)),J1786,""))))))</f>
        <v/>
      </c>
      <c r="M1786" t="str" s="7">
        <f>IF(AND(AG1786="Yes",OR(I1786="Approve proposed",I1786="Use my price")),"CHECK: protected price kept current",IF(OR(I1786="Unreviewed",I1786=""),"Pending review",IF(I1786="Hold","On hold",IF(I1786="Keep current",IF(ISNUMBER(E1786),"Kept current","CHECK: no confirmed current price"),IF(AH1786&lt;&gt;"Yes","CHECK: source needs review",IF(AND(I1786="Use my price",NOT(AND(ISNUMBER(J1786),J1786&gt;0))),"CHECK: enter a price above zero",IF(NOT(OR(I1786="Approve proposed",I1786="Use my price")),"CHECK: choose a listed decision",IF(OR(NOT(ISNUMBER(L1786)),L1786&lt;=0,NOT(ISNUMBER(Y1786)),Y1786&lt;=0,X1786&gt;=1),"CHECK: price or base unavailable",IF(L1786/(Y1786*(1-X1786))-1&lt;0,"CHECK: price below local base","Ready")))))))))</f>
        <v>Pending review</v>
      </c>
      <c r="N1786" s="18">
        <v>3.15</v>
      </c>
      <c r="O1786" s="19">
        <v>0.4</v>
      </c>
      <c r="P1786" s="14">
        <v>0.5111</v>
      </c>
      <c r="Q1786" s="20" t="str">
        <f>IF(AND(ISNUMBER(L1786),ISNUMBER(Y1786),Y1786&gt;0,X1786&lt;1),ROUND(L1786/(Y1786*(1-X1786))-1,4),"")</f>
        <v/>
      </c>
      <c r="R1786" s="12">
        <v>85.05</v>
      </c>
      <c r="S1786" s="13">
        <f>IF(AND(ISNUMBER(E1786),E1786&gt;0,ISNUMBER(F1786)),R1786*(F1786/E1786-1)*(1-'Start Here'!$B$16),0)</f>
        <v>6.547499999999995</v>
      </c>
      <c r="T1786" s="17">
        <f>IF(AND(M1786="Ready",OR(I1786="Approve proposed",AND(I1786="Use my price",AND(ISNUMBER(J1786),J1786&gt;0))),ISNUMBER(L1786),E1786&gt;0),R1786*(L1786/E1786-1)*(1-'Start Here'!$B$16),0)</f>
        <v>0</v>
      </c>
      <c r="U1786" t="str" s="6">
        <v>Currently hidden; do not activate automatically</v>
      </c>
      <c r="V1786" t="str" s="21">
        <v>No</v>
      </c>
      <c r="W1786" t="str" s="21">
        <v>No</v>
      </c>
      <c r="X1786" s="22">
        <v>0</v>
      </c>
      <c r="Y1786" s="18">
        <v>2.25</v>
      </c>
      <c r="AB1786" t="str" s="6">
        <v>2026-10-01 10:41:27 UTC</v>
      </c>
      <c r="AC1786" t="str" s="6">
        <v>Local Line cache</v>
      </c>
      <c r="AD1786" s="23">
        <v>982583</v>
      </c>
      <c r="AE1786" s="23">
        <v>751076</v>
      </c>
      <c r="AF1786" t="str" s="23">
        <v>982583:751076:herdShare</v>
      </c>
      <c r="AG1786" t="str" s="23">
        <v>No</v>
      </c>
      <c r="AH1786" t="str" s="23">
        <v>Yes</v>
      </c>
      <c r="AI1786" s="18">
        <v>60.75</v>
      </c>
    </row>
    <row r="1787" ht="32" customHeight="1">
      <c r="A1787" t="str" s="7">
        <v>Little Wings</v>
      </c>
      <c r="B1787" t="str" s="7">
        <v>Green Kohlrabi</v>
      </c>
      <c r="C1787" t="str" s="7">
        <v>1 bunch</v>
      </c>
      <c r="D1787" t="str" s="7">
        <v>CSA Members</v>
      </c>
      <c r="E1787" s="12">
        <v>3.15</v>
      </c>
      <c r="F1787" s="13">
        <v>3.4</v>
      </c>
      <c r="G1787" s="13">
        <f>IF(AND(ISNUMBER(E1787),ISNUMBER(F1787)),F1787-E1787,"")</f>
        <v>0.25</v>
      </c>
      <c r="H1787" s="14">
        <f>IF(AND(ISNUMBER(E1787),E1787&gt;0,ISNUMBER(F1787)),F1787/E1787-1,"")</f>
        <v>0.0793650793650793</v>
      </c>
      <c r="I1787" t="str" s="15">
        <v>Unreviewed</v>
      </c>
      <c r="J1787" s="16"/>
      <c r="K1787" t="str" s="15">
        <v/>
      </c>
      <c r="L1787" s="17" t="str">
        <f>IF(AC1787="Local catalog","",IF(AG1787="Yes",IF(ISNUMBER(E1787),E1787,""),IF(I1787="Keep current",IF(ISNUMBER(E1787),E1787,""),IF(AH1787&lt;&gt;"Yes","",IF(I1787="Approve proposed",F1787,IF(AND(I1787="Use my price",AND(ISNUMBER(J1787),J1787&gt;0)),J1787,""))))))</f>
        <v/>
      </c>
      <c r="M1787" t="str" s="7">
        <f>IF(AND(AG1787="Yes",OR(I1787="Approve proposed",I1787="Use my price")),"CHECK: protected price kept current",IF(OR(I1787="Unreviewed",I1787=""),"Pending review",IF(I1787="Hold","On hold",IF(I1787="Keep current",IF(ISNUMBER(E1787),"Kept current","CHECK: no confirmed current price"),IF(AH1787&lt;&gt;"Yes","CHECK: source needs review",IF(AND(I1787="Use my price",NOT(AND(ISNUMBER(J1787),J1787&gt;0))),"CHECK: enter a price above zero",IF(NOT(OR(I1787="Approve proposed",I1787="Use my price")),"CHECK: choose a listed decision",IF(OR(NOT(ISNUMBER(L1787)),L1787&lt;=0,NOT(ISNUMBER(Y1787)),Y1787&lt;=0,X1787&gt;=1),"CHECK: price or base unavailable",IF(L1787/(Y1787*(1-X1787))-1&lt;0,"CHECK: price below local base","Ready")))))))))</f>
        <v>Pending review</v>
      </c>
      <c r="N1787" s="18">
        <v>3.15</v>
      </c>
      <c r="O1787" s="19">
        <v>0.4</v>
      </c>
      <c r="P1787" s="14">
        <v>0.5111</v>
      </c>
      <c r="Q1787" s="20" t="str">
        <f>IF(AND(ISNUMBER(L1787),ISNUMBER(Y1787),Y1787&gt;0,X1787&lt;1),ROUND(L1787/(Y1787*(1-X1787))-1,4),"")</f>
        <v/>
      </c>
      <c r="R1787" s="12">
        <v>0</v>
      </c>
      <c r="S1787" s="13">
        <f>IF(AND(ISNUMBER(E1787),E1787&gt;0,ISNUMBER(F1787)),R1787*(F1787/E1787-1)*(1-'Start Here'!$B$16),0)</f>
        <v>0</v>
      </c>
      <c r="T1787" s="17">
        <f>IF(AND(M1787="Ready",OR(I1787="Approve proposed",AND(I1787="Use my price",AND(ISNUMBER(J1787),J1787&gt;0))),ISNUMBER(L1787),E1787&gt;0),R1787*(L1787/E1787-1)*(1-'Start Here'!$B$16),0)</f>
        <v>0</v>
      </c>
      <c r="U1787" t="str" s="6">
        <v>Currently hidden; do not activate automatically</v>
      </c>
      <c r="V1787" t="str" s="21">
        <v>No</v>
      </c>
      <c r="W1787" t="str" s="21">
        <v>No</v>
      </c>
      <c r="X1787" s="22">
        <v>0</v>
      </c>
      <c r="Y1787" s="18">
        <v>2.25</v>
      </c>
      <c r="AB1787" t="str" s="6">
        <v>2026-10-01 10:41:27 UTC</v>
      </c>
      <c r="AC1787" t="str" s="6">
        <v>Local Line cache</v>
      </c>
      <c r="AD1787" s="23">
        <v>982583</v>
      </c>
      <c r="AE1787" s="23">
        <v>751076</v>
      </c>
      <c r="AF1787" t="str" s="23">
        <v>982583:751076:member</v>
      </c>
      <c r="AG1787" t="str" s="23">
        <v>No</v>
      </c>
      <c r="AH1787" t="str" s="23">
        <v>Yes</v>
      </c>
      <c r="AI1787" s="18">
        <v>0</v>
      </c>
    </row>
    <row r="1788" ht="32" customHeight="1">
      <c r="A1788" t="str" s="7">
        <v>Little Wings</v>
      </c>
      <c r="B1788" t="str" s="7">
        <v>Green Kohlrabi</v>
      </c>
      <c r="C1788" t="str" s="7">
        <v>1 bunch</v>
      </c>
      <c r="D1788" t="str" s="7">
        <v>Guest Basket</v>
      </c>
      <c r="E1788" s="12">
        <v>3.15</v>
      </c>
      <c r="F1788" s="13">
        <v>3.4</v>
      </c>
      <c r="G1788" s="13">
        <f>IF(AND(ISNUMBER(E1788),ISNUMBER(F1788)),F1788-E1788,"")</f>
        <v>0.25</v>
      </c>
      <c r="H1788" s="14">
        <f>IF(AND(ISNUMBER(E1788),E1788&gt;0,ISNUMBER(F1788)),F1788/E1788-1,"")</f>
        <v>0.0793650793650793</v>
      </c>
      <c r="I1788" t="str" s="15">
        <v>Unreviewed</v>
      </c>
      <c r="J1788" s="16"/>
      <c r="K1788" t="str" s="15">
        <v/>
      </c>
      <c r="L1788" s="17" t="str">
        <f>IF(AC1788="Local catalog","",IF(AG1788="Yes",IF(ISNUMBER(E1788),E1788,""),IF(I1788="Keep current",IF(ISNUMBER(E1788),E1788,""),IF(AH1788&lt;&gt;"Yes","",IF(I1788="Approve proposed",F1788,IF(AND(I1788="Use my price",AND(ISNUMBER(J1788),J1788&gt;0)),J1788,""))))))</f>
        <v/>
      </c>
      <c r="M1788" t="str" s="7">
        <f>IF(AND(AG1788="Yes",OR(I1788="Approve proposed",I1788="Use my price")),"CHECK: protected price kept current",IF(OR(I1788="Unreviewed",I1788=""),"Pending review",IF(I1788="Hold","On hold",IF(I1788="Keep current",IF(ISNUMBER(E1788),"Kept current","CHECK: no confirmed current price"),IF(AH1788&lt;&gt;"Yes","CHECK: source needs review",IF(AND(I1788="Use my price",NOT(AND(ISNUMBER(J1788),J1788&gt;0))),"CHECK: enter a price above zero",IF(NOT(OR(I1788="Approve proposed",I1788="Use my price")),"CHECK: choose a listed decision",IF(OR(NOT(ISNUMBER(L1788)),L1788&lt;=0,NOT(ISNUMBER(Y1788)),Y1788&lt;=0,X1788&gt;=1),"CHECK: price or base unavailable",IF(L1788/(Y1788*(1-X1788))-1&lt;0,"CHECK: price below local base","Ready")))))))))</f>
        <v>Pending review</v>
      </c>
      <c r="N1788" s="18">
        <v>3.15</v>
      </c>
      <c r="O1788" s="19">
        <v>0.4</v>
      </c>
      <c r="P1788" s="14">
        <v>0.5111</v>
      </c>
      <c r="Q1788" s="20" t="str">
        <f>IF(AND(ISNUMBER(L1788),ISNUMBER(Y1788),Y1788&gt;0,X1788&lt;1),ROUND(L1788/(Y1788*(1-X1788))-1,4),"")</f>
        <v/>
      </c>
      <c r="R1788" s="12">
        <v>3.15</v>
      </c>
      <c r="S1788" s="13">
        <f>IF(AND(ISNUMBER(E1788),E1788&gt;0,ISNUMBER(F1788)),R1788*(F1788/E1788-1)*(1-'Start Here'!$B$16),0)</f>
        <v>0.2424999999999998</v>
      </c>
      <c r="T1788" s="17">
        <f>IF(AND(M1788="Ready",OR(I1788="Approve proposed",AND(I1788="Use my price",AND(ISNUMBER(J1788),J1788&gt;0))),ISNUMBER(L1788),E1788&gt;0),R1788*(L1788/E1788-1)*(1-'Start Here'!$B$16),0)</f>
        <v>0</v>
      </c>
      <c r="U1788" t="str" s="6">
        <v>Currently hidden; do not activate automatically</v>
      </c>
      <c r="V1788" t="str" s="21">
        <v>No</v>
      </c>
      <c r="W1788" t="str" s="21">
        <v>No</v>
      </c>
      <c r="X1788" s="22">
        <v>0</v>
      </c>
      <c r="Y1788" s="18">
        <v>2.25</v>
      </c>
      <c r="AB1788" t="str" s="6">
        <v>2026-10-01 10:41:27 UTC</v>
      </c>
      <c r="AC1788" t="str" s="6">
        <v>Local Line cache</v>
      </c>
      <c r="AD1788" s="23">
        <v>982583</v>
      </c>
      <c r="AE1788" s="23">
        <v>751076</v>
      </c>
      <c r="AF1788" t="str" s="23">
        <v>982583:751076:guest</v>
      </c>
      <c r="AG1788" t="str" s="23">
        <v>No</v>
      </c>
      <c r="AH1788" t="str" s="23">
        <v>Yes</v>
      </c>
      <c r="AI1788" s="18">
        <v>2.25</v>
      </c>
    </row>
    <row r="1789" ht="32" customHeight="1">
      <c r="A1789" t="str" s="7">
        <v>Little Wings</v>
      </c>
      <c r="B1789" t="str" s="7">
        <v>Green Kohlrabi</v>
      </c>
      <c r="C1789" t="str" s="7">
        <v>1 bunch</v>
      </c>
      <c r="D1789" t="str" s="7">
        <v>SNAP</v>
      </c>
      <c r="E1789" s="12">
        <v>3.15</v>
      </c>
      <c r="F1789" s="13">
        <v>3.15</v>
      </c>
      <c r="G1789" s="13">
        <f>IF(AND(ISNUMBER(E1789),ISNUMBER(F1789)),F1789-E1789,"")</f>
        <v>0</v>
      </c>
      <c r="H1789" s="14">
        <f>IF(AND(ISNUMBER(E1789),E1789&gt;0,ISNUMBER(F1789)),F1789/E1789-1,"")</f>
        <v>0</v>
      </c>
      <c r="I1789" t="str" s="15">
        <v>Keep current</v>
      </c>
      <c r="J1789" s="16"/>
      <c r="K1789" t="str" s="15">
        <v/>
      </c>
      <c r="L1789" s="17">
        <f>IF(AC1789="Local catalog","",IF(AG1789="Yes",IF(ISNUMBER(E1789),E1789,""),IF(I1789="Keep current",IF(ISNUMBER(E1789),E1789,""),IF(AH1789&lt;&gt;"Yes","",IF(I1789="Approve proposed",F1789,IF(AND(I1789="Use my price",AND(ISNUMBER(J1789),J1789&gt;0)),J1789,""))))))</f>
        <v>3.15</v>
      </c>
      <c r="M1789" t="str" s="7">
        <f>IF(AND(AG1789="Yes",OR(I1789="Approve proposed",I1789="Use my price")),"CHECK: protected price kept current",IF(OR(I1789="Unreviewed",I1789=""),"Pending review",IF(I1789="Hold","On hold",IF(I1789="Keep current",IF(ISNUMBER(E1789),"Kept current","CHECK: no confirmed current price"),IF(AH1789&lt;&gt;"Yes","CHECK: source needs review",IF(AND(I1789="Use my price",NOT(AND(ISNUMBER(J1789),J1789&gt;0))),"CHECK: enter a price above zero",IF(NOT(OR(I1789="Approve proposed",I1789="Use my price")),"CHECK: choose a listed decision",IF(OR(NOT(ISNUMBER(L1789)),L1789&lt;=0,NOT(ISNUMBER(Y1789)),Y1789&lt;=0,X1789&gt;=1),"CHECK: price or base unavailable",IF(L1789/(Y1789*(1-X1789))-1&lt;0,"CHECK: price below local base","Ready")))))))))</f>
        <v>Kept current</v>
      </c>
      <c r="N1789" s="18">
        <v>3.15</v>
      </c>
      <c r="O1789" s="19">
        <v>0.4</v>
      </c>
      <c r="P1789" s="14">
        <v>0.4</v>
      </c>
      <c r="Q1789" s="20">
        <f>IF(AND(ISNUMBER(L1789),ISNUMBER(Y1789),Y1789&gt;0,X1789&lt;1),ROUND(L1789/(Y1789*(1-X1789))-1,4),"")</f>
        <v>0.4</v>
      </c>
      <c r="R1789" s="12">
        <v>0</v>
      </c>
      <c r="S1789" s="13">
        <f>IF(AND(ISNUMBER(E1789),E1789&gt;0,ISNUMBER(F1789)),R1789*(F1789/E1789-1)*(1-'Start Here'!$B$16),0)</f>
        <v>0</v>
      </c>
      <c r="T1789" s="17">
        <f>IF(AND(M1789="Ready",OR(I1789="Approve proposed",AND(I1789="Use my price",AND(ISNUMBER(J1789),J1789&gt;0))),ISNUMBER(L1789),E1789&gt;0),R1789*(L1789/E1789-1)*(1-'Start Here'!$B$16),0)</f>
        <v>0</v>
      </c>
      <c r="U1789" t="str" s="6">
        <v>SNAP: preserve existing selling price; Currently hidden; do not activate automatically</v>
      </c>
      <c r="V1789" t="str" s="21">
        <v>No</v>
      </c>
      <c r="W1789" t="str" s="21">
        <v>No</v>
      </c>
      <c r="X1789" s="22">
        <v>0</v>
      </c>
      <c r="Y1789" s="18">
        <v>2.25</v>
      </c>
      <c r="AB1789" t="str" s="6">
        <v>2026-10-01 10:41:27 UTC</v>
      </c>
      <c r="AC1789" t="str" s="6">
        <v>Local Line cache</v>
      </c>
      <c r="AD1789" s="23">
        <v>982583</v>
      </c>
      <c r="AE1789" s="23">
        <v>751076</v>
      </c>
      <c r="AF1789" t="str" s="23">
        <v>982583:751076:snap</v>
      </c>
      <c r="AG1789" t="str" s="23">
        <v>Yes</v>
      </c>
      <c r="AH1789" t="str" s="23">
        <v>Yes</v>
      </c>
      <c r="AI1789" s="18">
        <v>0</v>
      </c>
    </row>
    <row r="1790" ht="32" customHeight="1">
      <c r="A1790" t="str" s="7">
        <v>Little Wings</v>
      </c>
      <c r="B1790" t="str" s="7">
        <v>Green Kohlrabi</v>
      </c>
      <c r="C1790" t="str" s="7">
        <v>1 lb</v>
      </c>
      <c r="D1790" t="str" s="7">
        <v>Herd Share Members</v>
      </c>
      <c r="E1790" s="12">
        <v>3.15</v>
      </c>
      <c r="F1790" s="13">
        <v>3.4</v>
      </c>
      <c r="G1790" s="13">
        <f>IF(AND(ISNUMBER(E1790),ISNUMBER(F1790)),F1790-E1790,"")</f>
        <v>0.25</v>
      </c>
      <c r="H1790" s="14">
        <f>IF(AND(ISNUMBER(E1790),E1790&gt;0,ISNUMBER(F1790)),F1790/E1790-1,"")</f>
        <v>0.0793650793650793</v>
      </c>
      <c r="I1790" t="str" s="15">
        <v>Unreviewed</v>
      </c>
      <c r="J1790" s="16"/>
      <c r="K1790" t="str" s="15">
        <v/>
      </c>
      <c r="L1790" s="17" t="str">
        <f>IF(AC1790="Local catalog","",IF(AG1790="Yes",IF(ISNUMBER(E1790),E1790,""),IF(I1790="Keep current",IF(ISNUMBER(E1790),E1790,""),IF(AH1790&lt;&gt;"Yes","",IF(I1790="Approve proposed",F1790,IF(AND(I1790="Use my price",AND(ISNUMBER(J1790),J1790&gt;0)),J1790,""))))))</f>
        <v/>
      </c>
      <c r="M1790" t="str" s="7">
        <f>IF(AND(AG1790="Yes",OR(I1790="Approve proposed",I1790="Use my price")),"CHECK: protected price kept current",IF(OR(I1790="Unreviewed",I1790=""),"Pending review",IF(I1790="Hold","On hold",IF(I1790="Keep current",IF(ISNUMBER(E1790),"Kept current","CHECK: no confirmed current price"),IF(AH1790&lt;&gt;"Yes","CHECK: source needs review",IF(AND(I1790="Use my price",NOT(AND(ISNUMBER(J1790),J1790&gt;0))),"CHECK: enter a price above zero",IF(NOT(OR(I1790="Approve proposed",I1790="Use my price")),"CHECK: choose a listed decision",IF(OR(NOT(ISNUMBER(L1790)),L1790&lt;=0,NOT(ISNUMBER(Y1790)),Y1790&lt;=0,X1790&gt;=1),"CHECK: price or base unavailable",IF(L1790/(Y1790*(1-X1790))-1&lt;0,"CHECK: price below local base","Ready")))))))))</f>
        <v>Pending review</v>
      </c>
      <c r="N1790" s="18">
        <v>3.15</v>
      </c>
      <c r="O1790" s="19">
        <v>0.4</v>
      </c>
      <c r="P1790" s="14">
        <v>0.5111</v>
      </c>
      <c r="Q1790" s="20" t="str">
        <f>IF(AND(ISNUMBER(L1790),ISNUMBER(Y1790),Y1790&gt;0,X1790&lt;1),ROUND(L1790/(Y1790*(1-X1790))-1,4),"")</f>
        <v/>
      </c>
      <c r="R1790" s="12">
        <v>73.5</v>
      </c>
      <c r="S1790" s="13">
        <f>IF(AND(ISNUMBER(E1790),E1790&gt;0,ISNUMBER(F1790)),R1790*(F1790/E1790-1)*(1-'Start Here'!$B$16),0)</f>
        <v>5.658333333333329</v>
      </c>
      <c r="T1790" s="17">
        <f>IF(AND(M1790="Ready",OR(I1790="Approve proposed",AND(I1790="Use my price",AND(ISNUMBER(J1790),J1790&gt;0))),ISNUMBER(L1790),E1790&gt;0),R1790*(L1790/E1790-1)*(1-'Start Here'!$B$16),0)</f>
        <v>0</v>
      </c>
      <c r="U1790" t="str" s="6">
        <v>Currently hidden; do not activate automatically</v>
      </c>
      <c r="V1790" t="str" s="21">
        <v>No</v>
      </c>
      <c r="W1790" t="str" s="21">
        <v>No</v>
      </c>
      <c r="X1790" s="22">
        <v>0</v>
      </c>
      <c r="Y1790" s="18">
        <v>2.25</v>
      </c>
      <c r="AB1790" t="str" s="6">
        <v>2026-10-01 10:41:27 UTC</v>
      </c>
      <c r="AC1790" t="str" s="6">
        <v>Local Line cache</v>
      </c>
      <c r="AD1790" s="23">
        <v>1129571</v>
      </c>
      <c r="AE1790" s="23">
        <v>963330</v>
      </c>
      <c r="AF1790" t="str" s="23">
        <v>1129571:963330:herdShare</v>
      </c>
      <c r="AG1790" t="str" s="23">
        <v>No</v>
      </c>
      <c r="AH1790" t="str" s="23">
        <v>Yes</v>
      </c>
      <c r="AI1790" s="18">
        <v>58.5</v>
      </c>
    </row>
    <row r="1791" ht="32" customHeight="1">
      <c r="A1791" t="str" s="7">
        <v>Little Wings</v>
      </c>
      <c r="B1791" t="str" s="7">
        <v>Green Kohlrabi</v>
      </c>
      <c r="C1791" t="str" s="7">
        <v>1 lb</v>
      </c>
      <c r="D1791" t="str" s="7">
        <v>CSA Members</v>
      </c>
      <c r="G1791" s="13" t="str">
        <f>IF(AND(ISNUMBER(E1791),ISNUMBER(F1791)),F1791-E1791,"")</f>
        <v/>
      </c>
      <c r="H1791" s="14" t="str">
        <f>IF(AND(ISNUMBER(E1791),E1791&gt;0,ISNUMBER(F1791)),F1791/E1791-1,"")</f>
        <v/>
      </c>
      <c r="I1791" t="str" s="15">
        <v>Hold</v>
      </c>
      <c r="J1791" s="24"/>
      <c r="K1791" t="str" s="15">
        <v/>
      </c>
      <c r="L1791" s="17" t="str">
        <f>IF(AC1791="Local catalog","",IF(AG1791="Yes",IF(ISNUMBER(E1791),E1791,""),IF(I1791="Keep current",IF(ISNUMBER(E1791),E1791,""),IF(AH1791&lt;&gt;"Yes","",IF(I1791="Approve proposed",F1791,IF(AND(I1791="Use my price",AND(ISNUMBER(J1791),J1791&gt;0)),J1791,""))))))</f>
        <v/>
      </c>
      <c r="M1791" t="str" s="7">
        <f>IF(AND(AG1791="Yes",OR(I1791="Approve proposed",I1791="Use my price")),"CHECK: protected price kept current",IF(OR(I1791="Unreviewed",I1791=""),"Pending review",IF(I1791="Hold","On hold",IF(I1791="Keep current",IF(ISNUMBER(E1791),"Kept current","CHECK: no confirmed current price"),IF(AH1791&lt;&gt;"Yes","CHECK: source needs review",IF(AND(I1791="Use my price",NOT(AND(ISNUMBER(J1791),J1791&gt;0))),"CHECK: enter a price above zero",IF(NOT(OR(I1791="Approve proposed",I1791="Use my price")),"CHECK: choose a listed decision",IF(OR(NOT(ISNUMBER(L1791)),L1791&lt;=0,NOT(ISNUMBER(Y1791)),Y1791&lt;=0,X1791&gt;=1),"CHECK: price or base unavailable",IF(L1791/(Y1791*(1-X1791))-1&lt;0,"CHECK: price below local base","Ready")))))))))</f>
        <v>On hold</v>
      </c>
      <c r="N1791" s="18">
        <v>3.15</v>
      </c>
      <c r="O1791" s="19">
        <v>0.4</v>
      </c>
      <c r="Q1791" s="20" t="str">
        <f>IF(AND(ISNUMBER(L1791),ISNUMBER(Y1791),Y1791&gt;0,X1791&lt;1),ROUND(L1791/(Y1791*(1-X1791))-1,4),"")</f>
        <v/>
      </c>
      <c r="R1791" s="12">
        <v>0</v>
      </c>
      <c r="S1791" s="13">
        <f>IF(AND(ISNUMBER(E1791),E1791&gt;0,ISNUMBER(F1791)),R1791*(F1791/E1791-1)*(1-'Start Here'!$B$16),0)</f>
        <v>0</v>
      </c>
      <c r="T1791" s="17">
        <f>IF(AND(M1791="Ready",OR(I1791="Approve proposed",AND(I1791="Use my price",AND(ISNUMBER(J1791),J1791&gt;0))),ISNUMBER(L1791),E1791&gt;0),R1791*(L1791/E1791-1)*(1-'Start Here'!$B$16),0)</f>
        <v>0</v>
      </c>
      <c r="U1791" t="str" s="6">
        <v>No confirmed Local Line price/list; local calculation is reference only; Currently hidden; do not activate automatically</v>
      </c>
      <c r="V1791" t="str" s="21">
        <v>No</v>
      </c>
      <c r="W1791" t="str" s="21">
        <v>No</v>
      </c>
      <c r="X1791" s="22">
        <v>0</v>
      </c>
      <c r="Y1791" s="18">
        <v>2.25</v>
      </c>
      <c r="AB1791" t="str" s="6">
        <v/>
      </c>
      <c r="AC1791" t="str" s="6">
        <v>Local calculation only</v>
      </c>
      <c r="AD1791" s="23">
        <v>1129571</v>
      </c>
      <c r="AE1791" s="23">
        <v>963330</v>
      </c>
      <c r="AF1791" t="str" s="23">
        <v>1129571:963330:member</v>
      </c>
      <c r="AG1791" t="str" s="23">
        <v>No</v>
      </c>
      <c r="AH1791" t="str" s="23">
        <v>No</v>
      </c>
      <c r="AI1791" s="18">
        <v>0</v>
      </c>
    </row>
    <row r="1792" ht="32" customHeight="1">
      <c r="A1792" t="str" s="7">
        <v>Little Wings</v>
      </c>
      <c r="B1792" t="str" s="7">
        <v>Green Kohlrabi</v>
      </c>
      <c r="C1792" t="str" s="7">
        <v>1 lb</v>
      </c>
      <c r="D1792" t="str" s="7">
        <v>Guest Basket</v>
      </c>
      <c r="E1792" s="12">
        <v>3.15</v>
      </c>
      <c r="F1792" s="13">
        <v>3.4</v>
      </c>
      <c r="G1792" s="13">
        <f>IF(AND(ISNUMBER(E1792),ISNUMBER(F1792)),F1792-E1792,"")</f>
        <v>0.25</v>
      </c>
      <c r="H1792" s="14">
        <f>IF(AND(ISNUMBER(E1792),E1792&gt;0,ISNUMBER(F1792)),F1792/E1792-1,"")</f>
        <v>0.0793650793650793</v>
      </c>
      <c r="I1792" t="str" s="15">
        <v>Unreviewed</v>
      </c>
      <c r="J1792" s="16"/>
      <c r="K1792" t="str" s="15">
        <v/>
      </c>
      <c r="L1792" s="17" t="str">
        <f>IF(AC1792="Local catalog","",IF(AG1792="Yes",IF(ISNUMBER(E1792),E1792,""),IF(I1792="Keep current",IF(ISNUMBER(E1792),E1792,""),IF(AH1792&lt;&gt;"Yes","",IF(I1792="Approve proposed",F1792,IF(AND(I1792="Use my price",AND(ISNUMBER(J1792),J1792&gt;0)),J1792,""))))))</f>
        <v/>
      </c>
      <c r="M1792" t="str" s="7">
        <f>IF(AND(AG1792="Yes",OR(I1792="Approve proposed",I1792="Use my price")),"CHECK: protected price kept current",IF(OR(I1792="Unreviewed",I1792=""),"Pending review",IF(I1792="Hold","On hold",IF(I1792="Keep current",IF(ISNUMBER(E1792),"Kept current","CHECK: no confirmed current price"),IF(AH1792&lt;&gt;"Yes","CHECK: source needs review",IF(AND(I1792="Use my price",NOT(AND(ISNUMBER(J1792),J1792&gt;0))),"CHECK: enter a price above zero",IF(NOT(OR(I1792="Approve proposed",I1792="Use my price")),"CHECK: choose a listed decision",IF(OR(NOT(ISNUMBER(L1792)),L1792&lt;=0,NOT(ISNUMBER(Y1792)),Y1792&lt;=0,X1792&gt;=1),"CHECK: price or base unavailable",IF(L1792/(Y1792*(1-X1792))-1&lt;0,"CHECK: price below local base","Ready")))))))))</f>
        <v>Pending review</v>
      </c>
      <c r="N1792" s="18">
        <v>3.15</v>
      </c>
      <c r="O1792" s="19">
        <v>0.4</v>
      </c>
      <c r="P1792" s="14">
        <v>0.5111</v>
      </c>
      <c r="Q1792" s="20" t="str">
        <f>IF(AND(ISNUMBER(L1792),ISNUMBER(Y1792),Y1792&gt;0,X1792&lt;1),ROUND(L1792/(Y1792*(1-X1792))-1,4),"")</f>
        <v/>
      </c>
      <c r="R1792" s="12">
        <v>2.8</v>
      </c>
      <c r="S1792" s="13">
        <f>IF(AND(ISNUMBER(E1792),E1792&gt;0,ISNUMBER(F1792)),R1792*(F1792/E1792-1)*(1-'Start Here'!$B$16),0)</f>
        <v>0.2155555555555554</v>
      </c>
      <c r="T1792" s="17">
        <f>IF(AND(M1792="Ready",OR(I1792="Approve proposed",AND(I1792="Use my price",AND(ISNUMBER(J1792),J1792&gt;0))),ISNUMBER(L1792),E1792&gt;0),R1792*(L1792/E1792-1)*(1-'Start Here'!$B$16),0)</f>
        <v>0</v>
      </c>
      <c r="U1792" t="str" s="6">
        <v>Currently hidden; do not activate automatically</v>
      </c>
      <c r="V1792" t="str" s="21">
        <v>No</v>
      </c>
      <c r="W1792" t="str" s="21">
        <v>No</v>
      </c>
      <c r="X1792" s="22">
        <v>0</v>
      </c>
      <c r="Y1792" s="18">
        <v>2.25</v>
      </c>
      <c r="AB1792" t="str" s="6">
        <v>2026-10-01 10:41:27 UTC</v>
      </c>
      <c r="AC1792" t="str" s="6">
        <v>Local Line cache</v>
      </c>
      <c r="AD1792" s="23">
        <v>1129571</v>
      </c>
      <c r="AE1792" s="23">
        <v>963330</v>
      </c>
      <c r="AF1792" t="str" s="23">
        <v>1129571:963330:guest</v>
      </c>
      <c r="AG1792" t="str" s="23">
        <v>No</v>
      </c>
      <c r="AH1792" t="str" s="23">
        <v>Yes</v>
      </c>
      <c r="AI1792" s="18">
        <v>2.25</v>
      </c>
    </row>
    <row r="1793" ht="32" customHeight="1">
      <c r="A1793" t="str" s="7">
        <v>Little Wings</v>
      </c>
      <c r="B1793" t="str" s="7">
        <v>Green Kohlrabi</v>
      </c>
      <c r="C1793" t="str" s="7">
        <v>1 lb</v>
      </c>
      <c r="D1793" t="str" s="7">
        <v>SNAP</v>
      </c>
      <c r="E1793" s="12">
        <v>3.15</v>
      </c>
      <c r="F1793" s="13">
        <v>3.15</v>
      </c>
      <c r="G1793" s="13">
        <f>IF(AND(ISNUMBER(E1793),ISNUMBER(F1793)),F1793-E1793,"")</f>
        <v>0</v>
      </c>
      <c r="H1793" s="14">
        <f>IF(AND(ISNUMBER(E1793),E1793&gt;0,ISNUMBER(F1793)),F1793/E1793-1,"")</f>
        <v>0</v>
      </c>
      <c r="I1793" t="str" s="15">
        <v>Keep current</v>
      </c>
      <c r="J1793" s="16"/>
      <c r="K1793" t="str" s="15">
        <v/>
      </c>
      <c r="L1793" s="17">
        <f>IF(AC1793="Local catalog","",IF(AG1793="Yes",IF(ISNUMBER(E1793),E1793,""),IF(I1793="Keep current",IF(ISNUMBER(E1793),E1793,""),IF(AH1793&lt;&gt;"Yes","",IF(I1793="Approve proposed",F1793,IF(AND(I1793="Use my price",AND(ISNUMBER(J1793),J1793&gt;0)),J1793,""))))))</f>
        <v>3.15</v>
      </c>
      <c r="M1793" t="str" s="7">
        <f>IF(AND(AG1793="Yes",OR(I1793="Approve proposed",I1793="Use my price")),"CHECK: protected price kept current",IF(OR(I1793="Unreviewed",I1793=""),"Pending review",IF(I1793="Hold","On hold",IF(I1793="Keep current",IF(ISNUMBER(E1793),"Kept current","CHECK: no confirmed current price"),IF(AH1793&lt;&gt;"Yes","CHECK: source needs review",IF(AND(I1793="Use my price",NOT(AND(ISNUMBER(J1793),J1793&gt;0))),"CHECK: enter a price above zero",IF(NOT(OR(I1793="Approve proposed",I1793="Use my price")),"CHECK: choose a listed decision",IF(OR(NOT(ISNUMBER(L1793)),L1793&lt;=0,NOT(ISNUMBER(Y1793)),Y1793&lt;=0,X1793&gt;=1),"CHECK: price or base unavailable",IF(L1793/(Y1793*(1-X1793))-1&lt;0,"CHECK: price below local base","Ready")))))))))</f>
        <v>Kept current</v>
      </c>
      <c r="N1793" s="18">
        <v>3.15</v>
      </c>
      <c r="O1793" s="19">
        <v>0.4</v>
      </c>
      <c r="P1793" s="14">
        <v>0.4</v>
      </c>
      <c r="Q1793" s="20">
        <f>IF(AND(ISNUMBER(L1793),ISNUMBER(Y1793),Y1793&gt;0,X1793&lt;1),ROUND(L1793/(Y1793*(1-X1793))-1,4),"")</f>
        <v>0.4</v>
      </c>
      <c r="R1793" s="12">
        <v>0</v>
      </c>
      <c r="S1793" s="13">
        <f>IF(AND(ISNUMBER(E1793),E1793&gt;0,ISNUMBER(F1793)),R1793*(F1793/E1793-1)*(1-'Start Here'!$B$16),0)</f>
        <v>0</v>
      </c>
      <c r="T1793" s="17">
        <f>IF(AND(M1793="Ready",OR(I1793="Approve proposed",AND(I1793="Use my price",AND(ISNUMBER(J1793),J1793&gt;0))),ISNUMBER(L1793),E1793&gt;0),R1793*(L1793/E1793-1)*(1-'Start Here'!$B$16),0)</f>
        <v>0</v>
      </c>
      <c r="U1793" t="str" s="6">
        <v>SNAP: preserve existing selling price; Currently hidden; do not activate automatically</v>
      </c>
      <c r="V1793" t="str" s="21">
        <v>No</v>
      </c>
      <c r="W1793" t="str" s="21">
        <v>No</v>
      </c>
      <c r="X1793" s="22">
        <v>0</v>
      </c>
      <c r="Y1793" s="18">
        <v>2.25</v>
      </c>
      <c r="AB1793" t="str" s="6">
        <v>2026-10-01 10:41:27 UTC</v>
      </c>
      <c r="AC1793" t="str" s="6">
        <v>Local Line cache</v>
      </c>
      <c r="AD1793" s="23">
        <v>1129571</v>
      </c>
      <c r="AE1793" s="23">
        <v>963330</v>
      </c>
      <c r="AF1793" t="str" s="23">
        <v>1129571:963330:snap</v>
      </c>
      <c r="AG1793" t="str" s="23">
        <v>Yes</v>
      </c>
      <c r="AH1793" t="str" s="23">
        <v>Yes</v>
      </c>
      <c r="AI1793" s="18">
        <v>0</v>
      </c>
    </row>
    <row r="1794" ht="32" customHeight="1">
      <c r="A1794" t="str" s="7">
        <v>Little Wings</v>
      </c>
      <c r="B1794" t="str" s="7">
        <v>Green Lunchbox Peppers</v>
      </c>
      <c r="C1794" t="str" s="7">
        <v>1 lb</v>
      </c>
      <c r="D1794" t="str" s="7">
        <v>Herd Share Members</v>
      </c>
      <c r="E1794" s="12">
        <v>5.6</v>
      </c>
      <c r="F1794" s="13">
        <v>6.05</v>
      </c>
      <c r="G1794" s="13">
        <f>IF(AND(ISNUMBER(E1794),ISNUMBER(F1794)),F1794-E1794,"")</f>
        <v>0.45</v>
      </c>
      <c r="H1794" s="14">
        <f>IF(AND(ISNUMBER(E1794),E1794&gt;0,ISNUMBER(F1794)),F1794/E1794-1,"")</f>
        <v>0.0803571428571428</v>
      </c>
      <c r="I1794" t="str" s="15">
        <v>Unreviewed</v>
      </c>
      <c r="J1794" s="16"/>
      <c r="K1794" t="str" s="15">
        <v/>
      </c>
      <c r="L1794" s="17" t="str">
        <f>IF(AC1794="Local catalog","",IF(AG1794="Yes",IF(ISNUMBER(E1794),E1794,""),IF(I1794="Keep current",IF(ISNUMBER(E1794),E1794,""),IF(AH1794&lt;&gt;"Yes","",IF(I1794="Approve proposed",F1794,IF(AND(I1794="Use my price",AND(ISNUMBER(J1794),J1794&gt;0)),J1794,""))))))</f>
        <v/>
      </c>
      <c r="M1794" t="str" s="7">
        <f>IF(AND(AG1794="Yes",OR(I1794="Approve proposed",I1794="Use my price")),"CHECK: protected price kept current",IF(OR(I1794="Unreviewed",I1794=""),"Pending review",IF(I1794="Hold","On hold",IF(I1794="Keep current",IF(ISNUMBER(E1794),"Kept current","CHECK: no confirmed current price"),IF(AH1794&lt;&gt;"Yes","CHECK: source needs review",IF(AND(I1794="Use my price",NOT(AND(ISNUMBER(J1794),J1794&gt;0))),"CHECK: enter a price above zero",IF(NOT(OR(I1794="Approve proposed",I1794="Use my price")),"CHECK: choose a listed decision",IF(OR(NOT(ISNUMBER(L1794)),L1794&lt;=0,NOT(ISNUMBER(Y1794)),Y1794&lt;=0,X1794&gt;=1),"CHECK: price or base unavailable",IF(L1794/(Y1794*(1-X1794))-1&lt;0,"CHECK: price below local base","Ready")))))))))</f>
        <v>Pending review</v>
      </c>
      <c r="N1794" s="18">
        <v>5.6</v>
      </c>
      <c r="O1794" s="19">
        <v>0.4</v>
      </c>
      <c r="P1794" s="14">
        <v>0.5125</v>
      </c>
      <c r="Q1794" s="20" t="str">
        <f>IF(AND(ISNUMBER(L1794),ISNUMBER(Y1794),Y1794&gt;0,X1794&lt;1),ROUND(L1794/(Y1794*(1-X1794))-1,4),"")</f>
        <v/>
      </c>
      <c r="R1794" s="12">
        <v>0</v>
      </c>
      <c r="S1794" s="13">
        <f>IF(AND(ISNUMBER(E1794),E1794&gt;0,ISNUMBER(F1794)),R1794*(F1794/E1794-1)*(1-'Start Here'!$B$16),0)</f>
        <v>0</v>
      </c>
      <c r="T1794" s="17">
        <f>IF(AND(M1794="Ready",OR(I1794="Approve proposed",AND(I1794="Use my price",AND(ISNUMBER(J1794),J1794&gt;0))),ISNUMBER(L1794),E1794&gt;0),R1794*(L1794/E1794-1)*(1-'Start Here'!$B$16),0)</f>
        <v>0</v>
      </c>
      <c r="U1794" t="str" s="6">
        <v>Currently hidden; do not activate automatically</v>
      </c>
      <c r="V1794" t="str" s="21">
        <v>No</v>
      </c>
      <c r="W1794" t="str" s="21">
        <v>No</v>
      </c>
      <c r="X1794" s="22">
        <v>0</v>
      </c>
      <c r="Y1794" s="18">
        <v>4</v>
      </c>
      <c r="AB1794" t="str" s="6">
        <v>2026-10-01 10:41:27 UTC</v>
      </c>
      <c r="AC1794" t="str" s="6">
        <v>Local Line cache</v>
      </c>
      <c r="AD1794" s="23">
        <v>1006109</v>
      </c>
      <c r="AE1794" s="23">
        <v>786672</v>
      </c>
      <c r="AF1794" t="str" s="23">
        <v>1006109:786672:herdShare</v>
      </c>
      <c r="AG1794" t="str" s="23">
        <v>No</v>
      </c>
      <c r="AH1794" t="str" s="23">
        <v>Yes</v>
      </c>
      <c r="AI1794" s="18">
        <v>0</v>
      </c>
    </row>
    <row r="1795" ht="32" customHeight="1">
      <c r="A1795" t="str" s="7">
        <v>Little Wings</v>
      </c>
      <c r="B1795" t="str" s="7">
        <v>Green Lunchbox Peppers</v>
      </c>
      <c r="C1795" t="str" s="7">
        <v>1 lb</v>
      </c>
      <c r="D1795" t="str" s="7">
        <v>CSA Members</v>
      </c>
      <c r="E1795" s="12">
        <v>5.6</v>
      </c>
      <c r="F1795" s="13">
        <v>6.05</v>
      </c>
      <c r="G1795" s="13">
        <f>IF(AND(ISNUMBER(E1795),ISNUMBER(F1795)),F1795-E1795,"")</f>
        <v>0.45</v>
      </c>
      <c r="H1795" s="14">
        <f>IF(AND(ISNUMBER(E1795),E1795&gt;0,ISNUMBER(F1795)),F1795/E1795-1,"")</f>
        <v>0.0803571428571428</v>
      </c>
      <c r="I1795" t="str" s="15">
        <v>Unreviewed</v>
      </c>
      <c r="J1795" s="16"/>
      <c r="K1795" t="str" s="15">
        <v/>
      </c>
      <c r="L1795" s="17" t="str">
        <f>IF(AC1795="Local catalog","",IF(AG1795="Yes",IF(ISNUMBER(E1795),E1795,""),IF(I1795="Keep current",IF(ISNUMBER(E1795),E1795,""),IF(AH1795&lt;&gt;"Yes","",IF(I1795="Approve proposed",F1795,IF(AND(I1795="Use my price",AND(ISNUMBER(J1795),J1795&gt;0)),J1795,""))))))</f>
        <v/>
      </c>
      <c r="M1795" t="str" s="7">
        <f>IF(AND(AG1795="Yes",OR(I1795="Approve proposed",I1795="Use my price")),"CHECK: protected price kept current",IF(OR(I1795="Unreviewed",I1795=""),"Pending review",IF(I1795="Hold","On hold",IF(I1795="Keep current",IF(ISNUMBER(E1795),"Kept current","CHECK: no confirmed current price"),IF(AH1795&lt;&gt;"Yes","CHECK: source needs review",IF(AND(I1795="Use my price",NOT(AND(ISNUMBER(J1795),J1795&gt;0))),"CHECK: enter a price above zero",IF(NOT(OR(I1795="Approve proposed",I1795="Use my price")),"CHECK: choose a listed decision",IF(OR(NOT(ISNUMBER(L1795)),L1795&lt;=0,NOT(ISNUMBER(Y1795)),Y1795&lt;=0,X1795&gt;=1),"CHECK: price or base unavailable",IF(L1795/(Y1795*(1-X1795))-1&lt;0,"CHECK: price below local base","Ready")))))))))</f>
        <v>Pending review</v>
      </c>
      <c r="N1795" s="18">
        <v>5.6</v>
      </c>
      <c r="O1795" s="19">
        <v>0.4</v>
      </c>
      <c r="P1795" s="14">
        <v>0.5125</v>
      </c>
      <c r="Q1795" s="20" t="str">
        <f>IF(AND(ISNUMBER(L1795),ISNUMBER(Y1795),Y1795&gt;0,X1795&lt;1),ROUND(L1795/(Y1795*(1-X1795))-1,4),"")</f>
        <v/>
      </c>
      <c r="R1795" s="12">
        <v>0</v>
      </c>
      <c r="S1795" s="13">
        <f>IF(AND(ISNUMBER(E1795),E1795&gt;0,ISNUMBER(F1795)),R1795*(F1795/E1795-1)*(1-'Start Here'!$B$16),0)</f>
        <v>0</v>
      </c>
      <c r="T1795" s="17">
        <f>IF(AND(M1795="Ready",OR(I1795="Approve proposed",AND(I1795="Use my price",AND(ISNUMBER(J1795),J1795&gt;0))),ISNUMBER(L1795),E1795&gt;0),R1795*(L1795/E1795-1)*(1-'Start Here'!$B$16),0)</f>
        <v>0</v>
      </c>
      <c r="U1795" t="str" s="6">
        <v>Currently hidden; do not activate automatically</v>
      </c>
      <c r="V1795" t="str" s="21">
        <v>No</v>
      </c>
      <c r="W1795" t="str" s="21">
        <v>No</v>
      </c>
      <c r="X1795" s="22">
        <v>0</v>
      </c>
      <c r="Y1795" s="18">
        <v>4</v>
      </c>
      <c r="AB1795" t="str" s="6">
        <v>2026-10-01 10:41:27 UTC</v>
      </c>
      <c r="AC1795" t="str" s="6">
        <v>Local Line cache</v>
      </c>
      <c r="AD1795" s="23">
        <v>1006109</v>
      </c>
      <c r="AE1795" s="23">
        <v>786672</v>
      </c>
      <c r="AF1795" t="str" s="23">
        <v>1006109:786672:member</v>
      </c>
      <c r="AG1795" t="str" s="23">
        <v>No</v>
      </c>
      <c r="AH1795" t="str" s="23">
        <v>Yes</v>
      </c>
      <c r="AI1795" s="18">
        <v>0</v>
      </c>
    </row>
    <row r="1796" ht="32" customHeight="1">
      <c r="A1796" t="str" s="7">
        <v>Little Wings</v>
      </c>
      <c r="B1796" t="str" s="7">
        <v>Green Lunchbox Peppers</v>
      </c>
      <c r="C1796" t="str" s="7">
        <v>1 lb</v>
      </c>
      <c r="D1796" t="str" s="7">
        <v>Guest Basket</v>
      </c>
      <c r="E1796" s="12">
        <v>5.6</v>
      </c>
      <c r="F1796" s="13">
        <v>6.05</v>
      </c>
      <c r="G1796" s="13">
        <f>IF(AND(ISNUMBER(E1796),ISNUMBER(F1796)),F1796-E1796,"")</f>
        <v>0.45</v>
      </c>
      <c r="H1796" s="14">
        <f>IF(AND(ISNUMBER(E1796),E1796&gt;0,ISNUMBER(F1796)),F1796/E1796-1,"")</f>
        <v>0.0803571428571428</v>
      </c>
      <c r="I1796" t="str" s="15">
        <v>Unreviewed</v>
      </c>
      <c r="J1796" s="16"/>
      <c r="K1796" t="str" s="15">
        <v/>
      </c>
      <c r="L1796" s="17" t="str">
        <f>IF(AC1796="Local catalog","",IF(AG1796="Yes",IF(ISNUMBER(E1796),E1796,""),IF(I1796="Keep current",IF(ISNUMBER(E1796),E1796,""),IF(AH1796&lt;&gt;"Yes","",IF(I1796="Approve proposed",F1796,IF(AND(I1796="Use my price",AND(ISNUMBER(J1796),J1796&gt;0)),J1796,""))))))</f>
        <v/>
      </c>
      <c r="M1796" t="str" s="7">
        <f>IF(AND(AG1796="Yes",OR(I1796="Approve proposed",I1796="Use my price")),"CHECK: protected price kept current",IF(OR(I1796="Unreviewed",I1796=""),"Pending review",IF(I1796="Hold","On hold",IF(I1796="Keep current",IF(ISNUMBER(E1796),"Kept current","CHECK: no confirmed current price"),IF(AH1796&lt;&gt;"Yes","CHECK: source needs review",IF(AND(I1796="Use my price",NOT(AND(ISNUMBER(J1796),J1796&gt;0))),"CHECK: enter a price above zero",IF(NOT(OR(I1796="Approve proposed",I1796="Use my price")),"CHECK: choose a listed decision",IF(OR(NOT(ISNUMBER(L1796)),L1796&lt;=0,NOT(ISNUMBER(Y1796)),Y1796&lt;=0,X1796&gt;=1),"CHECK: price or base unavailable",IF(L1796/(Y1796*(1-X1796))-1&lt;0,"CHECK: price below local base","Ready")))))))))</f>
        <v>Pending review</v>
      </c>
      <c r="N1796" s="18">
        <v>5.6</v>
      </c>
      <c r="O1796" s="19">
        <v>0.4</v>
      </c>
      <c r="P1796" s="14">
        <v>0.5125</v>
      </c>
      <c r="Q1796" s="20" t="str">
        <f>IF(AND(ISNUMBER(L1796),ISNUMBER(Y1796),Y1796&gt;0,X1796&lt;1),ROUND(L1796/(Y1796*(1-X1796))-1,4),"")</f>
        <v/>
      </c>
      <c r="R1796" s="12">
        <v>0</v>
      </c>
      <c r="S1796" s="13">
        <f>IF(AND(ISNUMBER(E1796),E1796&gt;0,ISNUMBER(F1796)),R1796*(F1796/E1796-1)*(1-'Start Here'!$B$16),0)</f>
        <v>0</v>
      </c>
      <c r="T1796" s="17">
        <f>IF(AND(M1796="Ready",OR(I1796="Approve proposed",AND(I1796="Use my price",AND(ISNUMBER(J1796),J1796&gt;0))),ISNUMBER(L1796),E1796&gt;0),R1796*(L1796/E1796-1)*(1-'Start Here'!$B$16),0)</f>
        <v>0</v>
      </c>
      <c r="U1796" t="str" s="6">
        <v>Currently hidden; do not activate automatically</v>
      </c>
      <c r="V1796" t="str" s="21">
        <v>No</v>
      </c>
      <c r="W1796" t="str" s="21">
        <v>No</v>
      </c>
      <c r="X1796" s="22">
        <v>0</v>
      </c>
      <c r="Y1796" s="18">
        <v>4</v>
      </c>
      <c r="AB1796" t="str" s="6">
        <v>2026-10-01 10:41:27 UTC</v>
      </c>
      <c r="AC1796" t="str" s="6">
        <v>Local Line cache</v>
      </c>
      <c r="AD1796" s="23">
        <v>1006109</v>
      </c>
      <c r="AE1796" s="23">
        <v>786672</v>
      </c>
      <c r="AF1796" t="str" s="23">
        <v>1006109:786672:guest</v>
      </c>
      <c r="AG1796" t="str" s="23">
        <v>No</v>
      </c>
      <c r="AH1796" t="str" s="23">
        <v>Yes</v>
      </c>
      <c r="AI1796" s="18">
        <v>0</v>
      </c>
    </row>
    <row r="1797" ht="32" customHeight="1">
      <c r="A1797" t="str" s="7">
        <v>Little Wings</v>
      </c>
      <c r="B1797" t="str" s="7">
        <v>Green Lunchbox Peppers</v>
      </c>
      <c r="C1797" t="str" s="7">
        <v>1 lb</v>
      </c>
      <c r="D1797" t="str" s="7">
        <v>SNAP</v>
      </c>
      <c r="E1797" s="12">
        <v>5.6</v>
      </c>
      <c r="F1797" s="13">
        <v>5.6</v>
      </c>
      <c r="G1797" s="13">
        <f>IF(AND(ISNUMBER(E1797),ISNUMBER(F1797)),F1797-E1797,"")</f>
        <v>0</v>
      </c>
      <c r="H1797" s="14">
        <f>IF(AND(ISNUMBER(E1797),E1797&gt;0,ISNUMBER(F1797)),F1797/E1797-1,"")</f>
        <v>0</v>
      </c>
      <c r="I1797" t="str" s="15">
        <v>Keep current</v>
      </c>
      <c r="J1797" s="16"/>
      <c r="K1797" t="str" s="15">
        <v/>
      </c>
      <c r="L1797" s="17">
        <f>IF(AC1797="Local catalog","",IF(AG1797="Yes",IF(ISNUMBER(E1797),E1797,""),IF(I1797="Keep current",IF(ISNUMBER(E1797),E1797,""),IF(AH1797&lt;&gt;"Yes","",IF(I1797="Approve proposed",F1797,IF(AND(I1797="Use my price",AND(ISNUMBER(J1797),J1797&gt;0)),J1797,""))))))</f>
        <v>5.6</v>
      </c>
      <c r="M1797" t="str" s="7">
        <f>IF(AND(AG1797="Yes",OR(I1797="Approve proposed",I1797="Use my price")),"CHECK: protected price kept current",IF(OR(I1797="Unreviewed",I1797=""),"Pending review",IF(I1797="Hold","On hold",IF(I1797="Keep current",IF(ISNUMBER(E1797),"Kept current","CHECK: no confirmed current price"),IF(AH1797&lt;&gt;"Yes","CHECK: source needs review",IF(AND(I1797="Use my price",NOT(AND(ISNUMBER(J1797),J1797&gt;0))),"CHECK: enter a price above zero",IF(NOT(OR(I1797="Approve proposed",I1797="Use my price")),"CHECK: choose a listed decision",IF(OR(NOT(ISNUMBER(L1797)),L1797&lt;=0,NOT(ISNUMBER(Y1797)),Y1797&lt;=0,X1797&gt;=1),"CHECK: price or base unavailable",IF(L1797/(Y1797*(1-X1797))-1&lt;0,"CHECK: price below local base","Ready")))))))))</f>
        <v>Kept current</v>
      </c>
      <c r="N1797" s="18">
        <v>5.6</v>
      </c>
      <c r="O1797" s="19">
        <v>0.4</v>
      </c>
      <c r="P1797" s="14">
        <v>0.4</v>
      </c>
      <c r="Q1797" s="20">
        <f>IF(AND(ISNUMBER(L1797),ISNUMBER(Y1797),Y1797&gt;0,X1797&lt;1),ROUND(L1797/(Y1797*(1-X1797))-1,4),"")</f>
        <v>0.4</v>
      </c>
      <c r="R1797" s="12">
        <v>0</v>
      </c>
      <c r="S1797" s="13">
        <f>IF(AND(ISNUMBER(E1797),E1797&gt;0,ISNUMBER(F1797)),R1797*(F1797/E1797-1)*(1-'Start Here'!$B$16),0)</f>
        <v>0</v>
      </c>
      <c r="T1797" s="17">
        <f>IF(AND(M1797="Ready",OR(I1797="Approve proposed",AND(I1797="Use my price",AND(ISNUMBER(J1797),J1797&gt;0))),ISNUMBER(L1797),E1797&gt;0),R1797*(L1797/E1797-1)*(1-'Start Here'!$B$16),0)</f>
        <v>0</v>
      </c>
      <c r="U1797" t="str" s="6">
        <v>SNAP: preserve existing selling price; Currently hidden; do not activate automatically</v>
      </c>
      <c r="V1797" t="str" s="21">
        <v>No</v>
      </c>
      <c r="W1797" t="str" s="21">
        <v>No</v>
      </c>
      <c r="X1797" s="22">
        <v>0</v>
      </c>
      <c r="Y1797" s="18">
        <v>4</v>
      </c>
      <c r="AB1797" t="str" s="6">
        <v>2026-10-01 10:41:27 UTC</v>
      </c>
      <c r="AC1797" t="str" s="6">
        <v>Local Line cache</v>
      </c>
      <c r="AD1797" s="23">
        <v>1006109</v>
      </c>
      <c r="AE1797" s="23">
        <v>786672</v>
      </c>
      <c r="AF1797" t="str" s="23">
        <v>1006109:786672:snap</v>
      </c>
      <c r="AG1797" t="str" s="23">
        <v>Yes</v>
      </c>
      <c r="AH1797" t="str" s="23">
        <v>Yes</v>
      </c>
      <c r="AI1797" s="18">
        <v>0</v>
      </c>
    </row>
    <row r="1798" ht="32" customHeight="1">
      <c r="A1798" t="str" s="7">
        <v>Little Wings</v>
      </c>
      <c r="B1798" t="str" s="7">
        <v>Green Mizuna</v>
      </c>
      <c r="C1798" t="str" s="7">
        <v>each</v>
      </c>
      <c r="D1798" t="str" s="7">
        <v>Herd Share Members</v>
      </c>
      <c r="E1798" s="12">
        <v>3.15</v>
      </c>
      <c r="F1798" s="13">
        <v>3.4</v>
      </c>
      <c r="G1798" s="13">
        <f>IF(AND(ISNUMBER(E1798),ISNUMBER(F1798)),F1798-E1798,"")</f>
        <v>0.25</v>
      </c>
      <c r="H1798" s="14">
        <f>IF(AND(ISNUMBER(E1798),E1798&gt;0,ISNUMBER(F1798)),F1798/E1798-1,"")</f>
        <v>0.0793650793650793</v>
      </c>
      <c r="I1798" t="str" s="15">
        <v>Unreviewed</v>
      </c>
      <c r="J1798" s="16"/>
      <c r="K1798" t="str" s="15">
        <v/>
      </c>
      <c r="L1798" s="17" t="str">
        <f>IF(AC1798="Local catalog","",IF(AG1798="Yes",IF(ISNUMBER(E1798),E1798,""),IF(I1798="Keep current",IF(ISNUMBER(E1798),E1798,""),IF(AH1798&lt;&gt;"Yes","",IF(I1798="Approve proposed",F1798,IF(AND(I1798="Use my price",AND(ISNUMBER(J1798),J1798&gt;0)),J1798,""))))))</f>
        <v/>
      </c>
      <c r="M1798" t="str" s="7">
        <f>IF(AND(AG1798="Yes",OR(I1798="Approve proposed",I1798="Use my price")),"CHECK: protected price kept current",IF(OR(I1798="Unreviewed",I1798=""),"Pending review",IF(I1798="Hold","On hold",IF(I1798="Keep current",IF(ISNUMBER(E1798),"Kept current","CHECK: no confirmed current price"),IF(AH1798&lt;&gt;"Yes","CHECK: source needs review",IF(AND(I1798="Use my price",NOT(AND(ISNUMBER(J1798),J1798&gt;0))),"CHECK: enter a price above zero",IF(NOT(OR(I1798="Approve proposed",I1798="Use my price")),"CHECK: choose a listed decision",IF(OR(NOT(ISNUMBER(L1798)),L1798&lt;=0,NOT(ISNUMBER(Y1798)),Y1798&lt;=0,X1798&gt;=1),"CHECK: price or base unavailable",IF(L1798/(Y1798*(1-X1798))-1&lt;0,"CHECK: price below local base","Ready")))))))))</f>
        <v>Pending review</v>
      </c>
      <c r="N1798" s="18">
        <v>3.15</v>
      </c>
      <c r="O1798" s="19">
        <v>0.4</v>
      </c>
      <c r="P1798" s="14">
        <v>0.5111</v>
      </c>
      <c r="Q1798" s="20" t="str">
        <f>IF(AND(ISNUMBER(L1798),ISNUMBER(Y1798),Y1798&gt;0,X1798&lt;1),ROUND(L1798/(Y1798*(1-X1798))-1,4),"")</f>
        <v/>
      </c>
      <c r="R1798" s="12">
        <v>0</v>
      </c>
      <c r="S1798" s="13">
        <f>IF(AND(ISNUMBER(E1798),E1798&gt;0,ISNUMBER(F1798)),R1798*(F1798/E1798-1)*(1-'Start Here'!$B$16),0)</f>
        <v>0</v>
      </c>
      <c r="T1798" s="17">
        <f>IF(AND(M1798="Ready",OR(I1798="Approve proposed",AND(I1798="Use my price",AND(ISNUMBER(J1798),J1798&gt;0))),ISNUMBER(L1798),E1798&gt;0),R1798*(L1798/E1798-1)*(1-'Start Here'!$B$16),0)</f>
        <v>0</v>
      </c>
      <c r="U1798" t="str" s="6">
        <v>Currently hidden; do not activate automatically</v>
      </c>
      <c r="V1798" t="str" s="21">
        <v>No</v>
      </c>
      <c r="W1798" t="str" s="21">
        <v>No</v>
      </c>
      <c r="X1798" s="22">
        <v>0</v>
      </c>
      <c r="Y1798" s="18">
        <v>2.25</v>
      </c>
      <c r="AB1798" t="str" s="6">
        <v>2026-10-01 10:41:27 UTC</v>
      </c>
      <c r="AC1798" t="str" s="6">
        <v>Local Line cache</v>
      </c>
      <c r="AD1798" s="23">
        <v>805856</v>
      </c>
      <c r="AE1798" s="23">
        <v>526915</v>
      </c>
      <c r="AF1798" t="str" s="23">
        <v>805856:526915:herdShare</v>
      </c>
      <c r="AG1798" t="str" s="23">
        <v>No</v>
      </c>
      <c r="AH1798" t="str" s="23">
        <v>Yes</v>
      </c>
      <c r="AI1798" s="18">
        <v>0</v>
      </c>
    </row>
    <row r="1799" ht="32" customHeight="1">
      <c r="A1799" t="str" s="7">
        <v>Little Wings</v>
      </c>
      <c r="B1799" t="str" s="7">
        <v>Green Mizuna</v>
      </c>
      <c r="C1799" t="str" s="7">
        <v>each</v>
      </c>
      <c r="D1799" t="str" s="7">
        <v>CSA Members</v>
      </c>
      <c r="E1799" s="12">
        <v>3.15</v>
      </c>
      <c r="F1799" s="13">
        <v>3.4</v>
      </c>
      <c r="G1799" s="13">
        <f>IF(AND(ISNUMBER(E1799),ISNUMBER(F1799)),F1799-E1799,"")</f>
        <v>0.25</v>
      </c>
      <c r="H1799" s="14">
        <f>IF(AND(ISNUMBER(E1799),E1799&gt;0,ISNUMBER(F1799)),F1799/E1799-1,"")</f>
        <v>0.0793650793650793</v>
      </c>
      <c r="I1799" t="str" s="15">
        <v>Unreviewed</v>
      </c>
      <c r="J1799" s="16"/>
      <c r="K1799" t="str" s="15">
        <v/>
      </c>
      <c r="L1799" s="17" t="str">
        <f>IF(AC1799="Local catalog","",IF(AG1799="Yes",IF(ISNUMBER(E1799),E1799,""),IF(I1799="Keep current",IF(ISNUMBER(E1799),E1799,""),IF(AH1799&lt;&gt;"Yes","",IF(I1799="Approve proposed",F1799,IF(AND(I1799="Use my price",AND(ISNUMBER(J1799),J1799&gt;0)),J1799,""))))))</f>
        <v/>
      </c>
      <c r="M1799" t="str" s="7">
        <f>IF(AND(AG1799="Yes",OR(I1799="Approve proposed",I1799="Use my price")),"CHECK: protected price kept current",IF(OR(I1799="Unreviewed",I1799=""),"Pending review",IF(I1799="Hold","On hold",IF(I1799="Keep current",IF(ISNUMBER(E1799),"Kept current","CHECK: no confirmed current price"),IF(AH1799&lt;&gt;"Yes","CHECK: source needs review",IF(AND(I1799="Use my price",NOT(AND(ISNUMBER(J1799),J1799&gt;0))),"CHECK: enter a price above zero",IF(NOT(OR(I1799="Approve proposed",I1799="Use my price")),"CHECK: choose a listed decision",IF(OR(NOT(ISNUMBER(L1799)),L1799&lt;=0,NOT(ISNUMBER(Y1799)),Y1799&lt;=0,X1799&gt;=1),"CHECK: price or base unavailable",IF(L1799/(Y1799*(1-X1799))-1&lt;0,"CHECK: price below local base","Ready")))))))))</f>
        <v>Pending review</v>
      </c>
      <c r="N1799" s="18">
        <v>3.15</v>
      </c>
      <c r="O1799" s="19">
        <v>0.4</v>
      </c>
      <c r="P1799" s="14">
        <v>0.5111</v>
      </c>
      <c r="Q1799" s="20" t="str">
        <f>IF(AND(ISNUMBER(L1799),ISNUMBER(Y1799),Y1799&gt;0,X1799&lt;1),ROUND(L1799/(Y1799*(1-X1799))-1,4),"")</f>
        <v/>
      </c>
      <c r="R1799" s="12">
        <v>0</v>
      </c>
      <c r="S1799" s="13">
        <f>IF(AND(ISNUMBER(E1799),E1799&gt;0,ISNUMBER(F1799)),R1799*(F1799/E1799-1)*(1-'Start Here'!$B$16),0)</f>
        <v>0</v>
      </c>
      <c r="T1799" s="17">
        <f>IF(AND(M1799="Ready",OR(I1799="Approve proposed",AND(I1799="Use my price",AND(ISNUMBER(J1799),J1799&gt;0))),ISNUMBER(L1799),E1799&gt;0),R1799*(L1799/E1799-1)*(1-'Start Here'!$B$16),0)</f>
        <v>0</v>
      </c>
      <c r="U1799" t="str" s="6">
        <v>Currently hidden; do not activate automatically</v>
      </c>
      <c r="V1799" t="str" s="21">
        <v>No</v>
      </c>
      <c r="W1799" t="str" s="21">
        <v>No</v>
      </c>
      <c r="X1799" s="22">
        <v>0</v>
      </c>
      <c r="Y1799" s="18">
        <v>2.25</v>
      </c>
      <c r="AB1799" t="str" s="6">
        <v>2026-10-01 10:41:27 UTC</v>
      </c>
      <c r="AC1799" t="str" s="6">
        <v>Local Line cache</v>
      </c>
      <c r="AD1799" s="23">
        <v>805856</v>
      </c>
      <c r="AE1799" s="23">
        <v>526915</v>
      </c>
      <c r="AF1799" t="str" s="23">
        <v>805856:526915:member</v>
      </c>
      <c r="AG1799" t="str" s="23">
        <v>No</v>
      </c>
      <c r="AH1799" t="str" s="23">
        <v>Yes</v>
      </c>
      <c r="AI1799" s="18">
        <v>0</v>
      </c>
    </row>
    <row r="1800" ht="32" customHeight="1">
      <c r="A1800" t="str" s="7">
        <v>Little Wings</v>
      </c>
      <c r="B1800" t="str" s="7">
        <v>Green Mizuna</v>
      </c>
      <c r="C1800" t="str" s="7">
        <v>each</v>
      </c>
      <c r="D1800" t="str" s="7">
        <v>Guest Basket</v>
      </c>
      <c r="E1800" s="12">
        <v>3.15</v>
      </c>
      <c r="F1800" s="13">
        <v>3.4</v>
      </c>
      <c r="G1800" s="13">
        <f>IF(AND(ISNUMBER(E1800),ISNUMBER(F1800)),F1800-E1800,"")</f>
        <v>0.25</v>
      </c>
      <c r="H1800" s="14">
        <f>IF(AND(ISNUMBER(E1800),E1800&gt;0,ISNUMBER(F1800)),F1800/E1800-1,"")</f>
        <v>0.0793650793650793</v>
      </c>
      <c r="I1800" t="str" s="15">
        <v>Unreviewed</v>
      </c>
      <c r="J1800" s="16"/>
      <c r="K1800" t="str" s="15">
        <v/>
      </c>
      <c r="L1800" s="17" t="str">
        <f>IF(AC1800="Local catalog","",IF(AG1800="Yes",IF(ISNUMBER(E1800),E1800,""),IF(I1800="Keep current",IF(ISNUMBER(E1800),E1800,""),IF(AH1800&lt;&gt;"Yes","",IF(I1800="Approve proposed",F1800,IF(AND(I1800="Use my price",AND(ISNUMBER(J1800),J1800&gt;0)),J1800,""))))))</f>
        <v/>
      </c>
      <c r="M1800" t="str" s="7">
        <f>IF(AND(AG1800="Yes",OR(I1800="Approve proposed",I1800="Use my price")),"CHECK: protected price kept current",IF(OR(I1800="Unreviewed",I1800=""),"Pending review",IF(I1800="Hold","On hold",IF(I1800="Keep current",IF(ISNUMBER(E1800),"Kept current","CHECK: no confirmed current price"),IF(AH1800&lt;&gt;"Yes","CHECK: source needs review",IF(AND(I1800="Use my price",NOT(AND(ISNUMBER(J1800),J1800&gt;0))),"CHECK: enter a price above zero",IF(NOT(OR(I1800="Approve proposed",I1800="Use my price")),"CHECK: choose a listed decision",IF(OR(NOT(ISNUMBER(L1800)),L1800&lt;=0,NOT(ISNUMBER(Y1800)),Y1800&lt;=0,X1800&gt;=1),"CHECK: price or base unavailable",IF(L1800/(Y1800*(1-X1800))-1&lt;0,"CHECK: price below local base","Ready")))))))))</f>
        <v>Pending review</v>
      </c>
      <c r="N1800" s="18">
        <v>3.15</v>
      </c>
      <c r="O1800" s="19">
        <v>0.4</v>
      </c>
      <c r="P1800" s="14">
        <v>0.5111</v>
      </c>
      <c r="Q1800" s="20" t="str">
        <f>IF(AND(ISNUMBER(L1800),ISNUMBER(Y1800),Y1800&gt;0,X1800&lt;1),ROUND(L1800/(Y1800*(1-X1800))-1,4),"")</f>
        <v/>
      </c>
      <c r="R1800" s="12">
        <v>0</v>
      </c>
      <c r="S1800" s="13">
        <f>IF(AND(ISNUMBER(E1800),E1800&gt;0,ISNUMBER(F1800)),R1800*(F1800/E1800-1)*(1-'Start Here'!$B$16),0)</f>
        <v>0</v>
      </c>
      <c r="T1800" s="17">
        <f>IF(AND(M1800="Ready",OR(I1800="Approve proposed",AND(I1800="Use my price",AND(ISNUMBER(J1800),J1800&gt;0))),ISNUMBER(L1800),E1800&gt;0),R1800*(L1800/E1800-1)*(1-'Start Here'!$B$16),0)</f>
        <v>0</v>
      </c>
      <c r="U1800" t="str" s="6">
        <v>Currently hidden; do not activate automatically</v>
      </c>
      <c r="V1800" t="str" s="21">
        <v>No</v>
      </c>
      <c r="W1800" t="str" s="21">
        <v>No</v>
      </c>
      <c r="X1800" s="22">
        <v>0</v>
      </c>
      <c r="Y1800" s="18">
        <v>2.25</v>
      </c>
      <c r="AB1800" t="str" s="6">
        <v>2026-10-01 10:41:27 UTC</v>
      </c>
      <c r="AC1800" t="str" s="6">
        <v>Local Line cache</v>
      </c>
      <c r="AD1800" s="23">
        <v>805856</v>
      </c>
      <c r="AE1800" s="23">
        <v>526915</v>
      </c>
      <c r="AF1800" t="str" s="23">
        <v>805856:526915:guest</v>
      </c>
      <c r="AG1800" t="str" s="23">
        <v>No</v>
      </c>
      <c r="AH1800" t="str" s="23">
        <v>Yes</v>
      </c>
      <c r="AI1800" s="18">
        <v>0</v>
      </c>
    </row>
    <row r="1801" ht="32" customHeight="1">
      <c r="A1801" t="str" s="7">
        <v>Little Wings</v>
      </c>
      <c r="B1801" t="str" s="7">
        <v>Green Mizuna</v>
      </c>
      <c r="C1801" t="str" s="7">
        <v>each</v>
      </c>
      <c r="D1801" t="str" s="7">
        <v>SNAP</v>
      </c>
      <c r="E1801" s="12">
        <v>3.15</v>
      </c>
      <c r="F1801" s="13">
        <v>3.15</v>
      </c>
      <c r="G1801" s="13">
        <f>IF(AND(ISNUMBER(E1801),ISNUMBER(F1801)),F1801-E1801,"")</f>
        <v>0</v>
      </c>
      <c r="H1801" s="14">
        <f>IF(AND(ISNUMBER(E1801),E1801&gt;0,ISNUMBER(F1801)),F1801/E1801-1,"")</f>
        <v>0</v>
      </c>
      <c r="I1801" t="str" s="15">
        <v>Keep current</v>
      </c>
      <c r="J1801" s="16"/>
      <c r="K1801" t="str" s="15">
        <v/>
      </c>
      <c r="L1801" s="17">
        <f>IF(AC1801="Local catalog","",IF(AG1801="Yes",IF(ISNUMBER(E1801),E1801,""),IF(I1801="Keep current",IF(ISNUMBER(E1801),E1801,""),IF(AH1801&lt;&gt;"Yes","",IF(I1801="Approve proposed",F1801,IF(AND(I1801="Use my price",AND(ISNUMBER(J1801),J1801&gt;0)),J1801,""))))))</f>
        <v>3.15</v>
      </c>
      <c r="M1801" t="str" s="7">
        <f>IF(AND(AG1801="Yes",OR(I1801="Approve proposed",I1801="Use my price")),"CHECK: protected price kept current",IF(OR(I1801="Unreviewed",I1801=""),"Pending review",IF(I1801="Hold","On hold",IF(I1801="Keep current",IF(ISNUMBER(E1801),"Kept current","CHECK: no confirmed current price"),IF(AH1801&lt;&gt;"Yes","CHECK: source needs review",IF(AND(I1801="Use my price",NOT(AND(ISNUMBER(J1801),J1801&gt;0))),"CHECK: enter a price above zero",IF(NOT(OR(I1801="Approve proposed",I1801="Use my price")),"CHECK: choose a listed decision",IF(OR(NOT(ISNUMBER(L1801)),L1801&lt;=0,NOT(ISNUMBER(Y1801)),Y1801&lt;=0,X1801&gt;=1),"CHECK: price or base unavailable",IF(L1801/(Y1801*(1-X1801))-1&lt;0,"CHECK: price below local base","Ready")))))))))</f>
        <v>Kept current</v>
      </c>
      <c r="N1801" s="18">
        <v>3.15</v>
      </c>
      <c r="O1801" s="19">
        <v>0.4</v>
      </c>
      <c r="P1801" s="14">
        <v>0.4</v>
      </c>
      <c r="Q1801" s="20">
        <f>IF(AND(ISNUMBER(L1801),ISNUMBER(Y1801),Y1801&gt;0,X1801&lt;1),ROUND(L1801/(Y1801*(1-X1801))-1,4),"")</f>
        <v>0.4</v>
      </c>
      <c r="R1801" s="12">
        <v>0</v>
      </c>
      <c r="S1801" s="13">
        <f>IF(AND(ISNUMBER(E1801),E1801&gt;0,ISNUMBER(F1801)),R1801*(F1801/E1801-1)*(1-'Start Here'!$B$16),0)</f>
        <v>0</v>
      </c>
      <c r="T1801" s="17">
        <f>IF(AND(M1801="Ready",OR(I1801="Approve proposed",AND(I1801="Use my price",AND(ISNUMBER(J1801),J1801&gt;0))),ISNUMBER(L1801),E1801&gt;0),R1801*(L1801/E1801-1)*(1-'Start Here'!$B$16),0)</f>
        <v>0</v>
      </c>
      <c r="U1801" t="str" s="6">
        <v>SNAP: preserve existing selling price; Currently hidden; do not activate automatically</v>
      </c>
      <c r="V1801" t="str" s="21">
        <v>No</v>
      </c>
      <c r="W1801" t="str" s="21">
        <v>No</v>
      </c>
      <c r="X1801" s="22">
        <v>0</v>
      </c>
      <c r="Y1801" s="18">
        <v>2.25</v>
      </c>
      <c r="AB1801" t="str" s="6">
        <v>2026-10-01 10:41:27 UTC</v>
      </c>
      <c r="AC1801" t="str" s="6">
        <v>Local Line cache</v>
      </c>
      <c r="AD1801" s="23">
        <v>805856</v>
      </c>
      <c r="AE1801" s="23">
        <v>526915</v>
      </c>
      <c r="AF1801" t="str" s="23">
        <v>805856:526915:snap</v>
      </c>
      <c r="AG1801" t="str" s="23">
        <v>Yes</v>
      </c>
      <c r="AH1801" t="str" s="23">
        <v>Yes</v>
      </c>
      <c r="AI1801" s="18">
        <v>0</v>
      </c>
    </row>
    <row r="1802" ht="32" customHeight="1">
      <c r="A1802" t="str" s="7">
        <v>Little Wings</v>
      </c>
      <c r="B1802" t="str" s="7">
        <v>Green Zucchini</v>
      </c>
      <c r="C1802" t="str" s="7">
        <v>1 lb</v>
      </c>
      <c r="D1802" t="str" s="7">
        <v>Herd Share Members</v>
      </c>
      <c r="E1802" s="12">
        <v>2.45</v>
      </c>
      <c r="F1802" s="13">
        <v>2.65</v>
      </c>
      <c r="G1802" s="13">
        <f>IF(AND(ISNUMBER(E1802),ISNUMBER(F1802)),F1802-E1802,"")</f>
        <v>0.2</v>
      </c>
      <c r="H1802" s="14">
        <f>IF(AND(ISNUMBER(E1802),E1802&gt;0,ISNUMBER(F1802)),F1802/E1802-1,"")</f>
        <v>0.08163265306122436</v>
      </c>
      <c r="I1802" t="str" s="15">
        <v>Unreviewed</v>
      </c>
      <c r="J1802" s="16"/>
      <c r="K1802" t="str" s="15">
        <v/>
      </c>
      <c r="L1802" s="17" t="str">
        <f>IF(AC1802="Local catalog","",IF(AG1802="Yes",IF(ISNUMBER(E1802),E1802,""),IF(I1802="Keep current",IF(ISNUMBER(E1802),E1802,""),IF(AH1802&lt;&gt;"Yes","",IF(I1802="Approve proposed",F1802,IF(AND(I1802="Use my price",AND(ISNUMBER(J1802),J1802&gt;0)),J1802,""))))))</f>
        <v/>
      </c>
      <c r="M1802" t="str" s="7">
        <f>IF(AND(AG1802="Yes",OR(I1802="Approve proposed",I1802="Use my price")),"CHECK: protected price kept current",IF(OR(I1802="Unreviewed",I1802=""),"Pending review",IF(I1802="Hold","On hold",IF(I1802="Keep current",IF(ISNUMBER(E1802),"Kept current","CHECK: no confirmed current price"),IF(AH1802&lt;&gt;"Yes","CHECK: source needs review",IF(AND(I1802="Use my price",NOT(AND(ISNUMBER(J1802),J1802&gt;0))),"CHECK: enter a price above zero",IF(NOT(OR(I1802="Approve proposed",I1802="Use my price")),"CHECK: choose a listed decision",IF(OR(NOT(ISNUMBER(L1802)),L1802&lt;=0,NOT(ISNUMBER(Y1802)),Y1802&lt;=0,X1802&gt;=1),"CHECK: price or base unavailable",IF(L1802/(Y1802*(1-X1802))-1&lt;0,"CHECK: price below local base","Ready")))))))))</f>
        <v>Pending review</v>
      </c>
      <c r="N1802" s="18">
        <v>2.45</v>
      </c>
      <c r="O1802" s="19">
        <v>0.4</v>
      </c>
      <c r="P1802" s="14">
        <v>0.5143</v>
      </c>
      <c r="Q1802" s="20" t="str">
        <f>IF(AND(ISNUMBER(L1802),ISNUMBER(Y1802),Y1802&gt;0,X1802&lt;1),ROUND(L1802/(Y1802*(1-X1802))-1,4),"")</f>
        <v/>
      </c>
      <c r="R1802" s="12">
        <v>44.1</v>
      </c>
      <c r="S1802" s="13">
        <f>IF(AND(ISNUMBER(E1802),E1802&gt;0,ISNUMBER(F1802)),R1802*(F1802/E1802-1)*(1-'Start Here'!$B$16),0)</f>
        <v>3.491999999999994</v>
      </c>
      <c r="T1802" s="17">
        <f>IF(AND(M1802="Ready",OR(I1802="Approve proposed",AND(I1802="Use my price",AND(ISNUMBER(J1802),J1802&gt;0))),ISNUMBER(L1802),E1802&gt;0),R1802*(L1802/E1802-1)*(1-'Start Here'!$B$16),0)</f>
        <v>0</v>
      </c>
      <c r="U1802" t="str" s="6">
        <v>Currently hidden; do not activate automatically</v>
      </c>
      <c r="V1802" t="str" s="21">
        <v>No</v>
      </c>
      <c r="W1802" t="str" s="21">
        <v>No</v>
      </c>
      <c r="X1802" s="22">
        <v>0</v>
      </c>
      <c r="Y1802" s="18">
        <v>1.75</v>
      </c>
      <c r="AB1802" t="str" s="6">
        <v>2026-10-01 10:41:27 UTC</v>
      </c>
      <c r="AC1802" t="str" s="6">
        <v>Local Line cache</v>
      </c>
      <c r="AD1802" s="23">
        <v>980311</v>
      </c>
      <c r="AE1802" s="23">
        <v>748218</v>
      </c>
      <c r="AF1802" t="str" s="23">
        <v>980311:748218:herdShare</v>
      </c>
      <c r="AG1802" t="str" s="23">
        <v>No</v>
      </c>
      <c r="AH1802" t="str" s="23">
        <v>Yes</v>
      </c>
      <c r="AI1802" s="18">
        <v>31.5</v>
      </c>
    </row>
    <row r="1803" ht="32" customHeight="1">
      <c r="A1803" t="str" s="7">
        <v>Little Wings</v>
      </c>
      <c r="B1803" t="str" s="7">
        <v>Green Zucchini</v>
      </c>
      <c r="C1803" t="str" s="7">
        <v>1 lb</v>
      </c>
      <c r="D1803" t="str" s="7">
        <v>CSA Members</v>
      </c>
      <c r="E1803" s="12">
        <v>2.45</v>
      </c>
      <c r="F1803" s="13">
        <v>2.65</v>
      </c>
      <c r="G1803" s="13">
        <f>IF(AND(ISNUMBER(E1803),ISNUMBER(F1803)),F1803-E1803,"")</f>
        <v>0.2</v>
      </c>
      <c r="H1803" s="14">
        <f>IF(AND(ISNUMBER(E1803),E1803&gt;0,ISNUMBER(F1803)),F1803/E1803-1,"")</f>
        <v>0.08163265306122436</v>
      </c>
      <c r="I1803" t="str" s="15">
        <v>Unreviewed</v>
      </c>
      <c r="J1803" s="16"/>
      <c r="K1803" t="str" s="15">
        <v/>
      </c>
      <c r="L1803" s="17" t="str">
        <f>IF(AC1803="Local catalog","",IF(AG1803="Yes",IF(ISNUMBER(E1803),E1803,""),IF(I1803="Keep current",IF(ISNUMBER(E1803),E1803,""),IF(AH1803&lt;&gt;"Yes","",IF(I1803="Approve proposed",F1803,IF(AND(I1803="Use my price",AND(ISNUMBER(J1803),J1803&gt;0)),J1803,""))))))</f>
        <v/>
      </c>
      <c r="M1803" t="str" s="7">
        <f>IF(AND(AG1803="Yes",OR(I1803="Approve proposed",I1803="Use my price")),"CHECK: protected price kept current",IF(OR(I1803="Unreviewed",I1803=""),"Pending review",IF(I1803="Hold","On hold",IF(I1803="Keep current",IF(ISNUMBER(E1803),"Kept current","CHECK: no confirmed current price"),IF(AH1803&lt;&gt;"Yes","CHECK: source needs review",IF(AND(I1803="Use my price",NOT(AND(ISNUMBER(J1803),J1803&gt;0))),"CHECK: enter a price above zero",IF(NOT(OR(I1803="Approve proposed",I1803="Use my price")),"CHECK: choose a listed decision",IF(OR(NOT(ISNUMBER(L1803)),L1803&lt;=0,NOT(ISNUMBER(Y1803)),Y1803&lt;=0,X1803&gt;=1),"CHECK: price or base unavailable",IF(L1803/(Y1803*(1-X1803))-1&lt;0,"CHECK: price below local base","Ready")))))))))</f>
        <v>Pending review</v>
      </c>
      <c r="N1803" s="18">
        <v>2.45</v>
      </c>
      <c r="O1803" s="19">
        <v>0.4</v>
      </c>
      <c r="P1803" s="14">
        <v>0.5143</v>
      </c>
      <c r="Q1803" s="20" t="str">
        <f>IF(AND(ISNUMBER(L1803),ISNUMBER(Y1803),Y1803&gt;0,X1803&lt;1),ROUND(L1803/(Y1803*(1-X1803))-1,4),"")</f>
        <v/>
      </c>
      <c r="R1803" s="12">
        <v>0</v>
      </c>
      <c r="S1803" s="13">
        <f>IF(AND(ISNUMBER(E1803),E1803&gt;0,ISNUMBER(F1803)),R1803*(F1803/E1803-1)*(1-'Start Here'!$B$16),0)</f>
        <v>0</v>
      </c>
      <c r="T1803" s="17">
        <f>IF(AND(M1803="Ready",OR(I1803="Approve proposed",AND(I1803="Use my price",AND(ISNUMBER(J1803),J1803&gt;0))),ISNUMBER(L1803),E1803&gt;0),R1803*(L1803/E1803-1)*(1-'Start Here'!$B$16),0)</f>
        <v>0</v>
      </c>
      <c r="U1803" t="str" s="6">
        <v>Currently hidden; do not activate automatically</v>
      </c>
      <c r="V1803" t="str" s="21">
        <v>No</v>
      </c>
      <c r="W1803" t="str" s="21">
        <v>No</v>
      </c>
      <c r="X1803" s="22">
        <v>0</v>
      </c>
      <c r="Y1803" s="18">
        <v>1.75</v>
      </c>
      <c r="AB1803" t="str" s="6">
        <v>2026-10-01 10:41:27 UTC</v>
      </c>
      <c r="AC1803" t="str" s="6">
        <v>Local Line cache</v>
      </c>
      <c r="AD1803" s="23">
        <v>980311</v>
      </c>
      <c r="AE1803" s="23">
        <v>748218</v>
      </c>
      <c r="AF1803" t="str" s="23">
        <v>980311:748218:member</v>
      </c>
      <c r="AG1803" t="str" s="23">
        <v>No</v>
      </c>
      <c r="AH1803" t="str" s="23">
        <v>Yes</v>
      </c>
      <c r="AI1803" s="18">
        <v>0</v>
      </c>
    </row>
    <row r="1804" ht="32" customHeight="1">
      <c r="A1804" t="str" s="7">
        <v>Little Wings</v>
      </c>
      <c r="B1804" t="str" s="7">
        <v>Green Zucchini</v>
      </c>
      <c r="C1804" t="str" s="7">
        <v>1 lb</v>
      </c>
      <c r="D1804" t="str" s="7">
        <v>Guest Basket</v>
      </c>
      <c r="E1804" s="12">
        <v>2.45</v>
      </c>
      <c r="F1804" s="13">
        <v>2.65</v>
      </c>
      <c r="G1804" s="13">
        <f>IF(AND(ISNUMBER(E1804),ISNUMBER(F1804)),F1804-E1804,"")</f>
        <v>0.2</v>
      </c>
      <c r="H1804" s="14">
        <f>IF(AND(ISNUMBER(E1804),E1804&gt;0,ISNUMBER(F1804)),F1804/E1804-1,"")</f>
        <v>0.08163265306122436</v>
      </c>
      <c r="I1804" t="str" s="15">
        <v>Unreviewed</v>
      </c>
      <c r="J1804" s="16"/>
      <c r="K1804" t="str" s="15">
        <v/>
      </c>
      <c r="L1804" s="17" t="str">
        <f>IF(AC1804="Local catalog","",IF(AG1804="Yes",IF(ISNUMBER(E1804),E1804,""),IF(I1804="Keep current",IF(ISNUMBER(E1804),E1804,""),IF(AH1804&lt;&gt;"Yes","",IF(I1804="Approve proposed",F1804,IF(AND(I1804="Use my price",AND(ISNUMBER(J1804),J1804&gt;0)),J1804,""))))))</f>
        <v/>
      </c>
      <c r="M1804" t="str" s="7">
        <f>IF(AND(AG1804="Yes",OR(I1804="Approve proposed",I1804="Use my price")),"CHECK: protected price kept current",IF(OR(I1804="Unreviewed",I1804=""),"Pending review",IF(I1804="Hold","On hold",IF(I1804="Keep current",IF(ISNUMBER(E1804),"Kept current","CHECK: no confirmed current price"),IF(AH1804&lt;&gt;"Yes","CHECK: source needs review",IF(AND(I1804="Use my price",NOT(AND(ISNUMBER(J1804),J1804&gt;0))),"CHECK: enter a price above zero",IF(NOT(OR(I1804="Approve proposed",I1804="Use my price")),"CHECK: choose a listed decision",IF(OR(NOT(ISNUMBER(L1804)),L1804&lt;=0,NOT(ISNUMBER(Y1804)),Y1804&lt;=0,X1804&gt;=1),"CHECK: price or base unavailable",IF(L1804/(Y1804*(1-X1804))-1&lt;0,"CHECK: price below local base","Ready")))))))))</f>
        <v>Pending review</v>
      </c>
      <c r="N1804" s="18">
        <v>2.45</v>
      </c>
      <c r="O1804" s="19">
        <v>0.4</v>
      </c>
      <c r="P1804" s="14">
        <v>0.5143</v>
      </c>
      <c r="Q1804" s="20" t="str">
        <f>IF(AND(ISNUMBER(L1804),ISNUMBER(Y1804),Y1804&gt;0,X1804&lt;1),ROUND(L1804/(Y1804*(1-X1804))-1,4),"")</f>
        <v/>
      </c>
      <c r="R1804" s="12">
        <v>14.7</v>
      </c>
      <c r="S1804" s="13">
        <f>IF(AND(ISNUMBER(E1804),E1804&gt;0,ISNUMBER(F1804)),R1804*(F1804/E1804-1)*(1-'Start Here'!$B$16),0)</f>
        <v>1.163999999999998</v>
      </c>
      <c r="T1804" s="17">
        <f>IF(AND(M1804="Ready",OR(I1804="Approve proposed",AND(I1804="Use my price",AND(ISNUMBER(J1804),J1804&gt;0))),ISNUMBER(L1804),E1804&gt;0),R1804*(L1804/E1804-1)*(1-'Start Here'!$B$16),0)</f>
        <v>0</v>
      </c>
      <c r="U1804" t="str" s="6">
        <v>Currently hidden; do not activate automatically</v>
      </c>
      <c r="V1804" t="str" s="21">
        <v>No</v>
      </c>
      <c r="W1804" t="str" s="21">
        <v>No</v>
      </c>
      <c r="X1804" s="22">
        <v>0</v>
      </c>
      <c r="Y1804" s="18">
        <v>1.75</v>
      </c>
      <c r="AB1804" t="str" s="6">
        <v>2026-10-01 10:41:27 UTC</v>
      </c>
      <c r="AC1804" t="str" s="6">
        <v>Local Line cache</v>
      </c>
      <c r="AD1804" s="23">
        <v>980311</v>
      </c>
      <c r="AE1804" s="23">
        <v>748218</v>
      </c>
      <c r="AF1804" t="str" s="23">
        <v>980311:748218:guest</v>
      </c>
      <c r="AG1804" t="str" s="23">
        <v>No</v>
      </c>
      <c r="AH1804" t="str" s="23">
        <v>Yes</v>
      </c>
      <c r="AI1804" s="18">
        <v>10.5</v>
      </c>
    </row>
    <row r="1805" ht="32" customHeight="1">
      <c r="A1805" t="str" s="7">
        <v>Little Wings</v>
      </c>
      <c r="B1805" t="str" s="7">
        <v>Green Zucchini</v>
      </c>
      <c r="C1805" t="str" s="7">
        <v>1 lb</v>
      </c>
      <c r="D1805" t="str" s="7">
        <v>SNAP</v>
      </c>
      <c r="E1805" s="12">
        <v>2.45</v>
      </c>
      <c r="F1805" s="13">
        <v>2.45</v>
      </c>
      <c r="G1805" s="13">
        <f>IF(AND(ISNUMBER(E1805),ISNUMBER(F1805)),F1805-E1805,"")</f>
        <v>0</v>
      </c>
      <c r="H1805" s="14">
        <f>IF(AND(ISNUMBER(E1805),E1805&gt;0,ISNUMBER(F1805)),F1805/E1805-1,"")</f>
        <v>0</v>
      </c>
      <c r="I1805" t="str" s="15">
        <v>Keep current</v>
      </c>
      <c r="J1805" s="16"/>
      <c r="K1805" t="str" s="15">
        <v/>
      </c>
      <c r="L1805" s="17">
        <f>IF(AC1805="Local catalog","",IF(AG1805="Yes",IF(ISNUMBER(E1805),E1805,""),IF(I1805="Keep current",IF(ISNUMBER(E1805),E1805,""),IF(AH1805&lt;&gt;"Yes","",IF(I1805="Approve proposed",F1805,IF(AND(I1805="Use my price",AND(ISNUMBER(J1805),J1805&gt;0)),J1805,""))))))</f>
        <v>2.45</v>
      </c>
      <c r="M1805" t="str" s="7">
        <f>IF(AND(AG1805="Yes",OR(I1805="Approve proposed",I1805="Use my price")),"CHECK: protected price kept current",IF(OR(I1805="Unreviewed",I1805=""),"Pending review",IF(I1805="Hold","On hold",IF(I1805="Keep current",IF(ISNUMBER(E1805),"Kept current","CHECK: no confirmed current price"),IF(AH1805&lt;&gt;"Yes","CHECK: source needs review",IF(AND(I1805="Use my price",NOT(AND(ISNUMBER(J1805),J1805&gt;0))),"CHECK: enter a price above zero",IF(NOT(OR(I1805="Approve proposed",I1805="Use my price")),"CHECK: choose a listed decision",IF(OR(NOT(ISNUMBER(L1805)),L1805&lt;=0,NOT(ISNUMBER(Y1805)),Y1805&lt;=0,X1805&gt;=1),"CHECK: price or base unavailable",IF(L1805/(Y1805*(1-X1805))-1&lt;0,"CHECK: price below local base","Ready")))))))))</f>
        <v>Kept current</v>
      </c>
      <c r="N1805" s="18">
        <v>2.45</v>
      </c>
      <c r="O1805" s="19">
        <v>0.4</v>
      </c>
      <c r="P1805" s="14">
        <v>0.4</v>
      </c>
      <c r="Q1805" s="20">
        <f>IF(AND(ISNUMBER(L1805),ISNUMBER(Y1805),Y1805&gt;0,X1805&lt;1),ROUND(L1805/(Y1805*(1-X1805))-1,4),"")</f>
        <v>0.4</v>
      </c>
      <c r="R1805" s="12">
        <v>0</v>
      </c>
      <c r="S1805" s="13">
        <f>IF(AND(ISNUMBER(E1805),E1805&gt;0,ISNUMBER(F1805)),R1805*(F1805/E1805-1)*(1-'Start Here'!$B$16),0)</f>
        <v>0</v>
      </c>
      <c r="T1805" s="17">
        <f>IF(AND(M1805="Ready",OR(I1805="Approve proposed",AND(I1805="Use my price",AND(ISNUMBER(J1805),J1805&gt;0))),ISNUMBER(L1805),E1805&gt;0),R1805*(L1805/E1805-1)*(1-'Start Here'!$B$16),0)</f>
        <v>0</v>
      </c>
      <c r="U1805" t="str" s="6">
        <v>SNAP: preserve existing selling price; Currently hidden; do not activate automatically</v>
      </c>
      <c r="V1805" t="str" s="21">
        <v>No</v>
      </c>
      <c r="W1805" t="str" s="21">
        <v>No</v>
      </c>
      <c r="X1805" s="22">
        <v>0</v>
      </c>
      <c r="Y1805" s="18">
        <v>1.75</v>
      </c>
      <c r="AB1805" t="str" s="6">
        <v>2026-10-01 10:41:27 UTC</v>
      </c>
      <c r="AC1805" t="str" s="6">
        <v>Local Line cache</v>
      </c>
      <c r="AD1805" s="23">
        <v>980311</v>
      </c>
      <c r="AE1805" s="23">
        <v>748218</v>
      </c>
      <c r="AF1805" t="str" s="23">
        <v>980311:748218:snap</v>
      </c>
      <c r="AG1805" t="str" s="23">
        <v>Yes</v>
      </c>
      <c r="AH1805" t="str" s="23">
        <v>Yes</v>
      </c>
      <c r="AI1805" s="18">
        <v>0</v>
      </c>
    </row>
    <row r="1806" ht="32" customHeight="1">
      <c r="A1806" t="str" s="7">
        <v>Little Wings</v>
      </c>
      <c r="B1806" t="str" s="7">
        <v>Hakurei Turnips</v>
      </c>
      <c r="C1806" t="str" s="7">
        <v>1 bunch</v>
      </c>
      <c r="D1806" t="str" s="7">
        <v>Herd Share Members</v>
      </c>
      <c r="E1806" s="12">
        <v>3.5</v>
      </c>
      <c r="F1806" s="13">
        <v>3.78</v>
      </c>
      <c r="G1806" s="13">
        <f>IF(AND(ISNUMBER(E1806),ISNUMBER(F1806)),F1806-E1806,"")</f>
        <v>0.28</v>
      </c>
      <c r="H1806" s="14">
        <f>IF(AND(ISNUMBER(E1806),E1806&gt;0,ISNUMBER(F1806)),F1806/E1806-1,"")</f>
        <v>0.07999999999999985</v>
      </c>
      <c r="I1806" t="str" s="15">
        <v>Unreviewed</v>
      </c>
      <c r="J1806" s="16"/>
      <c r="K1806" t="str" s="15">
        <v/>
      </c>
      <c r="L1806" s="17" t="str">
        <f>IF(AC1806="Local catalog","",IF(AG1806="Yes",IF(ISNUMBER(E1806),E1806,""),IF(I1806="Keep current",IF(ISNUMBER(E1806),E1806,""),IF(AH1806&lt;&gt;"Yes","",IF(I1806="Approve proposed",F1806,IF(AND(I1806="Use my price",AND(ISNUMBER(J1806),J1806&gt;0)),J1806,""))))))</f>
        <v/>
      </c>
      <c r="M1806" t="str" s="7">
        <f>IF(AND(AG1806="Yes",OR(I1806="Approve proposed",I1806="Use my price")),"CHECK: protected price kept current",IF(OR(I1806="Unreviewed",I1806=""),"Pending review",IF(I1806="Hold","On hold",IF(I1806="Keep current",IF(ISNUMBER(E1806),"Kept current","CHECK: no confirmed current price"),IF(AH1806&lt;&gt;"Yes","CHECK: source needs review",IF(AND(I1806="Use my price",NOT(AND(ISNUMBER(J1806),J1806&gt;0))),"CHECK: enter a price above zero",IF(NOT(OR(I1806="Approve proposed",I1806="Use my price")),"CHECK: choose a listed decision",IF(OR(NOT(ISNUMBER(L1806)),L1806&lt;=0,NOT(ISNUMBER(Y1806)),Y1806&lt;=0,X1806&gt;=1),"CHECK: price or base unavailable",IF(L1806/(Y1806*(1-X1806))-1&lt;0,"CHECK: price below local base","Ready")))))))))</f>
        <v>Pending review</v>
      </c>
      <c r="N1806" s="18">
        <v>3.5</v>
      </c>
      <c r="O1806" s="19">
        <v>0.4</v>
      </c>
      <c r="P1806" s="14">
        <v>0.512</v>
      </c>
      <c r="Q1806" s="20" t="str">
        <f>IF(AND(ISNUMBER(L1806),ISNUMBER(Y1806),Y1806&gt;0,X1806&lt;1),ROUND(L1806/(Y1806*(1-X1806))-1,4),"")</f>
        <v/>
      </c>
      <c r="R1806" s="12">
        <v>37.1</v>
      </c>
      <c r="S1806" s="13">
        <f>IF(AND(ISNUMBER(E1806),E1806&gt;0,ISNUMBER(F1806)),R1806*(F1806/E1806-1)*(1-'Start Here'!$B$16),0)</f>
        <v>2.878959999999995</v>
      </c>
      <c r="T1806" s="17">
        <f>IF(AND(M1806="Ready",OR(I1806="Approve proposed",AND(I1806="Use my price",AND(ISNUMBER(J1806),J1806&gt;0))),ISNUMBER(L1806),E1806&gt;0),R1806*(L1806/E1806-1)*(1-'Start Here'!$B$16),0)</f>
        <v>0</v>
      </c>
      <c r="U1806" t="str" s="6">
        <v>Currently hidden; do not activate automatically</v>
      </c>
      <c r="V1806" t="str" s="21">
        <v>No</v>
      </c>
      <c r="W1806" t="str" s="21">
        <v>No</v>
      </c>
      <c r="X1806" s="22">
        <v>0</v>
      </c>
      <c r="Y1806" s="18">
        <v>2.5</v>
      </c>
      <c r="AB1806" t="str" s="6">
        <v>2026-10-01 10:41:27 UTC</v>
      </c>
      <c r="AC1806" t="str" s="6">
        <v>Local Line cache</v>
      </c>
      <c r="AD1806" s="23">
        <v>912730</v>
      </c>
      <c r="AE1806" s="23">
        <v>658104</v>
      </c>
      <c r="AF1806" t="str" s="23">
        <v>912730:658104:herdShare</v>
      </c>
      <c r="AG1806" t="str" s="23">
        <v>No</v>
      </c>
      <c r="AH1806" t="str" s="23">
        <v>Yes</v>
      </c>
      <c r="AI1806" s="18">
        <v>27.5</v>
      </c>
    </row>
    <row r="1807" ht="32" customHeight="1">
      <c r="A1807" t="str" s="7">
        <v>Little Wings</v>
      </c>
      <c r="B1807" t="str" s="7">
        <v>Hakurei Turnips</v>
      </c>
      <c r="C1807" t="str" s="7">
        <v>1 bunch</v>
      </c>
      <c r="D1807" t="str" s="7">
        <v>CSA Members</v>
      </c>
      <c r="E1807" s="12">
        <v>3.5</v>
      </c>
      <c r="F1807" s="13">
        <v>3.78</v>
      </c>
      <c r="G1807" s="13">
        <f>IF(AND(ISNUMBER(E1807),ISNUMBER(F1807)),F1807-E1807,"")</f>
        <v>0.28</v>
      </c>
      <c r="H1807" s="14">
        <f>IF(AND(ISNUMBER(E1807),E1807&gt;0,ISNUMBER(F1807)),F1807/E1807-1,"")</f>
        <v>0.07999999999999985</v>
      </c>
      <c r="I1807" t="str" s="15">
        <v>Unreviewed</v>
      </c>
      <c r="J1807" s="16"/>
      <c r="K1807" t="str" s="15">
        <v/>
      </c>
      <c r="L1807" s="17" t="str">
        <f>IF(AC1807="Local catalog","",IF(AG1807="Yes",IF(ISNUMBER(E1807),E1807,""),IF(I1807="Keep current",IF(ISNUMBER(E1807),E1807,""),IF(AH1807&lt;&gt;"Yes","",IF(I1807="Approve proposed",F1807,IF(AND(I1807="Use my price",AND(ISNUMBER(J1807),J1807&gt;0)),J1807,""))))))</f>
        <v/>
      </c>
      <c r="M1807" t="str" s="7">
        <f>IF(AND(AG1807="Yes",OR(I1807="Approve proposed",I1807="Use my price")),"CHECK: protected price kept current",IF(OR(I1807="Unreviewed",I1807=""),"Pending review",IF(I1807="Hold","On hold",IF(I1807="Keep current",IF(ISNUMBER(E1807),"Kept current","CHECK: no confirmed current price"),IF(AH1807&lt;&gt;"Yes","CHECK: source needs review",IF(AND(I1807="Use my price",NOT(AND(ISNUMBER(J1807),J1807&gt;0))),"CHECK: enter a price above zero",IF(NOT(OR(I1807="Approve proposed",I1807="Use my price")),"CHECK: choose a listed decision",IF(OR(NOT(ISNUMBER(L1807)),L1807&lt;=0,NOT(ISNUMBER(Y1807)),Y1807&lt;=0,X1807&gt;=1),"CHECK: price or base unavailable",IF(L1807/(Y1807*(1-X1807))-1&lt;0,"CHECK: price below local base","Ready")))))))))</f>
        <v>Pending review</v>
      </c>
      <c r="N1807" s="18">
        <v>3.5</v>
      </c>
      <c r="O1807" s="19">
        <v>0.4</v>
      </c>
      <c r="P1807" s="14">
        <v>0.512</v>
      </c>
      <c r="Q1807" s="20" t="str">
        <f>IF(AND(ISNUMBER(L1807),ISNUMBER(Y1807),Y1807&gt;0,X1807&lt;1),ROUND(L1807/(Y1807*(1-X1807))-1,4),"")</f>
        <v/>
      </c>
      <c r="R1807" s="12">
        <v>0</v>
      </c>
      <c r="S1807" s="13">
        <f>IF(AND(ISNUMBER(E1807),E1807&gt;0,ISNUMBER(F1807)),R1807*(F1807/E1807-1)*(1-'Start Here'!$B$16),0)</f>
        <v>0</v>
      </c>
      <c r="T1807" s="17">
        <f>IF(AND(M1807="Ready",OR(I1807="Approve proposed",AND(I1807="Use my price",AND(ISNUMBER(J1807),J1807&gt;0))),ISNUMBER(L1807),E1807&gt;0),R1807*(L1807/E1807-1)*(1-'Start Here'!$B$16),0)</f>
        <v>0</v>
      </c>
      <c r="U1807" t="str" s="6">
        <v>Currently hidden; do not activate automatically</v>
      </c>
      <c r="V1807" t="str" s="21">
        <v>No</v>
      </c>
      <c r="W1807" t="str" s="21">
        <v>No</v>
      </c>
      <c r="X1807" s="22">
        <v>0</v>
      </c>
      <c r="Y1807" s="18">
        <v>2.5</v>
      </c>
      <c r="AB1807" t="str" s="6">
        <v>2026-10-01 10:41:27 UTC</v>
      </c>
      <c r="AC1807" t="str" s="6">
        <v>Local Line cache</v>
      </c>
      <c r="AD1807" s="23">
        <v>912730</v>
      </c>
      <c r="AE1807" s="23">
        <v>658104</v>
      </c>
      <c r="AF1807" t="str" s="23">
        <v>912730:658104:member</v>
      </c>
      <c r="AG1807" t="str" s="23">
        <v>No</v>
      </c>
      <c r="AH1807" t="str" s="23">
        <v>Yes</v>
      </c>
      <c r="AI1807" s="18">
        <v>0</v>
      </c>
    </row>
    <row r="1808" ht="32" customHeight="1">
      <c r="A1808" t="str" s="7">
        <v>Little Wings</v>
      </c>
      <c r="B1808" t="str" s="7">
        <v>Hakurei Turnips</v>
      </c>
      <c r="C1808" t="str" s="7">
        <v>1 bunch</v>
      </c>
      <c r="D1808" t="str" s="7">
        <v>Guest Basket</v>
      </c>
      <c r="E1808" s="12">
        <v>3.5</v>
      </c>
      <c r="F1808" s="13">
        <v>3.78</v>
      </c>
      <c r="G1808" s="13">
        <f>IF(AND(ISNUMBER(E1808),ISNUMBER(F1808)),F1808-E1808,"")</f>
        <v>0.28</v>
      </c>
      <c r="H1808" s="14">
        <f>IF(AND(ISNUMBER(E1808),E1808&gt;0,ISNUMBER(F1808)),F1808/E1808-1,"")</f>
        <v>0.07999999999999985</v>
      </c>
      <c r="I1808" t="str" s="15">
        <v>Unreviewed</v>
      </c>
      <c r="J1808" s="16"/>
      <c r="K1808" t="str" s="15">
        <v/>
      </c>
      <c r="L1808" s="17" t="str">
        <f>IF(AC1808="Local catalog","",IF(AG1808="Yes",IF(ISNUMBER(E1808),E1808,""),IF(I1808="Keep current",IF(ISNUMBER(E1808),E1808,""),IF(AH1808&lt;&gt;"Yes","",IF(I1808="Approve proposed",F1808,IF(AND(I1808="Use my price",AND(ISNUMBER(J1808),J1808&gt;0)),J1808,""))))))</f>
        <v/>
      </c>
      <c r="M1808" t="str" s="7">
        <f>IF(AND(AG1808="Yes",OR(I1808="Approve proposed",I1808="Use my price")),"CHECK: protected price kept current",IF(OR(I1808="Unreviewed",I1808=""),"Pending review",IF(I1808="Hold","On hold",IF(I1808="Keep current",IF(ISNUMBER(E1808),"Kept current","CHECK: no confirmed current price"),IF(AH1808&lt;&gt;"Yes","CHECK: source needs review",IF(AND(I1808="Use my price",NOT(AND(ISNUMBER(J1808),J1808&gt;0))),"CHECK: enter a price above zero",IF(NOT(OR(I1808="Approve proposed",I1808="Use my price")),"CHECK: choose a listed decision",IF(OR(NOT(ISNUMBER(L1808)),L1808&lt;=0,NOT(ISNUMBER(Y1808)),Y1808&lt;=0,X1808&gt;=1),"CHECK: price or base unavailable",IF(L1808/(Y1808*(1-X1808))-1&lt;0,"CHECK: price below local base","Ready")))))))))</f>
        <v>Pending review</v>
      </c>
      <c r="N1808" s="18">
        <v>3.5</v>
      </c>
      <c r="O1808" s="19">
        <v>0.4</v>
      </c>
      <c r="P1808" s="14">
        <v>0.512</v>
      </c>
      <c r="Q1808" s="20" t="str">
        <f>IF(AND(ISNUMBER(L1808),ISNUMBER(Y1808),Y1808&gt;0,X1808&lt;1),ROUND(L1808/(Y1808*(1-X1808))-1,4),"")</f>
        <v/>
      </c>
      <c r="R1808" s="12">
        <v>7</v>
      </c>
      <c r="S1808" s="13">
        <f>IF(AND(ISNUMBER(E1808),E1808&gt;0,ISNUMBER(F1808)),R1808*(F1808/E1808-1)*(1-'Start Here'!$B$16),0)</f>
        <v>0.5431999999999989</v>
      </c>
      <c r="T1808" s="17">
        <f>IF(AND(M1808="Ready",OR(I1808="Approve proposed",AND(I1808="Use my price",AND(ISNUMBER(J1808),J1808&gt;0))),ISNUMBER(L1808),E1808&gt;0),R1808*(L1808/E1808-1)*(1-'Start Here'!$B$16),0)</f>
        <v>0</v>
      </c>
      <c r="U1808" t="str" s="6">
        <v>Currently hidden; do not activate automatically</v>
      </c>
      <c r="V1808" t="str" s="21">
        <v>No</v>
      </c>
      <c r="W1808" t="str" s="21">
        <v>No</v>
      </c>
      <c r="X1808" s="22">
        <v>0</v>
      </c>
      <c r="Y1808" s="18">
        <v>2.5</v>
      </c>
      <c r="AB1808" t="str" s="6">
        <v>2026-10-01 10:41:27 UTC</v>
      </c>
      <c r="AC1808" t="str" s="6">
        <v>Local Line cache</v>
      </c>
      <c r="AD1808" s="23">
        <v>912730</v>
      </c>
      <c r="AE1808" s="23">
        <v>658104</v>
      </c>
      <c r="AF1808" t="str" s="23">
        <v>912730:658104:guest</v>
      </c>
      <c r="AG1808" t="str" s="23">
        <v>No</v>
      </c>
      <c r="AH1808" t="str" s="23">
        <v>Yes</v>
      </c>
      <c r="AI1808" s="18">
        <v>5</v>
      </c>
    </row>
    <row r="1809" ht="32" customHeight="1">
      <c r="A1809" t="str" s="7">
        <v>Little Wings</v>
      </c>
      <c r="B1809" t="str" s="7">
        <v>Hakurei Turnips</v>
      </c>
      <c r="C1809" t="str" s="7">
        <v>1 bunch</v>
      </c>
      <c r="D1809" t="str" s="7">
        <v>SNAP</v>
      </c>
      <c r="E1809" s="12">
        <v>3.5</v>
      </c>
      <c r="F1809" s="13">
        <v>3.5</v>
      </c>
      <c r="G1809" s="13">
        <f>IF(AND(ISNUMBER(E1809),ISNUMBER(F1809)),F1809-E1809,"")</f>
        <v>0</v>
      </c>
      <c r="H1809" s="14">
        <f>IF(AND(ISNUMBER(E1809),E1809&gt;0,ISNUMBER(F1809)),F1809/E1809-1,"")</f>
        <v>0</v>
      </c>
      <c r="I1809" t="str" s="15">
        <v>Keep current</v>
      </c>
      <c r="J1809" s="16"/>
      <c r="K1809" t="str" s="15">
        <v/>
      </c>
      <c r="L1809" s="17">
        <f>IF(AC1809="Local catalog","",IF(AG1809="Yes",IF(ISNUMBER(E1809),E1809,""),IF(I1809="Keep current",IF(ISNUMBER(E1809),E1809,""),IF(AH1809&lt;&gt;"Yes","",IF(I1809="Approve proposed",F1809,IF(AND(I1809="Use my price",AND(ISNUMBER(J1809),J1809&gt;0)),J1809,""))))))</f>
        <v>3.5</v>
      </c>
      <c r="M1809" t="str" s="7">
        <f>IF(AND(AG1809="Yes",OR(I1809="Approve proposed",I1809="Use my price")),"CHECK: protected price kept current",IF(OR(I1809="Unreviewed",I1809=""),"Pending review",IF(I1809="Hold","On hold",IF(I1809="Keep current",IF(ISNUMBER(E1809),"Kept current","CHECK: no confirmed current price"),IF(AH1809&lt;&gt;"Yes","CHECK: source needs review",IF(AND(I1809="Use my price",NOT(AND(ISNUMBER(J1809),J1809&gt;0))),"CHECK: enter a price above zero",IF(NOT(OR(I1809="Approve proposed",I1809="Use my price")),"CHECK: choose a listed decision",IF(OR(NOT(ISNUMBER(L1809)),L1809&lt;=0,NOT(ISNUMBER(Y1809)),Y1809&lt;=0,X1809&gt;=1),"CHECK: price or base unavailable",IF(L1809/(Y1809*(1-X1809))-1&lt;0,"CHECK: price below local base","Ready")))))))))</f>
        <v>Kept current</v>
      </c>
      <c r="N1809" s="18">
        <v>3.5</v>
      </c>
      <c r="O1809" s="19">
        <v>0.4</v>
      </c>
      <c r="P1809" s="14">
        <v>0.4</v>
      </c>
      <c r="Q1809" s="20">
        <f>IF(AND(ISNUMBER(L1809),ISNUMBER(Y1809),Y1809&gt;0,X1809&lt;1),ROUND(L1809/(Y1809*(1-X1809))-1,4),"")</f>
        <v>0.4</v>
      </c>
      <c r="R1809" s="12">
        <v>0</v>
      </c>
      <c r="S1809" s="13">
        <f>IF(AND(ISNUMBER(E1809),E1809&gt;0,ISNUMBER(F1809)),R1809*(F1809/E1809-1)*(1-'Start Here'!$B$16),0)</f>
        <v>0</v>
      </c>
      <c r="T1809" s="17">
        <f>IF(AND(M1809="Ready",OR(I1809="Approve proposed",AND(I1809="Use my price",AND(ISNUMBER(J1809),J1809&gt;0))),ISNUMBER(L1809),E1809&gt;0),R1809*(L1809/E1809-1)*(1-'Start Here'!$B$16),0)</f>
        <v>0</v>
      </c>
      <c r="U1809" t="str" s="6">
        <v>SNAP: preserve existing selling price; Currently hidden; do not activate automatically</v>
      </c>
      <c r="V1809" t="str" s="21">
        <v>No</v>
      </c>
      <c r="W1809" t="str" s="21">
        <v>No</v>
      </c>
      <c r="X1809" s="22">
        <v>0</v>
      </c>
      <c r="Y1809" s="18">
        <v>2.5</v>
      </c>
      <c r="AB1809" t="str" s="6">
        <v>2026-10-01 10:41:27 UTC</v>
      </c>
      <c r="AC1809" t="str" s="6">
        <v>Local Line cache</v>
      </c>
      <c r="AD1809" s="23">
        <v>912730</v>
      </c>
      <c r="AE1809" s="23">
        <v>658104</v>
      </c>
      <c r="AF1809" t="str" s="23">
        <v>912730:658104:snap</v>
      </c>
      <c r="AG1809" t="str" s="23">
        <v>Yes</v>
      </c>
      <c r="AH1809" t="str" s="23">
        <v>Yes</v>
      </c>
      <c r="AI1809" s="18">
        <v>0</v>
      </c>
    </row>
    <row r="1810" ht="32" customHeight="1">
      <c r="A1810" t="str" s="7">
        <v>Little Wings</v>
      </c>
      <c r="B1810" t="str" s="7">
        <v>Herb Bundle: Rosemary, Thyme and Sage Combo</v>
      </c>
      <c r="C1810" t="str" s="7">
        <v>each</v>
      </c>
      <c r="D1810" t="str" s="7">
        <v>Herd Share Members</v>
      </c>
      <c r="E1810" s="12">
        <v>2.8</v>
      </c>
      <c r="F1810" s="13">
        <v>3.02</v>
      </c>
      <c r="G1810" s="13">
        <f>IF(AND(ISNUMBER(E1810),ISNUMBER(F1810)),F1810-E1810,"")</f>
        <v>0.22</v>
      </c>
      <c r="H1810" s="14">
        <f>IF(AND(ISNUMBER(E1810),E1810&gt;0,ISNUMBER(F1810)),F1810/E1810-1,"")</f>
        <v>0.07857142857142874</v>
      </c>
      <c r="I1810" t="str" s="15">
        <v>Unreviewed</v>
      </c>
      <c r="J1810" s="16"/>
      <c r="K1810" t="str" s="15">
        <v/>
      </c>
      <c r="L1810" s="17" t="str">
        <f>IF(AC1810="Local catalog","",IF(AG1810="Yes",IF(ISNUMBER(E1810),E1810,""),IF(I1810="Keep current",IF(ISNUMBER(E1810),E1810,""),IF(AH1810&lt;&gt;"Yes","",IF(I1810="Approve proposed",F1810,IF(AND(I1810="Use my price",AND(ISNUMBER(J1810),J1810&gt;0)),J1810,""))))))</f>
        <v/>
      </c>
      <c r="M1810" t="str" s="7">
        <f>IF(AND(AG1810="Yes",OR(I1810="Approve proposed",I1810="Use my price")),"CHECK: protected price kept current",IF(OR(I1810="Unreviewed",I1810=""),"Pending review",IF(I1810="Hold","On hold",IF(I1810="Keep current",IF(ISNUMBER(E1810),"Kept current","CHECK: no confirmed current price"),IF(AH1810&lt;&gt;"Yes","CHECK: source needs review",IF(AND(I1810="Use my price",NOT(AND(ISNUMBER(J1810),J1810&gt;0))),"CHECK: enter a price above zero",IF(NOT(OR(I1810="Approve proposed",I1810="Use my price")),"CHECK: choose a listed decision",IF(OR(NOT(ISNUMBER(L1810)),L1810&lt;=0,NOT(ISNUMBER(Y1810)),Y1810&lt;=0,X1810&gt;=1),"CHECK: price or base unavailable",IF(L1810/(Y1810*(1-X1810))-1&lt;0,"CHECK: price below local base","Ready")))))))))</f>
        <v>Pending review</v>
      </c>
      <c r="N1810" s="18">
        <v>2.8</v>
      </c>
      <c r="O1810" s="19">
        <v>0.4</v>
      </c>
      <c r="P1810" s="14">
        <v>0.51</v>
      </c>
      <c r="Q1810" s="20" t="str">
        <f>IF(AND(ISNUMBER(L1810),ISNUMBER(Y1810),Y1810&gt;0,X1810&lt;1),ROUND(L1810/(Y1810*(1-X1810))-1,4),"")</f>
        <v/>
      </c>
      <c r="R1810" s="12">
        <v>120.75</v>
      </c>
      <c r="S1810" s="13">
        <f>IF(AND(ISNUMBER(E1810),E1810&gt;0,ISNUMBER(F1810)),R1810*(F1810/E1810-1)*(1-'Start Here'!$B$16),0)</f>
        <v>9.20287500000002</v>
      </c>
      <c r="T1810" s="17">
        <f>IF(AND(M1810="Ready",OR(I1810="Approve proposed",AND(I1810="Use my price",AND(ISNUMBER(J1810),J1810&gt;0))),ISNUMBER(L1810),E1810&gt;0),R1810*(L1810/E1810-1)*(1-'Start Here'!$B$16),0)</f>
        <v>0</v>
      </c>
      <c r="U1810" t="str" s="6">
        <v/>
      </c>
      <c r="V1810" t="str" s="21">
        <v>Yes</v>
      </c>
      <c r="W1810" t="str" s="21">
        <v>No</v>
      </c>
      <c r="X1810" s="22">
        <v>0</v>
      </c>
      <c r="Y1810" s="18">
        <v>2</v>
      </c>
      <c r="AB1810" t="str" s="6">
        <v>2026-10-01 10:41:27 UTC</v>
      </c>
      <c r="AC1810" t="str" s="6">
        <v>Local Line cache</v>
      </c>
      <c r="AD1810" s="23">
        <v>805934</v>
      </c>
      <c r="AE1810" s="23">
        <v>526994</v>
      </c>
      <c r="AF1810" t="str" s="23">
        <v>805934:526994:herdShare</v>
      </c>
      <c r="AG1810" t="str" s="23">
        <v>No</v>
      </c>
      <c r="AH1810" t="str" s="23">
        <v>Yes</v>
      </c>
      <c r="AI1810" s="18">
        <v>88</v>
      </c>
    </row>
    <row r="1811" ht="32" customHeight="1">
      <c r="A1811" t="str" s="7">
        <v>Little Wings</v>
      </c>
      <c r="B1811" t="str" s="7">
        <v>Herb Bundle: Rosemary, Thyme and Sage Combo</v>
      </c>
      <c r="C1811" t="str" s="7">
        <v>each</v>
      </c>
      <c r="D1811" t="str" s="7">
        <v>CSA Members</v>
      </c>
      <c r="E1811" s="12">
        <v>2.8</v>
      </c>
      <c r="F1811" s="13">
        <v>3.02</v>
      </c>
      <c r="G1811" s="13">
        <f>IF(AND(ISNUMBER(E1811),ISNUMBER(F1811)),F1811-E1811,"")</f>
        <v>0.22</v>
      </c>
      <c r="H1811" s="14">
        <f>IF(AND(ISNUMBER(E1811),E1811&gt;0,ISNUMBER(F1811)),F1811/E1811-1,"")</f>
        <v>0.07857142857142874</v>
      </c>
      <c r="I1811" t="str" s="15">
        <v>Unreviewed</v>
      </c>
      <c r="J1811" s="16"/>
      <c r="K1811" t="str" s="15">
        <v/>
      </c>
      <c r="L1811" s="17" t="str">
        <f>IF(AC1811="Local catalog","",IF(AG1811="Yes",IF(ISNUMBER(E1811),E1811,""),IF(I1811="Keep current",IF(ISNUMBER(E1811),E1811,""),IF(AH1811&lt;&gt;"Yes","",IF(I1811="Approve proposed",F1811,IF(AND(I1811="Use my price",AND(ISNUMBER(J1811),J1811&gt;0)),J1811,""))))))</f>
        <v/>
      </c>
      <c r="M1811" t="str" s="7">
        <f>IF(AND(AG1811="Yes",OR(I1811="Approve proposed",I1811="Use my price")),"CHECK: protected price kept current",IF(OR(I1811="Unreviewed",I1811=""),"Pending review",IF(I1811="Hold","On hold",IF(I1811="Keep current",IF(ISNUMBER(E1811),"Kept current","CHECK: no confirmed current price"),IF(AH1811&lt;&gt;"Yes","CHECK: source needs review",IF(AND(I1811="Use my price",NOT(AND(ISNUMBER(J1811),J1811&gt;0))),"CHECK: enter a price above zero",IF(NOT(OR(I1811="Approve proposed",I1811="Use my price")),"CHECK: choose a listed decision",IF(OR(NOT(ISNUMBER(L1811)),L1811&lt;=0,NOT(ISNUMBER(Y1811)),Y1811&lt;=0,X1811&gt;=1),"CHECK: price or base unavailable",IF(L1811/(Y1811*(1-X1811))-1&lt;0,"CHECK: price below local base","Ready")))))))))</f>
        <v>Pending review</v>
      </c>
      <c r="N1811" s="18">
        <v>2.8</v>
      </c>
      <c r="O1811" s="19">
        <v>0.4</v>
      </c>
      <c r="P1811" s="14">
        <v>0.51</v>
      </c>
      <c r="Q1811" s="20" t="str">
        <f>IF(AND(ISNUMBER(L1811),ISNUMBER(Y1811),Y1811&gt;0,X1811&lt;1),ROUND(L1811/(Y1811*(1-X1811))-1,4),"")</f>
        <v/>
      </c>
      <c r="R1811" s="12">
        <v>0</v>
      </c>
      <c r="S1811" s="13">
        <f>IF(AND(ISNUMBER(E1811),E1811&gt;0,ISNUMBER(F1811)),R1811*(F1811/E1811-1)*(1-'Start Here'!$B$16),0)</f>
        <v>0</v>
      </c>
      <c r="T1811" s="17">
        <f>IF(AND(M1811="Ready",OR(I1811="Approve proposed",AND(I1811="Use my price",AND(ISNUMBER(J1811),J1811&gt;0))),ISNUMBER(L1811),E1811&gt;0),R1811*(L1811/E1811-1)*(1-'Start Here'!$B$16),0)</f>
        <v>0</v>
      </c>
      <c r="U1811" t="str" s="6">
        <v/>
      </c>
      <c r="V1811" t="str" s="21">
        <v>Yes</v>
      </c>
      <c r="W1811" t="str" s="21">
        <v>No</v>
      </c>
      <c r="X1811" s="22">
        <v>0</v>
      </c>
      <c r="Y1811" s="18">
        <v>2</v>
      </c>
      <c r="AB1811" t="str" s="6">
        <v>2026-10-01 10:41:27 UTC</v>
      </c>
      <c r="AC1811" t="str" s="6">
        <v>Local Line cache</v>
      </c>
      <c r="AD1811" s="23">
        <v>805934</v>
      </c>
      <c r="AE1811" s="23">
        <v>526994</v>
      </c>
      <c r="AF1811" t="str" s="23">
        <v>805934:526994:member</v>
      </c>
      <c r="AG1811" t="str" s="23">
        <v>No</v>
      </c>
      <c r="AH1811" t="str" s="23">
        <v>Yes</v>
      </c>
      <c r="AI1811" s="18">
        <v>0</v>
      </c>
    </row>
    <row r="1812" ht="32" customHeight="1">
      <c r="A1812" t="str" s="7">
        <v>Little Wings</v>
      </c>
      <c r="B1812" t="str" s="7">
        <v>Herb Bundle: Rosemary, Thyme and Sage Combo</v>
      </c>
      <c r="C1812" t="str" s="7">
        <v>each</v>
      </c>
      <c r="D1812" t="str" s="7">
        <v>Guest Basket</v>
      </c>
      <c r="G1812" s="13" t="str">
        <f>IF(AND(ISNUMBER(E1812),ISNUMBER(F1812)),F1812-E1812,"")</f>
        <v/>
      </c>
      <c r="H1812" s="14" t="str">
        <f>IF(AND(ISNUMBER(E1812),E1812&gt;0,ISNUMBER(F1812)),F1812/E1812-1,"")</f>
        <v/>
      </c>
      <c r="I1812" t="str" s="15">
        <v>Hold</v>
      </c>
      <c r="J1812" s="24"/>
      <c r="K1812" t="str" s="15">
        <v/>
      </c>
      <c r="L1812" s="17" t="str">
        <f>IF(AC1812="Local catalog","",IF(AG1812="Yes",IF(ISNUMBER(E1812),E1812,""),IF(I1812="Keep current",IF(ISNUMBER(E1812),E1812,""),IF(AH1812&lt;&gt;"Yes","",IF(I1812="Approve proposed",F1812,IF(AND(I1812="Use my price",AND(ISNUMBER(J1812),J1812&gt;0)),J1812,""))))))</f>
        <v/>
      </c>
      <c r="M1812" t="str" s="7">
        <f>IF(AND(AG1812="Yes",OR(I1812="Approve proposed",I1812="Use my price")),"CHECK: protected price kept current",IF(OR(I1812="Unreviewed",I1812=""),"Pending review",IF(I1812="Hold","On hold",IF(I1812="Keep current",IF(ISNUMBER(E1812),"Kept current","CHECK: no confirmed current price"),IF(AH1812&lt;&gt;"Yes","CHECK: source needs review",IF(AND(I1812="Use my price",NOT(AND(ISNUMBER(J1812),J1812&gt;0))),"CHECK: enter a price above zero",IF(NOT(OR(I1812="Approve proposed",I1812="Use my price")),"CHECK: choose a listed decision",IF(OR(NOT(ISNUMBER(L1812)),L1812&lt;=0,NOT(ISNUMBER(Y1812)),Y1812&lt;=0,X1812&gt;=1),"CHECK: price or base unavailable",IF(L1812/(Y1812*(1-X1812))-1&lt;0,"CHECK: price below local base","Ready")))))))))</f>
        <v>On hold</v>
      </c>
      <c r="N1812" s="18">
        <v>2.8</v>
      </c>
      <c r="O1812" s="19">
        <v>0.4</v>
      </c>
      <c r="Q1812" s="20" t="str">
        <f>IF(AND(ISNUMBER(L1812),ISNUMBER(Y1812),Y1812&gt;0,X1812&lt;1),ROUND(L1812/(Y1812*(1-X1812))-1,4),"")</f>
        <v/>
      </c>
      <c r="R1812" s="12">
        <v>0</v>
      </c>
      <c r="S1812" s="13">
        <f>IF(AND(ISNUMBER(E1812),E1812&gt;0,ISNUMBER(F1812)),R1812*(F1812/E1812-1)*(1-'Start Here'!$B$16),0)</f>
        <v>0</v>
      </c>
      <c r="T1812" s="17">
        <f>IF(AND(M1812="Ready",OR(I1812="Approve proposed",AND(I1812="Use my price",AND(ISNUMBER(J1812),J1812&gt;0))),ISNUMBER(L1812),E1812&gt;0),R1812*(L1812/E1812-1)*(1-'Start Here'!$B$16),0)</f>
        <v>0</v>
      </c>
      <c r="U1812" t="str" s="6">
        <v>No confirmed Local Line price/list; local calculation is reference only</v>
      </c>
      <c r="V1812" t="str" s="21">
        <v>Yes</v>
      </c>
      <c r="W1812" t="str" s="21">
        <v>No</v>
      </c>
      <c r="X1812" s="22">
        <v>0</v>
      </c>
      <c r="Y1812" s="18">
        <v>2</v>
      </c>
      <c r="AB1812" t="str" s="6">
        <v/>
      </c>
      <c r="AC1812" t="str" s="6">
        <v>Local calculation only</v>
      </c>
      <c r="AD1812" s="23">
        <v>805934</v>
      </c>
      <c r="AE1812" s="23">
        <v>526994</v>
      </c>
      <c r="AF1812" t="str" s="23">
        <v>805934:526994:guest</v>
      </c>
      <c r="AG1812" t="str" s="23">
        <v>No</v>
      </c>
      <c r="AH1812" t="str" s="23">
        <v>No</v>
      </c>
      <c r="AI1812" s="18">
        <v>0</v>
      </c>
    </row>
    <row r="1813" ht="32" customHeight="1">
      <c r="A1813" t="str" s="7">
        <v>Little Wings</v>
      </c>
      <c r="B1813" t="str" s="7">
        <v>Herb Bundle: Rosemary, Thyme and Sage Combo</v>
      </c>
      <c r="C1813" t="str" s="7">
        <v>each</v>
      </c>
      <c r="D1813" t="str" s="7">
        <v>SNAP</v>
      </c>
      <c r="E1813" s="12">
        <v>2.8</v>
      </c>
      <c r="F1813" s="13">
        <v>2.8</v>
      </c>
      <c r="G1813" s="13">
        <f>IF(AND(ISNUMBER(E1813),ISNUMBER(F1813)),F1813-E1813,"")</f>
        <v>0</v>
      </c>
      <c r="H1813" s="14">
        <f>IF(AND(ISNUMBER(E1813),E1813&gt;0,ISNUMBER(F1813)),F1813/E1813-1,"")</f>
        <v>0</v>
      </c>
      <c r="I1813" t="str" s="15">
        <v>Keep current</v>
      </c>
      <c r="J1813" s="16"/>
      <c r="K1813" t="str" s="15">
        <v/>
      </c>
      <c r="L1813" s="17">
        <f>IF(AC1813="Local catalog","",IF(AG1813="Yes",IF(ISNUMBER(E1813),E1813,""),IF(I1813="Keep current",IF(ISNUMBER(E1813),E1813,""),IF(AH1813&lt;&gt;"Yes","",IF(I1813="Approve proposed",F1813,IF(AND(I1813="Use my price",AND(ISNUMBER(J1813),J1813&gt;0)),J1813,""))))))</f>
        <v>2.8</v>
      </c>
      <c r="M1813" t="str" s="7">
        <f>IF(AND(AG1813="Yes",OR(I1813="Approve proposed",I1813="Use my price")),"CHECK: protected price kept current",IF(OR(I1813="Unreviewed",I1813=""),"Pending review",IF(I1813="Hold","On hold",IF(I1813="Keep current",IF(ISNUMBER(E1813),"Kept current","CHECK: no confirmed current price"),IF(AH1813&lt;&gt;"Yes","CHECK: source needs review",IF(AND(I1813="Use my price",NOT(AND(ISNUMBER(J1813),J1813&gt;0))),"CHECK: enter a price above zero",IF(NOT(OR(I1813="Approve proposed",I1813="Use my price")),"CHECK: choose a listed decision",IF(OR(NOT(ISNUMBER(L1813)),L1813&lt;=0,NOT(ISNUMBER(Y1813)),Y1813&lt;=0,X1813&gt;=1),"CHECK: price or base unavailable",IF(L1813/(Y1813*(1-X1813))-1&lt;0,"CHECK: price below local base","Ready")))))))))</f>
        <v>Kept current</v>
      </c>
      <c r="N1813" s="18">
        <v>2.8</v>
      </c>
      <c r="O1813" s="19">
        <v>0.4</v>
      </c>
      <c r="P1813" s="14">
        <v>0.4</v>
      </c>
      <c r="Q1813" s="20">
        <f>IF(AND(ISNUMBER(L1813),ISNUMBER(Y1813),Y1813&gt;0,X1813&lt;1),ROUND(L1813/(Y1813*(1-X1813))-1,4),"")</f>
        <v>0.4</v>
      </c>
      <c r="R1813" s="12">
        <v>0</v>
      </c>
      <c r="S1813" s="13">
        <f>IF(AND(ISNUMBER(E1813),E1813&gt;0,ISNUMBER(F1813)),R1813*(F1813/E1813-1)*(1-'Start Here'!$B$16),0)</f>
        <v>0</v>
      </c>
      <c r="T1813" s="17">
        <f>IF(AND(M1813="Ready",OR(I1813="Approve proposed",AND(I1813="Use my price",AND(ISNUMBER(J1813),J1813&gt;0))),ISNUMBER(L1813),E1813&gt;0),R1813*(L1813/E1813-1)*(1-'Start Here'!$B$16),0)</f>
        <v>0</v>
      </c>
      <c r="U1813" t="str" s="6">
        <v>SNAP: preserve existing selling price</v>
      </c>
      <c r="V1813" t="str" s="21">
        <v>Yes</v>
      </c>
      <c r="W1813" t="str" s="21">
        <v>No</v>
      </c>
      <c r="X1813" s="22">
        <v>0</v>
      </c>
      <c r="Y1813" s="18">
        <v>2</v>
      </c>
      <c r="AB1813" t="str" s="6">
        <v>2026-10-01 10:41:27 UTC</v>
      </c>
      <c r="AC1813" t="str" s="6">
        <v>Local Line cache</v>
      </c>
      <c r="AD1813" s="23">
        <v>805934</v>
      </c>
      <c r="AE1813" s="23">
        <v>526994</v>
      </c>
      <c r="AF1813" t="str" s="23">
        <v>805934:526994:snap</v>
      </c>
      <c r="AG1813" t="str" s="23">
        <v>Yes</v>
      </c>
      <c r="AH1813" t="str" s="23">
        <v>Yes</v>
      </c>
      <c r="AI1813" s="18">
        <v>0</v>
      </c>
    </row>
    <row r="1814" ht="32" customHeight="1">
      <c r="A1814" t="str" s="7">
        <v>Little Wings</v>
      </c>
      <c r="B1814" t="str" s="7">
        <v>Hungarian Hot Wax Pepper</v>
      </c>
      <c r="C1814" t="str" s="7">
        <v>lb.</v>
      </c>
      <c r="D1814" t="str" s="7">
        <v>Herd Share Members</v>
      </c>
      <c r="E1814" s="12">
        <v>5.95</v>
      </c>
      <c r="F1814" s="13">
        <v>6.43</v>
      </c>
      <c r="G1814" s="13">
        <f>IF(AND(ISNUMBER(E1814),ISNUMBER(F1814)),F1814-E1814,"")</f>
        <v>0.48</v>
      </c>
      <c r="H1814" s="14">
        <f>IF(AND(ISNUMBER(E1814),E1814&gt;0,ISNUMBER(F1814)),F1814/E1814-1,"")</f>
        <v>0.08067226890756296</v>
      </c>
      <c r="I1814" t="str" s="15">
        <v>Unreviewed</v>
      </c>
      <c r="J1814" s="16"/>
      <c r="K1814" t="str" s="15">
        <v/>
      </c>
      <c r="L1814" s="17" t="str">
        <f>IF(AC1814="Local catalog","",IF(AG1814="Yes",IF(ISNUMBER(E1814),E1814,""),IF(I1814="Keep current",IF(ISNUMBER(E1814),E1814,""),IF(AH1814&lt;&gt;"Yes","",IF(I1814="Approve proposed",F1814,IF(AND(I1814="Use my price",AND(ISNUMBER(J1814),J1814&gt;0)),J1814,""))))))</f>
        <v/>
      </c>
      <c r="M1814" t="str" s="7">
        <f>IF(AND(AG1814="Yes",OR(I1814="Approve proposed",I1814="Use my price")),"CHECK: protected price kept current",IF(OR(I1814="Unreviewed",I1814=""),"Pending review",IF(I1814="Hold","On hold",IF(I1814="Keep current",IF(ISNUMBER(E1814),"Kept current","CHECK: no confirmed current price"),IF(AH1814&lt;&gt;"Yes","CHECK: source needs review",IF(AND(I1814="Use my price",NOT(AND(ISNUMBER(J1814),J1814&gt;0))),"CHECK: enter a price above zero",IF(NOT(OR(I1814="Approve proposed",I1814="Use my price")),"CHECK: choose a listed decision",IF(OR(NOT(ISNUMBER(L1814)),L1814&lt;=0,NOT(ISNUMBER(Y1814)),Y1814&lt;=0,X1814&gt;=1),"CHECK: price or base unavailable",IF(L1814/(Y1814*(1-X1814))-1&lt;0,"CHECK: price below local base","Ready")))))))))</f>
        <v>Pending review</v>
      </c>
      <c r="N1814" s="18">
        <v>5.95</v>
      </c>
      <c r="O1814" s="19">
        <v>0.4</v>
      </c>
      <c r="P1814" s="14">
        <v>0.5129</v>
      </c>
      <c r="Q1814" s="20" t="str">
        <f>IF(AND(ISNUMBER(L1814),ISNUMBER(Y1814),Y1814&gt;0,X1814&lt;1),ROUND(L1814/(Y1814*(1-X1814))-1,4),"")</f>
        <v/>
      </c>
      <c r="R1814" s="12">
        <v>5.95</v>
      </c>
      <c r="S1814" s="13">
        <f>IF(AND(ISNUMBER(E1814),E1814&gt;0,ISNUMBER(F1814)),R1814*(F1814/E1814-1)*(1-'Start Here'!$B$16),0)</f>
        <v>0.4655999999999996</v>
      </c>
      <c r="T1814" s="17">
        <f>IF(AND(M1814="Ready",OR(I1814="Approve proposed",AND(I1814="Use my price",AND(ISNUMBER(J1814),J1814&gt;0))),ISNUMBER(L1814),E1814&gt;0),R1814*(L1814/E1814-1)*(1-'Start Here'!$B$16),0)</f>
        <v>0</v>
      </c>
      <c r="U1814" t="str" s="6">
        <v/>
      </c>
      <c r="V1814" t="str" s="21">
        <v>Yes</v>
      </c>
      <c r="W1814" t="str" s="21">
        <v>No</v>
      </c>
      <c r="X1814" s="22">
        <v>0</v>
      </c>
      <c r="Y1814" s="18">
        <v>4.25</v>
      </c>
      <c r="AB1814" t="str" s="6">
        <v>2026-10-01 10:41:27 UTC</v>
      </c>
      <c r="AC1814" t="str" s="6">
        <v>Local Line cache</v>
      </c>
      <c r="AD1814" s="23">
        <v>805929</v>
      </c>
      <c r="AE1814" s="23">
        <v>526989</v>
      </c>
      <c r="AF1814" t="str" s="23">
        <v>805929:526989:herdShare</v>
      </c>
      <c r="AG1814" t="str" s="23">
        <v>No</v>
      </c>
      <c r="AH1814" t="str" s="23">
        <v>Yes</v>
      </c>
      <c r="AI1814" s="18">
        <v>4.25</v>
      </c>
    </row>
    <row r="1815" ht="32" customHeight="1">
      <c r="A1815" t="str" s="7">
        <v>Little Wings</v>
      </c>
      <c r="B1815" t="str" s="7">
        <v>Hungarian Hot Wax Pepper</v>
      </c>
      <c r="C1815" t="str" s="7">
        <v>lb.</v>
      </c>
      <c r="D1815" t="str" s="7">
        <v>CSA Members</v>
      </c>
      <c r="E1815" s="12">
        <v>5.95</v>
      </c>
      <c r="F1815" s="13">
        <v>6.43</v>
      </c>
      <c r="G1815" s="13">
        <f>IF(AND(ISNUMBER(E1815),ISNUMBER(F1815)),F1815-E1815,"")</f>
        <v>0.48</v>
      </c>
      <c r="H1815" s="14">
        <f>IF(AND(ISNUMBER(E1815),E1815&gt;0,ISNUMBER(F1815)),F1815/E1815-1,"")</f>
        <v>0.08067226890756296</v>
      </c>
      <c r="I1815" t="str" s="15">
        <v>Unreviewed</v>
      </c>
      <c r="J1815" s="16"/>
      <c r="K1815" t="str" s="15">
        <v/>
      </c>
      <c r="L1815" s="17" t="str">
        <f>IF(AC1815="Local catalog","",IF(AG1815="Yes",IF(ISNUMBER(E1815),E1815,""),IF(I1815="Keep current",IF(ISNUMBER(E1815),E1815,""),IF(AH1815&lt;&gt;"Yes","",IF(I1815="Approve proposed",F1815,IF(AND(I1815="Use my price",AND(ISNUMBER(J1815),J1815&gt;0)),J1815,""))))))</f>
        <v/>
      </c>
      <c r="M1815" t="str" s="7">
        <f>IF(AND(AG1815="Yes",OR(I1815="Approve proposed",I1815="Use my price")),"CHECK: protected price kept current",IF(OR(I1815="Unreviewed",I1815=""),"Pending review",IF(I1815="Hold","On hold",IF(I1815="Keep current",IF(ISNUMBER(E1815),"Kept current","CHECK: no confirmed current price"),IF(AH1815&lt;&gt;"Yes","CHECK: source needs review",IF(AND(I1815="Use my price",NOT(AND(ISNUMBER(J1815),J1815&gt;0))),"CHECK: enter a price above zero",IF(NOT(OR(I1815="Approve proposed",I1815="Use my price")),"CHECK: choose a listed decision",IF(OR(NOT(ISNUMBER(L1815)),L1815&lt;=0,NOT(ISNUMBER(Y1815)),Y1815&lt;=0,X1815&gt;=1),"CHECK: price or base unavailable",IF(L1815/(Y1815*(1-X1815))-1&lt;0,"CHECK: price below local base","Ready")))))))))</f>
        <v>Pending review</v>
      </c>
      <c r="N1815" s="18">
        <v>5.95</v>
      </c>
      <c r="O1815" s="19">
        <v>0.4</v>
      </c>
      <c r="P1815" s="14">
        <v>0.5129</v>
      </c>
      <c r="Q1815" s="20" t="str">
        <f>IF(AND(ISNUMBER(L1815),ISNUMBER(Y1815),Y1815&gt;0,X1815&lt;1),ROUND(L1815/(Y1815*(1-X1815))-1,4),"")</f>
        <v/>
      </c>
      <c r="R1815" s="12">
        <v>0</v>
      </c>
      <c r="S1815" s="13">
        <f>IF(AND(ISNUMBER(E1815),E1815&gt;0,ISNUMBER(F1815)),R1815*(F1815/E1815-1)*(1-'Start Here'!$B$16),0)</f>
        <v>0</v>
      </c>
      <c r="T1815" s="17">
        <f>IF(AND(M1815="Ready",OR(I1815="Approve proposed",AND(I1815="Use my price",AND(ISNUMBER(J1815),J1815&gt;0))),ISNUMBER(L1815),E1815&gt;0),R1815*(L1815/E1815-1)*(1-'Start Here'!$B$16),0)</f>
        <v>0</v>
      </c>
      <c r="U1815" t="str" s="6">
        <v/>
      </c>
      <c r="V1815" t="str" s="21">
        <v>Yes</v>
      </c>
      <c r="W1815" t="str" s="21">
        <v>No</v>
      </c>
      <c r="X1815" s="22">
        <v>0</v>
      </c>
      <c r="Y1815" s="18">
        <v>4.25</v>
      </c>
      <c r="AB1815" t="str" s="6">
        <v>2026-10-01 10:41:27 UTC</v>
      </c>
      <c r="AC1815" t="str" s="6">
        <v>Local Line cache</v>
      </c>
      <c r="AD1815" s="23">
        <v>805929</v>
      </c>
      <c r="AE1815" s="23">
        <v>526989</v>
      </c>
      <c r="AF1815" t="str" s="23">
        <v>805929:526989:member</v>
      </c>
      <c r="AG1815" t="str" s="23">
        <v>No</v>
      </c>
      <c r="AH1815" t="str" s="23">
        <v>Yes</v>
      </c>
      <c r="AI1815" s="18">
        <v>0</v>
      </c>
    </row>
    <row r="1816" ht="32" customHeight="1">
      <c r="A1816" t="str" s="7">
        <v>Little Wings</v>
      </c>
      <c r="B1816" t="str" s="7">
        <v>Hungarian Hot Wax Pepper</v>
      </c>
      <c r="C1816" t="str" s="7">
        <v>lb.</v>
      </c>
      <c r="D1816" t="str" s="7">
        <v>Guest Basket</v>
      </c>
      <c r="E1816" s="12">
        <v>5.95</v>
      </c>
      <c r="F1816" s="13">
        <v>6.43</v>
      </c>
      <c r="G1816" s="13">
        <f>IF(AND(ISNUMBER(E1816),ISNUMBER(F1816)),F1816-E1816,"")</f>
        <v>0.48</v>
      </c>
      <c r="H1816" s="14">
        <f>IF(AND(ISNUMBER(E1816),E1816&gt;0,ISNUMBER(F1816)),F1816/E1816-1,"")</f>
        <v>0.08067226890756296</v>
      </c>
      <c r="I1816" t="str" s="15">
        <v>Unreviewed</v>
      </c>
      <c r="J1816" s="16"/>
      <c r="K1816" t="str" s="15">
        <v/>
      </c>
      <c r="L1816" s="17" t="str">
        <f>IF(AC1816="Local catalog","",IF(AG1816="Yes",IF(ISNUMBER(E1816),E1816,""),IF(I1816="Keep current",IF(ISNUMBER(E1816),E1816,""),IF(AH1816&lt;&gt;"Yes","",IF(I1816="Approve proposed",F1816,IF(AND(I1816="Use my price",AND(ISNUMBER(J1816),J1816&gt;0)),J1816,""))))))</f>
        <v/>
      </c>
      <c r="M1816" t="str" s="7">
        <f>IF(AND(AG1816="Yes",OR(I1816="Approve proposed",I1816="Use my price")),"CHECK: protected price kept current",IF(OR(I1816="Unreviewed",I1816=""),"Pending review",IF(I1816="Hold","On hold",IF(I1816="Keep current",IF(ISNUMBER(E1816),"Kept current","CHECK: no confirmed current price"),IF(AH1816&lt;&gt;"Yes","CHECK: source needs review",IF(AND(I1816="Use my price",NOT(AND(ISNUMBER(J1816),J1816&gt;0))),"CHECK: enter a price above zero",IF(NOT(OR(I1816="Approve proposed",I1816="Use my price")),"CHECK: choose a listed decision",IF(OR(NOT(ISNUMBER(L1816)),L1816&lt;=0,NOT(ISNUMBER(Y1816)),Y1816&lt;=0,X1816&gt;=1),"CHECK: price or base unavailable",IF(L1816/(Y1816*(1-X1816))-1&lt;0,"CHECK: price below local base","Ready")))))))))</f>
        <v>Pending review</v>
      </c>
      <c r="N1816" s="18">
        <v>5.95</v>
      </c>
      <c r="O1816" s="19">
        <v>0.4</v>
      </c>
      <c r="P1816" s="14">
        <v>0.5129</v>
      </c>
      <c r="Q1816" s="20" t="str">
        <f>IF(AND(ISNUMBER(L1816),ISNUMBER(Y1816),Y1816&gt;0,X1816&lt;1),ROUND(L1816/(Y1816*(1-X1816))-1,4),"")</f>
        <v/>
      </c>
      <c r="R1816" s="12">
        <v>0</v>
      </c>
      <c r="S1816" s="13">
        <f>IF(AND(ISNUMBER(E1816),E1816&gt;0,ISNUMBER(F1816)),R1816*(F1816/E1816-1)*(1-'Start Here'!$B$16),0)</f>
        <v>0</v>
      </c>
      <c r="T1816" s="17">
        <f>IF(AND(M1816="Ready",OR(I1816="Approve proposed",AND(I1816="Use my price",AND(ISNUMBER(J1816),J1816&gt;0))),ISNUMBER(L1816),E1816&gt;0),R1816*(L1816/E1816-1)*(1-'Start Here'!$B$16),0)</f>
        <v>0</v>
      </c>
      <c r="U1816" t="str" s="6">
        <v/>
      </c>
      <c r="V1816" t="str" s="21">
        <v>Yes</v>
      </c>
      <c r="W1816" t="str" s="21">
        <v>No</v>
      </c>
      <c r="X1816" s="22">
        <v>0</v>
      </c>
      <c r="Y1816" s="18">
        <v>4.25</v>
      </c>
      <c r="AB1816" t="str" s="6">
        <v>2026-10-01 10:41:27 UTC</v>
      </c>
      <c r="AC1816" t="str" s="6">
        <v>Local Line cache</v>
      </c>
      <c r="AD1816" s="23">
        <v>805929</v>
      </c>
      <c r="AE1816" s="23">
        <v>526989</v>
      </c>
      <c r="AF1816" t="str" s="23">
        <v>805929:526989:guest</v>
      </c>
      <c r="AG1816" t="str" s="23">
        <v>No</v>
      </c>
      <c r="AH1816" t="str" s="23">
        <v>Yes</v>
      </c>
      <c r="AI1816" s="18">
        <v>0</v>
      </c>
    </row>
    <row r="1817" ht="32" customHeight="1">
      <c r="A1817" t="str" s="7">
        <v>Little Wings</v>
      </c>
      <c r="B1817" t="str" s="7">
        <v>Hungarian Hot Wax Pepper</v>
      </c>
      <c r="C1817" t="str" s="7">
        <v>lb.</v>
      </c>
      <c r="D1817" t="str" s="7">
        <v>SNAP</v>
      </c>
      <c r="E1817" s="12">
        <v>5.95</v>
      </c>
      <c r="F1817" s="13">
        <v>5.95</v>
      </c>
      <c r="G1817" s="13">
        <f>IF(AND(ISNUMBER(E1817),ISNUMBER(F1817)),F1817-E1817,"")</f>
        <v>0</v>
      </c>
      <c r="H1817" s="14">
        <f>IF(AND(ISNUMBER(E1817),E1817&gt;0,ISNUMBER(F1817)),F1817/E1817-1,"")</f>
        <v>0</v>
      </c>
      <c r="I1817" t="str" s="15">
        <v>Keep current</v>
      </c>
      <c r="J1817" s="16"/>
      <c r="K1817" t="str" s="15">
        <v/>
      </c>
      <c r="L1817" s="17">
        <f>IF(AC1817="Local catalog","",IF(AG1817="Yes",IF(ISNUMBER(E1817),E1817,""),IF(I1817="Keep current",IF(ISNUMBER(E1817),E1817,""),IF(AH1817&lt;&gt;"Yes","",IF(I1817="Approve proposed",F1817,IF(AND(I1817="Use my price",AND(ISNUMBER(J1817),J1817&gt;0)),J1817,""))))))</f>
        <v>5.95</v>
      </c>
      <c r="M1817" t="str" s="7">
        <f>IF(AND(AG1817="Yes",OR(I1817="Approve proposed",I1817="Use my price")),"CHECK: protected price kept current",IF(OR(I1817="Unreviewed",I1817=""),"Pending review",IF(I1817="Hold","On hold",IF(I1817="Keep current",IF(ISNUMBER(E1817),"Kept current","CHECK: no confirmed current price"),IF(AH1817&lt;&gt;"Yes","CHECK: source needs review",IF(AND(I1817="Use my price",NOT(AND(ISNUMBER(J1817),J1817&gt;0))),"CHECK: enter a price above zero",IF(NOT(OR(I1817="Approve proposed",I1817="Use my price")),"CHECK: choose a listed decision",IF(OR(NOT(ISNUMBER(L1817)),L1817&lt;=0,NOT(ISNUMBER(Y1817)),Y1817&lt;=0,X1817&gt;=1),"CHECK: price or base unavailable",IF(L1817/(Y1817*(1-X1817))-1&lt;0,"CHECK: price below local base","Ready")))))))))</f>
        <v>Kept current</v>
      </c>
      <c r="N1817" s="18">
        <v>5.95</v>
      </c>
      <c r="O1817" s="19">
        <v>0.4</v>
      </c>
      <c r="P1817" s="14">
        <v>0.4</v>
      </c>
      <c r="Q1817" s="20">
        <f>IF(AND(ISNUMBER(L1817),ISNUMBER(Y1817),Y1817&gt;0,X1817&lt;1),ROUND(L1817/(Y1817*(1-X1817))-1,4),"")</f>
        <v>0.4</v>
      </c>
      <c r="R1817" s="12">
        <v>0</v>
      </c>
      <c r="S1817" s="13">
        <f>IF(AND(ISNUMBER(E1817),E1817&gt;0,ISNUMBER(F1817)),R1817*(F1817/E1817-1)*(1-'Start Here'!$B$16),0)</f>
        <v>0</v>
      </c>
      <c r="T1817" s="17">
        <f>IF(AND(M1817="Ready",OR(I1817="Approve proposed",AND(I1817="Use my price",AND(ISNUMBER(J1817),J1817&gt;0))),ISNUMBER(L1817),E1817&gt;0),R1817*(L1817/E1817-1)*(1-'Start Here'!$B$16),0)</f>
        <v>0</v>
      </c>
      <c r="U1817" t="str" s="6">
        <v>SNAP: preserve existing selling price</v>
      </c>
      <c r="V1817" t="str" s="21">
        <v>Yes</v>
      </c>
      <c r="W1817" t="str" s="21">
        <v>No</v>
      </c>
      <c r="X1817" s="22">
        <v>0</v>
      </c>
      <c r="Y1817" s="18">
        <v>4.25</v>
      </c>
      <c r="AB1817" t="str" s="6">
        <v>2026-10-01 10:41:27 UTC</v>
      </c>
      <c r="AC1817" t="str" s="6">
        <v>Local Line cache</v>
      </c>
      <c r="AD1817" s="23">
        <v>805929</v>
      </c>
      <c r="AE1817" s="23">
        <v>526989</v>
      </c>
      <c r="AF1817" t="str" s="23">
        <v>805929:526989:snap</v>
      </c>
      <c r="AG1817" t="str" s="23">
        <v>Yes</v>
      </c>
      <c r="AH1817" t="str" s="23">
        <v>Yes</v>
      </c>
      <c r="AI1817" s="18">
        <v>0</v>
      </c>
    </row>
    <row r="1818" ht="32" customHeight="1">
      <c r="A1818" t="str" s="7">
        <v>Little Wings</v>
      </c>
      <c r="B1818" t="str" s="7">
        <v>Jalapeño Peppers</v>
      </c>
      <c r="C1818" t="str" s="7">
        <v>Lb.</v>
      </c>
      <c r="D1818" t="str" s="7">
        <v>Herd Share Members</v>
      </c>
      <c r="E1818" s="12">
        <v>4.9</v>
      </c>
      <c r="F1818" s="13">
        <v>5.29</v>
      </c>
      <c r="G1818" s="13">
        <f>IF(AND(ISNUMBER(E1818),ISNUMBER(F1818)),F1818-E1818,"")</f>
        <v>0.39</v>
      </c>
      <c r="H1818" s="14">
        <f>IF(AND(ISNUMBER(E1818),E1818&gt;0,ISNUMBER(F1818)),F1818/E1818-1,"")</f>
        <v>0.07959183673469372</v>
      </c>
      <c r="I1818" t="str" s="15">
        <v>Unreviewed</v>
      </c>
      <c r="J1818" s="16"/>
      <c r="K1818" t="str" s="15">
        <v/>
      </c>
      <c r="L1818" s="17" t="str">
        <f>IF(AC1818="Local catalog","",IF(AG1818="Yes",IF(ISNUMBER(E1818),E1818,""),IF(I1818="Keep current",IF(ISNUMBER(E1818),E1818,""),IF(AH1818&lt;&gt;"Yes","",IF(I1818="Approve proposed",F1818,IF(AND(I1818="Use my price",AND(ISNUMBER(J1818),J1818&gt;0)),J1818,""))))))</f>
        <v/>
      </c>
      <c r="M1818" t="str" s="7">
        <f>IF(AND(AG1818="Yes",OR(I1818="Approve proposed",I1818="Use my price")),"CHECK: protected price kept current",IF(OR(I1818="Unreviewed",I1818=""),"Pending review",IF(I1818="Hold","On hold",IF(I1818="Keep current",IF(ISNUMBER(E1818),"Kept current","CHECK: no confirmed current price"),IF(AH1818&lt;&gt;"Yes","CHECK: source needs review",IF(AND(I1818="Use my price",NOT(AND(ISNUMBER(J1818),J1818&gt;0))),"CHECK: enter a price above zero",IF(NOT(OR(I1818="Approve proposed",I1818="Use my price")),"CHECK: choose a listed decision",IF(OR(NOT(ISNUMBER(L1818)),L1818&lt;=0,NOT(ISNUMBER(Y1818)),Y1818&lt;=0,X1818&gt;=1),"CHECK: price or base unavailable",IF(L1818/(Y1818*(1-X1818))-1&lt;0,"CHECK: price below local base","Ready")))))))))</f>
        <v>Pending review</v>
      </c>
      <c r="N1818" s="18">
        <v>4.9</v>
      </c>
      <c r="O1818" s="19">
        <v>0.4</v>
      </c>
      <c r="P1818" s="14">
        <v>0.5114</v>
      </c>
      <c r="Q1818" s="20" t="str">
        <f>IF(AND(ISNUMBER(L1818),ISNUMBER(Y1818),Y1818&gt;0,X1818&lt;1),ROUND(L1818/(Y1818*(1-X1818))-1,4),"")</f>
        <v/>
      </c>
      <c r="R1818" s="12">
        <v>0</v>
      </c>
      <c r="S1818" s="13">
        <f>IF(AND(ISNUMBER(E1818),E1818&gt;0,ISNUMBER(F1818)),R1818*(F1818/E1818-1)*(1-'Start Here'!$B$16),0)</f>
        <v>0</v>
      </c>
      <c r="T1818" s="17">
        <f>IF(AND(M1818="Ready",OR(I1818="Approve proposed",AND(I1818="Use my price",AND(ISNUMBER(J1818),J1818&gt;0))),ISNUMBER(L1818),E1818&gt;0),R1818*(L1818/E1818-1)*(1-'Start Here'!$B$16),0)</f>
        <v>0</v>
      </c>
      <c r="U1818" t="str" s="6">
        <v>Currently hidden; do not activate automatically</v>
      </c>
      <c r="V1818" t="str" s="21">
        <v>No</v>
      </c>
      <c r="W1818" t="str" s="21">
        <v>No</v>
      </c>
      <c r="X1818" s="22">
        <v>0</v>
      </c>
      <c r="Y1818" s="18">
        <v>3.5</v>
      </c>
      <c r="AB1818" t="str" s="6">
        <v>2026-10-01 10:41:27 UTC</v>
      </c>
      <c r="AC1818" t="str" s="6">
        <v>Local Line cache</v>
      </c>
      <c r="AD1818" s="23">
        <v>805939</v>
      </c>
      <c r="AE1818" s="23">
        <v>526999</v>
      </c>
      <c r="AF1818" t="str" s="23">
        <v>805939:526999:herdShare</v>
      </c>
      <c r="AG1818" t="str" s="23">
        <v>No</v>
      </c>
      <c r="AH1818" t="str" s="23">
        <v>Yes</v>
      </c>
      <c r="AI1818" s="18">
        <v>0</v>
      </c>
    </row>
    <row r="1819" ht="32" customHeight="1">
      <c r="A1819" t="str" s="7">
        <v>Little Wings</v>
      </c>
      <c r="B1819" t="str" s="7">
        <v>Jalapeño Peppers</v>
      </c>
      <c r="C1819" t="str" s="7">
        <v>Lb.</v>
      </c>
      <c r="D1819" t="str" s="7">
        <v>CSA Members</v>
      </c>
      <c r="E1819" s="12">
        <v>4.9</v>
      </c>
      <c r="F1819" s="13">
        <v>5.29</v>
      </c>
      <c r="G1819" s="13">
        <f>IF(AND(ISNUMBER(E1819),ISNUMBER(F1819)),F1819-E1819,"")</f>
        <v>0.39</v>
      </c>
      <c r="H1819" s="14">
        <f>IF(AND(ISNUMBER(E1819),E1819&gt;0,ISNUMBER(F1819)),F1819/E1819-1,"")</f>
        <v>0.07959183673469372</v>
      </c>
      <c r="I1819" t="str" s="15">
        <v>Unreviewed</v>
      </c>
      <c r="J1819" s="16"/>
      <c r="K1819" t="str" s="15">
        <v/>
      </c>
      <c r="L1819" s="17" t="str">
        <f>IF(AC1819="Local catalog","",IF(AG1819="Yes",IF(ISNUMBER(E1819),E1819,""),IF(I1819="Keep current",IF(ISNUMBER(E1819),E1819,""),IF(AH1819&lt;&gt;"Yes","",IF(I1819="Approve proposed",F1819,IF(AND(I1819="Use my price",AND(ISNUMBER(J1819),J1819&gt;0)),J1819,""))))))</f>
        <v/>
      </c>
      <c r="M1819" t="str" s="7">
        <f>IF(AND(AG1819="Yes",OR(I1819="Approve proposed",I1819="Use my price")),"CHECK: protected price kept current",IF(OR(I1819="Unreviewed",I1819=""),"Pending review",IF(I1819="Hold","On hold",IF(I1819="Keep current",IF(ISNUMBER(E1819),"Kept current","CHECK: no confirmed current price"),IF(AH1819&lt;&gt;"Yes","CHECK: source needs review",IF(AND(I1819="Use my price",NOT(AND(ISNUMBER(J1819),J1819&gt;0))),"CHECK: enter a price above zero",IF(NOT(OR(I1819="Approve proposed",I1819="Use my price")),"CHECK: choose a listed decision",IF(OR(NOT(ISNUMBER(L1819)),L1819&lt;=0,NOT(ISNUMBER(Y1819)),Y1819&lt;=0,X1819&gt;=1),"CHECK: price or base unavailable",IF(L1819/(Y1819*(1-X1819))-1&lt;0,"CHECK: price below local base","Ready")))))))))</f>
        <v>Pending review</v>
      </c>
      <c r="N1819" s="18">
        <v>4.9</v>
      </c>
      <c r="O1819" s="19">
        <v>0.4</v>
      </c>
      <c r="P1819" s="14">
        <v>0.5114</v>
      </c>
      <c r="Q1819" s="20" t="str">
        <f>IF(AND(ISNUMBER(L1819),ISNUMBER(Y1819),Y1819&gt;0,X1819&lt;1),ROUND(L1819/(Y1819*(1-X1819))-1,4),"")</f>
        <v/>
      </c>
      <c r="R1819" s="12">
        <v>0</v>
      </c>
      <c r="S1819" s="13">
        <f>IF(AND(ISNUMBER(E1819),E1819&gt;0,ISNUMBER(F1819)),R1819*(F1819/E1819-1)*(1-'Start Here'!$B$16),0)</f>
        <v>0</v>
      </c>
      <c r="T1819" s="17">
        <f>IF(AND(M1819="Ready",OR(I1819="Approve proposed",AND(I1819="Use my price",AND(ISNUMBER(J1819),J1819&gt;0))),ISNUMBER(L1819),E1819&gt;0),R1819*(L1819/E1819-1)*(1-'Start Here'!$B$16),0)</f>
        <v>0</v>
      </c>
      <c r="U1819" t="str" s="6">
        <v>Currently hidden; do not activate automatically</v>
      </c>
      <c r="V1819" t="str" s="21">
        <v>No</v>
      </c>
      <c r="W1819" t="str" s="21">
        <v>No</v>
      </c>
      <c r="X1819" s="22">
        <v>0</v>
      </c>
      <c r="Y1819" s="18">
        <v>3.5</v>
      </c>
      <c r="AB1819" t="str" s="6">
        <v>2026-10-01 10:41:27 UTC</v>
      </c>
      <c r="AC1819" t="str" s="6">
        <v>Local Line cache</v>
      </c>
      <c r="AD1819" s="23">
        <v>805939</v>
      </c>
      <c r="AE1819" s="23">
        <v>526999</v>
      </c>
      <c r="AF1819" t="str" s="23">
        <v>805939:526999:member</v>
      </c>
      <c r="AG1819" t="str" s="23">
        <v>No</v>
      </c>
      <c r="AH1819" t="str" s="23">
        <v>Yes</v>
      </c>
      <c r="AI1819" s="18">
        <v>0</v>
      </c>
    </row>
    <row r="1820" ht="32" customHeight="1">
      <c r="A1820" t="str" s="7">
        <v>Little Wings</v>
      </c>
      <c r="B1820" t="str" s="7">
        <v>Jalapeño Peppers</v>
      </c>
      <c r="C1820" t="str" s="7">
        <v>Lb.</v>
      </c>
      <c r="D1820" t="str" s="7">
        <v>Guest Basket</v>
      </c>
      <c r="E1820" s="12">
        <v>4.9</v>
      </c>
      <c r="F1820" s="13">
        <v>5.29</v>
      </c>
      <c r="G1820" s="13">
        <f>IF(AND(ISNUMBER(E1820),ISNUMBER(F1820)),F1820-E1820,"")</f>
        <v>0.39</v>
      </c>
      <c r="H1820" s="14">
        <f>IF(AND(ISNUMBER(E1820),E1820&gt;0,ISNUMBER(F1820)),F1820/E1820-1,"")</f>
        <v>0.07959183673469372</v>
      </c>
      <c r="I1820" t="str" s="15">
        <v>Unreviewed</v>
      </c>
      <c r="J1820" s="16"/>
      <c r="K1820" t="str" s="15">
        <v/>
      </c>
      <c r="L1820" s="17" t="str">
        <f>IF(AC1820="Local catalog","",IF(AG1820="Yes",IF(ISNUMBER(E1820),E1820,""),IF(I1820="Keep current",IF(ISNUMBER(E1820),E1820,""),IF(AH1820&lt;&gt;"Yes","",IF(I1820="Approve proposed",F1820,IF(AND(I1820="Use my price",AND(ISNUMBER(J1820),J1820&gt;0)),J1820,""))))))</f>
        <v/>
      </c>
      <c r="M1820" t="str" s="7">
        <f>IF(AND(AG1820="Yes",OR(I1820="Approve proposed",I1820="Use my price")),"CHECK: protected price kept current",IF(OR(I1820="Unreviewed",I1820=""),"Pending review",IF(I1820="Hold","On hold",IF(I1820="Keep current",IF(ISNUMBER(E1820),"Kept current","CHECK: no confirmed current price"),IF(AH1820&lt;&gt;"Yes","CHECK: source needs review",IF(AND(I1820="Use my price",NOT(AND(ISNUMBER(J1820),J1820&gt;0))),"CHECK: enter a price above zero",IF(NOT(OR(I1820="Approve proposed",I1820="Use my price")),"CHECK: choose a listed decision",IF(OR(NOT(ISNUMBER(L1820)),L1820&lt;=0,NOT(ISNUMBER(Y1820)),Y1820&lt;=0,X1820&gt;=1),"CHECK: price or base unavailable",IF(L1820/(Y1820*(1-X1820))-1&lt;0,"CHECK: price below local base","Ready")))))))))</f>
        <v>Pending review</v>
      </c>
      <c r="N1820" s="18">
        <v>4.9</v>
      </c>
      <c r="O1820" s="19">
        <v>0.4</v>
      </c>
      <c r="P1820" s="14">
        <v>0.5114</v>
      </c>
      <c r="Q1820" s="20" t="str">
        <f>IF(AND(ISNUMBER(L1820),ISNUMBER(Y1820),Y1820&gt;0,X1820&lt;1),ROUND(L1820/(Y1820*(1-X1820))-1,4),"")</f>
        <v/>
      </c>
      <c r="R1820" s="12">
        <v>0</v>
      </c>
      <c r="S1820" s="13">
        <f>IF(AND(ISNUMBER(E1820),E1820&gt;0,ISNUMBER(F1820)),R1820*(F1820/E1820-1)*(1-'Start Here'!$B$16),0)</f>
        <v>0</v>
      </c>
      <c r="T1820" s="17">
        <f>IF(AND(M1820="Ready",OR(I1820="Approve proposed",AND(I1820="Use my price",AND(ISNUMBER(J1820),J1820&gt;0))),ISNUMBER(L1820),E1820&gt;0),R1820*(L1820/E1820-1)*(1-'Start Here'!$B$16),0)</f>
        <v>0</v>
      </c>
      <c r="U1820" t="str" s="6">
        <v>Currently hidden; do not activate automatically</v>
      </c>
      <c r="V1820" t="str" s="21">
        <v>No</v>
      </c>
      <c r="W1820" t="str" s="21">
        <v>No</v>
      </c>
      <c r="X1820" s="22">
        <v>0</v>
      </c>
      <c r="Y1820" s="18">
        <v>3.5</v>
      </c>
      <c r="AB1820" t="str" s="6">
        <v>2026-10-01 10:41:27 UTC</v>
      </c>
      <c r="AC1820" t="str" s="6">
        <v>Local Line cache</v>
      </c>
      <c r="AD1820" s="23">
        <v>805939</v>
      </c>
      <c r="AE1820" s="23">
        <v>526999</v>
      </c>
      <c r="AF1820" t="str" s="23">
        <v>805939:526999:guest</v>
      </c>
      <c r="AG1820" t="str" s="23">
        <v>No</v>
      </c>
      <c r="AH1820" t="str" s="23">
        <v>Yes</v>
      </c>
      <c r="AI1820" s="18">
        <v>0</v>
      </c>
    </row>
    <row r="1821" ht="32" customHeight="1">
      <c r="A1821" t="str" s="7">
        <v>Little Wings</v>
      </c>
      <c r="B1821" t="str" s="7">
        <v>Jalapeño Peppers</v>
      </c>
      <c r="C1821" t="str" s="7">
        <v>Lb.</v>
      </c>
      <c r="D1821" t="str" s="7">
        <v>SNAP</v>
      </c>
      <c r="E1821" s="12">
        <v>4.9</v>
      </c>
      <c r="F1821" s="13">
        <v>4.9</v>
      </c>
      <c r="G1821" s="13">
        <f>IF(AND(ISNUMBER(E1821),ISNUMBER(F1821)),F1821-E1821,"")</f>
        <v>0</v>
      </c>
      <c r="H1821" s="14">
        <f>IF(AND(ISNUMBER(E1821),E1821&gt;0,ISNUMBER(F1821)),F1821/E1821-1,"")</f>
        <v>0</v>
      </c>
      <c r="I1821" t="str" s="15">
        <v>Keep current</v>
      </c>
      <c r="J1821" s="16"/>
      <c r="K1821" t="str" s="15">
        <v/>
      </c>
      <c r="L1821" s="17">
        <f>IF(AC1821="Local catalog","",IF(AG1821="Yes",IF(ISNUMBER(E1821),E1821,""),IF(I1821="Keep current",IF(ISNUMBER(E1821),E1821,""),IF(AH1821&lt;&gt;"Yes","",IF(I1821="Approve proposed",F1821,IF(AND(I1821="Use my price",AND(ISNUMBER(J1821),J1821&gt;0)),J1821,""))))))</f>
        <v>4.9</v>
      </c>
      <c r="M1821" t="str" s="7">
        <f>IF(AND(AG1821="Yes",OR(I1821="Approve proposed",I1821="Use my price")),"CHECK: protected price kept current",IF(OR(I1821="Unreviewed",I1821=""),"Pending review",IF(I1821="Hold","On hold",IF(I1821="Keep current",IF(ISNUMBER(E1821),"Kept current","CHECK: no confirmed current price"),IF(AH1821&lt;&gt;"Yes","CHECK: source needs review",IF(AND(I1821="Use my price",NOT(AND(ISNUMBER(J1821),J1821&gt;0))),"CHECK: enter a price above zero",IF(NOT(OR(I1821="Approve proposed",I1821="Use my price")),"CHECK: choose a listed decision",IF(OR(NOT(ISNUMBER(L1821)),L1821&lt;=0,NOT(ISNUMBER(Y1821)),Y1821&lt;=0,X1821&gt;=1),"CHECK: price or base unavailable",IF(L1821/(Y1821*(1-X1821))-1&lt;0,"CHECK: price below local base","Ready")))))))))</f>
        <v>Kept current</v>
      </c>
      <c r="N1821" s="18">
        <v>4.9</v>
      </c>
      <c r="O1821" s="19">
        <v>0.4</v>
      </c>
      <c r="P1821" s="14">
        <v>0.4</v>
      </c>
      <c r="Q1821" s="20">
        <f>IF(AND(ISNUMBER(L1821),ISNUMBER(Y1821),Y1821&gt;0,X1821&lt;1),ROUND(L1821/(Y1821*(1-X1821))-1,4),"")</f>
        <v>0.4</v>
      </c>
      <c r="R1821" s="12">
        <v>0</v>
      </c>
      <c r="S1821" s="13">
        <f>IF(AND(ISNUMBER(E1821),E1821&gt;0,ISNUMBER(F1821)),R1821*(F1821/E1821-1)*(1-'Start Here'!$B$16),0)</f>
        <v>0</v>
      </c>
      <c r="T1821" s="17">
        <f>IF(AND(M1821="Ready",OR(I1821="Approve proposed",AND(I1821="Use my price",AND(ISNUMBER(J1821),J1821&gt;0))),ISNUMBER(L1821),E1821&gt;0),R1821*(L1821/E1821-1)*(1-'Start Here'!$B$16),0)</f>
        <v>0</v>
      </c>
      <c r="U1821" t="str" s="6">
        <v>SNAP: preserve existing selling price; Currently hidden; do not activate automatically</v>
      </c>
      <c r="V1821" t="str" s="21">
        <v>No</v>
      </c>
      <c r="W1821" t="str" s="21">
        <v>No</v>
      </c>
      <c r="X1821" s="22">
        <v>0</v>
      </c>
      <c r="Y1821" s="18">
        <v>3.5</v>
      </c>
      <c r="AB1821" t="str" s="6">
        <v>2026-10-01 10:41:27 UTC</v>
      </c>
      <c r="AC1821" t="str" s="6">
        <v>Local Line cache</v>
      </c>
      <c r="AD1821" s="23">
        <v>805939</v>
      </c>
      <c r="AE1821" s="23">
        <v>526999</v>
      </c>
      <c r="AF1821" t="str" s="23">
        <v>805939:526999:snap</v>
      </c>
      <c r="AG1821" t="str" s="23">
        <v>Yes</v>
      </c>
      <c r="AH1821" t="str" s="23">
        <v>Yes</v>
      </c>
      <c r="AI1821" s="18">
        <v>0</v>
      </c>
    </row>
    <row r="1822" ht="32" customHeight="1">
      <c r="A1822" t="str" s="7">
        <v>Little Wings</v>
      </c>
      <c r="B1822" t="str" s="7">
        <v>Lunchbox Peppers</v>
      </c>
      <c r="C1822" t="str" s="7">
        <v>1 pound bag</v>
      </c>
      <c r="D1822" t="str" s="7">
        <v>Herd Share Members</v>
      </c>
      <c r="E1822" s="12">
        <v>6.3</v>
      </c>
      <c r="F1822" s="13">
        <v>6.8</v>
      </c>
      <c r="G1822" s="13">
        <f>IF(AND(ISNUMBER(E1822),ISNUMBER(F1822)),F1822-E1822,"")</f>
        <v>0.5</v>
      </c>
      <c r="H1822" s="14">
        <f>IF(AND(ISNUMBER(E1822),E1822&gt;0,ISNUMBER(F1822)),F1822/E1822-1,"")</f>
        <v>0.0793650793650793</v>
      </c>
      <c r="I1822" t="str" s="15">
        <v>Unreviewed</v>
      </c>
      <c r="J1822" s="16"/>
      <c r="K1822" t="str" s="15">
        <v/>
      </c>
      <c r="L1822" s="17" t="str">
        <f>IF(AC1822="Local catalog","",IF(AG1822="Yes",IF(ISNUMBER(E1822),E1822,""),IF(I1822="Keep current",IF(ISNUMBER(E1822),E1822,""),IF(AH1822&lt;&gt;"Yes","",IF(I1822="Approve proposed",F1822,IF(AND(I1822="Use my price",AND(ISNUMBER(J1822),J1822&gt;0)),J1822,""))))))</f>
        <v/>
      </c>
      <c r="M1822" t="str" s="7">
        <f>IF(AND(AG1822="Yes",OR(I1822="Approve proposed",I1822="Use my price")),"CHECK: protected price kept current",IF(OR(I1822="Unreviewed",I1822=""),"Pending review",IF(I1822="Hold","On hold",IF(I1822="Keep current",IF(ISNUMBER(E1822),"Kept current","CHECK: no confirmed current price"),IF(AH1822&lt;&gt;"Yes","CHECK: source needs review",IF(AND(I1822="Use my price",NOT(AND(ISNUMBER(J1822),J1822&gt;0))),"CHECK: enter a price above zero",IF(NOT(OR(I1822="Approve proposed",I1822="Use my price")),"CHECK: choose a listed decision",IF(OR(NOT(ISNUMBER(L1822)),L1822&lt;=0,NOT(ISNUMBER(Y1822)),Y1822&lt;=0,X1822&gt;=1),"CHECK: price or base unavailable",IF(L1822/(Y1822*(1-X1822))-1&lt;0,"CHECK: price below local base","Ready")))))))))</f>
        <v>Pending review</v>
      </c>
      <c r="N1822" s="18">
        <v>6.3</v>
      </c>
      <c r="O1822" s="19">
        <v>0.4</v>
      </c>
      <c r="P1822" s="14">
        <v>0.5111</v>
      </c>
      <c r="Q1822" s="20" t="str">
        <f>IF(AND(ISNUMBER(L1822),ISNUMBER(Y1822),Y1822&gt;0,X1822&lt;1),ROUND(L1822/(Y1822*(1-X1822))-1,4),"")</f>
        <v/>
      </c>
      <c r="R1822" s="12">
        <v>0</v>
      </c>
      <c r="S1822" s="13">
        <f>IF(AND(ISNUMBER(E1822),E1822&gt;0,ISNUMBER(F1822)),R1822*(F1822/E1822-1)*(1-'Start Here'!$B$16),0)</f>
        <v>0</v>
      </c>
      <c r="T1822" s="17">
        <f>IF(AND(M1822="Ready",OR(I1822="Approve proposed",AND(I1822="Use my price",AND(ISNUMBER(J1822),J1822&gt;0))),ISNUMBER(L1822),E1822&gt;0),R1822*(L1822/E1822-1)*(1-'Start Here'!$B$16),0)</f>
        <v>0</v>
      </c>
      <c r="U1822" t="str" s="6">
        <v>Currently hidden; do not activate automatically</v>
      </c>
      <c r="V1822" t="str" s="21">
        <v>No</v>
      </c>
      <c r="W1822" t="str" s="21">
        <v>No</v>
      </c>
      <c r="X1822" s="22">
        <v>0</v>
      </c>
      <c r="Y1822" s="18">
        <v>4.5</v>
      </c>
      <c r="AB1822" t="str" s="6">
        <v>2026-10-01 10:41:27 UTC</v>
      </c>
      <c r="AC1822" t="str" s="6">
        <v>Local Line cache</v>
      </c>
      <c r="AD1822" s="23">
        <v>1004981</v>
      </c>
      <c r="AE1822" s="23">
        <v>785189</v>
      </c>
      <c r="AF1822" t="str" s="23">
        <v>1004981:785189:herdShare</v>
      </c>
      <c r="AG1822" t="str" s="23">
        <v>No</v>
      </c>
      <c r="AH1822" t="str" s="23">
        <v>Yes</v>
      </c>
      <c r="AI1822" s="18">
        <v>0</v>
      </c>
    </row>
    <row r="1823" ht="32" customHeight="1">
      <c r="A1823" t="str" s="7">
        <v>Little Wings</v>
      </c>
      <c r="B1823" t="str" s="7">
        <v>Lunchbox Peppers</v>
      </c>
      <c r="C1823" t="str" s="7">
        <v>1 pound bag</v>
      </c>
      <c r="D1823" t="str" s="7">
        <v>CSA Members</v>
      </c>
      <c r="E1823" s="12">
        <v>6.3</v>
      </c>
      <c r="F1823" s="13">
        <v>6.8</v>
      </c>
      <c r="G1823" s="13">
        <f>IF(AND(ISNUMBER(E1823),ISNUMBER(F1823)),F1823-E1823,"")</f>
        <v>0.5</v>
      </c>
      <c r="H1823" s="14">
        <f>IF(AND(ISNUMBER(E1823),E1823&gt;0,ISNUMBER(F1823)),F1823/E1823-1,"")</f>
        <v>0.0793650793650793</v>
      </c>
      <c r="I1823" t="str" s="15">
        <v>Unreviewed</v>
      </c>
      <c r="J1823" s="16"/>
      <c r="K1823" t="str" s="15">
        <v/>
      </c>
      <c r="L1823" s="17" t="str">
        <f>IF(AC1823="Local catalog","",IF(AG1823="Yes",IF(ISNUMBER(E1823),E1823,""),IF(I1823="Keep current",IF(ISNUMBER(E1823),E1823,""),IF(AH1823&lt;&gt;"Yes","",IF(I1823="Approve proposed",F1823,IF(AND(I1823="Use my price",AND(ISNUMBER(J1823),J1823&gt;0)),J1823,""))))))</f>
        <v/>
      </c>
      <c r="M1823" t="str" s="7">
        <f>IF(AND(AG1823="Yes",OR(I1823="Approve proposed",I1823="Use my price")),"CHECK: protected price kept current",IF(OR(I1823="Unreviewed",I1823=""),"Pending review",IF(I1823="Hold","On hold",IF(I1823="Keep current",IF(ISNUMBER(E1823),"Kept current","CHECK: no confirmed current price"),IF(AH1823&lt;&gt;"Yes","CHECK: source needs review",IF(AND(I1823="Use my price",NOT(AND(ISNUMBER(J1823),J1823&gt;0))),"CHECK: enter a price above zero",IF(NOT(OR(I1823="Approve proposed",I1823="Use my price")),"CHECK: choose a listed decision",IF(OR(NOT(ISNUMBER(L1823)),L1823&lt;=0,NOT(ISNUMBER(Y1823)),Y1823&lt;=0,X1823&gt;=1),"CHECK: price or base unavailable",IF(L1823/(Y1823*(1-X1823))-1&lt;0,"CHECK: price below local base","Ready")))))))))</f>
        <v>Pending review</v>
      </c>
      <c r="N1823" s="18">
        <v>6.3</v>
      </c>
      <c r="O1823" s="19">
        <v>0.4</v>
      </c>
      <c r="P1823" s="14">
        <v>0.5111</v>
      </c>
      <c r="Q1823" s="20" t="str">
        <f>IF(AND(ISNUMBER(L1823),ISNUMBER(Y1823),Y1823&gt;0,X1823&lt;1),ROUND(L1823/(Y1823*(1-X1823))-1,4),"")</f>
        <v/>
      </c>
      <c r="R1823" s="12">
        <v>0</v>
      </c>
      <c r="S1823" s="13">
        <f>IF(AND(ISNUMBER(E1823),E1823&gt;0,ISNUMBER(F1823)),R1823*(F1823/E1823-1)*(1-'Start Here'!$B$16),0)</f>
        <v>0</v>
      </c>
      <c r="T1823" s="17">
        <f>IF(AND(M1823="Ready",OR(I1823="Approve proposed",AND(I1823="Use my price",AND(ISNUMBER(J1823),J1823&gt;0))),ISNUMBER(L1823),E1823&gt;0),R1823*(L1823/E1823-1)*(1-'Start Here'!$B$16),0)</f>
        <v>0</v>
      </c>
      <c r="U1823" t="str" s="6">
        <v>Currently hidden; do not activate automatically</v>
      </c>
      <c r="V1823" t="str" s="21">
        <v>No</v>
      </c>
      <c r="W1823" t="str" s="21">
        <v>No</v>
      </c>
      <c r="X1823" s="22">
        <v>0</v>
      </c>
      <c r="Y1823" s="18">
        <v>4.5</v>
      </c>
      <c r="AB1823" t="str" s="6">
        <v>2026-10-01 10:41:27 UTC</v>
      </c>
      <c r="AC1823" t="str" s="6">
        <v>Local Line cache</v>
      </c>
      <c r="AD1823" s="23">
        <v>1004981</v>
      </c>
      <c r="AE1823" s="23">
        <v>785189</v>
      </c>
      <c r="AF1823" t="str" s="23">
        <v>1004981:785189:member</v>
      </c>
      <c r="AG1823" t="str" s="23">
        <v>No</v>
      </c>
      <c r="AH1823" t="str" s="23">
        <v>Yes</v>
      </c>
      <c r="AI1823" s="18">
        <v>0</v>
      </c>
    </row>
    <row r="1824" ht="32" customHeight="1">
      <c r="A1824" t="str" s="7">
        <v>Little Wings</v>
      </c>
      <c r="B1824" t="str" s="7">
        <v>Lunchbox Peppers</v>
      </c>
      <c r="C1824" t="str" s="7">
        <v>1 pound bag</v>
      </c>
      <c r="D1824" t="str" s="7">
        <v>Guest Basket</v>
      </c>
      <c r="E1824" s="12">
        <v>6.3</v>
      </c>
      <c r="F1824" s="13">
        <v>6.8</v>
      </c>
      <c r="G1824" s="13">
        <f>IF(AND(ISNUMBER(E1824),ISNUMBER(F1824)),F1824-E1824,"")</f>
        <v>0.5</v>
      </c>
      <c r="H1824" s="14">
        <f>IF(AND(ISNUMBER(E1824),E1824&gt;0,ISNUMBER(F1824)),F1824/E1824-1,"")</f>
        <v>0.0793650793650793</v>
      </c>
      <c r="I1824" t="str" s="15">
        <v>Unreviewed</v>
      </c>
      <c r="J1824" s="16"/>
      <c r="K1824" t="str" s="15">
        <v/>
      </c>
      <c r="L1824" s="17" t="str">
        <f>IF(AC1824="Local catalog","",IF(AG1824="Yes",IF(ISNUMBER(E1824),E1824,""),IF(I1824="Keep current",IF(ISNUMBER(E1824),E1824,""),IF(AH1824&lt;&gt;"Yes","",IF(I1824="Approve proposed",F1824,IF(AND(I1824="Use my price",AND(ISNUMBER(J1824),J1824&gt;0)),J1824,""))))))</f>
        <v/>
      </c>
      <c r="M1824" t="str" s="7">
        <f>IF(AND(AG1824="Yes",OR(I1824="Approve proposed",I1824="Use my price")),"CHECK: protected price kept current",IF(OR(I1824="Unreviewed",I1824=""),"Pending review",IF(I1824="Hold","On hold",IF(I1824="Keep current",IF(ISNUMBER(E1824),"Kept current","CHECK: no confirmed current price"),IF(AH1824&lt;&gt;"Yes","CHECK: source needs review",IF(AND(I1824="Use my price",NOT(AND(ISNUMBER(J1824),J1824&gt;0))),"CHECK: enter a price above zero",IF(NOT(OR(I1824="Approve proposed",I1824="Use my price")),"CHECK: choose a listed decision",IF(OR(NOT(ISNUMBER(L1824)),L1824&lt;=0,NOT(ISNUMBER(Y1824)),Y1824&lt;=0,X1824&gt;=1),"CHECK: price or base unavailable",IF(L1824/(Y1824*(1-X1824))-1&lt;0,"CHECK: price below local base","Ready")))))))))</f>
        <v>Pending review</v>
      </c>
      <c r="N1824" s="18">
        <v>6.3</v>
      </c>
      <c r="O1824" s="19">
        <v>0.4</v>
      </c>
      <c r="P1824" s="14">
        <v>0.5111</v>
      </c>
      <c r="Q1824" s="20" t="str">
        <f>IF(AND(ISNUMBER(L1824),ISNUMBER(Y1824),Y1824&gt;0,X1824&lt;1),ROUND(L1824/(Y1824*(1-X1824))-1,4),"")</f>
        <v/>
      </c>
      <c r="R1824" s="12">
        <v>0</v>
      </c>
      <c r="S1824" s="13">
        <f>IF(AND(ISNUMBER(E1824),E1824&gt;0,ISNUMBER(F1824)),R1824*(F1824/E1824-1)*(1-'Start Here'!$B$16),0)</f>
        <v>0</v>
      </c>
      <c r="T1824" s="17">
        <f>IF(AND(M1824="Ready",OR(I1824="Approve proposed",AND(I1824="Use my price",AND(ISNUMBER(J1824),J1824&gt;0))),ISNUMBER(L1824),E1824&gt;0),R1824*(L1824/E1824-1)*(1-'Start Here'!$B$16),0)</f>
        <v>0</v>
      </c>
      <c r="U1824" t="str" s="6">
        <v>Currently hidden; do not activate automatically</v>
      </c>
      <c r="V1824" t="str" s="21">
        <v>No</v>
      </c>
      <c r="W1824" t="str" s="21">
        <v>No</v>
      </c>
      <c r="X1824" s="22">
        <v>0</v>
      </c>
      <c r="Y1824" s="18">
        <v>4.5</v>
      </c>
      <c r="AB1824" t="str" s="6">
        <v>2026-10-01 10:41:27 UTC</v>
      </c>
      <c r="AC1824" t="str" s="6">
        <v>Local Line cache</v>
      </c>
      <c r="AD1824" s="23">
        <v>1004981</v>
      </c>
      <c r="AE1824" s="23">
        <v>785189</v>
      </c>
      <c r="AF1824" t="str" s="23">
        <v>1004981:785189:guest</v>
      </c>
      <c r="AG1824" t="str" s="23">
        <v>No</v>
      </c>
      <c r="AH1824" t="str" s="23">
        <v>Yes</v>
      </c>
      <c r="AI1824" s="18">
        <v>0</v>
      </c>
    </row>
    <row r="1825" ht="32" customHeight="1">
      <c r="A1825" t="str" s="7">
        <v>Little Wings</v>
      </c>
      <c r="B1825" t="str" s="7">
        <v>Lunchbox Peppers</v>
      </c>
      <c r="C1825" t="str" s="7">
        <v>1 pound bag</v>
      </c>
      <c r="D1825" t="str" s="7">
        <v>SNAP</v>
      </c>
      <c r="E1825" s="12">
        <v>6.3</v>
      </c>
      <c r="F1825" s="13">
        <v>6.3</v>
      </c>
      <c r="G1825" s="13">
        <f>IF(AND(ISNUMBER(E1825),ISNUMBER(F1825)),F1825-E1825,"")</f>
        <v>0</v>
      </c>
      <c r="H1825" s="14">
        <f>IF(AND(ISNUMBER(E1825),E1825&gt;0,ISNUMBER(F1825)),F1825/E1825-1,"")</f>
        <v>0</v>
      </c>
      <c r="I1825" t="str" s="15">
        <v>Keep current</v>
      </c>
      <c r="J1825" s="16"/>
      <c r="K1825" t="str" s="15">
        <v/>
      </c>
      <c r="L1825" s="17">
        <f>IF(AC1825="Local catalog","",IF(AG1825="Yes",IF(ISNUMBER(E1825),E1825,""),IF(I1825="Keep current",IF(ISNUMBER(E1825),E1825,""),IF(AH1825&lt;&gt;"Yes","",IF(I1825="Approve proposed",F1825,IF(AND(I1825="Use my price",AND(ISNUMBER(J1825),J1825&gt;0)),J1825,""))))))</f>
        <v>6.3</v>
      </c>
      <c r="M1825" t="str" s="7">
        <f>IF(AND(AG1825="Yes",OR(I1825="Approve proposed",I1825="Use my price")),"CHECK: protected price kept current",IF(OR(I1825="Unreviewed",I1825=""),"Pending review",IF(I1825="Hold","On hold",IF(I1825="Keep current",IF(ISNUMBER(E1825),"Kept current","CHECK: no confirmed current price"),IF(AH1825&lt;&gt;"Yes","CHECK: source needs review",IF(AND(I1825="Use my price",NOT(AND(ISNUMBER(J1825),J1825&gt;0))),"CHECK: enter a price above zero",IF(NOT(OR(I1825="Approve proposed",I1825="Use my price")),"CHECK: choose a listed decision",IF(OR(NOT(ISNUMBER(L1825)),L1825&lt;=0,NOT(ISNUMBER(Y1825)),Y1825&lt;=0,X1825&gt;=1),"CHECK: price or base unavailable",IF(L1825/(Y1825*(1-X1825))-1&lt;0,"CHECK: price below local base","Ready")))))))))</f>
        <v>Kept current</v>
      </c>
      <c r="N1825" s="18">
        <v>6.3</v>
      </c>
      <c r="O1825" s="19">
        <v>0.4</v>
      </c>
      <c r="P1825" s="14">
        <v>0.4</v>
      </c>
      <c r="Q1825" s="20">
        <f>IF(AND(ISNUMBER(L1825),ISNUMBER(Y1825),Y1825&gt;0,X1825&lt;1),ROUND(L1825/(Y1825*(1-X1825))-1,4),"")</f>
        <v>0.4</v>
      </c>
      <c r="R1825" s="12">
        <v>0</v>
      </c>
      <c r="S1825" s="13">
        <f>IF(AND(ISNUMBER(E1825),E1825&gt;0,ISNUMBER(F1825)),R1825*(F1825/E1825-1)*(1-'Start Here'!$B$16),0)</f>
        <v>0</v>
      </c>
      <c r="T1825" s="17">
        <f>IF(AND(M1825="Ready",OR(I1825="Approve proposed",AND(I1825="Use my price",AND(ISNUMBER(J1825),J1825&gt;0))),ISNUMBER(L1825),E1825&gt;0),R1825*(L1825/E1825-1)*(1-'Start Here'!$B$16),0)</f>
        <v>0</v>
      </c>
      <c r="U1825" t="str" s="6">
        <v>SNAP: preserve existing selling price; Currently hidden; do not activate automatically</v>
      </c>
      <c r="V1825" t="str" s="21">
        <v>No</v>
      </c>
      <c r="W1825" t="str" s="21">
        <v>No</v>
      </c>
      <c r="X1825" s="22">
        <v>0</v>
      </c>
      <c r="Y1825" s="18">
        <v>4.5</v>
      </c>
      <c r="AB1825" t="str" s="6">
        <v>2026-10-01 10:41:27 UTC</v>
      </c>
      <c r="AC1825" t="str" s="6">
        <v>Local Line cache</v>
      </c>
      <c r="AD1825" s="23">
        <v>1004981</v>
      </c>
      <c r="AE1825" s="23">
        <v>785189</v>
      </c>
      <c r="AF1825" t="str" s="23">
        <v>1004981:785189:snap</v>
      </c>
      <c r="AG1825" t="str" s="23">
        <v>Yes</v>
      </c>
      <c r="AH1825" t="str" s="23">
        <v>Yes</v>
      </c>
      <c r="AI1825" s="18">
        <v>0</v>
      </c>
    </row>
    <row r="1826" ht="32" customHeight="1">
      <c r="A1826" t="str" s="7">
        <v>Little Wings</v>
      </c>
      <c r="B1826" t="str" s="7">
        <v>Muncher Cucumber</v>
      </c>
      <c r="C1826" t="str" s="7">
        <v>lb</v>
      </c>
      <c r="D1826" t="str" s="7">
        <v>Herd Share Members</v>
      </c>
      <c r="E1826" s="12">
        <v>3.5</v>
      </c>
      <c r="F1826" s="13">
        <v>3.78</v>
      </c>
      <c r="G1826" s="13">
        <f>IF(AND(ISNUMBER(E1826),ISNUMBER(F1826)),F1826-E1826,"")</f>
        <v>0.28</v>
      </c>
      <c r="H1826" s="14">
        <f>IF(AND(ISNUMBER(E1826),E1826&gt;0,ISNUMBER(F1826)),F1826/E1826-1,"")</f>
        <v>0.07999999999999985</v>
      </c>
      <c r="I1826" t="str" s="15">
        <v>Unreviewed</v>
      </c>
      <c r="J1826" s="16"/>
      <c r="K1826" t="str" s="15">
        <v/>
      </c>
      <c r="L1826" s="17" t="str">
        <f>IF(AC1826="Local catalog","",IF(AG1826="Yes",IF(ISNUMBER(E1826),E1826,""),IF(I1826="Keep current",IF(ISNUMBER(E1826),E1826,""),IF(AH1826&lt;&gt;"Yes","",IF(I1826="Approve proposed",F1826,IF(AND(I1826="Use my price",AND(ISNUMBER(J1826),J1826&gt;0)),J1826,""))))))</f>
        <v/>
      </c>
      <c r="M1826" t="str" s="7">
        <f>IF(AND(AG1826="Yes",OR(I1826="Approve proposed",I1826="Use my price")),"CHECK: protected price kept current",IF(OR(I1826="Unreviewed",I1826=""),"Pending review",IF(I1826="Hold","On hold",IF(I1826="Keep current",IF(ISNUMBER(E1826),"Kept current","CHECK: no confirmed current price"),IF(AH1826&lt;&gt;"Yes","CHECK: source needs review",IF(AND(I1826="Use my price",NOT(AND(ISNUMBER(J1826),J1826&gt;0))),"CHECK: enter a price above zero",IF(NOT(OR(I1826="Approve proposed",I1826="Use my price")),"CHECK: choose a listed decision",IF(OR(NOT(ISNUMBER(L1826)),L1826&lt;=0,NOT(ISNUMBER(Y1826)),Y1826&lt;=0,X1826&gt;=1),"CHECK: price or base unavailable",IF(L1826/(Y1826*(1-X1826))-1&lt;0,"CHECK: price below local base","Ready")))))))))</f>
        <v>Pending review</v>
      </c>
      <c r="N1826" s="18">
        <v>3.5</v>
      </c>
      <c r="O1826" s="19">
        <v>0.4</v>
      </c>
      <c r="P1826" s="14">
        <v>0.512</v>
      </c>
      <c r="Q1826" s="20" t="str">
        <f>IF(AND(ISNUMBER(L1826),ISNUMBER(Y1826),Y1826&gt;0,X1826&lt;1),ROUND(L1826/(Y1826*(1-X1826))-1,4),"")</f>
        <v/>
      </c>
      <c r="R1826" s="12">
        <v>276.5</v>
      </c>
      <c r="S1826" s="13">
        <f>IF(AND(ISNUMBER(E1826),E1826&gt;0,ISNUMBER(F1826)),R1826*(F1826/E1826-1)*(1-'Start Here'!$B$16),0)</f>
        <v>21.45639999999996</v>
      </c>
      <c r="T1826" s="17">
        <f>IF(AND(M1826="Ready",OR(I1826="Approve proposed",AND(I1826="Use my price",AND(ISNUMBER(J1826),J1826&gt;0))),ISNUMBER(L1826),E1826&gt;0),R1826*(L1826/E1826-1)*(1-'Start Here'!$B$16),0)</f>
        <v>0</v>
      </c>
      <c r="U1826" t="str" s="6">
        <v>Currently hidden; do not activate automatically</v>
      </c>
      <c r="V1826" t="str" s="21">
        <v>No</v>
      </c>
      <c r="W1826" t="str" s="21">
        <v>No</v>
      </c>
      <c r="X1826" s="22">
        <v>0</v>
      </c>
      <c r="Y1826" s="18">
        <v>2.5</v>
      </c>
      <c r="AB1826" t="str" s="6">
        <v>2026-10-01 10:41:27 UTC</v>
      </c>
      <c r="AC1826" t="str" s="6">
        <v>Local Line cache</v>
      </c>
      <c r="AD1826" s="23">
        <v>994208</v>
      </c>
      <c r="AE1826" s="23">
        <v>767741</v>
      </c>
      <c r="AF1826" t="str" s="23">
        <v>994208:767741:herdShare</v>
      </c>
      <c r="AG1826" t="str" s="23">
        <v>No</v>
      </c>
      <c r="AH1826" t="str" s="23">
        <v>Yes</v>
      </c>
      <c r="AI1826" s="18">
        <v>197.5</v>
      </c>
    </row>
    <row r="1827" ht="32" customHeight="1">
      <c r="A1827" t="str" s="7">
        <v>Little Wings</v>
      </c>
      <c r="B1827" t="str" s="7">
        <v>Muncher Cucumber</v>
      </c>
      <c r="C1827" t="str" s="7">
        <v>lb</v>
      </c>
      <c r="D1827" t="str" s="7">
        <v>CSA Members</v>
      </c>
      <c r="E1827" s="12">
        <v>3.5</v>
      </c>
      <c r="F1827" s="13">
        <v>3.78</v>
      </c>
      <c r="G1827" s="13">
        <f>IF(AND(ISNUMBER(E1827),ISNUMBER(F1827)),F1827-E1827,"")</f>
        <v>0.28</v>
      </c>
      <c r="H1827" s="14">
        <f>IF(AND(ISNUMBER(E1827),E1827&gt;0,ISNUMBER(F1827)),F1827/E1827-1,"")</f>
        <v>0.07999999999999985</v>
      </c>
      <c r="I1827" t="str" s="15">
        <v>Unreviewed</v>
      </c>
      <c r="J1827" s="16"/>
      <c r="K1827" t="str" s="15">
        <v/>
      </c>
      <c r="L1827" s="17" t="str">
        <f>IF(AC1827="Local catalog","",IF(AG1827="Yes",IF(ISNUMBER(E1827),E1827,""),IF(I1827="Keep current",IF(ISNUMBER(E1827),E1827,""),IF(AH1827&lt;&gt;"Yes","",IF(I1827="Approve proposed",F1827,IF(AND(I1827="Use my price",AND(ISNUMBER(J1827),J1827&gt;0)),J1827,""))))))</f>
        <v/>
      </c>
      <c r="M1827" t="str" s="7">
        <f>IF(AND(AG1827="Yes",OR(I1827="Approve proposed",I1827="Use my price")),"CHECK: protected price kept current",IF(OR(I1827="Unreviewed",I1827=""),"Pending review",IF(I1827="Hold","On hold",IF(I1827="Keep current",IF(ISNUMBER(E1827),"Kept current","CHECK: no confirmed current price"),IF(AH1827&lt;&gt;"Yes","CHECK: source needs review",IF(AND(I1827="Use my price",NOT(AND(ISNUMBER(J1827),J1827&gt;0))),"CHECK: enter a price above zero",IF(NOT(OR(I1827="Approve proposed",I1827="Use my price")),"CHECK: choose a listed decision",IF(OR(NOT(ISNUMBER(L1827)),L1827&lt;=0,NOT(ISNUMBER(Y1827)),Y1827&lt;=0,X1827&gt;=1),"CHECK: price or base unavailable",IF(L1827/(Y1827*(1-X1827))-1&lt;0,"CHECK: price below local base","Ready")))))))))</f>
        <v>Pending review</v>
      </c>
      <c r="N1827" s="18">
        <v>3.5</v>
      </c>
      <c r="O1827" s="19">
        <v>0.4</v>
      </c>
      <c r="P1827" s="14">
        <v>0.512</v>
      </c>
      <c r="Q1827" s="20" t="str">
        <f>IF(AND(ISNUMBER(L1827),ISNUMBER(Y1827),Y1827&gt;0,X1827&lt;1),ROUND(L1827/(Y1827*(1-X1827))-1,4),"")</f>
        <v/>
      </c>
      <c r="R1827" s="12">
        <v>0</v>
      </c>
      <c r="S1827" s="13">
        <f>IF(AND(ISNUMBER(E1827),E1827&gt;0,ISNUMBER(F1827)),R1827*(F1827/E1827-1)*(1-'Start Here'!$B$16),0)</f>
        <v>0</v>
      </c>
      <c r="T1827" s="17">
        <f>IF(AND(M1827="Ready",OR(I1827="Approve proposed",AND(I1827="Use my price",AND(ISNUMBER(J1827),J1827&gt;0))),ISNUMBER(L1827),E1827&gt;0),R1827*(L1827/E1827-1)*(1-'Start Here'!$B$16),0)</f>
        <v>0</v>
      </c>
      <c r="U1827" t="str" s="6">
        <v>Currently hidden; do not activate automatically</v>
      </c>
      <c r="V1827" t="str" s="21">
        <v>No</v>
      </c>
      <c r="W1827" t="str" s="21">
        <v>No</v>
      </c>
      <c r="X1827" s="22">
        <v>0</v>
      </c>
      <c r="Y1827" s="18">
        <v>2.5</v>
      </c>
      <c r="AB1827" t="str" s="6">
        <v>2026-10-01 10:41:27 UTC</v>
      </c>
      <c r="AC1827" t="str" s="6">
        <v>Local Line cache</v>
      </c>
      <c r="AD1827" s="23">
        <v>994208</v>
      </c>
      <c r="AE1827" s="23">
        <v>767741</v>
      </c>
      <c r="AF1827" t="str" s="23">
        <v>994208:767741:member</v>
      </c>
      <c r="AG1827" t="str" s="23">
        <v>No</v>
      </c>
      <c r="AH1827" t="str" s="23">
        <v>Yes</v>
      </c>
      <c r="AI1827" s="18">
        <v>0</v>
      </c>
    </row>
    <row r="1828" ht="32" customHeight="1">
      <c r="A1828" t="str" s="7">
        <v>Little Wings</v>
      </c>
      <c r="B1828" t="str" s="7">
        <v>Muncher Cucumber</v>
      </c>
      <c r="C1828" t="str" s="7">
        <v>lb</v>
      </c>
      <c r="D1828" t="str" s="7">
        <v>Guest Basket</v>
      </c>
      <c r="E1828" s="12">
        <v>3.5</v>
      </c>
      <c r="F1828" s="13">
        <v>3.78</v>
      </c>
      <c r="G1828" s="13">
        <f>IF(AND(ISNUMBER(E1828),ISNUMBER(F1828)),F1828-E1828,"")</f>
        <v>0.28</v>
      </c>
      <c r="H1828" s="14">
        <f>IF(AND(ISNUMBER(E1828),E1828&gt;0,ISNUMBER(F1828)),F1828/E1828-1,"")</f>
        <v>0.07999999999999985</v>
      </c>
      <c r="I1828" t="str" s="15">
        <v>Unreviewed</v>
      </c>
      <c r="J1828" s="16"/>
      <c r="K1828" t="str" s="15">
        <v/>
      </c>
      <c r="L1828" s="17" t="str">
        <f>IF(AC1828="Local catalog","",IF(AG1828="Yes",IF(ISNUMBER(E1828),E1828,""),IF(I1828="Keep current",IF(ISNUMBER(E1828),E1828,""),IF(AH1828&lt;&gt;"Yes","",IF(I1828="Approve proposed",F1828,IF(AND(I1828="Use my price",AND(ISNUMBER(J1828),J1828&gt;0)),J1828,""))))))</f>
        <v/>
      </c>
      <c r="M1828" t="str" s="7">
        <f>IF(AND(AG1828="Yes",OR(I1828="Approve proposed",I1828="Use my price")),"CHECK: protected price kept current",IF(OR(I1828="Unreviewed",I1828=""),"Pending review",IF(I1828="Hold","On hold",IF(I1828="Keep current",IF(ISNUMBER(E1828),"Kept current","CHECK: no confirmed current price"),IF(AH1828&lt;&gt;"Yes","CHECK: source needs review",IF(AND(I1828="Use my price",NOT(AND(ISNUMBER(J1828),J1828&gt;0))),"CHECK: enter a price above zero",IF(NOT(OR(I1828="Approve proposed",I1828="Use my price")),"CHECK: choose a listed decision",IF(OR(NOT(ISNUMBER(L1828)),L1828&lt;=0,NOT(ISNUMBER(Y1828)),Y1828&lt;=0,X1828&gt;=1),"CHECK: price or base unavailable",IF(L1828/(Y1828*(1-X1828))-1&lt;0,"CHECK: price below local base","Ready")))))))))</f>
        <v>Pending review</v>
      </c>
      <c r="N1828" s="18">
        <v>3.5</v>
      </c>
      <c r="O1828" s="19">
        <v>0.4</v>
      </c>
      <c r="P1828" s="14">
        <v>0.512</v>
      </c>
      <c r="Q1828" s="20" t="str">
        <f>IF(AND(ISNUMBER(L1828),ISNUMBER(Y1828),Y1828&gt;0,X1828&lt;1),ROUND(L1828/(Y1828*(1-X1828))-1,4),"")</f>
        <v/>
      </c>
      <c r="R1828" s="12">
        <v>21</v>
      </c>
      <c r="S1828" s="13">
        <f>IF(AND(ISNUMBER(E1828),E1828&gt;0,ISNUMBER(F1828)),R1828*(F1828/E1828-1)*(1-'Start Here'!$B$16),0)</f>
        <v>1.6295999999999968</v>
      </c>
      <c r="T1828" s="17">
        <f>IF(AND(M1828="Ready",OR(I1828="Approve proposed",AND(I1828="Use my price",AND(ISNUMBER(J1828),J1828&gt;0))),ISNUMBER(L1828),E1828&gt;0),R1828*(L1828/E1828-1)*(1-'Start Here'!$B$16),0)</f>
        <v>0</v>
      </c>
      <c r="U1828" t="str" s="6">
        <v>Currently hidden; do not activate automatically</v>
      </c>
      <c r="V1828" t="str" s="21">
        <v>No</v>
      </c>
      <c r="W1828" t="str" s="21">
        <v>No</v>
      </c>
      <c r="X1828" s="22">
        <v>0</v>
      </c>
      <c r="Y1828" s="18">
        <v>2.5</v>
      </c>
      <c r="AB1828" t="str" s="6">
        <v>2026-10-01 10:41:27 UTC</v>
      </c>
      <c r="AC1828" t="str" s="6">
        <v>Local Line cache</v>
      </c>
      <c r="AD1828" s="23">
        <v>994208</v>
      </c>
      <c r="AE1828" s="23">
        <v>767741</v>
      </c>
      <c r="AF1828" t="str" s="23">
        <v>994208:767741:guest</v>
      </c>
      <c r="AG1828" t="str" s="23">
        <v>No</v>
      </c>
      <c r="AH1828" t="str" s="23">
        <v>Yes</v>
      </c>
      <c r="AI1828" s="18">
        <v>15</v>
      </c>
    </row>
    <row r="1829" ht="32" customHeight="1">
      <c r="A1829" t="str" s="7">
        <v>Little Wings</v>
      </c>
      <c r="B1829" t="str" s="7">
        <v>Muncher Cucumber</v>
      </c>
      <c r="C1829" t="str" s="7">
        <v>lb</v>
      </c>
      <c r="D1829" t="str" s="7">
        <v>SNAP</v>
      </c>
      <c r="E1829" s="12">
        <v>3.5</v>
      </c>
      <c r="F1829" s="13">
        <v>3.5</v>
      </c>
      <c r="G1829" s="13">
        <f>IF(AND(ISNUMBER(E1829),ISNUMBER(F1829)),F1829-E1829,"")</f>
        <v>0</v>
      </c>
      <c r="H1829" s="14">
        <f>IF(AND(ISNUMBER(E1829),E1829&gt;0,ISNUMBER(F1829)),F1829/E1829-1,"")</f>
        <v>0</v>
      </c>
      <c r="I1829" t="str" s="15">
        <v>Keep current</v>
      </c>
      <c r="J1829" s="16"/>
      <c r="K1829" t="str" s="15">
        <v/>
      </c>
      <c r="L1829" s="17">
        <f>IF(AC1829="Local catalog","",IF(AG1829="Yes",IF(ISNUMBER(E1829),E1829,""),IF(I1829="Keep current",IF(ISNUMBER(E1829),E1829,""),IF(AH1829&lt;&gt;"Yes","",IF(I1829="Approve proposed",F1829,IF(AND(I1829="Use my price",AND(ISNUMBER(J1829),J1829&gt;0)),J1829,""))))))</f>
        <v>3.5</v>
      </c>
      <c r="M1829" t="str" s="7">
        <f>IF(AND(AG1829="Yes",OR(I1829="Approve proposed",I1829="Use my price")),"CHECK: protected price kept current",IF(OR(I1829="Unreviewed",I1829=""),"Pending review",IF(I1829="Hold","On hold",IF(I1829="Keep current",IF(ISNUMBER(E1829),"Kept current","CHECK: no confirmed current price"),IF(AH1829&lt;&gt;"Yes","CHECK: source needs review",IF(AND(I1829="Use my price",NOT(AND(ISNUMBER(J1829),J1829&gt;0))),"CHECK: enter a price above zero",IF(NOT(OR(I1829="Approve proposed",I1829="Use my price")),"CHECK: choose a listed decision",IF(OR(NOT(ISNUMBER(L1829)),L1829&lt;=0,NOT(ISNUMBER(Y1829)),Y1829&lt;=0,X1829&gt;=1),"CHECK: price or base unavailable",IF(L1829/(Y1829*(1-X1829))-1&lt;0,"CHECK: price below local base","Ready")))))))))</f>
        <v>Kept current</v>
      </c>
      <c r="N1829" s="18">
        <v>3.5</v>
      </c>
      <c r="O1829" s="19">
        <v>0.4</v>
      </c>
      <c r="P1829" s="14">
        <v>0.4</v>
      </c>
      <c r="Q1829" s="20">
        <f>IF(AND(ISNUMBER(L1829),ISNUMBER(Y1829),Y1829&gt;0,X1829&lt;1),ROUND(L1829/(Y1829*(1-X1829))-1,4),"")</f>
        <v>0.4</v>
      </c>
      <c r="R1829" s="12">
        <v>0</v>
      </c>
      <c r="S1829" s="13">
        <f>IF(AND(ISNUMBER(E1829),E1829&gt;0,ISNUMBER(F1829)),R1829*(F1829/E1829-1)*(1-'Start Here'!$B$16),0)</f>
        <v>0</v>
      </c>
      <c r="T1829" s="17">
        <f>IF(AND(M1829="Ready",OR(I1829="Approve proposed",AND(I1829="Use my price",AND(ISNUMBER(J1829),J1829&gt;0))),ISNUMBER(L1829),E1829&gt;0),R1829*(L1829/E1829-1)*(1-'Start Here'!$B$16),0)</f>
        <v>0</v>
      </c>
      <c r="U1829" t="str" s="6">
        <v>SNAP: preserve existing selling price; Currently hidden; do not activate automatically</v>
      </c>
      <c r="V1829" t="str" s="21">
        <v>No</v>
      </c>
      <c r="W1829" t="str" s="21">
        <v>No</v>
      </c>
      <c r="X1829" s="22">
        <v>0</v>
      </c>
      <c r="Y1829" s="18">
        <v>2.5</v>
      </c>
      <c r="AB1829" t="str" s="6">
        <v>2026-10-01 10:41:27 UTC</v>
      </c>
      <c r="AC1829" t="str" s="6">
        <v>Local Line cache</v>
      </c>
      <c r="AD1829" s="23">
        <v>994208</v>
      </c>
      <c r="AE1829" s="23">
        <v>767741</v>
      </c>
      <c r="AF1829" t="str" s="23">
        <v>994208:767741:snap</v>
      </c>
      <c r="AG1829" t="str" s="23">
        <v>Yes</v>
      </c>
      <c r="AH1829" t="str" s="23">
        <v>Yes</v>
      </c>
      <c r="AI1829" s="18">
        <v>0</v>
      </c>
    </row>
    <row r="1830" ht="32" customHeight="1">
      <c r="A1830" t="str" s="7">
        <v>Little Wings</v>
      </c>
      <c r="B1830" t="str" s="7">
        <v>Orange Bell Pepper</v>
      </c>
      <c r="C1830" t="str" s="7">
        <v>1 lb</v>
      </c>
      <c r="D1830" t="str" s="7">
        <v>Herd Share Members</v>
      </c>
      <c r="E1830" s="12">
        <v>6.16</v>
      </c>
      <c r="F1830" s="13">
        <v>6.65</v>
      </c>
      <c r="G1830" s="13">
        <f>IF(AND(ISNUMBER(E1830),ISNUMBER(F1830)),F1830-E1830,"")</f>
        <v>0.49</v>
      </c>
      <c r="H1830" s="14">
        <f>IF(AND(ISNUMBER(E1830),E1830&gt;0,ISNUMBER(F1830)),F1830/E1830-1,"")</f>
        <v>0.07954545454545459</v>
      </c>
      <c r="I1830" t="str" s="15">
        <v>Unreviewed</v>
      </c>
      <c r="J1830" s="16"/>
      <c r="K1830" t="str" s="15">
        <v/>
      </c>
      <c r="L1830" s="17" t="str">
        <f>IF(AC1830="Local catalog","",IF(AG1830="Yes",IF(ISNUMBER(E1830),E1830,""),IF(I1830="Keep current",IF(ISNUMBER(E1830),E1830,""),IF(AH1830&lt;&gt;"Yes","",IF(I1830="Approve proposed",F1830,IF(AND(I1830="Use my price",AND(ISNUMBER(J1830),J1830&gt;0)),J1830,""))))))</f>
        <v/>
      </c>
      <c r="M1830" t="str" s="7">
        <f>IF(AND(AG1830="Yes",OR(I1830="Approve proposed",I1830="Use my price")),"CHECK: protected price kept current",IF(OR(I1830="Unreviewed",I1830=""),"Pending review",IF(I1830="Hold","On hold",IF(I1830="Keep current",IF(ISNUMBER(E1830),"Kept current","CHECK: no confirmed current price"),IF(AH1830&lt;&gt;"Yes","CHECK: source needs review",IF(AND(I1830="Use my price",NOT(AND(ISNUMBER(J1830),J1830&gt;0))),"CHECK: enter a price above zero",IF(NOT(OR(I1830="Approve proposed",I1830="Use my price")),"CHECK: choose a listed decision",IF(OR(NOT(ISNUMBER(L1830)),L1830&lt;=0,NOT(ISNUMBER(Y1830)),Y1830&lt;=0,X1830&gt;=1),"CHECK: price or base unavailable",IF(L1830/(Y1830*(1-X1830))-1&lt;0,"CHECK: price below local base","Ready")))))))))</f>
        <v>Pending review</v>
      </c>
      <c r="N1830" s="18">
        <v>6.16</v>
      </c>
      <c r="O1830" s="19">
        <v>0.4</v>
      </c>
      <c r="P1830" s="14">
        <v>0.5114</v>
      </c>
      <c r="Q1830" s="20" t="str">
        <f>IF(AND(ISNUMBER(L1830),ISNUMBER(Y1830),Y1830&gt;0,X1830&lt;1),ROUND(L1830/(Y1830*(1-X1830))-1,4),"")</f>
        <v/>
      </c>
      <c r="R1830" s="12">
        <v>252.56</v>
      </c>
      <c r="S1830" s="13">
        <f>IF(AND(ISNUMBER(E1830),E1830&gt;0,ISNUMBER(F1830)),R1830*(F1830/E1830-1)*(1-'Start Here'!$B$16),0)</f>
        <v>19.48730000000001</v>
      </c>
      <c r="T1830" s="17">
        <f>IF(AND(M1830="Ready",OR(I1830="Approve proposed",AND(I1830="Use my price",AND(ISNUMBER(J1830),J1830&gt;0))),ISNUMBER(L1830),E1830&gt;0),R1830*(L1830/E1830-1)*(1-'Start Here'!$B$16),0)</f>
        <v>0</v>
      </c>
      <c r="U1830" t="str" s="6">
        <v>Currently hidden; do not activate automatically</v>
      </c>
      <c r="V1830" t="str" s="21">
        <v>No</v>
      </c>
      <c r="W1830" t="str" s="21">
        <v>No</v>
      </c>
      <c r="X1830" s="22">
        <v>0</v>
      </c>
      <c r="Y1830" s="18">
        <v>4.4</v>
      </c>
      <c r="AB1830" t="str" s="6">
        <v>2026-10-01 10:41:27 UTC</v>
      </c>
      <c r="AC1830" t="str" s="6">
        <v>Local Line cache</v>
      </c>
      <c r="AD1830" s="23">
        <v>805975</v>
      </c>
      <c r="AE1830" s="23">
        <v>527035</v>
      </c>
      <c r="AF1830" t="str" s="23">
        <v>805975:527035:herdShare</v>
      </c>
      <c r="AG1830" t="str" s="23">
        <v>No</v>
      </c>
      <c r="AH1830" t="str" s="23">
        <v>Yes</v>
      </c>
      <c r="AI1830" s="18">
        <v>180.4</v>
      </c>
    </row>
    <row r="1831" ht="32" customHeight="1">
      <c r="A1831" t="str" s="7">
        <v>Little Wings</v>
      </c>
      <c r="B1831" t="str" s="7">
        <v>Orange Bell Pepper</v>
      </c>
      <c r="C1831" t="str" s="7">
        <v>1 lb</v>
      </c>
      <c r="D1831" t="str" s="7">
        <v>CSA Members</v>
      </c>
      <c r="E1831" s="12">
        <v>6.16</v>
      </c>
      <c r="F1831" s="13">
        <v>6.65</v>
      </c>
      <c r="G1831" s="13">
        <f>IF(AND(ISNUMBER(E1831),ISNUMBER(F1831)),F1831-E1831,"")</f>
        <v>0.49</v>
      </c>
      <c r="H1831" s="14">
        <f>IF(AND(ISNUMBER(E1831),E1831&gt;0,ISNUMBER(F1831)),F1831/E1831-1,"")</f>
        <v>0.07954545454545459</v>
      </c>
      <c r="I1831" t="str" s="15">
        <v>Unreviewed</v>
      </c>
      <c r="J1831" s="16"/>
      <c r="K1831" t="str" s="15">
        <v/>
      </c>
      <c r="L1831" s="17" t="str">
        <f>IF(AC1831="Local catalog","",IF(AG1831="Yes",IF(ISNUMBER(E1831),E1831,""),IF(I1831="Keep current",IF(ISNUMBER(E1831),E1831,""),IF(AH1831&lt;&gt;"Yes","",IF(I1831="Approve proposed",F1831,IF(AND(I1831="Use my price",AND(ISNUMBER(J1831),J1831&gt;0)),J1831,""))))))</f>
        <v/>
      </c>
      <c r="M1831" t="str" s="7">
        <f>IF(AND(AG1831="Yes",OR(I1831="Approve proposed",I1831="Use my price")),"CHECK: protected price kept current",IF(OR(I1831="Unreviewed",I1831=""),"Pending review",IF(I1831="Hold","On hold",IF(I1831="Keep current",IF(ISNUMBER(E1831),"Kept current","CHECK: no confirmed current price"),IF(AH1831&lt;&gt;"Yes","CHECK: source needs review",IF(AND(I1831="Use my price",NOT(AND(ISNUMBER(J1831),J1831&gt;0))),"CHECK: enter a price above zero",IF(NOT(OR(I1831="Approve proposed",I1831="Use my price")),"CHECK: choose a listed decision",IF(OR(NOT(ISNUMBER(L1831)),L1831&lt;=0,NOT(ISNUMBER(Y1831)),Y1831&lt;=0,X1831&gt;=1),"CHECK: price or base unavailable",IF(L1831/(Y1831*(1-X1831))-1&lt;0,"CHECK: price below local base","Ready")))))))))</f>
        <v>Pending review</v>
      </c>
      <c r="N1831" s="18">
        <v>6.16</v>
      </c>
      <c r="O1831" s="19">
        <v>0.4</v>
      </c>
      <c r="P1831" s="14">
        <v>0.5114</v>
      </c>
      <c r="Q1831" s="20" t="str">
        <f>IF(AND(ISNUMBER(L1831),ISNUMBER(Y1831),Y1831&gt;0,X1831&lt;1),ROUND(L1831/(Y1831*(1-X1831))-1,4),"")</f>
        <v/>
      </c>
      <c r="R1831" s="12">
        <v>0</v>
      </c>
      <c r="S1831" s="13">
        <f>IF(AND(ISNUMBER(E1831),E1831&gt;0,ISNUMBER(F1831)),R1831*(F1831/E1831-1)*(1-'Start Here'!$B$16),0)</f>
        <v>0</v>
      </c>
      <c r="T1831" s="17">
        <f>IF(AND(M1831="Ready",OR(I1831="Approve proposed",AND(I1831="Use my price",AND(ISNUMBER(J1831),J1831&gt;0))),ISNUMBER(L1831),E1831&gt;0),R1831*(L1831/E1831-1)*(1-'Start Here'!$B$16),0)</f>
        <v>0</v>
      </c>
      <c r="U1831" t="str" s="6">
        <v>Currently hidden; do not activate automatically</v>
      </c>
      <c r="V1831" t="str" s="21">
        <v>No</v>
      </c>
      <c r="W1831" t="str" s="21">
        <v>No</v>
      </c>
      <c r="X1831" s="22">
        <v>0</v>
      </c>
      <c r="Y1831" s="18">
        <v>4.4</v>
      </c>
      <c r="AB1831" t="str" s="6">
        <v>2026-10-01 10:41:27 UTC</v>
      </c>
      <c r="AC1831" t="str" s="6">
        <v>Local Line cache</v>
      </c>
      <c r="AD1831" s="23">
        <v>805975</v>
      </c>
      <c r="AE1831" s="23">
        <v>527035</v>
      </c>
      <c r="AF1831" t="str" s="23">
        <v>805975:527035:member</v>
      </c>
      <c r="AG1831" t="str" s="23">
        <v>No</v>
      </c>
      <c r="AH1831" t="str" s="23">
        <v>Yes</v>
      </c>
      <c r="AI1831" s="18">
        <v>0</v>
      </c>
    </row>
    <row r="1832" ht="32" customHeight="1">
      <c r="A1832" t="str" s="7">
        <v>Little Wings</v>
      </c>
      <c r="B1832" t="str" s="7">
        <v>Orange Bell Pepper</v>
      </c>
      <c r="C1832" t="str" s="7">
        <v>1 lb</v>
      </c>
      <c r="D1832" t="str" s="7">
        <v>Guest Basket</v>
      </c>
      <c r="E1832" s="12">
        <v>6.16</v>
      </c>
      <c r="F1832" s="13">
        <v>6.65</v>
      </c>
      <c r="G1832" s="13">
        <f>IF(AND(ISNUMBER(E1832),ISNUMBER(F1832)),F1832-E1832,"")</f>
        <v>0.49</v>
      </c>
      <c r="H1832" s="14">
        <f>IF(AND(ISNUMBER(E1832),E1832&gt;0,ISNUMBER(F1832)),F1832/E1832-1,"")</f>
        <v>0.07954545454545459</v>
      </c>
      <c r="I1832" t="str" s="15">
        <v>Unreviewed</v>
      </c>
      <c r="J1832" s="16"/>
      <c r="K1832" t="str" s="15">
        <v/>
      </c>
      <c r="L1832" s="17" t="str">
        <f>IF(AC1832="Local catalog","",IF(AG1832="Yes",IF(ISNUMBER(E1832),E1832,""),IF(I1832="Keep current",IF(ISNUMBER(E1832),E1832,""),IF(AH1832&lt;&gt;"Yes","",IF(I1832="Approve proposed",F1832,IF(AND(I1832="Use my price",AND(ISNUMBER(J1832),J1832&gt;0)),J1832,""))))))</f>
        <v/>
      </c>
      <c r="M1832" t="str" s="7">
        <f>IF(AND(AG1832="Yes",OR(I1832="Approve proposed",I1832="Use my price")),"CHECK: protected price kept current",IF(OR(I1832="Unreviewed",I1832=""),"Pending review",IF(I1832="Hold","On hold",IF(I1832="Keep current",IF(ISNUMBER(E1832),"Kept current","CHECK: no confirmed current price"),IF(AH1832&lt;&gt;"Yes","CHECK: source needs review",IF(AND(I1832="Use my price",NOT(AND(ISNUMBER(J1832),J1832&gt;0))),"CHECK: enter a price above zero",IF(NOT(OR(I1832="Approve proposed",I1832="Use my price")),"CHECK: choose a listed decision",IF(OR(NOT(ISNUMBER(L1832)),L1832&lt;=0,NOT(ISNUMBER(Y1832)),Y1832&lt;=0,X1832&gt;=1),"CHECK: price or base unavailable",IF(L1832/(Y1832*(1-X1832))-1&lt;0,"CHECK: price below local base","Ready")))))))))</f>
        <v>Pending review</v>
      </c>
      <c r="N1832" s="18">
        <v>6.16</v>
      </c>
      <c r="O1832" s="19">
        <v>0.4</v>
      </c>
      <c r="P1832" s="14">
        <v>0.5114</v>
      </c>
      <c r="Q1832" s="20" t="str">
        <f>IF(AND(ISNUMBER(L1832),ISNUMBER(Y1832),Y1832&gt;0,X1832&lt;1),ROUND(L1832/(Y1832*(1-X1832))-1,4),"")</f>
        <v/>
      </c>
      <c r="R1832" s="12">
        <v>30.8</v>
      </c>
      <c r="S1832" s="13">
        <f>IF(AND(ISNUMBER(E1832),E1832&gt;0,ISNUMBER(F1832)),R1832*(F1832/E1832-1)*(1-'Start Here'!$B$16),0)</f>
        <v>2.3765000000000014</v>
      </c>
      <c r="T1832" s="17">
        <f>IF(AND(M1832="Ready",OR(I1832="Approve proposed",AND(I1832="Use my price",AND(ISNUMBER(J1832),J1832&gt;0))),ISNUMBER(L1832),E1832&gt;0),R1832*(L1832/E1832-1)*(1-'Start Here'!$B$16),0)</f>
        <v>0</v>
      </c>
      <c r="U1832" t="str" s="6">
        <v>Currently hidden; do not activate automatically</v>
      </c>
      <c r="V1832" t="str" s="21">
        <v>No</v>
      </c>
      <c r="W1832" t="str" s="21">
        <v>No</v>
      </c>
      <c r="X1832" s="22">
        <v>0</v>
      </c>
      <c r="Y1832" s="18">
        <v>4.4</v>
      </c>
      <c r="AB1832" t="str" s="6">
        <v>2026-10-01 10:41:27 UTC</v>
      </c>
      <c r="AC1832" t="str" s="6">
        <v>Local Line cache</v>
      </c>
      <c r="AD1832" s="23">
        <v>805975</v>
      </c>
      <c r="AE1832" s="23">
        <v>527035</v>
      </c>
      <c r="AF1832" t="str" s="23">
        <v>805975:527035:guest</v>
      </c>
      <c r="AG1832" t="str" s="23">
        <v>No</v>
      </c>
      <c r="AH1832" t="str" s="23">
        <v>Yes</v>
      </c>
      <c r="AI1832" s="18">
        <v>22</v>
      </c>
    </row>
    <row r="1833" ht="32" customHeight="1">
      <c r="A1833" t="str" s="7">
        <v>Little Wings</v>
      </c>
      <c r="B1833" t="str" s="7">
        <v>Orange Bell Pepper</v>
      </c>
      <c r="C1833" t="str" s="7">
        <v>1 lb</v>
      </c>
      <c r="D1833" t="str" s="7">
        <v>SNAP</v>
      </c>
      <c r="E1833" s="12">
        <v>6.16</v>
      </c>
      <c r="F1833" s="13">
        <v>6.16</v>
      </c>
      <c r="G1833" s="13">
        <f>IF(AND(ISNUMBER(E1833),ISNUMBER(F1833)),F1833-E1833,"")</f>
        <v>0</v>
      </c>
      <c r="H1833" s="14">
        <f>IF(AND(ISNUMBER(E1833),E1833&gt;0,ISNUMBER(F1833)),F1833/E1833-1,"")</f>
        <v>0</v>
      </c>
      <c r="I1833" t="str" s="15">
        <v>Keep current</v>
      </c>
      <c r="J1833" s="16"/>
      <c r="K1833" t="str" s="15">
        <v/>
      </c>
      <c r="L1833" s="17">
        <f>IF(AC1833="Local catalog","",IF(AG1833="Yes",IF(ISNUMBER(E1833),E1833,""),IF(I1833="Keep current",IF(ISNUMBER(E1833),E1833,""),IF(AH1833&lt;&gt;"Yes","",IF(I1833="Approve proposed",F1833,IF(AND(I1833="Use my price",AND(ISNUMBER(J1833),J1833&gt;0)),J1833,""))))))</f>
        <v>6.16</v>
      </c>
      <c r="M1833" t="str" s="7">
        <f>IF(AND(AG1833="Yes",OR(I1833="Approve proposed",I1833="Use my price")),"CHECK: protected price kept current",IF(OR(I1833="Unreviewed",I1833=""),"Pending review",IF(I1833="Hold","On hold",IF(I1833="Keep current",IF(ISNUMBER(E1833),"Kept current","CHECK: no confirmed current price"),IF(AH1833&lt;&gt;"Yes","CHECK: source needs review",IF(AND(I1833="Use my price",NOT(AND(ISNUMBER(J1833),J1833&gt;0))),"CHECK: enter a price above zero",IF(NOT(OR(I1833="Approve proposed",I1833="Use my price")),"CHECK: choose a listed decision",IF(OR(NOT(ISNUMBER(L1833)),L1833&lt;=0,NOT(ISNUMBER(Y1833)),Y1833&lt;=0,X1833&gt;=1),"CHECK: price or base unavailable",IF(L1833/(Y1833*(1-X1833))-1&lt;0,"CHECK: price below local base","Ready")))))))))</f>
        <v>Kept current</v>
      </c>
      <c r="N1833" s="18">
        <v>6.16</v>
      </c>
      <c r="O1833" s="19">
        <v>0.4</v>
      </c>
      <c r="P1833" s="14">
        <v>0.4</v>
      </c>
      <c r="Q1833" s="20">
        <f>IF(AND(ISNUMBER(L1833),ISNUMBER(Y1833),Y1833&gt;0,X1833&lt;1),ROUND(L1833/(Y1833*(1-X1833))-1,4),"")</f>
        <v>0.4</v>
      </c>
      <c r="R1833" s="12">
        <v>0</v>
      </c>
      <c r="S1833" s="13">
        <f>IF(AND(ISNUMBER(E1833),E1833&gt;0,ISNUMBER(F1833)),R1833*(F1833/E1833-1)*(1-'Start Here'!$B$16),0)</f>
        <v>0</v>
      </c>
      <c r="T1833" s="17">
        <f>IF(AND(M1833="Ready",OR(I1833="Approve proposed",AND(I1833="Use my price",AND(ISNUMBER(J1833),J1833&gt;0))),ISNUMBER(L1833),E1833&gt;0),R1833*(L1833/E1833-1)*(1-'Start Here'!$B$16),0)</f>
        <v>0</v>
      </c>
      <c r="U1833" t="str" s="6">
        <v>SNAP: preserve existing selling price; Currently hidden; do not activate automatically</v>
      </c>
      <c r="V1833" t="str" s="21">
        <v>No</v>
      </c>
      <c r="W1833" t="str" s="21">
        <v>No</v>
      </c>
      <c r="X1833" s="22">
        <v>0</v>
      </c>
      <c r="Y1833" s="18">
        <v>4.4</v>
      </c>
      <c r="AB1833" t="str" s="6">
        <v>2026-10-01 10:41:27 UTC</v>
      </c>
      <c r="AC1833" t="str" s="6">
        <v>Local Line cache</v>
      </c>
      <c r="AD1833" s="23">
        <v>805975</v>
      </c>
      <c r="AE1833" s="23">
        <v>527035</v>
      </c>
      <c r="AF1833" t="str" s="23">
        <v>805975:527035:snap</v>
      </c>
      <c r="AG1833" t="str" s="23">
        <v>Yes</v>
      </c>
      <c r="AH1833" t="str" s="23">
        <v>Yes</v>
      </c>
      <c r="AI1833" s="18">
        <v>0</v>
      </c>
    </row>
    <row r="1834" ht="32" customHeight="1">
      <c r="A1834" t="str" s="7">
        <v>Little Wings</v>
      </c>
      <c r="B1834" t="str" s="7">
        <v>Parsley</v>
      </c>
      <c r="C1834" t="str" s="7">
        <v>bu</v>
      </c>
      <c r="D1834" t="str" s="7">
        <v>Herd Share Members</v>
      </c>
      <c r="E1834" s="12">
        <v>2.8</v>
      </c>
      <c r="F1834" s="13">
        <v>3.02</v>
      </c>
      <c r="G1834" s="13">
        <f>IF(AND(ISNUMBER(E1834),ISNUMBER(F1834)),F1834-E1834,"")</f>
        <v>0.22</v>
      </c>
      <c r="H1834" s="14">
        <f>IF(AND(ISNUMBER(E1834),E1834&gt;0,ISNUMBER(F1834)),F1834/E1834-1,"")</f>
        <v>0.07857142857142874</v>
      </c>
      <c r="I1834" t="str" s="15">
        <v>Unreviewed</v>
      </c>
      <c r="J1834" s="16"/>
      <c r="K1834" t="str" s="15">
        <v/>
      </c>
      <c r="L1834" s="17" t="str">
        <f>IF(AC1834="Local catalog","",IF(AG1834="Yes",IF(ISNUMBER(E1834),E1834,""),IF(I1834="Keep current",IF(ISNUMBER(E1834),E1834,""),IF(AH1834&lt;&gt;"Yes","",IF(I1834="Approve proposed",F1834,IF(AND(I1834="Use my price",AND(ISNUMBER(J1834),J1834&gt;0)),J1834,""))))))</f>
        <v/>
      </c>
      <c r="M1834" t="str" s="7">
        <f>IF(AND(AG1834="Yes",OR(I1834="Approve proposed",I1834="Use my price")),"CHECK: protected price kept current",IF(OR(I1834="Unreviewed",I1834=""),"Pending review",IF(I1834="Hold","On hold",IF(I1834="Keep current",IF(ISNUMBER(E1834),"Kept current","CHECK: no confirmed current price"),IF(AH1834&lt;&gt;"Yes","CHECK: source needs review",IF(AND(I1834="Use my price",NOT(AND(ISNUMBER(J1834),J1834&gt;0))),"CHECK: enter a price above zero",IF(NOT(OR(I1834="Approve proposed",I1834="Use my price")),"CHECK: choose a listed decision",IF(OR(NOT(ISNUMBER(L1834)),L1834&lt;=0,NOT(ISNUMBER(Y1834)),Y1834&lt;=0,X1834&gt;=1),"CHECK: price or base unavailable",IF(L1834/(Y1834*(1-X1834))-1&lt;0,"CHECK: price below local base","Ready")))))))))</f>
        <v>Pending review</v>
      </c>
      <c r="N1834" s="18">
        <v>2.8</v>
      </c>
      <c r="O1834" s="19">
        <v>0.4</v>
      </c>
      <c r="P1834" s="14">
        <v>0.51</v>
      </c>
      <c r="Q1834" s="20" t="str">
        <f>IF(AND(ISNUMBER(L1834),ISNUMBER(Y1834),Y1834&gt;0,X1834&lt;1),ROUND(L1834/(Y1834*(1-X1834))-1,4),"")</f>
        <v/>
      </c>
      <c r="R1834" s="12">
        <v>182</v>
      </c>
      <c r="S1834" s="13">
        <f>IF(AND(ISNUMBER(E1834),E1834&gt;0,ISNUMBER(F1834)),R1834*(F1834/E1834-1)*(1-'Start Here'!$B$16),0)</f>
        <v>13.871000000000027</v>
      </c>
      <c r="T1834" s="17">
        <f>IF(AND(M1834="Ready",OR(I1834="Approve proposed",AND(I1834="Use my price",AND(ISNUMBER(J1834),J1834&gt;0))),ISNUMBER(L1834),E1834&gt;0),R1834*(L1834/E1834-1)*(1-'Start Here'!$B$16),0)</f>
        <v>0</v>
      </c>
      <c r="U1834" t="str" s="6">
        <v>Currently hidden; do not activate automatically</v>
      </c>
      <c r="V1834" t="str" s="21">
        <v>No</v>
      </c>
      <c r="W1834" t="str" s="21">
        <v>No</v>
      </c>
      <c r="X1834" s="22">
        <v>0</v>
      </c>
      <c r="Y1834" s="18">
        <v>2</v>
      </c>
      <c r="AB1834" t="str" s="6">
        <v>2026-10-01 10:41:27 UTC</v>
      </c>
      <c r="AC1834" t="str" s="6">
        <v>Local Line cache</v>
      </c>
      <c r="AD1834" s="23">
        <v>812658</v>
      </c>
      <c r="AE1834" s="23">
        <v>534526</v>
      </c>
      <c r="AF1834" t="str" s="23">
        <v>812658:534526:herdShare</v>
      </c>
      <c r="AG1834" t="str" s="23">
        <v>No</v>
      </c>
      <c r="AH1834" t="str" s="23">
        <v>Yes</v>
      </c>
      <c r="AI1834" s="18">
        <v>130</v>
      </c>
    </row>
    <row r="1835" ht="32" customHeight="1">
      <c r="A1835" t="str" s="7">
        <v>Little Wings</v>
      </c>
      <c r="B1835" t="str" s="7">
        <v>Parsley</v>
      </c>
      <c r="C1835" t="str" s="7">
        <v>bu</v>
      </c>
      <c r="D1835" t="str" s="7">
        <v>CSA Members</v>
      </c>
      <c r="E1835" s="12">
        <v>2.8</v>
      </c>
      <c r="F1835" s="13">
        <v>3.02</v>
      </c>
      <c r="G1835" s="13">
        <f>IF(AND(ISNUMBER(E1835),ISNUMBER(F1835)),F1835-E1835,"")</f>
        <v>0.22</v>
      </c>
      <c r="H1835" s="14">
        <f>IF(AND(ISNUMBER(E1835),E1835&gt;0,ISNUMBER(F1835)),F1835/E1835-1,"")</f>
        <v>0.07857142857142874</v>
      </c>
      <c r="I1835" t="str" s="15">
        <v>Unreviewed</v>
      </c>
      <c r="J1835" s="16"/>
      <c r="K1835" t="str" s="15">
        <v/>
      </c>
      <c r="L1835" s="17" t="str">
        <f>IF(AC1835="Local catalog","",IF(AG1835="Yes",IF(ISNUMBER(E1835),E1835,""),IF(I1835="Keep current",IF(ISNUMBER(E1835),E1835,""),IF(AH1835&lt;&gt;"Yes","",IF(I1835="Approve proposed",F1835,IF(AND(I1835="Use my price",AND(ISNUMBER(J1835),J1835&gt;0)),J1835,""))))))</f>
        <v/>
      </c>
      <c r="M1835" t="str" s="7">
        <f>IF(AND(AG1835="Yes",OR(I1835="Approve proposed",I1835="Use my price")),"CHECK: protected price kept current",IF(OR(I1835="Unreviewed",I1835=""),"Pending review",IF(I1835="Hold","On hold",IF(I1835="Keep current",IF(ISNUMBER(E1835),"Kept current","CHECK: no confirmed current price"),IF(AH1835&lt;&gt;"Yes","CHECK: source needs review",IF(AND(I1835="Use my price",NOT(AND(ISNUMBER(J1835),J1835&gt;0))),"CHECK: enter a price above zero",IF(NOT(OR(I1835="Approve proposed",I1835="Use my price")),"CHECK: choose a listed decision",IF(OR(NOT(ISNUMBER(L1835)),L1835&lt;=0,NOT(ISNUMBER(Y1835)),Y1835&lt;=0,X1835&gt;=1),"CHECK: price or base unavailable",IF(L1835/(Y1835*(1-X1835))-1&lt;0,"CHECK: price below local base","Ready")))))))))</f>
        <v>Pending review</v>
      </c>
      <c r="N1835" s="18">
        <v>2.8</v>
      </c>
      <c r="O1835" s="19">
        <v>0.4</v>
      </c>
      <c r="P1835" s="14">
        <v>0.51</v>
      </c>
      <c r="Q1835" s="20" t="str">
        <f>IF(AND(ISNUMBER(L1835),ISNUMBER(Y1835),Y1835&gt;0,X1835&lt;1),ROUND(L1835/(Y1835*(1-X1835))-1,4),"")</f>
        <v/>
      </c>
      <c r="R1835" s="12">
        <v>0</v>
      </c>
      <c r="S1835" s="13">
        <f>IF(AND(ISNUMBER(E1835),E1835&gt;0,ISNUMBER(F1835)),R1835*(F1835/E1835-1)*(1-'Start Here'!$B$16),0)</f>
        <v>0</v>
      </c>
      <c r="T1835" s="17">
        <f>IF(AND(M1835="Ready",OR(I1835="Approve proposed",AND(I1835="Use my price",AND(ISNUMBER(J1835),J1835&gt;0))),ISNUMBER(L1835),E1835&gt;0),R1835*(L1835/E1835-1)*(1-'Start Here'!$B$16),0)</f>
        <v>0</v>
      </c>
      <c r="U1835" t="str" s="6">
        <v>Currently hidden; do not activate automatically</v>
      </c>
      <c r="V1835" t="str" s="21">
        <v>No</v>
      </c>
      <c r="W1835" t="str" s="21">
        <v>No</v>
      </c>
      <c r="X1835" s="22">
        <v>0</v>
      </c>
      <c r="Y1835" s="18">
        <v>2</v>
      </c>
      <c r="AB1835" t="str" s="6">
        <v>2026-10-01 10:41:27 UTC</v>
      </c>
      <c r="AC1835" t="str" s="6">
        <v>Local Line cache</v>
      </c>
      <c r="AD1835" s="23">
        <v>812658</v>
      </c>
      <c r="AE1835" s="23">
        <v>534526</v>
      </c>
      <c r="AF1835" t="str" s="23">
        <v>812658:534526:member</v>
      </c>
      <c r="AG1835" t="str" s="23">
        <v>No</v>
      </c>
      <c r="AH1835" t="str" s="23">
        <v>Yes</v>
      </c>
      <c r="AI1835" s="18">
        <v>0</v>
      </c>
    </row>
    <row r="1836" ht="32" customHeight="1">
      <c r="A1836" t="str" s="7">
        <v>Little Wings</v>
      </c>
      <c r="B1836" t="str" s="7">
        <v>Parsley</v>
      </c>
      <c r="C1836" t="str" s="7">
        <v>bu</v>
      </c>
      <c r="D1836" t="str" s="7">
        <v>Guest Basket</v>
      </c>
      <c r="E1836" s="12">
        <v>2.8</v>
      </c>
      <c r="F1836" s="13">
        <v>3.02</v>
      </c>
      <c r="G1836" s="13">
        <f>IF(AND(ISNUMBER(E1836),ISNUMBER(F1836)),F1836-E1836,"")</f>
        <v>0.22</v>
      </c>
      <c r="H1836" s="14">
        <f>IF(AND(ISNUMBER(E1836),E1836&gt;0,ISNUMBER(F1836)),F1836/E1836-1,"")</f>
        <v>0.07857142857142874</v>
      </c>
      <c r="I1836" t="str" s="15">
        <v>Unreviewed</v>
      </c>
      <c r="J1836" s="16"/>
      <c r="K1836" t="str" s="15">
        <v/>
      </c>
      <c r="L1836" s="17" t="str">
        <f>IF(AC1836="Local catalog","",IF(AG1836="Yes",IF(ISNUMBER(E1836),E1836,""),IF(I1836="Keep current",IF(ISNUMBER(E1836),E1836,""),IF(AH1836&lt;&gt;"Yes","",IF(I1836="Approve proposed",F1836,IF(AND(I1836="Use my price",AND(ISNUMBER(J1836),J1836&gt;0)),J1836,""))))))</f>
        <v/>
      </c>
      <c r="M1836" t="str" s="7">
        <f>IF(AND(AG1836="Yes",OR(I1836="Approve proposed",I1836="Use my price")),"CHECK: protected price kept current",IF(OR(I1836="Unreviewed",I1836=""),"Pending review",IF(I1836="Hold","On hold",IF(I1836="Keep current",IF(ISNUMBER(E1836),"Kept current","CHECK: no confirmed current price"),IF(AH1836&lt;&gt;"Yes","CHECK: source needs review",IF(AND(I1836="Use my price",NOT(AND(ISNUMBER(J1836),J1836&gt;0))),"CHECK: enter a price above zero",IF(NOT(OR(I1836="Approve proposed",I1836="Use my price")),"CHECK: choose a listed decision",IF(OR(NOT(ISNUMBER(L1836)),L1836&lt;=0,NOT(ISNUMBER(Y1836)),Y1836&lt;=0,X1836&gt;=1),"CHECK: price or base unavailable",IF(L1836/(Y1836*(1-X1836))-1&lt;0,"CHECK: price below local base","Ready")))))))))</f>
        <v>Pending review</v>
      </c>
      <c r="N1836" s="18">
        <v>2.8</v>
      </c>
      <c r="O1836" s="19">
        <v>0.4</v>
      </c>
      <c r="P1836" s="14">
        <v>0.51</v>
      </c>
      <c r="Q1836" s="20" t="str">
        <f>IF(AND(ISNUMBER(L1836),ISNUMBER(Y1836),Y1836&gt;0,X1836&lt;1),ROUND(L1836/(Y1836*(1-X1836))-1,4),"")</f>
        <v/>
      </c>
      <c r="R1836" s="12">
        <v>22.400000000000002</v>
      </c>
      <c r="S1836" s="13">
        <f>IF(AND(ISNUMBER(E1836),E1836&gt;0,ISNUMBER(F1836)),R1836*(F1836/E1836-1)*(1-'Start Here'!$B$16),0)</f>
        <v>1.7072000000000036</v>
      </c>
      <c r="T1836" s="17">
        <f>IF(AND(M1836="Ready",OR(I1836="Approve proposed",AND(I1836="Use my price",AND(ISNUMBER(J1836),J1836&gt;0))),ISNUMBER(L1836),E1836&gt;0),R1836*(L1836/E1836-1)*(1-'Start Here'!$B$16),0)</f>
        <v>0</v>
      </c>
      <c r="U1836" t="str" s="6">
        <v>Currently hidden; do not activate automatically</v>
      </c>
      <c r="V1836" t="str" s="21">
        <v>No</v>
      </c>
      <c r="W1836" t="str" s="21">
        <v>No</v>
      </c>
      <c r="X1836" s="22">
        <v>0</v>
      </c>
      <c r="Y1836" s="18">
        <v>2</v>
      </c>
      <c r="AB1836" t="str" s="6">
        <v>2026-10-01 10:41:27 UTC</v>
      </c>
      <c r="AC1836" t="str" s="6">
        <v>Local Line cache</v>
      </c>
      <c r="AD1836" s="23">
        <v>812658</v>
      </c>
      <c r="AE1836" s="23">
        <v>534526</v>
      </c>
      <c r="AF1836" t="str" s="23">
        <v>812658:534526:guest</v>
      </c>
      <c r="AG1836" t="str" s="23">
        <v>No</v>
      </c>
      <c r="AH1836" t="str" s="23">
        <v>Yes</v>
      </c>
      <c r="AI1836" s="18">
        <v>16</v>
      </c>
    </row>
    <row r="1837" ht="32" customHeight="1">
      <c r="A1837" t="str" s="7">
        <v>Little Wings</v>
      </c>
      <c r="B1837" t="str" s="7">
        <v>Parsley</v>
      </c>
      <c r="C1837" t="str" s="7">
        <v>bu</v>
      </c>
      <c r="D1837" t="str" s="7">
        <v>SNAP</v>
      </c>
      <c r="E1837" s="12">
        <v>2.8</v>
      </c>
      <c r="F1837" s="13">
        <v>2.8</v>
      </c>
      <c r="G1837" s="13">
        <f>IF(AND(ISNUMBER(E1837),ISNUMBER(F1837)),F1837-E1837,"")</f>
        <v>0</v>
      </c>
      <c r="H1837" s="14">
        <f>IF(AND(ISNUMBER(E1837),E1837&gt;0,ISNUMBER(F1837)),F1837/E1837-1,"")</f>
        <v>0</v>
      </c>
      <c r="I1837" t="str" s="15">
        <v>Keep current</v>
      </c>
      <c r="J1837" s="16"/>
      <c r="K1837" t="str" s="15">
        <v/>
      </c>
      <c r="L1837" s="17">
        <f>IF(AC1837="Local catalog","",IF(AG1837="Yes",IF(ISNUMBER(E1837),E1837,""),IF(I1837="Keep current",IF(ISNUMBER(E1837),E1837,""),IF(AH1837&lt;&gt;"Yes","",IF(I1837="Approve proposed",F1837,IF(AND(I1837="Use my price",AND(ISNUMBER(J1837),J1837&gt;0)),J1837,""))))))</f>
        <v>2.8</v>
      </c>
      <c r="M1837" t="str" s="7">
        <f>IF(AND(AG1837="Yes",OR(I1837="Approve proposed",I1837="Use my price")),"CHECK: protected price kept current",IF(OR(I1837="Unreviewed",I1837=""),"Pending review",IF(I1837="Hold","On hold",IF(I1837="Keep current",IF(ISNUMBER(E1837),"Kept current","CHECK: no confirmed current price"),IF(AH1837&lt;&gt;"Yes","CHECK: source needs review",IF(AND(I1837="Use my price",NOT(AND(ISNUMBER(J1837),J1837&gt;0))),"CHECK: enter a price above zero",IF(NOT(OR(I1837="Approve proposed",I1837="Use my price")),"CHECK: choose a listed decision",IF(OR(NOT(ISNUMBER(L1837)),L1837&lt;=0,NOT(ISNUMBER(Y1837)),Y1837&lt;=0,X1837&gt;=1),"CHECK: price or base unavailable",IF(L1837/(Y1837*(1-X1837))-1&lt;0,"CHECK: price below local base","Ready")))))))))</f>
        <v>Kept current</v>
      </c>
      <c r="N1837" s="18">
        <v>2.8</v>
      </c>
      <c r="O1837" s="19">
        <v>0.4</v>
      </c>
      <c r="P1837" s="14">
        <v>0.4</v>
      </c>
      <c r="Q1837" s="20">
        <f>IF(AND(ISNUMBER(L1837),ISNUMBER(Y1837),Y1837&gt;0,X1837&lt;1),ROUND(L1837/(Y1837*(1-X1837))-1,4),"")</f>
        <v>0.4</v>
      </c>
      <c r="R1837" s="12">
        <v>0</v>
      </c>
      <c r="S1837" s="13">
        <f>IF(AND(ISNUMBER(E1837),E1837&gt;0,ISNUMBER(F1837)),R1837*(F1837/E1837-1)*(1-'Start Here'!$B$16),0)</f>
        <v>0</v>
      </c>
      <c r="T1837" s="17">
        <f>IF(AND(M1837="Ready",OR(I1837="Approve proposed",AND(I1837="Use my price",AND(ISNUMBER(J1837),J1837&gt;0))),ISNUMBER(L1837),E1837&gt;0),R1837*(L1837/E1837-1)*(1-'Start Here'!$B$16),0)</f>
        <v>0</v>
      </c>
      <c r="U1837" t="str" s="6">
        <v>SNAP: preserve existing selling price; Currently hidden; do not activate automatically</v>
      </c>
      <c r="V1837" t="str" s="21">
        <v>No</v>
      </c>
      <c r="W1837" t="str" s="21">
        <v>No</v>
      </c>
      <c r="X1837" s="22">
        <v>0</v>
      </c>
      <c r="Y1837" s="18">
        <v>2</v>
      </c>
      <c r="AB1837" t="str" s="6">
        <v>2026-10-01 10:41:27 UTC</v>
      </c>
      <c r="AC1837" t="str" s="6">
        <v>Local Line cache</v>
      </c>
      <c r="AD1837" s="23">
        <v>812658</v>
      </c>
      <c r="AE1837" s="23">
        <v>534526</v>
      </c>
      <c r="AF1837" t="str" s="23">
        <v>812658:534526:snap</v>
      </c>
      <c r="AG1837" t="str" s="23">
        <v>Yes</v>
      </c>
      <c r="AH1837" t="str" s="23">
        <v>Yes</v>
      </c>
      <c r="AI1837" s="18">
        <v>0</v>
      </c>
    </row>
    <row r="1838" ht="32" customHeight="1">
      <c r="A1838" t="str" s="7">
        <v>Little Wings</v>
      </c>
      <c r="B1838" t="str" s="7">
        <v>Pea Shoots</v>
      </c>
      <c r="C1838" t="str" s="7">
        <v>4 oz</v>
      </c>
      <c r="D1838" t="str" s="7">
        <v>Herd Share Members</v>
      </c>
      <c r="E1838" s="12">
        <v>4.55</v>
      </c>
      <c r="F1838" s="13">
        <v>4.91</v>
      </c>
      <c r="G1838" s="13">
        <f>IF(AND(ISNUMBER(E1838),ISNUMBER(F1838)),F1838-E1838,"")</f>
        <v>0.36</v>
      </c>
      <c r="H1838" s="14">
        <f>IF(AND(ISNUMBER(E1838),E1838&gt;0,ISNUMBER(F1838)),F1838/E1838-1,"")</f>
        <v>0.07912087912087928</v>
      </c>
      <c r="I1838" t="str" s="15">
        <v>Unreviewed</v>
      </c>
      <c r="J1838" s="16"/>
      <c r="K1838" t="str" s="15">
        <v/>
      </c>
      <c r="L1838" s="17" t="str">
        <f>IF(AC1838="Local catalog","",IF(AG1838="Yes",IF(ISNUMBER(E1838),E1838,""),IF(I1838="Keep current",IF(ISNUMBER(E1838),E1838,""),IF(AH1838&lt;&gt;"Yes","",IF(I1838="Approve proposed",F1838,IF(AND(I1838="Use my price",AND(ISNUMBER(J1838),J1838&gt;0)),J1838,""))))))</f>
        <v/>
      </c>
      <c r="M1838" t="str" s="7">
        <f>IF(AND(AG1838="Yes",OR(I1838="Approve proposed",I1838="Use my price")),"CHECK: protected price kept current",IF(OR(I1838="Unreviewed",I1838=""),"Pending review",IF(I1838="Hold","On hold",IF(I1838="Keep current",IF(ISNUMBER(E1838),"Kept current","CHECK: no confirmed current price"),IF(AH1838&lt;&gt;"Yes","CHECK: source needs review",IF(AND(I1838="Use my price",NOT(AND(ISNUMBER(J1838),J1838&gt;0))),"CHECK: enter a price above zero",IF(NOT(OR(I1838="Approve proposed",I1838="Use my price")),"CHECK: choose a listed decision",IF(OR(NOT(ISNUMBER(L1838)),L1838&lt;=0,NOT(ISNUMBER(Y1838)),Y1838&lt;=0,X1838&gt;=1),"CHECK: price or base unavailable",IF(L1838/(Y1838*(1-X1838))-1&lt;0,"CHECK: price below local base","Ready")))))))))</f>
        <v>Pending review</v>
      </c>
      <c r="N1838" s="18">
        <v>4.55</v>
      </c>
      <c r="O1838" s="19">
        <v>0.4</v>
      </c>
      <c r="P1838" s="14">
        <v>0.5108</v>
      </c>
      <c r="Q1838" s="20" t="str">
        <f>IF(AND(ISNUMBER(L1838),ISNUMBER(Y1838),Y1838&gt;0,X1838&lt;1),ROUND(L1838/(Y1838*(1-X1838))-1,4),"")</f>
        <v/>
      </c>
      <c r="R1838" s="12">
        <v>193.20000000000002</v>
      </c>
      <c r="S1838" s="13">
        <f>IF(AND(ISNUMBER(E1838),E1838&gt;0,ISNUMBER(F1838)),R1838*(F1838/E1838-1)*(1-'Start Here'!$B$16),0)</f>
        <v>14.827569230769262</v>
      </c>
      <c r="T1838" s="17">
        <f>IF(AND(M1838="Ready",OR(I1838="Approve proposed",AND(I1838="Use my price",AND(ISNUMBER(J1838),J1838&gt;0))),ISNUMBER(L1838),E1838&gt;0),R1838*(L1838/E1838-1)*(1-'Start Here'!$B$16),0)</f>
        <v>0</v>
      </c>
      <c r="U1838" t="str" s="6">
        <v>Currently hidden; do not activate automatically</v>
      </c>
      <c r="V1838" t="str" s="21">
        <v>No</v>
      </c>
      <c r="W1838" t="str" s="21">
        <v>No</v>
      </c>
      <c r="X1838" s="22">
        <v>0</v>
      </c>
      <c r="Y1838" s="18">
        <v>3.25</v>
      </c>
      <c r="AB1838" t="str" s="6">
        <v>2026-10-01 10:41:27 UTC</v>
      </c>
      <c r="AC1838" t="str" s="6">
        <v>Local Line cache</v>
      </c>
      <c r="AD1838" s="23">
        <v>805940</v>
      </c>
      <c r="AE1838" s="23">
        <v>527000</v>
      </c>
      <c r="AF1838" t="str" s="23">
        <v>805940:527000:herdShare</v>
      </c>
      <c r="AG1838" t="str" s="23">
        <v>No</v>
      </c>
      <c r="AH1838" t="str" s="23">
        <v>Yes</v>
      </c>
      <c r="AI1838" s="18">
        <v>143</v>
      </c>
    </row>
    <row r="1839" ht="32" customHeight="1">
      <c r="A1839" t="str" s="7">
        <v>Little Wings</v>
      </c>
      <c r="B1839" t="str" s="7">
        <v>Pea Shoots</v>
      </c>
      <c r="C1839" t="str" s="7">
        <v>4 oz</v>
      </c>
      <c r="D1839" t="str" s="7">
        <v>CSA Members</v>
      </c>
      <c r="E1839" s="12">
        <v>4.55</v>
      </c>
      <c r="F1839" s="13">
        <v>4.91</v>
      </c>
      <c r="G1839" s="13">
        <f>IF(AND(ISNUMBER(E1839),ISNUMBER(F1839)),F1839-E1839,"")</f>
        <v>0.36</v>
      </c>
      <c r="H1839" s="14">
        <f>IF(AND(ISNUMBER(E1839),E1839&gt;0,ISNUMBER(F1839)),F1839/E1839-1,"")</f>
        <v>0.07912087912087928</v>
      </c>
      <c r="I1839" t="str" s="15">
        <v>Unreviewed</v>
      </c>
      <c r="J1839" s="16"/>
      <c r="K1839" t="str" s="15">
        <v/>
      </c>
      <c r="L1839" s="17" t="str">
        <f>IF(AC1839="Local catalog","",IF(AG1839="Yes",IF(ISNUMBER(E1839),E1839,""),IF(I1839="Keep current",IF(ISNUMBER(E1839),E1839,""),IF(AH1839&lt;&gt;"Yes","",IF(I1839="Approve proposed",F1839,IF(AND(I1839="Use my price",AND(ISNUMBER(J1839),J1839&gt;0)),J1839,""))))))</f>
        <v/>
      </c>
      <c r="M1839" t="str" s="7">
        <f>IF(AND(AG1839="Yes",OR(I1839="Approve proposed",I1839="Use my price")),"CHECK: protected price kept current",IF(OR(I1839="Unreviewed",I1839=""),"Pending review",IF(I1839="Hold","On hold",IF(I1839="Keep current",IF(ISNUMBER(E1839),"Kept current","CHECK: no confirmed current price"),IF(AH1839&lt;&gt;"Yes","CHECK: source needs review",IF(AND(I1839="Use my price",NOT(AND(ISNUMBER(J1839),J1839&gt;0))),"CHECK: enter a price above zero",IF(NOT(OR(I1839="Approve proposed",I1839="Use my price")),"CHECK: choose a listed decision",IF(OR(NOT(ISNUMBER(L1839)),L1839&lt;=0,NOT(ISNUMBER(Y1839)),Y1839&lt;=0,X1839&gt;=1),"CHECK: price or base unavailable",IF(L1839/(Y1839*(1-X1839))-1&lt;0,"CHECK: price below local base","Ready")))))))))</f>
        <v>Pending review</v>
      </c>
      <c r="N1839" s="18">
        <v>4.55</v>
      </c>
      <c r="O1839" s="19">
        <v>0.4</v>
      </c>
      <c r="P1839" s="14">
        <v>0.5108</v>
      </c>
      <c r="Q1839" s="20" t="str">
        <f>IF(AND(ISNUMBER(L1839),ISNUMBER(Y1839),Y1839&gt;0,X1839&lt;1),ROUND(L1839/(Y1839*(1-X1839))-1,4),"")</f>
        <v/>
      </c>
      <c r="R1839" s="12">
        <v>0</v>
      </c>
      <c r="S1839" s="13">
        <f>IF(AND(ISNUMBER(E1839),E1839&gt;0,ISNUMBER(F1839)),R1839*(F1839/E1839-1)*(1-'Start Here'!$B$16),0)</f>
        <v>0</v>
      </c>
      <c r="T1839" s="17">
        <f>IF(AND(M1839="Ready",OR(I1839="Approve proposed",AND(I1839="Use my price",AND(ISNUMBER(J1839),J1839&gt;0))),ISNUMBER(L1839),E1839&gt;0),R1839*(L1839/E1839-1)*(1-'Start Here'!$B$16),0)</f>
        <v>0</v>
      </c>
      <c r="U1839" t="str" s="6">
        <v>Currently hidden; do not activate automatically</v>
      </c>
      <c r="V1839" t="str" s="21">
        <v>No</v>
      </c>
      <c r="W1839" t="str" s="21">
        <v>No</v>
      </c>
      <c r="X1839" s="22">
        <v>0</v>
      </c>
      <c r="Y1839" s="18">
        <v>3.25</v>
      </c>
      <c r="AB1839" t="str" s="6">
        <v>2026-10-01 10:41:27 UTC</v>
      </c>
      <c r="AC1839" t="str" s="6">
        <v>Local Line cache</v>
      </c>
      <c r="AD1839" s="23">
        <v>805940</v>
      </c>
      <c r="AE1839" s="23">
        <v>527000</v>
      </c>
      <c r="AF1839" t="str" s="23">
        <v>805940:527000:member</v>
      </c>
      <c r="AG1839" t="str" s="23">
        <v>No</v>
      </c>
      <c r="AH1839" t="str" s="23">
        <v>Yes</v>
      </c>
      <c r="AI1839" s="18">
        <v>0</v>
      </c>
    </row>
    <row r="1840" ht="32" customHeight="1">
      <c r="A1840" t="str" s="7">
        <v>Little Wings</v>
      </c>
      <c r="B1840" t="str" s="7">
        <v>Pea Shoots</v>
      </c>
      <c r="C1840" t="str" s="7">
        <v>4 oz</v>
      </c>
      <c r="D1840" t="str" s="7">
        <v>Guest Basket</v>
      </c>
      <c r="E1840" s="12">
        <v>4.55</v>
      </c>
      <c r="F1840" s="13">
        <v>4.91</v>
      </c>
      <c r="G1840" s="13">
        <f>IF(AND(ISNUMBER(E1840),ISNUMBER(F1840)),F1840-E1840,"")</f>
        <v>0.36</v>
      </c>
      <c r="H1840" s="14">
        <f>IF(AND(ISNUMBER(E1840),E1840&gt;0,ISNUMBER(F1840)),F1840/E1840-1,"")</f>
        <v>0.07912087912087928</v>
      </c>
      <c r="I1840" t="str" s="15">
        <v>Unreviewed</v>
      </c>
      <c r="J1840" s="16"/>
      <c r="K1840" t="str" s="15">
        <v/>
      </c>
      <c r="L1840" s="17" t="str">
        <f>IF(AC1840="Local catalog","",IF(AG1840="Yes",IF(ISNUMBER(E1840),E1840,""),IF(I1840="Keep current",IF(ISNUMBER(E1840),E1840,""),IF(AH1840&lt;&gt;"Yes","",IF(I1840="Approve proposed",F1840,IF(AND(I1840="Use my price",AND(ISNUMBER(J1840),J1840&gt;0)),J1840,""))))))</f>
        <v/>
      </c>
      <c r="M1840" t="str" s="7">
        <f>IF(AND(AG1840="Yes",OR(I1840="Approve proposed",I1840="Use my price")),"CHECK: protected price kept current",IF(OR(I1840="Unreviewed",I1840=""),"Pending review",IF(I1840="Hold","On hold",IF(I1840="Keep current",IF(ISNUMBER(E1840),"Kept current","CHECK: no confirmed current price"),IF(AH1840&lt;&gt;"Yes","CHECK: source needs review",IF(AND(I1840="Use my price",NOT(AND(ISNUMBER(J1840),J1840&gt;0))),"CHECK: enter a price above zero",IF(NOT(OR(I1840="Approve proposed",I1840="Use my price")),"CHECK: choose a listed decision",IF(OR(NOT(ISNUMBER(L1840)),L1840&lt;=0,NOT(ISNUMBER(Y1840)),Y1840&lt;=0,X1840&gt;=1),"CHECK: price or base unavailable",IF(L1840/(Y1840*(1-X1840))-1&lt;0,"CHECK: price below local base","Ready")))))))))</f>
        <v>Pending review</v>
      </c>
      <c r="N1840" s="18">
        <v>4.55</v>
      </c>
      <c r="O1840" s="19">
        <v>0.4</v>
      </c>
      <c r="P1840" s="14">
        <v>0.5108</v>
      </c>
      <c r="Q1840" s="20" t="str">
        <f>IF(AND(ISNUMBER(L1840),ISNUMBER(Y1840),Y1840&gt;0,X1840&lt;1),ROUND(L1840/(Y1840*(1-X1840))-1,4),"")</f>
        <v/>
      </c>
      <c r="R1840" s="12">
        <v>4.2</v>
      </c>
      <c r="S1840" s="13">
        <f>IF(AND(ISNUMBER(E1840),E1840&gt;0,ISNUMBER(F1840)),R1840*(F1840/E1840-1)*(1-'Start Here'!$B$16),0)</f>
        <v>0.32233846153846224</v>
      </c>
      <c r="T1840" s="17">
        <f>IF(AND(M1840="Ready",OR(I1840="Approve proposed",AND(I1840="Use my price",AND(ISNUMBER(J1840),J1840&gt;0))),ISNUMBER(L1840),E1840&gt;0),R1840*(L1840/E1840-1)*(1-'Start Here'!$B$16),0)</f>
        <v>0</v>
      </c>
      <c r="U1840" t="str" s="6">
        <v>Currently hidden; do not activate automatically</v>
      </c>
      <c r="V1840" t="str" s="21">
        <v>No</v>
      </c>
      <c r="W1840" t="str" s="21">
        <v>No</v>
      </c>
      <c r="X1840" s="22">
        <v>0</v>
      </c>
      <c r="Y1840" s="18">
        <v>3.25</v>
      </c>
      <c r="AB1840" t="str" s="6">
        <v>2026-10-01 10:41:27 UTC</v>
      </c>
      <c r="AC1840" t="str" s="6">
        <v>Local Line cache</v>
      </c>
      <c r="AD1840" s="23">
        <v>805940</v>
      </c>
      <c r="AE1840" s="23">
        <v>527000</v>
      </c>
      <c r="AF1840" t="str" s="23">
        <v>805940:527000:guest</v>
      </c>
      <c r="AG1840" t="str" s="23">
        <v>No</v>
      </c>
      <c r="AH1840" t="str" s="23">
        <v>Yes</v>
      </c>
      <c r="AI1840" s="18">
        <v>3.25</v>
      </c>
    </row>
    <row r="1841" ht="32" customHeight="1">
      <c r="A1841" t="str" s="7">
        <v>Little Wings</v>
      </c>
      <c r="B1841" t="str" s="7">
        <v>Pea Shoots</v>
      </c>
      <c r="C1841" t="str" s="7">
        <v>4 oz</v>
      </c>
      <c r="D1841" t="str" s="7">
        <v>SNAP</v>
      </c>
      <c r="E1841" s="12">
        <v>4.55</v>
      </c>
      <c r="F1841" s="13">
        <v>4.55</v>
      </c>
      <c r="G1841" s="13">
        <f>IF(AND(ISNUMBER(E1841),ISNUMBER(F1841)),F1841-E1841,"")</f>
        <v>0</v>
      </c>
      <c r="H1841" s="14">
        <f>IF(AND(ISNUMBER(E1841),E1841&gt;0,ISNUMBER(F1841)),F1841/E1841-1,"")</f>
        <v>0</v>
      </c>
      <c r="I1841" t="str" s="15">
        <v>Keep current</v>
      </c>
      <c r="J1841" s="16"/>
      <c r="K1841" t="str" s="15">
        <v/>
      </c>
      <c r="L1841" s="17">
        <f>IF(AC1841="Local catalog","",IF(AG1841="Yes",IF(ISNUMBER(E1841),E1841,""),IF(I1841="Keep current",IF(ISNUMBER(E1841),E1841,""),IF(AH1841&lt;&gt;"Yes","",IF(I1841="Approve proposed",F1841,IF(AND(I1841="Use my price",AND(ISNUMBER(J1841),J1841&gt;0)),J1841,""))))))</f>
        <v>4.55</v>
      </c>
      <c r="M1841" t="str" s="7">
        <f>IF(AND(AG1841="Yes",OR(I1841="Approve proposed",I1841="Use my price")),"CHECK: protected price kept current",IF(OR(I1841="Unreviewed",I1841=""),"Pending review",IF(I1841="Hold","On hold",IF(I1841="Keep current",IF(ISNUMBER(E1841),"Kept current","CHECK: no confirmed current price"),IF(AH1841&lt;&gt;"Yes","CHECK: source needs review",IF(AND(I1841="Use my price",NOT(AND(ISNUMBER(J1841),J1841&gt;0))),"CHECK: enter a price above zero",IF(NOT(OR(I1841="Approve proposed",I1841="Use my price")),"CHECK: choose a listed decision",IF(OR(NOT(ISNUMBER(L1841)),L1841&lt;=0,NOT(ISNUMBER(Y1841)),Y1841&lt;=0,X1841&gt;=1),"CHECK: price or base unavailable",IF(L1841/(Y1841*(1-X1841))-1&lt;0,"CHECK: price below local base","Ready")))))))))</f>
        <v>Kept current</v>
      </c>
      <c r="N1841" s="18">
        <v>4.55</v>
      </c>
      <c r="O1841" s="19">
        <v>0.4</v>
      </c>
      <c r="P1841" s="14">
        <v>0.4</v>
      </c>
      <c r="Q1841" s="20">
        <f>IF(AND(ISNUMBER(L1841),ISNUMBER(Y1841),Y1841&gt;0,X1841&lt;1),ROUND(L1841/(Y1841*(1-X1841))-1,4),"")</f>
        <v>0.4</v>
      </c>
      <c r="R1841" s="12">
        <v>0</v>
      </c>
      <c r="S1841" s="13">
        <f>IF(AND(ISNUMBER(E1841),E1841&gt;0,ISNUMBER(F1841)),R1841*(F1841/E1841-1)*(1-'Start Here'!$B$16),0)</f>
        <v>0</v>
      </c>
      <c r="T1841" s="17">
        <f>IF(AND(M1841="Ready",OR(I1841="Approve proposed",AND(I1841="Use my price",AND(ISNUMBER(J1841),J1841&gt;0))),ISNUMBER(L1841),E1841&gt;0),R1841*(L1841/E1841-1)*(1-'Start Here'!$B$16),0)</f>
        <v>0</v>
      </c>
      <c r="U1841" t="str" s="6">
        <v>SNAP: preserve existing selling price; Currently hidden; do not activate automatically</v>
      </c>
      <c r="V1841" t="str" s="21">
        <v>No</v>
      </c>
      <c r="W1841" t="str" s="21">
        <v>No</v>
      </c>
      <c r="X1841" s="22">
        <v>0</v>
      </c>
      <c r="Y1841" s="18">
        <v>3.25</v>
      </c>
      <c r="AB1841" t="str" s="6">
        <v>2026-10-01 10:41:27 UTC</v>
      </c>
      <c r="AC1841" t="str" s="6">
        <v>Local Line cache</v>
      </c>
      <c r="AD1841" s="23">
        <v>805940</v>
      </c>
      <c r="AE1841" s="23">
        <v>527000</v>
      </c>
      <c r="AF1841" t="str" s="23">
        <v>805940:527000:snap</v>
      </c>
      <c r="AG1841" t="str" s="23">
        <v>Yes</v>
      </c>
      <c r="AH1841" t="str" s="23">
        <v>Yes</v>
      </c>
      <c r="AI1841" s="18">
        <v>0</v>
      </c>
    </row>
    <row r="1842" ht="32" customHeight="1">
      <c r="A1842" t="str" s="7">
        <v>Little Wings</v>
      </c>
      <c r="B1842" t="str" s="7">
        <v>Poblano Peppers</v>
      </c>
      <c r="C1842" t="str" s="7">
        <v>1 lb</v>
      </c>
      <c r="D1842" t="str" s="7">
        <v>Herd Share Members</v>
      </c>
      <c r="E1842" s="12">
        <v>6.3</v>
      </c>
      <c r="F1842" s="13">
        <v>6.8</v>
      </c>
      <c r="G1842" s="13">
        <f>IF(AND(ISNUMBER(E1842),ISNUMBER(F1842)),F1842-E1842,"")</f>
        <v>0.5</v>
      </c>
      <c r="H1842" s="14">
        <f>IF(AND(ISNUMBER(E1842),E1842&gt;0,ISNUMBER(F1842)),F1842/E1842-1,"")</f>
        <v>0.0793650793650793</v>
      </c>
      <c r="I1842" t="str" s="15">
        <v>Unreviewed</v>
      </c>
      <c r="J1842" s="16"/>
      <c r="K1842" t="str" s="15">
        <v/>
      </c>
      <c r="L1842" s="17" t="str">
        <f>IF(AC1842="Local catalog","",IF(AG1842="Yes",IF(ISNUMBER(E1842),E1842,""),IF(I1842="Keep current",IF(ISNUMBER(E1842),E1842,""),IF(AH1842&lt;&gt;"Yes","",IF(I1842="Approve proposed",F1842,IF(AND(I1842="Use my price",AND(ISNUMBER(J1842),J1842&gt;0)),J1842,""))))))</f>
        <v/>
      </c>
      <c r="M1842" t="str" s="7">
        <f>IF(AND(AG1842="Yes",OR(I1842="Approve proposed",I1842="Use my price")),"CHECK: protected price kept current",IF(OR(I1842="Unreviewed",I1842=""),"Pending review",IF(I1842="Hold","On hold",IF(I1842="Keep current",IF(ISNUMBER(E1842),"Kept current","CHECK: no confirmed current price"),IF(AH1842&lt;&gt;"Yes","CHECK: source needs review",IF(AND(I1842="Use my price",NOT(AND(ISNUMBER(J1842),J1842&gt;0))),"CHECK: enter a price above zero",IF(NOT(OR(I1842="Approve proposed",I1842="Use my price")),"CHECK: choose a listed decision",IF(OR(NOT(ISNUMBER(L1842)),L1842&lt;=0,NOT(ISNUMBER(Y1842)),Y1842&lt;=0,X1842&gt;=1),"CHECK: price or base unavailable",IF(L1842/(Y1842*(1-X1842))-1&lt;0,"CHECK: price below local base","Ready")))))))))</f>
        <v>Pending review</v>
      </c>
      <c r="N1842" s="18">
        <v>6.3</v>
      </c>
      <c r="O1842" s="19">
        <v>0.4</v>
      </c>
      <c r="P1842" s="14">
        <v>0.5111</v>
      </c>
      <c r="Q1842" s="20" t="str">
        <f>IF(AND(ISNUMBER(L1842),ISNUMBER(Y1842),Y1842&gt;0,X1842&lt;1),ROUND(L1842/(Y1842*(1-X1842))-1,4),"")</f>
        <v/>
      </c>
      <c r="R1842" s="12">
        <v>504</v>
      </c>
      <c r="S1842" s="13">
        <f>IF(AND(ISNUMBER(E1842),E1842&gt;0,ISNUMBER(F1842)),R1842*(F1842/E1842-1)*(1-'Start Here'!$B$16),0)</f>
        <v>38.79999999999997</v>
      </c>
      <c r="T1842" s="17">
        <f>IF(AND(M1842="Ready",OR(I1842="Approve proposed",AND(I1842="Use my price",AND(ISNUMBER(J1842),J1842&gt;0))),ISNUMBER(L1842),E1842&gt;0),R1842*(L1842/E1842-1)*(1-'Start Here'!$B$16),0)</f>
        <v>0</v>
      </c>
      <c r="U1842" t="str" s="6">
        <v>Currently hidden; do not activate automatically</v>
      </c>
      <c r="V1842" t="str" s="21">
        <v>No</v>
      </c>
      <c r="W1842" t="str" s="21">
        <v>No</v>
      </c>
      <c r="X1842" s="22">
        <v>0</v>
      </c>
      <c r="Y1842" s="18">
        <v>4.5</v>
      </c>
      <c r="AB1842" t="str" s="6">
        <v>2026-10-01 10:41:27 UTC</v>
      </c>
      <c r="AC1842" t="str" s="6">
        <v>Local Line cache</v>
      </c>
      <c r="AD1842" s="23">
        <v>805944</v>
      </c>
      <c r="AE1842" s="23">
        <v>527004</v>
      </c>
      <c r="AF1842" t="str" s="23">
        <v>805944:527004:herdShare</v>
      </c>
      <c r="AG1842" t="str" s="23">
        <v>No</v>
      </c>
      <c r="AH1842" t="str" s="23">
        <v>Yes</v>
      </c>
      <c r="AI1842" s="18">
        <v>360</v>
      </c>
    </row>
    <row r="1843" ht="32" customHeight="1">
      <c r="A1843" t="str" s="7">
        <v>Little Wings</v>
      </c>
      <c r="B1843" t="str" s="7">
        <v>Poblano Peppers</v>
      </c>
      <c r="C1843" t="str" s="7">
        <v>1 lb</v>
      </c>
      <c r="D1843" t="str" s="7">
        <v>CSA Members</v>
      </c>
      <c r="E1843" s="12">
        <v>6.3</v>
      </c>
      <c r="F1843" s="13">
        <v>6.8</v>
      </c>
      <c r="G1843" s="13">
        <f>IF(AND(ISNUMBER(E1843),ISNUMBER(F1843)),F1843-E1843,"")</f>
        <v>0.5</v>
      </c>
      <c r="H1843" s="14">
        <f>IF(AND(ISNUMBER(E1843),E1843&gt;0,ISNUMBER(F1843)),F1843/E1843-1,"")</f>
        <v>0.0793650793650793</v>
      </c>
      <c r="I1843" t="str" s="15">
        <v>Unreviewed</v>
      </c>
      <c r="J1843" s="16"/>
      <c r="K1843" t="str" s="15">
        <v/>
      </c>
      <c r="L1843" s="17" t="str">
        <f>IF(AC1843="Local catalog","",IF(AG1843="Yes",IF(ISNUMBER(E1843),E1843,""),IF(I1843="Keep current",IF(ISNUMBER(E1843),E1843,""),IF(AH1843&lt;&gt;"Yes","",IF(I1843="Approve proposed",F1843,IF(AND(I1843="Use my price",AND(ISNUMBER(J1843),J1843&gt;0)),J1843,""))))))</f>
        <v/>
      </c>
      <c r="M1843" t="str" s="7">
        <f>IF(AND(AG1843="Yes",OR(I1843="Approve proposed",I1843="Use my price")),"CHECK: protected price kept current",IF(OR(I1843="Unreviewed",I1843=""),"Pending review",IF(I1843="Hold","On hold",IF(I1843="Keep current",IF(ISNUMBER(E1843),"Kept current","CHECK: no confirmed current price"),IF(AH1843&lt;&gt;"Yes","CHECK: source needs review",IF(AND(I1843="Use my price",NOT(AND(ISNUMBER(J1843),J1843&gt;0))),"CHECK: enter a price above zero",IF(NOT(OR(I1843="Approve proposed",I1843="Use my price")),"CHECK: choose a listed decision",IF(OR(NOT(ISNUMBER(L1843)),L1843&lt;=0,NOT(ISNUMBER(Y1843)),Y1843&lt;=0,X1843&gt;=1),"CHECK: price or base unavailable",IF(L1843/(Y1843*(1-X1843))-1&lt;0,"CHECK: price below local base","Ready")))))))))</f>
        <v>Pending review</v>
      </c>
      <c r="N1843" s="18">
        <v>6.3</v>
      </c>
      <c r="O1843" s="19">
        <v>0.4</v>
      </c>
      <c r="P1843" s="14">
        <v>0.5111</v>
      </c>
      <c r="Q1843" s="20" t="str">
        <f>IF(AND(ISNUMBER(L1843),ISNUMBER(Y1843),Y1843&gt;0,X1843&lt;1),ROUND(L1843/(Y1843*(1-X1843))-1,4),"")</f>
        <v/>
      </c>
      <c r="R1843" s="12">
        <v>0</v>
      </c>
      <c r="S1843" s="13">
        <f>IF(AND(ISNUMBER(E1843),E1843&gt;0,ISNUMBER(F1843)),R1843*(F1843/E1843-1)*(1-'Start Here'!$B$16),0)</f>
        <v>0</v>
      </c>
      <c r="T1843" s="17">
        <f>IF(AND(M1843="Ready",OR(I1843="Approve proposed",AND(I1843="Use my price",AND(ISNUMBER(J1843),J1843&gt;0))),ISNUMBER(L1843),E1843&gt;0),R1843*(L1843/E1843-1)*(1-'Start Here'!$B$16),0)</f>
        <v>0</v>
      </c>
      <c r="U1843" t="str" s="6">
        <v>Currently hidden; do not activate automatically</v>
      </c>
      <c r="V1843" t="str" s="21">
        <v>No</v>
      </c>
      <c r="W1843" t="str" s="21">
        <v>No</v>
      </c>
      <c r="X1843" s="22">
        <v>0</v>
      </c>
      <c r="Y1843" s="18">
        <v>4.5</v>
      </c>
      <c r="AB1843" t="str" s="6">
        <v>2026-10-01 10:41:27 UTC</v>
      </c>
      <c r="AC1843" t="str" s="6">
        <v>Local Line cache</v>
      </c>
      <c r="AD1843" s="23">
        <v>805944</v>
      </c>
      <c r="AE1843" s="23">
        <v>527004</v>
      </c>
      <c r="AF1843" t="str" s="23">
        <v>805944:527004:member</v>
      </c>
      <c r="AG1843" t="str" s="23">
        <v>No</v>
      </c>
      <c r="AH1843" t="str" s="23">
        <v>Yes</v>
      </c>
      <c r="AI1843" s="18">
        <v>0</v>
      </c>
    </row>
    <row r="1844" ht="32" customHeight="1">
      <c r="A1844" t="str" s="7">
        <v>Little Wings</v>
      </c>
      <c r="B1844" t="str" s="7">
        <v>Poblano Peppers</v>
      </c>
      <c r="C1844" t="str" s="7">
        <v>1 lb</v>
      </c>
      <c r="D1844" t="str" s="7">
        <v>Guest Basket</v>
      </c>
      <c r="E1844" s="12">
        <v>6.3</v>
      </c>
      <c r="F1844" s="13">
        <v>6.8</v>
      </c>
      <c r="G1844" s="13">
        <f>IF(AND(ISNUMBER(E1844),ISNUMBER(F1844)),F1844-E1844,"")</f>
        <v>0.5</v>
      </c>
      <c r="H1844" s="14">
        <f>IF(AND(ISNUMBER(E1844),E1844&gt;0,ISNUMBER(F1844)),F1844/E1844-1,"")</f>
        <v>0.0793650793650793</v>
      </c>
      <c r="I1844" t="str" s="15">
        <v>Unreviewed</v>
      </c>
      <c r="J1844" s="16"/>
      <c r="K1844" t="str" s="15">
        <v/>
      </c>
      <c r="L1844" s="17" t="str">
        <f>IF(AC1844="Local catalog","",IF(AG1844="Yes",IF(ISNUMBER(E1844),E1844,""),IF(I1844="Keep current",IF(ISNUMBER(E1844),E1844,""),IF(AH1844&lt;&gt;"Yes","",IF(I1844="Approve proposed",F1844,IF(AND(I1844="Use my price",AND(ISNUMBER(J1844),J1844&gt;0)),J1844,""))))))</f>
        <v/>
      </c>
      <c r="M1844" t="str" s="7">
        <f>IF(AND(AG1844="Yes",OR(I1844="Approve proposed",I1844="Use my price")),"CHECK: protected price kept current",IF(OR(I1844="Unreviewed",I1844=""),"Pending review",IF(I1844="Hold","On hold",IF(I1844="Keep current",IF(ISNUMBER(E1844),"Kept current","CHECK: no confirmed current price"),IF(AH1844&lt;&gt;"Yes","CHECK: source needs review",IF(AND(I1844="Use my price",NOT(AND(ISNUMBER(J1844),J1844&gt;0))),"CHECK: enter a price above zero",IF(NOT(OR(I1844="Approve proposed",I1844="Use my price")),"CHECK: choose a listed decision",IF(OR(NOT(ISNUMBER(L1844)),L1844&lt;=0,NOT(ISNUMBER(Y1844)),Y1844&lt;=0,X1844&gt;=1),"CHECK: price or base unavailable",IF(L1844/(Y1844*(1-X1844))-1&lt;0,"CHECK: price below local base","Ready")))))))))</f>
        <v>Pending review</v>
      </c>
      <c r="N1844" s="18">
        <v>6.3</v>
      </c>
      <c r="O1844" s="19">
        <v>0.4</v>
      </c>
      <c r="P1844" s="14">
        <v>0.5111</v>
      </c>
      <c r="Q1844" s="20" t="str">
        <f>IF(AND(ISNUMBER(L1844),ISNUMBER(Y1844),Y1844&gt;0,X1844&lt;1),ROUND(L1844/(Y1844*(1-X1844))-1,4),"")</f>
        <v/>
      </c>
      <c r="R1844" s="12">
        <v>6.3</v>
      </c>
      <c r="S1844" s="13">
        <f>IF(AND(ISNUMBER(E1844),E1844&gt;0,ISNUMBER(F1844)),R1844*(F1844/E1844-1)*(1-'Start Here'!$B$16),0)</f>
        <v>0.4849999999999996</v>
      </c>
      <c r="T1844" s="17">
        <f>IF(AND(M1844="Ready",OR(I1844="Approve proposed",AND(I1844="Use my price",AND(ISNUMBER(J1844),J1844&gt;0))),ISNUMBER(L1844),E1844&gt;0),R1844*(L1844/E1844-1)*(1-'Start Here'!$B$16),0)</f>
        <v>0</v>
      </c>
      <c r="U1844" t="str" s="6">
        <v>Currently hidden; do not activate automatically</v>
      </c>
      <c r="V1844" t="str" s="21">
        <v>No</v>
      </c>
      <c r="W1844" t="str" s="21">
        <v>No</v>
      </c>
      <c r="X1844" s="22">
        <v>0</v>
      </c>
      <c r="Y1844" s="18">
        <v>4.5</v>
      </c>
      <c r="AB1844" t="str" s="6">
        <v>2026-10-01 10:41:27 UTC</v>
      </c>
      <c r="AC1844" t="str" s="6">
        <v>Local Line cache</v>
      </c>
      <c r="AD1844" s="23">
        <v>805944</v>
      </c>
      <c r="AE1844" s="23">
        <v>527004</v>
      </c>
      <c r="AF1844" t="str" s="23">
        <v>805944:527004:guest</v>
      </c>
      <c r="AG1844" t="str" s="23">
        <v>No</v>
      </c>
      <c r="AH1844" t="str" s="23">
        <v>Yes</v>
      </c>
      <c r="AI1844" s="18">
        <v>4.5</v>
      </c>
    </row>
    <row r="1845" ht="32" customHeight="1">
      <c r="A1845" t="str" s="7">
        <v>Little Wings</v>
      </c>
      <c r="B1845" t="str" s="7">
        <v>Poblano Peppers</v>
      </c>
      <c r="C1845" t="str" s="7">
        <v>1 lb</v>
      </c>
      <c r="D1845" t="str" s="7">
        <v>SNAP</v>
      </c>
      <c r="E1845" s="12">
        <v>6.3</v>
      </c>
      <c r="F1845" s="13">
        <v>6.3</v>
      </c>
      <c r="G1845" s="13">
        <f>IF(AND(ISNUMBER(E1845),ISNUMBER(F1845)),F1845-E1845,"")</f>
        <v>0</v>
      </c>
      <c r="H1845" s="14">
        <f>IF(AND(ISNUMBER(E1845),E1845&gt;0,ISNUMBER(F1845)),F1845/E1845-1,"")</f>
        <v>0</v>
      </c>
      <c r="I1845" t="str" s="15">
        <v>Keep current</v>
      </c>
      <c r="J1845" s="16"/>
      <c r="K1845" t="str" s="15">
        <v/>
      </c>
      <c r="L1845" s="17">
        <f>IF(AC1845="Local catalog","",IF(AG1845="Yes",IF(ISNUMBER(E1845),E1845,""),IF(I1845="Keep current",IF(ISNUMBER(E1845),E1845,""),IF(AH1845&lt;&gt;"Yes","",IF(I1845="Approve proposed",F1845,IF(AND(I1845="Use my price",AND(ISNUMBER(J1845),J1845&gt;0)),J1845,""))))))</f>
        <v>6.3</v>
      </c>
      <c r="M1845" t="str" s="7">
        <f>IF(AND(AG1845="Yes",OR(I1845="Approve proposed",I1845="Use my price")),"CHECK: protected price kept current",IF(OR(I1845="Unreviewed",I1845=""),"Pending review",IF(I1845="Hold","On hold",IF(I1845="Keep current",IF(ISNUMBER(E1845),"Kept current","CHECK: no confirmed current price"),IF(AH1845&lt;&gt;"Yes","CHECK: source needs review",IF(AND(I1845="Use my price",NOT(AND(ISNUMBER(J1845),J1845&gt;0))),"CHECK: enter a price above zero",IF(NOT(OR(I1845="Approve proposed",I1845="Use my price")),"CHECK: choose a listed decision",IF(OR(NOT(ISNUMBER(L1845)),L1845&lt;=0,NOT(ISNUMBER(Y1845)),Y1845&lt;=0,X1845&gt;=1),"CHECK: price or base unavailable",IF(L1845/(Y1845*(1-X1845))-1&lt;0,"CHECK: price below local base","Ready")))))))))</f>
        <v>Kept current</v>
      </c>
      <c r="N1845" s="18">
        <v>6.3</v>
      </c>
      <c r="O1845" s="19">
        <v>0.4</v>
      </c>
      <c r="P1845" s="14">
        <v>0.4</v>
      </c>
      <c r="Q1845" s="20">
        <f>IF(AND(ISNUMBER(L1845),ISNUMBER(Y1845),Y1845&gt;0,X1845&lt;1),ROUND(L1845/(Y1845*(1-X1845))-1,4),"")</f>
        <v>0.4</v>
      </c>
      <c r="R1845" s="12">
        <v>0</v>
      </c>
      <c r="S1845" s="13">
        <f>IF(AND(ISNUMBER(E1845),E1845&gt;0,ISNUMBER(F1845)),R1845*(F1845/E1845-1)*(1-'Start Here'!$B$16),0)</f>
        <v>0</v>
      </c>
      <c r="T1845" s="17">
        <f>IF(AND(M1845="Ready",OR(I1845="Approve proposed",AND(I1845="Use my price",AND(ISNUMBER(J1845),J1845&gt;0))),ISNUMBER(L1845),E1845&gt;0),R1845*(L1845/E1845-1)*(1-'Start Here'!$B$16),0)</f>
        <v>0</v>
      </c>
      <c r="U1845" t="str" s="6">
        <v>SNAP: preserve existing selling price; Currently hidden; do not activate automatically</v>
      </c>
      <c r="V1845" t="str" s="21">
        <v>No</v>
      </c>
      <c r="W1845" t="str" s="21">
        <v>No</v>
      </c>
      <c r="X1845" s="22">
        <v>0</v>
      </c>
      <c r="Y1845" s="18">
        <v>4.5</v>
      </c>
      <c r="AB1845" t="str" s="6">
        <v>2026-10-01 10:41:27 UTC</v>
      </c>
      <c r="AC1845" t="str" s="6">
        <v>Local Line cache</v>
      </c>
      <c r="AD1845" s="23">
        <v>805944</v>
      </c>
      <c r="AE1845" s="23">
        <v>527004</v>
      </c>
      <c r="AF1845" t="str" s="23">
        <v>805944:527004:snap</v>
      </c>
      <c r="AG1845" t="str" s="23">
        <v>Yes</v>
      </c>
      <c r="AH1845" t="str" s="23">
        <v>Yes</v>
      </c>
      <c r="AI1845" s="18">
        <v>0</v>
      </c>
    </row>
    <row r="1846" ht="32" customHeight="1">
      <c r="A1846" t="str" s="7">
        <v>Little Wings</v>
      </c>
      <c r="B1846" t="str" s="7">
        <v>Purple Kohlrabi</v>
      </c>
      <c r="C1846" t="str" s="7">
        <v>1 bunch</v>
      </c>
      <c r="D1846" t="str" s="7">
        <v>Herd Share Members</v>
      </c>
      <c r="E1846" s="12">
        <v>3.15</v>
      </c>
      <c r="F1846" s="13">
        <v>3.4</v>
      </c>
      <c r="G1846" s="13">
        <f>IF(AND(ISNUMBER(E1846),ISNUMBER(F1846)),F1846-E1846,"")</f>
        <v>0.25</v>
      </c>
      <c r="H1846" s="14">
        <f>IF(AND(ISNUMBER(E1846),E1846&gt;0,ISNUMBER(F1846)),F1846/E1846-1,"")</f>
        <v>0.0793650793650793</v>
      </c>
      <c r="I1846" t="str" s="15">
        <v>Unreviewed</v>
      </c>
      <c r="J1846" s="16"/>
      <c r="K1846" t="str" s="15">
        <v/>
      </c>
      <c r="L1846" s="17" t="str">
        <f>IF(AC1846="Local catalog","",IF(AG1846="Yes",IF(ISNUMBER(E1846),E1846,""),IF(I1846="Keep current",IF(ISNUMBER(E1846),E1846,""),IF(AH1846&lt;&gt;"Yes","",IF(I1846="Approve proposed",F1846,IF(AND(I1846="Use my price",AND(ISNUMBER(J1846),J1846&gt;0)),J1846,""))))))</f>
        <v/>
      </c>
      <c r="M1846" t="str" s="7">
        <f>IF(AND(AG1846="Yes",OR(I1846="Approve proposed",I1846="Use my price")),"CHECK: protected price kept current",IF(OR(I1846="Unreviewed",I1846=""),"Pending review",IF(I1846="Hold","On hold",IF(I1846="Keep current",IF(ISNUMBER(E1846),"Kept current","CHECK: no confirmed current price"),IF(AH1846&lt;&gt;"Yes","CHECK: source needs review",IF(AND(I1846="Use my price",NOT(AND(ISNUMBER(J1846),J1846&gt;0))),"CHECK: enter a price above zero",IF(NOT(OR(I1846="Approve proposed",I1846="Use my price")),"CHECK: choose a listed decision",IF(OR(NOT(ISNUMBER(L1846)),L1846&lt;=0,NOT(ISNUMBER(Y1846)),Y1846&lt;=0,X1846&gt;=1),"CHECK: price or base unavailable",IF(L1846/(Y1846*(1-X1846))-1&lt;0,"CHECK: price below local base","Ready")))))))))</f>
        <v>Pending review</v>
      </c>
      <c r="N1846" s="18">
        <v>3.15</v>
      </c>
      <c r="O1846" s="19">
        <v>0.4</v>
      </c>
      <c r="P1846" s="14">
        <v>0.5111</v>
      </c>
      <c r="Q1846" s="20" t="str">
        <f>IF(AND(ISNUMBER(L1846),ISNUMBER(Y1846),Y1846&gt;0,X1846&lt;1),ROUND(L1846/(Y1846*(1-X1846))-1,4),"")</f>
        <v/>
      </c>
      <c r="R1846" s="12">
        <v>37.8</v>
      </c>
      <c r="S1846" s="13">
        <f>IF(AND(ISNUMBER(E1846),E1846&gt;0,ISNUMBER(F1846)),R1846*(F1846/E1846-1)*(1-'Start Here'!$B$16),0)</f>
        <v>2.9099999999999975</v>
      </c>
      <c r="T1846" s="17">
        <f>IF(AND(M1846="Ready",OR(I1846="Approve proposed",AND(I1846="Use my price",AND(ISNUMBER(J1846),J1846&gt;0))),ISNUMBER(L1846),E1846&gt;0),R1846*(L1846/E1846-1)*(1-'Start Here'!$B$16),0)</f>
        <v>0</v>
      </c>
      <c r="U1846" t="str" s="6">
        <v>Currently hidden; do not activate automatically</v>
      </c>
      <c r="V1846" t="str" s="21">
        <v>No</v>
      </c>
      <c r="W1846" t="str" s="21">
        <v>No</v>
      </c>
      <c r="X1846" s="22">
        <v>0</v>
      </c>
      <c r="Y1846" s="18">
        <v>2.25</v>
      </c>
      <c r="AB1846" t="str" s="6">
        <v>2026-10-01 10:41:27 UTC</v>
      </c>
      <c r="AC1846" t="str" s="6">
        <v>Local Line cache</v>
      </c>
      <c r="AD1846" s="23">
        <v>805984</v>
      </c>
      <c r="AE1846" s="23">
        <v>527048</v>
      </c>
      <c r="AF1846" t="str" s="23">
        <v>805984:527048:herdShare</v>
      </c>
      <c r="AG1846" t="str" s="23">
        <v>No</v>
      </c>
      <c r="AH1846" t="str" s="23">
        <v>Yes</v>
      </c>
      <c r="AI1846" s="18">
        <v>27</v>
      </c>
    </row>
    <row r="1847" ht="32" customHeight="1">
      <c r="A1847" t="str" s="7">
        <v>Little Wings</v>
      </c>
      <c r="B1847" t="str" s="7">
        <v>Purple Kohlrabi</v>
      </c>
      <c r="C1847" t="str" s="7">
        <v>1 bunch</v>
      </c>
      <c r="D1847" t="str" s="7">
        <v>CSA Members</v>
      </c>
      <c r="E1847" s="12">
        <v>3.15</v>
      </c>
      <c r="F1847" s="13">
        <v>3.4</v>
      </c>
      <c r="G1847" s="13">
        <f>IF(AND(ISNUMBER(E1847),ISNUMBER(F1847)),F1847-E1847,"")</f>
        <v>0.25</v>
      </c>
      <c r="H1847" s="14">
        <f>IF(AND(ISNUMBER(E1847),E1847&gt;0,ISNUMBER(F1847)),F1847/E1847-1,"")</f>
        <v>0.0793650793650793</v>
      </c>
      <c r="I1847" t="str" s="15">
        <v>Unreviewed</v>
      </c>
      <c r="J1847" s="16"/>
      <c r="K1847" t="str" s="15">
        <v/>
      </c>
      <c r="L1847" s="17" t="str">
        <f>IF(AC1847="Local catalog","",IF(AG1847="Yes",IF(ISNUMBER(E1847),E1847,""),IF(I1847="Keep current",IF(ISNUMBER(E1847),E1847,""),IF(AH1847&lt;&gt;"Yes","",IF(I1847="Approve proposed",F1847,IF(AND(I1847="Use my price",AND(ISNUMBER(J1847),J1847&gt;0)),J1847,""))))))</f>
        <v/>
      </c>
      <c r="M1847" t="str" s="7">
        <f>IF(AND(AG1847="Yes",OR(I1847="Approve proposed",I1847="Use my price")),"CHECK: protected price kept current",IF(OR(I1847="Unreviewed",I1847=""),"Pending review",IF(I1847="Hold","On hold",IF(I1847="Keep current",IF(ISNUMBER(E1847),"Kept current","CHECK: no confirmed current price"),IF(AH1847&lt;&gt;"Yes","CHECK: source needs review",IF(AND(I1847="Use my price",NOT(AND(ISNUMBER(J1847),J1847&gt;0))),"CHECK: enter a price above zero",IF(NOT(OR(I1847="Approve proposed",I1847="Use my price")),"CHECK: choose a listed decision",IF(OR(NOT(ISNUMBER(L1847)),L1847&lt;=0,NOT(ISNUMBER(Y1847)),Y1847&lt;=0,X1847&gt;=1),"CHECK: price or base unavailable",IF(L1847/(Y1847*(1-X1847))-1&lt;0,"CHECK: price below local base","Ready")))))))))</f>
        <v>Pending review</v>
      </c>
      <c r="N1847" s="18">
        <v>3.15</v>
      </c>
      <c r="O1847" s="19">
        <v>0.4</v>
      </c>
      <c r="P1847" s="14">
        <v>0.5111</v>
      </c>
      <c r="Q1847" s="20" t="str">
        <f>IF(AND(ISNUMBER(L1847),ISNUMBER(Y1847),Y1847&gt;0,X1847&lt;1),ROUND(L1847/(Y1847*(1-X1847))-1,4),"")</f>
        <v/>
      </c>
      <c r="R1847" s="12">
        <v>0</v>
      </c>
      <c r="S1847" s="13">
        <f>IF(AND(ISNUMBER(E1847),E1847&gt;0,ISNUMBER(F1847)),R1847*(F1847/E1847-1)*(1-'Start Here'!$B$16),0)</f>
        <v>0</v>
      </c>
      <c r="T1847" s="17">
        <f>IF(AND(M1847="Ready",OR(I1847="Approve proposed",AND(I1847="Use my price",AND(ISNUMBER(J1847),J1847&gt;0))),ISNUMBER(L1847),E1847&gt;0),R1847*(L1847/E1847-1)*(1-'Start Here'!$B$16),0)</f>
        <v>0</v>
      </c>
      <c r="U1847" t="str" s="6">
        <v>Currently hidden; do not activate automatically</v>
      </c>
      <c r="V1847" t="str" s="21">
        <v>No</v>
      </c>
      <c r="W1847" t="str" s="21">
        <v>No</v>
      </c>
      <c r="X1847" s="22">
        <v>0</v>
      </c>
      <c r="Y1847" s="18">
        <v>2.25</v>
      </c>
      <c r="AB1847" t="str" s="6">
        <v>2026-10-01 10:41:27 UTC</v>
      </c>
      <c r="AC1847" t="str" s="6">
        <v>Local Line cache</v>
      </c>
      <c r="AD1847" s="23">
        <v>805984</v>
      </c>
      <c r="AE1847" s="23">
        <v>527048</v>
      </c>
      <c r="AF1847" t="str" s="23">
        <v>805984:527048:member</v>
      </c>
      <c r="AG1847" t="str" s="23">
        <v>No</v>
      </c>
      <c r="AH1847" t="str" s="23">
        <v>Yes</v>
      </c>
      <c r="AI1847" s="18">
        <v>0</v>
      </c>
    </row>
    <row r="1848" ht="32" customHeight="1">
      <c r="A1848" t="str" s="7">
        <v>Little Wings</v>
      </c>
      <c r="B1848" t="str" s="7">
        <v>Purple Kohlrabi</v>
      </c>
      <c r="C1848" t="str" s="7">
        <v>1 bunch</v>
      </c>
      <c r="D1848" t="str" s="7">
        <v>Guest Basket</v>
      </c>
      <c r="E1848" s="12">
        <v>3.15</v>
      </c>
      <c r="F1848" s="13">
        <v>3.4</v>
      </c>
      <c r="G1848" s="13">
        <f>IF(AND(ISNUMBER(E1848),ISNUMBER(F1848)),F1848-E1848,"")</f>
        <v>0.25</v>
      </c>
      <c r="H1848" s="14">
        <f>IF(AND(ISNUMBER(E1848),E1848&gt;0,ISNUMBER(F1848)),F1848/E1848-1,"")</f>
        <v>0.0793650793650793</v>
      </c>
      <c r="I1848" t="str" s="15">
        <v>Unreviewed</v>
      </c>
      <c r="J1848" s="16"/>
      <c r="K1848" t="str" s="15">
        <v/>
      </c>
      <c r="L1848" s="17" t="str">
        <f>IF(AC1848="Local catalog","",IF(AG1848="Yes",IF(ISNUMBER(E1848),E1848,""),IF(I1848="Keep current",IF(ISNUMBER(E1848),E1848,""),IF(AH1848&lt;&gt;"Yes","",IF(I1848="Approve proposed",F1848,IF(AND(I1848="Use my price",AND(ISNUMBER(J1848),J1848&gt;0)),J1848,""))))))</f>
        <v/>
      </c>
      <c r="M1848" t="str" s="7">
        <f>IF(AND(AG1848="Yes",OR(I1848="Approve proposed",I1848="Use my price")),"CHECK: protected price kept current",IF(OR(I1848="Unreviewed",I1848=""),"Pending review",IF(I1848="Hold","On hold",IF(I1848="Keep current",IF(ISNUMBER(E1848),"Kept current","CHECK: no confirmed current price"),IF(AH1848&lt;&gt;"Yes","CHECK: source needs review",IF(AND(I1848="Use my price",NOT(AND(ISNUMBER(J1848),J1848&gt;0))),"CHECK: enter a price above zero",IF(NOT(OR(I1848="Approve proposed",I1848="Use my price")),"CHECK: choose a listed decision",IF(OR(NOT(ISNUMBER(L1848)),L1848&lt;=0,NOT(ISNUMBER(Y1848)),Y1848&lt;=0,X1848&gt;=1),"CHECK: price or base unavailable",IF(L1848/(Y1848*(1-X1848))-1&lt;0,"CHECK: price below local base","Ready")))))))))</f>
        <v>Pending review</v>
      </c>
      <c r="N1848" s="18">
        <v>3.15</v>
      </c>
      <c r="O1848" s="19">
        <v>0.4</v>
      </c>
      <c r="P1848" s="14">
        <v>0.5111</v>
      </c>
      <c r="Q1848" s="20" t="str">
        <f>IF(AND(ISNUMBER(L1848),ISNUMBER(Y1848),Y1848&gt;0,X1848&lt;1),ROUND(L1848/(Y1848*(1-X1848))-1,4),"")</f>
        <v/>
      </c>
      <c r="R1848" s="12">
        <v>0</v>
      </c>
      <c r="S1848" s="13">
        <f>IF(AND(ISNUMBER(E1848),E1848&gt;0,ISNUMBER(F1848)),R1848*(F1848/E1848-1)*(1-'Start Here'!$B$16),0)</f>
        <v>0</v>
      </c>
      <c r="T1848" s="17">
        <f>IF(AND(M1848="Ready",OR(I1848="Approve proposed",AND(I1848="Use my price",AND(ISNUMBER(J1848),J1848&gt;0))),ISNUMBER(L1848),E1848&gt;0),R1848*(L1848/E1848-1)*(1-'Start Here'!$B$16),0)</f>
        <v>0</v>
      </c>
      <c r="U1848" t="str" s="6">
        <v>Currently hidden; do not activate automatically</v>
      </c>
      <c r="V1848" t="str" s="21">
        <v>No</v>
      </c>
      <c r="W1848" t="str" s="21">
        <v>No</v>
      </c>
      <c r="X1848" s="22">
        <v>0</v>
      </c>
      <c r="Y1848" s="18">
        <v>2.25</v>
      </c>
      <c r="AB1848" t="str" s="6">
        <v>2026-10-01 10:41:27 UTC</v>
      </c>
      <c r="AC1848" t="str" s="6">
        <v>Local Line cache</v>
      </c>
      <c r="AD1848" s="23">
        <v>805984</v>
      </c>
      <c r="AE1848" s="23">
        <v>527048</v>
      </c>
      <c r="AF1848" t="str" s="23">
        <v>805984:527048:guest</v>
      </c>
      <c r="AG1848" t="str" s="23">
        <v>No</v>
      </c>
      <c r="AH1848" t="str" s="23">
        <v>Yes</v>
      </c>
      <c r="AI1848" s="18">
        <v>0</v>
      </c>
    </row>
    <row r="1849" ht="32" customHeight="1">
      <c r="A1849" t="str" s="7">
        <v>Little Wings</v>
      </c>
      <c r="B1849" t="str" s="7">
        <v>Purple Kohlrabi</v>
      </c>
      <c r="C1849" t="str" s="7">
        <v>1 bunch</v>
      </c>
      <c r="D1849" t="str" s="7">
        <v>SNAP</v>
      </c>
      <c r="E1849" s="12">
        <v>3.15</v>
      </c>
      <c r="F1849" s="13">
        <v>3.15</v>
      </c>
      <c r="G1849" s="13">
        <f>IF(AND(ISNUMBER(E1849),ISNUMBER(F1849)),F1849-E1849,"")</f>
        <v>0</v>
      </c>
      <c r="H1849" s="14">
        <f>IF(AND(ISNUMBER(E1849),E1849&gt;0,ISNUMBER(F1849)),F1849/E1849-1,"")</f>
        <v>0</v>
      </c>
      <c r="I1849" t="str" s="15">
        <v>Keep current</v>
      </c>
      <c r="J1849" s="16"/>
      <c r="K1849" t="str" s="15">
        <v/>
      </c>
      <c r="L1849" s="17">
        <f>IF(AC1849="Local catalog","",IF(AG1849="Yes",IF(ISNUMBER(E1849),E1849,""),IF(I1849="Keep current",IF(ISNUMBER(E1849),E1849,""),IF(AH1849&lt;&gt;"Yes","",IF(I1849="Approve proposed",F1849,IF(AND(I1849="Use my price",AND(ISNUMBER(J1849),J1849&gt;0)),J1849,""))))))</f>
        <v>3.15</v>
      </c>
      <c r="M1849" t="str" s="7">
        <f>IF(AND(AG1849="Yes",OR(I1849="Approve proposed",I1849="Use my price")),"CHECK: protected price kept current",IF(OR(I1849="Unreviewed",I1849=""),"Pending review",IF(I1849="Hold","On hold",IF(I1849="Keep current",IF(ISNUMBER(E1849),"Kept current","CHECK: no confirmed current price"),IF(AH1849&lt;&gt;"Yes","CHECK: source needs review",IF(AND(I1849="Use my price",NOT(AND(ISNUMBER(J1849),J1849&gt;0))),"CHECK: enter a price above zero",IF(NOT(OR(I1849="Approve proposed",I1849="Use my price")),"CHECK: choose a listed decision",IF(OR(NOT(ISNUMBER(L1849)),L1849&lt;=0,NOT(ISNUMBER(Y1849)),Y1849&lt;=0,X1849&gt;=1),"CHECK: price or base unavailable",IF(L1849/(Y1849*(1-X1849))-1&lt;0,"CHECK: price below local base","Ready")))))))))</f>
        <v>Kept current</v>
      </c>
      <c r="N1849" s="18">
        <v>3.15</v>
      </c>
      <c r="O1849" s="19">
        <v>0.4</v>
      </c>
      <c r="P1849" s="14">
        <v>0.4</v>
      </c>
      <c r="Q1849" s="20">
        <f>IF(AND(ISNUMBER(L1849),ISNUMBER(Y1849),Y1849&gt;0,X1849&lt;1),ROUND(L1849/(Y1849*(1-X1849))-1,4),"")</f>
        <v>0.4</v>
      </c>
      <c r="R1849" s="12">
        <v>0</v>
      </c>
      <c r="S1849" s="13">
        <f>IF(AND(ISNUMBER(E1849),E1849&gt;0,ISNUMBER(F1849)),R1849*(F1849/E1849-1)*(1-'Start Here'!$B$16),0)</f>
        <v>0</v>
      </c>
      <c r="T1849" s="17">
        <f>IF(AND(M1849="Ready",OR(I1849="Approve proposed",AND(I1849="Use my price",AND(ISNUMBER(J1849),J1849&gt;0))),ISNUMBER(L1849),E1849&gt;0),R1849*(L1849/E1849-1)*(1-'Start Here'!$B$16),0)</f>
        <v>0</v>
      </c>
      <c r="U1849" t="str" s="6">
        <v>SNAP: preserve existing selling price; Currently hidden; do not activate automatically</v>
      </c>
      <c r="V1849" t="str" s="21">
        <v>No</v>
      </c>
      <c r="W1849" t="str" s="21">
        <v>No</v>
      </c>
      <c r="X1849" s="22">
        <v>0</v>
      </c>
      <c r="Y1849" s="18">
        <v>2.25</v>
      </c>
      <c r="AB1849" t="str" s="6">
        <v>2026-10-01 10:41:27 UTC</v>
      </c>
      <c r="AC1849" t="str" s="6">
        <v>Local Line cache</v>
      </c>
      <c r="AD1849" s="23">
        <v>805984</v>
      </c>
      <c r="AE1849" s="23">
        <v>527048</v>
      </c>
      <c r="AF1849" t="str" s="23">
        <v>805984:527048:snap</v>
      </c>
      <c r="AG1849" t="str" s="23">
        <v>Yes</v>
      </c>
      <c r="AH1849" t="str" s="23">
        <v>Yes</v>
      </c>
      <c r="AI1849" s="18">
        <v>0</v>
      </c>
    </row>
    <row r="1850" ht="32" customHeight="1">
      <c r="A1850" t="str" s="7">
        <v>Little Wings</v>
      </c>
      <c r="B1850" t="str" s="7">
        <v>Purple Kohlrabi</v>
      </c>
      <c r="C1850" t="str" s="7">
        <v>1 lb</v>
      </c>
      <c r="D1850" t="str" s="7">
        <v>Herd Share Members</v>
      </c>
      <c r="E1850" s="12">
        <v>3.15</v>
      </c>
      <c r="F1850" s="13">
        <v>3.4</v>
      </c>
      <c r="G1850" s="13">
        <f>IF(AND(ISNUMBER(E1850),ISNUMBER(F1850)),F1850-E1850,"")</f>
        <v>0.25</v>
      </c>
      <c r="H1850" s="14">
        <f>IF(AND(ISNUMBER(E1850),E1850&gt;0,ISNUMBER(F1850)),F1850/E1850-1,"")</f>
        <v>0.0793650793650793</v>
      </c>
      <c r="I1850" t="str" s="15">
        <v>Unreviewed</v>
      </c>
      <c r="J1850" s="16"/>
      <c r="K1850" t="str" s="15">
        <v/>
      </c>
      <c r="L1850" s="17" t="str">
        <f>IF(AC1850="Local catalog","",IF(AG1850="Yes",IF(ISNUMBER(E1850),E1850,""),IF(I1850="Keep current",IF(ISNUMBER(E1850),E1850,""),IF(AH1850&lt;&gt;"Yes","",IF(I1850="Approve proposed",F1850,IF(AND(I1850="Use my price",AND(ISNUMBER(J1850),J1850&gt;0)),J1850,""))))))</f>
        <v/>
      </c>
      <c r="M1850" t="str" s="7">
        <f>IF(AND(AG1850="Yes",OR(I1850="Approve proposed",I1850="Use my price")),"CHECK: protected price kept current",IF(OR(I1850="Unreviewed",I1850=""),"Pending review",IF(I1850="Hold","On hold",IF(I1850="Keep current",IF(ISNUMBER(E1850),"Kept current","CHECK: no confirmed current price"),IF(AH1850&lt;&gt;"Yes","CHECK: source needs review",IF(AND(I1850="Use my price",NOT(AND(ISNUMBER(J1850),J1850&gt;0))),"CHECK: enter a price above zero",IF(NOT(OR(I1850="Approve proposed",I1850="Use my price")),"CHECK: choose a listed decision",IF(OR(NOT(ISNUMBER(L1850)),L1850&lt;=0,NOT(ISNUMBER(Y1850)),Y1850&lt;=0,X1850&gt;=1),"CHECK: price or base unavailable",IF(L1850/(Y1850*(1-X1850))-1&lt;0,"CHECK: price below local base","Ready")))))))))</f>
        <v>Pending review</v>
      </c>
      <c r="N1850" s="18">
        <v>3.15</v>
      </c>
      <c r="O1850" s="19">
        <v>0.4</v>
      </c>
      <c r="P1850" s="14">
        <v>0.5111</v>
      </c>
      <c r="Q1850" s="20" t="str">
        <f>IF(AND(ISNUMBER(L1850),ISNUMBER(Y1850),Y1850&gt;0,X1850&lt;1),ROUND(L1850/(Y1850*(1-X1850))-1,4),"")</f>
        <v/>
      </c>
      <c r="R1850" s="12">
        <v>117.95</v>
      </c>
      <c r="S1850" s="13">
        <f>IF(AND(ISNUMBER(E1850),E1850&gt;0,ISNUMBER(F1850)),R1850*(F1850/E1850-1)*(1-'Start Here'!$B$16),0)</f>
        <v>9.08027777777777</v>
      </c>
      <c r="T1850" s="17">
        <f>IF(AND(M1850="Ready",OR(I1850="Approve proposed",AND(I1850="Use my price",AND(ISNUMBER(J1850),J1850&gt;0))),ISNUMBER(L1850),E1850&gt;0),R1850*(L1850/E1850-1)*(1-'Start Here'!$B$16),0)</f>
        <v>0</v>
      </c>
      <c r="U1850" t="str" s="6">
        <v>Currently hidden; do not activate automatically</v>
      </c>
      <c r="V1850" t="str" s="21">
        <v>No</v>
      </c>
      <c r="W1850" t="str" s="21">
        <v>No</v>
      </c>
      <c r="X1850" s="22">
        <v>0</v>
      </c>
      <c r="Y1850" s="18">
        <v>2.25</v>
      </c>
      <c r="AB1850" t="str" s="6">
        <v>2026-10-01 10:41:27 UTC</v>
      </c>
      <c r="AC1850" t="str" s="6">
        <v>Local Line cache</v>
      </c>
      <c r="AD1850" s="23">
        <v>1129572</v>
      </c>
      <c r="AE1850" s="23">
        <v>963331</v>
      </c>
      <c r="AF1850" t="str" s="23">
        <v>1129572:963331:herdShare</v>
      </c>
      <c r="AG1850" t="str" s="23">
        <v>No</v>
      </c>
      <c r="AH1850" t="str" s="23">
        <v>Yes</v>
      </c>
      <c r="AI1850" s="18">
        <v>92.25</v>
      </c>
    </row>
    <row r="1851" ht="32" customHeight="1">
      <c r="A1851" t="str" s="7">
        <v>Little Wings</v>
      </c>
      <c r="B1851" t="str" s="7">
        <v>Purple Kohlrabi</v>
      </c>
      <c r="C1851" t="str" s="7">
        <v>1 lb</v>
      </c>
      <c r="D1851" t="str" s="7">
        <v>CSA Members</v>
      </c>
      <c r="E1851" s="12">
        <v>3.15</v>
      </c>
      <c r="F1851" s="13">
        <v>3.4</v>
      </c>
      <c r="G1851" s="13">
        <f>IF(AND(ISNUMBER(E1851),ISNUMBER(F1851)),F1851-E1851,"")</f>
        <v>0.25</v>
      </c>
      <c r="H1851" s="14">
        <f>IF(AND(ISNUMBER(E1851),E1851&gt;0,ISNUMBER(F1851)),F1851/E1851-1,"")</f>
        <v>0.0793650793650793</v>
      </c>
      <c r="I1851" t="str" s="15">
        <v>Unreviewed</v>
      </c>
      <c r="J1851" s="16"/>
      <c r="K1851" t="str" s="15">
        <v/>
      </c>
      <c r="L1851" s="17" t="str">
        <f>IF(AC1851="Local catalog","",IF(AG1851="Yes",IF(ISNUMBER(E1851),E1851,""),IF(I1851="Keep current",IF(ISNUMBER(E1851),E1851,""),IF(AH1851&lt;&gt;"Yes","",IF(I1851="Approve proposed",F1851,IF(AND(I1851="Use my price",AND(ISNUMBER(J1851),J1851&gt;0)),J1851,""))))))</f>
        <v/>
      </c>
      <c r="M1851" t="str" s="7">
        <f>IF(AND(AG1851="Yes",OR(I1851="Approve proposed",I1851="Use my price")),"CHECK: protected price kept current",IF(OR(I1851="Unreviewed",I1851=""),"Pending review",IF(I1851="Hold","On hold",IF(I1851="Keep current",IF(ISNUMBER(E1851),"Kept current","CHECK: no confirmed current price"),IF(AH1851&lt;&gt;"Yes","CHECK: source needs review",IF(AND(I1851="Use my price",NOT(AND(ISNUMBER(J1851),J1851&gt;0))),"CHECK: enter a price above zero",IF(NOT(OR(I1851="Approve proposed",I1851="Use my price")),"CHECK: choose a listed decision",IF(OR(NOT(ISNUMBER(L1851)),L1851&lt;=0,NOT(ISNUMBER(Y1851)),Y1851&lt;=0,X1851&gt;=1),"CHECK: price or base unavailable",IF(L1851/(Y1851*(1-X1851))-1&lt;0,"CHECK: price below local base","Ready")))))))))</f>
        <v>Pending review</v>
      </c>
      <c r="N1851" s="18">
        <v>3.15</v>
      </c>
      <c r="O1851" s="19">
        <v>0.4</v>
      </c>
      <c r="P1851" s="14">
        <v>0.5111</v>
      </c>
      <c r="Q1851" s="20" t="str">
        <f>IF(AND(ISNUMBER(L1851),ISNUMBER(Y1851),Y1851&gt;0,X1851&lt;1),ROUND(L1851/(Y1851*(1-X1851))-1,4),"")</f>
        <v/>
      </c>
      <c r="R1851" s="12">
        <v>0</v>
      </c>
      <c r="S1851" s="13">
        <f>IF(AND(ISNUMBER(E1851),E1851&gt;0,ISNUMBER(F1851)),R1851*(F1851/E1851-1)*(1-'Start Here'!$B$16),0)</f>
        <v>0</v>
      </c>
      <c r="T1851" s="17">
        <f>IF(AND(M1851="Ready",OR(I1851="Approve proposed",AND(I1851="Use my price",AND(ISNUMBER(J1851),J1851&gt;0))),ISNUMBER(L1851),E1851&gt;0),R1851*(L1851/E1851-1)*(1-'Start Here'!$B$16),0)</f>
        <v>0</v>
      </c>
      <c r="U1851" t="str" s="6">
        <v>Currently hidden; do not activate automatically</v>
      </c>
      <c r="V1851" t="str" s="21">
        <v>No</v>
      </c>
      <c r="W1851" t="str" s="21">
        <v>No</v>
      </c>
      <c r="X1851" s="22">
        <v>0</v>
      </c>
      <c r="Y1851" s="18">
        <v>2.25</v>
      </c>
      <c r="AB1851" t="str" s="6">
        <v>2026-10-01 10:41:27 UTC</v>
      </c>
      <c r="AC1851" t="str" s="6">
        <v>Local Line cache</v>
      </c>
      <c r="AD1851" s="23">
        <v>1129572</v>
      </c>
      <c r="AE1851" s="23">
        <v>963331</v>
      </c>
      <c r="AF1851" t="str" s="23">
        <v>1129572:963331:member</v>
      </c>
      <c r="AG1851" t="str" s="23">
        <v>No</v>
      </c>
      <c r="AH1851" t="str" s="23">
        <v>Yes</v>
      </c>
      <c r="AI1851" s="18">
        <v>0</v>
      </c>
    </row>
    <row r="1852" ht="32" customHeight="1">
      <c r="A1852" t="str" s="7">
        <v>Little Wings</v>
      </c>
      <c r="B1852" t="str" s="7">
        <v>Purple Kohlrabi</v>
      </c>
      <c r="C1852" t="str" s="7">
        <v>1 lb</v>
      </c>
      <c r="D1852" t="str" s="7">
        <v>Guest Basket</v>
      </c>
      <c r="E1852" s="12">
        <v>3.15</v>
      </c>
      <c r="F1852" s="13">
        <v>3.4</v>
      </c>
      <c r="G1852" s="13">
        <f>IF(AND(ISNUMBER(E1852),ISNUMBER(F1852)),F1852-E1852,"")</f>
        <v>0.25</v>
      </c>
      <c r="H1852" s="14">
        <f>IF(AND(ISNUMBER(E1852),E1852&gt;0,ISNUMBER(F1852)),F1852/E1852-1,"")</f>
        <v>0.0793650793650793</v>
      </c>
      <c r="I1852" t="str" s="15">
        <v>Unreviewed</v>
      </c>
      <c r="J1852" s="16"/>
      <c r="K1852" t="str" s="15">
        <v/>
      </c>
      <c r="L1852" s="17" t="str">
        <f>IF(AC1852="Local catalog","",IF(AG1852="Yes",IF(ISNUMBER(E1852),E1852,""),IF(I1852="Keep current",IF(ISNUMBER(E1852),E1852,""),IF(AH1852&lt;&gt;"Yes","",IF(I1852="Approve proposed",F1852,IF(AND(I1852="Use my price",AND(ISNUMBER(J1852),J1852&gt;0)),J1852,""))))))</f>
        <v/>
      </c>
      <c r="M1852" t="str" s="7">
        <f>IF(AND(AG1852="Yes",OR(I1852="Approve proposed",I1852="Use my price")),"CHECK: protected price kept current",IF(OR(I1852="Unreviewed",I1852=""),"Pending review",IF(I1852="Hold","On hold",IF(I1852="Keep current",IF(ISNUMBER(E1852),"Kept current","CHECK: no confirmed current price"),IF(AH1852&lt;&gt;"Yes","CHECK: source needs review",IF(AND(I1852="Use my price",NOT(AND(ISNUMBER(J1852),J1852&gt;0))),"CHECK: enter a price above zero",IF(NOT(OR(I1852="Approve proposed",I1852="Use my price")),"CHECK: choose a listed decision",IF(OR(NOT(ISNUMBER(L1852)),L1852&lt;=0,NOT(ISNUMBER(Y1852)),Y1852&lt;=0,X1852&gt;=1),"CHECK: price or base unavailable",IF(L1852/(Y1852*(1-X1852))-1&lt;0,"CHECK: price below local base","Ready")))))))))</f>
        <v>Pending review</v>
      </c>
      <c r="N1852" s="18">
        <v>3.15</v>
      </c>
      <c r="O1852" s="19">
        <v>0.4</v>
      </c>
      <c r="P1852" s="14">
        <v>0.5111</v>
      </c>
      <c r="Q1852" s="20" t="str">
        <f>IF(AND(ISNUMBER(L1852),ISNUMBER(Y1852),Y1852&gt;0,X1852&lt;1),ROUND(L1852/(Y1852*(1-X1852))-1,4),"")</f>
        <v/>
      </c>
      <c r="R1852" s="12">
        <v>5.949999999999999</v>
      </c>
      <c r="S1852" s="13">
        <f>IF(AND(ISNUMBER(E1852),E1852&gt;0,ISNUMBER(F1852)),R1852*(F1852/E1852-1)*(1-'Start Here'!$B$16),0)</f>
        <v>0.45805555555555516</v>
      </c>
      <c r="T1852" s="17">
        <f>IF(AND(M1852="Ready",OR(I1852="Approve proposed",AND(I1852="Use my price",AND(ISNUMBER(J1852),J1852&gt;0))),ISNUMBER(L1852),E1852&gt;0),R1852*(L1852/E1852-1)*(1-'Start Here'!$B$16),0)</f>
        <v>0</v>
      </c>
      <c r="U1852" t="str" s="6">
        <v>Currently hidden; do not activate automatically</v>
      </c>
      <c r="V1852" t="str" s="21">
        <v>No</v>
      </c>
      <c r="W1852" t="str" s="21">
        <v>No</v>
      </c>
      <c r="X1852" s="22">
        <v>0</v>
      </c>
      <c r="Y1852" s="18">
        <v>2.25</v>
      </c>
      <c r="AB1852" t="str" s="6">
        <v>2026-10-01 10:41:27 UTC</v>
      </c>
      <c r="AC1852" t="str" s="6">
        <v>Local Line cache</v>
      </c>
      <c r="AD1852" s="23">
        <v>1129572</v>
      </c>
      <c r="AE1852" s="23">
        <v>963331</v>
      </c>
      <c r="AF1852" t="str" s="23">
        <v>1129572:963331:guest</v>
      </c>
      <c r="AG1852" t="str" s="23">
        <v>No</v>
      </c>
      <c r="AH1852" t="str" s="23">
        <v>Yes</v>
      </c>
      <c r="AI1852" s="18">
        <v>4.5</v>
      </c>
    </row>
    <row r="1853" ht="32" customHeight="1">
      <c r="A1853" t="str" s="7">
        <v>Little Wings</v>
      </c>
      <c r="B1853" t="str" s="7">
        <v>Purple Kohlrabi</v>
      </c>
      <c r="C1853" t="str" s="7">
        <v>1 lb</v>
      </c>
      <c r="D1853" t="str" s="7">
        <v>SNAP</v>
      </c>
      <c r="E1853" s="12">
        <v>3.15</v>
      </c>
      <c r="F1853" s="13">
        <v>3.15</v>
      </c>
      <c r="G1853" s="13">
        <f>IF(AND(ISNUMBER(E1853),ISNUMBER(F1853)),F1853-E1853,"")</f>
        <v>0</v>
      </c>
      <c r="H1853" s="14">
        <f>IF(AND(ISNUMBER(E1853),E1853&gt;0,ISNUMBER(F1853)),F1853/E1853-1,"")</f>
        <v>0</v>
      </c>
      <c r="I1853" t="str" s="15">
        <v>Keep current</v>
      </c>
      <c r="J1853" s="16"/>
      <c r="K1853" t="str" s="15">
        <v/>
      </c>
      <c r="L1853" s="17">
        <f>IF(AC1853="Local catalog","",IF(AG1853="Yes",IF(ISNUMBER(E1853),E1853,""),IF(I1853="Keep current",IF(ISNUMBER(E1853),E1853,""),IF(AH1853&lt;&gt;"Yes","",IF(I1853="Approve proposed",F1853,IF(AND(I1853="Use my price",AND(ISNUMBER(J1853),J1853&gt;0)),J1853,""))))))</f>
        <v>3.15</v>
      </c>
      <c r="M1853" t="str" s="7">
        <f>IF(AND(AG1853="Yes",OR(I1853="Approve proposed",I1853="Use my price")),"CHECK: protected price kept current",IF(OR(I1853="Unreviewed",I1853=""),"Pending review",IF(I1853="Hold","On hold",IF(I1853="Keep current",IF(ISNUMBER(E1853),"Kept current","CHECK: no confirmed current price"),IF(AH1853&lt;&gt;"Yes","CHECK: source needs review",IF(AND(I1853="Use my price",NOT(AND(ISNUMBER(J1853),J1853&gt;0))),"CHECK: enter a price above zero",IF(NOT(OR(I1853="Approve proposed",I1853="Use my price")),"CHECK: choose a listed decision",IF(OR(NOT(ISNUMBER(L1853)),L1853&lt;=0,NOT(ISNUMBER(Y1853)),Y1853&lt;=0,X1853&gt;=1),"CHECK: price or base unavailable",IF(L1853/(Y1853*(1-X1853))-1&lt;0,"CHECK: price below local base","Ready")))))))))</f>
        <v>Kept current</v>
      </c>
      <c r="N1853" s="18">
        <v>3.15</v>
      </c>
      <c r="O1853" s="19">
        <v>0.4</v>
      </c>
      <c r="P1853" s="14">
        <v>0.4</v>
      </c>
      <c r="Q1853" s="20">
        <f>IF(AND(ISNUMBER(L1853),ISNUMBER(Y1853),Y1853&gt;0,X1853&lt;1),ROUND(L1853/(Y1853*(1-X1853))-1,4),"")</f>
        <v>0.4</v>
      </c>
      <c r="R1853" s="12">
        <v>0</v>
      </c>
      <c r="S1853" s="13">
        <f>IF(AND(ISNUMBER(E1853),E1853&gt;0,ISNUMBER(F1853)),R1853*(F1853/E1853-1)*(1-'Start Here'!$B$16),0)</f>
        <v>0</v>
      </c>
      <c r="T1853" s="17">
        <f>IF(AND(M1853="Ready",OR(I1853="Approve proposed",AND(I1853="Use my price",AND(ISNUMBER(J1853),J1853&gt;0))),ISNUMBER(L1853),E1853&gt;0),R1853*(L1853/E1853-1)*(1-'Start Here'!$B$16),0)</f>
        <v>0</v>
      </c>
      <c r="U1853" t="str" s="6">
        <v>SNAP: preserve existing selling price; Currently hidden; do not activate automatically</v>
      </c>
      <c r="V1853" t="str" s="21">
        <v>No</v>
      </c>
      <c r="W1853" t="str" s="21">
        <v>No</v>
      </c>
      <c r="X1853" s="22">
        <v>0</v>
      </c>
      <c r="Y1853" s="18">
        <v>2.25</v>
      </c>
      <c r="AB1853" t="str" s="6">
        <v>2026-10-01 10:41:27 UTC</v>
      </c>
      <c r="AC1853" t="str" s="6">
        <v>Local Line cache</v>
      </c>
      <c r="AD1853" s="23">
        <v>1129572</v>
      </c>
      <c r="AE1853" s="23">
        <v>963331</v>
      </c>
      <c r="AF1853" t="str" s="23">
        <v>1129572:963331:snap</v>
      </c>
      <c r="AG1853" t="str" s="23">
        <v>Yes</v>
      </c>
      <c r="AH1853" t="str" s="23">
        <v>Yes</v>
      </c>
      <c r="AI1853" s="18">
        <v>0</v>
      </c>
    </row>
    <row r="1854" ht="32" customHeight="1">
      <c r="A1854" t="str" s="7">
        <v>Little Wings</v>
      </c>
      <c r="B1854" t="str" s="7">
        <v>Purple Radish</v>
      </c>
      <c r="C1854" t="str" s="7">
        <v>bu</v>
      </c>
      <c r="D1854" t="str" s="7">
        <v>Herd Share Members</v>
      </c>
      <c r="E1854" s="12">
        <v>3.15</v>
      </c>
      <c r="F1854" s="13">
        <v>3.4</v>
      </c>
      <c r="G1854" s="13">
        <f>IF(AND(ISNUMBER(E1854),ISNUMBER(F1854)),F1854-E1854,"")</f>
        <v>0.25</v>
      </c>
      <c r="H1854" s="14">
        <f>IF(AND(ISNUMBER(E1854),E1854&gt;0,ISNUMBER(F1854)),F1854/E1854-1,"")</f>
        <v>0.0793650793650793</v>
      </c>
      <c r="I1854" t="str" s="15">
        <v>Unreviewed</v>
      </c>
      <c r="J1854" s="16"/>
      <c r="K1854" t="str" s="15">
        <v/>
      </c>
      <c r="L1854" s="17" t="str">
        <f>IF(AC1854="Local catalog","",IF(AG1854="Yes",IF(ISNUMBER(E1854),E1854,""),IF(I1854="Keep current",IF(ISNUMBER(E1854),E1854,""),IF(AH1854&lt;&gt;"Yes","",IF(I1854="Approve proposed",F1854,IF(AND(I1854="Use my price",AND(ISNUMBER(J1854),J1854&gt;0)),J1854,""))))))</f>
        <v/>
      </c>
      <c r="M1854" t="str" s="7">
        <f>IF(AND(AG1854="Yes",OR(I1854="Approve proposed",I1854="Use my price")),"CHECK: protected price kept current",IF(OR(I1854="Unreviewed",I1854=""),"Pending review",IF(I1854="Hold","On hold",IF(I1854="Keep current",IF(ISNUMBER(E1854),"Kept current","CHECK: no confirmed current price"),IF(AH1854&lt;&gt;"Yes","CHECK: source needs review",IF(AND(I1854="Use my price",NOT(AND(ISNUMBER(J1854),J1854&gt;0))),"CHECK: enter a price above zero",IF(NOT(OR(I1854="Approve proposed",I1854="Use my price")),"CHECK: choose a listed decision",IF(OR(NOT(ISNUMBER(L1854)),L1854&lt;=0,NOT(ISNUMBER(Y1854)),Y1854&lt;=0,X1854&gt;=1),"CHECK: price or base unavailable",IF(L1854/(Y1854*(1-X1854))-1&lt;0,"CHECK: price below local base","Ready")))))))))</f>
        <v>Pending review</v>
      </c>
      <c r="N1854" s="18">
        <v>3.15</v>
      </c>
      <c r="O1854" s="19">
        <v>0.4</v>
      </c>
      <c r="P1854" s="14">
        <v>0.5111</v>
      </c>
      <c r="Q1854" s="20" t="str">
        <f>IF(AND(ISNUMBER(L1854),ISNUMBER(Y1854),Y1854&gt;0,X1854&lt;1),ROUND(L1854/(Y1854*(1-X1854))-1,4),"")</f>
        <v/>
      </c>
      <c r="R1854" s="12">
        <v>89.6</v>
      </c>
      <c r="S1854" s="13">
        <f>IF(AND(ISNUMBER(E1854),E1854&gt;0,ISNUMBER(F1854)),R1854*(F1854/E1854-1)*(1-'Start Here'!$B$16),0)</f>
        <v>6.8977777777777725</v>
      </c>
      <c r="T1854" s="17">
        <f>IF(AND(M1854="Ready",OR(I1854="Approve proposed",AND(I1854="Use my price",AND(ISNUMBER(J1854),J1854&gt;0))),ISNUMBER(L1854),E1854&gt;0),R1854*(L1854/E1854-1)*(1-'Start Here'!$B$16),0)</f>
        <v>0</v>
      </c>
      <c r="U1854" t="str" s="6">
        <v>Currently hidden; do not activate automatically</v>
      </c>
      <c r="V1854" t="str" s="21">
        <v>No</v>
      </c>
      <c r="W1854" t="str" s="21">
        <v>No</v>
      </c>
      <c r="X1854" s="22">
        <v>0</v>
      </c>
      <c r="Y1854" s="18">
        <v>2.25</v>
      </c>
      <c r="AB1854" t="str" s="6">
        <v>2026-10-01 10:41:27 UTC</v>
      </c>
      <c r="AC1854" t="str" s="6">
        <v>Local Line cache</v>
      </c>
      <c r="AD1854" s="23">
        <v>1108544</v>
      </c>
      <c r="AE1854" s="23">
        <v>927365</v>
      </c>
      <c r="AF1854" t="str" s="23">
        <v>1108544:927365:herdShare</v>
      </c>
      <c r="AG1854" t="str" s="23">
        <v>No</v>
      </c>
      <c r="AH1854" t="str" s="23">
        <v>Yes</v>
      </c>
      <c r="AI1854" s="18">
        <v>72</v>
      </c>
    </row>
    <row r="1855" ht="32" customHeight="1">
      <c r="A1855" t="str" s="7">
        <v>Little Wings</v>
      </c>
      <c r="B1855" t="str" s="7">
        <v>Purple Radish</v>
      </c>
      <c r="C1855" t="str" s="7">
        <v>bu</v>
      </c>
      <c r="D1855" t="str" s="7">
        <v>CSA Members</v>
      </c>
      <c r="E1855" s="12">
        <v>3.15</v>
      </c>
      <c r="F1855" s="13">
        <v>3.4</v>
      </c>
      <c r="G1855" s="13">
        <f>IF(AND(ISNUMBER(E1855),ISNUMBER(F1855)),F1855-E1855,"")</f>
        <v>0.25</v>
      </c>
      <c r="H1855" s="14">
        <f>IF(AND(ISNUMBER(E1855),E1855&gt;0,ISNUMBER(F1855)),F1855/E1855-1,"")</f>
        <v>0.0793650793650793</v>
      </c>
      <c r="I1855" t="str" s="15">
        <v>Unreviewed</v>
      </c>
      <c r="J1855" s="16"/>
      <c r="K1855" t="str" s="15">
        <v/>
      </c>
      <c r="L1855" s="17" t="str">
        <f>IF(AC1855="Local catalog","",IF(AG1855="Yes",IF(ISNUMBER(E1855),E1855,""),IF(I1855="Keep current",IF(ISNUMBER(E1855),E1855,""),IF(AH1855&lt;&gt;"Yes","",IF(I1855="Approve proposed",F1855,IF(AND(I1855="Use my price",AND(ISNUMBER(J1855),J1855&gt;0)),J1855,""))))))</f>
        <v/>
      </c>
      <c r="M1855" t="str" s="7">
        <f>IF(AND(AG1855="Yes",OR(I1855="Approve proposed",I1855="Use my price")),"CHECK: protected price kept current",IF(OR(I1855="Unreviewed",I1855=""),"Pending review",IF(I1855="Hold","On hold",IF(I1855="Keep current",IF(ISNUMBER(E1855),"Kept current","CHECK: no confirmed current price"),IF(AH1855&lt;&gt;"Yes","CHECK: source needs review",IF(AND(I1855="Use my price",NOT(AND(ISNUMBER(J1855),J1855&gt;0))),"CHECK: enter a price above zero",IF(NOT(OR(I1855="Approve proposed",I1855="Use my price")),"CHECK: choose a listed decision",IF(OR(NOT(ISNUMBER(L1855)),L1855&lt;=0,NOT(ISNUMBER(Y1855)),Y1855&lt;=0,X1855&gt;=1),"CHECK: price or base unavailable",IF(L1855/(Y1855*(1-X1855))-1&lt;0,"CHECK: price below local base","Ready")))))))))</f>
        <v>Pending review</v>
      </c>
      <c r="N1855" s="18">
        <v>3.15</v>
      </c>
      <c r="O1855" s="19">
        <v>0.4</v>
      </c>
      <c r="P1855" s="14">
        <v>0.5111</v>
      </c>
      <c r="Q1855" s="20" t="str">
        <f>IF(AND(ISNUMBER(L1855),ISNUMBER(Y1855),Y1855&gt;0,X1855&lt;1),ROUND(L1855/(Y1855*(1-X1855))-1,4),"")</f>
        <v/>
      </c>
      <c r="R1855" s="12">
        <v>0</v>
      </c>
      <c r="S1855" s="13">
        <f>IF(AND(ISNUMBER(E1855),E1855&gt;0,ISNUMBER(F1855)),R1855*(F1855/E1855-1)*(1-'Start Here'!$B$16),0)</f>
        <v>0</v>
      </c>
      <c r="T1855" s="17">
        <f>IF(AND(M1855="Ready",OR(I1855="Approve proposed",AND(I1855="Use my price",AND(ISNUMBER(J1855),J1855&gt;0))),ISNUMBER(L1855),E1855&gt;0),R1855*(L1855/E1855-1)*(1-'Start Here'!$B$16),0)</f>
        <v>0</v>
      </c>
      <c r="U1855" t="str" s="6">
        <v>Currently hidden; do not activate automatically</v>
      </c>
      <c r="V1855" t="str" s="21">
        <v>No</v>
      </c>
      <c r="W1855" t="str" s="21">
        <v>No</v>
      </c>
      <c r="X1855" s="22">
        <v>0</v>
      </c>
      <c r="Y1855" s="18">
        <v>2.25</v>
      </c>
      <c r="AB1855" t="str" s="6">
        <v>2026-10-01 10:41:27 UTC</v>
      </c>
      <c r="AC1855" t="str" s="6">
        <v>Local Line cache</v>
      </c>
      <c r="AD1855" s="23">
        <v>1108544</v>
      </c>
      <c r="AE1855" s="23">
        <v>927365</v>
      </c>
      <c r="AF1855" t="str" s="23">
        <v>1108544:927365:member</v>
      </c>
      <c r="AG1855" t="str" s="23">
        <v>No</v>
      </c>
      <c r="AH1855" t="str" s="23">
        <v>Yes</v>
      </c>
      <c r="AI1855" s="18">
        <v>0</v>
      </c>
    </row>
    <row r="1856" ht="32" customHeight="1">
      <c r="A1856" t="str" s="7">
        <v>Little Wings</v>
      </c>
      <c r="B1856" t="str" s="7">
        <v>Purple Radish</v>
      </c>
      <c r="C1856" t="str" s="7">
        <v>bu</v>
      </c>
      <c r="D1856" t="str" s="7">
        <v>Guest Basket</v>
      </c>
      <c r="E1856" s="12">
        <v>3.15</v>
      </c>
      <c r="F1856" s="13">
        <v>3.4</v>
      </c>
      <c r="G1856" s="13">
        <f>IF(AND(ISNUMBER(E1856),ISNUMBER(F1856)),F1856-E1856,"")</f>
        <v>0.25</v>
      </c>
      <c r="H1856" s="14">
        <f>IF(AND(ISNUMBER(E1856),E1856&gt;0,ISNUMBER(F1856)),F1856/E1856-1,"")</f>
        <v>0.0793650793650793</v>
      </c>
      <c r="I1856" t="str" s="15">
        <v>Unreviewed</v>
      </c>
      <c r="J1856" s="16"/>
      <c r="K1856" t="str" s="15">
        <v/>
      </c>
      <c r="L1856" s="17" t="str">
        <f>IF(AC1856="Local catalog","",IF(AG1856="Yes",IF(ISNUMBER(E1856),E1856,""),IF(I1856="Keep current",IF(ISNUMBER(E1856),E1856,""),IF(AH1856&lt;&gt;"Yes","",IF(I1856="Approve proposed",F1856,IF(AND(I1856="Use my price",AND(ISNUMBER(J1856),J1856&gt;0)),J1856,""))))))</f>
        <v/>
      </c>
      <c r="M1856" t="str" s="7">
        <f>IF(AND(AG1856="Yes",OR(I1856="Approve proposed",I1856="Use my price")),"CHECK: protected price kept current",IF(OR(I1856="Unreviewed",I1856=""),"Pending review",IF(I1856="Hold","On hold",IF(I1856="Keep current",IF(ISNUMBER(E1856),"Kept current","CHECK: no confirmed current price"),IF(AH1856&lt;&gt;"Yes","CHECK: source needs review",IF(AND(I1856="Use my price",NOT(AND(ISNUMBER(J1856),J1856&gt;0))),"CHECK: enter a price above zero",IF(NOT(OR(I1856="Approve proposed",I1856="Use my price")),"CHECK: choose a listed decision",IF(OR(NOT(ISNUMBER(L1856)),L1856&lt;=0,NOT(ISNUMBER(Y1856)),Y1856&lt;=0,X1856&gt;=1),"CHECK: price or base unavailable",IF(L1856/(Y1856*(1-X1856))-1&lt;0,"CHECK: price below local base","Ready")))))))))</f>
        <v>Pending review</v>
      </c>
      <c r="N1856" s="18">
        <v>3.15</v>
      </c>
      <c r="O1856" s="19">
        <v>0.4</v>
      </c>
      <c r="P1856" s="14">
        <v>0.5111</v>
      </c>
      <c r="Q1856" s="20" t="str">
        <f>IF(AND(ISNUMBER(L1856),ISNUMBER(Y1856),Y1856&gt;0,X1856&lt;1),ROUND(L1856/(Y1856*(1-X1856))-1,4),"")</f>
        <v/>
      </c>
      <c r="R1856" s="12">
        <v>8.399999999999999</v>
      </c>
      <c r="S1856" s="13">
        <f>IF(AND(ISNUMBER(E1856),E1856&gt;0,ISNUMBER(F1856)),R1856*(F1856/E1856-1)*(1-'Start Here'!$B$16),0)</f>
        <v>0.6466666666666661</v>
      </c>
      <c r="T1856" s="17">
        <f>IF(AND(M1856="Ready",OR(I1856="Approve proposed",AND(I1856="Use my price",AND(ISNUMBER(J1856),J1856&gt;0))),ISNUMBER(L1856),E1856&gt;0),R1856*(L1856/E1856-1)*(1-'Start Here'!$B$16),0)</f>
        <v>0</v>
      </c>
      <c r="U1856" t="str" s="6">
        <v>Currently hidden; do not activate automatically</v>
      </c>
      <c r="V1856" t="str" s="21">
        <v>No</v>
      </c>
      <c r="W1856" t="str" s="21">
        <v>No</v>
      </c>
      <c r="X1856" s="22">
        <v>0</v>
      </c>
      <c r="Y1856" s="18">
        <v>2.25</v>
      </c>
      <c r="AB1856" t="str" s="6">
        <v>2026-10-01 10:41:27 UTC</v>
      </c>
      <c r="AC1856" t="str" s="6">
        <v>Local Line cache</v>
      </c>
      <c r="AD1856" s="23">
        <v>1108544</v>
      </c>
      <c r="AE1856" s="23">
        <v>927365</v>
      </c>
      <c r="AF1856" t="str" s="23">
        <v>1108544:927365:guest</v>
      </c>
      <c r="AG1856" t="str" s="23">
        <v>No</v>
      </c>
      <c r="AH1856" t="str" s="23">
        <v>Yes</v>
      </c>
      <c r="AI1856" s="18">
        <v>6.75</v>
      </c>
    </row>
    <row r="1857" ht="32" customHeight="1">
      <c r="A1857" t="str" s="7">
        <v>Little Wings</v>
      </c>
      <c r="B1857" t="str" s="7">
        <v>Purple Radish</v>
      </c>
      <c r="C1857" t="str" s="7">
        <v>bu</v>
      </c>
      <c r="D1857" t="str" s="7">
        <v>SNAP</v>
      </c>
      <c r="E1857" s="12">
        <v>3.15</v>
      </c>
      <c r="F1857" s="13">
        <v>3.15</v>
      </c>
      <c r="G1857" s="13">
        <f>IF(AND(ISNUMBER(E1857),ISNUMBER(F1857)),F1857-E1857,"")</f>
        <v>0</v>
      </c>
      <c r="H1857" s="14">
        <f>IF(AND(ISNUMBER(E1857),E1857&gt;0,ISNUMBER(F1857)),F1857/E1857-1,"")</f>
        <v>0</v>
      </c>
      <c r="I1857" t="str" s="15">
        <v>Keep current</v>
      </c>
      <c r="J1857" s="16"/>
      <c r="K1857" t="str" s="15">
        <v/>
      </c>
      <c r="L1857" s="17">
        <f>IF(AC1857="Local catalog","",IF(AG1857="Yes",IF(ISNUMBER(E1857),E1857,""),IF(I1857="Keep current",IF(ISNUMBER(E1857),E1857,""),IF(AH1857&lt;&gt;"Yes","",IF(I1857="Approve proposed",F1857,IF(AND(I1857="Use my price",AND(ISNUMBER(J1857),J1857&gt;0)),J1857,""))))))</f>
        <v>3.15</v>
      </c>
      <c r="M1857" t="str" s="7">
        <f>IF(AND(AG1857="Yes",OR(I1857="Approve proposed",I1857="Use my price")),"CHECK: protected price kept current",IF(OR(I1857="Unreviewed",I1857=""),"Pending review",IF(I1857="Hold","On hold",IF(I1857="Keep current",IF(ISNUMBER(E1857),"Kept current","CHECK: no confirmed current price"),IF(AH1857&lt;&gt;"Yes","CHECK: source needs review",IF(AND(I1857="Use my price",NOT(AND(ISNUMBER(J1857),J1857&gt;0))),"CHECK: enter a price above zero",IF(NOT(OR(I1857="Approve proposed",I1857="Use my price")),"CHECK: choose a listed decision",IF(OR(NOT(ISNUMBER(L1857)),L1857&lt;=0,NOT(ISNUMBER(Y1857)),Y1857&lt;=0,X1857&gt;=1),"CHECK: price or base unavailable",IF(L1857/(Y1857*(1-X1857))-1&lt;0,"CHECK: price below local base","Ready")))))))))</f>
        <v>Kept current</v>
      </c>
      <c r="N1857" s="18">
        <v>3.15</v>
      </c>
      <c r="O1857" s="19">
        <v>0.4</v>
      </c>
      <c r="P1857" s="14">
        <v>0.4</v>
      </c>
      <c r="Q1857" s="20">
        <f>IF(AND(ISNUMBER(L1857),ISNUMBER(Y1857),Y1857&gt;0,X1857&lt;1),ROUND(L1857/(Y1857*(1-X1857))-1,4),"")</f>
        <v>0.4</v>
      </c>
      <c r="R1857" s="12">
        <v>0</v>
      </c>
      <c r="S1857" s="13">
        <f>IF(AND(ISNUMBER(E1857),E1857&gt;0,ISNUMBER(F1857)),R1857*(F1857/E1857-1)*(1-'Start Here'!$B$16),0)</f>
        <v>0</v>
      </c>
      <c r="T1857" s="17">
        <f>IF(AND(M1857="Ready",OR(I1857="Approve proposed",AND(I1857="Use my price",AND(ISNUMBER(J1857),J1857&gt;0))),ISNUMBER(L1857),E1857&gt;0),R1857*(L1857/E1857-1)*(1-'Start Here'!$B$16),0)</f>
        <v>0</v>
      </c>
      <c r="U1857" t="str" s="6">
        <v>SNAP: preserve existing selling price; Currently hidden; do not activate automatically</v>
      </c>
      <c r="V1857" t="str" s="21">
        <v>No</v>
      </c>
      <c r="W1857" t="str" s="21">
        <v>No</v>
      </c>
      <c r="X1857" s="22">
        <v>0</v>
      </c>
      <c r="Y1857" s="18">
        <v>2.25</v>
      </c>
      <c r="AB1857" t="str" s="6">
        <v>2026-10-01 10:41:27 UTC</v>
      </c>
      <c r="AC1857" t="str" s="6">
        <v>Local Line cache</v>
      </c>
      <c r="AD1857" s="23">
        <v>1108544</v>
      </c>
      <c r="AE1857" s="23">
        <v>927365</v>
      </c>
      <c r="AF1857" t="str" s="23">
        <v>1108544:927365:snap</v>
      </c>
      <c r="AG1857" t="str" s="23">
        <v>Yes</v>
      </c>
      <c r="AH1857" t="str" s="23">
        <v>Yes</v>
      </c>
      <c r="AI1857" s="18">
        <v>0</v>
      </c>
    </row>
    <row r="1858" ht="32" customHeight="1">
      <c r="A1858" t="str" s="7">
        <v>Little Wings</v>
      </c>
      <c r="B1858" t="str" s="7">
        <v>Purple Scallions</v>
      </c>
      <c r="C1858" t="str" s="7">
        <v>each</v>
      </c>
      <c r="D1858" t="str" s="7">
        <v>Herd Share Members</v>
      </c>
      <c r="E1858" s="12">
        <v>2.8</v>
      </c>
      <c r="F1858" s="13">
        <v>3.02</v>
      </c>
      <c r="G1858" s="13">
        <f>IF(AND(ISNUMBER(E1858),ISNUMBER(F1858)),F1858-E1858,"")</f>
        <v>0.22</v>
      </c>
      <c r="H1858" s="14">
        <f>IF(AND(ISNUMBER(E1858),E1858&gt;0,ISNUMBER(F1858)),F1858/E1858-1,"")</f>
        <v>0.07857142857142874</v>
      </c>
      <c r="I1858" t="str" s="15">
        <v>Unreviewed</v>
      </c>
      <c r="J1858" s="16"/>
      <c r="K1858" t="str" s="15">
        <v/>
      </c>
      <c r="L1858" s="17" t="str">
        <f>IF(AC1858="Local catalog","",IF(AG1858="Yes",IF(ISNUMBER(E1858),E1858,""),IF(I1858="Keep current",IF(ISNUMBER(E1858),E1858,""),IF(AH1858&lt;&gt;"Yes","",IF(I1858="Approve proposed",F1858,IF(AND(I1858="Use my price",AND(ISNUMBER(J1858),J1858&gt;0)),J1858,""))))))</f>
        <v/>
      </c>
      <c r="M1858" t="str" s="7">
        <f>IF(AND(AG1858="Yes",OR(I1858="Approve proposed",I1858="Use my price")),"CHECK: protected price kept current",IF(OR(I1858="Unreviewed",I1858=""),"Pending review",IF(I1858="Hold","On hold",IF(I1858="Keep current",IF(ISNUMBER(E1858),"Kept current","CHECK: no confirmed current price"),IF(AH1858&lt;&gt;"Yes","CHECK: source needs review",IF(AND(I1858="Use my price",NOT(AND(ISNUMBER(J1858),J1858&gt;0))),"CHECK: enter a price above zero",IF(NOT(OR(I1858="Approve proposed",I1858="Use my price")),"CHECK: choose a listed decision",IF(OR(NOT(ISNUMBER(L1858)),L1858&lt;=0,NOT(ISNUMBER(Y1858)),Y1858&lt;=0,X1858&gt;=1),"CHECK: price or base unavailable",IF(L1858/(Y1858*(1-X1858))-1&lt;0,"CHECK: price below local base","Ready")))))))))</f>
        <v>Pending review</v>
      </c>
      <c r="N1858" s="18">
        <v>2.8</v>
      </c>
      <c r="O1858" s="19">
        <v>0.4</v>
      </c>
      <c r="P1858" s="14">
        <v>0.51</v>
      </c>
      <c r="Q1858" s="20" t="str">
        <f>IF(AND(ISNUMBER(L1858),ISNUMBER(Y1858),Y1858&gt;0,X1858&lt;1),ROUND(L1858/(Y1858*(1-X1858))-1,4),"")</f>
        <v/>
      </c>
      <c r="R1858" s="12">
        <v>187.6</v>
      </c>
      <c r="S1858" s="13">
        <f>IF(AND(ISNUMBER(E1858),E1858&gt;0,ISNUMBER(F1858)),R1858*(F1858/E1858-1)*(1-'Start Here'!$B$16),0)</f>
        <v>14.297800000000029</v>
      </c>
      <c r="T1858" s="17">
        <f>IF(AND(M1858="Ready",OR(I1858="Approve proposed",AND(I1858="Use my price",AND(ISNUMBER(J1858),J1858&gt;0))),ISNUMBER(L1858),E1858&gt;0),R1858*(L1858/E1858-1)*(1-'Start Here'!$B$16),0)</f>
        <v>0</v>
      </c>
      <c r="U1858" t="str" s="6">
        <v>Currently hidden; do not activate automatically</v>
      </c>
      <c r="V1858" t="str" s="21">
        <v>No</v>
      </c>
      <c r="W1858" t="str" s="21">
        <v>No</v>
      </c>
      <c r="X1858" s="22">
        <v>0</v>
      </c>
      <c r="Y1858" s="18">
        <v>2</v>
      </c>
      <c r="AB1858" t="str" s="6">
        <v>2026-10-01 10:41:27 UTC</v>
      </c>
      <c r="AC1858" t="str" s="6">
        <v>Local Line cache</v>
      </c>
      <c r="AD1858" s="23">
        <v>805990</v>
      </c>
      <c r="AE1858" s="23">
        <v>527049</v>
      </c>
      <c r="AF1858" t="str" s="23">
        <v>805990:527049:herdShare</v>
      </c>
      <c r="AG1858" t="str" s="23">
        <v>No</v>
      </c>
      <c r="AH1858" t="str" s="23">
        <v>Yes</v>
      </c>
      <c r="AI1858" s="18">
        <v>134</v>
      </c>
    </row>
    <row r="1859" ht="32" customHeight="1">
      <c r="A1859" t="str" s="7">
        <v>Little Wings</v>
      </c>
      <c r="B1859" t="str" s="7">
        <v>Purple Scallions</v>
      </c>
      <c r="C1859" t="str" s="7">
        <v>each</v>
      </c>
      <c r="D1859" t="str" s="7">
        <v>CSA Members</v>
      </c>
      <c r="E1859" s="12">
        <v>2.8</v>
      </c>
      <c r="F1859" s="13">
        <v>3.02</v>
      </c>
      <c r="G1859" s="13">
        <f>IF(AND(ISNUMBER(E1859),ISNUMBER(F1859)),F1859-E1859,"")</f>
        <v>0.22</v>
      </c>
      <c r="H1859" s="14">
        <f>IF(AND(ISNUMBER(E1859),E1859&gt;0,ISNUMBER(F1859)),F1859/E1859-1,"")</f>
        <v>0.07857142857142874</v>
      </c>
      <c r="I1859" t="str" s="15">
        <v>Unreviewed</v>
      </c>
      <c r="J1859" s="16"/>
      <c r="K1859" t="str" s="15">
        <v/>
      </c>
      <c r="L1859" s="17" t="str">
        <f>IF(AC1859="Local catalog","",IF(AG1859="Yes",IF(ISNUMBER(E1859),E1859,""),IF(I1859="Keep current",IF(ISNUMBER(E1859),E1859,""),IF(AH1859&lt;&gt;"Yes","",IF(I1859="Approve proposed",F1859,IF(AND(I1859="Use my price",AND(ISNUMBER(J1859),J1859&gt;0)),J1859,""))))))</f>
        <v/>
      </c>
      <c r="M1859" t="str" s="7">
        <f>IF(AND(AG1859="Yes",OR(I1859="Approve proposed",I1859="Use my price")),"CHECK: protected price kept current",IF(OR(I1859="Unreviewed",I1859=""),"Pending review",IF(I1859="Hold","On hold",IF(I1859="Keep current",IF(ISNUMBER(E1859),"Kept current","CHECK: no confirmed current price"),IF(AH1859&lt;&gt;"Yes","CHECK: source needs review",IF(AND(I1859="Use my price",NOT(AND(ISNUMBER(J1859),J1859&gt;0))),"CHECK: enter a price above zero",IF(NOT(OR(I1859="Approve proposed",I1859="Use my price")),"CHECK: choose a listed decision",IF(OR(NOT(ISNUMBER(L1859)),L1859&lt;=0,NOT(ISNUMBER(Y1859)),Y1859&lt;=0,X1859&gt;=1),"CHECK: price or base unavailable",IF(L1859/(Y1859*(1-X1859))-1&lt;0,"CHECK: price below local base","Ready")))))))))</f>
        <v>Pending review</v>
      </c>
      <c r="N1859" s="18">
        <v>2.8</v>
      </c>
      <c r="O1859" s="19">
        <v>0.4</v>
      </c>
      <c r="P1859" s="14">
        <v>0.51</v>
      </c>
      <c r="Q1859" s="20" t="str">
        <f>IF(AND(ISNUMBER(L1859),ISNUMBER(Y1859),Y1859&gt;0,X1859&lt;1),ROUND(L1859/(Y1859*(1-X1859))-1,4),"")</f>
        <v/>
      </c>
      <c r="R1859" s="12">
        <v>0</v>
      </c>
      <c r="S1859" s="13">
        <f>IF(AND(ISNUMBER(E1859),E1859&gt;0,ISNUMBER(F1859)),R1859*(F1859/E1859-1)*(1-'Start Here'!$B$16),0)</f>
        <v>0</v>
      </c>
      <c r="T1859" s="17">
        <f>IF(AND(M1859="Ready",OR(I1859="Approve proposed",AND(I1859="Use my price",AND(ISNUMBER(J1859),J1859&gt;0))),ISNUMBER(L1859),E1859&gt;0),R1859*(L1859/E1859-1)*(1-'Start Here'!$B$16),0)</f>
        <v>0</v>
      </c>
      <c r="U1859" t="str" s="6">
        <v>Currently hidden; do not activate automatically</v>
      </c>
      <c r="V1859" t="str" s="21">
        <v>No</v>
      </c>
      <c r="W1859" t="str" s="21">
        <v>No</v>
      </c>
      <c r="X1859" s="22">
        <v>0</v>
      </c>
      <c r="Y1859" s="18">
        <v>2</v>
      </c>
      <c r="AB1859" t="str" s="6">
        <v>2026-10-01 10:41:27 UTC</v>
      </c>
      <c r="AC1859" t="str" s="6">
        <v>Local Line cache</v>
      </c>
      <c r="AD1859" s="23">
        <v>805990</v>
      </c>
      <c r="AE1859" s="23">
        <v>527049</v>
      </c>
      <c r="AF1859" t="str" s="23">
        <v>805990:527049:member</v>
      </c>
      <c r="AG1859" t="str" s="23">
        <v>No</v>
      </c>
      <c r="AH1859" t="str" s="23">
        <v>Yes</v>
      </c>
      <c r="AI1859" s="18">
        <v>0</v>
      </c>
    </row>
    <row r="1860" ht="32" customHeight="1">
      <c r="A1860" t="str" s="7">
        <v>Little Wings</v>
      </c>
      <c r="B1860" t="str" s="7">
        <v>Purple Scallions</v>
      </c>
      <c r="C1860" t="str" s="7">
        <v>each</v>
      </c>
      <c r="D1860" t="str" s="7">
        <v>Guest Basket</v>
      </c>
      <c r="E1860" s="12">
        <v>2.8</v>
      </c>
      <c r="F1860" s="13">
        <v>3.02</v>
      </c>
      <c r="G1860" s="13">
        <f>IF(AND(ISNUMBER(E1860),ISNUMBER(F1860)),F1860-E1860,"")</f>
        <v>0.22</v>
      </c>
      <c r="H1860" s="14">
        <f>IF(AND(ISNUMBER(E1860),E1860&gt;0,ISNUMBER(F1860)),F1860/E1860-1,"")</f>
        <v>0.07857142857142874</v>
      </c>
      <c r="I1860" t="str" s="15">
        <v>Unreviewed</v>
      </c>
      <c r="J1860" s="16"/>
      <c r="K1860" t="str" s="15">
        <v/>
      </c>
      <c r="L1860" s="17" t="str">
        <f>IF(AC1860="Local catalog","",IF(AG1860="Yes",IF(ISNUMBER(E1860),E1860,""),IF(I1860="Keep current",IF(ISNUMBER(E1860),E1860,""),IF(AH1860&lt;&gt;"Yes","",IF(I1860="Approve proposed",F1860,IF(AND(I1860="Use my price",AND(ISNUMBER(J1860),J1860&gt;0)),J1860,""))))))</f>
        <v/>
      </c>
      <c r="M1860" t="str" s="7">
        <f>IF(AND(AG1860="Yes",OR(I1860="Approve proposed",I1860="Use my price")),"CHECK: protected price kept current",IF(OR(I1860="Unreviewed",I1860=""),"Pending review",IF(I1860="Hold","On hold",IF(I1860="Keep current",IF(ISNUMBER(E1860),"Kept current","CHECK: no confirmed current price"),IF(AH1860&lt;&gt;"Yes","CHECK: source needs review",IF(AND(I1860="Use my price",NOT(AND(ISNUMBER(J1860),J1860&gt;0))),"CHECK: enter a price above zero",IF(NOT(OR(I1860="Approve proposed",I1860="Use my price")),"CHECK: choose a listed decision",IF(OR(NOT(ISNUMBER(L1860)),L1860&lt;=0,NOT(ISNUMBER(Y1860)),Y1860&lt;=0,X1860&gt;=1),"CHECK: price or base unavailable",IF(L1860/(Y1860*(1-X1860))-1&lt;0,"CHECK: price below local base","Ready")))))))))</f>
        <v>Pending review</v>
      </c>
      <c r="N1860" s="18">
        <v>2.8</v>
      </c>
      <c r="O1860" s="19">
        <v>0.4</v>
      </c>
      <c r="P1860" s="14">
        <v>0.51</v>
      </c>
      <c r="Q1860" s="20" t="str">
        <f>IF(AND(ISNUMBER(L1860),ISNUMBER(Y1860),Y1860&gt;0,X1860&lt;1),ROUND(L1860/(Y1860*(1-X1860))-1,4),"")</f>
        <v/>
      </c>
      <c r="R1860" s="12">
        <v>16.8</v>
      </c>
      <c r="S1860" s="13">
        <f>IF(AND(ISNUMBER(E1860),E1860&gt;0,ISNUMBER(F1860)),R1860*(F1860/E1860-1)*(1-'Start Here'!$B$16),0)</f>
        <v>1.2804000000000026</v>
      </c>
      <c r="T1860" s="17">
        <f>IF(AND(M1860="Ready",OR(I1860="Approve proposed",AND(I1860="Use my price",AND(ISNUMBER(J1860),J1860&gt;0))),ISNUMBER(L1860),E1860&gt;0),R1860*(L1860/E1860-1)*(1-'Start Here'!$B$16),0)</f>
        <v>0</v>
      </c>
      <c r="U1860" t="str" s="6">
        <v>Currently hidden; do not activate automatically</v>
      </c>
      <c r="V1860" t="str" s="21">
        <v>No</v>
      </c>
      <c r="W1860" t="str" s="21">
        <v>No</v>
      </c>
      <c r="X1860" s="22">
        <v>0</v>
      </c>
      <c r="Y1860" s="18">
        <v>2</v>
      </c>
      <c r="AB1860" t="str" s="6">
        <v>2026-10-01 10:41:27 UTC</v>
      </c>
      <c r="AC1860" t="str" s="6">
        <v>Local Line cache</v>
      </c>
      <c r="AD1860" s="23">
        <v>805990</v>
      </c>
      <c r="AE1860" s="23">
        <v>527049</v>
      </c>
      <c r="AF1860" t="str" s="23">
        <v>805990:527049:guest</v>
      </c>
      <c r="AG1860" t="str" s="23">
        <v>No</v>
      </c>
      <c r="AH1860" t="str" s="23">
        <v>Yes</v>
      </c>
      <c r="AI1860" s="18">
        <v>12</v>
      </c>
    </row>
    <row r="1861" ht="32" customHeight="1">
      <c r="A1861" t="str" s="7">
        <v>Little Wings</v>
      </c>
      <c r="B1861" t="str" s="7">
        <v>Purple Scallions</v>
      </c>
      <c r="C1861" t="str" s="7">
        <v>each</v>
      </c>
      <c r="D1861" t="str" s="7">
        <v>SNAP</v>
      </c>
      <c r="E1861" s="12">
        <v>2.8</v>
      </c>
      <c r="F1861" s="13">
        <v>2.8</v>
      </c>
      <c r="G1861" s="13">
        <f>IF(AND(ISNUMBER(E1861),ISNUMBER(F1861)),F1861-E1861,"")</f>
        <v>0</v>
      </c>
      <c r="H1861" s="14">
        <f>IF(AND(ISNUMBER(E1861),E1861&gt;0,ISNUMBER(F1861)),F1861/E1861-1,"")</f>
        <v>0</v>
      </c>
      <c r="I1861" t="str" s="15">
        <v>Keep current</v>
      </c>
      <c r="J1861" s="16"/>
      <c r="K1861" t="str" s="15">
        <v/>
      </c>
      <c r="L1861" s="17">
        <f>IF(AC1861="Local catalog","",IF(AG1861="Yes",IF(ISNUMBER(E1861),E1861,""),IF(I1861="Keep current",IF(ISNUMBER(E1861),E1861,""),IF(AH1861&lt;&gt;"Yes","",IF(I1861="Approve proposed",F1861,IF(AND(I1861="Use my price",AND(ISNUMBER(J1861),J1861&gt;0)),J1861,""))))))</f>
        <v>2.8</v>
      </c>
      <c r="M1861" t="str" s="7">
        <f>IF(AND(AG1861="Yes",OR(I1861="Approve proposed",I1861="Use my price")),"CHECK: protected price kept current",IF(OR(I1861="Unreviewed",I1861=""),"Pending review",IF(I1861="Hold","On hold",IF(I1861="Keep current",IF(ISNUMBER(E1861),"Kept current","CHECK: no confirmed current price"),IF(AH1861&lt;&gt;"Yes","CHECK: source needs review",IF(AND(I1861="Use my price",NOT(AND(ISNUMBER(J1861),J1861&gt;0))),"CHECK: enter a price above zero",IF(NOT(OR(I1861="Approve proposed",I1861="Use my price")),"CHECK: choose a listed decision",IF(OR(NOT(ISNUMBER(L1861)),L1861&lt;=0,NOT(ISNUMBER(Y1861)),Y1861&lt;=0,X1861&gt;=1),"CHECK: price or base unavailable",IF(L1861/(Y1861*(1-X1861))-1&lt;0,"CHECK: price below local base","Ready")))))))))</f>
        <v>Kept current</v>
      </c>
      <c r="N1861" s="18">
        <v>2.8</v>
      </c>
      <c r="O1861" s="19">
        <v>0.4</v>
      </c>
      <c r="P1861" s="14">
        <v>0.4</v>
      </c>
      <c r="Q1861" s="20">
        <f>IF(AND(ISNUMBER(L1861),ISNUMBER(Y1861),Y1861&gt;0,X1861&lt;1),ROUND(L1861/(Y1861*(1-X1861))-1,4),"")</f>
        <v>0.4</v>
      </c>
      <c r="R1861" s="12">
        <v>0</v>
      </c>
      <c r="S1861" s="13">
        <f>IF(AND(ISNUMBER(E1861),E1861&gt;0,ISNUMBER(F1861)),R1861*(F1861/E1861-1)*(1-'Start Here'!$B$16),0)</f>
        <v>0</v>
      </c>
      <c r="T1861" s="17">
        <f>IF(AND(M1861="Ready",OR(I1861="Approve proposed",AND(I1861="Use my price",AND(ISNUMBER(J1861),J1861&gt;0))),ISNUMBER(L1861),E1861&gt;0),R1861*(L1861/E1861-1)*(1-'Start Here'!$B$16),0)</f>
        <v>0</v>
      </c>
      <c r="U1861" t="str" s="6">
        <v>SNAP: preserve existing selling price; Currently hidden; do not activate automatically</v>
      </c>
      <c r="V1861" t="str" s="21">
        <v>No</v>
      </c>
      <c r="W1861" t="str" s="21">
        <v>No</v>
      </c>
      <c r="X1861" s="22">
        <v>0</v>
      </c>
      <c r="Y1861" s="18">
        <v>2</v>
      </c>
      <c r="AB1861" t="str" s="6">
        <v>2026-10-01 10:41:27 UTC</v>
      </c>
      <c r="AC1861" t="str" s="6">
        <v>Local Line cache</v>
      </c>
      <c r="AD1861" s="23">
        <v>805990</v>
      </c>
      <c r="AE1861" s="23">
        <v>527049</v>
      </c>
      <c r="AF1861" t="str" s="23">
        <v>805990:527049:snap</v>
      </c>
      <c r="AG1861" t="str" s="23">
        <v>Yes</v>
      </c>
      <c r="AH1861" t="str" s="23">
        <v>Yes</v>
      </c>
      <c r="AI1861" s="18">
        <v>0</v>
      </c>
    </row>
    <row r="1862" ht="32" customHeight="1">
      <c r="A1862" t="str" s="7">
        <v>Little Wings</v>
      </c>
      <c r="B1862" t="str" s="7">
        <v>Red Butterhead Lettuce</v>
      </c>
      <c r="C1862" t="str" s="7">
        <v>each</v>
      </c>
      <c r="D1862" t="str" s="7">
        <v>Herd Share Members</v>
      </c>
      <c r="E1862" s="12">
        <v>2.8</v>
      </c>
      <c r="F1862" s="13">
        <v>3.02</v>
      </c>
      <c r="G1862" s="13">
        <f>IF(AND(ISNUMBER(E1862),ISNUMBER(F1862)),F1862-E1862,"")</f>
        <v>0.22</v>
      </c>
      <c r="H1862" s="14">
        <f>IF(AND(ISNUMBER(E1862),E1862&gt;0,ISNUMBER(F1862)),F1862/E1862-1,"")</f>
        <v>0.07857142857142874</v>
      </c>
      <c r="I1862" t="str" s="15">
        <v>Unreviewed</v>
      </c>
      <c r="J1862" s="16"/>
      <c r="K1862" t="str" s="15">
        <v/>
      </c>
      <c r="L1862" s="17" t="str">
        <f>IF(AC1862="Local catalog","",IF(AG1862="Yes",IF(ISNUMBER(E1862),E1862,""),IF(I1862="Keep current",IF(ISNUMBER(E1862),E1862,""),IF(AH1862&lt;&gt;"Yes","",IF(I1862="Approve proposed",F1862,IF(AND(I1862="Use my price",AND(ISNUMBER(J1862),J1862&gt;0)),J1862,""))))))</f>
        <v/>
      </c>
      <c r="M1862" t="str" s="7">
        <f>IF(AND(AG1862="Yes",OR(I1862="Approve proposed",I1862="Use my price")),"CHECK: protected price kept current",IF(OR(I1862="Unreviewed",I1862=""),"Pending review",IF(I1862="Hold","On hold",IF(I1862="Keep current",IF(ISNUMBER(E1862),"Kept current","CHECK: no confirmed current price"),IF(AH1862&lt;&gt;"Yes","CHECK: source needs review",IF(AND(I1862="Use my price",NOT(AND(ISNUMBER(J1862),J1862&gt;0))),"CHECK: enter a price above zero",IF(NOT(OR(I1862="Approve proposed",I1862="Use my price")),"CHECK: choose a listed decision",IF(OR(NOT(ISNUMBER(L1862)),L1862&lt;=0,NOT(ISNUMBER(Y1862)),Y1862&lt;=0,X1862&gt;=1),"CHECK: price or base unavailable",IF(L1862/(Y1862*(1-X1862))-1&lt;0,"CHECK: price below local base","Ready")))))))))</f>
        <v>Pending review</v>
      </c>
      <c r="N1862" s="18">
        <v>2.8</v>
      </c>
      <c r="O1862" s="19">
        <v>0.4</v>
      </c>
      <c r="P1862" s="14">
        <v>0.51</v>
      </c>
      <c r="Q1862" s="20" t="str">
        <f>IF(AND(ISNUMBER(L1862),ISNUMBER(Y1862),Y1862&gt;0,X1862&lt;1),ROUND(L1862/(Y1862*(1-X1862))-1,4),"")</f>
        <v/>
      </c>
      <c r="R1862" s="12">
        <v>260.4</v>
      </c>
      <c r="S1862" s="13">
        <f>IF(AND(ISNUMBER(E1862),E1862&gt;0,ISNUMBER(F1862)),R1862*(F1862/E1862-1)*(1-'Start Here'!$B$16),0)</f>
        <v>19.84620000000004</v>
      </c>
      <c r="T1862" s="17">
        <f>IF(AND(M1862="Ready",OR(I1862="Approve proposed",AND(I1862="Use my price",AND(ISNUMBER(J1862),J1862&gt;0))),ISNUMBER(L1862),E1862&gt;0),R1862*(L1862/E1862-1)*(1-'Start Here'!$B$16),0)</f>
        <v>0</v>
      </c>
      <c r="U1862" t="str" s="6">
        <v>Currently hidden; do not activate automatically</v>
      </c>
      <c r="V1862" t="str" s="21">
        <v>No</v>
      </c>
      <c r="W1862" t="str" s="21">
        <v>No</v>
      </c>
      <c r="X1862" s="22">
        <v>0</v>
      </c>
      <c r="Y1862" s="18">
        <v>2</v>
      </c>
      <c r="AB1862" t="str" s="6">
        <v>2026-10-01 10:41:27 UTC</v>
      </c>
      <c r="AC1862" t="str" s="6">
        <v>Local Line cache</v>
      </c>
      <c r="AD1862" s="23">
        <v>805997</v>
      </c>
      <c r="AE1862" s="23">
        <v>527057</v>
      </c>
      <c r="AF1862" t="str" s="23">
        <v>805997:527057:herdShare</v>
      </c>
      <c r="AG1862" t="str" s="23">
        <v>No</v>
      </c>
      <c r="AH1862" t="str" s="23">
        <v>Yes</v>
      </c>
      <c r="AI1862" s="18">
        <v>186</v>
      </c>
    </row>
    <row r="1863" ht="32" customHeight="1">
      <c r="A1863" t="str" s="7">
        <v>Little Wings</v>
      </c>
      <c r="B1863" t="str" s="7">
        <v>Red Butterhead Lettuce</v>
      </c>
      <c r="C1863" t="str" s="7">
        <v>each</v>
      </c>
      <c r="D1863" t="str" s="7">
        <v>CSA Members</v>
      </c>
      <c r="E1863" s="12">
        <v>2.8</v>
      </c>
      <c r="F1863" s="13">
        <v>3.02</v>
      </c>
      <c r="G1863" s="13">
        <f>IF(AND(ISNUMBER(E1863),ISNUMBER(F1863)),F1863-E1863,"")</f>
        <v>0.22</v>
      </c>
      <c r="H1863" s="14">
        <f>IF(AND(ISNUMBER(E1863),E1863&gt;0,ISNUMBER(F1863)),F1863/E1863-1,"")</f>
        <v>0.07857142857142874</v>
      </c>
      <c r="I1863" t="str" s="15">
        <v>Unreviewed</v>
      </c>
      <c r="J1863" s="16"/>
      <c r="K1863" t="str" s="15">
        <v/>
      </c>
      <c r="L1863" s="17" t="str">
        <f>IF(AC1863="Local catalog","",IF(AG1863="Yes",IF(ISNUMBER(E1863),E1863,""),IF(I1863="Keep current",IF(ISNUMBER(E1863),E1863,""),IF(AH1863&lt;&gt;"Yes","",IF(I1863="Approve proposed",F1863,IF(AND(I1863="Use my price",AND(ISNUMBER(J1863),J1863&gt;0)),J1863,""))))))</f>
        <v/>
      </c>
      <c r="M1863" t="str" s="7">
        <f>IF(AND(AG1863="Yes",OR(I1863="Approve proposed",I1863="Use my price")),"CHECK: protected price kept current",IF(OR(I1863="Unreviewed",I1863=""),"Pending review",IF(I1863="Hold","On hold",IF(I1863="Keep current",IF(ISNUMBER(E1863),"Kept current","CHECK: no confirmed current price"),IF(AH1863&lt;&gt;"Yes","CHECK: source needs review",IF(AND(I1863="Use my price",NOT(AND(ISNUMBER(J1863),J1863&gt;0))),"CHECK: enter a price above zero",IF(NOT(OR(I1863="Approve proposed",I1863="Use my price")),"CHECK: choose a listed decision",IF(OR(NOT(ISNUMBER(L1863)),L1863&lt;=0,NOT(ISNUMBER(Y1863)),Y1863&lt;=0,X1863&gt;=1),"CHECK: price or base unavailable",IF(L1863/(Y1863*(1-X1863))-1&lt;0,"CHECK: price below local base","Ready")))))))))</f>
        <v>Pending review</v>
      </c>
      <c r="N1863" s="18">
        <v>2.8</v>
      </c>
      <c r="O1863" s="19">
        <v>0.4</v>
      </c>
      <c r="P1863" s="14">
        <v>0.51</v>
      </c>
      <c r="Q1863" s="20" t="str">
        <f>IF(AND(ISNUMBER(L1863),ISNUMBER(Y1863),Y1863&gt;0,X1863&lt;1),ROUND(L1863/(Y1863*(1-X1863))-1,4),"")</f>
        <v/>
      </c>
      <c r="R1863" s="12">
        <v>0</v>
      </c>
      <c r="S1863" s="13">
        <f>IF(AND(ISNUMBER(E1863),E1863&gt;0,ISNUMBER(F1863)),R1863*(F1863/E1863-1)*(1-'Start Here'!$B$16),0)</f>
        <v>0</v>
      </c>
      <c r="T1863" s="17">
        <f>IF(AND(M1863="Ready",OR(I1863="Approve proposed",AND(I1863="Use my price",AND(ISNUMBER(J1863),J1863&gt;0))),ISNUMBER(L1863),E1863&gt;0),R1863*(L1863/E1863-1)*(1-'Start Here'!$B$16),0)</f>
        <v>0</v>
      </c>
      <c r="U1863" t="str" s="6">
        <v>Currently hidden; do not activate automatically</v>
      </c>
      <c r="V1863" t="str" s="21">
        <v>No</v>
      </c>
      <c r="W1863" t="str" s="21">
        <v>No</v>
      </c>
      <c r="X1863" s="22">
        <v>0</v>
      </c>
      <c r="Y1863" s="18">
        <v>2</v>
      </c>
      <c r="AB1863" t="str" s="6">
        <v>2026-10-01 10:41:27 UTC</v>
      </c>
      <c r="AC1863" t="str" s="6">
        <v>Local Line cache</v>
      </c>
      <c r="AD1863" s="23">
        <v>805997</v>
      </c>
      <c r="AE1863" s="23">
        <v>527057</v>
      </c>
      <c r="AF1863" t="str" s="23">
        <v>805997:527057:member</v>
      </c>
      <c r="AG1863" t="str" s="23">
        <v>No</v>
      </c>
      <c r="AH1863" t="str" s="23">
        <v>Yes</v>
      </c>
      <c r="AI1863" s="18">
        <v>0</v>
      </c>
    </row>
    <row r="1864" ht="32" customHeight="1">
      <c r="A1864" t="str" s="7">
        <v>Little Wings</v>
      </c>
      <c r="B1864" t="str" s="7">
        <v>Red Butterhead Lettuce</v>
      </c>
      <c r="C1864" t="str" s="7">
        <v>each</v>
      </c>
      <c r="D1864" t="str" s="7">
        <v>Guest Basket</v>
      </c>
      <c r="E1864" s="12">
        <v>2.8</v>
      </c>
      <c r="F1864" s="13">
        <v>3.02</v>
      </c>
      <c r="G1864" s="13">
        <f>IF(AND(ISNUMBER(E1864),ISNUMBER(F1864)),F1864-E1864,"")</f>
        <v>0.22</v>
      </c>
      <c r="H1864" s="14">
        <f>IF(AND(ISNUMBER(E1864),E1864&gt;0,ISNUMBER(F1864)),F1864/E1864-1,"")</f>
        <v>0.07857142857142874</v>
      </c>
      <c r="I1864" t="str" s="15">
        <v>Unreviewed</v>
      </c>
      <c r="J1864" s="16"/>
      <c r="K1864" t="str" s="15">
        <v/>
      </c>
      <c r="L1864" s="17" t="str">
        <f>IF(AC1864="Local catalog","",IF(AG1864="Yes",IF(ISNUMBER(E1864),E1864,""),IF(I1864="Keep current",IF(ISNUMBER(E1864),E1864,""),IF(AH1864&lt;&gt;"Yes","",IF(I1864="Approve proposed",F1864,IF(AND(I1864="Use my price",AND(ISNUMBER(J1864),J1864&gt;0)),J1864,""))))))</f>
        <v/>
      </c>
      <c r="M1864" t="str" s="7">
        <f>IF(AND(AG1864="Yes",OR(I1864="Approve proposed",I1864="Use my price")),"CHECK: protected price kept current",IF(OR(I1864="Unreviewed",I1864=""),"Pending review",IF(I1864="Hold","On hold",IF(I1864="Keep current",IF(ISNUMBER(E1864),"Kept current","CHECK: no confirmed current price"),IF(AH1864&lt;&gt;"Yes","CHECK: source needs review",IF(AND(I1864="Use my price",NOT(AND(ISNUMBER(J1864),J1864&gt;0))),"CHECK: enter a price above zero",IF(NOT(OR(I1864="Approve proposed",I1864="Use my price")),"CHECK: choose a listed decision",IF(OR(NOT(ISNUMBER(L1864)),L1864&lt;=0,NOT(ISNUMBER(Y1864)),Y1864&lt;=0,X1864&gt;=1),"CHECK: price or base unavailable",IF(L1864/(Y1864*(1-X1864))-1&lt;0,"CHECK: price below local base","Ready")))))))))</f>
        <v>Pending review</v>
      </c>
      <c r="N1864" s="18">
        <v>2.8</v>
      </c>
      <c r="O1864" s="19">
        <v>0.4</v>
      </c>
      <c r="P1864" s="14">
        <v>0.51</v>
      </c>
      <c r="Q1864" s="20" t="str">
        <f>IF(AND(ISNUMBER(L1864),ISNUMBER(Y1864),Y1864&gt;0,X1864&lt;1),ROUND(L1864/(Y1864*(1-X1864))-1,4),"")</f>
        <v/>
      </c>
      <c r="R1864" s="12">
        <v>5.6</v>
      </c>
      <c r="S1864" s="13">
        <f>IF(AND(ISNUMBER(E1864),E1864&gt;0,ISNUMBER(F1864)),R1864*(F1864/E1864-1)*(1-'Start Here'!$B$16),0)</f>
        <v>0.42680000000000085</v>
      </c>
      <c r="T1864" s="17">
        <f>IF(AND(M1864="Ready",OR(I1864="Approve proposed",AND(I1864="Use my price",AND(ISNUMBER(J1864),J1864&gt;0))),ISNUMBER(L1864),E1864&gt;0),R1864*(L1864/E1864-1)*(1-'Start Here'!$B$16),0)</f>
        <v>0</v>
      </c>
      <c r="U1864" t="str" s="6">
        <v>Currently hidden; do not activate automatically</v>
      </c>
      <c r="V1864" t="str" s="21">
        <v>No</v>
      </c>
      <c r="W1864" t="str" s="21">
        <v>No</v>
      </c>
      <c r="X1864" s="22">
        <v>0</v>
      </c>
      <c r="Y1864" s="18">
        <v>2</v>
      </c>
      <c r="AB1864" t="str" s="6">
        <v>2026-10-01 10:41:27 UTC</v>
      </c>
      <c r="AC1864" t="str" s="6">
        <v>Local Line cache</v>
      </c>
      <c r="AD1864" s="23">
        <v>805997</v>
      </c>
      <c r="AE1864" s="23">
        <v>527057</v>
      </c>
      <c r="AF1864" t="str" s="23">
        <v>805997:527057:guest</v>
      </c>
      <c r="AG1864" t="str" s="23">
        <v>No</v>
      </c>
      <c r="AH1864" t="str" s="23">
        <v>Yes</v>
      </c>
      <c r="AI1864" s="18">
        <v>4</v>
      </c>
    </row>
    <row r="1865" ht="32" customHeight="1">
      <c r="A1865" t="str" s="7">
        <v>Little Wings</v>
      </c>
      <c r="B1865" t="str" s="7">
        <v>Red Butterhead Lettuce</v>
      </c>
      <c r="C1865" t="str" s="7">
        <v>each</v>
      </c>
      <c r="D1865" t="str" s="7">
        <v>SNAP</v>
      </c>
      <c r="E1865" s="12">
        <v>2.8</v>
      </c>
      <c r="F1865" s="13">
        <v>2.8</v>
      </c>
      <c r="G1865" s="13">
        <f>IF(AND(ISNUMBER(E1865),ISNUMBER(F1865)),F1865-E1865,"")</f>
        <v>0</v>
      </c>
      <c r="H1865" s="14">
        <f>IF(AND(ISNUMBER(E1865),E1865&gt;0,ISNUMBER(F1865)),F1865/E1865-1,"")</f>
        <v>0</v>
      </c>
      <c r="I1865" t="str" s="15">
        <v>Keep current</v>
      </c>
      <c r="J1865" s="16"/>
      <c r="K1865" t="str" s="15">
        <v/>
      </c>
      <c r="L1865" s="17">
        <f>IF(AC1865="Local catalog","",IF(AG1865="Yes",IF(ISNUMBER(E1865),E1865,""),IF(I1865="Keep current",IF(ISNUMBER(E1865),E1865,""),IF(AH1865&lt;&gt;"Yes","",IF(I1865="Approve proposed",F1865,IF(AND(I1865="Use my price",AND(ISNUMBER(J1865),J1865&gt;0)),J1865,""))))))</f>
        <v>2.8</v>
      </c>
      <c r="M1865" t="str" s="7">
        <f>IF(AND(AG1865="Yes",OR(I1865="Approve proposed",I1865="Use my price")),"CHECK: protected price kept current",IF(OR(I1865="Unreviewed",I1865=""),"Pending review",IF(I1865="Hold","On hold",IF(I1865="Keep current",IF(ISNUMBER(E1865),"Kept current","CHECK: no confirmed current price"),IF(AH1865&lt;&gt;"Yes","CHECK: source needs review",IF(AND(I1865="Use my price",NOT(AND(ISNUMBER(J1865),J1865&gt;0))),"CHECK: enter a price above zero",IF(NOT(OR(I1865="Approve proposed",I1865="Use my price")),"CHECK: choose a listed decision",IF(OR(NOT(ISNUMBER(L1865)),L1865&lt;=0,NOT(ISNUMBER(Y1865)),Y1865&lt;=0,X1865&gt;=1),"CHECK: price or base unavailable",IF(L1865/(Y1865*(1-X1865))-1&lt;0,"CHECK: price below local base","Ready")))))))))</f>
        <v>Kept current</v>
      </c>
      <c r="N1865" s="18">
        <v>2.8</v>
      </c>
      <c r="O1865" s="19">
        <v>0.4</v>
      </c>
      <c r="P1865" s="14">
        <v>0.4</v>
      </c>
      <c r="Q1865" s="20">
        <f>IF(AND(ISNUMBER(L1865),ISNUMBER(Y1865),Y1865&gt;0,X1865&lt;1),ROUND(L1865/(Y1865*(1-X1865))-1,4),"")</f>
        <v>0.4</v>
      </c>
      <c r="R1865" s="12">
        <v>0</v>
      </c>
      <c r="S1865" s="13">
        <f>IF(AND(ISNUMBER(E1865),E1865&gt;0,ISNUMBER(F1865)),R1865*(F1865/E1865-1)*(1-'Start Here'!$B$16),0)</f>
        <v>0</v>
      </c>
      <c r="T1865" s="17">
        <f>IF(AND(M1865="Ready",OR(I1865="Approve proposed",AND(I1865="Use my price",AND(ISNUMBER(J1865),J1865&gt;0))),ISNUMBER(L1865),E1865&gt;0),R1865*(L1865/E1865-1)*(1-'Start Here'!$B$16),0)</f>
        <v>0</v>
      </c>
      <c r="U1865" t="str" s="6">
        <v>SNAP: preserve existing selling price; Currently hidden; do not activate automatically</v>
      </c>
      <c r="V1865" t="str" s="21">
        <v>No</v>
      </c>
      <c r="W1865" t="str" s="21">
        <v>No</v>
      </c>
      <c r="X1865" s="22">
        <v>0</v>
      </c>
      <c r="Y1865" s="18">
        <v>2</v>
      </c>
      <c r="AB1865" t="str" s="6">
        <v>2026-10-01 10:41:27 UTC</v>
      </c>
      <c r="AC1865" t="str" s="6">
        <v>Local Line cache</v>
      </c>
      <c r="AD1865" s="23">
        <v>805997</v>
      </c>
      <c r="AE1865" s="23">
        <v>527057</v>
      </c>
      <c r="AF1865" t="str" s="23">
        <v>805997:527057:snap</v>
      </c>
      <c r="AG1865" t="str" s="23">
        <v>Yes</v>
      </c>
      <c r="AH1865" t="str" s="23">
        <v>Yes</v>
      </c>
      <c r="AI1865" s="18">
        <v>0</v>
      </c>
    </row>
    <row r="1866" ht="32" customHeight="1">
      <c r="A1866" t="str" s="7">
        <v>Little Wings</v>
      </c>
      <c r="B1866" t="str" s="7">
        <v>Red Cherry Tomatoes</v>
      </c>
      <c r="C1866" t="str" s="7">
        <v>each</v>
      </c>
      <c r="D1866" t="str" s="7">
        <v>Herd Share Members</v>
      </c>
      <c r="E1866" s="12">
        <v>4.9</v>
      </c>
      <c r="F1866" s="13">
        <v>5.29</v>
      </c>
      <c r="G1866" s="13">
        <f>IF(AND(ISNUMBER(E1866),ISNUMBER(F1866)),F1866-E1866,"")</f>
        <v>0.39</v>
      </c>
      <c r="H1866" s="14">
        <f>IF(AND(ISNUMBER(E1866),E1866&gt;0,ISNUMBER(F1866)),F1866/E1866-1,"")</f>
        <v>0.07959183673469372</v>
      </c>
      <c r="I1866" t="str" s="15">
        <v>Unreviewed</v>
      </c>
      <c r="J1866" s="16"/>
      <c r="K1866" t="str" s="15">
        <v/>
      </c>
      <c r="L1866" s="17" t="str">
        <f>IF(AC1866="Local catalog","",IF(AG1866="Yes",IF(ISNUMBER(E1866),E1866,""),IF(I1866="Keep current",IF(ISNUMBER(E1866),E1866,""),IF(AH1866&lt;&gt;"Yes","",IF(I1866="Approve proposed",F1866,IF(AND(I1866="Use my price",AND(ISNUMBER(J1866),J1866&gt;0)),J1866,""))))))</f>
        <v/>
      </c>
      <c r="M1866" t="str" s="7">
        <f>IF(AND(AG1866="Yes",OR(I1866="Approve proposed",I1866="Use my price")),"CHECK: protected price kept current",IF(OR(I1866="Unreviewed",I1866=""),"Pending review",IF(I1866="Hold","On hold",IF(I1866="Keep current",IF(ISNUMBER(E1866),"Kept current","CHECK: no confirmed current price"),IF(AH1866&lt;&gt;"Yes","CHECK: source needs review",IF(AND(I1866="Use my price",NOT(AND(ISNUMBER(J1866),J1866&gt;0))),"CHECK: enter a price above zero",IF(NOT(OR(I1866="Approve proposed",I1866="Use my price")),"CHECK: choose a listed decision",IF(OR(NOT(ISNUMBER(L1866)),L1866&lt;=0,NOT(ISNUMBER(Y1866)),Y1866&lt;=0,X1866&gt;=1),"CHECK: price or base unavailable",IF(L1866/(Y1866*(1-X1866))-1&lt;0,"CHECK: price below local base","Ready")))))))))</f>
        <v>Pending review</v>
      </c>
      <c r="N1866" s="18">
        <v>4.9</v>
      </c>
      <c r="O1866" s="19">
        <v>0.4</v>
      </c>
      <c r="P1866" s="14">
        <v>0.5114</v>
      </c>
      <c r="Q1866" s="20" t="str">
        <f>IF(AND(ISNUMBER(L1866),ISNUMBER(Y1866),Y1866&gt;0,X1866&lt;1),ROUND(L1866/(Y1866*(1-X1866))-1,4),"")</f>
        <v/>
      </c>
      <c r="R1866" s="12">
        <v>782.3199999999999</v>
      </c>
      <c r="S1866" s="13">
        <f>IF(AND(ISNUMBER(E1866),E1866&gt;0,ISNUMBER(F1866)),R1866*(F1866/E1866-1)*(1-'Start Here'!$B$16),0)</f>
        <v>60.39829714285702</v>
      </c>
      <c r="T1866" s="17">
        <f>IF(AND(M1866="Ready",OR(I1866="Approve proposed",AND(I1866="Use my price",AND(ISNUMBER(J1866),J1866&gt;0))),ISNUMBER(L1866),E1866&gt;0),R1866*(L1866/E1866-1)*(1-'Start Here'!$B$16),0)</f>
        <v>0</v>
      </c>
      <c r="U1866" t="str" s="6">
        <v>Currently hidden; do not activate automatically</v>
      </c>
      <c r="V1866" t="str" s="21">
        <v>No</v>
      </c>
      <c r="W1866" t="str" s="21">
        <v>No</v>
      </c>
      <c r="X1866" s="22">
        <v>0</v>
      </c>
      <c r="Y1866" s="18">
        <v>3.5</v>
      </c>
      <c r="AB1866" t="str" s="6">
        <v>2026-10-01 10:41:27 UTC</v>
      </c>
      <c r="AC1866" t="str" s="6">
        <v>Local Line cache</v>
      </c>
      <c r="AD1866" s="23">
        <v>805876</v>
      </c>
      <c r="AE1866" s="23">
        <v>526934</v>
      </c>
      <c r="AF1866" t="str" s="23">
        <v>805876:526934:herdShare</v>
      </c>
      <c r="AG1866" t="str" s="23">
        <v>No</v>
      </c>
      <c r="AH1866" t="str" s="23">
        <v>Yes</v>
      </c>
      <c r="AI1866" s="18">
        <v>500.5</v>
      </c>
    </row>
    <row r="1867" ht="32" customHeight="1">
      <c r="A1867" t="str" s="7">
        <v>Little Wings</v>
      </c>
      <c r="B1867" t="str" s="7">
        <v>Red Cherry Tomatoes</v>
      </c>
      <c r="C1867" t="str" s="7">
        <v>each</v>
      </c>
      <c r="D1867" t="str" s="7">
        <v>CSA Members</v>
      </c>
      <c r="E1867" s="12">
        <v>4.9</v>
      </c>
      <c r="F1867" s="13">
        <v>5.29</v>
      </c>
      <c r="G1867" s="13">
        <f>IF(AND(ISNUMBER(E1867),ISNUMBER(F1867)),F1867-E1867,"")</f>
        <v>0.39</v>
      </c>
      <c r="H1867" s="14">
        <f>IF(AND(ISNUMBER(E1867),E1867&gt;0,ISNUMBER(F1867)),F1867/E1867-1,"")</f>
        <v>0.07959183673469372</v>
      </c>
      <c r="I1867" t="str" s="15">
        <v>Unreviewed</v>
      </c>
      <c r="J1867" s="16"/>
      <c r="K1867" t="str" s="15">
        <v/>
      </c>
      <c r="L1867" s="17" t="str">
        <f>IF(AC1867="Local catalog","",IF(AG1867="Yes",IF(ISNUMBER(E1867),E1867,""),IF(I1867="Keep current",IF(ISNUMBER(E1867),E1867,""),IF(AH1867&lt;&gt;"Yes","",IF(I1867="Approve proposed",F1867,IF(AND(I1867="Use my price",AND(ISNUMBER(J1867),J1867&gt;0)),J1867,""))))))</f>
        <v/>
      </c>
      <c r="M1867" t="str" s="7">
        <f>IF(AND(AG1867="Yes",OR(I1867="Approve proposed",I1867="Use my price")),"CHECK: protected price kept current",IF(OR(I1867="Unreviewed",I1867=""),"Pending review",IF(I1867="Hold","On hold",IF(I1867="Keep current",IF(ISNUMBER(E1867),"Kept current","CHECK: no confirmed current price"),IF(AH1867&lt;&gt;"Yes","CHECK: source needs review",IF(AND(I1867="Use my price",NOT(AND(ISNUMBER(J1867),J1867&gt;0))),"CHECK: enter a price above zero",IF(NOT(OR(I1867="Approve proposed",I1867="Use my price")),"CHECK: choose a listed decision",IF(OR(NOT(ISNUMBER(L1867)),L1867&lt;=0,NOT(ISNUMBER(Y1867)),Y1867&lt;=0,X1867&gt;=1),"CHECK: price or base unavailable",IF(L1867/(Y1867*(1-X1867))-1&lt;0,"CHECK: price below local base","Ready")))))))))</f>
        <v>Pending review</v>
      </c>
      <c r="N1867" s="18">
        <v>4.9</v>
      </c>
      <c r="O1867" s="19">
        <v>0.4</v>
      </c>
      <c r="P1867" s="14">
        <v>0.5114</v>
      </c>
      <c r="Q1867" s="20" t="str">
        <f>IF(AND(ISNUMBER(L1867),ISNUMBER(Y1867),Y1867&gt;0,X1867&lt;1),ROUND(L1867/(Y1867*(1-X1867))-1,4),"")</f>
        <v/>
      </c>
      <c r="R1867" s="12">
        <v>0</v>
      </c>
      <c r="S1867" s="13">
        <f>IF(AND(ISNUMBER(E1867),E1867&gt;0,ISNUMBER(F1867)),R1867*(F1867/E1867-1)*(1-'Start Here'!$B$16),0)</f>
        <v>0</v>
      </c>
      <c r="T1867" s="17">
        <f>IF(AND(M1867="Ready",OR(I1867="Approve proposed",AND(I1867="Use my price",AND(ISNUMBER(J1867),J1867&gt;0))),ISNUMBER(L1867),E1867&gt;0),R1867*(L1867/E1867-1)*(1-'Start Here'!$B$16),0)</f>
        <v>0</v>
      </c>
      <c r="U1867" t="str" s="6">
        <v>Currently hidden; do not activate automatically</v>
      </c>
      <c r="V1867" t="str" s="21">
        <v>No</v>
      </c>
      <c r="W1867" t="str" s="21">
        <v>No</v>
      </c>
      <c r="X1867" s="22">
        <v>0</v>
      </c>
      <c r="Y1867" s="18">
        <v>3.5</v>
      </c>
      <c r="AB1867" t="str" s="6">
        <v>2026-10-01 10:41:27 UTC</v>
      </c>
      <c r="AC1867" t="str" s="6">
        <v>Local Line cache</v>
      </c>
      <c r="AD1867" s="23">
        <v>805876</v>
      </c>
      <c r="AE1867" s="23">
        <v>526934</v>
      </c>
      <c r="AF1867" t="str" s="23">
        <v>805876:526934:member</v>
      </c>
      <c r="AG1867" t="str" s="23">
        <v>No</v>
      </c>
      <c r="AH1867" t="str" s="23">
        <v>Yes</v>
      </c>
      <c r="AI1867" s="18">
        <v>0</v>
      </c>
    </row>
    <row r="1868" ht="32" customHeight="1">
      <c r="A1868" t="str" s="7">
        <v>Little Wings</v>
      </c>
      <c r="B1868" t="str" s="7">
        <v>Red Cherry Tomatoes</v>
      </c>
      <c r="C1868" t="str" s="7">
        <v>each</v>
      </c>
      <c r="D1868" t="str" s="7">
        <v>Guest Basket</v>
      </c>
      <c r="E1868" s="12">
        <v>4.9</v>
      </c>
      <c r="F1868" s="13">
        <v>5.29</v>
      </c>
      <c r="G1868" s="13">
        <f>IF(AND(ISNUMBER(E1868),ISNUMBER(F1868)),F1868-E1868,"")</f>
        <v>0.39</v>
      </c>
      <c r="H1868" s="14">
        <f>IF(AND(ISNUMBER(E1868),E1868&gt;0,ISNUMBER(F1868)),F1868/E1868-1,"")</f>
        <v>0.07959183673469372</v>
      </c>
      <c r="I1868" t="str" s="15">
        <v>Unreviewed</v>
      </c>
      <c r="J1868" s="16"/>
      <c r="K1868" t="str" s="15">
        <v/>
      </c>
      <c r="L1868" s="17" t="str">
        <f>IF(AC1868="Local catalog","",IF(AG1868="Yes",IF(ISNUMBER(E1868),E1868,""),IF(I1868="Keep current",IF(ISNUMBER(E1868),E1868,""),IF(AH1868&lt;&gt;"Yes","",IF(I1868="Approve proposed",F1868,IF(AND(I1868="Use my price",AND(ISNUMBER(J1868),J1868&gt;0)),J1868,""))))))</f>
        <v/>
      </c>
      <c r="M1868" t="str" s="7">
        <f>IF(AND(AG1868="Yes",OR(I1868="Approve proposed",I1868="Use my price")),"CHECK: protected price kept current",IF(OR(I1868="Unreviewed",I1868=""),"Pending review",IF(I1868="Hold","On hold",IF(I1868="Keep current",IF(ISNUMBER(E1868),"Kept current","CHECK: no confirmed current price"),IF(AH1868&lt;&gt;"Yes","CHECK: source needs review",IF(AND(I1868="Use my price",NOT(AND(ISNUMBER(J1868),J1868&gt;0))),"CHECK: enter a price above zero",IF(NOT(OR(I1868="Approve proposed",I1868="Use my price")),"CHECK: choose a listed decision",IF(OR(NOT(ISNUMBER(L1868)),L1868&lt;=0,NOT(ISNUMBER(Y1868)),Y1868&lt;=0,X1868&gt;=1),"CHECK: price or base unavailable",IF(L1868/(Y1868*(1-X1868))-1&lt;0,"CHECK: price below local base","Ready")))))))))</f>
        <v>Pending review</v>
      </c>
      <c r="N1868" s="18">
        <v>4.9</v>
      </c>
      <c r="O1868" s="19">
        <v>0.4</v>
      </c>
      <c r="P1868" s="14">
        <v>0.5114</v>
      </c>
      <c r="Q1868" s="20" t="str">
        <f>IF(AND(ISNUMBER(L1868),ISNUMBER(Y1868),Y1868&gt;0,X1868&lt;1),ROUND(L1868/(Y1868*(1-X1868))-1,4),"")</f>
        <v/>
      </c>
      <c r="R1868" s="12">
        <v>82.46000000000001</v>
      </c>
      <c r="S1868" s="13">
        <f>IF(AND(ISNUMBER(E1868),E1868&gt;0,ISNUMBER(F1868)),R1868*(F1868/E1868-1)*(1-'Start Here'!$B$16),0)</f>
        <v>6.366248571428559</v>
      </c>
      <c r="T1868" s="17">
        <f>IF(AND(M1868="Ready",OR(I1868="Approve proposed",AND(I1868="Use my price",AND(ISNUMBER(J1868),J1868&gt;0))),ISNUMBER(L1868),E1868&gt;0),R1868*(L1868/E1868-1)*(1-'Start Here'!$B$16),0)</f>
        <v>0</v>
      </c>
      <c r="U1868" t="str" s="6">
        <v>Currently hidden; do not activate automatically</v>
      </c>
      <c r="V1868" t="str" s="21">
        <v>No</v>
      </c>
      <c r="W1868" t="str" s="21">
        <v>No</v>
      </c>
      <c r="X1868" s="22">
        <v>0</v>
      </c>
      <c r="Y1868" s="18">
        <v>3.5</v>
      </c>
      <c r="AB1868" t="str" s="6">
        <v>2026-10-01 10:41:27 UTC</v>
      </c>
      <c r="AC1868" t="str" s="6">
        <v>Local Line cache</v>
      </c>
      <c r="AD1868" s="23">
        <v>805876</v>
      </c>
      <c r="AE1868" s="23">
        <v>526934</v>
      </c>
      <c r="AF1868" t="str" s="23">
        <v>805876:526934:guest</v>
      </c>
      <c r="AG1868" t="str" s="23">
        <v>No</v>
      </c>
      <c r="AH1868" t="str" s="23">
        <v>Yes</v>
      </c>
      <c r="AI1868" s="18">
        <v>49</v>
      </c>
    </row>
    <row r="1869" ht="32" customHeight="1">
      <c r="A1869" t="str" s="7">
        <v>Little Wings</v>
      </c>
      <c r="B1869" t="str" s="7">
        <v>Red Cherry Tomatoes</v>
      </c>
      <c r="C1869" t="str" s="7">
        <v>each</v>
      </c>
      <c r="D1869" t="str" s="7">
        <v>SNAP</v>
      </c>
      <c r="E1869" s="12">
        <v>4.9</v>
      </c>
      <c r="F1869" s="13">
        <v>4.9</v>
      </c>
      <c r="G1869" s="13">
        <f>IF(AND(ISNUMBER(E1869),ISNUMBER(F1869)),F1869-E1869,"")</f>
        <v>0</v>
      </c>
      <c r="H1869" s="14">
        <f>IF(AND(ISNUMBER(E1869),E1869&gt;0,ISNUMBER(F1869)),F1869/E1869-1,"")</f>
        <v>0</v>
      </c>
      <c r="I1869" t="str" s="15">
        <v>Keep current</v>
      </c>
      <c r="J1869" s="16"/>
      <c r="K1869" t="str" s="15">
        <v/>
      </c>
      <c r="L1869" s="17">
        <f>IF(AC1869="Local catalog","",IF(AG1869="Yes",IF(ISNUMBER(E1869),E1869,""),IF(I1869="Keep current",IF(ISNUMBER(E1869),E1869,""),IF(AH1869&lt;&gt;"Yes","",IF(I1869="Approve proposed",F1869,IF(AND(I1869="Use my price",AND(ISNUMBER(J1869),J1869&gt;0)),J1869,""))))))</f>
        <v>4.9</v>
      </c>
      <c r="M1869" t="str" s="7">
        <f>IF(AND(AG1869="Yes",OR(I1869="Approve proposed",I1869="Use my price")),"CHECK: protected price kept current",IF(OR(I1869="Unreviewed",I1869=""),"Pending review",IF(I1869="Hold","On hold",IF(I1869="Keep current",IF(ISNUMBER(E1869),"Kept current","CHECK: no confirmed current price"),IF(AH1869&lt;&gt;"Yes","CHECK: source needs review",IF(AND(I1869="Use my price",NOT(AND(ISNUMBER(J1869),J1869&gt;0))),"CHECK: enter a price above zero",IF(NOT(OR(I1869="Approve proposed",I1869="Use my price")),"CHECK: choose a listed decision",IF(OR(NOT(ISNUMBER(L1869)),L1869&lt;=0,NOT(ISNUMBER(Y1869)),Y1869&lt;=0,X1869&gt;=1),"CHECK: price or base unavailable",IF(L1869/(Y1869*(1-X1869))-1&lt;0,"CHECK: price below local base","Ready")))))))))</f>
        <v>Kept current</v>
      </c>
      <c r="N1869" s="18">
        <v>4.9</v>
      </c>
      <c r="O1869" s="19">
        <v>0.4</v>
      </c>
      <c r="P1869" s="14">
        <v>0.4</v>
      </c>
      <c r="Q1869" s="20">
        <f>IF(AND(ISNUMBER(L1869),ISNUMBER(Y1869),Y1869&gt;0,X1869&lt;1),ROUND(L1869/(Y1869*(1-X1869))-1,4),"")</f>
        <v>0.4</v>
      </c>
      <c r="R1869" s="12">
        <v>0</v>
      </c>
      <c r="S1869" s="13">
        <f>IF(AND(ISNUMBER(E1869),E1869&gt;0,ISNUMBER(F1869)),R1869*(F1869/E1869-1)*(1-'Start Here'!$B$16),0)</f>
        <v>0</v>
      </c>
      <c r="T1869" s="17">
        <f>IF(AND(M1869="Ready",OR(I1869="Approve proposed",AND(I1869="Use my price",AND(ISNUMBER(J1869),J1869&gt;0))),ISNUMBER(L1869),E1869&gt;0),R1869*(L1869/E1869-1)*(1-'Start Here'!$B$16),0)</f>
        <v>0</v>
      </c>
      <c r="U1869" t="str" s="6">
        <v>SNAP: preserve existing selling price; Currently hidden; do not activate automatically</v>
      </c>
      <c r="V1869" t="str" s="21">
        <v>No</v>
      </c>
      <c r="W1869" t="str" s="21">
        <v>No</v>
      </c>
      <c r="X1869" s="22">
        <v>0</v>
      </c>
      <c r="Y1869" s="18">
        <v>3.5</v>
      </c>
      <c r="AB1869" t="str" s="6">
        <v>2026-10-01 10:41:27 UTC</v>
      </c>
      <c r="AC1869" t="str" s="6">
        <v>Local Line cache</v>
      </c>
      <c r="AD1869" s="23">
        <v>805876</v>
      </c>
      <c r="AE1869" s="23">
        <v>526934</v>
      </c>
      <c r="AF1869" t="str" s="23">
        <v>805876:526934:snap</v>
      </c>
      <c r="AG1869" t="str" s="23">
        <v>Yes</v>
      </c>
      <c r="AH1869" t="str" s="23">
        <v>Yes</v>
      </c>
      <c r="AI1869" s="18">
        <v>0</v>
      </c>
    </row>
    <row r="1870" ht="32" customHeight="1">
      <c r="A1870" t="str" s="7">
        <v>Little Wings</v>
      </c>
      <c r="B1870" t="str" s="7">
        <v>Red Jimmy Nardello Peppers</v>
      </c>
      <c r="C1870" t="str" s="7">
        <v>1 lb</v>
      </c>
      <c r="D1870" t="str" s="7">
        <v>Herd Share Members</v>
      </c>
      <c r="E1870" s="12">
        <v>5.6</v>
      </c>
      <c r="F1870" s="13">
        <v>6.05</v>
      </c>
      <c r="G1870" s="13">
        <f>IF(AND(ISNUMBER(E1870),ISNUMBER(F1870)),F1870-E1870,"")</f>
        <v>0.45</v>
      </c>
      <c r="H1870" s="14">
        <f>IF(AND(ISNUMBER(E1870),E1870&gt;0,ISNUMBER(F1870)),F1870/E1870-1,"")</f>
        <v>0.0803571428571428</v>
      </c>
      <c r="I1870" t="str" s="15">
        <v>Unreviewed</v>
      </c>
      <c r="J1870" s="16"/>
      <c r="K1870" t="str" s="15">
        <v/>
      </c>
      <c r="L1870" s="17" t="str">
        <f>IF(AC1870="Local catalog","",IF(AG1870="Yes",IF(ISNUMBER(E1870),E1870,""),IF(I1870="Keep current",IF(ISNUMBER(E1870),E1870,""),IF(AH1870&lt;&gt;"Yes","",IF(I1870="Approve proposed",F1870,IF(AND(I1870="Use my price",AND(ISNUMBER(J1870),J1870&gt;0)),J1870,""))))))</f>
        <v/>
      </c>
      <c r="M1870" t="str" s="7">
        <f>IF(AND(AG1870="Yes",OR(I1870="Approve proposed",I1870="Use my price")),"CHECK: protected price kept current",IF(OR(I1870="Unreviewed",I1870=""),"Pending review",IF(I1870="Hold","On hold",IF(I1870="Keep current",IF(ISNUMBER(E1870),"Kept current","CHECK: no confirmed current price"),IF(AH1870&lt;&gt;"Yes","CHECK: source needs review",IF(AND(I1870="Use my price",NOT(AND(ISNUMBER(J1870),J1870&gt;0))),"CHECK: enter a price above zero",IF(NOT(OR(I1870="Approve proposed",I1870="Use my price")),"CHECK: choose a listed decision",IF(OR(NOT(ISNUMBER(L1870)),L1870&lt;=0,NOT(ISNUMBER(Y1870)),Y1870&lt;=0,X1870&gt;=1),"CHECK: price or base unavailable",IF(L1870/(Y1870*(1-X1870))-1&lt;0,"CHECK: price below local base","Ready")))))))))</f>
        <v>Pending review</v>
      </c>
      <c r="N1870" s="18">
        <v>5.6</v>
      </c>
      <c r="O1870" s="19">
        <v>0.4</v>
      </c>
      <c r="P1870" s="14">
        <v>0.5125</v>
      </c>
      <c r="Q1870" s="20" t="str">
        <f>IF(AND(ISNUMBER(L1870),ISNUMBER(Y1870),Y1870&gt;0,X1870&lt;1),ROUND(L1870/(Y1870*(1-X1870))-1,4),"")</f>
        <v/>
      </c>
      <c r="R1870" s="12">
        <v>67.19999999999999</v>
      </c>
      <c r="S1870" s="13">
        <f>IF(AND(ISNUMBER(E1870),E1870&gt;0,ISNUMBER(F1870)),R1870*(F1870/E1870-1)*(1-'Start Here'!$B$16),0)</f>
        <v>5.237999999999995</v>
      </c>
      <c r="T1870" s="17">
        <f>IF(AND(M1870="Ready",OR(I1870="Approve proposed",AND(I1870="Use my price",AND(ISNUMBER(J1870),J1870&gt;0))),ISNUMBER(L1870),E1870&gt;0),R1870*(L1870/E1870-1)*(1-'Start Here'!$B$16),0)</f>
        <v>0</v>
      </c>
      <c r="U1870" t="str" s="6">
        <v>Currently hidden; do not activate automatically</v>
      </c>
      <c r="V1870" t="str" s="21">
        <v>No</v>
      </c>
      <c r="W1870" t="str" s="21">
        <v>No</v>
      </c>
      <c r="X1870" s="22">
        <v>0</v>
      </c>
      <c r="Y1870" s="18">
        <v>4</v>
      </c>
      <c r="AB1870" t="str" s="6">
        <v>2026-10-01 10:41:27 UTC</v>
      </c>
      <c r="AC1870" t="str" s="6">
        <v>Local Line cache</v>
      </c>
      <c r="AD1870" s="23">
        <v>805943</v>
      </c>
      <c r="AE1870" s="23">
        <v>527003</v>
      </c>
      <c r="AF1870" t="str" s="23">
        <v>805943:527003:herdShare</v>
      </c>
      <c r="AG1870" t="str" s="23">
        <v>No</v>
      </c>
      <c r="AH1870" t="str" s="23">
        <v>Yes</v>
      </c>
      <c r="AI1870" s="18">
        <v>48</v>
      </c>
    </row>
    <row r="1871" ht="32" customHeight="1">
      <c r="A1871" t="str" s="7">
        <v>Little Wings</v>
      </c>
      <c r="B1871" t="str" s="7">
        <v>Red Jimmy Nardello Peppers</v>
      </c>
      <c r="C1871" t="str" s="7">
        <v>1 lb</v>
      </c>
      <c r="D1871" t="str" s="7">
        <v>CSA Members</v>
      </c>
      <c r="E1871" s="12">
        <v>5.6</v>
      </c>
      <c r="F1871" s="13">
        <v>6.05</v>
      </c>
      <c r="G1871" s="13">
        <f>IF(AND(ISNUMBER(E1871),ISNUMBER(F1871)),F1871-E1871,"")</f>
        <v>0.45</v>
      </c>
      <c r="H1871" s="14">
        <f>IF(AND(ISNUMBER(E1871),E1871&gt;0,ISNUMBER(F1871)),F1871/E1871-1,"")</f>
        <v>0.0803571428571428</v>
      </c>
      <c r="I1871" t="str" s="15">
        <v>Unreviewed</v>
      </c>
      <c r="J1871" s="16"/>
      <c r="K1871" t="str" s="15">
        <v/>
      </c>
      <c r="L1871" s="17" t="str">
        <f>IF(AC1871="Local catalog","",IF(AG1871="Yes",IF(ISNUMBER(E1871),E1871,""),IF(I1871="Keep current",IF(ISNUMBER(E1871),E1871,""),IF(AH1871&lt;&gt;"Yes","",IF(I1871="Approve proposed",F1871,IF(AND(I1871="Use my price",AND(ISNUMBER(J1871),J1871&gt;0)),J1871,""))))))</f>
        <v/>
      </c>
      <c r="M1871" t="str" s="7">
        <f>IF(AND(AG1871="Yes",OR(I1871="Approve proposed",I1871="Use my price")),"CHECK: protected price kept current",IF(OR(I1871="Unreviewed",I1871=""),"Pending review",IF(I1871="Hold","On hold",IF(I1871="Keep current",IF(ISNUMBER(E1871),"Kept current","CHECK: no confirmed current price"),IF(AH1871&lt;&gt;"Yes","CHECK: source needs review",IF(AND(I1871="Use my price",NOT(AND(ISNUMBER(J1871),J1871&gt;0))),"CHECK: enter a price above zero",IF(NOT(OR(I1871="Approve proposed",I1871="Use my price")),"CHECK: choose a listed decision",IF(OR(NOT(ISNUMBER(L1871)),L1871&lt;=0,NOT(ISNUMBER(Y1871)),Y1871&lt;=0,X1871&gt;=1),"CHECK: price or base unavailable",IF(L1871/(Y1871*(1-X1871))-1&lt;0,"CHECK: price below local base","Ready")))))))))</f>
        <v>Pending review</v>
      </c>
      <c r="N1871" s="18">
        <v>5.6</v>
      </c>
      <c r="O1871" s="19">
        <v>0.4</v>
      </c>
      <c r="P1871" s="14">
        <v>0.5125</v>
      </c>
      <c r="Q1871" s="20" t="str">
        <f>IF(AND(ISNUMBER(L1871),ISNUMBER(Y1871),Y1871&gt;0,X1871&lt;1),ROUND(L1871/(Y1871*(1-X1871))-1,4),"")</f>
        <v/>
      </c>
      <c r="R1871" s="12">
        <v>0</v>
      </c>
      <c r="S1871" s="13">
        <f>IF(AND(ISNUMBER(E1871),E1871&gt;0,ISNUMBER(F1871)),R1871*(F1871/E1871-1)*(1-'Start Here'!$B$16),0)</f>
        <v>0</v>
      </c>
      <c r="T1871" s="17">
        <f>IF(AND(M1871="Ready",OR(I1871="Approve proposed",AND(I1871="Use my price",AND(ISNUMBER(J1871),J1871&gt;0))),ISNUMBER(L1871),E1871&gt;0),R1871*(L1871/E1871-1)*(1-'Start Here'!$B$16),0)</f>
        <v>0</v>
      </c>
      <c r="U1871" t="str" s="6">
        <v>Currently hidden; do not activate automatically</v>
      </c>
      <c r="V1871" t="str" s="21">
        <v>No</v>
      </c>
      <c r="W1871" t="str" s="21">
        <v>No</v>
      </c>
      <c r="X1871" s="22">
        <v>0</v>
      </c>
      <c r="Y1871" s="18">
        <v>4</v>
      </c>
      <c r="AB1871" t="str" s="6">
        <v>2026-10-01 10:41:27 UTC</v>
      </c>
      <c r="AC1871" t="str" s="6">
        <v>Local Line cache</v>
      </c>
      <c r="AD1871" s="23">
        <v>805943</v>
      </c>
      <c r="AE1871" s="23">
        <v>527003</v>
      </c>
      <c r="AF1871" t="str" s="23">
        <v>805943:527003:member</v>
      </c>
      <c r="AG1871" t="str" s="23">
        <v>No</v>
      </c>
      <c r="AH1871" t="str" s="23">
        <v>Yes</v>
      </c>
      <c r="AI1871" s="18">
        <v>0</v>
      </c>
    </row>
    <row r="1872" ht="32" customHeight="1">
      <c r="A1872" t="str" s="7">
        <v>Little Wings</v>
      </c>
      <c r="B1872" t="str" s="7">
        <v>Red Jimmy Nardello Peppers</v>
      </c>
      <c r="C1872" t="str" s="7">
        <v>1 lb</v>
      </c>
      <c r="D1872" t="str" s="7">
        <v>Guest Basket</v>
      </c>
      <c r="E1872" s="12">
        <v>5.6</v>
      </c>
      <c r="F1872" s="13">
        <v>6.05</v>
      </c>
      <c r="G1872" s="13">
        <f>IF(AND(ISNUMBER(E1872),ISNUMBER(F1872)),F1872-E1872,"")</f>
        <v>0.45</v>
      </c>
      <c r="H1872" s="14">
        <f>IF(AND(ISNUMBER(E1872),E1872&gt;0,ISNUMBER(F1872)),F1872/E1872-1,"")</f>
        <v>0.0803571428571428</v>
      </c>
      <c r="I1872" t="str" s="15">
        <v>Unreviewed</v>
      </c>
      <c r="J1872" s="16"/>
      <c r="K1872" t="str" s="15">
        <v/>
      </c>
      <c r="L1872" s="17" t="str">
        <f>IF(AC1872="Local catalog","",IF(AG1872="Yes",IF(ISNUMBER(E1872),E1872,""),IF(I1872="Keep current",IF(ISNUMBER(E1872),E1872,""),IF(AH1872&lt;&gt;"Yes","",IF(I1872="Approve proposed",F1872,IF(AND(I1872="Use my price",AND(ISNUMBER(J1872),J1872&gt;0)),J1872,""))))))</f>
        <v/>
      </c>
      <c r="M1872" t="str" s="7">
        <f>IF(AND(AG1872="Yes",OR(I1872="Approve proposed",I1872="Use my price")),"CHECK: protected price kept current",IF(OR(I1872="Unreviewed",I1872=""),"Pending review",IF(I1872="Hold","On hold",IF(I1872="Keep current",IF(ISNUMBER(E1872),"Kept current","CHECK: no confirmed current price"),IF(AH1872&lt;&gt;"Yes","CHECK: source needs review",IF(AND(I1872="Use my price",NOT(AND(ISNUMBER(J1872),J1872&gt;0))),"CHECK: enter a price above zero",IF(NOT(OR(I1872="Approve proposed",I1872="Use my price")),"CHECK: choose a listed decision",IF(OR(NOT(ISNUMBER(L1872)),L1872&lt;=0,NOT(ISNUMBER(Y1872)),Y1872&lt;=0,X1872&gt;=1),"CHECK: price or base unavailable",IF(L1872/(Y1872*(1-X1872))-1&lt;0,"CHECK: price below local base","Ready")))))))))</f>
        <v>Pending review</v>
      </c>
      <c r="N1872" s="18">
        <v>5.6</v>
      </c>
      <c r="O1872" s="19">
        <v>0.4</v>
      </c>
      <c r="P1872" s="14">
        <v>0.5125</v>
      </c>
      <c r="Q1872" s="20" t="str">
        <f>IF(AND(ISNUMBER(L1872),ISNUMBER(Y1872),Y1872&gt;0,X1872&lt;1),ROUND(L1872/(Y1872*(1-X1872))-1,4),"")</f>
        <v/>
      </c>
      <c r="R1872" s="12">
        <v>11.2</v>
      </c>
      <c r="S1872" s="13">
        <f>IF(AND(ISNUMBER(E1872),E1872&gt;0,ISNUMBER(F1872)),R1872*(F1872/E1872-1)*(1-'Start Here'!$B$16),0)</f>
        <v>0.8729999999999992</v>
      </c>
      <c r="T1872" s="17">
        <f>IF(AND(M1872="Ready",OR(I1872="Approve proposed",AND(I1872="Use my price",AND(ISNUMBER(J1872),J1872&gt;0))),ISNUMBER(L1872),E1872&gt;0),R1872*(L1872/E1872-1)*(1-'Start Here'!$B$16),0)</f>
        <v>0</v>
      </c>
      <c r="U1872" t="str" s="6">
        <v>Currently hidden; do not activate automatically</v>
      </c>
      <c r="V1872" t="str" s="21">
        <v>No</v>
      </c>
      <c r="W1872" t="str" s="21">
        <v>No</v>
      </c>
      <c r="X1872" s="22">
        <v>0</v>
      </c>
      <c r="Y1872" s="18">
        <v>4</v>
      </c>
      <c r="AB1872" t="str" s="6">
        <v>2026-10-01 10:41:27 UTC</v>
      </c>
      <c r="AC1872" t="str" s="6">
        <v>Local Line cache</v>
      </c>
      <c r="AD1872" s="23">
        <v>805943</v>
      </c>
      <c r="AE1872" s="23">
        <v>527003</v>
      </c>
      <c r="AF1872" t="str" s="23">
        <v>805943:527003:guest</v>
      </c>
      <c r="AG1872" t="str" s="23">
        <v>No</v>
      </c>
      <c r="AH1872" t="str" s="23">
        <v>Yes</v>
      </c>
      <c r="AI1872" s="18">
        <v>8</v>
      </c>
    </row>
    <row r="1873" ht="32" customHeight="1">
      <c r="A1873" t="str" s="7">
        <v>Little Wings</v>
      </c>
      <c r="B1873" t="str" s="7">
        <v>Red Jimmy Nardello Peppers</v>
      </c>
      <c r="C1873" t="str" s="7">
        <v>1 lb</v>
      </c>
      <c r="D1873" t="str" s="7">
        <v>SNAP</v>
      </c>
      <c r="E1873" s="12">
        <v>5.6</v>
      </c>
      <c r="F1873" s="13">
        <v>5.6</v>
      </c>
      <c r="G1873" s="13">
        <f>IF(AND(ISNUMBER(E1873),ISNUMBER(F1873)),F1873-E1873,"")</f>
        <v>0</v>
      </c>
      <c r="H1873" s="14">
        <f>IF(AND(ISNUMBER(E1873),E1873&gt;0,ISNUMBER(F1873)),F1873/E1873-1,"")</f>
        <v>0</v>
      </c>
      <c r="I1873" t="str" s="15">
        <v>Keep current</v>
      </c>
      <c r="J1873" s="16"/>
      <c r="K1873" t="str" s="15">
        <v/>
      </c>
      <c r="L1873" s="17">
        <f>IF(AC1873="Local catalog","",IF(AG1873="Yes",IF(ISNUMBER(E1873),E1873,""),IF(I1873="Keep current",IF(ISNUMBER(E1873),E1873,""),IF(AH1873&lt;&gt;"Yes","",IF(I1873="Approve proposed",F1873,IF(AND(I1873="Use my price",AND(ISNUMBER(J1873),J1873&gt;0)),J1873,""))))))</f>
        <v>5.6</v>
      </c>
      <c r="M1873" t="str" s="7">
        <f>IF(AND(AG1873="Yes",OR(I1873="Approve proposed",I1873="Use my price")),"CHECK: protected price kept current",IF(OR(I1873="Unreviewed",I1873=""),"Pending review",IF(I1873="Hold","On hold",IF(I1873="Keep current",IF(ISNUMBER(E1873),"Kept current","CHECK: no confirmed current price"),IF(AH1873&lt;&gt;"Yes","CHECK: source needs review",IF(AND(I1873="Use my price",NOT(AND(ISNUMBER(J1873),J1873&gt;0))),"CHECK: enter a price above zero",IF(NOT(OR(I1873="Approve proposed",I1873="Use my price")),"CHECK: choose a listed decision",IF(OR(NOT(ISNUMBER(L1873)),L1873&lt;=0,NOT(ISNUMBER(Y1873)),Y1873&lt;=0,X1873&gt;=1),"CHECK: price or base unavailable",IF(L1873/(Y1873*(1-X1873))-1&lt;0,"CHECK: price below local base","Ready")))))))))</f>
        <v>Kept current</v>
      </c>
      <c r="N1873" s="18">
        <v>5.6</v>
      </c>
      <c r="O1873" s="19">
        <v>0.4</v>
      </c>
      <c r="P1873" s="14">
        <v>0.4</v>
      </c>
      <c r="Q1873" s="20">
        <f>IF(AND(ISNUMBER(L1873),ISNUMBER(Y1873),Y1873&gt;0,X1873&lt;1),ROUND(L1873/(Y1873*(1-X1873))-1,4),"")</f>
        <v>0.4</v>
      </c>
      <c r="R1873" s="12">
        <v>0</v>
      </c>
      <c r="S1873" s="13">
        <f>IF(AND(ISNUMBER(E1873),E1873&gt;0,ISNUMBER(F1873)),R1873*(F1873/E1873-1)*(1-'Start Here'!$B$16),0)</f>
        <v>0</v>
      </c>
      <c r="T1873" s="17">
        <f>IF(AND(M1873="Ready",OR(I1873="Approve proposed",AND(I1873="Use my price",AND(ISNUMBER(J1873),J1873&gt;0))),ISNUMBER(L1873),E1873&gt;0),R1873*(L1873/E1873-1)*(1-'Start Here'!$B$16),0)</f>
        <v>0</v>
      </c>
      <c r="U1873" t="str" s="6">
        <v>SNAP: preserve existing selling price; Currently hidden; do not activate automatically</v>
      </c>
      <c r="V1873" t="str" s="21">
        <v>No</v>
      </c>
      <c r="W1873" t="str" s="21">
        <v>No</v>
      </c>
      <c r="X1873" s="22">
        <v>0</v>
      </c>
      <c r="Y1873" s="18">
        <v>4</v>
      </c>
      <c r="AB1873" t="str" s="6">
        <v>2026-10-01 10:41:27 UTC</v>
      </c>
      <c r="AC1873" t="str" s="6">
        <v>Local Line cache</v>
      </c>
      <c r="AD1873" s="23">
        <v>805943</v>
      </c>
      <c r="AE1873" s="23">
        <v>527003</v>
      </c>
      <c r="AF1873" t="str" s="23">
        <v>805943:527003:snap</v>
      </c>
      <c r="AG1873" t="str" s="23">
        <v>Yes</v>
      </c>
      <c r="AH1873" t="str" s="23">
        <v>Yes</v>
      </c>
      <c r="AI1873" s="18">
        <v>0</v>
      </c>
    </row>
    <row r="1874" ht="32" customHeight="1">
      <c r="A1874" t="str" s="7">
        <v>Little Wings</v>
      </c>
      <c r="B1874" t="str" s="7">
        <v>Red Russian Kale</v>
      </c>
      <c r="C1874" t="str" s="7">
        <v>bu</v>
      </c>
      <c r="D1874" t="str" s="7">
        <v>Herd Share Members</v>
      </c>
      <c r="E1874" s="12">
        <v>3.22</v>
      </c>
      <c r="F1874" s="13">
        <v>3.48</v>
      </c>
      <c r="G1874" s="13">
        <f>IF(AND(ISNUMBER(E1874),ISNUMBER(F1874)),F1874-E1874,"")</f>
        <v>0.26</v>
      </c>
      <c r="H1874" s="14">
        <f>IF(AND(ISNUMBER(E1874),E1874&gt;0,ISNUMBER(F1874)),F1874/E1874-1,"")</f>
        <v>0.08074534161490665</v>
      </c>
      <c r="I1874" t="str" s="15">
        <v>Unreviewed</v>
      </c>
      <c r="J1874" s="16"/>
      <c r="K1874" t="str" s="15">
        <v/>
      </c>
      <c r="L1874" s="17" t="str">
        <f>IF(AC1874="Local catalog","",IF(AG1874="Yes",IF(ISNUMBER(E1874),E1874,""),IF(I1874="Keep current",IF(ISNUMBER(E1874),E1874,""),IF(AH1874&lt;&gt;"Yes","",IF(I1874="Approve proposed",F1874,IF(AND(I1874="Use my price",AND(ISNUMBER(J1874),J1874&gt;0)),J1874,""))))))</f>
        <v/>
      </c>
      <c r="M1874" t="str" s="7">
        <f>IF(AND(AG1874="Yes",OR(I1874="Approve proposed",I1874="Use my price")),"CHECK: protected price kept current",IF(OR(I1874="Unreviewed",I1874=""),"Pending review",IF(I1874="Hold","On hold",IF(I1874="Keep current",IF(ISNUMBER(E1874),"Kept current","CHECK: no confirmed current price"),IF(AH1874&lt;&gt;"Yes","CHECK: source needs review",IF(AND(I1874="Use my price",NOT(AND(ISNUMBER(J1874),J1874&gt;0))),"CHECK: enter a price above zero",IF(NOT(OR(I1874="Approve proposed",I1874="Use my price")),"CHECK: choose a listed decision",IF(OR(NOT(ISNUMBER(L1874)),L1874&lt;=0,NOT(ISNUMBER(Y1874)),Y1874&lt;=0,X1874&gt;=1),"CHECK: price or base unavailable",IF(L1874/(Y1874*(1-X1874))-1&lt;0,"CHECK: price below local base","Ready")))))))))</f>
        <v>Pending review</v>
      </c>
      <c r="N1874" s="18">
        <v>3.22</v>
      </c>
      <c r="O1874" s="19">
        <v>0.4</v>
      </c>
      <c r="P1874" s="14">
        <v>0.513</v>
      </c>
      <c r="Q1874" s="20" t="str">
        <f>IF(AND(ISNUMBER(L1874),ISNUMBER(Y1874),Y1874&gt;0,X1874&lt;1),ROUND(L1874/(Y1874*(1-X1874))-1,4),"")</f>
        <v/>
      </c>
      <c r="R1874" s="12">
        <v>85.96000000000001</v>
      </c>
      <c r="S1874" s="13">
        <f>IF(AND(ISNUMBER(E1874),E1874&gt;0,ISNUMBER(F1874)),R1874*(F1874/E1874-1)*(1-'Start Here'!$B$16),0)</f>
        <v>6.732643478260854</v>
      </c>
      <c r="T1874" s="17">
        <f>IF(AND(M1874="Ready",OR(I1874="Approve proposed",AND(I1874="Use my price",AND(ISNUMBER(J1874),J1874&gt;0))),ISNUMBER(L1874),E1874&gt;0),R1874*(L1874/E1874-1)*(1-'Start Here'!$B$16),0)</f>
        <v>0</v>
      </c>
      <c r="U1874" t="str" s="6">
        <v/>
      </c>
      <c r="V1874" t="str" s="21">
        <v>Yes</v>
      </c>
      <c r="W1874" t="str" s="21">
        <v>No</v>
      </c>
      <c r="X1874" s="22">
        <v>0</v>
      </c>
      <c r="Y1874" s="18">
        <v>2.3</v>
      </c>
      <c r="AB1874" t="str" s="6">
        <v>2026-10-01 10:41:27 UTC</v>
      </c>
      <c r="AC1874" t="str" s="6">
        <v>Local Line cache</v>
      </c>
      <c r="AD1874" s="23">
        <v>812532</v>
      </c>
      <c r="AE1874" s="23">
        <v>534390</v>
      </c>
      <c r="AF1874" t="str" s="23">
        <v>812532:534390:herdShare</v>
      </c>
      <c r="AG1874" t="str" s="23">
        <v>No</v>
      </c>
      <c r="AH1874" t="str" s="23">
        <v>Yes</v>
      </c>
      <c r="AI1874" s="18">
        <v>71.29999999999998</v>
      </c>
    </row>
    <row r="1875" ht="32" customHeight="1">
      <c r="A1875" t="str" s="7">
        <v>Little Wings</v>
      </c>
      <c r="B1875" t="str" s="7">
        <v>Red Russian Kale</v>
      </c>
      <c r="C1875" t="str" s="7">
        <v>bu</v>
      </c>
      <c r="D1875" t="str" s="7">
        <v>CSA Members</v>
      </c>
      <c r="E1875" s="12">
        <v>3.22</v>
      </c>
      <c r="F1875" s="13">
        <v>3.48</v>
      </c>
      <c r="G1875" s="13">
        <f>IF(AND(ISNUMBER(E1875),ISNUMBER(F1875)),F1875-E1875,"")</f>
        <v>0.26</v>
      </c>
      <c r="H1875" s="14">
        <f>IF(AND(ISNUMBER(E1875),E1875&gt;0,ISNUMBER(F1875)),F1875/E1875-1,"")</f>
        <v>0.08074534161490665</v>
      </c>
      <c r="I1875" t="str" s="15">
        <v>Unreviewed</v>
      </c>
      <c r="J1875" s="16"/>
      <c r="K1875" t="str" s="15">
        <v/>
      </c>
      <c r="L1875" s="17" t="str">
        <f>IF(AC1875="Local catalog","",IF(AG1875="Yes",IF(ISNUMBER(E1875),E1875,""),IF(I1875="Keep current",IF(ISNUMBER(E1875),E1875,""),IF(AH1875&lt;&gt;"Yes","",IF(I1875="Approve proposed",F1875,IF(AND(I1875="Use my price",AND(ISNUMBER(J1875),J1875&gt;0)),J1875,""))))))</f>
        <v/>
      </c>
      <c r="M1875" t="str" s="7">
        <f>IF(AND(AG1875="Yes",OR(I1875="Approve proposed",I1875="Use my price")),"CHECK: protected price kept current",IF(OR(I1875="Unreviewed",I1875=""),"Pending review",IF(I1875="Hold","On hold",IF(I1875="Keep current",IF(ISNUMBER(E1875),"Kept current","CHECK: no confirmed current price"),IF(AH1875&lt;&gt;"Yes","CHECK: source needs review",IF(AND(I1875="Use my price",NOT(AND(ISNUMBER(J1875),J1875&gt;0))),"CHECK: enter a price above zero",IF(NOT(OR(I1875="Approve proposed",I1875="Use my price")),"CHECK: choose a listed decision",IF(OR(NOT(ISNUMBER(L1875)),L1875&lt;=0,NOT(ISNUMBER(Y1875)),Y1875&lt;=0,X1875&gt;=1),"CHECK: price or base unavailable",IF(L1875/(Y1875*(1-X1875))-1&lt;0,"CHECK: price below local base","Ready")))))))))</f>
        <v>Pending review</v>
      </c>
      <c r="N1875" s="18">
        <v>3.22</v>
      </c>
      <c r="O1875" s="19">
        <v>0.4</v>
      </c>
      <c r="P1875" s="14">
        <v>0.513</v>
      </c>
      <c r="Q1875" s="20" t="str">
        <f>IF(AND(ISNUMBER(L1875),ISNUMBER(Y1875),Y1875&gt;0,X1875&lt;1),ROUND(L1875/(Y1875*(1-X1875))-1,4),"")</f>
        <v/>
      </c>
      <c r="R1875" s="12">
        <v>7.35</v>
      </c>
      <c r="S1875" s="13">
        <f>IF(AND(ISNUMBER(E1875),E1875&gt;0,ISNUMBER(F1875)),R1875*(F1875/E1875-1)*(1-'Start Here'!$B$16),0)</f>
        <v>0.5756739130434769</v>
      </c>
      <c r="T1875" s="17">
        <f>IF(AND(M1875="Ready",OR(I1875="Approve proposed",AND(I1875="Use my price",AND(ISNUMBER(J1875),J1875&gt;0))),ISNUMBER(L1875),E1875&gt;0),R1875*(L1875/E1875-1)*(1-'Start Here'!$B$16),0)</f>
        <v>0</v>
      </c>
      <c r="U1875" t="str" s="6">
        <v/>
      </c>
      <c r="V1875" t="str" s="21">
        <v>Yes</v>
      </c>
      <c r="W1875" t="str" s="21">
        <v>No</v>
      </c>
      <c r="X1875" s="22">
        <v>0</v>
      </c>
      <c r="Y1875" s="18">
        <v>2.3</v>
      </c>
      <c r="AB1875" t="str" s="6">
        <v>2026-10-01 10:41:27 UTC</v>
      </c>
      <c r="AC1875" t="str" s="6">
        <v>Local Line cache</v>
      </c>
      <c r="AD1875" s="23">
        <v>812532</v>
      </c>
      <c r="AE1875" s="23">
        <v>534390</v>
      </c>
      <c r="AF1875" t="str" s="23">
        <v>812532:534390:member</v>
      </c>
      <c r="AG1875" t="str" s="23">
        <v>No</v>
      </c>
      <c r="AH1875" t="str" s="23">
        <v>Yes</v>
      </c>
      <c r="AI1875" s="18">
        <v>6.9</v>
      </c>
    </row>
    <row r="1876" ht="32" customHeight="1">
      <c r="A1876" t="str" s="7">
        <v>Little Wings</v>
      </c>
      <c r="B1876" t="str" s="7">
        <v>Red Russian Kale</v>
      </c>
      <c r="C1876" t="str" s="7">
        <v>bu</v>
      </c>
      <c r="D1876" t="str" s="7">
        <v>Guest Basket</v>
      </c>
      <c r="E1876" s="12">
        <v>3.22</v>
      </c>
      <c r="F1876" s="13">
        <v>3.48</v>
      </c>
      <c r="G1876" s="13">
        <f>IF(AND(ISNUMBER(E1876),ISNUMBER(F1876)),F1876-E1876,"")</f>
        <v>0.26</v>
      </c>
      <c r="H1876" s="14">
        <f>IF(AND(ISNUMBER(E1876),E1876&gt;0,ISNUMBER(F1876)),F1876/E1876-1,"")</f>
        <v>0.08074534161490665</v>
      </c>
      <c r="I1876" t="str" s="15">
        <v>Unreviewed</v>
      </c>
      <c r="J1876" s="16"/>
      <c r="K1876" t="str" s="15">
        <v/>
      </c>
      <c r="L1876" s="17" t="str">
        <f>IF(AC1876="Local catalog","",IF(AG1876="Yes",IF(ISNUMBER(E1876),E1876,""),IF(I1876="Keep current",IF(ISNUMBER(E1876),E1876,""),IF(AH1876&lt;&gt;"Yes","",IF(I1876="Approve proposed",F1876,IF(AND(I1876="Use my price",AND(ISNUMBER(J1876),J1876&gt;0)),J1876,""))))))</f>
        <v/>
      </c>
      <c r="M1876" t="str" s="7">
        <f>IF(AND(AG1876="Yes",OR(I1876="Approve proposed",I1876="Use my price")),"CHECK: protected price kept current",IF(OR(I1876="Unreviewed",I1876=""),"Pending review",IF(I1876="Hold","On hold",IF(I1876="Keep current",IF(ISNUMBER(E1876),"Kept current","CHECK: no confirmed current price"),IF(AH1876&lt;&gt;"Yes","CHECK: source needs review",IF(AND(I1876="Use my price",NOT(AND(ISNUMBER(J1876),J1876&gt;0))),"CHECK: enter a price above zero",IF(NOT(OR(I1876="Approve proposed",I1876="Use my price")),"CHECK: choose a listed decision",IF(OR(NOT(ISNUMBER(L1876)),L1876&lt;=0,NOT(ISNUMBER(Y1876)),Y1876&lt;=0,X1876&gt;=1),"CHECK: price or base unavailable",IF(L1876/(Y1876*(1-X1876))-1&lt;0,"CHECK: price below local base","Ready")))))))))</f>
        <v>Pending review</v>
      </c>
      <c r="N1876" s="18">
        <v>3.22</v>
      </c>
      <c r="O1876" s="19">
        <v>0.4</v>
      </c>
      <c r="P1876" s="14">
        <v>0.513</v>
      </c>
      <c r="Q1876" s="20" t="str">
        <f>IF(AND(ISNUMBER(L1876),ISNUMBER(Y1876),Y1876&gt;0,X1876&lt;1),ROUND(L1876/(Y1876*(1-X1876))-1,4),"")</f>
        <v/>
      </c>
      <c r="R1876" s="12">
        <v>16.77</v>
      </c>
      <c r="S1876" s="13">
        <f>IF(AND(ISNUMBER(E1876),E1876&gt;0,ISNUMBER(F1876)),R1876*(F1876/E1876-1)*(1-'Start Here'!$B$16),0)</f>
        <v>1.313476397515525</v>
      </c>
      <c r="T1876" s="17">
        <f>IF(AND(M1876="Ready",OR(I1876="Approve proposed",AND(I1876="Use my price",AND(ISNUMBER(J1876),J1876&gt;0))),ISNUMBER(L1876),E1876&gt;0),R1876*(L1876/E1876-1)*(1-'Start Here'!$B$16),0)</f>
        <v>0</v>
      </c>
      <c r="U1876" t="str" s="6">
        <v/>
      </c>
      <c r="V1876" t="str" s="21">
        <v>Yes</v>
      </c>
      <c r="W1876" t="str" s="21">
        <v>No</v>
      </c>
      <c r="X1876" s="22">
        <v>0</v>
      </c>
      <c r="Y1876" s="18">
        <v>2.3</v>
      </c>
      <c r="AB1876" t="str" s="6">
        <v>2026-10-01 10:41:27 UTC</v>
      </c>
      <c r="AC1876" t="str" s="6">
        <v>Local Line cache</v>
      </c>
      <c r="AD1876" s="23">
        <v>812532</v>
      </c>
      <c r="AE1876" s="23">
        <v>534390</v>
      </c>
      <c r="AF1876" t="str" s="23">
        <v>812532:534390:guest</v>
      </c>
      <c r="AG1876" t="str" s="23">
        <v>No</v>
      </c>
      <c r="AH1876" t="str" s="23">
        <v>Yes</v>
      </c>
      <c r="AI1876" s="18">
        <v>13.8</v>
      </c>
    </row>
    <row r="1877" ht="32" customHeight="1">
      <c r="A1877" t="str" s="7">
        <v>Little Wings</v>
      </c>
      <c r="B1877" t="str" s="7">
        <v>Red Russian Kale</v>
      </c>
      <c r="C1877" t="str" s="7">
        <v>bu</v>
      </c>
      <c r="D1877" t="str" s="7">
        <v>SNAP</v>
      </c>
      <c r="E1877" s="12">
        <v>3.22</v>
      </c>
      <c r="F1877" s="13">
        <v>3.22</v>
      </c>
      <c r="G1877" s="13">
        <f>IF(AND(ISNUMBER(E1877),ISNUMBER(F1877)),F1877-E1877,"")</f>
        <v>0</v>
      </c>
      <c r="H1877" s="14">
        <f>IF(AND(ISNUMBER(E1877),E1877&gt;0,ISNUMBER(F1877)),F1877/E1877-1,"")</f>
        <v>0</v>
      </c>
      <c r="I1877" t="str" s="15">
        <v>Keep current</v>
      </c>
      <c r="J1877" s="16"/>
      <c r="K1877" t="str" s="15">
        <v/>
      </c>
      <c r="L1877" s="17">
        <f>IF(AC1877="Local catalog","",IF(AG1877="Yes",IF(ISNUMBER(E1877),E1877,""),IF(I1877="Keep current",IF(ISNUMBER(E1877),E1877,""),IF(AH1877&lt;&gt;"Yes","",IF(I1877="Approve proposed",F1877,IF(AND(I1877="Use my price",AND(ISNUMBER(J1877),J1877&gt;0)),J1877,""))))))</f>
        <v>3.22</v>
      </c>
      <c r="M1877" t="str" s="7">
        <f>IF(AND(AG1877="Yes",OR(I1877="Approve proposed",I1877="Use my price")),"CHECK: protected price kept current",IF(OR(I1877="Unreviewed",I1877=""),"Pending review",IF(I1877="Hold","On hold",IF(I1877="Keep current",IF(ISNUMBER(E1877),"Kept current","CHECK: no confirmed current price"),IF(AH1877&lt;&gt;"Yes","CHECK: source needs review",IF(AND(I1877="Use my price",NOT(AND(ISNUMBER(J1877),J1877&gt;0))),"CHECK: enter a price above zero",IF(NOT(OR(I1877="Approve proposed",I1877="Use my price")),"CHECK: choose a listed decision",IF(OR(NOT(ISNUMBER(L1877)),L1877&lt;=0,NOT(ISNUMBER(Y1877)),Y1877&lt;=0,X1877&gt;=1),"CHECK: price or base unavailable",IF(L1877/(Y1877*(1-X1877))-1&lt;0,"CHECK: price below local base","Ready")))))))))</f>
        <v>Kept current</v>
      </c>
      <c r="N1877" s="18">
        <v>3.22</v>
      </c>
      <c r="O1877" s="19">
        <v>0.4</v>
      </c>
      <c r="P1877" s="14">
        <v>0.4</v>
      </c>
      <c r="Q1877" s="20">
        <f>IF(AND(ISNUMBER(L1877),ISNUMBER(Y1877),Y1877&gt;0,X1877&lt;1),ROUND(L1877/(Y1877*(1-X1877))-1,4),"")</f>
        <v>0.4</v>
      </c>
      <c r="R1877" s="12">
        <v>0</v>
      </c>
      <c r="S1877" s="13">
        <f>IF(AND(ISNUMBER(E1877),E1877&gt;0,ISNUMBER(F1877)),R1877*(F1877/E1877-1)*(1-'Start Here'!$B$16),0)</f>
        <v>0</v>
      </c>
      <c r="T1877" s="17">
        <f>IF(AND(M1877="Ready",OR(I1877="Approve proposed",AND(I1877="Use my price",AND(ISNUMBER(J1877),J1877&gt;0))),ISNUMBER(L1877),E1877&gt;0),R1877*(L1877/E1877-1)*(1-'Start Here'!$B$16),0)</f>
        <v>0</v>
      </c>
      <c r="U1877" t="str" s="6">
        <v>SNAP: preserve existing selling price</v>
      </c>
      <c r="V1877" t="str" s="21">
        <v>Yes</v>
      </c>
      <c r="W1877" t="str" s="21">
        <v>No</v>
      </c>
      <c r="X1877" s="22">
        <v>0</v>
      </c>
      <c r="Y1877" s="18">
        <v>2.3</v>
      </c>
      <c r="AB1877" t="str" s="6">
        <v>2026-10-01 10:41:27 UTC</v>
      </c>
      <c r="AC1877" t="str" s="6">
        <v>Local Line cache</v>
      </c>
      <c r="AD1877" s="23">
        <v>812532</v>
      </c>
      <c r="AE1877" s="23">
        <v>534390</v>
      </c>
      <c r="AF1877" t="str" s="23">
        <v>812532:534390:snap</v>
      </c>
      <c r="AG1877" t="str" s="23">
        <v>Yes</v>
      </c>
      <c r="AH1877" t="str" s="23">
        <v>Yes</v>
      </c>
      <c r="AI1877" s="18">
        <v>0</v>
      </c>
    </row>
    <row r="1878" ht="32" customHeight="1">
      <c r="A1878" t="str" s="7">
        <v>Little Wings</v>
      </c>
      <c r="B1878" t="str" s="7">
        <v>Romaine Lettuce</v>
      </c>
      <c r="C1878" t="str" s="7">
        <v>each</v>
      </c>
      <c r="D1878" t="str" s="7">
        <v>Herd Share Members</v>
      </c>
      <c r="E1878" s="12">
        <v>2.8</v>
      </c>
      <c r="F1878" s="13">
        <v>3.02</v>
      </c>
      <c r="G1878" s="13">
        <f>IF(AND(ISNUMBER(E1878),ISNUMBER(F1878)),F1878-E1878,"")</f>
        <v>0.22</v>
      </c>
      <c r="H1878" s="14">
        <f>IF(AND(ISNUMBER(E1878),E1878&gt;0,ISNUMBER(F1878)),F1878/E1878-1,"")</f>
        <v>0.07857142857142874</v>
      </c>
      <c r="I1878" t="str" s="15">
        <v>Unreviewed</v>
      </c>
      <c r="J1878" s="16"/>
      <c r="K1878" t="str" s="15">
        <v/>
      </c>
      <c r="L1878" s="17" t="str">
        <f>IF(AC1878="Local catalog","",IF(AG1878="Yes",IF(ISNUMBER(E1878),E1878,""),IF(I1878="Keep current",IF(ISNUMBER(E1878),E1878,""),IF(AH1878&lt;&gt;"Yes","",IF(I1878="Approve proposed",F1878,IF(AND(I1878="Use my price",AND(ISNUMBER(J1878),J1878&gt;0)),J1878,""))))))</f>
        <v/>
      </c>
      <c r="M1878" t="str" s="7">
        <f>IF(AND(AG1878="Yes",OR(I1878="Approve proposed",I1878="Use my price")),"CHECK: protected price kept current",IF(OR(I1878="Unreviewed",I1878=""),"Pending review",IF(I1878="Hold","On hold",IF(I1878="Keep current",IF(ISNUMBER(E1878),"Kept current","CHECK: no confirmed current price"),IF(AH1878&lt;&gt;"Yes","CHECK: source needs review",IF(AND(I1878="Use my price",NOT(AND(ISNUMBER(J1878),J1878&gt;0))),"CHECK: enter a price above zero",IF(NOT(OR(I1878="Approve proposed",I1878="Use my price")),"CHECK: choose a listed decision",IF(OR(NOT(ISNUMBER(L1878)),L1878&lt;=0,NOT(ISNUMBER(Y1878)),Y1878&lt;=0,X1878&gt;=1),"CHECK: price or base unavailable",IF(L1878/(Y1878*(1-X1878))-1&lt;0,"CHECK: price below local base","Ready")))))))))</f>
        <v>Pending review</v>
      </c>
      <c r="N1878" s="18">
        <v>2.8</v>
      </c>
      <c r="O1878" s="19">
        <v>0.4</v>
      </c>
      <c r="P1878" s="14">
        <v>0.51</v>
      </c>
      <c r="Q1878" s="20" t="str">
        <f>IF(AND(ISNUMBER(L1878),ISNUMBER(Y1878),Y1878&gt;0,X1878&lt;1),ROUND(L1878/(Y1878*(1-X1878))-1,4),"")</f>
        <v/>
      </c>
      <c r="R1878" s="12">
        <v>1365</v>
      </c>
      <c r="S1878" s="13">
        <f>IF(AND(ISNUMBER(E1878),E1878&gt;0,ISNUMBER(F1878)),R1878*(F1878/E1878-1)*(1-'Start Here'!$B$16),0)</f>
        <v>104.03250000000021</v>
      </c>
      <c r="T1878" s="17">
        <f>IF(AND(M1878="Ready",OR(I1878="Approve proposed",AND(I1878="Use my price",AND(ISNUMBER(J1878),J1878&gt;0))),ISNUMBER(L1878),E1878&gt;0),R1878*(L1878/E1878-1)*(1-'Start Here'!$B$16),0)</f>
        <v>0</v>
      </c>
      <c r="U1878" t="str" s="6">
        <v/>
      </c>
      <c r="V1878" t="str" s="21">
        <v>Yes</v>
      </c>
      <c r="W1878" t="str" s="21">
        <v>No</v>
      </c>
      <c r="X1878" s="22">
        <v>0</v>
      </c>
      <c r="Y1878" s="18">
        <v>2</v>
      </c>
      <c r="AB1878" t="str" s="6">
        <v>2026-10-01 10:41:27 UTC</v>
      </c>
      <c r="AC1878" t="str" s="6">
        <v>Local Line cache</v>
      </c>
      <c r="AD1878" s="23">
        <v>1004980</v>
      </c>
      <c r="AE1878" s="23">
        <v>785188</v>
      </c>
      <c r="AF1878" t="str" s="23">
        <v>1004980:785188:herdShare</v>
      </c>
      <c r="AG1878" t="str" s="23">
        <v>No</v>
      </c>
      <c r="AH1878" t="str" s="23">
        <v>Yes</v>
      </c>
      <c r="AI1878" s="18">
        <v>1026.25</v>
      </c>
    </row>
    <row r="1879" ht="32" customHeight="1">
      <c r="A1879" t="str" s="7">
        <v>Little Wings</v>
      </c>
      <c r="B1879" t="str" s="7">
        <v>Romaine Lettuce</v>
      </c>
      <c r="C1879" t="str" s="7">
        <v>each</v>
      </c>
      <c r="D1879" t="str" s="7">
        <v>CSA Members</v>
      </c>
      <c r="E1879" s="12">
        <v>2.8</v>
      </c>
      <c r="F1879" s="13">
        <v>3.02</v>
      </c>
      <c r="G1879" s="13">
        <f>IF(AND(ISNUMBER(E1879),ISNUMBER(F1879)),F1879-E1879,"")</f>
        <v>0.22</v>
      </c>
      <c r="H1879" s="14">
        <f>IF(AND(ISNUMBER(E1879),E1879&gt;0,ISNUMBER(F1879)),F1879/E1879-1,"")</f>
        <v>0.07857142857142874</v>
      </c>
      <c r="I1879" t="str" s="15">
        <v>Unreviewed</v>
      </c>
      <c r="J1879" s="16"/>
      <c r="K1879" t="str" s="15">
        <v/>
      </c>
      <c r="L1879" s="17" t="str">
        <f>IF(AC1879="Local catalog","",IF(AG1879="Yes",IF(ISNUMBER(E1879),E1879,""),IF(I1879="Keep current",IF(ISNUMBER(E1879),E1879,""),IF(AH1879&lt;&gt;"Yes","",IF(I1879="Approve proposed",F1879,IF(AND(I1879="Use my price",AND(ISNUMBER(J1879),J1879&gt;0)),J1879,""))))))</f>
        <v/>
      </c>
      <c r="M1879" t="str" s="7">
        <f>IF(AND(AG1879="Yes",OR(I1879="Approve proposed",I1879="Use my price")),"CHECK: protected price kept current",IF(OR(I1879="Unreviewed",I1879=""),"Pending review",IF(I1879="Hold","On hold",IF(I1879="Keep current",IF(ISNUMBER(E1879),"Kept current","CHECK: no confirmed current price"),IF(AH1879&lt;&gt;"Yes","CHECK: source needs review",IF(AND(I1879="Use my price",NOT(AND(ISNUMBER(J1879),J1879&gt;0))),"CHECK: enter a price above zero",IF(NOT(OR(I1879="Approve proposed",I1879="Use my price")),"CHECK: choose a listed decision",IF(OR(NOT(ISNUMBER(L1879)),L1879&lt;=0,NOT(ISNUMBER(Y1879)),Y1879&lt;=0,X1879&gt;=1),"CHECK: price or base unavailable",IF(L1879/(Y1879*(1-X1879))-1&lt;0,"CHECK: price below local base","Ready")))))))))</f>
        <v>Pending review</v>
      </c>
      <c r="N1879" s="18">
        <v>2.8</v>
      </c>
      <c r="O1879" s="19">
        <v>0.4</v>
      </c>
      <c r="P1879" s="14">
        <v>0.51</v>
      </c>
      <c r="Q1879" s="20" t="str">
        <f>IF(AND(ISNUMBER(L1879),ISNUMBER(Y1879),Y1879&gt;0,X1879&lt;1),ROUND(L1879/(Y1879*(1-X1879))-1,4),"")</f>
        <v/>
      </c>
      <c r="R1879" s="12">
        <v>0</v>
      </c>
      <c r="S1879" s="13">
        <f>IF(AND(ISNUMBER(E1879),E1879&gt;0,ISNUMBER(F1879)),R1879*(F1879/E1879-1)*(1-'Start Here'!$B$16),0)</f>
        <v>0</v>
      </c>
      <c r="T1879" s="17">
        <f>IF(AND(M1879="Ready",OR(I1879="Approve proposed",AND(I1879="Use my price",AND(ISNUMBER(J1879),J1879&gt;0))),ISNUMBER(L1879),E1879&gt;0),R1879*(L1879/E1879-1)*(1-'Start Here'!$B$16),0)</f>
        <v>0</v>
      </c>
      <c r="U1879" t="str" s="6">
        <v/>
      </c>
      <c r="V1879" t="str" s="21">
        <v>Yes</v>
      </c>
      <c r="W1879" t="str" s="21">
        <v>No</v>
      </c>
      <c r="X1879" s="22">
        <v>0</v>
      </c>
      <c r="Y1879" s="18">
        <v>2</v>
      </c>
      <c r="AB1879" t="str" s="6">
        <v>2026-10-01 10:41:27 UTC</v>
      </c>
      <c r="AC1879" t="str" s="6">
        <v>Local Line cache</v>
      </c>
      <c r="AD1879" s="23">
        <v>1004980</v>
      </c>
      <c r="AE1879" s="23">
        <v>785188</v>
      </c>
      <c r="AF1879" t="str" s="23">
        <v>1004980:785188:member</v>
      </c>
      <c r="AG1879" t="str" s="23">
        <v>No</v>
      </c>
      <c r="AH1879" t="str" s="23">
        <v>Yes</v>
      </c>
      <c r="AI1879" s="18">
        <v>0</v>
      </c>
    </row>
    <row r="1880" ht="32" customHeight="1">
      <c r="A1880" t="str" s="7">
        <v>Little Wings</v>
      </c>
      <c r="B1880" t="str" s="7">
        <v>Romaine Lettuce</v>
      </c>
      <c r="C1880" t="str" s="7">
        <v>each</v>
      </c>
      <c r="D1880" t="str" s="7">
        <v>Guest Basket</v>
      </c>
      <c r="E1880" s="12">
        <v>2.8</v>
      </c>
      <c r="F1880" s="13">
        <v>3.02</v>
      </c>
      <c r="G1880" s="13">
        <f>IF(AND(ISNUMBER(E1880),ISNUMBER(F1880)),F1880-E1880,"")</f>
        <v>0.22</v>
      </c>
      <c r="H1880" s="14">
        <f>IF(AND(ISNUMBER(E1880),E1880&gt;0,ISNUMBER(F1880)),F1880/E1880-1,"")</f>
        <v>0.07857142857142874</v>
      </c>
      <c r="I1880" t="str" s="15">
        <v>Unreviewed</v>
      </c>
      <c r="J1880" s="16"/>
      <c r="K1880" t="str" s="15">
        <v/>
      </c>
      <c r="L1880" s="17" t="str">
        <f>IF(AC1880="Local catalog","",IF(AG1880="Yes",IF(ISNUMBER(E1880),E1880,""),IF(I1880="Keep current",IF(ISNUMBER(E1880),E1880,""),IF(AH1880&lt;&gt;"Yes","",IF(I1880="Approve proposed",F1880,IF(AND(I1880="Use my price",AND(ISNUMBER(J1880),J1880&gt;0)),J1880,""))))))</f>
        <v/>
      </c>
      <c r="M1880" t="str" s="7">
        <f>IF(AND(AG1880="Yes",OR(I1880="Approve proposed",I1880="Use my price")),"CHECK: protected price kept current",IF(OR(I1880="Unreviewed",I1880=""),"Pending review",IF(I1880="Hold","On hold",IF(I1880="Keep current",IF(ISNUMBER(E1880),"Kept current","CHECK: no confirmed current price"),IF(AH1880&lt;&gt;"Yes","CHECK: source needs review",IF(AND(I1880="Use my price",NOT(AND(ISNUMBER(J1880),J1880&gt;0))),"CHECK: enter a price above zero",IF(NOT(OR(I1880="Approve proposed",I1880="Use my price")),"CHECK: choose a listed decision",IF(OR(NOT(ISNUMBER(L1880)),L1880&lt;=0,NOT(ISNUMBER(Y1880)),Y1880&lt;=0,X1880&gt;=1),"CHECK: price or base unavailable",IF(L1880/(Y1880*(1-X1880))-1&lt;0,"CHECK: price below local base","Ready")))))))))</f>
        <v>Pending review</v>
      </c>
      <c r="N1880" s="18">
        <v>2.8</v>
      </c>
      <c r="O1880" s="19">
        <v>0.4</v>
      </c>
      <c r="P1880" s="14">
        <v>0.51</v>
      </c>
      <c r="Q1880" s="20" t="str">
        <f>IF(AND(ISNUMBER(L1880),ISNUMBER(Y1880),Y1880&gt;0,X1880&lt;1),ROUND(L1880/(Y1880*(1-X1880))-1,4),"")</f>
        <v/>
      </c>
      <c r="R1880" s="12">
        <v>102.2</v>
      </c>
      <c r="S1880" s="13">
        <f>IF(AND(ISNUMBER(E1880),E1880&gt;0,ISNUMBER(F1880)),R1880*(F1880/E1880-1)*(1-'Start Here'!$B$16),0)</f>
        <v>7.789100000000016</v>
      </c>
      <c r="T1880" s="17">
        <f>IF(AND(M1880="Ready",OR(I1880="Approve proposed",AND(I1880="Use my price",AND(ISNUMBER(J1880),J1880&gt;0))),ISNUMBER(L1880),E1880&gt;0),R1880*(L1880/E1880-1)*(1-'Start Here'!$B$16),0)</f>
        <v>0</v>
      </c>
      <c r="U1880" t="str" s="6">
        <v/>
      </c>
      <c r="V1880" t="str" s="21">
        <v>Yes</v>
      </c>
      <c r="W1880" t="str" s="21">
        <v>No</v>
      </c>
      <c r="X1880" s="22">
        <v>0</v>
      </c>
      <c r="Y1880" s="18">
        <v>2</v>
      </c>
      <c r="AB1880" t="str" s="6">
        <v>2026-10-01 10:41:27 UTC</v>
      </c>
      <c r="AC1880" t="str" s="6">
        <v>Local Line cache</v>
      </c>
      <c r="AD1880" s="23">
        <v>1004980</v>
      </c>
      <c r="AE1880" s="23">
        <v>785188</v>
      </c>
      <c r="AF1880" t="str" s="23">
        <v>1004980:785188:guest</v>
      </c>
      <c r="AG1880" t="str" s="23">
        <v>No</v>
      </c>
      <c r="AH1880" t="str" s="23">
        <v>Yes</v>
      </c>
      <c r="AI1880" s="18">
        <v>76</v>
      </c>
    </row>
    <row r="1881" ht="32" customHeight="1">
      <c r="A1881" t="str" s="7">
        <v>Little Wings</v>
      </c>
      <c r="B1881" t="str" s="7">
        <v>Romaine Lettuce</v>
      </c>
      <c r="C1881" t="str" s="7">
        <v>each</v>
      </c>
      <c r="D1881" t="str" s="7">
        <v>SNAP</v>
      </c>
      <c r="E1881" s="12">
        <v>2.8</v>
      </c>
      <c r="F1881" s="13">
        <v>2.8</v>
      </c>
      <c r="G1881" s="13">
        <f>IF(AND(ISNUMBER(E1881),ISNUMBER(F1881)),F1881-E1881,"")</f>
        <v>0</v>
      </c>
      <c r="H1881" s="14">
        <f>IF(AND(ISNUMBER(E1881),E1881&gt;0,ISNUMBER(F1881)),F1881/E1881-1,"")</f>
        <v>0</v>
      </c>
      <c r="I1881" t="str" s="15">
        <v>Keep current</v>
      </c>
      <c r="J1881" s="16"/>
      <c r="K1881" t="str" s="15">
        <v/>
      </c>
      <c r="L1881" s="17">
        <f>IF(AC1881="Local catalog","",IF(AG1881="Yes",IF(ISNUMBER(E1881),E1881,""),IF(I1881="Keep current",IF(ISNUMBER(E1881),E1881,""),IF(AH1881&lt;&gt;"Yes","",IF(I1881="Approve proposed",F1881,IF(AND(I1881="Use my price",AND(ISNUMBER(J1881),J1881&gt;0)),J1881,""))))))</f>
        <v>2.8</v>
      </c>
      <c r="M1881" t="str" s="7">
        <f>IF(AND(AG1881="Yes",OR(I1881="Approve proposed",I1881="Use my price")),"CHECK: protected price kept current",IF(OR(I1881="Unreviewed",I1881=""),"Pending review",IF(I1881="Hold","On hold",IF(I1881="Keep current",IF(ISNUMBER(E1881),"Kept current","CHECK: no confirmed current price"),IF(AH1881&lt;&gt;"Yes","CHECK: source needs review",IF(AND(I1881="Use my price",NOT(AND(ISNUMBER(J1881),J1881&gt;0))),"CHECK: enter a price above zero",IF(NOT(OR(I1881="Approve proposed",I1881="Use my price")),"CHECK: choose a listed decision",IF(OR(NOT(ISNUMBER(L1881)),L1881&lt;=0,NOT(ISNUMBER(Y1881)),Y1881&lt;=0,X1881&gt;=1),"CHECK: price or base unavailable",IF(L1881/(Y1881*(1-X1881))-1&lt;0,"CHECK: price below local base","Ready")))))))))</f>
        <v>Kept current</v>
      </c>
      <c r="N1881" s="18">
        <v>2.8</v>
      </c>
      <c r="O1881" s="19">
        <v>0.4</v>
      </c>
      <c r="P1881" s="14">
        <v>0.4</v>
      </c>
      <c r="Q1881" s="20">
        <f>IF(AND(ISNUMBER(L1881),ISNUMBER(Y1881),Y1881&gt;0,X1881&lt;1),ROUND(L1881/(Y1881*(1-X1881))-1,4),"")</f>
        <v>0.4</v>
      </c>
      <c r="R1881" s="12">
        <v>0</v>
      </c>
      <c r="S1881" s="13">
        <f>IF(AND(ISNUMBER(E1881),E1881&gt;0,ISNUMBER(F1881)),R1881*(F1881/E1881-1)*(1-'Start Here'!$B$16),0)</f>
        <v>0</v>
      </c>
      <c r="T1881" s="17">
        <f>IF(AND(M1881="Ready",OR(I1881="Approve proposed",AND(I1881="Use my price",AND(ISNUMBER(J1881),J1881&gt;0))),ISNUMBER(L1881),E1881&gt;0),R1881*(L1881/E1881-1)*(1-'Start Here'!$B$16),0)</f>
        <v>0</v>
      </c>
      <c r="U1881" t="str" s="6">
        <v>SNAP: preserve existing selling price</v>
      </c>
      <c r="V1881" t="str" s="21">
        <v>Yes</v>
      </c>
      <c r="W1881" t="str" s="21">
        <v>No</v>
      </c>
      <c r="X1881" s="22">
        <v>0</v>
      </c>
      <c r="Y1881" s="18">
        <v>2</v>
      </c>
      <c r="AB1881" t="str" s="6">
        <v>2026-10-01 10:41:27 UTC</v>
      </c>
      <c r="AC1881" t="str" s="6">
        <v>Local Line cache</v>
      </c>
      <c r="AD1881" s="23">
        <v>1004980</v>
      </c>
      <c r="AE1881" s="23">
        <v>785188</v>
      </c>
      <c r="AF1881" t="str" s="23">
        <v>1004980:785188:snap</v>
      </c>
      <c r="AG1881" t="str" s="23">
        <v>Yes</v>
      </c>
      <c r="AH1881" t="str" s="23">
        <v>Yes</v>
      </c>
      <c r="AI1881" s="18">
        <v>0</v>
      </c>
    </row>
    <row r="1882" ht="32" customHeight="1">
      <c r="A1882" t="str" s="7">
        <v>Little Wings</v>
      </c>
      <c r="B1882" t="str" s="7">
        <v>Romano Beans</v>
      </c>
      <c r="C1882" t="str" s="7">
        <v>1lb</v>
      </c>
      <c r="D1882" t="str" s="7">
        <v>Herd Share Members</v>
      </c>
      <c r="E1882" s="12">
        <v>5.6</v>
      </c>
      <c r="F1882" s="13">
        <v>6.05</v>
      </c>
      <c r="G1882" s="13">
        <f>IF(AND(ISNUMBER(E1882),ISNUMBER(F1882)),F1882-E1882,"")</f>
        <v>0.45</v>
      </c>
      <c r="H1882" s="14">
        <f>IF(AND(ISNUMBER(E1882),E1882&gt;0,ISNUMBER(F1882)),F1882/E1882-1,"")</f>
        <v>0.0803571428571428</v>
      </c>
      <c r="I1882" t="str" s="15">
        <v>Unreviewed</v>
      </c>
      <c r="J1882" s="16"/>
      <c r="K1882" t="str" s="15">
        <v/>
      </c>
      <c r="L1882" s="17" t="str">
        <f>IF(AC1882="Local catalog","",IF(AG1882="Yes",IF(ISNUMBER(E1882),E1882,""),IF(I1882="Keep current",IF(ISNUMBER(E1882),E1882,""),IF(AH1882&lt;&gt;"Yes","",IF(I1882="Approve proposed",F1882,IF(AND(I1882="Use my price",AND(ISNUMBER(J1882),J1882&gt;0)),J1882,""))))))</f>
        <v/>
      </c>
      <c r="M1882" t="str" s="7">
        <f>IF(AND(AG1882="Yes",OR(I1882="Approve proposed",I1882="Use my price")),"CHECK: protected price kept current",IF(OR(I1882="Unreviewed",I1882=""),"Pending review",IF(I1882="Hold","On hold",IF(I1882="Keep current",IF(ISNUMBER(E1882),"Kept current","CHECK: no confirmed current price"),IF(AH1882&lt;&gt;"Yes","CHECK: source needs review",IF(AND(I1882="Use my price",NOT(AND(ISNUMBER(J1882),J1882&gt;0))),"CHECK: enter a price above zero",IF(NOT(OR(I1882="Approve proposed",I1882="Use my price")),"CHECK: choose a listed decision",IF(OR(NOT(ISNUMBER(L1882)),L1882&lt;=0,NOT(ISNUMBER(Y1882)),Y1882&lt;=0,X1882&gt;=1),"CHECK: price or base unavailable",IF(L1882/(Y1882*(1-X1882))-1&lt;0,"CHECK: price below local base","Ready")))))))))</f>
        <v>Pending review</v>
      </c>
      <c r="N1882" s="18">
        <v>5.6</v>
      </c>
      <c r="O1882" s="19">
        <v>0.4</v>
      </c>
      <c r="P1882" s="14">
        <v>0.5125</v>
      </c>
      <c r="Q1882" s="20" t="str">
        <f>IF(AND(ISNUMBER(L1882),ISNUMBER(Y1882),Y1882&gt;0,X1882&lt;1),ROUND(L1882/(Y1882*(1-X1882))-1,4),"")</f>
        <v/>
      </c>
      <c r="R1882" s="12">
        <v>44.8</v>
      </c>
      <c r="S1882" s="13">
        <f>IF(AND(ISNUMBER(E1882),E1882&gt;0,ISNUMBER(F1882)),R1882*(F1882/E1882-1)*(1-'Start Here'!$B$16),0)</f>
        <v>3.491999999999997</v>
      </c>
      <c r="T1882" s="17">
        <f>IF(AND(M1882="Ready",OR(I1882="Approve proposed",AND(I1882="Use my price",AND(ISNUMBER(J1882),J1882&gt;0))),ISNUMBER(L1882),E1882&gt;0),R1882*(L1882/E1882-1)*(1-'Start Here'!$B$16),0)</f>
        <v>0</v>
      </c>
      <c r="U1882" t="str" s="6">
        <v>Currently hidden; do not activate automatically</v>
      </c>
      <c r="V1882" t="str" s="21">
        <v>No</v>
      </c>
      <c r="W1882" t="str" s="21">
        <v>No</v>
      </c>
      <c r="X1882" s="22">
        <v>0</v>
      </c>
      <c r="Y1882" s="18">
        <v>4</v>
      </c>
      <c r="AB1882" t="str" s="6">
        <v>2026-10-01 10:41:27 UTC</v>
      </c>
      <c r="AC1882" t="str" s="6">
        <v>Local Line cache</v>
      </c>
      <c r="AD1882" s="23">
        <v>981427</v>
      </c>
      <c r="AE1882" s="23">
        <v>749860</v>
      </c>
      <c r="AF1882" t="str" s="23">
        <v>981427:749860:herdShare</v>
      </c>
      <c r="AG1882" t="str" s="23">
        <v>No</v>
      </c>
      <c r="AH1882" t="str" s="23">
        <v>Yes</v>
      </c>
      <c r="AI1882" s="18">
        <v>32</v>
      </c>
    </row>
    <row r="1883" ht="32" customHeight="1">
      <c r="A1883" t="str" s="7">
        <v>Little Wings</v>
      </c>
      <c r="B1883" t="str" s="7">
        <v>Romano Beans</v>
      </c>
      <c r="C1883" t="str" s="7">
        <v>1lb</v>
      </c>
      <c r="D1883" t="str" s="7">
        <v>CSA Members</v>
      </c>
      <c r="E1883" s="12">
        <v>5.6</v>
      </c>
      <c r="F1883" s="13">
        <v>6.05</v>
      </c>
      <c r="G1883" s="13">
        <f>IF(AND(ISNUMBER(E1883),ISNUMBER(F1883)),F1883-E1883,"")</f>
        <v>0.45</v>
      </c>
      <c r="H1883" s="14">
        <f>IF(AND(ISNUMBER(E1883),E1883&gt;0,ISNUMBER(F1883)),F1883/E1883-1,"")</f>
        <v>0.0803571428571428</v>
      </c>
      <c r="I1883" t="str" s="15">
        <v>Unreviewed</v>
      </c>
      <c r="J1883" s="16"/>
      <c r="K1883" t="str" s="15">
        <v/>
      </c>
      <c r="L1883" s="17" t="str">
        <f>IF(AC1883="Local catalog","",IF(AG1883="Yes",IF(ISNUMBER(E1883),E1883,""),IF(I1883="Keep current",IF(ISNUMBER(E1883),E1883,""),IF(AH1883&lt;&gt;"Yes","",IF(I1883="Approve proposed",F1883,IF(AND(I1883="Use my price",AND(ISNUMBER(J1883),J1883&gt;0)),J1883,""))))))</f>
        <v/>
      </c>
      <c r="M1883" t="str" s="7">
        <f>IF(AND(AG1883="Yes",OR(I1883="Approve proposed",I1883="Use my price")),"CHECK: protected price kept current",IF(OR(I1883="Unreviewed",I1883=""),"Pending review",IF(I1883="Hold","On hold",IF(I1883="Keep current",IF(ISNUMBER(E1883),"Kept current","CHECK: no confirmed current price"),IF(AH1883&lt;&gt;"Yes","CHECK: source needs review",IF(AND(I1883="Use my price",NOT(AND(ISNUMBER(J1883),J1883&gt;0))),"CHECK: enter a price above zero",IF(NOT(OR(I1883="Approve proposed",I1883="Use my price")),"CHECK: choose a listed decision",IF(OR(NOT(ISNUMBER(L1883)),L1883&lt;=0,NOT(ISNUMBER(Y1883)),Y1883&lt;=0,X1883&gt;=1),"CHECK: price or base unavailable",IF(L1883/(Y1883*(1-X1883))-1&lt;0,"CHECK: price below local base","Ready")))))))))</f>
        <v>Pending review</v>
      </c>
      <c r="N1883" s="18">
        <v>5.6</v>
      </c>
      <c r="O1883" s="19">
        <v>0.4</v>
      </c>
      <c r="P1883" s="14">
        <v>0.5125</v>
      </c>
      <c r="Q1883" s="20" t="str">
        <f>IF(AND(ISNUMBER(L1883),ISNUMBER(Y1883),Y1883&gt;0,X1883&lt;1),ROUND(L1883/(Y1883*(1-X1883))-1,4),"")</f>
        <v/>
      </c>
      <c r="R1883" s="12">
        <v>0</v>
      </c>
      <c r="S1883" s="13">
        <f>IF(AND(ISNUMBER(E1883),E1883&gt;0,ISNUMBER(F1883)),R1883*(F1883/E1883-1)*(1-'Start Here'!$B$16),0)</f>
        <v>0</v>
      </c>
      <c r="T1883" s="17">
        <f>IF(AND(M1883="Ready",OR(I1883="Approve proposed",AND(I1883="Use my price",AND(ISNUMBER(J1883),J1883&gt;0))),ISNUMBER(L1883),E1883&gt;0),R1883*(L1883/E1883-1)*(1-'Start Here'!$B$16),0)</f>
        <v>0</v>
      </c>
      <c r="U1883" t="str" s="6">
        <v>Currently hidden; do not activate automatically</v>
      </c>
      <c r="V1883" t="str" s="21">
        <v>No</v>
      </c>
      <c r="W1883" t="str" s="21">
        <v>No</v>
      </c>
      <c r="X1883" s="22">
        <v>0</v>
      </c>
      <c r="Y1883" s="18">
        <v>4</v>
      </c>
      <c r="AB1883" t="str" s="6">
        <v>2026-10-01 10:41:27 UTC</v>
      </c>
      <c r="AC1883" t="str" s="6">
        <v>Local Line cache</v>
      </c>
      <c r="AD1883" s="23">
        <v>981427</v>
      </c>
      <c r="AE1883" s="23">
        <v>749860</v>
      </c>
      <c r="AF1883" t="str" s="23">
        <v>981427:749860:member</v>
      </c>
      <c r="AG1883" t="str" s="23">
        <v>No</v>
      </c>
      <c r="AH1883" t="str" s="23">
        <v>Yes</v>
      </c>
      <c r="AI1883" s="18">
        <v>0</v>
      </c>
    </row>
    <row r="1884" ht="32" customHeight="1">
      <c r="A1884" t="str" s="7">
        <v>Little Wings</v>
      </c>
      <c r="B1884" t="str" s="7">
        <v>Romano Beans</v>
      </c>
      <c r="C1884" t="str" s="7">
        <v>1lb</v>
      </c>
      <c r="D1884" t="str" s="7">
        <v>Guest Basket</v>
      </c>
      <c r="E1884" s="12">
        <v>5.6</v>
      </c>
      <c r="F1884" s="13">
        <v>6.05</v>
      </c>
      <c r="G1884" s="13">
        <f>IF(AND(ISNUMBER(E1884),ISNUMBER(F1884)),F1884-E1884,"")</f>
        <v>0.45</v>
      </c>
      <c r="H1884" s="14">
        <f>IF(AND(ISNUMBER(E1884),E1884&gt;0,ISNUMBER(F1884)),F1884/E1884-1,"")</f>
        <v>0.0803571428571428</v>
      </c>
      <c r="I1884" t="str" s="15">
        <v>Unreviewed</v>
      </c>
      <c r="J1884" s="16"/>
      <c r="K1884" t="str" s="15">
        <v/>
      </c>
      <c r="L1884" s="17" t="str">
        <f>IF(AC1884="Local catalog","",IF(AG1884="Yes",IF(ISNUMBER(E1884),E1884,""),IF(I1884="Keep current",IF(ISNUMBER(E1884),E1884,""),IF(AH1884&lt;&gt;"Yes","",IF(I1884="Approve proposed",F1884,IF(AND(I1884="Use my price",AND(ISNUMBER(J1884),J1884&gt;0)),J1884,""))))))</f>
        <v/>
      </c>
      <c r="M1884" t="str" s="7">
        <f>IF(AND(AG1884="Yes",OR(I1884="Approve proposed",I1884="Use my price")),"CHECK: protected price kept current",IF(OR(I1884="Unreviewed",I1884=""),"Pending review",IF(I1884="Hold","On hold",IF(I1884="Keep current",IF(ISNUMBER(E1884),"Kept current","CHECK: no confirmed current price"),IF(AH1884&lt;&gt;"Yes","CHECK: source needs review",IF(AND(I1884="Use my price",NOT(AND(ISNUMBER(J1884),J1884&gt;0))),"CHECK: enter a price above zero",IF(NOT(OR(I1884="Approve proposed",I1884="Use my price")),"CHECK: choose a listed decision",IF(OR(NOT(ISNUMBER(L1884)),L1884&lt;=0,NOT(ISNUMBER(Y1884)),Y1884&lt;=0,X1884&gt;=1),"CHECK: price or base unavailable",IF(L1884/(Y1884*(1-X1884))-1&lt;0,"CHECK: price below local base","Ready")))))))))</f>
        <v>Pending review</v>
      </c>
      <c r="N1884" s="18">
        <v>5.6</v>
      </c>
      <c r="O1884" s="19">
        <v>0.4</v>
      </c>
      <c r="P1884" s="14">
        <v>0.5125</v>
      </c>
      <c r="Q1884" s="20" t="str">
        <f>IF(AND(ISNUMBER(L1884),ISNUMBER(Y1884),Y1884&gt;0,X1884&lt;1),ROUND(L1884/(Y1884*(1-X1884))-1,4),"")</f>
        <v/>
      </c>
      <c r="R1884" s="12">
        <v>0</v>
      </c>
      <c r="S1884" s="13">
        <f>IF(AND(ISNUMBER(E1884),E1884&gt;0,ISNUMBER(F1884)),R1884*(F1884/E1884-1)*(1-'Start Here'!$B$16),0)</f>
        <v>0</v>
      </c>
      <c r="T1884" s="17">
        <f>IF(AND(M1884="Ready",OR(I1884="Approve proposed",AND(I1884="Use my price",AND(ISNUMBER(J1884),J1884&gt;0))),ISNUMBER(L1884),E1884&gt;0),R1884*(L1884/E1884-1)*(1-'Start Here'!$B$16),0)</f>
        <v>0</v>
      </c>
      <c r="U1884" t="str" s="6">
        <v>Currently hidden; do not activate automatically</v>
      </c>
      <c r="V1884" t="str" s="21">
        <v>No</v>
      </c>
      <c r="W1884" t="str" s="21">
        <v>No</v>
      </c>
      <c r="X1884" s="22">
        <v>0</v>
      </c>
      <c r="Y1884" s="18">
        <v>4</v>
      </c>
      <c r="AB1884" t="str" s="6">
        <v>2026-10-01 10:41:27 UTC</v>
      </c>
      <c r="AC1884" t="str" s="6">
        <v>Local Line cache</v>
      </c>
      <c r="AD1884" s="23">
        <v>981427</v>
      </c>
      <c r="AE1884" s="23">
        <v>749860</v>
      </c>
      <c r="AF1884" t="str" s="23">
        <v>981427:749860:guest</v>
      </c>
      <c r="AG1884" t="str" s="23">
        <v>No</v>
      </c>
      <c r="AH1884" t="str" s="23">
        <v>Yes</v>
      </c>
      <c r="AI1884" s="18">
        <v>0</v>
      </c>
    </row>
    <row r="1885" ht="32" customHeight="1">
      <c r="A1885" t="str" s="7">
        <v>Little Wings</v>
      </c>
      <c r="B1885" t="str" s="7">
        <v>Romano Beans</v>
      </c>
      <c r="C1885" t="str" s="7">
        <v>1lb</v>
      </c>
      <c r="D1885" t="str" s="7">
        <v>SNAP</v>
      </c>
      <c r="E1885" s="12">
        <v>5.6</v>
      </c>
      <c r="F1885" s="13">
        <v>5.6</v>
      </c>
      <c r="G1885" s="13">
        <f>IF(AND(ISNUMBER(E1885),ISNUMBER(F1885)),F1885-E1885,"")</f>
        <v>0</v>
      </c>
      <c r="H1885" s="14">
        <f>IF(AND(ISNUMBER(E1885),E1885&gt;0,ISNUMBER(F1885)),F1885/E1885-1,"")</f>
        <v>0</v>
      </c>
      <c r="I1885" t="str" s="15">
        <v>Keep current</v>
      </c>
      <c r="J1885" s="16"/>
      <c r="K1885" t="str" s="15">
        <v/>
      </c>
      <c r="L1885" s="17">
        <f>IF(AC1885="Local catalog","",IF(AG1885="Yes",IF(ISNUMBER(E1885),E1885,""),IF(I1885="Keep current",IF(ISNUMBER(E1885),E1885,""),IF(AH1885&lt;&gt;"Yes","",IF(I1885="Approve proposed",F1885,IF(AND(I1885="Use my price",AND(ISNUMBER(J1885),J1885&gt;0)),J1885,""))))))</f>
        <v>5.6</v>
      </c>
      <c r="M1885" t="str" s="7">
        <f>IF(AND(AG1885="Yes",OR(I1885="Approve proposed",I1885="Use my price")),"CHECK: protected price kept current",IF(OR(I1885="Unreviewed",I1885=""),"Pending review",IF(I1885="Hold","On hold",IF(I1885="Keep current",IF(ISNUMBER(E1885),"Kept current","CHECK: no confirmed current price"),IF(AH1885&lt;&gt;"Yes","CHECK: source needs review",IF(AND(I1885="Use my price",NOT(AND(ISNUMBER(J1885),J1885&gt;0))),"CHECK: enter a price above zero",IF(NOT(OR(I1885="Approve proposed",I1885="Use my price")),"CHECK: choose a listed decision",IF(OR(NOT(ISNUMBER(L1885)),L1885&lt;=0,NOT(ISNUMBER(Y1885)),Y1885&lt;=0,X1885&gt;=1),"CHECK: price or base unavailable",IF(L1885/(Y1885*(1-X1885))-1&lt;0,"CHECK: price below local base","Ready")))))))))</f>
        <v>Kept current</v>
      </c>
      <c r="N1885" s="18">
        <v>5.6</v>
      </c>
      <c r="O1885" s="19">
        <v>0.4</v>
      </c>
      <c r="P1885" s="14">
        <v>0.4</v>
      </c>
      <c r="Q1885" s="20">
        <f>IF(AND(ISNUMBER(L1885),ISNUMBER(Y1885),Y1885&gt;0,X1885&lt;1),ROUND(L1885/(Y1885*(1-X1885))-1,4),"")</f>
        <v>0.4</v>
      </c>
      <c r="R1885" s="12">
        <v>0</v>
      </c>
      <c r="S1885" s="13">
        <f>IF(AND(ISNUMBER(E1885),E1885&gt;0,ISNUMBER(F1885)),R1885*(F1885/E1885-1)*(1-'Start Here'!$B$16),0)</f>
        <v>0</v>
      </c>
      <c r="T1885" s="17">
        <f>IF(AND(M1885="Ready",OR(I1885="Approve proposed",AND(I1885="Use my price",AND(ISNUMBER(J1885),J1885&gt;0))),ISNUMBER(L1885),E1885&gt;0),R1885*(L1885/E1885-1)*(1-'Start Here'!$B$16),0)</f>
        <v>0</v>
      </c>
      <c r="U1885" t="str" s="6">
        <v>SNAP: preserve existing selling price; Currently hidden; do not activate automatically</v>
      </c>
      <c r="V1885" t="str" s="21">
        <v>No</v>
      </c>
      <c r="W1885" t="str" s="21">
        <v>No</v>
      </c>
      <c r="X1885" s="22">
        <v>0</v>
      </c>
      <c r="Y1885" s="18">
        <v>4</v>
      </c>
      <c r="AB1885" t="str" s="6">
        <v>2026-10-01 10:41:27 UTC</v>
      </c>
      <c r="AC1885" t="str" s="6">
        <v>Local Line cache</v>
      </c>
      <c r="AD1885" s="23">
        <v>981427</v>
      </c>
      <c r="AE1885" s="23">
        <v>749860</v>
      </c>
      <c r="AF1885" t="str" s="23">
        <v>981427:749860:snap</v>
      </c>
      <c r="AG1885" t="str" s="23">
        <v>Yes</v>
      </c>
      <c r="AH1885" t="str" s="23">
        <v>Yes</v>
      </c>
      <c r="AI1885" s="18">
        <v>0</v>
      </c>
    </row>
    <row r="1886" ht="32" customHeight="1">
      <c r="A1886" t="str" s="7">
        <v>Little Wings</v>
      </c>
      <c r="B1886" t="str" s="7">
        <v>Sage</v>
      </c>
      <c r="C1886" t="str" s="7">
        <v>each</v>
      </c>
      <c r="D1886" t="str" s="7">
        <v>Herd Share Members</v>
      </c>
      <c r="E1886" s="12">
        <v>2.8</v>
      </c>
      <c r="F1886" s="13">
        <v>3.02</v>
      </c>
      <c r="G1886" s="13">
        <f>IF(AND(ISNUMBER(E1886),ISNUMBER(F1886)),F1886-E1886,"")</f>
        <v>0.22</v>
      </c>
      <c r="H1886" s="14">
        <f>IF(AND(ISNUMBER(E1886),E1886&gt;0,ISNUMBER(F1886)),F1886/E1886-1,"")</f>
        <v>0.07857142857142874</v>
      </c>
      <c r="I1886" t="str" s="15">
        <v>Unreviewed</v>
      </c>
      <c r="J1886" s="16"/>
      <c r="K1886" t="str" s="15">
        <v/>
      </c>
      <c r="L1886" s="17" t="str">
        <f>IF(AC1886="Local catalog","",IF(AG1886="Yes",IF(ISNUMBER(E1886),E1886,""),IF(I1886="Keep current",IF(ISNUMBER(E1886),E1886,""),IF(AH1886&lt;&gt;"Yes","",IF(I1886="Approve proposed",F1886,IF(AND(I1886="Use my price",AND(ISNUMBER(J1886),J1886&gt;0)),J1886,""))))))</f>
        <v/>
      </c>
      <c r="M1886" t="str" s="7">
        <f>IF(AND(AG1886="Yes",OR(I1886="Approve proposed",I1886="Use my price")),"CHECK: protected price kept current",IF(OR(I1886="Unreviewed",I1886=""),"Pending review",IF(I1886="Hold","On hold",IF(I1886="Keep current",IF(ISNUMBER(E1886),"Kept current","CHECK: no confirmed current price"),IF(AH1886&lt;&gt;"Yes","CHECK: source needs review",IF(AND(I1886="Use my price",NOT(AND(ISNUMBER(J1886),J1886&gt;0))),"CHECK: enter a price above zero",IF(NOT(OR(I1886="Approve proposed",I1886="Use my price")),"CHECK: choose a listed decision",IF(OR(NOT(ISNUMBER(L1886)),L1886&lt;=0,NOT(ISNUMBER(Y1886)),Y1886&lt;=0,X1886&gt;=1),"CHECK: price or base unavailable",IF(L1886/(Y1886*(1-X1886))-1&lt;0,"CHECK: price below local base","Ready")))))))))</f>
        <v>Pending review</v>
      </c>
      <c r="N1886" s="18">
        <v>2.8</v>
      </c>
      <c r="O1886" s="19">
        <v>0.4</v>
      </c>
      <c r="P1886" s="14">
        <v>0.51</v>
      </c>
      <c r="Q1886" s="20" t="str">
        <f>IF(AND(ISNUMBER(L1886),ISNUMBER(Y1886),Y1886&gt;0,X1886&lt;1),ROUND(L1886/(Y1886*(1-X1886))-1,4),"")</f>
        <v/>
      </c>
      <c r="R1886" s="12">
        <v>0</v>
      </c>
      <c r="S1886" s="13">
        <f>IF(AND(ISNUMBER(E1886),E1886&gt;0,ISNUMBER(F1886)),R1886*(F1886/E1886-1)*(1-'Start Here'!$B$16),0)</f>
        <v>0</v>
      </c>
      <c r="T1886" s="17">
        <f>IF(AND(M1886="Ready",OR(I1886="Approve proposed",AND(I1886="Use my price",AND(ISNUMBER(J1886),J1886&gt;0))),ISNUMBER(L1886),E1886&gt;0),R1886*(L1886/E1886-1)*(1-'Start Here'!$B$16),0)</f>
        <v>0</v>
      </c>
      <c r="U1886" t="str" s="6">
        <v>Currently hidden; do not activate automatically</v>
      </c>
      <c r="V1886" t="str" s="21">
        <v>No</v>
      </c>
      <c r="W1886" t="str" s="21">
        <v>No</v>
      </c>
      <c r="X1886" s="22">
        <v>0</v>
      </c>
      <c r="Y1886" s="18">
        <v>2</v>
      </c>
      <c r="AB1886" t="str" s="6">
        <v>2026-10-01 10:41:27 UTC</v>
      </c>
      <c r="AC1886" t="str" s="6">
        <v>Local Line cache</v>
      </c>
      <c r="AD1886" s="23">
        <v>805902</v>
      </c>
      <c r="AE1886" s="23">
        <v>526960</v>
      </c>
      <c r="AF1886" t="str" s="23">
        <v>805902:526960:herdShare</v>
      </c>
      <c r="AG1886" t="str" s="23">
        <v>No</v>
      </c>
      <c r="AH1886" t="str" s="23">
        <v>Yes</v>
      </c>
      <c r="AI1886" s="18">
        <v>0</v>
      </c>
    </row>
    <row r="1887" ht="32" customHeight="1">
      <c r="A1887" t="str" s="7">
        <v>Little Wings</v>
      </c>
      <c r="B1887" t="str" s="7">
        <v>Sage</v>
      </c>
      <c r="C1887" t="str" s="7">
        <v>each</v>
      </c>
      <c r="D1887" t="str" s="7">
        <v>CSA Members</v>
      </c>
      <c r="E1887" s="12">
        <v>2.8</v>
      </c>
      <c r="F1887" s="13">
        <v>3.02</v>
      </c>
      <c r="G1887" s="13">
        <f>IF(AND(ISNUMBER(E1887),ISNUMBER(F1887)),F1887-E1887,"")</f>
        <v>0.22</v>
      </c>
      <c r="H1887" s="14">
        <f>IF(AND(ISNUMBER(E1887),E1887&gt;0,ISNUMBER(F1887)),F1887/E1887-1,"")</f>
        <v>0.07857142857142874</v>
      </c>
      <c r="I1887" t="str" s="15">
        <v>Unreviewed</v>
      </c>
      <c r="J1887" s="16"/>
      <c r="K1887" t="str" s="15">
        <v/>
      </c>
      <c r="L1887" s="17" t="str">
        <f>IF(AC1887="Local catalog","",IF(AG1887="Yes",IF(ISNUMBER(E1887),E1887,""),IF(I1887="Keep current",IF(ISNUMBER(E1887),E1887,""),IF(AH1887&lt;&gt;"Yes","",IF(I1887="Approve proposed",F1887,IF(AND(I1887="Use my price",AND(ISNUMBER(J1887),J1887&gt;0)),J1887,""))))))</f>
        <v/>
      </c>
      <c r="M1887" t="str" s="7">
        <f>IF(AND(AG1887="Yes",OR(I1887="Approve proposed",I1887="Use my price")),"CHECK: protected price kept current",IF(OR(I1887="Unreviewed",I1887=""),"Pending review",IF(I1887="Hold","On hold",IF(I1887="Keep current",IF(ISNUMBER(E1887),"Kept current","CHECK: no confirmed current price"),IF(AH1887&lt;&gt;"Yes","CHECK: source needs review",IF(AND(I1887="Use my price",NOT(AND(ISNUMBER(J1887),J1887&gt;0))),"CHECK: enter a price above zero",IF(NOT(OR(I1887="Approve proposed",I1887="Use my price")),"CHECK: choose a listed decision",IF(OR(NOT(ISNUMBER(L1887)),L1887&lt;=0,NOT(ISNUMBER(Y1887)),Y1887&lt;=0,X1887&gt;=1),"CHECK: price or base unavailable",IF(L1887/(Y1887*(1-X1887))-1&lt;0,"CHECK: price below local base","Ready")))))))))</f>
        <v>Pending review</v>
      </c>
      <c r="N1887" s="18">
        <v>2.8</v>
      </c>
      <c r="O1887" s="19">
        <v>0.4</v>
      </c>
      <c r="P1887" s="14">
        <v>0.51</v>
      </c>
      <c r="Q1887" s="20" t="str">
        <f>IF(AND(ISNUMBER(L1887),ISNUMBER(Y1887),Y1887&gt;0,X1887&lt;1),ROUND(L1887/(Y1887*(1-X1887))-1,4),"")</f>
        <v/>
      </c>
      <c r="R1887" s="12">
        <v>0</v>
      </c>
      <c r="S1887" s="13">
        <f>IF(AND(ISNUMBER(E1887),E1887&gt;0,ISNUMBER(F1887)),R1887*(F1887/E1887-1)*(1-'Start Here'!$B$16),0)</f>
        <v>0</v>
      </c>
      <c r="T1887" s="17">
        <f>IF(AND(M1887="Ready",OR(I1887="Approve proposed",AND(I1887="Use my price",AND(ISNUMBER(J1887),J1887&gt;0))),ISNUMBER(L1887),E1887&gt;0),R1887*(L1887/E1887-1)*(1-'Start Here'!$B$16),0)</f>
        <v>0</v>
      </c>
      <c r="U1887" t="str" s="6">
        <v>Currently hidden; do not activate automatically</v>
      </c>
      <c r="V1887" t="str" s="21">
        <v>No</v>
      </c>
      <c r="W1887" t="str" s="21">
        <v>No</v>
      </c>
      <c r="X1887" s="22">
        <v>0</v>
      </c>
      <c r="Y1887" s="18">
        <v>2</v>
      </c>
      <c r="AB1887" t="str" s="6">
        <v>2026-10-01 10:41:27 UTC</v>
      </c>
      <c r="AC1887" t="str" s="6">
        <v>Local Line cache</v>
      </c>
      <c r="AD1887" s="23">
        <v>805902</v>
      </c>
      <c r="AE1887" s="23">
        <v>526960</v>
      </c>
      <c r="AF1887" t="str" s="23">
        <v>805902:526960:member</v>
      </c>
      <c r="AG1887" t="str" s="23">
        <v>No</v>
      </c>
      <c r="AH1887" t="str" s="23">
        <v>Yes</v>
      </c>
      <c r="AI1887" s="18">
        <v>0</v>
      </c>
    </row>
    <row r="1888" ht="32" customHeight="1">
      <c r="A1888" t="str" s="7">
        <v>Little Wings</v>
      </c>
      <c r="B1888" t="str" s="7">
        <v>Sage</v>
      </c>
      <c r="C1888" t="str" s="7">
        <v>each</v>
      </c>
      <c r="D1888" t="str" s="7">
        <v>Guest Basket</v>
      </c>
      <c r="E1888" s="12">
        <v>2.8</v>
      </c>
      <c r="F1888" s="13">
        <v>3.02</v>
      </c>
      <c r="G1888" s="13">
        <f>IF(AND(ISNUMBER(E1888),ISNUMBER(F1888)),F1888-E1888,"")</f>
        <v>0.22</v>
      </c>
      <c r="H1888" s="14">
        <f>IF(AND(ISNUMBER(E1888),E1888&gt;0,ISNUMBER(F1888)),F1888/E1888-1,"")</f>
        <v>0.07857142857142874</v>
      </c>
      <c r="I1888" t="str" s="15">
        <v>Unreviewed</v>
      </c>
      <c r="J1888" s="16"/>
      <c r="K1888" t="str" s="15">
        <v/>
      </c>
      <c r="L1888" s="17" t="str">
        <f>IF(AC1888="Local catalog","",IF(AG1888="Yes",IF(ISNUMBER(E1888),E1888,""),IF(I1888="Keep current",IF(ISNUMBER(E1888),E1888,""),IF(AH1888&lt;&gt;"Yes","",IF(I1888="Approve proposed",F1888,IF(AND(I1888="Use my price",AND(ISNUMBER(J1888),J1888&gt;0)),J1888,""))))))</f>
        <v/>
      </c>
      <c r="M1888" t="str" s="7">
        <f>IF(AND(AG1888="Yes",OR(I1888="Approve proposed",I1888="Use my price")),"CHECK: protected price kept current",IF(OR(I1888="Unreviewed",I1888=""),"Pending review",IF(I1888="Hold","On hold",IF(I1888="Keep current",IF(ISNUMBER(E1888),"Kept current","CHECK: no confirmed current price"),IF(AH1888&lt;&gt;"Yes","CHECK: source needs review",IF(AND(I1888="Use my price",NOT(AND(ISNUMBER(J1888),J1888&gt;0))),"CHECK: enter a price above zero",IF(NOT(OR(I1888="Approve proposed",I1888="Use my price")),"CHECK: choose a listed decision",IF(OR(NOT(ISNUMBER(L1888)),L1888&lt;=0,NOT(ISNUMBER(Y1888)),Y1888&lt;=0,X1888&gt;=1),"CHECK: price or base unavailable",IF(L1888/(Y1888*(1-X1888))-1&lt;0,"CHECK: price below local base","Ready")))))))))</f>
        <v>Pending review</v>
      </c>
      <c r="N1888" s="18">
        <v>2.8</v>
      </c>
      <c r="O1888" s="19">
        <v>0.4</v>
      </c>
      <c r="P1888" s="14">
        <v>0.51</v>
      </c>
      <c r="Q1888" s="20" t="str">
        <f>IF(AND(ISNUMBER(L1888),ISNUMBER(Y1888),Y1888&gt;0,X1888&lt;1),ROUND(L1888/(Y1888*(1-X1888))-1,4),"")</f>
        <v/>
      </c>
      <c r="R1888" s="12">
        <v>0</v>
      </c>
      <c r="S1888" s="13">
        <f>IF(AND(ISNUMBER(E1888),E1888&gt;0,ISNUMBER(F1888)),R1888*(F1888/E1888-1)*(1-'Start Here'!$B$16),0)</f>
        <v>0</v>
      </c>
      <c r="T1888" s="17">
        <f>IF(AND(M1888="Ready",OR(I1888="Approve proposed",AND(I1888="Use my price",AND(ISNUMBER(J1888),J1888&gt;0))),ISNUMBER(L1888),E1888&gt;0),R1888*(L1888/E1888-1)*(1-'Start Here'!$B$16),0)</f>
        <v>0</v>
      </c>
      <c r="U1888" t="str" s="6">
        <v>Currently hidden; do not activate automatically</v>
      </c>
      <c r="V1888" t="str" s="21">
        <v>No</v>
      </c>
      <c r="W1888" t="str" s="21">
        <v>No</v>
      </c>
      <c r="X1888" s="22">
        <v>0</v>
      </c>
      <c r="Y1888" s="18">
        <v>2</v>
      </c>
      <c r="AB1888" t="str" s="6">
        <v>2026-10-01 10:41:27 UTC</v>
      </c>
      <c r="AC1888" t="str" s="6">
        <v>Local Line cache</v>
      </c>
      <c r="AD1888" s="23">
        <v>805902</v>
      </c>
      <c r="AE1888" s="23">
        <v>526960</v>
      </c>
      <c r="AF1888" t="str" s="23">
        <v>805902:526960:guest</v>
      </c>
      <c r="AG1888" t="str" s="23">
        <v>No</v>
      </c>
      <c r="AH1888" t="str" s="23">
        <v>Yes</v>
      </c>
      <c r="AI1888" s="18">
        <v>0</v>
      </c>
    </row>
    <row r="1889" ht="32" customHeight="1">
      <c r="A1889" t="str" s="7">
        <v>Little Wings</v>
      </c>
      <c r="B1889" t="str" s="7">
        <v>Sage</v>
      </c>
      <c r="C1889" t="str" s="7">
        <v>each</v>
      </c>
      <c r="D1889" t="str" s="7">
        <v>SNAP</v>
      </c>
      <c r="E1889" s="12">
        <v>2.8</v>
      </c>
      <c r="F1889" s="13">
        <v>2.8</v>
      </c>
      <c r="G1889" s="13">
        <f>IF(AND(ISNUMBER(E1889),ISNUMBER(F1889)),F1889-E1889,"")</f>
        <v>0</v>
      </c>
      <c r="H1889" s="14">
        <f>IF(AND(ISNUMBER(E1889),E1889&gt;0,ISNUMBER(F1889)),F1889/E1889-1,"")</f>
        <v>0</v>
      </c>
      <c r="I1889" t="str" s="15">
        <v>Keep current</v>
      </c>
      <c r="J1889" s="16"/>
      <c r="K1889" t="str" s="15">
        <v/>
      </c>
      <c r="L1889" s="17">
        <f>IF(AC1889="Local catalog","",IF(AG1889="Yes",IF(ISNUMBER(E1889),E1889,""),IF(I1889="Keep current",IF(ISNUMBER(E1889),E1889,""),IF(AH1889&lt;&gt;"Yes","",IF(I1889="Approve proposed",F1889,IF(AND(I1889="Use my price",AND(ISNUMBER(J1889),J1889&gt;0)),J1889,""))))))</f>
        <v>2.8</v>
      </c>
      <c r="M1889" t="str" s="7">
        <f>IF(AND(AG1889="Yes",OR(I1889="Approve proposed",I1889="Use my price")),"CHECK: protected price kept current",IF(OR(I1889="Unreviewed",I1889=""),"Pending review",IF(I1889="Hold","On hold",IF(I1889="Keep current",IF(ISNUMBER(E1889),"Kept current","CHECK: no confirmed current price"),IF(AH1889&lt;&gt;"Yes","CHECK: source needs review",IF(AND(I1889="Use my price",NOT(AND(ISNUMBER(J1889),J1889&gt;0))),"CHECK: enter a price above zero",IF(NOT(OR(I1889="Approve proposed",I1889="Use my price")),"CHECK: choose a listed decision",IF(OR(NOT(ISNUMBER(L1889)),L1889&lt;=0,NOT(ISNUMBER(Y1889)),Y1889&lt;=0,X1889&gt;=1),"CHECK: price or base unavailable",IF(L1889/(Y1889*(1-X1889))-1&lt;0,"CHECK: price below local base","Ready")))))))))</f>
        <v>Kept current</v>
      </c>
      <c r="N1889" s="18">
        <v>2.8</v>
      </c>
      <c r="O1889" s="19">
        <v>0.4</v>
      </c>
      <c r="P1889" s="14">
        <v>0.4</v>
      </c>
      <c r="Q1889" s="20">
        <f>IF(AND(ISNUMBER(L1889),ISNUMBER(Y1889),Y1889&gt;0,X1889&lt;1),ROUND(L1889/(Y1889*(1-X1889))-1,4),"")</f>
        <v>0.4</v>
      </c>
      <c r="R1889" s="12">
        <v>0</v>
      </c>
      <c r="S1889" s="13">
        <f>IF(AND(ISNUMBER(E1889),E1889&gt;0,ISNUMBER(F1889)),R1889*(F1889/E1889-1)*(1-'Start Here'!$B$16),0)</f>
        <v>0</v>
      </c>
      <c r="T1889" s="17">
        <f>IF(AND(M1889="Ready",OR(I1889="Approve proposed",AND(I1889="Use my price",AND(ISNUMBER(J1889),J1889&gt;0))),ISNUMBER(L1889),E1889&gt;0),R1889*(L1889/E1889-1)*(1-'Start Here'!$B$16),0)</f>
        <v>0</v>
      </c>
      <c r="U1889" t="str" s="6">
        <v>SNAP: preserve existing selling price; Currently hidden; do not activate automatically</v>
      </c>
      <c r="V1889" t="str" s="21">
        <v>No</v>
      </c>
      <c r="W1889" t="str" s="21">
        <v>No</v>
      </c>
      <c r="X1889" s="22">
        <v>0</v>
      </c>
      <c r="Y1889" s="18">
        <v>2</v>
      </c>
      <c r="AB1889" t="str" s="6">
        <v>2026-10-01 10:41:27 UTC</v>
      </c>
      <c r="AC1889" t="str" s="6">
        <v>Local Line cache</v>
      </c>
      <c r="AD1889" s="23">
        <v>805902</v>
      </c>
      <c r="AE1889" s="23">
        <v>526960</v>
      </c>
      <c r="AF1889" t="str" s="23">
        <v>805902:526960:snap</v>
      </c>
      <c r="AG1889" t="str" s="23">
        <v>Yes</v>
      </c>
      <c r="AH1889" t="str" s="23">
        <v>Yes</v>
      </c>
      <c r="AI1889" s="18">
        <v>0</v>
      </c>
    </row>
    <row r="1890" ht="32" customHeight="1">
      <c r="A1890" t="str" s="7">
        <v>Little Wings</v>
      </c>
      <c r="B1890" t="str" s="7">
        <v>Salad Mix</v>
      </c>
      <c r="C1890" t="str" s="7">
        <v>1/2 lb</v>
      </c>
      <c r="D1890" t="str" s="7">
        <v>Herd Share Members</v>
      </c>
      <c r="E1890" s="12">
        <v>6.3</v>
      </c>
      <c r="F1890" s="13">
        <v>6.8</v>
      </c>
      <c r="G1890" s="13">
        <f>IF(AND(ISNUMBER(E1890),ISNUMBER(F1890)),F1890-E1890,"")</f>
        <v>0.5</v>
      </c>
      <c r="H1890" s="14">
        <f>IF(AND(ISNUMBER(E1890),E1890&gt;0,ISNUMBER(F1890)),F1890/E1890-1,"")</f>
        <v>0.0793650793650793</v>
      </c>
      <c r="I1890" t="str" s="15">
        <v>Unreviewed</v>
      </c>
      <c r="J1890" s="16"/>
      <c r="K1890" t="str" s="15">
        <v/>
      </c>
      <c r="L1890" s="17" t="str">
        <f>IF(AC1890="Local catalog","",IF(AG1890="Yes",IF(ISNUMBER(E1890),E1890,""),IF(I1890="Keep current",IF(ISNUMBER(E1890),E1890,""),IF(AH1890&lt;&gt;"Yes","",IF(I1890="Approve proposed",F1890,IF(AND(I1890="Use my price",AND(ISNUMBER(J1890),J1890&gt;0)),J1890,""))))))</f>
        <v/>
      </c>
      <c r="M1890" t="str" s="7">
        <f>IF(AND(AG1890="Yes",OR(I1890="Approve proposed",I1890="Use my price")),"CHECK: protected price kept current",IF(OR(I1890="Unreviewed",I1890=""),"Pending review",IF(I1890="Hold","On hold",IF(I1890="Keep current",IF(ISNUMBER(E1890),"Kept current","CHECK: no confirmed current price"),IF(AH1890&lt;&gt;"Yes","CHECK: source needs review",IF(AND(I1890="Use my price",NOT(AND(ISNUMBER(J1890),J1890&gt;0))),"CHECK: enter a price above zero",IF(NOT(OR(I1890="Approve proposed",I1890="Use my price")),"CHECK: choose a listed decision",IF(OR(NOT(ISNUMBER(L1890)),L1890&lt;=0,NOT(ISNUMBER(Y1890)),Y1890&lt;=0,X1890&gt;=1),"CHECK: price or base unavailable",IF(L1890/(Y1890*(1-X1890))-1&lt;0,"CHECK: price below local base","Ready")))))))))</f>
        <v>Pending review</v>
      </c>
      <c r="N1890" s="18">
        <v>6.3</v>
      </c>
      <c r="O1890" s="19">
        <v>0.4</v>
      </c>
      <c r="P1890" s="14">
        <v>0.5111</v>
      </c>
      <c r="Q1890" s="20" t="str">
        <f>IF(AND(ISNUMBER(L1890),ISNUMBER(Y1890),Y1890&gt;0,X1890&lt;1),ROUND(L1890/(Y1890*(1-X1890))-1,4),"")</f>
        <v/>
      </c>
      <c r="R1890" s="12">
        <v>1425.69</v>
      </c>
      <c r="S1890" s="13">
        <f>IF(AND(ISNUMBER(E1890),E1890&gt;0,ISNUMBER(F1890)),R1890*(F1890/E1890-1)*(1-'Start Here'!$B$16),0)</f>
        <v>109.75549999999993</v>
      </c>
      <c r="T1890" s="17">
        <f>IF(AND(M1890="Ready",OR(I1890="Approve proposed",AND(I1890="Use my price",AND(ISNUMBER(J1890),J1890&gt;0))),ISNUMBER(L1890),E1890&gt;0),R1890*(L1890/E1890-1)*(1-'Start Here'!$B$16),0)</f>
        <v>0</v>
      </c>
      <c r="U1890" t="str" s="6">
        <v>Currently hidden; do not activate automatically</v>
      </c>
      <c r="V1890" t="str" s="21">
        <v>No</v>
      </c>
      <c r="W1890" t="str" s="21">
        <v>No</v>
      </c>
      <c r="X1890" s="22">
        <v>0</v>
      </c>
      <c r="Y1890" s="18">
        <v>4.5</v>
      </c>
      <c r="AB1890" t="str" s="6">
        <v>2026-10-01 10:41:27 UTC</v>
      </c>
      <c r="AC1890" t="str" s="6">
        <v>Local Line cache</v>
      </c>
      <c r="AD1890" s="23">
        <v>805977</v>
      </c>
      <c r="AE1890" s="23">
        <v>527037</v>
      </c>
      <c r="AF1890" t="str" s="23">
        <v>805977:527037:herdShare</v>
      </c>
      <c r="AG1890" t="str" s="23">
        <v>No</v>
      </c>
      <c r="AH1890" t="str" s="23">
        <v>Yes</v>
      </c>
      <c r="AI1890" s="18">
        <v>1030.5</v>
      </c>
    </row>
    <row r="1891" ht="32" customHeight="1">
      <c r="A1891" t="str" s="7">
        <v>Little Wings</v>
      </c>
      <c r="B1891" t="str" s="7">
        <v>Salad Mix</v>
      </c>
      <c r="C1891" t="str" s="7">
        <v>1/2 lb</v>
      </c>
      <c r="D1891" t="str" s="7">
        <v>CSA Members</v>
      </c>
      <c r="E1891" s="12">
        <v>6.3</v>
      </c>
      <c r="F1891" s="13">
        <v>6.8</v>
      </c>
      <c r="G1891" s="13">
        <f>IF(AND(ISNUMBER(E1891),ISNUMBER(F1891)),F1891-E1891,"")</f>
        <v>0.5</v>
      </c>
      <c r="H1891" s="14">
        <f>IF(AND(ISNUMBER(E1891),E1891&gt;0,ISNUMBER(F1891)),F1891/E1891-1,"")</f>
        <v>0.0793650793650793</v>
      </c>
      <c r="I1891" t="str" s="15">
        <v>Unreviewed</v>
      </c>
      <c r="J1891" s="16"/>
      <c r="K1891" t="str" s="15">
        <v/>
      </c>
      <c r="L1891" s="17" t="str">
        <f>IF(AC1891="Local catalog","",IF(AG1891="Yes",IF(ISNUMBER(E1891),E1891,""),IF(I1891="Keep current",IF(ISNUMBER(E1891),E1891,""),IF(AH1891&lt;&gt;"Yes","",IF(I1891="Approve proposed",F1891,IF(AND(I1891="Use my price",AND(ISNUMBER(J1891),J1891&gt;0)),J1891,""))))))</f>
        <v/>
      </c>
      <c r="M1891" t="str" s="7">
        <f>IF(AND(AG1891="Yes",OR(I1891="Approve proposed",I1891="Use my price")),"CHECK: protected price kept current",IF(OR(I1891="Unreviewed",I1891=""),"Pending review",IF(I1891="Hold","On hold",IF(I1891="Keep current",IF(ISNUMBER(E1891),"Kept current","CHECK: no confirmed current price"),IF(AH1891&lt;&gt;"Yes","CHECK: source needs review",IF(AND(I1891="Use my price",NOT(AND(ISNUMBER(J1891),J1891&gt;0))),"CHECK: enter a price above zero",IF(NOT(OR(I1891="Approve proposed",I1891="Use my price")),"CHECK: choose a listed decision",IF(OR(NOT(ISNUMBER(L1891)),L1891&lt;=0,NOT(ISNUMBER(Y1891)),Y1891&lt;=0,X1891&gt;=1),"CHECK: price or base unavailable",IF(L1891/(Y1891*(1-X1891))-1&lt;0,"CHECK: price below local base","Ready")))))))))</f>
        <v>Pending review</v>
      </c>
      <c r="N1891" s="18">
        <v>6.3</v>
      </c>
      <c r="O1891" s="19">
        <v>0.4</v>
      </c>
      <c r="P1891" s="14">
        <v>0.5111</v>
      </c>
      <c r="Q1891" s="20" t="str">
        <f>IF(AND(ISNUMBER(L1891),ISNUMBER(Y1891),Y1891&gt;0,X1891&lt;1),ROUND(L1891/(Y1891*(1-X1891))-1,4),"")</f>
        <v/>
      </c>
      <c r="R1891" s="12">
        <v>0</v>
      </c>
      <c r="S1891" s="13">
        <f>IF(AND(ISNUMBER(E1891),E1891&gt;0,ISNUMBER(F1891)),R1891*(F1891/E1891-1)*(1-'Start Here'!$B$16),0)</f>
        <v>0</v>
      </c>
      <c r="T1891" s="17">
        <f>IF(AND(M1891="Ready",OR(I1891="Approve proposed",AND(I1891="Use my price",AND(ISNUMBER(J1891),J1891&gt;0))),ISNUMBER(L1891),E1891&gt;0),R1891*(L1891/E1891-1)*(1-'Start Here'!$B$16),0)</f>
        <v>0</v>
      </c>
      <c r="U1891" t="str" s="6">
        <v>Currently hidden; do not activate automatically</v>
      </c>
      <c r="V1891" t="str" s="21">
        <v>No</v>
      </c>
      <c r="W1891" t="str" s="21">
        <v>No</v>
      </c>
      <c r="X1891" s="22">
        <v>0</v>
      </c>
      <c r="Y1891" s="18">
        <v>4.5</v>
      </c>
      <c r="AB1891" t="str" s="6">
        <v>2026-10-01 10:41:27 UTC</v>
      </c>
      <c r="AC1891" t="str" s="6">
        <v>Local Line cache</v>
      </c>
      <c r="AD1891" s="23">
        <v>805977</v>
      </c>
      <c r="AE1891" s="23">
        <v>527037</v>
      </c>
      <c r="AF1891" t="str" s="23">
        <v>805977:527037:member</v>
      </c>
      <c r="AG1891" t="str" s="23">
        <v>No</v>
      </c>
      <c r="AH1891" t="str" s="23">
        <v>Yes</v>
      </c>
      <c r="AI1891" s="18">
        <v>0</v>
      </c>
    </row>
    <row r="1892" ht="32" customHeight="1">
      <c r="A1892" t="str" s="7">
        <v>Little Wings</v>
      </c>
      <c r="B1892" t="str" s="7">
        <v>Salad Mix</v>
      </c>
      <c r="C1892" t="str" s="7">
        <v>1/2 lb</v>
      </c>
      <c r="D1892" t="str" s="7">
        <v>Guest Basket</v>
      </c>
      <c r="E1892" s="12">
        <v>6.3</v>
      </c>
      <c r="F1892" s="13">
        <v>6.8</v>
      </c>
      <c r="G1892" s="13">
        <f>IF(AND(ISNUMBER(E1892),ISNUMBER(F1892)),F1892-E1892,"")</f>
        <v>0.5</v>
      </c>
      <c r="H1892" s="14">
        <f>IF(AND(ISNUMBER(E1892),E1892&gt;0,ISNUMBER(F1892)),F1892/E1892-1,"")</f>
        <v>0.0793650793650793</v>
      </c>
      <c r="I1892" t="str" s="15">
        <v>Unreviewed</v>
      </c>
      <c r="J1892" s="16"/>
      <c r="K1892" t="str" s="15">
        <v/>
      </c>
      <c r="L1892" s="17" t="str">
        <f>IF(AC1892="Local catalog","",IF(AG1892="Yes",IF(ISNUMBER(E1892),E1892,""),IF(I1892="Keep current",IF(ISNUMBER(E1892),E1892,""),IF(AH1892&lt;&gt;"Yes","",IF(I1892="Approve proposed",F1892,IF(AND(I1892="Use my price",AND(ISNUMBER(J1892),J1892&gt;0)),J1892,""))))))</f>
        <v/>
      </c>
      <c r="M1892" t="str" s="7">
        <f>IF(AND(AG1892="Yes",OR(I1892="Approve proposed",I1892="Use my price")),"CHECK: protected price kept current",IF(OR(I1892="Unreviewed",I1892=""),"Pending review",IF(I1892="Hold","On hold",IF(I1892="Keep current",IF(ISNUMBER(E1892),"Kept current","CHECK: no confirmed current price"),IF(AH1892&lt;&gt;"Yes","CHECK: source needs review",IF(AND(I1892="Use my price",NOT(AND(ISNUMBER(J1892),J1892&gt;0))),"CHECK: enter a price above zero",IF(NOT(OR(I1892="Approve proposed",I1892="Use my price")),"CHECK: choose a listed decision",IF(OR(NOT(ISNUMBER(L1892)),L1892&lt;=0,NOT(ISNUMBER(Y1892)),Y1892&lt;=0,X1892&gt;=1),"CHECK: price or base unavailable",IF(L1892/(Y1892*(1-X1892))-1&lt;0,"CHECK: price below local base","Ready")))))))))</f>
        <v>Pending review</v>
      </c>
      <c r="N1892" s="18">
        <v>6.3</v>
      </c>
      <c r="O1892" s="19">
        <v>0.4</v>
      </c>
      <c r="P1892" s="14">
        <v>0.5111</v>
      </c>
      <c r="Q1892" s="20" t="str">
        <f>IF(AND(ISNUMBER(L1892),ISNUMBER(Y1892),Y1892&gt;0,X1892&lt;1),ROUND(L1892/(Y1892*(1-X1892))-1,4),"")</f>
        <v/>
      </c>
      <c r="R1892" s="12">
        <v>87.49999999999999</v>
      </c>
      <c r="S1892" s="13">
        <f>IF(AND(ISNUMBER(E1892),E1892&gt;0,ISNUMBER(F1892)),R1892*(F1892/E1892-1)*(1-'Start Here'!$B$16),0)</f>
        <v>6.736111111111105</v>
      </c>
      <c r="T1892" s="17">
        <f>IF(AND(M1892="Ready",OR(I1892="Approve proposed",AND(I1892="Use my price",AND(ISNUMBER(J1892),J1892&gt;0))),ISNUMBER(L1892),E1892&gt;0),R1892*(L1892/E1892-1)*(1-'Start Here'!$B$16),0)</f>
        <v>0</v>
      </c>
      <c r="U1892" t="str" s="6">
        <v>Currently hidden; do not activate automatically</v>
      </c>
      <c r="V1892" t="str" s="21">
        <v>No</v>
      </c>
      <c r="W1892" t="str" s="21">
        <v>No</v>
      </c>
      <c r="X1892" s="22">
        <v>0</v>
      </c>
      <c r="Y1892" s="18">
        <v>4.5</v>
      </c>
      <c r="AB1892" t="str" s="6">
        <v>2026-10-01 10:41:27 UTC</v>
      </c>
      <c r="AC1892" t="str" s="6">
        <v>Local Line cache</v>
      </c>
      <c r="AD1892" s="23">
        <v>805977</v>
      </c>
      <c r="AE1892" s="23">
        <v>527037</v>
      </c>
      <c r="AF1892" t="str" s="23">
        <v>805977:527037:guest</v>
      </c>
      <c r="AG1892" t="str" s="23">
        <v>No</v>
      </c>
      <c r="AH1892" t="str" s="23">
        <v>Yes</v>
      </c>
      <c r="AI1892" s="18">
        <v>63</v>
      </c>
    </row>
    <row r="1893" ht="32" customHeight="1">
      <c r="A1893" t="str" s="7">
        <v>Little Wings</v>
      </c>
      <c r="B1893" t="str" s="7">
        <v>Salad Mix</v>
      </c>
      <c r="C1893" t="str" s="7">
        <v>1/2 lb</v>
      </c>
      <c r="D1893" t="str" s="7">
        <v>SNAP</v>
      </c>
      <c r="E1893" s="12">
        <v>6.3</v>
      </c>
      <c r="F1893" s="13">
        <v>6.3</v>
      </c>
      <c r="G1893" s="13">
        <f>IF(AND(ISNUMBER(E1893),ISNUMBER(F1893)),F1893-E1893,"")</f>
        <v>0</v>
      </c>
      <c r="H1893" s="14">
        <f>IF(AND(ISNUMBER(E1893),E1893&gt;0,ISNUMBER(F1893)),F1893/E1893-1,"")</f>
        <v>0</v>
      </c>
      <c r="I1893" t="str" s="15">
        <v>Keep current</v>
      </c>
      <c r="J1893" s="16"/>
      <c r="K1893" t="str" s="15">
        <v/>
      </c>
      <c r="L1893" s="17">
        <f>IF(AC1893="Local catalog","",IF(AG1893="Yes",IF(ISNUMBER(E1893),E1893,""),IF(I1893="Keep current",IF(ISNUMBER(E1893),E1893,""),IF(AH1893&lt;&gt;"Yes","",IF(I1893="Approve proposed",F1893,IF(AND(I1893="Use my price",AND(ISNUMBER(J1893),J1893&gt;0)),J1893,""))))))</f>
        <v>6.3</v>
      </c>
      <c r="M1893" t="str" s="7">
        <f>IF(AND(AG1893="Yes",OR(I1893="Approve proposed",I1893="Use my price")),"CHECK: protected price kept current",IF(OR(I1893="Unreviewed",I1893=""),"Pending review",IF(I1893="Hold","On hold",IF(I1893="Keep current",IF(ISNUMBER(E1893),"Kept current","CHECK: no confirmed current price"),IF(AH1893&lt;&gt;"Yes","CHECK: source needs review",IF(AND(I1893="Use my price",NOT(AND(ISNUMBER(J1893),J1893&gt;0))),"CHECK: enter a price above zero",IF(NOT(OR(I1893="Approve proposed",I1893="Use my price")),"CHECK: choose a listed decision",IF(OR(NOT(ISNUMBER(L1893)),L1893&lt;=0,NOT(ISNUMBER(Y1893)),Y1893&lt;=0,X1893&gt;=1),"CHECK: price or base unavailable",IF(L1893/(Y1893*(1-X1893))-1&lt;0,"CHECK: price below local base","Ready")))))))))</f>
        <v>Kept current</v>
      </c>
      <c r="N1893" s="18">
        <v>6.3</v>
      </c>
      <c r="O1893" s="19">
        <v>0.4</v>
      </c>
      <c r="P1893" s="14">
        <v>0.4</v>
      </c>
      <c r="Q1893" s="20">
        <f>IF(AND(ISNUMBER(L1893),ISNUMBER(Y1893),Y1893&gt;0,X1893&lt;1),ROUND(L1893/(Y1893*(1-X1893))-1,4),"")</f>
        <v>0.4</v>
      </c>
      <c r="R1893" s="12">
        <v>0</v>
      </c>
      <c r="S1893" s="13">
        <f>IF(AND(ISNUMBER(E1893),E1893&gt;0,ISNUMBER(F1893)),R1893*(F1893/E1893-1)*(1-'Start Here'!$B$16),0)</f>
        <v>0</v>
      </c>
      <c r="T1893" s="17">
        <f>IF(AND(M1893="Ready",OR(I1893="Approve proposed",AND(I1893="Use my price",AND(ISNUMBER(J1893),J1893&gt;0))),ISNUMBER(L1893),E1893&gt;0),R1893*(L1893/E1893-1)*(1-'Start Here'!$B$16),0)</f>
        <v>0</v>
      </c>
      <c r="U1893" t="str" s="6">
        <v>SNAP: preserve existing selling price; Currently hidden; do not activate automatically</v>
      </c>
      <c r="V1893" t="str" s="21">
        <v>No</v>
      </c>
      <c r="W1893" t="str" s="21">
        <v>No</v>
      </c>
      <c r="X1893" s="22">
        <v>0</v>
      </c>
      <c r="Y1893" s="18">
        <v>4.5</v>
      </c>
      <c r="AB1893" t="str" s="6">
        <v>2026-10-01 10:41:27 UTC</v>
      </c>
      <c r="AC1893" t="str" s="6">
        <v>Local Line cache</v>
      </c>
      <c r="AD1893" s="23">
        <v>805977</v>
      </c>
      <c r="AE1893" s="23">
        <v>527037</v>
      </c>
      <c r="AF1893" t="str" s="23">
        <v>805977:527037:snap</v>
      </c>
      <c r="AG1893" t="str" s="23">
        <v>Yes</v>
      </c>
      <c r="AH1893" t="str" s="23">
        <v>Yes</v>
      </c>
      <c r="AI1893" s="18">
        <v>0</v>
      </c>
    </row>
    <row r="1894" ht="32" customHeight="1">
      <c r="A1894" t="str" s="7">
        <v>Little Wings</v>
      </c>
      <c r="B1894" t="str" s="7">
        <v>Spinach  1/2 Lb.</v>
      </c>
      <c r="C1894" t="str" s="7">
        <v>each</v>
      </c>
      <c r="D1894" t="str" s="7">
        <v>Herd Share Members</v>
      </c>
      <c r="E1894" s="12">
        <v>5.46</v>
      </c>
      <c r="F1894" s="13">
        <v>5.9</v>
      </c>
      <c r="G1894" s="13">
        <f>IF(AND(ISNUMBER(E1894),ISNUMBER(F1894)),F1894-E1894,"")</f>
        <v>0.44</v>
      </c>
      <c r="H1894" s="14">
        <f>IF(AND(ISNUMBER(E1894),E1894&gt;0,ISNUMBER(F1894)),F1894/E1894-1,"")</f>
        <v>0.08058608058608074</v>
      </c>
      <c r="I1894" t="str" s="15">
        <v>Unreviewed</v>
      </c>
      <c r="J1894" s="16"/>
      <c r="K1894" t="str" s="15">
        <v/>
      </c>
      <c r="L1894" s="17" t="str">
        <f>IF(AC1894="Local catalog","",IF(AG1894="Yes",IF(ISNUMBER(E1894),E1894,""),IF(I1894="Keep current",IF(ISNUMBER(E1894),E1894,""),IF(AH1894&lt;&gt;"Yes","",IF(I1894="Approve proposed",F1894,IF(AND(I1894="Use my price",AND(ISNUMBER(J1894),J1894&gt;0)),J1894,""))))))</f>
        <v/>
      </c>
      <c r="M1894" t="str" s="7">
        <f>IF(AND(AG1894="Yes",OR(I1894="Approve proposed",I1894="Use my price")),"CHECK: protected price kept current",IF(OR(I1894="Unreviewed",I1894=""),"Pending review",IF(I1894="Hold","On hold",IF(I1894="Keep current",IF(ISNUMBER(E1894),"Kept current","CHECK: no confirmed current price"),IF(AH1894&lt;&gt;"Yes","CHECK: source needs review",IF(AND(I1894="Use my price",NOT(AND(ISNUMBER(J1894),J1894&gt;0))),"CHECK: enter a price above zero",IF(NOT(OR(I1894="Approve proposed",I1894="Use my price")),"CHECK: choose a listed decision",IF(OR(NOT(ISNUMBER(L1894)),L1894&lt;=0,NOT(ISNUMBER(Y1894)),Y1894&lt;=0,X1894&gt;=1),"CHECK: price or base unavailable",IF(L1894/(Y1894*(1-X1894))-1&lt;0,"CHECK: price below local base","Ready")))))))))</f>
        <v>Pending review</v>
      </c>
      <c r="N1894" s="18">
        <v>5.46</v>
      </c>
      <c r="O1894" s="19">
        <v>0.4</v>
      </c>
      <c r="P1894" s="14">
        <v>0.5128</v>
      </c>
      <c r="Q1894" s="20" t="str">
        <f>IF(AND(ISNUMBER(L1894),ISNUMBER(Y1894),Y1894&gt;0,X1894&lt;1),ROUND(L1894/(Y1894*(1-X1894))-1,4),"")</f>
        <v/>
      </c>
      <c r="R1894" s="12">
        <v>214.62</v>
      </c>
      <c r="S1894" s="13">
        <f>IF(AND(ISNUMBER(E1894),E1894&gt;0,ISNUMBER(F1894)),R1894*(F1894/E1894-1)*(1-'Start Here'!$B$16),0)</f>
        <v>16.77652307692311</v>
      </c>
      <c r="T1894" s="17">
        <f>IF(AND(M1894="Ready",OR(I1894="Approve proposed",AND(I1894="Use my price",AND(ISNUMBER(J1894),J1894&gt;0))),ISNUMBER(L1894),E1894&gt;0),R1894*(L1894/E1894-1)*(1-'Start Here'!$B$16),0)</f>
        <v>0</v>
      </c>
      <c r="U1894" t="str" s="6">
        <v>Currently hidden; do not activate automatically</v>
      </c>
      <c r="V1894" t="str" s="21">
        <v>No</v>
      </c>
      <c r="W1894" t="str" s="21">
        <v>No</v>
      </c>
      <c r="X1894" s="22">
        <v>0</v>
      </c>
      <c r="Y1894" s="18">
        <v>3.9</v>
      </c>
      <c r="AB1894" t="str" s="6">
        <v>2026-10-01 10:41:27 UTC</v>
      </c>
      <c r="AC1894" t="str" s="6">
        <v>Local Line cache</v>
      </c>
      <c r="AD1894" s="23">
        <v>958464</v>
      </c>
      <c r="AE1894" s="23">
        <v>718323</v>
      </c>
      <c r="AF1894" t="str" s="23">
        <v>958464:718323:herdShare</v>
      </c>
      <c r="AG1894" t="str" s="23">
        <v>No</v>
      </c>
      <c r="AH1894" t="str" s="23">
        <v>Yes</v>
      </c>
      <c r="AI1894" s="18">
        <v>152.1</v>
      </c>
    </row>
    <row r="1895" ht="32" customHeight="1">
      <c r="A1895" t="str" s="7">
        <v>Little Wings</v>
      </c>
      <c r="B1895" t="str" s="7">
        <v>Spinach  1/2 Lb.</v>
      </c>
      <c r="C1895" t="str" s="7">
        <v>each</v>
      </c>
      <c r="D1895" t="str" s="7">
        <v>Herd Share Members</v>
      </c>
      <c r="E1895" s="12">
        <v>6.16</v>
      </c>
      <c r="F1895" s="13">
        <v>6.65</v>
      </c>
      <c r="G1895" s="13">
        <f>IF(AND(ISNUMBER(E1895),ISNUMBER(F1895)),F1895-E1895,"")</f>
        <v>0.49</v>
      </c>
      <c r="H1895" s="14">
        <f>IF(AND(ISNUMBER(E1895),E1895&gt;0,ISNUMBER(F1895)),F1895/E1895-1,"")</f>
        <v>0.07954545454545459</v>
      </c>
      <c r="I1895" t="str" s="15">
        <v>Unreviewed</v>
      </c>
      <c r="J1895" s="16"/>
      <c r="K1895" t="str" s="15">
        <v/>
      </c>
      <c r="L1895" s="17" t="str">
        <f>IF(AC1895="Local catalog","",IF(AG1895="Yes",IF(ISNUMBER(E1895),E1895,""),IF(I1895="Keep current",IF(ISNUMBER(E1895),E1895,""),IF(AH1895&lt;&gt;"Yes","",IF(I1895="Approve proposed",F1895,IF(AND(I1895="Use my price",AND(ISNUMBER(J1895),J1895&gt;0)),J1895,""))))))</f>
        <v/>
      </c>
      <c r="M1895" t="str" s="7">
        <f>IF(AND(AG1895="Yes",OR(I1895="Approve proposed",I1895="Use my price")),"CHECK: protected price kept current",IF(OR(I1895="Unreviewed",I1895=""),"Pending review",IF(I1895="Hold","On hold",IF(I1895="Keep current",IF(ISNUMBER(E1895),"Kept current","CHECK: no confirmed current price"),IF(AH1895&lt;&gt;"Yes","CHECK: source needs review",IF(AND(I1895="Use my price",NOT(AND(ISNUMBER(J1895),J1895&gt;0))),"CHECK: enter a price above zero",IF(NOT(OR(I1895="Approve proposed",I1895="Use my price")),"CHECK: choose a listed decision",IF(OR(NOT(ISNUMBER(L1895)),L1895&lt;=0,NOT(ISNUMBER(Y1895)),Y1895&lt;=0,X1895&gt;=1),"CHECK: price or base unavailable",IF(L1895/(Y1895*(1-X1895))-1&lt;0,"CHECK: price below local base","Ready")))))))))</f>
        <v>Pending review</v>
      </c>
      <c r="N1895" s="18">
        <v>6.16</v>
      </c>
      <c r="O1895" s="19">
        <v>0.4</v>
      </c>
      <c r="P1895" s="14">
        <v>0.5114</v>
      </c>
      <c r="Q1895" s="20" t="str">
        <f>IF(AND(ISNUMBER(L1895),ISNUMBER(Y1895),Y1895&gt;0,X1895&lt;1),ROUND(L1895/(Y1895*(1-X1895))-1,4),"")</f>
        <v/>
      </c>
      <c r="R1895" s="12">
        <v>840.8399999999999</v>
      </c>
      <c r="S1895" s="13">
        <f>IF(AND(ISNUMBER(E1895),E1895&gt;0,ISNUMBER(F1895)),R1895*(F1895/E1895-1)*(1-'Start Here'!$B$16),0)</f>
        <v>64.87845000000003</v>
      </c>
      <c r="T1895" s="17">
        <f>IF(AND(M1895="Ready",OR(I1895="Approve proposed",AND(I1895="Use my price",AND(ISNUMBER(J1895),J1895&gt;0))),ISNUMBER(L1895),E1895&gt;0),R1895*(L1895/E1895-1)*(1-'Start Here'!$B$16),0)</f>
        <v>0</v>
      </c>
      <c r="U1895" t="str" s="6">
        <v>Currently hidden; do not activate automatically</v>
      </c>
      <c r="V1895" t="str" s="21">
        <v>No</v>
      </c>
      <c r="W1895" t="str" s="21">
        <v>No</v>
      </c>
      <c r="X1895" s="22">
        <v>0</v>
      </c>
      <c r="Y1895" s="18">
        <v>4.4</v>
      </c>
      <c r="AB1895" t="str" s="6">
        <v>2026-10-01 10:41:27 UTC</v>
      </c>
      <c r="AC1895" t="str" s="6">
        <v>Local Line cache</v>
      </c>
      <c r="AD1895" s="23">
        <v>1108429</v>
      </c>
      <c r="AE1895" s="23">
        <v>927190</v>
      </c>
      <c r="AF1895" t="str" s="23">
        <v>1108429:927190:herdShare</v>
      </c>
      <c r="AG1895" t="str" s="23">
        <v>No</v>
      </c>
      <c r="AH1895" t="str" s="23">
        <v>Yes</v>
      </c>
      <c r="AI1895" s="18">
        <v>611.5999999999999</v>
      </c>
    </row>
    <row r="1896" ht="32" customHeight="1">
      <c r="A1896" t="str" s="7">
        <v>Little Wings</v>
      </c>
      <c r="B1896" t="str" s="7">
        <v>Spinach  1/2 Lb.</v>
      </c>
      <c r="C1896" t="str" s="7">
        <v>each</v>
      </c>
      <c r="D1896" t="str" s="7">
        <v>CSA Members</v>
      </c>
      <c r="E1896" s="12">
        <v>5.46</v>
      </c>
      <c r="F1896" s="13">
        <v>5.9</v>
      </c>
      <c r="G1896" s="13">
        <f>IF(AND(ISNUMBER(E1896),ISNUMBER(F1896)),F1896-E1896,"")</f>
        <v>0.44</v>
      </c>
      <c r="H1896" s="14">
        <f>IF(AND(ISNUMBER(E1896),E1896&gt;0,ISNUMBER(F1896)),F1896/E1896-1,"")</f>
        <v>0.08058608058608074</v>
      </c>
      <c r="I1896" t="str" s="15">
        <v>Unreviewed</v>
      </c>
      <c r="J1896" s="16"/>
      <c r="K1896" t="str" s="15">
        <v/>
      </c>
      <c r="L1896" s="17" t="str">
        <f>IF(AC1896="Local catalog","",IF(AG1896="Yes",IF(ISNUMBER(E1896),E1896,""),IF(I1896="Keep current",IF(ISNUMBER(E1896),E1896,""),IF(AH1896&lt;&gt;"Yes","",IF(I1896="Approve proposed",F1896,IF(AND(I1896="Use my price",AND(ISNUMBER(J1896),J1896&gt;0)),J1896,""))))))</f>
        <v/>
      </c>
      <c r="M1896" t="str" s="7">
        <f>IF(AND(AG1896="Yes",OR(I1896="Approve proposed",I1896="Use my price")),"CHECK: protected price kept current",IF(OR(I1896="Unreviewed",I1896=""),"Pending review",IF(I1896="Hold","On hold",IF(I1896="Keep current",IF(ISNUMBER(E1896),"Kept current","CHECK: no confirmed current price"),IF(AH1896&lt;&gt;"Yes","CHECK: source needs review",IF(AND(I1896="Use my price",NOT(AND(ISNUMBER(J1896),J1896&gt;0))),"CHECK: enter a price above zero",IF(NOT(OR(I1896="Approve proposed",I1896="Use my price")),"CHECK: choose a listed decision",IF(OR(NOT(ISNUMBER(L1896)),L1896&lt;=0,NOT(ISNUMBER(Y1896)),Y1896&lt;=0,X1896&gt;=1),"CHECK: price or base unavailable",IF(L1896/(Y1896*(1-X1896))-1&lt;0,"CHECK: price below local base","Ready")))))))))</f>
        <v>Pending review</v>
      </c>
      <c r="N1896" s="18">
        <v>5.46</v>
      </c>
      <c r="O1896" s="19">
        <v>0.4</v>
      </c>
      <c r="P1896" s="14">
        <v>0.5128</v>
      </c>
      <c r="Q1896" s="20" t="str">
        <f>IF(AND(ISNUMBER(L1896),ISNUMBER(Y1896),Y1896&gt;0,X1896&lt;1),ROUND(L1896/(Y1896*(1-X1896))-1,4),"")</f>
        <v/>
      </c>
      <c r="R1896" s="12">
        <v>0</v>
      </c>
      <c r="S1896" s="13">
        <f>IF(AND(ISNUMBER(E1896),E1896&gt;0,ISNUMBER(F1896)),R1896*(F1896/E1896-1)*(1-'Start Here'!$B$16),0)</f>
        <v>0</v>
      </c>
      <c r="T1896" s="17">
        <f>IF(AND(M1896="Ready",OR(I1896="Approve proposed",AND(I1896="Use my price",AND(ISNUMBER(J1896),J1896&gt;0))),ISNUMBER(L1896),E1896&gt;0),R1896*(L1896/E1896-1)*(1-'Start Here'!$B$16),0)</f>
        <v>0</v>
      </c>
      <c r="U1896" t="str" s="6">
        <v>Currently hidden; do not activate automatically</v>
      </c>
      <c r="V1896" t="str" s="21">
        <v>No</v>
      </c>
      <c r="W1896" t="str" s="21">
        <v>No</v>
      </c>
      <c r="X1896" s="22">
        <v>0</v>
      </c>
      <c r="Y1896" s="18">
        <v>3.9</v>
      </c>
      <c r="AB1896" t="str" s="6">
        <v>2026-10-01 10:41:27 UTC</v>
      </c>
      <c r="AC1896" t="str" s="6">
        <v>Local Line cache</v>
      </c>
      <c r="AD1896" s="23">
        <v>958464</v>
      </c>
      <c r="AE1896" s="23">
        <v>718323</v>
      </c>
      <c r="AF1896" t="str" s="23">
        <v>958464:718323:member</v>
      </c>
      <c r="AG1896" t="str" s="23">
        <v>No</v>
      </c>
      <c r="AH1896" t="str" s="23">
        <v>Yes</v>
      </c>
      <c r="AI1896" s="18">
        <v>0</v>
      </c>
    </row>
    <row r="1897" ht="32" customHeight="1">
      <c r="A1897" t="str" s="7">
        <v>Little Wings</v>
      </c>
      <c r="B1897" t="str" s="7">
        <v>Spinach  1/2 Lb.</v>
      </c>
      <c r="C1897" t="str" s="7">
        <v>each</v>
      </c>
      <c r="D1897" t="str" s="7">
        <v>CSA Members</v>
      </c>
      <c r="E1897" s="12">
        <v>6.16</v>
      </c>
      <c r="F1897" s="13">
        <v>6.65</v>
      </c>
      <c r="G1897" s="13">
        <f>IF(AND(ISNUMBER(E1897),ISNUMBER(F1897)),F1897-E1897,"")</f>
        <v>0.49</v>
      </c>
      <c r="H1897" s="14">
        <f>IF(AND(ISNUMBER(E1897),E1897&gt;0,ISNUMBER(F1897)),F1897/E1897-1,"")</f>
        <v>0.07954545454545459</v>
      </c>
      <c r="I1897" t="str" s="15">
        <v>Unreviewed</v>
      </c>
      <c r="J1897" s="16"/>
      <c r="K1897" t="str" s="15">
        <v/>
      </c>
      <c r="L1897" s="17" t="str">
        <f>IF(AC1897="Local catalog","",IF(AG1897="Yes",IF(ISNUMBER(E1897),E1897,""),IF(I1897="Keep current",IF(ISNUMBER(E1897),E1897,""),IF(AH1897&lt;&gt;"Yes","",IF(I1897="Approve proposed",F1897,IF(AND(I1897="Use my price",AND(ISNUMBER(J1897),J1897&gt;0)),J1897,""))))))</f>
        <v/>
      </c>
      <c r="M1897" t="str" s="7">
        <f>IF(AND(AG1897="Yes",OR(I1897="Approve proposed",I1897="Use my price")),"CHECK: protected price kept current",IF(OR(I1897="Unreviewed",I1897=""),"Pending review",IF(I1897="Hold","On hold",IF(I1897="Keep current",IF(ISNUMBER(E1897),"Kept current","CHECK: no confirmed current price"),IF(AH1897&lt;&gt;"Yes","CHECK: source needs review",IF(AND(I1897="Use my price",NOT(AND(ISNUMBER(J1897),J1897&gt;0))),"CHECK: enter a price above zero",IF(NOT(OR(I1897="Approve proposed",I1897="Use my price")),"CHECK: choose a listed decision",IF(OR(NOT(ISNUMBER(L1897)),L1897&lt;=0,NOT(ISNUMBER(Y1897)),Y1897&lt;=0,X1897&gt;=1),"CHECK: price or base unavailable",IF(L1897/(Y1897*(1-X1897))-1&lt;0,"CHECK: price below local base","Ready")))))))))</f>
        <v>Pending review</v>
      </c>
      <c r="N1897" s="18">
        <v>6.16</v>
      </c>
      <c r="O1897" s="19">
        <v>0.4</v>
      </c>
      <c r="P1897" s="14">
        <v>0.5114</v>
      </c>
      <c r="Q1897" s="20" t="str">
        <f>IF(AND(ISNUMBER(L1897),ISNUMBER(Y1897),Y1897&gt;0,X1897&lt;1),ROUND(L1897/(Y1897*(1-X1897))-1,4),"")</f>
        <v/>
      </c>
      <c r="R1897" s="12">
        <v>0</v>
      </c>
      <c r="S1897" s="13">
        <f>IF(AND(ISNUMBER(E1897),E1897&gt;0,ISNUMBER(F1897)),R1897*(F1897/E1897-1)*(1-'Start Here'!$B$16),0)</f>
        <v>0</v>
      </c>
      <c r="T1897" s="17">
        <f>IF(AND(M1897="Ready",OR(I1897="Approve proposed",AND(I1897="Use my price",AND(ISNUMBER(J1897),J1897&gt;0))),ISNUMBER(L1897),E1897&gt;0),R1897*(L1897/E1897-1)*(1-'Start Here'!$B$16),0)</f>
        <v>0</v>
      </c>
      <c r="U1897" t="str" s="6">
        <v>Currently hidden; do not activate automatically</v>
      </c>
      <c r="V1897" t="str" s="21">
        <v>No</v>
      </c>
      <c r="W1897" t="str" s="21">
        <v>No</v>
      </c>
      <c r="X1897" s="22">
        <v>0</v>
      </c>
      <c r="Y1897" s="18">
        <v>4.4</v>
      </c>
      <c r="AB1897" t="str" s="6">
        <v>2026-10-01 10:41:27 UTC</v>
      </c>
      <c r="AC1897" t="str" s="6">
        <v>Local Line cache</v>
      </c>
      <c r="AD1897" s="23">
        <v>1108429</v>
      </c>
      <c r="AE1897" s="23">
        <v>927190</v>
      </c>
      <c r="AF1897" t="str" s="23">
        <v>1108429:927190:member</v>
      </c>
      <c r="AG1897" t="str" s="23">
        <v>No</v>
      </c>
      <c r="AH1897" t="str" s="23">
        <v>Yes</v>
      </c>
      <c r="AI1897" s="18">
        <v>0</v>
      </c>
    </row>
    <row r="1898" ht="32" customHeight="1">
      <c r="A1898" t="str" s="7">
        <v>Little Wings</v>
      </c>
      <c r="B1898" t="str" s="7">
        <v>Spinach  1/2 Lb.</v>
      </c>
      <c r="C1898" t="str" s="7">
        <v>each</v>
      </c>
      <c r="D1898" t="str" s="7">
        <v>Guest Basket</v>
      </c>
      <c r="E1898" s="12">
        <v>5.46</v>
      </c>
      <c r="F1898" s="13">
        <v>5.9</v>
      </c>
      <c r="G1898" s="13">
        <f>IF(AND(ISNUMBER(E1898),ISNUMBER(F1898)),F1898-E1898,"")</f>
        <v>0.44</v>
      </c>
      <c r="H1898" s="14">
        <f>IF(AND(ISNUMBER(E1898),E1898&gt;0,ISNUMBER(F1898)),F1898/E1898-1,"")</f>
        <v>0.08058608058608074</v>
      </c>
      <c r="I1898" t="str" s="15">
        <v>Unreviewed</v>
      </c>
      <c r="J1898" s="16"/>
      <c r="K1898" t="str" s="15">
        <v/>
      </c>
      <c r="L1898" s="17" t="str">
        <f>IF(AC1898="Local catalog","",IF(AG1898="Yes",IF(ISNUMBER(E1898),E1898,""),IF(I1898="Keep current",IF(ISNUMBER(E1898),E1898,""),IF(AH1898&lt;&gt;"Yes","",IF(I1898="Approve proposed",F1898,IF(AND(I1898="Use my price",AND(ISNUMBER(J1898),J1898&gt;0)),J1898,""))))))</f>
        <v/>
      </c>
      <c r="M1898" t="str" s="7">
        <f>IF(AND(AG1898="Yes",OR(I1898="Approve proposed",I1898="Use my price")),"CHECK: protected price kept current",IF(OR(I1898="Unreviewed",I1898=""),"Pending review",IF(I1898="Hold","On hold",IF(I1898="Keep current",IF(ISNUMBER(E1898),"Kept current","CHECK: no confirmed current price"),IF(AH1898&lt;&gt;"Yes","CHECK: source needs review",IF(AND(I1898="Use my price",NOT(AND(ISNUMBER(J1898),J1898&gt;0))),"CHECK: enter a price above zero",IF(NOT(OR(I1898="Approve proposed",I1898="Use my price")),"CHECK: choose a listed decision",IF(OR(NOT(ISNUMBER(L1898)),L1898&lt;=0,NOT(ISNUMBER(Y1898)),Y1898&lt;=0,X1898&gt;=1),"CHECK: price or base unavailable",IF(L1898/(Y1898*(1-X1898))-1&lt;0,"CHECK: price below local base","Ready")))))))))</f>
        <v>Pending review</v>
      </c>
      <c r="N1898" s="18">
        <v>5.46</v>
      </c>
      <c r="O1898" s="19">
        <v>0.4</v>
      </c>
      <c r="P1898" s="14">
        <v>0.5128</v>
      </c>
      <c r="Q1898" s="20" t="str">
        <f>IF(AND(ISNUMBER(L1898),ISNUMBER(Y1898),Y1898&gt;0,X1898&lt;1),ROUND(L1898/(Y1898*(1-X1898))-1,4),"")</f>
        <v/>
      </c>
      <c r="R1898" s="12">
        <v>22.4</v>
      </c>
      <c r="S1898" s="13">
        <f>IF(AND(ISNUMBER(E1898),E1898&gt;0,ISNUMBER(F1898)),R1898*(F1898/E1898-1)*(1-'Start Here'!$B$16),0)</f>
        <v>1.7509743589743623</v>
      </c>
      <c r="T1898" s="17">
        <f>IF(AND(M1898="Ready",OR(I1898="Approve proposed",AND(I1898="Use my price",AND(ISNUMBER(J1898),J1898&gt;0))),ISNUMBER(L1898),E1898&gt;0),R1898*(L1898/E1898-1)*(1-'Start Here'!$B$16),0)</f>
        <v>0</v>
      </c>
      <c r="U1898" t="str" s="6">
        <v>Currently hidden; do not activate automatically</v>
      </c>
      <c r="V1898" t="str" s="21">
        <v>No</v>
      </c>
      <c r="W1898" t="str" s="21">
        <v>No</v>
      </c>
      <c r="X1898" s="22">
        <v>0</v>
      </c>
      <c r="Y1898" s="18">
        <v>3.9</v>
      </c>
      <c r="AB1898" t="str" s="6">
        <v>2026-10-01 10:41:27 UTC</v>
      </c>
      <c r="AC1898" t="str" s="6">
        <v>Local Line cache</v>
      </c>
      <c r="AD1898" s="23">
        <v>958464</v>
      </c>
      <c r="AE1898" s="23">
        <v>718323</v>
      </c>
      <c r="AF1898" t="str" s="23">
        <v>958464:718323:guest</v>
      </c>
      <c r="AG1898" t="str" s="23">
        <v>No</v>
      </c>
      <c r="AH1898" t="str" s="23">
        <v>Yes</v>
      </c>
      <c r="AI1898" s="18">
        <v>15.6</v>
      </c>
    </row>
    <row r="1899" ht="32" customHeight="1">
      <c r="A1899" t="str" s="7">
        <v>Little Wings</v>
      </c>
      <c r="B1899" t="str" s="7">
        <v>Spinach  1/2 Lb.</v>
      </c>
      <c r="C1899" t="str" s="7">
        <v>each</v>
      </c>
      <c r="D1899" t="str" s="7">
        <v>Guest Basket</v>
      </c>
      <c r="E1899" s="12">
        <v>6.16</v>
      </c>
      <c r="F1899" s="13">
        <v>6.65</v>
      </c>
      <c r="G1899" s="13">
        <f>IF(AND(ISNUMBER(E1899),ISNUMBER(F1899)),F1899-E1899,"")</f>
        <v>0.49</v>
      </c>
      <c r="H1899" s="14">
        <f>IF(AND(ISNUMBER(E1899),E1899&gt;0,ISNUMBER(F1899)),F1899/E1899-1,"")</f>
        <v>0.07954545454545459</v>
      </c>
      <c r="I1899" t="str" s="15">
        <v>Unreviewed</v>
      </c>
      <c r="J1899" s="16"/>
      <c r="K1899" t="str" s="15">
        <v/>
      </c>
      <c r="L1899" s="17" t="str">
        <f>IF(AC1899="Local catalog","",IF(AG1899="Yes",IF(ISNUMBER(E1899),E1899,""),IF(I1899="Keep current",IF(ISNUMBER(E1899),E1899,""),IF(AH1899&lt;&gt;"Yes","",IF(I1899="Approve proposed",F1899,IF(AND(I1899="Use my price",AND(ISNUMBER(J1899),J1899&gt;0)),J1899,""))))))</f>
        <v/>
      </c>
      <c r="M1899" t="str" s="7">
        <f>IF(AND(AG1899="Yes",OR(I1899="Approve proposed",I1899="Use my price")),"CHECK: protected price kept current",IF(OR(I1899="Unreviewed",I1899=""),"Pending review",IF(I1899="Hold","On hold",IF(I1899="Keep current",IF(ISNUMBER(E1899),"Kept current","CHECK: no confirmed current price"),IF(AH1899&lt;&gt;"Yes","CHECK: source needs review",IF(AND(I1899="Use my price",NOT(AND(ISNUMBER(J1899),J1899&gt;0))),"CHECK: enter a price above zero",IF(NOT(OR(I1899="Approve proposed",I1899="Use my price")),"CHECK: choose a listed decision",IF(OR(NOT(ISNUMBER(L1899)),L1899&lt;=0,NOT(ISNUMBER(Y1899)),Y1899&lt;=0,X1899&gt;=1),"CHECK: price or base unavailable",IF(L1899/(Y1899*(1-X1899))-1&lt;0,"CHECK: price below local base","Ready")))))))))</f>
        <v>Pending review</v>
      </c>
      <c r="N1899" s="18">
        <v>6.16</v>
      </c>
      <c r="O1899" s="19">
        <v>0.4</v>
      </c>
      <c r="P1899" s="14">
        <v>0.5114</v>
      </c>
      <c r="Q1899" s="20" t="str">
        <f>IF(AND(ISNUMBER(L1899),ISNUMBER(Y1899),Y1899&gt;0,X1899&lt;1),ROUND(L1899/(Y1899*(1-X1899))-1,4),"")</f>
        <v/>
      </c>
      <c r="R1899" s="12">
        <v>54.739999999999995</v>
      </c>
      <c r="S1899" s="13">
        <f>IF(AND(ISNUMBER(E1899),E1899&gt;0,ISNUMBER(F1899)),R1899*(F1899/E1899-1)*(1-'Start Here'!$B$16),0)</f>
        <v>4.223688636363638</v>
      </c>
      <c r="T1899" s="17">
        <f>IF(AND(M1899="Ready",OR(I1899="Approve proposed",AND(I1899="Use my price",AND(ISNUMBER(J1899),J1899&gt;0))),ISNUMBER(L1899),E1899&gt;0),R1899*(L1899/E1899-1)*(1-'Start Here'!$B$16),0)</f>
        <v>0</v>
      </c>
      <c r="U1899" t="str" s="6">
        <v>Currently hidden; do not activate automatically</v>
      </c>
      <c r="V1899" t="str" s="21">
        <v>No</v>
      </c>
      <c r="W1899" t="str" s="21">
        <v>No</v>
      </c>
      <c r="X1899" s="22">
        <v>0</v>
      </c>
      <c r="Y1899" s="18">
        <v>4.4</v>
      </c>
      <c r="AB1899" t="str" s="6">
        <v>2026-10-01 10:41:27 UTC</v>
      </c>
      <c r="AC1899" t="str" s="6">
        <v>Local Line cache</v>
      </c>
      <c r="AD1899" s="23">
        <v>1108429</v>
      </c>
      <c r="AE1899" s="23">
        <v>927190</v>
      </c>
      <c r="AF1899" t="str" s="23">
        <v>1108429:927190:guest</v>
      </c>
      <c r="AG1899" t="str" s="23">
        <v>No</v>
      </c>
      <c r="AH1899" t="str" s="23">
        <v>Yes</v>
      </c>
      <c r="AI1899" s="18">
        <v>39.6</v>
      </c>
    </row>
    <row r="1900" ht="32" customHeight="1">
      <c r="A1900" t="str" s="7">
        <v>Little Wings</v>
      </c>
      <c r="B1900" t="str" s="7">
        <v>Spinach  1/2 Lb.</v>
      </c>
      <c r="C1900" t="str" s="7">
        <v>each</v>
      </c>
      <c r="D1900" t="str" s="7">
        <v>SNAP</v>
      </c>
      <c r="E1900" s="12">
        <v>5.46</v>
      </c>
      <c r="F1900" s="13">
        <v>5.46</v>
      </c>
      <c r="G1900" s="13">
        <f>IF(AND(ISNUMBER(E1900),ISNUMBER(F1900)),F1900-E1900,"")</f>
        <v>0</v>
      </c>
      <c r="H1900" s="14">
        <f>IF(AND(ISNUMBER(E1900),E1900&gt;0,ISNUMBER(F1900)),F1900/E1900-1,"")</f>
        <v>0</v>
      </c>
      <c r="I1900" t="str" s="15">
        <v>Keep current</v>
      </c>
      <c r="J1900" s="16"/>
      <c r="K1900" t="str" s="15">
        <v/>
      </c>
      <c r="L1900" s="17">
        <f>IF(AC1900="Local catalog","",IF(AG1900="Yes",IF(ISNUMBER(E1900),E1900,""),IF(I1900="Keep current",IF(ISNUMBER(E1900),E1900,""),IF(AH1900&lt;&gt;"Yes","",IF(I1900="Approve proposed",F1900,IF(AND(I1900="Use my price",AND(ISNUMBER(J1900),J1900&gt;0)),J1900,""))))))</f>
        <v>5.46</v>
      </c>
      <c r="M1900" t="str" s="7">
        <f>IF(AND(AG1900="Yes",OR(I1900="Approve proposed",I1900="Use my price")),"CHECK: protected price kept current",IF(OR(I1900="Unreviewed",I1900=""),"Pending review",IF(I1900="Hold","On hold",IF(I1900="Keep current",IF(ISNUMBER(E1900),"Kept current","CHECK: no confirmed current price"),IF(AH1900&lt;&gt;"Yes","CHECK: source needs review",IF(AND(I1900="Use my price",NOT(AND(ISNUMBER(J1900),J1900&gt;0))),"CHECK: enter a price above zero",IF(NOT(OR(I1900="Approve proposed",I1900="Use my price")),"CHECK: choose a listed decision",IF(OR(NOT(ISNUMBER(L1900)),L1900&lt;=0,NOT(ISNUMBER(Y1900)),Y1900&lt;=0,X1900&gt;=1),"CHECK: price or base unavailable",IF(L1900/(Y1900*(1-X1900))-1&lt;0,"CHECK: price below local base","Ready")))))))))</f>
        <v>Kept current</v>
      </c>
      <c r="N1900" s="18">
        <v>5.46</v>
      </c>
      <c r="O1900" s="19">
        <v>0.4</v>
      </c>
      <c r="P1900" s="14">
        <v>0.4</v>
      </c>
      <c r="Q1900" s="20">
        <f>IF(AND(ISNUMBER(L1900),ISNUMBER(Y1900),Y1900&gt;0,X1900&lt;1),ROUND(L1900/(Y1900*(1-X1900))-1,4),"")</f>
        <v>0.4</v>
      </c>
      <c r="R1900" s="12">
        <v>0</v>
      </c>
      <c r="S1900" s="13">
        <f>IF(AND(ISNUMBER(E1900),E1900&gt;0,ISNUMBER(F1900)),R1900*(F1900/E1900-1)*(1-'Start Here'!$B$16),0)</f>
        <v>0</v>
      </c>
      <c r="T1900" s="17">
        <f>IF(AND(M1900="Ready",OR(I1900="Approve proposed",AND(I1900="Use my price",AND(ISNUMBER(J1900),J1900&gt;0))),ISNUMBER(L1900),E1900&gt;0),R1900*(L1900/E1900-1)*(1-'Start Here'!$B$16),0)</f>
        <v>0</v>
      </c>
      <c r="U1900" t="str" s="6">
        <v>SNAP: preserve existing selling price; Currently hidden; do not activate automatically</v>
      </c>
      <c r="V1900" t="str" s="21">
        <v>No</v>
      </c>
      <c r="W1900" t="str" s="21">
        <v>No</v>
      </c>
      <c r="X1900" s="22">
        <v>0</v>
      </c>
      <c r="Y1900" s="18">
        <v>3.9</v>
      </c>
      <c r="AB1900" t="str" s="6">
        <v>2026-10-01 10:41:27 UTC</v>
      </c>
      <c r="AC1900" t="str" s="6">
        <v>Local Line cache</v>
      </c>
      <c r="AD1900" s="23">
        <v>958464</v>
      </c>
      <c r="AE1900" s="23">
        <v>718323</v>
      </c>
      <c r="AF1900" t="str" s="23">
        <v>958464:718323:snap</v>
      </c>
      <c r="AG1900" t="str" s="23">
        <v>Yes</v>
      </c>
      <c r="AH1900" t="str" s="23">
        <v>Yes</v>
      </c>
      <c r="AI1900" s="18">
        <v>0</v>
      </c>
    </row>
    <row r="1901" ht="32" customHeight="1">
      <c r="A1901" t="str" s="7">
        <v>Little Wings</v>
      </c>
      <c r="B1901" t="str" s="7">
        <v>Spinach  1/2 Lb.</v>
      </c>
      <c r="C1901" t="str" s="7">
        <v>each</v>
      </c>
      <c r="D1901" t="str" s="7">
        <v>SNAP</v>
      </c>
      <c r="E1901" s="12">
        <v>6.16</v>
      </c>
      <c r="F1901" s="13">
        <v>6.16</v>
      </c>
      <c r="G1901" s="13">
        <f>IF(AND(ISNUMBER(E1901),ISNUMBER(F1901)),F1901-E1901,"")</f>
        <v>0</v>
      </c>
      <c r="H1901" s="14">
        <f>IF(AND(ISNUMBER(E1901),E1901&gt;0,ISNUMBER(F1901)),F1901/E1901-1,"")</f>
        <v>0</v>
      </c>
      <c r="I1901" t="str" s="15">
        <v>Keep current</v>
      </c>
      <c r="J1901" s="16"/>
      <c r="K1901" t="str" s="15">
        <v/>
      </c>
      <c r="L1901" s="17">
        <f>IF(AC1901="Local catalog","",IF(AG1901="Yes",IF(ISNUMBER(E1901),E1901,""),IF(I1901="Keep current",IF(ISNUMBER(E1901),E1901,""),IF(AH1901&lt;&gt;"Yes","",IF(I1901="Approve proposed",F1901,IF(AND(I1901="Use my price",AND(ISNUMBER(J1901),J1901&gt;0)),J1901,""))))))</f>
        <v>6.16</v>
      </c>
      <c r="M1901" t="str" s="7">
        <f>IF(AND(AG1901="Yes",OR(I1901="Approve proposed",I1901="Use my price")),"CHECK: protected price kept current",IF(OR(I1901="Unreviewed",I1901=""),"Pending review",IF(I1901="Hold","On hold",IF(I1901="Keep current",IF(ISNUMBER(E1901),"Kept current","CHECK: no confirmed current price"),IF(AH1901&lt;&gt;"Yes","CHECK: source needs review",IF(AND(I1901="Use my price",NOT(AND(ISNUMBER(J1901),J1901&gt;0))),"CHECK: enter a price above zero",IF(NOT(OR(I1901="Approve proposed",I1901="Use my price")),"CHECK: choose a listed decision",IF(OR(NOT(ISNUMBER(L1901)),L1901&lt;=0,NOT(ISNUMBER(Y1901)),Y1901&lt;=0,X1901&gt;=1),"CHECK: price or base unavailable",IF(L1901/(Y1901*(1-X1901))-1&lt;0,"CHECK: price below local base","Ready")))))))))</f>
        <v>Kept current</v>
      </c>
      <c r="N1901" s="18">
        <v>6.16</v>
      </c>
      <c r="O1901" s="19">
        <v>0.4</v>
      </c>
      <c r="P1901" s="14">
        <v>0.4</v>
      </c>
      <c r="Q1901" s="20">
        <f>IF(AND(ISNUMBER(L1901),ISNUMBER(Y1901),Y1901&gt;0,X1901&lt;1),ROUND(L1901/(Y1901*(1-X1901))-1,4),"")</f>
        <v>0.4</v>
      </c>
      <c r="R1901" s="12">
        <v>0</v>
      </c>
      <c r="S1901" s="13">
        <f>IF(AND(ISNUMBER(E1901),E1901&gt;0,ISNUMBER(F1901)),R1901*(F1901/E1901-1)*(1-'Start Here'!$B$16),0)</f>
        <v>0</v>
      </c>
      <c r="T1901" s="17">
        <f>IF(AND(M1901="Ready",OR(I1901="Approve proposed",AND(I1901="Use my price",AND(ISNUMBER(J1901),J1901&gt;0))),ISNUMBER(L1901),E1901&gt;0),R1901*(L1901/E1901-1)*(1-'Start Here'!$B$16),0)</f>
        <v>0</v>
      </c>
      <c r="U1901" t="str" s="6">
        <v>SNAP: preserve existing selling price; Currently hidden; do not activate automatically</v>
      </c>
      <c r="V1901" t="str" s="21">
        <v>No</v>
      </c>
      <c r="W1901" t="str" s="21">
        <v>No</v>
      </c>
      <c r="X1901" s="22">
        <v>0</v>
      </c>
      <c r="Y1901" s="18">
        <v>4.4</v>
      </c>
      <c r="AB1901" t="str" s="6">
        <v>2026-10-01 10:41:27 UTC</v>
      </c>
      <c r="AC1901" t="str" s="6">
        <v>Local Line cache</v>
      </c>
      <c r="AD1901" s="23">
        <v>1108429</v>
      </c>
      <c r="AE1901" s="23">
        <v>927190</v>
      </c>
      <c r="AF1901" t="str" s="23">
        <v>1108429:927190:snap</v>
      </c>
      <c r="AG1901" t="str" s="23">
        <v>Yes</v>
      </c>
      <c r="AH1901" t="str" s="23">
        <v>Yes</v>
      </c>
      <c r="AI1901" s="18">
        <v>0</v>
      </c>
    </row>
    <row r="1902" ht="32" customHeight="1">
      <c r="A1902" t="str" s="7">
        <v>Little Wings</v>
      </c>
      <c r="B1902" t="str" s="7">
        <v>Striped Eggplant</v>
      </c>
      <c r="C1902" t="str" s="7">
        <v>1 lb</v>
      </c>
      <c r="D1902" t="str" s="7">
        <v>Herd Share Members</v>
      </c>
      <c r="E1902" s="12">
        <v>4.2</v>
      </c>
      <c r="F1902" s="13">
        <v>4.54</v>
      </c>
      <c r="G1902" s="13">
        <f>IF(AND(ISNUMBER(E1902),ISNUMBER(F1902)),F1902-E1902,"")</f>
        <v>0.34</v>
      </c>
      <c r="H1902" s="14">
        <f>IF(AND(ISNUMBER(E1902),E1902&gt;0,ISNUMBER(F1902)),F1902/E1902-1,"")</f>
        <v>0.08095238095238089</v>
      </c>
      <c r="I1902" t="str" s="15">
        <v>Unreviewed</v>
      </c>
      <c r="J1902" s="16"/>
      <c r="K1902" t="str" s="15">
        <v/>
      </c>
      <c r="L1902" s="17" t="str">
        <f>IF(AC1902="Local catalog","",IF(AG1902="Yes",IF(ISNUMBER(E1902),E1902,""),IF(I1902="Keep current",IF(ISNUMBER(E1902),E1902,""),IF(AH1902&lt;&gt;"Yes","",IF(I1902="Approve proposed",F1902,IF(AND(I1902="Use my price",AND(ISNUMBER(J1902),J1902&gt;0)),J1902,""))))))</f>
        <v/>
      </c>
      <c r="M1902" t="str" s="7">
        <f>IF(AND(AG1902="Yes",OR(I1902="Approve proposed",I1902="Use my price")),"CHECK: protected price kept current",IF(OR(I1902="Unreviewed",I1902=""),"Pending review",IF(I1902="Hold","On hold",IF(I1902="Keep current",IF(ISNUMBER(E1902),"Kept current","CHECK: no confirmed current price"),IF(AH1902&lt;&gt;"Yes","CHECK: source needs review",IF(AND(I1902="Use my price",NOT(AND(ISNUMBER(J1902),J1902&gt;0))),"CHECK: enter a price above zero",IF(NOT(OR(I1902="Approve proposed",I1902="Use my price")),"CHECK: choose a listed decision",IF(OR(NOT(ISNUMBER(L1902)),L1902&lt;=0,NOT(ISNUMBER(Y1902)),Y1902&lt;=0,X1902&gt;=1),"CHECK: price or base unavailable",IF(L1902/(Y1902*(1-X1902))-1&lt;0,"CHECK: price below local base","Ready")))))))))</f>
        <v>Pending review</v>
      </c>
      <c r="N1902" s="18">
        <v>4.2</v>
      </c>
      <c r="O1902" s="19">
        <v>0.4</v>
      </c>
      <c r="P1902" s="14">
        <v>0.5133</v>
      </c>
      <c r="Q1902" s="20" t="str">
        <f>IF(AND(ISNUMBER(L1902),ISNUMBER(Y1902),Y1902&gt;0,X1902&lt;1),ROUND(L1902/(Y1902*(1-X1902))-1,4),"")</f>
        <v/>
      </c>
      <c r="R1902" s="12">
        <v>302.4</v>
      </c>
      <c r="S1902" s="13">
        <f>IF(AND(ISNUMBER(E1902),E1902&gt;0,ISNUMBER(F1902)),R1902*(F1902/E1902-1)*(1-'Start Here'!$B$16),0)</f>
        <v>23.74559999999998</v>
      </c>
      <c r="T1902" s="17">
        <f>IF(AND(M1902="Ready",OR(I1902="Approve proposed",AND(I1902="Use my price",AND(ISNUMBER(J1902),J1902&gt;0))),ISNUMBER(L1902),E1902&gt;0),R1902*(L1902/E1902-1)*(1-'Start Here'!$B$16),0)</f>
        <v>0</v>
      </c>
      <c r="U1902" t="str" s="6">
        <v>Currently hidden; do not activate automatically</v>
      </c>
      <c r="V1902" t="str" s="21">
        <v>No</v>
      </c>
      <c r="W1902" t="str" s="21">
        <v>No</v>
      </c>
      <c r="X1902" s="22">
        <v>0</v>
      </c>
      <c r="Y1902" s="18">
        <v>3</v>
      </c>
      <c r="AB1902" t="str" s="6">
        <v>2026-10-01 10:41:27 UTC</v>
      </c>
      <c r="AC1902" t="str" s="6">
        <v>Local Line cache</v>
      </c>
      <c r="AD1902" s="23">
        <v>805755</v>
      </c>
      <c r="AE1902" s="23">
        <v>526810</v>
      </c>
      <c r="AF1902" t="str" s="23">
        <v>805755:526810:herdShare</v>
      </c>
      <c r="AG1902" t="str" s="23">
        <v>No</v>
      </c>
      <c r="AH1902" t="str" s="23">
        <v>Yes</v>
      </c>
      <c r="AI1902" s="18">
        <v>216</v>
      </c>
    </row>
    <row r="1903" ht="32" customHeight="1">
      <c r="A1903" t="str" s="7">
        <v>Little Wings</v>
      </c>
      <c r="B1903" t="str" s="7">
        <v>Striped Eggplant</v>
      </c>
      <c r="C1903" t="str" s="7">
        <v>1 lb</v>
      </c>
      <c r="D1903" t="str" s="7">
        <v>CSA Members</v>
      </c>
      <c r="E1903" s="12">
        <v>4.2</v>
      </c>
      <c r="F1903" s="13">
        <v>4.54</v>
      </c>
      <c r="G1903" s="13">
        <f>IF(AND(ISNUMBER(E1903),ISNUMBER(F1903)),F1903-E1903,"")</f>
        <v>0.34</v>
      </c>
      <c r="H1903" s="14">
        <f>IF(AND(ISNUMBER(E1903),E1903&gt;0,ISNUMBER(F1903)),F1903/E1903-1,"")</f>
        <v>0.08095238095238089</v>
      </c>
      <c r="I1903" t="str" s="15">
        <v>Unreviewed</v>
      </c>
      <c r="J1903" s="16"/>
      <c r="K1903" t="str" s="15">
        <v/>
      </c>
      <c r="L1903" s="17" t="str">
        <f>IF(AC1903="Local catalog","",IF(AG1903="Yes",IF(ISNUMBER(E1903),E1903,""),IF(I1903="Keep current",IF(ISNUMBER(E1903),E1903,""),IF(AH1903&lt;&gt;"Yes","",IF(I1903="Approve proposed",F1903,IF(AND(I1903="Use my price",AND(ISNUMBER(J1903),J1903&gt;0)),J1903,""))))))</f>
        <v/>
      </c>
      <c r="M1903" t="str" s="7">
        <f>IF(AND(AG1903="Yes",OR(I1903="Approve proposed",I1903="Use my price")),"CHECK: protected price kept current",IF(OR(I1903="Unreviewed",I1903=""),"Pending review",IF(I1903="Hold","On hold",IF(I1903="Keep current",IF(ISNUMBER(E1903),"Kept current","CHECK: no confirmed current price"),IF(AH1903&lt;&gt;"Yes","CHECK: source needs review",IF(AND(I1903="Use my price",NOT(AND(ISNUMBER(J1903),J1903&gt;0))),"CHECK: enter a price above zero",IF(NOT(OR(I1903="Approve proposed",I1903="Use my price")),"CHECK: choose a listed decision",IF(OR(NOT(ISNUMBER(L1903)),L1903&lt;=0,NOT(ISNUMBER(Y1903)),Y1903&lt;=0,X1903&gt;=1),"CHECK: price or base unavailable",IF(L1903/(Y1903*(1-X1903))-1&lt;0,"CHECK: price below local base","Ready")))))))))</f>
        <v>Pending review</v>
      </c>
      <c r="N1903" s="18">
        <v>4.2</v>
      </c>
      <c r="O1903" s="19">
        <v>0.4</v>
      </c>
      <c r="P1903" s="14">
        <v>0.5133</v>
      </c>
      <c r="Q1903" s="20" t="str">
        <f>IF(AND(ISNUMBER(L1903),ISNUMBER(Y1903),Y1903&gt;0,X1903&lt;1),ROUND(L1903/(Y1903*(1-X1903))-1,4),"")</f>
        <v/>
      </c>
      <c r="R1903" s="12">
        <v>0</v>
      </c>
      <c r="S1903" s="13">
        <f>IF(AND(ISNUMBER(E1903),E1903&gt;0,ISNUMBER(F1903)),R1903*(F1903/E1903-1)*(1-'Start Here'!$B$16),0)</f>
        <v>0</v>
      </c>
      <c r="T1903" s="17">
        <f>IF(AND(M1903="Ready",OR(I1903="Approve proposed",AND(I1903="Use my price",AND(ISNUMBER(J1903),J1903&gt;0))),ISNUMBER(L1903),E1903&gt;0),R1903*(L1903/E1903-1)*(1-'Start Here'!$B$16),0)</f>
        <v>0</v>
      </c>
      <c r="U1903" t="str" s="6">
        <v>Currently hidden; do not activate automatically</v>
      </c>
      <c r="V1903" t="str" s="21">
        <v>No</v>
      </c>
      <c r="W1903" t="str" s="21">
        <v>No</v>
      </c>
      <c r="X1903" s="22">
        <v>0</v>
      </c>
      <c r="Y1903" s="18">
        <v>3</v>
      </c>
      <c r="AB1903" t="str" s="6">
        <v>2026-10-01 10:41:27 UTC</v>
      </c>
      <c r="AC1903" t="str" s="6">
        <v>Local Line cache</v>
      </c>
      <c r="AD1903" s="23">
        <v>805755</v>
      </c>
      <c r="AE1903" s="23">
        <v>526810</v>
      </c>
      <c r="AF1903" t="str" s="23">
        <v>805755:526810:member</v>
      </c>
      <c r="AG1903" t="str" s="23">
        <v>No</v>
      </c>
      <c r="AH1903" t="str" s="23">
        <v>Yes</v>
      </c>
      <c r="AI1903" s="18">
        <v>0</v>
      </c>
    </row>
    <row r="1904" ht="32" customHeight="1">
      <c r="A1904" t="str" s="7">
        <v>Little Wings</v>
      </c>
      <c r="B1904" t="str" s="7">
        <v>Striped Eggplant</v>
      </c>
      <c r="C1904" t="str" s="7">
        <v>1 lb</v>
      </c>
      <c r="D1904" t="str" s="7">
        <v>Guest Basket</v>
      </c>
      <c r="E1904" s="12">
        <v>4.2</v>
      </c>
      <c r="F1904" s="13">
        <v>4.54</v>
      </c>
      <c r="G1904" s="13">
        <f>IF(AND(ISNUMBER(E1904),ISNUMBER(F1904)),F1904-E1904,"")</f>
        <v>0.34</v>
      </c>
      <c r="H1904" s="14">
        <f>IF(AND(ISNUMBER(E1904),E1904&gt;0,ISNUMBER(F1904)),F1904/E1904-1,"")</f>
        <v>0.08095238095238089</v>
      </c>
      <c r="I1904" t="str" s="15">
        <v>Unreviewed</v>
      </c>
      <c r="J1904" s="16"/>
      <c r="K1904" t="str" s="15">
        <v/>
      </c>
      <c r="L1904" s="17" t="str">
        <f>IF(AC1904="Local catalog","",IF(AG1904="Yes",IF(ISNUMBER(E1904),E1904,""),IF(I1904="Keep current",IF(ISNUMBER(E1904),E1904,""),IF(AH1904&lt;&gt;"Yes","",IF(I1904="Approve proposed",F1904,IF(AND(I1904="Use my price",AND(ISNUMBER(J1904),J1904&gt;0)),J1904,""))))))</f>
        <v/>
      </c>
      <c r="M1904" t="str" s="7">
        <f>IF(AND(AG1904="Yes",OR(I1904="Approve proposed",I1904="Use my price")),"CHECK: protected price kept current",IF(OR(I1904="Unreviewed",I1904=""),"Pending review",IF(I1904="Hold","On hold",IF(I1904="Keep current",IF(ISNUMBER(E1904),"Kept current","CHECK: no confirmed current price"),IF(AH1904&lt;&gt;"Yes","CHECK: source needs review",IF(AND(I1904="Use my price",NOT(AND(ISNUMBER(J1904),J1904&gt;0))),"CHECK: enter a price above zero",IF(NOT(OR(I1904="Approve proposed",I1904="Use my price")),"CHECK: choose a listed decision",IF(OR(NOT(ISNUMBER(L1904)),L1904&lt;=0,NOT(ISNUMBER(Y1904)),Y1904&lt;=0,X1904&gt;=1),"CHECK: price or base unavailable",IF(L1904/(Y1904*(1-X1904))-1&lt;0,"CHECK: price below local base","Ready")))))))))</f>
        <v>Pending review</v>
      </c>
      <c r="N1904" s="18">
        <v>4.2</v>
      </c>
      <c r="O1904" s="19">
        <v>0.4</v>
      </c>
      <c r="P1904" s="14">
        <v>0.5133</v>
      </c>
      <c r="Q1904" s="20" t="str">
        <f>IF(AND(ISNUMBER(L1904),ISNUMBER(Y1904),Y1904&gt;0,X1904&lt;1),ROUND(L1904/(Y1904*(1-X1904))-1,4),"")</f>
        <v/>
      </c>
      <c r="R1904" s="12">
        <v>25.200000000000003</v>
      </c>
      <c r="S1904" s="13">
        <f>IF(AND(ISNUMBER(E1904),E1904&gt;0,ISNUMBER(F1904)),R1904*(F1904/E1904-1)*(1-'Start Here'!$B$16),0)</f>
        <v>1.9787999999999988</v>
      </c>
      <c r="T1904" s="17">
        <f>IF(AND(M1904="Ready",OR(I1904="Approve proposed",AND(I1904="Use my price",AND(ISNUMBER(J1904),J1904&gt;0))),ISNUMBER(L1904),E1904&gt;0),R1904*(L1904/E1904-1)*(1-'Start Here'!$B$16),0)</f>
        <v>0</v>
      </c>
      <c r="U1904" t="str" s="6">
        <v>Currently hidden; do not activate automatically</v>
      </c>
      <c r="V1904" t="str" s="21">
        <v>No</v>
      </c>
      <c r="W1904" t="str" s="21">
        <v>No</v>
      </c>
      <c r="X1904" s="22">
        <v>0</v>
      </c>
      <c r="Y1904" s="18">
        <v>3</v>
      </c>
      <c r="AB1904" t="str" s="6">
        <v>2026-10-01 10:41:27 UTC</v>
      </c>
      <c r="AC1904" t="str" s="6">
        <v>Local Line cache</v>
      </c>
      <c r="AD1904" s="23">
        <v>805755</v>
      </c>
      <c r="AE1904" s="23">
        <v>526810</v>
      </c>
      <c r="AF1904" t="str" s="23">
        <v>805755:526810:guest</v>
      </c>
      <c r="AG1904" t="str" s="23">
        <v>No</v>
      </c>
      <c r="AH1904" t="str" s="23">
        <v>Yes</v>
      </c>
      <c r="AI1904" s="18">
        <v>18</v>
      </c>
    </row>
    <row r="1905" ht="32" customHeight="1">
      <c r="A1905" t="str" s="7">
        <v>Little Wings</v>
      </c>
      <c r="B1905" t="str" s="7">
        <v>Striped Eggplant</v>
      </c>
      <c r="C1905" t="str" s="7">
        <v>1 lb</v>
      </c>
      <c r="D1905" t="str" s="7">
        <v>SNAP</v>
      </c>
      <c r="E1905" s="12">
        <v>4.2</v>
      </c>
      <c r="F1905" s="13">
        <v>4.2</v>
      </c>
      <c r="G1905" s="13">
        <f>IF(AND(ISNUMBER(E1905),ISNUMBER(F1905)),F1905-E1905,"")</f>
        <v>0</v>
      </c>
      <c r="H1905" s="14">
        <f>IF(AND(ISNUMBER(E1905),E1905&gt;0,ISNUMBER(F1905)),F1905/E1905-1,"")</f>
        <v>0</v>
      </c>
      <c r="I1905" t="str" s="15">
        <v>Keep current</v>
      </c>
      <c r="J1905" s="16"/>
      <c r="K1905" t="str" s="15">
        <v/>
      </c>
      <c r="L1905" s="17">
        <f>IF(AC1905="Local catalog","",IF(AG1905="Yes",IF(ISNUMBER(E1905),E1905,""),IF(I1905="Keep current",IF(ISNUMBER(E1905),E1905,""),IF(AH1905&lt;&gt;"Yes","",IF(I1905="Approve proposed",F1905,IF(AND(I1905="Use my price",AND(ISNUMBER(J1905),J1905&gt;0)),J1905,""))))))</f>
        <v>4.2</v>
      </c>
      <c r="M1905" t="str" s="7">
        <f>IF(AND(AG1905="Yes",OR(I1905="Approve proposed",I1905="Use my price")),"CHECK: protected price kept current",IF(OR(I1905="Unreviewed",I1905=""),"Pending review",IF(I1905="Hold","On hold",IF(I1905="Keep current",IF(ISNUMBER(E1905),"Kept current","CHECK: no confirmed current price"),IF(AH1905&lt;&gt;"Yes","CHECK: source needs review",IF(AND(I1905="Use my price",NOT(AND(ISNUMBER(J1905),J1905&gt;0))),"CHECK: enter a price above zero",IF(NOT(OR(I1905="Approve proposed",I1905="Use my price")),"CHECK: choose a listed decision",IF(OR(NOT(ISNUMBER(L1905)),L1905&lt;=0,NOT(ISNUMBER(Y1905)),Y1905&lt;=0,X1905&gt;=1),"CHECK: price or base unavailable",IF(L1905/(Y1905*(1-X1905))-1&lt;0,"CHECK: price below local base","Ready")))))))))</f>
        <v>Kept current</v>
      </c>
      <c r="N1905" s="18">
        <v>4.2</v>
      </c>
      <c r="O1905" s="19">
        <v>0.4</v>
      </c>
      <c r="P1905" s="14">
        <v>0.4</v>
      </c>
      <c r="Q1905" s="20">
        <f>IF(AND(ISNUMBER(L1905),ISNUMBER(Y1905),Y1905&gt;0,X1905&lt;1),ROUND(L1905/(Y1905*(1-X1905))-1,4),"")</f>
        <v>0.4</v>
      </c>
      <c r="R1905" s="12">
        <v>0</v>
      </c>
      <c r="S1905" s="13">
        <f>IF(AND(ISNUMBER(E1905),E1905&gt;0,ISNUMBER(F1905)),R1905*(F1905/E1905-1)*(1-'Start Here'!$B$16),0)</f>
        <v>0</v>
      </c>
      <c r="T1905" s="17">
        <f>IF(AND(M1905="Ready",OR(I1905="Approve proposed",AND(I1905="Use my price",AND(ISNUMBER(J1905),J1905&gt;0))),ISNUMBER(L1905),E1905&gt;0),R1905*(L1905/E1905-1)*(1-'Start Here'!$B$16),0)</f>
        <v>0</v>
      </c>
      <c r="U1905" t="str" s="6">
        <v>SNAP: preserve existing selling price; Currently hidden; do not activate automatically</v>
      </c>
      <c r="V1905" t="str" s="21">
        <v>No</v>
      </c>
      <c r="W1905" t="str" s="21">
        <v>No</v>
      </c>
      <c r="X1905" s="22">
        <v>0</v>
      </c>
      <c r="Y1905" s="18">
        <v>3</v>
      </c>
      <c r="AB1905" t="str" s="6">
        <v>2026-10-01 10:41:27 UTC</v>
      </c>
      <c r="AC1905" t="str" s="6">
        <v>Local Line cache</v>
      </c>
      <c r="AD1905" s="23">
        <v>805755</v>
      </c>
      <c r="AE1905" s="23">
        <v>526810</v>
      </c>
      <c r="AF1905" t="str" s="23">
        <v>805755:526810:snap</v>
      </c>
      <c r="AG1905" t="str" s="23">
        <v>Yes</v>
      </c>
      <c r="AH1905" t="str" s="23">
        <v>Yes</v>
      </c>
      <c r="AI1905" s="18">
        <v>0</v>
      </c>
    </row>
    <row r="1906" ht="32" customHeight="1">
      <c r="A1906" t="str" s="7">
        <v>Little Wings</v>
      </c>
      <c r="B1906" t="str" s="7">
        <v>Sugar Snap Peas</v>
      </c>
      <c r="C1906" t="str" s="7">
        <v>1 lb</v>
      </c>
      <c r="D1906" t="str" s="7">
        <v>Herd Share Members</v>
      </c>
      <c r="E1906" s="12">
        <v>9.1</v>
      </c>
      <c r="F1906" s="13">
        <v>9.83</v>
      </c>
      <c r="G1906" s="13">
        <f>IF(AND(ISNUMBER(E1906),ISNUMBER(F1906)),F1906-E1906,"")</f>
        <v>0.73</v>
      </c>
      <c r="H1906" s="14">
        <f>IF(AND(ISNUMBER(E1906),E1906&gt;0,ISNUMBER(F1906)),F1906/E1906-1,"")</f>
        <v>0.08021978021978038</v>
      </c>
      <c r="I1906" t="str" s="15">
        <v>Unreviewed</v>
      </c>
      <c r="J1906" s="16"/>
      <c r="K1906" t="str" s="15">
        <v/>
      </c>
      <c r="L1906" s="17" t="str">
        <f>IF(AC1906="Local catalog","",IF(AG1906="Yes",IF(ISNUMBER(E1906),E1906,""),IF(I1906="Keep current",IF(ISNUMBER(E1906),E1906,""),IF(AH1906&lt;&gt;"Yes","",IF(I1906="Approve proposed",F1906,IF(AND(I1906="Use my price",AND(ISNUMBER(J1906),J1906&gt;0)),J1906,""))))))</f>
        <v/>
      </c>
      <c r="M1906" t="str" s="7">
        <f>IF(AND(AG1906="Yes",OR(I1906="Approve proposed",I1906="Use my price")),"CHECK: protected price kept current",IF(OR(I1906="Unreviewed",I1906=""),"Pending review",IF(I1906="Hold","On hold",IF(I1906="Keep current",IF(ISNUMBER(E1906),"Kept current","CHECK: no confirmed current price"),IF(AH1906&lt;&gt;"Yes","CHECK: source needs review",IF(AND(I1906="Use my price",NOT(AND(ISNUMBER(J1906),J1906&gt;0))),"CHECK: enter a price above zero",IF(NOT(OR(I1906="Approve proposed",I1906="Use my price")),"CHECK: choose a listed decision",IF(OR(NOT(ISNUMBER(L1906)),L1906&lt;=0,NOT(ISNUMBER(Y1906)),Y1906&lt;=0,X1906&gt;=1),"CHECK: price or base unavailable",IF(L1906/(Y1906*(1-X1906))-1&lt;0,"CHECK: price below local base","Ready")))))))))</f>
        <v>Pending review</v>
      </c>
      <c r="N1906" s="18">
        <v>9.1</v>
      </c>
      <c r="O1906" s="19">
        <v>0.4</v>
      </c>
      <c r="P1906" s="14">
        <v>0.5123</v>
      </c>
      <c r="Q1906" s="20" t="str">
        <f>IF(AND(ISNUMBER(L1906),ISNUMBER(Y1906),Y1906&gt;0,X1906&lt;1),ROUND(L1906/(Y1906*(1-X1906))-1,4),"")</f>
        <v/>
      </c>
      <c r="R1906" s="12">
        <v>227.5</v>
      </c>
      <c r="S1906" s="13">
        <f>IF(AND(ISNUMBER(E1906),E1906&gt;0,ISNUMBER(F1906)),R1906*(F1906/E1906-1)*(1-'Start Here'!$B$16),0)</f>
        <v>17.702500000000033</v>
      </c>
      <c r="T1906" s="17">
        <f>IF(AND(M1906="Ready",OR(I1906="Approve proposed",AND(I1906="Use my price",AND(ISNUMBER(J1906),J1906&gt;0))),ISNUMBER(L1906),E1906&gt;0),R1906*(L1906/E1906-1)*(1-'Start Here'!$B$16),0)</f>
        <v>0</v>
      </c>
      <c r="U1906" t="str" s="6">
        <v>Currently hidden; do not activate automatically</v>
      </c>
      <c r="V1906" t="str" s="21">
        <v>No</v>
      </c>
      <c r="W1906" t="str" s="21">
        <v>No</v>
      </c>
      <c r="X1906" s="22">
        <v>0</v>
      </c>
      <c r="Y1906" s="18">
        <v>6.5</v>
      </c>
      <c r="AB1906" t="str" s="6">
        <v>2026-10-01 10:41:27 UTC</v>
      </c>
      <c r="AC1906" t="str" s="6">
        <v>Local Line cache</v>
      </c>
      <c r="AD1906" s="23">
        <v>805941</v>
      </c>
      <c r="AE1906" s="23">
        <v>527001</v>
      </c>
      <c r="AF1906" t="str" s="23">
        <v>805941:527001:herdShare</v>
      </c>
      <c r="AG1906" t="str" s="23">
        <v>No</v>
      </c>
      <c r="AH1906" t="str" s="23">
        <v>Yes</v>
      </c>
      <c r="AI1906" s="18">
        <v>162.5</v>
      </c>
    </row>
    <row r="1907" ht="32" customHeight="1">
      <c r="A1907" t="str" s="7">
        <v>Little Wings</v>
      </c>
      <c r="B1907" t="str" s="7">
        <v>Sugar Snap Peas</v>
      </c>
      <c r="C1907" t="str" s="7">
        <v>1 lb</v>
      </c>
      <c r="D1907" t="str" s="7">
        <v>CSA Members</v>
      </c>
      <c r="E1907" s="12">
        <v>9.1</v>
      </c>
      <c r="F1907" s="13">
        <v>9.83</v>
      </c>
      <c r="G1907" s="13">
        <f>IF(AND(ISNUMBER(E1907),ISNUMBER(F1907)),F1907-E1907,"")</f>
        <v>0.73</v>
      </c>
      <c r="H1907" s="14">
        <f>IF(AND(ISNUMBER(E1907),E1907&gt;0,ISNUMBER(F1907)),F1907/E1907-1,"")</f>
        <v>0.08021978021978038</v>
      </c>
      <c r="I1907" t="str" s="15">
        <v>Unreviewed</v>
      </c>
      <c r="J1907" s="16"/>
      <c r="K1907" t="str" s="15">
        <v/>
      </c>
      <c r="L1907" s="17" t="str">
        <f>IF(AC1907="Local catalog","",IF(AG1907="Yes",IF(ISNUMBER(E1907),E1907,""),IF(I1907="Keep current",IF(ISNUMBER(E1907),E1907,""),IF(AH1907&lt;&gt;"Yes","",IF(I1907="Approve proposed",F1907,IF(AND(I1907="Use my price",AND(ISNUMBER(J1907),J1907&gt;0)),J1907,""))))))</f>
        <v/>
      </c>
      <c r="M1907" t="str" s="7">
        <f>IF(AND(AG1907="Yes",OR(I1907="Approve proposed",I1907="Use my price")),"CHECK: protected price kept current",IF(OR(I1907="Unreviewed",I1907=""),"Pending review",IF(I1907="Hold","On hold",IF(I1907="Keep current",IF(ISNUMBER(E1907),"Kept current","CHECK: no confirmed current price"),IF(AH1907&lt;&gt;"Yes","CHECK: source needs review",IF(AND(I1907="Use my price",NOT(AND(ISNUMBER(J1907),J1907&gt;0))),"CHECK: enter a price above zero",IF(NOT(OR(I1907="Approve proposed",I1907="Use my price")),"CHECK: choose a listed decision",IF(OR(NOT(ISNUMBER(L1907)),L1907&lt;=0,NOT(ISNUMBER(Y1907)),Y1907&lt;=0,X1907&gt;=1),"CHECK: price or base unavailable",IF(L1907/(Y1907*(1-X1907))-1&lt;0,"CHECK: price below local base","Ready")))))))))</f>
        <v>Pending review</v>
      </c>
      <c r="N1907" s="18">
        <v>9.1</v>
      </c>
      <c r="O1907" s="19">
        <v>0.4</v>
      </c>
      <c r="P1907" s="14">
        <v>0.5123</v>
      </c>
      <c r="Q1907" s="20" t="str">
        <f>IF(AND(ISNUMBER(L1907),ISNUMBER(Y1907),Y1907&gt;0,X1907&lt;1),ROUND(L1907/(Y1907*(1-X1907))-1,4),"")</f>
        <v/>
      </c>
      <c r="R1907" s="12">
        <v>0</v>
      </c>
      <c r="S1907" s="13">
        <f>IF(AND(ISNUMBER(E1907),E1907&gt;0,ISNUMBER(F1907)),R1907*(F1907/E1907-1)*(1-'Start Here'!$B$16),0)</f>
        <v>0</v>
      </c>
      <c r="T1907" s="17">
        <f>IF(AND(M1907="Ready",OR(I1907="Approve proposed",AND(I1907="Use my price",AND(ISNUMBER(J1907),J1907&gt;0))),ISNUMBER(L1907),E1907&gt;0),R1907*(L1907/E1907-1)*(1-'Start Here'!$B$16),0)</f>
        <v>0</v>
      </c>
      <c r="U1907" t="str" s="6">
        <v>Currently hidden; do not activate automatically</v>
      </c>
      <c r="V1907" t="str" s="21">
        <v>No</v>
      </c>
      <c r="W1907" t="str" s="21">
        <v>No</v>
      </c>
      <c r="X1907" s="22">
        <v>0</v>
      </c>
      <c r="Y1907" s="18">
        <v>6.5</v>
      </c>
      <c r="AB1907" t="str" s="6">
        <v>2026-10-01 10:41:27 UTC</v>
      </c>
      <c r="AC1907" t="str" s="6">
        <v>Local Line cache</v>
      </c>
      <c r="AD1907" s="23">
        <v>805941</v>
      </c>
      <c r="AE1907" s="23">
        <v>527001</v>
      </c>
      <c r="AF1907" t="str" s="23">
        <v>805941:527001:member</v>
      </c>
      <c r="AG1907" t="str" s="23">
        <v>No</v>
      </c>
      <c r="AH1907" t="str" s="23">
        <v>Yes</v>
      </c>
      <c r="AI1907" s="18">
        <v>0</v>
      </c>
    </row>
    <row r="1908" ht="32" customHeight="1">
      <c r="A1908" t="str" s="7">
        <v>Little Wings</v>
      </c>
      <c r="B1908" t="str" s="7">
        <v>Sugar Snap Peas</v>
      </c>
      <c r="C1908" t="str" s="7">
        <v>1 lb</v>
      </c>
      <c r="D1908" t="str" s="7">
        <v>Guest Basket</v>
      </c>
      <c r="E1908" s="12">
        <v>9.1</v>
      </c>
      <c r="F1908" s="13">
        <v>9.83</v>
      </c>
      <c r="G1908" s="13">
        <f>IF(AND(ISNUMBER(E1908),ISNUMBER(F1908)),F1908-E1908,"")</f>
        <v>0.73</v>
      </c>
      <c r="H1908" s="14">
        <f>IF(AND(ISNUMBER(E1908),E1908&gt;0,ISNUMBER(F1908)),F1908/E1908-1,"")</f>
        <v>0.08021978021978038</v>
      </c>
      <c r="I1908" t="str" s="15">
        <v>Unreviewed</v>
      </c>
      <c r="J1908" s="16"/>
      <c r="K1908" t="str" s="15">
        <v/>
      </c>
      <c r="L1908" s="17" t="str">
        <f>IF(AC1908="Local catalog","",IF(AG1908="Yes",IF(ISNUMBER(E1908),E1908,""),IF(I1908="Keep current",IF(ISNUMBER(E1908),E1908,""),IF(AH1908&lt;&gt;"Yes","",IF(I1908="Approve proposed",F1908,IF(AND(I1908="Use my price",AND(ISNUMBER(J1908),J1908&gt;0)),J1908,""))))))</f>
        <v/>
      </c>
      <c r="M1908" t="str" s="7">
        <f>IF(AND(AG1908="Yes",OR(I1908="Approve proposed",I1908="Use my price")),"CHECK: protected price kept current",IF(OR(I1908="Unreviewed",I1908=""),"Pending review",IF(I1908="Hold","On hold",IF(I1908="Keep current",IF(ISNUMBER(E1908),"Kept current","CHECK: no confirmed current price"),IF(AH1908&lt;&gt;"Yes","CHECK: source needs review",IF(AND(I1908="Use my price",NOT(AND(ISNUMBER(J1908),J1908&gt;0))),"CHECK: enter a price above zero",IF(NOT(OR(I1908="Approve proposed",I1908="Use my price")),"CHECK: choose a listed decision",IF(OR(NOT(ISNUMBER(L1908)),L1908&lt;=0,NOT(ISNUMBER(Y1908)),Y1908&lt;=0,X1908&gt;=1),"CHECK: price or base unavailable",IF(L1908/(Y1908*(1-X1908))-1&lt;0,"CHECK: price below local base","Ready")))))))))</f>
        <v>Pending review</v>
      </c>
      <c r="N1908" s="18">
        <v>9.1</v>
      </c>
      <c r="O1908" s="19">
        <v>0.4</v>
      </c>
      <c r="P1908" s="14">
        <v>0.5123</v>
      </c>
      <c r="Q1908" s="20" t="str">
        <f>IF(AND(ISNUMBER(L1908),ISNUMBER(Y1908),Y1908&gt;0,X1908&lt;1),ROUND(L1908/(Y1908*(1-X1908))-1,4),"")</f>
        <v/>
      </c>
      <c r="R1908" s="12">
        <v>27.3</v>
      </c>
      <c r="S1908" s="13">
        <f>IF(AND(ISNUMBER(E1908),E1908&gt;0,ISNUMBER(F1908)),R1908*(F1908/E1908-1)*(1-'Start Here'!$B$16),0)</f>
        <v>2.1243000000000043</v>
      </c>
      <c r="T1908" s="17">
        <f>IF(AND(M1908="Ready",OR(I1908="Approve proposed",AND(I1908="Use my price",AND(ISNUMBER(J1908),J1908&gt;0))),ISNUMBER(L1908),E1908&gt;0),R1908*(L1908/E1908-1)*(1-'Start Here'!$B$16),0)</f>
        <v>0</v>
      </c>
      <c r="U1908" t="str" s="6">
        <v>Currently hidden; do not activate automatically</v>
      </c>
      <c r="V1908" t="str" s="21">
        <v>No</v>
      </c>
      <c r="W1908" t="str" s="21">
        <v>No</v>
      </c>
      <c r="X1908" s="22">
        <v>0</v>
      </c>
      <c r="Y1908" s="18">
        <v>6.5</v>
      </c>
      <c r="AB1908" t="str" s="6">
        <v>2026-10-01 10:41:27 UTC</v>
      </c>
      <c r="AC1908" t="str" s="6">
        <v>Local Line cache</v>
      </c>
      <c r="AD1908" s="23">
        <v>805941</v>
      </c>
      <c r="AE1908" s="23">
        <v>527001</v>
      </c>
      <c r="AF1908" t="str" s="23">
        <v>805941:527001:guest</v>
      </c>
      <c r="AG1908" t="str" s="23">
        <v>No</v>
      </c>
      <c r="AH1908" t="str" s="23">
        <v>Yes</v>
      </c>
      <c r="AI1908" s="18">
        <v>19.5</v>
      </c>
    </row>
    <row r="1909" ht="32" customHeight="1">
      <c r="A1909" t="str" s="7">
        <v>Little Wings</v>
      </c>
      <c r="B1909" t="str" s="7">
        <v>Sugar Snap Peas</v>
      </c>
      <c r="C1909" t="str" s="7">
        <v>1 lb</v>
      </c>
      <c r="D1909" t="str" s="7">
        <v>SNAP</v>
      </c>
      <c r="E1909" s="12">
        <v>9.1</v>
      </c>
      <c r="F1909" s="13">
        <v>9.1</v>
      </c>
      <c r="G1909" s="13">
        <f>IF(AND(ISNUMBER(E1909),ISNUMBER(F1909)),F1909-E1909,"")</f>
        <v>0</v>
      </c>
      <c r="H1909" s="14">
        <f>IF(AND(ISNUMBER(E1909),E1909&gt;0,ISNUMBER(F1909)),F1909/E1909-1,"")</f>
        <v>0</v>
      </c>
      <c r="I1909" t="str" s="15">
        <v>Keep current</v>
      </c>
      <c r="J1909" s="16"/>
      <c r="K1909" t="str" s="15">
        <v/>
      </c>
      <c r="L1909" s="17">
        <f>IF(AC1909="Local catalog","",IF(AG1909="Yes",IF(ISNUMBER(E1909),E1909,""),IF(I1909="Keep current",IF(ISNUMBER(E1909),E1909,""),IF(AH1909&lt;&gt;"Yes","",IF(I1909="Approve proposed",F1909,IF(AND(I1909="Use my price",AND(ISNUMBER(J1909),J1909&gt;0)),J1909,""))))))</f>
        <v>9.1</v>
      </c>
      <c r="M1909" t="str" s="7">
        <f>IF(AND(AG1909="Yes",OR(I1909="Approve proposed",I1909="Use my price")),"CHECK: protected price kept current",IF(OR(I1909="Unreviewed",I1909=""),"Pending review",IF(I1909="Hold","On hold",IF(I1909="Keep current",IF(ISNUMBER(E1909),"Kept current","CHECK: no confirmed current price"),IF(AH1909&lt;&gt;"Yes","CHECK: source needs review",IF(AND(I1909="Use my price",NOT(AND(ISNUMBER(J1909),J1909&gt;0))),"CHECK: enter a price above zero",IF(NOT(OR(I1909="Approve proposed",I1909="Use my price")),"CHECK: choose a listed decision",IF(OR(NOT(ISNUMBER(L1909)),L1909&lt;=0,NOT(ISNUMBER(Y1909)),Y1909&lt;=0,X1909&gt;=1),"CHECK: price or base unavailable",IF(L1909/(Y1909*(1-X1909))-1&lt;0,"CHECK: price below local base","Ready")))))))))</f>
        <v>Kept current</v>
      </c>
      <c r="N1909" s="18">
        <v>9.1</v>
      </c>
      <c r="O1909" s="19">
        <v>0.4</v>
      </c>
      <c r="P1909" s="14">
        <v>0.4</v>
      </c>
      <c r="Q1909" s="20">
        <f>IF(AND(ISNUMBER(L1909),ISNUMBER(Y1909),Y1909&gt;0,X1909&lt;1),ROUND(L1909/(Y1909*(1-X1909))-1,4),"")</f>
        <v>0.4</v>
      </c>
      <c r="R1909" s="12">
        <v>0</v>
      </c>
      <c r="S1909" s="13">
        <f>IF(AND(ISNUMBER(E1909),E1909&gt;0,ISNUMBER(F1909)),R1909*(F1909/E1909-1)*(1-'Start Here'!$B$16),0)</f>
        <v>0</v>
      </c>
      <c r="T1909" s="17">
        <f>IF(AND(M1909="Ready",OR(I1909="Approve proposed",AND(I1909="Use my price",AND(ISNUMBER(J1909),J1909&gt;0))),ISNUMBER(L1909),E1909&gt;0),R1909*(L1909/E1909-1)*(1-'Start Here'!$B$16),0)</f>
        <v>0</v>
      </c>
      <c r="U1909" t="str" s="6">
        <v>SNAP: preserve existing selling price; Currently hidden; do not activate automatically</v>
      </c>
      <c r="V1909" t="str" s="21">
        <v>No</v>
      </c>
      <c r="W1909" t="str" s="21">
        <v>No</v>
      </c>
      <c r="X1909" s="22">
        <v>0</v>
      </c>
      <c r="Y1909" s="18">
        <v>6.5</v>
      </c>
      <c r="AB1909" t="str" s="6">
        <v>2026-10-01 10:41:27 UTC</v>
      </c>
      <c r="AC1909" t="str" s="6">
        <v>Local Line cache</v>
      </c>
      <c r="AD1909" s="23">
        <v>805941</v>
      </c>
      <c r="AE1909" s="23">
        <v>527001</v>
      </c>
      <c r="AF1909" t="str" s="23">
        <v>805941:527001:snap</v>
      </c>
      <c r="AG1909" t="str" s="23">
        <v>Yes</v>
      </c>
      <c r="AH1909" t="str" s="23">
        <v>Yes</v>
      </c>
      <c r="AI1909" s="18">
        <v>0</v>
      </c>
    </row>
    <row r="1910" ht="32" customHeight="1">
      <c r="A1910" t="str" s="7">
        <v>Little Wings</v>
      </c>
      <c r="B1910" t="str" s="7">
        <v>Sugar Snap Peas</v>
      </c>
      <c r="C1910" t="str" s="7">
        <v>1 pint</v>
      </c>
      <c r="D1910" t="str" s="7">
        <v>Herd Share Members</v>
      </c>
      <c r="E1910" s="12">
        <v>3.78</v>
      </c>
      <c r="F1910" s="13">
        <v>4.08</v>
      </c>
      <c r="G1910" s="13">
        <f>IF(AND(ISNUMBER(E1910),ISNUMBER(F1910)),F1910-E1910,"")</f>
        <v>0.3</v>
      </c>
      <c r="H1910" s="14">
        <f>IF(AND(ISNUMBER(E1910),E1910&gt;0,ISNUMBER(F1910)),F1910/E1910-1,"")</f>
        <v>0.07936507936507953</v>
      </c>
      <c r="I1910" t="str" s="15">
        <v>Unreviewed</v>
      </c>
      <c r="J1910" s="16"/>
      <c r="K1910" t="str" s="15">
        <v/>
      </c>
      <c r="L1910" s="17" t="str">
        <f>IF(AC1910="Local catalog","",IF(AG1910="Yes",IF(ISNUMBER(E1910),E1910,""),IF(I1910="Keep current",IF(ISNUMBER(E1910),E1910,""),IF(AH1910&lt;&gt;"Yes","",IF(I1910="Approve proposed",F1910,IF(AND(I1910="Use my price",AND(ISNUMBER(J1910),J1910&gt;0)),J1910,""))))))</f>
        <v/>
      </c>
      <c r="M1910" t="str" s="7">
        <f>IF(AND(AG1910="Yes",OR(I1910="Approve proposed",I1910="Use my price")),"CHECK: protected price kept current",IF(OR(I1910="Unreviewed",I1910=""),"Pending review",IF(I1910="Hold","On hold",IF(I1910="Keep current",IF(ISNUMBER(E1910),"Kept current","CHECK: no confirmed current price"),IF(AH1910&lt;&gt;"Yes","CHECK: source needs review",IF(AND(I1910="Use my price",NOT(AND(ISNUMBER(J1910),J1910&gt;0))),"CHECK: enter a price above zero",IF(NOT(OR(I1910="Approve proposed",I1910="Use my price")),"CHECK: choose a listed decision",IF(OR(NOT(ISNUMBER(L1910)),L1910&lt;=0,NOT(ISNUMBER(Y1910)),Y1910&lt;=0,X1910&gt;=1),"CHECK: price or base unavailable",IF(L1910/(Y1910*(1-X1910))-1&lt;0,"CHECK: price below local base","Ready")))))))))</f>
        <v>Pending review</v>
      </c>
      <c r="N1910" s="18">
        <v>3.78</v>
      </c>
      <c r="O1910" s="19">
        <v>0.4</v>
      </c>
      <c r="P1910" s="14">
        <v>0.5111</v>
      </c>
      <c r="Q1910" s="20" t="str">
        <f>IF(AND(ISNUMBER(L1910),ISNUMBER(Y1910),Y1910&gt;0,X1910&lt;1),ROUND(L1910/(Y1910*(1-X1910))-1,4),"")</f>
        <v/>
      </c>
      <c r="R1910" s="12">
        <v>0</v>
      </c>
      <c r="S1910" s="13">
        <f>IF(AND(ISNUMBER(E1910),E1910&gt;0,ISNUMBER(F1910)),R1910*(F1910/E1910-1)*(1-'Start Here'!$B$16),0)</f>
        <v>0</v>
      </c>
      <c r="T1910" s="17">
        <f>IF(AND(M1910="Ready",OR(I1910="Approve proposed",AND(I1910="Use my price",AND(ISNUMBER(J1910),J1910&gt;0))),ISNUMBER(L1910),E1910&gt;0),R1910*(L1910/E1910-1)*(1-'Start Here'!$B$16),0)</f>
        <v>0</v>
      </c>
      <c r="U1910" t="str" s="6">
        <v>Currently hidden; do not activate automatically</v>
      </c>
      <c r="V1910" t="str" s="21">
        <v>No</v>
      </c>
      <c r="W1910" t="str" s="21">
        <v>No</v>
      </c>
      <c r="X1910" s="22">
        <v>0</v>
      </c>
      <c r="Y1910" s="18">
        <v>2.7</v>
      </c>
      <c r="AB1910" t="str" s="6">
        <v>2026-10-01 10:41:27 UTC</v>
      </c>
      <c r="AC1910" t="str" s="6">
        <v>Local Line cache</v>
      </c>
      <c r="AD1910" s="23">
        <v>977972</v>
      </c>
      <c r="AE1910" s="23">
        <v>744552</v>
      </c>
      <c r="AF1910" t="str" s="23">
        <v>977972:744552:herdShare</v>
      </c>
      <c r="AG1910" t="str" s="23">
        <v>No</v>
      </c>
      <c r="AH1910" t="str" s="23">
        <v>Yes</v>
      </c>
      <c r="AI1910" s="18">
        <v>0</v>
      </c>
    </row>
    <row r="1911" ht="32" customHeight="1">
      <c r="A1911" t="str" s="7">
        <v>Little Wings</v>
      </c>
      <c r="B1911" t="str" s="7">
        <v>Sugar Snap Peas</v>
      </c>
      <c r="C1911" t="str" s="7">
        <v>1 pint</v>
      </c>
      <c r="D1911" t="str" s="7">
        <v>CSA Members</v>
      </c>
      <c r="E1911" s="12">
        <v>3.78</v>
      </c>
      <c r="F1911" s="13">
        <v>4.08</v>
      </c>
      <c r="G1911" s="13">
        <f>IF(AND(ISNUMBER(E1911),ISNUMBER(F1911)),F1911-E1911,"")</f>
        <v>0.3</v>
      </c>
      <c r="H1911" s="14">
        <f>IF(AND(ISNUMBER(E1911),E1911&gt;0,ISNUMBER(F1911)),F1911/E1911-1,"")</f>
        <v>0.07936507936507953</v>
      </c>
      <c r="I1911" t="str" s="15">
        <v>Unreviewed</v>
      </c>
      <c r="J1911" s="16"/>
      <c r="K1911" t="str" s="15">
        <v/>
      </c>
      <c r="L1911" s="17" t="str">
        <f>IF(AC1911="Local catalog","",IF(AG1911="Yes",IF(ISNUMBER(E1911),E1911,""),IF(I1911="Keep current",IF(ISNUMBER(E1911),E1911,""),IF(AH1911&lt;&gt;"Yes","",IF(I1911="Approve proposed",F1911,IF(AND(I1911="Use my price",AND(ISNUMBER(J1911),J1911&gt;0)),J1911,""))))))</f>
        <v/>
      </c>
      <c r="M1911" t="str" s="7">
        <f>IF(AND(AG1911="Yes",OR(I1911="Approve proposed",I1911="Use my price")),"CHECK: protected price kept current",IF(OR(I1911="Unreviewed",I1911=""),"Pending review",IF(I1911="Hold","On hold",IF(I1911="Keep current",IF(ISNUMBER(E1911),"Kept current","CHECK: no confirmed current price"),IF(AH1911&lt;&gt;"Yes","CHECK: source needs review",IF(AND(I1911="Use my price",NOT(AND(ISNUMBER(J1911),J1911&gt;0))),"CHECK: enter a price above zero",IF(NOT(OR(I1911="Approve proposed",I1911="Use my price")),"CHECK: choose a listed decision",IF(OR(NOT(ISNUMBER(L1911)),L1911&lt;=0,NOT(ISNUMBER(Y1911)),Y1911&lt;=0,X1911&gt;=1),"CHECK: price or base unavailable",IF(L1911/(Y1911*(1-X1911))-1&lt;0,"CHECK: price below local base","Ready")))))))))</f>
        <v>Pending review</v>
      </c>
      <c r="N1911" s="18">
        <v>3.78</v>
      </c>
      <c r="O1911" s="19">
        <v>0.4</v>
      </c>
      <c r="P1911" s="14">
        <v>0.5111</v>
      </c>
      <c r="Q1911" s="20" t="str">
        <f>IF(AND(ISNUMBER(L1911),ISNUMBER(Y1911),Y1911&gt;0,X1911&lt;1),ROUND(L1911/(Y1911*(1-X1911))-1,4),"")</f>
        <v/>
      </c>
      <c r="R1911" s="12">
        <v>0</v>
      </c>
      <c r="S1911" s="13">
        <f>IF(AND(ISNUMBER(E1911),E1911&gt;0,ISNUMBER(F1911)),R1911*(F1911/E1911-1)*(1-'Start Here'!$B$16),0)</f>
        <v>0</v>
      </c>
      <c r="T1911" s="17">
        <f>IF(AND(M1911="Ready",OR(I1911="Approve proposed",AND(I1911="Use my price",AND(ISNUMBER(J1911),J1911&gt;0))),ISNUMBER(L1911),E1911&gt;0),R1911*(L1911/E1911-1)*(1-'Start Here'!$B$16),0)</f>
        <v>0</v>
      </c>
      <c r="U1911" t="str" s="6">
        <v>Currently hidden; do not activate automatically</v>
      </c>
      <c r="V1911" t="str" s="21">
        <v>No</v>
      </c>
      <c r="W1911" t="str" s="21">
        <v>No</v>
      </c>
      <c r="X1911" s="22">
        <v>0</v>
      </c>
      <c r="Y1911" s="18">
        <v>2.7</v>
      </c>
      <c r="AB1911" t="str" s="6">
        <v>2026-10-01 10:41:27 UTC</v>
      </c>
      <c r="AC1911" t="str" s="6">
        <v>Local Line cache</v>
      </c>
      <c r="AD1911" s="23">
        <v>977972</v>
      </c>
      <c r="AE1911" s="23">
        <v>744552</v>
      </c>
      <c r="AF1911" t="str" s="23">
        <v>977972:744552:member</v>
      </c>
      <c r="AG1911" t="str" s="23">
        <v>No</v>
      </c>
      <c r="AH1911" t="str" s="23">
        <v>Yes</v>
      </c>
      <c r="AI1911" s="18">
        <v>0</v>
      </c>
    </row>
    <row r="1912" ht="32" customHeight="1">
      <c r="A1912" t="str" s="7">
        <v>Little Wings</v>
      </c>
      <c r="B1912" t="str" s="7">
        <v>Sugar Snap Peas</v>
      </c>
      <c r="C1912" t="str" s="7">
        <v>1 pint</v>
      </c>
      <c r="D1912" t="str" s="7">
        <v>Guest Basket</v>
      </c>
      <c r="E1912" s="12">
        <v>3.78</v>
      </c>
      <c r="F1912" s="13">
        <v>4.08</v>
      </c>
      <c r="G1912" s="13">
        <f>IF(AND(ISNUMBER(E1912),ISNUMBER(F1912)),F1912-E1912,"")</f>
        <v>0.3</v>
      </c>
      <c r="H1912" s="14">
        <f>IF(AND(ISNUMBER(E1912),E1912&gt;0,ISNUMBER(F1912)),F1912/E1912-1,"")</f>
        <v>0.07936507936507953</v>
      </c>
      <c r="I1912" t="str" s="15">
        <v>Unreviewed</v>
      </c>
      <c r="J1912" s="16"/>
      <c r="K1912" t="str" s="15">
        <v/>
      </c>
      <c r="L1912" s="17" t="str">
        <f>IF(AC1912="Local catalog","",IF(AG1912="Yes",IF(ISNUMBER(E1912),E1912,""),IF(I1912="Keep current",IF(ISNUMBER(E1912),E1912,""),IF(AH1912&lt;&gt;"Yes","",IF(I1912="Approve proposed",F1912,IF(AND(I1912="Use my price",AND(ISNUMBER(J1912),J1912&gt;0)),J1912,""))))))</f>
        <v/>
      </c>
      <c r="M1912" t="str" s="7">
        <f>IF(AND(AG1912="Yes",OR(I1912="Approve proposed",I1912="Use my price")),"CHECK: protected price kept current",IF(OR(I1912="Unreviewed",I1912=""),"Pending review",IF(I1912="Hold","On hold",IF(I1912="Keep current",IF(ISNUMBER(E1912),"Kept current","CHECK: no confirmed current price"),IF(AH1912&lt;&gt;"Yes","CHECK: source needs review",IF(AND(I1912="Use my price",NOT(AND(ISNUMBER(J1912),J1912&gt;0))),"CHECK: enter a price above zero",IF(NOT(OR(I1912="Approve proposed",I1912="Use my price")),"CHECK: choose a listed decision",IF(OR(NOT(ISNUMBER(L1912)),L1912&lt;=0,NOT(ISNUMBER(Y1912)),Y1912&lt;=0,X1912&gt;=1),"CHECK: price or base unavailable",IF(L1912/(Y1912*(1-X1912))-1&lt;0,"CHECK: price below local base","Ready")))))))))</f>
        <v>Pending review</v>
      </c>
      <c r="N1912" s="18">
        <v>3.78</v>
      </c>
      <c r="O1912" s="19">
        <v>0.4</v>
      </c>
      <c r="P1912" s="14">
        <v>0.5111</v>
      </c>
      <c r="Q1912" s="20" t="str">
        <f>IF(AND(ISNUMBER(L1912),ISNUMBER(Y1912),Y1912&gt;0,X1912&lt;1),ROUND(L1912/(Y1912*(1-X1912))-1,4),"")</f>
        <v/>
      </c>
      <c r="R1912" s="12">
        <v>0</v>
      </c>
      <c r="S1912" s="13">
        <f>IF(AND(ISNUMBER(E1912),E1912&gt;0,ISNUMBER(F1912)),R1912*(F1912/E1912-1)*(1-'Start Here'!$B$16),0)</f>
        <v>0</v>
      </c>
      <c r="T1912" s="17">
        <f>IF(AND(M1912="Ready",OR(I1912="Approve proposed",AND(I1912="Use my price",AND(ISNUMBER(J1912),J1912&gt;0))),ISNUMBER(L1912),E1912&gt;0),R1912*(L1912/E1912-1)*(1-'Start Here'!$B$16),0)</f>
        <v>0</v>
      </c>
      <c r="U1912" t="str" s="6">
        <v>Currently hidden; do not activate automatically</v>
      </c>
      <c r="V1912" t="str" s="21">
        <v>No</v>
      </c>
      <c r="W1912" t="str" s="21">
        <v>No</v>
      </c>
      <c r="X1912" s="22">
        <v>0</v>
      </c>
      <c r="Y1912" s="18">
        <v>2.7</v>
      </c>
      <c r="AB1912" t="str" s="6">
        <v>2026-10-01 10:41:27 UTC</v>
      </c>
      <c r="AC1912" t="str" s="6">
        <v>Local Line cache</v>
      </c>
      <c r="AD1912" s="23">
        <v>977972</v>
      </c>
      <c r="AE1912" s="23">
        <v>744552</v>
      </c>
      <c r="AF1912" t="str" s="23">
        <v>977972:744552:guest</v>
      </c>
      <c r="AG1912" t="str" s="23">
        <v>No</v>
      </c>
      <c r="AH1912" t="str" s="23">
        <v>Yes</v>
      </c>
      <c r="AI1912" s="18">
        <v>0</v>
      </c>
    </row>
    <row r="1913" ht="32" customHeight="1">
      <c r="A1913" t="str" s="7">
        <v>Little Wings</v>
      </c>
      <c r="B1913" t="str" s="7">
        <v>Sugar Snap Peas</v>
      </c>
      <c r="C1913" t="str" s="7">
        <v>1 pint</v>
      </c>
      <c r="D1913" t="str" s="7">
        <v>SNAP</v>
      </c>
      <c r="E1913" s="12">
        <v>3.78</v>
      </c>
      <c r="F1913" s="13">
        <v>3.78</v>
      </c>
      <c r="G1913" s="13">
        <f>IF(AND(ISNUMBER(E1913),ISNUMBER(F1913)),F1913-E1913,"")</f>
        <v>0</v>
      </c>
      <c r="H1913" s="14">
        <f>IF(AND(ISNUMBER(E1913),E1913&gt;0,ISNUMBER(F1913)),F1913/E1913-1,"")</f>
        <v>0</v>
      </c>
      <c r="I1913" t="str" s="15">
        <v>Keep current</v>
      </c>
      <c r="J1913" s="16"/>
      <c r="K1913" t="str" s="15">
        <v/>
      </c>
      <c r="L1913" s="17">
        <f>IF(AC1913="Local catalog","",IF(AG1913="Yes",IF(ISNUMBER(E1913),E1913,""),IF(I1913="Keep current",IF(ISNUMBER(E1913),E1913,""),IF(AH1913&lt;&gt;"Yes","",IF(I1913="Approve proposed",F1913,IF(AND(I1913="Use my price",AND(ISNUMBER(J1913),J1913&gt;0)),J1913,""))))))</f>
        <v>3.78</v>
      </c>
      <c r="M1913" t="str" s="7">
        <f>IF(AND(AG1913="Yes",OR(I1913="Approve proposed",I1913="Use my price")),"CHECK: protected price kept current",IF(OR(I1913="Unreviewed",I1913=""),"Pending review",IF(I1913="Hold","On hold",IF(I1913="Keep current",IF(ISNUMBER(E1913),"Kept current","CHECK: no confirmed current price"),IF(AH1913&lt;&gt;"Yes","CHECK: source needs review",IF(AND(I1913="Use my price",NOT(AND(ISNUMBER(J1913),J1913&gt;0))),"CHECK: enter a price above zero",IF(NOT(OR(I1913="Approve proposed",I1913="Use my price")),"CHECK: choose a listed decision",IF(OR(NOT(ISNUMBER(L1913)),L1913&lt;=0,NOT(ISNUMBER(Y1913)),Y1913&lt;=0,X1913&gt;=1),"CHECK: price or base unavailable",IF(L1913/(Y1913*(1-X1913))-1&lt;0,"CHECK: price below local base","Ready")))))))))</f>
        <v>Kept current</v>
      </c>
      <c r="N1913" s="18">
        <v>3.78</v>
      </c>
      <c r="O1913" s="19">
        <v>0.4</v>
      </c>
      <c r="P1913" s="14">
        <v>0.4</v>
      </c>
      <c r="Q1913" s="20">
        <f>IF(AND(ISNUMBER(L1913),ISNUMBER(Y1913),Y1913&gt;0,X1913&lt;1),ROUND(L1913/(Y1913*(1-X1913))-1,4),"")</f>
        <v>0.4</v>
      </c>
      <c r="R1913" s="12">
        <v>0</v>
      </c>
      <c r="S1913" s="13">
        <f>IF(AND(ISNUMBER(E1913),E1913&gt;0,ISNUMBER(F1913)),R1913*(F1913/E1913-1)*(1-'Start Here'!$B$16),0)</f>
        <v>0</v>
      </c>
      <c r="T1913" s="17">
        <f>IF(AND(M1913="Ready",OR(I1913="Approve proposed",AND(I1913="Use my price",AND(ISNUMBER(J1913),J1913&gt;0))),ISNUMBER(L1913),E1913&gt;0),R1913*(L1913/E1913-1)*(1-'Start Here'!$B$16),0)</f>
        <v>0</v>
      </c>
      <c r="U1913" t="str" s="6">
        <v>SNAP: preserve existing selling price; Currently hidden; do not activate automatically</v>
      </c>
      <c r="V1913" t="str" s="21">
        <v>No</v>
      </c>
      <c r="W1913" t="str" s="21">
        <v>No</v>
      </c>
      <c r="X1913" s="22">
        <v>0</v>
      </c>
      <c r="Y1913" s="18">
        <v>2.7</v>
      </c>
      <c r="AB1913" t="str" s="6">
        <v>2026-10-01 10:41:27 UTC</v>
      </c>
      <c r="AC1913" t="str" s="6">
        <v>Local Line cache</v>
      </c>
      <c r="AD1913" s="23">
        <v>977972</v>
      </c>
      <c r="AE1913" s="23">
        <v>744552</v>
      </c>
      <c r="AF1913" t="str" s="23">
        <v>977972:744552:snap</v>
      </c>
      <c r="AG1913" t="str" s="23">
        <v>Yes</v>
      </c>
      <c r="AH1913" t="str" s="23">
        <v>Yes</v>
      </c>
      <c r="AI1913" s="18">
        <v>0</v>
      </c>
    </row>
    <row r="1914" ht="32" customHeight="1">
      <c r="A1914" t="str" s="7">
        <v>Little Wings</v>
      </c>
      <c r="B1914" t="str" s="7">
        <v>Tomatillos</v>
      </c>
      <c r="C1914" t="str" s="7">
        <v>pound</v>
      </c>
      <c r="D1914" t="str" s="7">
        <v>Herd Share Members</v>
      </c>
      <c r="E1914" s="12">
        <v>4.76</v>
      </c>
      <c r="F1914" s="13">
        <v>5.14</v>
      </c>
      <c r="G1914" s="13">
        <f>IF(AND(ISNUMBER(E1914),ISNUMBER(F1914)),F1914-E1914,"")</f>
        <v>0.38</v>
      </c>
      <c r="H1914" s="14">
        <f>IF(AND(ISNUMBER(E1914),E1914&gt;0,ISNUMBER(F1914)),F1914/E1914-1,"")</f>
        <v>0.07983193277310918</v>
      </c>
      <c r="I1914" t="str" s="15">
        <v>Unreviewed</v>
      </c>
      <c r="J1914" s="16"/>
      <c r="K1914" t="str" s="15">
        <v/>
      </c>
      <c r="L1914" s="17" t="str">
        <f>IF(AC1914="Local catalog","",IF(AG1914="Yes",IF(ISNUMBER(E1914),E1914,""),IF(I1914="Keep current",IF(ISNUMBER(E1914),E1914,""),IF(AH1914&lt;&gt;"Yes","",IF(I1914="Approve proposed",F1914,IF(AND(I1914="Use my price",AND(ISNUMBER(J1914),J1914&gt;0)),J1914,""))))))</f>
        <v/>
      </c>
      <c r="M1914" t="str" s="7">
        <f>IF(AND(AG1914="Yes",OR(I1914="Approve proposed",I1914="Use my price")),"CHECK: protected price kept current",IF(OR(I1914="Unreviewed",I1914=""),"Pending review",IF(I1914="Hold","On hold",IF(I1914="Keep current",IF(ISNUMBER(E1914),"Kept current","CHECK: no confirmed current price"),IF(AH1914&lt;&gt;"Yes","CHECK: source needs review",IF(AND(I1914="Use my price",NOT(AND(ISNUMBER(J1914),J1914&gt;0))),"CHECK: enter a price above zero",IF(NOT(OR(I1914="Approve proposed",I1914="Use my price")),"CHECK: choose a listed decision",IF(OR(NOT(ISNUMBER(L1914)),L1914&lt;=0,NOT(ISNUMBER(Y1914)),Y1914&lt;=0,X1914&gt;=1),"CHECK: price or base unavailable",IF(L1914/(Y1914*(1-X1914))-1&lt;0,"CHECK: price below local base","Ready")))))))))</f>
        <v>Pending review</v>
      </c>
      <c r="N1914" s="18">
        <v>4.76</v>
      </c>
      <c r="O1914" s="19">
        <v>0.4</v>
      </c>
      <c r="P1914" s="14">
        <v>0.5118</v>
      </c>
      <c r="Q1914" s="20" t="str">
        <f>IF(AND(ISNUMBER(L1914),ISNUMBER(Y1914),Y1914&gt;0,X1914&lt;1),ROUND(L1914/(Y1914*(1-X1914))-1,4),"")</f>
        <v/>
      </c>
      <c r="R1914" s="12">
        <v>266.56</v>
      </c>
      <c r="S1914" s="13">
        <f>IF(AND(ISNUMBER(E1914),E1914&gt;0,ISNUMBER(F1914)),R1914*(F1914/E1914-1)*(1-'Start Here'!$B$16),0)</f>
        <v>20.641599999999983</v>
      </c>
      <c r="T1914" s="17">
        <f>IF(AND(M1914="Ready",OR(I1914="Approve proposed",AND(I1914="Use my price",AND(ISNUMBER(J1914),J1914&gt;0))),ISNUMBER(L1914),E1914&gt;0),R1914*(L1914/E1914-1)*(1-'Start Here'!$B$16),0)</f>
        <v>0</v>
      </c>
      <c r="U1914" t="str" s="6">
        <v>Currently hidden; do not activate automatically</v>
      </c>
      <c r="V1914" t="str" s="21">
        <v>No</v>
      </c>
      <c r="W1914" t="str" s="21">
        <v>No</v>
      </c>
      <c r="X1914" s="22">
        <v>0</v>
      </c>
      <c r="Y1914" s="18">
        <v>3.4</v>
      </c>
      <c r="AB1914" t="str" s="6">
        <v>2026-10-01 10:41:27 UTC</v>
      </c>
      <c r="AC1914" t="str" s="6">
        <v>Local Line cache</v>
      </c>
      <c r="AD1914" s="23">
        <v>812628</v>
      </c>
      <c r="AE1914" s="23">
        <v>534496</v>
      </c>
      <c r="AF1914" t="str" s="23">
        <v>812628:534496:herdShare</v>
      </c>
      <c r="AG1914" t="str" s="23">
        <v>No</v>
      </c>
      <c r="AH1914" t="str" s="23">
        <v>Yes</v>
      </c>
      <c r="AI1914" s="18">
        <v>190.4</v>
      </c>
    </row>
    <row r="1915" ht="32" customHeight="1">
      <c r="A1915" t="str" s="7">
        <v>Little Wings</v>
      </c>
      <c r="B1915" t="str" s="7">
        <v>Tomatillos</v>
      </c>
      <c r="C1915" t="str" s="7">
        <v>pound</v>
      </c>
      <c r="D1915" t="str" s="7">
        <v>CSA Members</v>
      </c>
      <c r="E1915" s="12">
        <v>4.76</v>
      </c>
      <c r="F1915" s="13">
        <v>5.14</v>
      </c>
      <c r="G1915" s="13">
        <f>IF(AND(ISNUMBER(E1915),ISNUMBER(F1915)),F1915-E1915,"")</f>
        <v>0.38</v>
      </c>
      <c r="H1915" s="14">
        <f>IF(AND(ISNUMBER(E1915),E1915&gt;0,ISNUMBER(F1915)),F1915/E1915-1,"")</f>
        <v>0.07983193277310918</v>
      </c>
      <c r="I1915" t="str" s="15">
        <v>Unreviewed</v>
      </c>
      <c r="J1915" s="16"/>
      <c r="K1915" t="str" s="15">
        <v/>
      </c>
      <c r="L1915" s="17" t="str">
        <f>IF(AC1915="Local catalog","",IF(AG1915="Yes",IF(ISNUMBER(E1915),E1915,""),IF(I1915="Keep current",IF(ISNUMBER(E1915),E1915,""),IF(AH1915&lt;&gt;"Yes","",IF(I1915="Approve proposed",F1915,IF(AND(I1915="Use my price",AND(ISNUMBER(J1915),J1915&gt;0)),J1915,""))))))</f>
        <v/>
      </c>
      <c r="M1915" t="str" s="7">
        <f>IF(AND(AG1915="Yes",OR(I1915="Approve proposed",I1915="Use my price")),"CHECK: protected price kept current",IF(OR(I1915="Unreviewed",I1915=""),"Pending review",IF(I1915="Hold","On hold",IF(I1915="Keep current",IF(ISNUMBER(E1915),"Kept current","CHECK: no confirmed current price"),IF(AH1915&lt;&gt;"Yes","CHECK: source needs review",IF(AND(I1915="Use my price",NOT(AND(ISNUMBER(J1915),J1915&gt;0))),"CHECK: enter a price above zero",IF(NOT(OR(I1915="Approve proposed",I1915="Use my price")),"CHECK: choose a listed decision",IF(OR(NOT(ISNUMBER(L1915)),L1915&lt;=0,NOT(ISNUMBER(Y1915)),Y1915&lt;=0,X1915&gt;=1),"CHECK: price or base unavailable",IF(L1915/(Y1915*(1-X1915))-1&lt;0,"CHECK: price below local base","Ready")))))))))</f>
        <v>Pending review</v>
      </c>
      <c r="N1915" s="18">
        <v>4.76</v>
      </c>
      <c r="O1915" s="19">
        <v>0.4</v>
      </c>
      <c r="P1915" s="14">
        <v>0.5118</v>
      </c>
      <c r="Q1915" s="20" t="str">
        <f>IF(AND(ISNUMBER(L1915),ISNUMBER(Y1915),Y1915&gt;0,X1915&lt;1),ROUND(L1915/(Y1915*(1-X1915))-1,4),"")</f>
        <v/>
      </c>
      <c r="R1915" s="12">
        <v>0</v>
      </c>
      <c r="S1915" s="13">
        <f>IF(AND(ISNUMBER(E1915),E1915&gt;0,ISNUMBER(F1915)),R1915*(F1915/E1915-1)*(1-'Start Here'!$B$16),0)</f>
        <v>0</v>
      </c>
      <c r="T1915" s="17">
        <f>IF(AND(M1915="Ready",OR(I1915="Approve proposed",AND(I1915="Use my price",AND(ISNUMBER(J1915),J1915&gt;0))),ISNUMBER(L1915),E1915&gt;0),R1915*(L1915/E1915-1)*(1-'Start Here'!$B$16),0)</f>
        <v>0</v>
      </c>
      <c r="U1915" t="str" s="6">
        <v>Currently hidden; do not activate automatically</v>
      </c>
      <c r="V1915" t="str" s="21">
        <v>No</v>
      </c>
      <c r="W1915" t="str" s="21">
        <v>No</v>
      </c>
      <c r="X1915" s="22">
        <v>0</v>
      </c>
      <c r="Y1915" s="18">
        <v>3.4</v>
      </c>
      <c r="AB1915" t="str" s="6">
        <v>2026-10-01 10:41:27 UTC</v>
      </c>
      <c r="AC1915" t="str" s="6">
        <v>Local Line cache</v>
      </c>
      <c r="AD1915" s="23">
        <v>812628</v>
      </c>
      <c r="AE1915" s="23">
        <v>534496</v>
      </c>
      <c r="AF1915" t="str" s="23">
        <v>812628:534496:member</v>
      </c>
      <c r="AG1915" t="str" s="23">
        <v>No</v>
      </c>
      <c r="AH1915" t="str" s="23">
        <v>Yes</v>
      </c>
      <c r="AI1915" s="18">
        <v>0</v>
      </c>
    </row>
    <row r="1916" ht="32" customHeight="1">
      <c r="A1916" t="str" s="7">
        <v>Little Wings</v>
      </c>
      <c r="B1916" t="str" s="7">
        <v>Tomatillos</v>
      </c>
      <c r="C1916" t="str" s="7">
        <v>pound</v>
      </c>
      <c r="D1916" t="str" s="7">
        <v>Guest Basket</v>
      </c>
      <c r="E1916" s="12">
        <v>4.76</v>
      </c>
      <c r="F1916" s="13">
        <v>5.14</v>
      </c>
      <c r="G1916" s="13">
        <f>IF(AND(ISNUMBER(E1916),ISNUMBER(F1916)),F1916-E1916,"")</f>
        <v>0.38</v>
      </c>
      <c r="H1916" s="14">
        <f>IF(AND(ISNUMBER(E1916),E1916&gt;0,ISNUMBER(F1916)),F1916/E1916-1,"")</f>
        <v>0.07983193277310918</v>
      </c>
      <c r="I1916" t="str" s="15">
        <v>Unreviewed</v>
      </c>
      <c r="J1916" s="16"/>
      <c r="K1916" t="str" s="15">
        <v/>
      </c>
      <c r="L1916" s="17" t="str">
        <f>IF(AC1916="Local catalog","",IF(AG1916="Yes",IF(ISNUMBER(E1916),E1916,""),IF(I1916="Keep current",IF(ISNUMBER(E1916),E1916,""),IF(AH1916&lt;&gt;"Yes","",IF(I1916="Approve proposed",F1916,IF(AND(I1916="Use my price",AND(ISNUMBER(J1916),J1916&gt;0)),J1916,""))))))</f>
        <v/>
      </c>
      <c r="M1916" t="str" s="7">
        <f>IF(AND(AG1916="Yes",OR(I1916="Approve proposed",I1916="Use my price")),"CHECK: protected price kept current",IF(OR(I1916="Unreviewed",I1916=""),"Pending review",IF(I1916="Hold","On hold",IF(I1916="Keep current",IF(ISNUMBER(E1916),"Kept current","CHECK: no confirmed current price"),IF(AH1916&lt;&gt;"Yes","CHECK: source needs review",IF(AND(I1916="Use my price",NOT(AND(ISNUMBER(J1916),J1916&gt;0))),"CHECK: enter a price above zero",IF(NOT(OR(I1916="Approve proposed",I1916="Use my price")),"CHECK: choose a listed decision",IF(OR(NOT(ISNUMBER(L1916)),L1916&lt;=0,NOT(ISNUMBER(Y1916)),Y1916&lt;=0,X1916&gt;=1),"CHECK: price or base unavailable",IF(L1916/(Y1916*(1-X1916))-1&lt;0,"CHECK: price below local base","Ready")))))))))</f>
        <v>Pending review</v>
      </c>
      <c r="N1916" s="18">
        <v>4.76</v>
      </c>
      <c r="O1916" s="19">
        <v>0.4</v>
      </c>
      <c r="P1916" s="14">
        <v>0.5118</v>
      </c>
      <c r="Q1916" s="20" t="str">
        <f>IF(AND(ISNUMBER(L1916),ISNUMBER(Y1916),Y1916&gt;0,X1916&lt;1),ROUND(L1916/(Y1916*(1-X1916))-1,4),"")</f>
        <v/>
      </c>
      <c r="R1916" s="12">
        <v>9.52</v>
      </c>
      <c r="S1916" s="13">
        <f>IF(AND(ISNUMBER(E1916),E1916&gt;0,ISNUMBER(F1916)),R1916*(F1916/E1916-1)*(1-'Start Here'!$B$16),0)</f>
        <v>0.7371999999999993</v>
      </c>
      <c r="T1916" s="17">
        <f>IF(AND(M1916="Ready",OR(I1916="Approve proposed",AND(I1916="Use my price",AND(ISNUMBER(J1916),J1916&gt;0))),ISNUMBER(L1916),E1916&gt;0),R1916*(L1916/E1916-1)*(1-'Start Here'!$B$16),0)</f>
        <v>0</v>
      </c>
      <c r="U1916" t="str" s="6">
        <v>Currently hidden; do not activate automatically</v>
      </c>
      <c r="V1916" t="str" s="21">
        <v>No</v>
      </c>
      <c r="W1916" t="str" s="21">
        <v>No</v>
      </c>
      <c r="X1916" s="22">
        <v>0</v>
      </c>
      <c r="Y1916" s="18">
        <v>3.4</v>
      </c>
      <c r="AB1916" t="str" s="6">
        <v>2026-10-01 10:41:27 UTC</v>
      </c>
      <c r="AC1916" t="str" s="6">
        <v>Local Line cache</v>
      </c>
      <c r="AD1916" s="23">
        <v>812628</v>
      </c>
      <c r="AE1916" s="23">
        <v>534496</v>
      </c>
      <c r="AF1916" t="str" s="23">
        <v>812628:534496:guest</v>
      </c>
      <c r="AG1916" t="str" s="23">
        <v>No</v>
      </c>
      <c r="AH1916" t="str" s="23">
        <v>Yes</v>
      </c>
      <c r="AI1916" s="18">
        <v>6.8</v>
      </c>
    </row>
    <row r="1917" ht="32" customHeight="1">
      <c r="A1917" t="str" s="7">
        <v>Little Wings</v>
      </c>
      <c r="B1917" t="str" s="7">
        <v>Tomatillos</v>
      </c>
      <c r="C1917" t="str" s="7">
        <v>pound</v>
      </c>
      <c r="D1917" t="str" s="7">
        <v>SNAP</v>
      </c>
      <c r="E1917" s="12">
        <v>4.76</v>
      </c>
      <c r="F1917" s="13">
        <v>4.76</v>
      </c>
      <c r="G1917" s="13">
        <f>IF(AND(ISNUMBER(E1917),ISNUMBER(F1917)),F1917-E1917,"")</f>
        <v>0</v>
      </c>
      <c r="H1917" s="14">
        <f>IF(AND(ISNUMBER(E1917),E1917&gt;0,ISNUMBER(F1917)),F1917/E1917-1,"")</f>
        <v>0</v>
      </c>
      <c r="I1917" t="str" s="15">
        <v>Keep current</v>
      </c>
      <c r="J1917" s="16"/>
      <c r="K1917" t="str" s="15">
        <v/>
      </c>
      <c r="L1917" s="17">
        <f>IF(AC1917="Local catalog","",IF(AG1917="Yes",IF(ISNUMBER(E1917),E1917,""),IF(I1917="Keep current",IF(ISNUMBER(E1917),E1917,""),IF(AH1917&lt;&gt;"Yes","",IF(I1917="Approve proposed",F1917,IF(AND(I1917="Use my price",AND(ISNUMBER(J1917),J1917&gt;0)),J1917,""))))))</f>
        <v>4.76</v>
      </c>
      <c r="M1917" t="str" s="7">
        <f>IF(AND(AG1917="Yes",OR(I1917="Approve proposed",I1917="Use my price")),"CHECK: protected price kept current",IF(OR(I1917="Unreviewed",I1917=""),"Pending review",IF(I1917="Hold","On hold",IF(I1917="Keep current",IF(ISNUMBER(E1917),"Kept current","CHECK: no confirmed current price"),IF(AH1917&lt;&gt;"Yes","CHECK: source needs review",IF(AND(I1917="Use my price",NOT(AND(ISNUMBER(J1917),J1917&gt;0))),"CHECK: enter a price above zero",IF(NOT(OR(I1917="Approve proposed",I1917="Use my price")),"CHECK: choose a listed decision",IF(OR(NOT(ISNUMBER(L1917)),L1917&lt;=0,NOT(ISNUMBER(Y1917)),Y1917&lt;=0,X1917&gt;=1),"CHECK: price or base unavailable",IF(L1917/(Y1917*(1-X1917))-1&lt;0,"CHECK: price below local base","Ready")))))))))</f>
        <v>Kept current</v>
      </c>
      <c r="N1917" s="18">
        <v>4.76</v>
      </c>
      <c r="O1917" s="19">
        <v>0.4</v>
      </c>
      <c r="P1917" s="14">
        <v>0.4</v>
      </c>
      <c r="Q1917" s="20">
        <f>IF(AND(ISNUMBER(L1917),ISNUMBER(Y1917),Y1917&gt;0,X1917&lt;1),ROUND(L1917/(Y1917*(1-X1917))-1,4),"")</f>
        <v>0.4</v>
      </c>
      <c r="R1917" s="12">
        <v>0</v>
      </c>
      <c r="S1917" s="13">
        <f>IF(AND(ISNUMBER(E1917),E1917&gt;0,ISNUMBER(F1917)),R1917*(F1917/E1917-1)*(1-'Start Here'!$B$16),0)</f>
        <v>0</v>
      </c>
      <c r="T1917" s="17">
        <f>IF(AND(M1917="Ready",OR(I1917="Approve proposed",AND(I1917="Use my price",AND(ISNUMBER(J1917),J1917&gt;0))),ISNUMBER(L1917),E1917&gt;0),R1917*(L1917/E1917-1)*(1-'Start Here'!$B$16),0)</f>
        <v>0</v>
      </c>
      <c r="U1917" t="str" s="6">
        <v>SNAP: preserve existing selling price; Currently hidden; do not activate automatically</v>
      </c>
      <c r="V1917" t="str" s="21">
        <v>No</v>
      </c>
      <c r="W1917" t="str" s="21">
        <v>No</v>
      </c>
      <c r="X1917" s="22">
        <v>0</v>
      </c>
      <c r="Y1917" s="18">
        <v>3.4</v>
      </c>
      <c r="AB1917" t="str" s="6">
        <v>2026-10-01 10:41:27 UTC</v>
      </c>
      <c r="AC1917" t="str" s="6">
        <v>Local Line cache</v>
      </c>
      <c r="AD1917" s="23">
        <v>812628</v>
      </c>
      <c r="AE1917" s="23">
        <v>534496</v>
      </c>
      <c r="AF1917" t="str" s="23">
        <v>812628:534496:snap</v>
      </c>
      <c r="AG1917" t="str" s="23">
        <v>Yes</v>
      </c>
      <c r="AH1917" t="str" s="23">
        <v>Yes</v>
      </c>
      <c r="AI1917" s="18">
        <v>0</v>
      </c>
    </row>
    <row r="1918" ht="32" customHeight="1">
      <c r="A1918" t="str" s="7">
        <v>Little Wings</v>
      </c>
      <c r="B1918" t="str" s="7">
        <v>Toybox Cherry Tomatoes</v>
      </c>
      <c r="C1918" t="str" s="7">
        <v>1 pt</v>
      </c>
      <c r="D1918" t="str" s="7">
        <v>Herd Share Members</v>
      </c>
      <c r="E1918" s="12">
        <v>5.88</v>
      </c>
      <c r="F1918" s="13">
        <v>6.35</v>
      </c>
      <c r="G1918" s="13">
        <f>IF(AND(ISNUMBER(E1918),ISNUMBER(F1918)),F1918-E1918,"")</f>
        <v>0.47</v>
      </c>
      <c r="H1918" s="14">
        <f>IF(AND(ISNUMBER(E1918),E1918&gt;0,ISNUMBER(F1918)),F1918/E1918-1,"")</f>
        <v>0.07993197278911568</v>
      </c>
      <c r="I1918" t="str" s="15">
        <v>Unreviewed</v>
      </c>
      <c r="J1918" s="16"/>
      <c r="K1918" t="str" s="15">
        <v/>
      </c>
      <c r="L1918" s="17" t="str">
        <f>IF(AC1918="Local catalog","",IF(AG1918="Yes",IF(ISNUMBER(E1918),E1918,""),IF(I1918="Keep current",IF(ISNUMBER(E1918),E1918,""),IF(AH1918&lt;&gt;"Yes","",IF(I1918="Approve proposed",F1918,IF(AND(I1918="Use my price",AND(ISNUMBER(J1918),J1918&gt;0)),J1918,""))))))</f>
        <v/>
      </c>
      <c r="M1918" t="str" s="7">
        <f>IF(AND(AG1918="Yes",OR(I1918="Approve proposed",I1918="Use my price")),"CHECK: protected price kept current",IF(OR(I1918="Unreviewed",I1918=""),"Pending review",IF(I1918="Hold","On hold",IF(I1918="Keep current",IF(ISNUMBER(E1918),"Kept current","CHECK: no confirmed current price"),IF(AH1918&lt;&gt;"Yes","CHECK: source needs review",IF(AND(I1918="Use my price",NOT(AND(ISNUMBER(J1918),J1918&gt;0))),"CHECK: enter a price above zero",IF(NOT(OR(I1918="Approve proposed",I1918="Use my price")),"CHECK: choose a listed decision",IF(OR(NOT(ISNUMBER(L1918)),L1918&lt;=0,NOT(ISNUMBER(Y1918)),Y1918&lt;=0,X1918&gt;=1),"CHECK: price or base unavailable",IF(L1918/(Y1918*(1-X1918))-1&lt;0,"CHECK: price below local base","Ready")))))))))</f>
        <v>Pending review</v>
      </c>
      <c r="N1918" s="18">
        <v>5.88</v>
      </c>
      <c r="O1918" s="19">
        <v>0.4</v>
      </c>
      <c r="P1918" s="14">
        <v>0.5119</v>
      </c>
      <c r="Q1918" s="20" t="str">
        <f>IF(AND(ISNUMBER(L1918),ISNUMBER(Y1918),Y1918&gt;0,X1918&lt;1),ROUND(L1918/(Y1918*(1-X1918))-1,4),"")</f>
        <v/>
      </c>
      <c r="R1918" s="12">
        <v>346.92</v>
      </c>
      <c r="S1918" s="13">
        <f>IF(AND(ISNUMBER(E1918),E1918&gt;0,ISNUMBER(F1918)),R1918*(F1918/E1918-1)*(1-'Start Here'!$B$16),0)</f>
        <v>26.89810000000001</v>
      </c>
      <c r="T1918" s="17">
        <f>IF(AND(M1918="Ready",OR(I1918="Approve proposed",AND(I1918="Use my price",AND(ISNUMBER(J1918),J1918&gt;0))),ISNUMBER(L1918),E1918&gt;0),R1918*(L1918/E1918-1)*(1-'Start Here'!$B$16),0)</f>
        <v>0</v>
      </c>
      <c r="U1918" t="str" s="6">
        <v>Currently hidden; do not activate automatically</v>
      </c>
      <c r="V1918" t="str" s="21">
        <v>No</v>
      </c>
      <c r="W1918" t="str" s="21">
        <v>No</v>
      </c>
      <c r="X1918" s="22">
        <v>0</v>
      </c>
      <c r="Y1918" s="18">
        <v>4.2</v>
      </c>
      <c r="AB1918" t="str" s="6">
        <v>2026-10-01 10:41:27 UTC</v>
      </c>
      <c r="AC1918" t="str" s="6">
        <v>Local Line cache</v>
      </c>
      <c r="AD1918" s="23">
        <v>903477</v>
      </c>
      <c r="AE1918" s="23">
        <v>646322</v>
      </c>
      <c r="AF1918" t="str" s="23">
        <v>903477:646322:herdShare</v>
      </c>
      <c r="AG1918" t="str" s="23">
        <v>No</v>
      </c>
      <c r="AH1918" t="str" s="23">
        <v>Yes</v>
      </c>
      <c r="AI1918" s="18">
        <v>247.8</v>
      </c>
    </row>
    <row r="1919" ht="32" customHeight="1">
      <c r="A1919" t="str" s="7">
        <v>Little Wings</v>
      </c>
      <c r="B1919" t="str" s="7">
        <v>Toybox Cherry Tomatoes</v>
      </c>
      <c r="C1919" t="str" s="7">
        <v>1 pt</v>
      </c>
      <c r="D1919" t="str" s="7">
        <v>CSA Members</v>
      </c>
      <c r="E1919" s="12">
        <v>5.88</v>
      </c>
      <c r="F1919" s="13">
        <v>6.35</v>
      </c>
      <c r="G1919" s="13">
        <f>IF(AND(ISNUMBER(E1919),ISNUMBER(F1919)),F1919-E1919,"")</f>
        <v>0.47</v>
      </c>
      <c r="H1919" s="14">
        <f>IF(AND(ISNUMBER(E1919),E1919&gt;0,ISNUMBER(F1919)),F1919/E1919-1,"")</f>
        <v>0.07993197278911568</v>
      </c>
      <c r="I1919" t="str" s="15">
        <v>Unreviewed</v>
      </c>
      <c r="J1919" s="16"/>
      <c r="K1919" t="str" s="15">
        <v/>
      </c>
      <c r="L1919" s="17" t="str">
        <f>IF(AC1919="Local catalog","",IF(AG1919="Yes",IF(ISNUMBER(E1919),E1919,""),IF(I1919="Keep current",IF(ISNUMBER(E1919),E1919,""),IF(AH1919&lt;&gt;"Yes","",IF(I1919="Approve proposed",F1919,IF(AND(I1919="Use my price",AND(ISNUMBER(J1919),J1919&gt;0)),J1919,""))))))</f>
        <v/>
      </c>
      <c r="M1919" t="str" s="7">
        <f>IF(AND(AG1919="Yes",OR(I1919="Approve proposed",I1919="Use my price")),"CHECK: protected price kept current",IF(OR(I1919="Unreviewed",I1919=""),"Pending review",IF(I1919="Hold","On hold",IF(I1919="Keep current",IF(ISNUMBER(E1919),"Kept current","CHECK: no confirmed current price"),IF(AH1919&lt;&gt;"Yes","CHECK: source needs review",IF(AND(I1919="Use my price",NOT(AND(ISNUMBER(J1919),J1919&gt;0))),"CHECK: enter a price above zero",IF(NOT(OR(I1919="Approve proposed",I1919="Use my price")),"CHECK: choose a listed decision",IF(OR(NOT(ISNUMBER(L1919)),L1919&lt;=0,NOT(ISNUMBER(Y1919)),Y1919&lt;=0,X1919&gt;=1),"CHECK: price or base unavailable",IF(L1919/(Y1919*(1-X1919))-1&lt;0,"CHECK: price below local base","Ready")))))))))</f>
        <v>Pending review</v>
      </c>
      <c r="N1919" s="18">
        <v>5.88</v>
      </c>
      <c r="O1919" s="19">
        <v>0.4</v>
      </c>
      <c r="P1919" s="14">
        <v>0.5119</v>
      </c>
      <c r="Q1919" s="20" t="str">
        <f>IF(AND(ISNUMBER(L1919),ISNUMBER(Y1919),Y1919&gt;0,X1919&lt;1),ROUND(L1919/(Y1919*(1-X1919))-1,4),"")</f>
        <v/>
      </c>
      <c r="R1919" s="12">
        <v>0</v>
      </c>
      <c r="S1919" s="13">
        <f>IF(AND(ISNUMBER(E1919),E1919&gt;0,ISNUMBER(F1919)),R1919*(F1919/E1919-1)*(1-'Start Here'!$B$16),0)</f>
        <v>0</v>
      </c>
      <c r="T1919" s="17">
        <f>IF(AND(M1919="Ready",OR(I1919="Approve proposed",AND(I1919="Use my price",AND(ISNUMBER(J1919),J1919&gt;0))),ISNUMBER(L1919),E1919&gt;0),R1919*(L1919/E1919-1)*(1-'Start Here'!$B$16),0)</f>
        <v>0</v>
      </c>
      <c r="U1919" t="str" s="6">
        <v>Currently hidden; do not activate automatically</v>
      </c>
      <c r="V1919" t="str" s="21">
        <v>No</v>
      </c>
      <c r="W1919" t="str" s="21">
        <v>No</v>
      </c>
      <c r="X1919" s="22">
        <v>0</v>
      </c>
      <c r="Y1919" s="18">
        <v>4.2</v>
      </c>
      <c r="AB1919" t="str" s="6">
        <v>2026-10-01 10:41:27 UTC</v>
      </c>
      <c r="AC1919" t="str" s="6">
        <v>Local Line cache</v>
      </c>
      <c r="AD1919" s="23">
        <v>903477</v>
      </c>
      <c r="AE1919" s="23">
        <v>646322</v>
      </c>
      <c r="AF1919" t="str" s="23">
        <v>903477:646322:member</v>
      </c>
      <c r="AG1919" t="str" s="23">
        <v>No</v>
      </c>
      <c r="AH1919" t="str" s="23">
        <v>Yes</v>
      </c>
      <c r="AI1919" s="18">
        <v>0</v>
      </c>
    </row>
    <row r="1920" ht="32" customHeight="1">
      <c r="A1920" t="str" s="7">
        <v>Little Wings</v>
      </c>
      <c r="B1920" t="str" s="7">
        <v>Toybox Cherry Tomatoes</v>
      </c>
      <c r="C1920" t="str" s="7">
        <v>1 pt</v>
      </c>
      <c r="D1920" t="str" s="7">
        <v>Guest Basket</v>
      </c>
      <c r="E1920" s="12">
        <v>5.88</v>
      </c>
      <c r="F1920" s="13">
        <v>6.35</v>
      </c>
      <c r="G1920" s="13">
        <f>IF(AND(ISNUMBER(E1920),ISNUMBER(F1920)),F1920-E1920,"")</f>
        <v>0.47</v>
      </c>
      <c r="H1920" s="14">
        <f>IF(AND(ISNUMBER(E1920),E1920&gt;0,ISNUMBER(F1920)),F1920/E1920-1,"")</f>
        <v>0.07993197278911568</v>
      </c>
      <c r="I1920" t="str" s="15">
        <v>Unreviewed</v>
      </c>
      <c r="J1920" s="16"/>
      <c r="K1920" t="str" s="15">
        <v/>
      </c>
      <c r="L1920" s="17" t="str">
        <f>IF(AC1920="Local catalog","",IF(AG1920="Yes",IF(ISNUMBER(E1920),E1920,""),IF(I1920="Keep current",IF(ISNUMBER(E1920),E1920,""),IF(AH1920&lt;&gt;"Yes","",IF(I1920="Approve proposed",F1920,IF(AND(I1920="Use my price",AND(ISNUMBER(J1920),J1920&gt;0)),J1920,""))))))</f>
        <v/>
      </c>
      <c r="M1920" t="str" s="7">
        <f>IF(AND(AG1920="Yes",OR(I1920="Approve proposed",I1920="Use my price")),"CHECK: protected price kept current",IF(OR(I1920="Unreviewed",I1920=""),"Pending review",IF(I1920="Hold","On hold",IF(I1920="Keep current",IF(ISNUMBER(E1920),"Kept current","CHECK: no confirmed current price"),IF(AH1920&lt;&gt;"Yes","CHECK: source needs review",IF(AND(I1920="Use my price",NOT(AND(ISNUMBER(J1920),J1920&gt;0))),"CHECK: enter a price above zero",IF(NOT(OR(I1920="Approve proposed",I1920="Use my price")),"CHECK: choose a listed decision",IF(OR(NOT(ISNUMBER(L1920)),L1920&lt;=0,NOT(ISNUMBER(Y1920)),Y1920&lt;=0,X1920&gt;=1),"CHECK: price or base unavailable",IF(L1920/(Y1920*(1-X1920))-1&lt;0,"CHECK: price below local base","Ready")))))))))</f>
        <v>Pending review</v>
      </c>
      <c r="N1920" s="18">
        <v>5.88</v>
      </c>
      <c r="O1920" s="19">
        <v>0.4</v>
      </c>
      <c r="P1920" s="14">
        <v>0.5119</v>
      </c>
      <c r="Q1920" s="20" t="str">
        <f>IF(AND(ISNUMBER(L1920),ISNUMBER(Y1920),Y1920&gt;0,X1920&lt;1),ROUND(L1920/(Y1920*(1-X1920))-1,4),"")</f>
        <v/>
      </c>
      <c r="R1920" s="12">
        <v>11.76</v>
      </c>
      <c r="S1920" s="13">
        <f>IF(AND(ISNUMBER(E1920),E1920&gt;0,ISNUMBER(F1920)),R1920*(F1920/E1920-1)*(1-'Start Here'!$B$16),0)</f>
        <v>0.9118000000000004</v>
      </c>
      <c r="T1920" s="17">
        <f>IF(AND(M1920="Ready",OR(I1920="Approve proposed",AND(I1920="Use my price",AND(ISNUMBER(J1920),J1920&gt;0))),ISNUMBER(L1920),E1920&gt;0),R1920*(L1920/E1920-1)*(1-'Start Here'!$B$16),0)</f>
        <v>0</v>
      </c>
      <c r="U1920" t="str" s="6">
        <v>Currently hidden; do not activate automatically</v>
      </c>
      <c r="V1920" t="str" s="21">
        <v>No</v>
      </c>
      <c r="W1920" t="str" s="21">
        <v>No</v>
      </c>
      <c r="X1920" s="22">
        <v>0</v>
      </c>
      <c r="Y1920" s="18">
        <v>4.2</v>
      </c>
      <c r="AB1920" t="str" s="6">
        <v>2026-10-01 10:41:27 UTC</v>
      </c>
      <c r="AC1920" t="str" s="6">
        <v>Local Line cache</v>
      </c>
      <c r="AD1920" s="23">
        <v>903477</v>
      </c>
      <c r="AE1920" s="23">
        <v>646322</v>
      </c>
      <c r="AF1920" t="str" s="23">
        <v>903477:646322:guest</v>
      </c>
      <c r="AG1920" t="str" s="23">
        <v>No</v>
      </c>
      <c r="AH1920" t="str" s="23">
        <v>Yes</v>
      </c>
      <c r="AI1920" s="18">
        <v>8.4</v>
      </c>
    </row>
    <row r="1921" ht="32" customHeight="1">
      <c r="A1921" t="str" s="7">
        <v>Little Wings</v>
      </c>
      <c r="B1921" t="str" s="7">
        <v>Toybox Cherry Tomatoes</v>
      </c>
      <c r="C1921" t="str" s="7">
        <v>1 pt</v>
      </c>
      <c r="D1921" t="str" s="7">
        <v>SNAP</v>
      </c>
      <c r="E1921" s="12">
        <v>5.88</v>
      </c>
      <c r="F1921" s="13">
        <v>5.88</v>
      </c>
      <c r="G1921" s="13">
        <f>IF(AND(ISNUMBER(E1921),ISNUMBER(F1921)),F1921-E1921,"")</f>
        <v>0</v>
      </c>
      <c r="H1921" s="14">
        <f>IF(AND(ISNUMBER(E1921),E1921&gt;0,ISNUMBER(F1921)),F1921/E1921-1,"")</f>
        <v>0</v>
      </c>
      <c r="I1921" t="str" s="15">
        <v>Keep current</v>
      </c>
      <c r="J1921" s="16"/>
      <c r="K1921" t="str" s="15">
        <v/>
      </c>
      <c r="L1921" s="17">
        <f>IF(AC1921="Local catalog","",IF(AG1921="Yes",IF(ISNUMBER(E1921),E1921,""),IF(I1921="Keep current",IF(ISNUMBER(E1921),E1921,""),IF(AH1921&lt;&gt;"Yes","",IF(I1921="Approve proposed",F1921,IF(AND(I1921="Use my price",AND(ISNUMBER(J1921),J1921&gt;0)),J1921,""))))))</f>
        <v>5.88</v>
      </c>
      <c r="M1921" t="str" s="7">
        <f>IF(AND(AG1921="Yes",OR(I1921="Approve proposed",I1921="Use my price")),"CHECK: protected price kept current",IF(OR(I1921="Unreviewed",I1921=""),"Pending review",IF(I1921="Hold","On hold",IF(I1921="Keep current",IF(ISNUMBER(E1921),"Kept current","CHECK: no confirmed current price"),IF(AH1921&lt;&gt;"Yes","CHECK: source needs review",IF(AND(I1921="Use my price",NOT(AND(ISNUMBER(J1921),J1921&gt;0))),"CHECK: enter a price above zero",IF(NOT(OR(I1921="Approve proposed",I1921="Use my price")),"CHECK: choose a listed decision",IF(OR(NOT(ISNUMBER(L1921)),L1921&lt;=0,NOT(ISNUMBER(Y1921)),Y1921&lt;=0,X1921&gt;=1),"CHECK: price or base unavailable",IF(L1921/(Y1921*(1-X1921))-1&lt;0,"CHECK: price below local base","Ready")))))))))</f>
        <v>Kept current</v>
      </c>
      <c r="N1921" s="18">
        <v>5.88</v>
      </c>
      <c r="O1921" s="19">
        <v>0.4</v>
      </c>
      <c r="P1921" s="14">
        <v>0.4</v>
      </c>
      <c r="Q1921" s="20">
        <f>IF(AND(ISNUMBER(L1921),ISNUMBER(Y1921),Y1921&gt;0,X1921&lt;1),ROUND(L1921/(Y1921*(1-X1921))-1,4),"")</f>
        <v>0.4</v>
      </c>
      <c r="R1921" s="12">
        <v>0</v>
      </c>
      <c r="S1921" s="13">
        <f>IF(AND(ISNUMBER(E1921),E1921&gt;0,ISNUMBER(F1921)),R1921*(F1921/E1921-1)*(1-'Start Here'!$B$16),0)</f>
        <v>0</v>
      </c>
      <c r="T1921" s="17">
        <f>IF(AND(M1921="Ready",OR(I1921="Approve proposed",AND(I1921="Use my price",AND(ISNUMBER(J1921),J1921&gt;0))),ISNUMBER(L1921),E1921&gt;0),R1921*(L1921/E1921-1)*(1-'Start Here'!$B$16),0)</f>
        <v>0</v>
      </c>
      <c r="U1921" t="str" s="6">
        <v>SNAP: preserve existing selling price; Currently hidden; do not activate automatically</v>
      </c>
      <c r="V1921" t="str" s="21">
        <v>No</v>
      </c>
      <c r="W1921" t="str" s="21">
        <v>No</v>
      </c>
      <c r="X1921" s="22">
        <v>0</v>
      </c>
      <c r="Y1921" s="18">
        <v>4.2</v>
      </c>
      <c r="AB1921" t="str" s="6">
        <v>2026-10-01 10:41:27 UTC</v>
      </c>
      <c r="AC1921" t="str" s="6">
        <v>Local Line cache</v>
      </c>
      <c r="AD1921" s="23">
        <v>903477</v>
      </c>
      <c r="AE1921" s="23">
        <v>646322</v>
      </c>
      <c r="AF1921" t="str" s="23">
        <v>903477:646322:snap</v>
      </c>
      <c r="AG1921" t="str" s="23">
        <v>Yes</v>
      </c>
      <c r="AH1921" t="str" s="23">
        <v>Yes</v>
      </c>
      <c r="AI1921" s="18">
        <v>0</v>
      </c>
    </row>
    <row r="1922" ht="32" customHeight="1">
      <c r="A1922" t="str" s="7">
        <v>Little Wings</v>
      </c>
      <c r="B1922" t="str" s="7">
        <v>Walla Walla Onions</v>
      </c>
      <c r="C1922" t="str" s="7">
        <v>ea</v>
      </c>
      <c r="D1922" t="str" s="7">
        <v>Herd Share Members</v>
      </c>
      <c r="E1922" s="12">
        <v>1.54</v>
      </c>
      <c r="F1922" s="13">
        <v>1.66</v>
      </c>
      <c r="G1922" s="13">
        <f>IF(AND(ISNUMBER(E1922),ISNUMBER(F1922)),F1922-E1922,"")</f>
        <v>0.12</v>
      </c>
      <c r="H1922" s="14">
        <f>IF(AND(ISNUMBER(E1922),E1922&gt;0,ISNUMBER(F1922)),F1922/E1922-1,"")</f>
        <v>0.07792207792207795</v>
      </c>
      <c r="I1922" t="str" s="15">
        <v>Unreviewed</v>
      </c>
      <c r="J1922" s="16"/>
      <c r="K1922" t="str" s="15">
        <v/>
      </c>
      <c r="L1922" s="17" t="str">
        <f>IF(AC1922="Local catalog","",IF(AG1922="Yes",IF(ISNUMBER(E1922),E1922,""),IF(I1922="Keep current",IF(ISNUMBER(E1922),E1922,""),IF(AH1922&lt;&gt;"Yes","",IF(I1922="Approve proposed",F1922,IF(AND(I1922="Use my price",AND(ISNUMBER(J1922),J1922&gt;0)),J1922,""))))))</f>
        <v/>
      </c>
      <c r="M1922" t="str" s="7">
        <f>IF(AND(AG1922="Yes",OR(I1922="Approve proposed",I1922="Use my price")),"CHECK: protected price kept current",IF(OR(I1922="Unreviewed",I1922=""),"Pending review",IF(I1922="Hold","On hold",IF(I1922="Keep current",IF(ISNUMBER(E1922),"Kept current","CHECK: no confirmed current price"),IF(AH1922&lt;&gt;"Yes","CHECK: source needs review",IF(AND(I1922="Use my price",NOT(AND(ISNUMBER(J1922),J1922&gt;0))),"CHECK: enter a price above zero",IF(NOT(OR(I1922="Approve proposed",I1922="Use my price")),"CHECK: choose a listed decision",IF(OR(NOT(ISNUMBER(L1922)),L1922&lt;=0,NOT(ISNUMBER(Y1922)),Y1922&lt;=0,X1922&gt;=1),"CHECK: price or base unavailable",IF(L1922/(Y1922*(1-X1922))-1&lt;0,"CHECK: price below local base","Ready")))))))))</f>
        <v>Pending review</v>
      </c>
      <c r="N1922" s="18">
        <v>1.54</v>
      </c>
      <c r="O1922" s="19">
        <v>0.4</v>
      </c>
      <c r="P1922" s="14">
        <v>0.5091</v>
      </c>
      <c r="Q1922" s="20" t="str">
        <f>IF(AND(ISNUMBER(L1922),ISNUMBER(Y1922),Y1922&gt;0,X1922&lt;1),ROUND(L1922/(Y1922*(1-X1922))-1,4),"")</f>
        <v/>
      </c>
      <c r="R1922" s="12">
        <v>0</v>
      </c>
      <c r="S1922" s="13">
        <f>IF(AND(ISNUMBER(E1922),E1922&gt;0,ISNUMBER(F1922)),R1922*(F1922/E1922-1)*(1-'Start Here'!$B$16),0)</f>
        <v>0</v>
      </c>
      <c r="T1922" s="17">
        <f>IF(AND(M1922="Ready",OR(I1922="Approve proposed",AND(I1922="Use my price",AND(ISNUMBER(J1922),J1922&gt;0))),ISNUMBER(L1922),E1922&gt;0),R1922*(L1922/E1922-1)*(1-'Start Here'!$B$16),0)</f>
        <v>0</v>
      </c>
      <c r="U1922" t="str" s="6">
        <v>Currently hidden; do not activate automatically</v>
      </c>
      <c r="V1922" t="str" s="21">
        <v>No</v>
      </c>
      <c r="W1922" t="str" s="21">
        <v>No</v>
      </c>
      <c r="X1922" s="22">
        <v>0</v>
      </c>
      <c r="Y1922" s="18">
        <v>1.1</v>
      </c>
      <c r="AB1922" t="str" s="6">
        <v>2026-10-01 10:41:27 UTC</v>
      </c>
      <c r="AC1922" t="str" s="6">
        <v>Local Line cache</v>
      </c>
      <c r="AD1922" s="23">
        <v>984862</v>
      </c>
      <c r="AE1922" s="23">
        <v>754480</v>
      </c>
      <c r="AF1922" t="str" s="23">
        <v>984862:754480:herdShare</v>
      </c>
      <c r="AG1922" t="str" s="23">
        <v>No</v>
      </c>
      <c r="AH1922" t="str" s="23">
        <v>Yes</v>
      </c>
      <c r="AI1922" s="18">
        <v>0</v>
      </c>
    </row>
    <row r="1923" ht="32" customHeight="1">
      <c r="A1923" t="str" s="7">
        <v>Little Wings</v>
      </c>
      <c r="B1923" t="str" s="7">
        <v>Walla Walla Onions</v>
      </c>
      <c r="C1923" t="str" s="7">
        <v>ea</v>
      </c>
      <c r="D1923" t="str" s="7">
        <v>CSA Members</v>
      </c>
      <c r="E1923" s="12">
        <v>1.54</v>
      </c>
      <c r="F1923" s="13">
        <v>1.66</v>
      </c>
      <c r="G1923" s="13">
        <f>IF(AND(ISNUMBER(E1923),ISNUMBER(F1923)),F1923-E1923,"")</f>
        <v>0.12</v>
      </c>
      <c r="H1923" s="14">
        <f>IF(AND(ISNUMBER(E1923),E1923&gt;0,ISNUMBER(F1923)),F1923/E1923-1,"")</f>
        <v>0.07792207792207795</v>
      </c>
      <c r="I1923" t="str" s="15">
        <v>Unreviewed</v>
      </c>
      <c r="J1923" s="16"/>
      <c r="K1923" t="str" s="15">
        <v/>
      </c>
      <c r="L1923" s="17" t="str">
        <f>IF(AC1923="Local catalog","",IF(AG1923="Yes",IF(ISNUMBER(E1923),E1923,""),IF(I1923="Keep current",IF(ISNUMBER(E1923),E1923,""),IF(AH1923&lt;&gt;"Yes","",IF(I1923="Approve proposed",F1923,IF(AND(I1923="Use my price",AND(ISNUMBER(J1923),J1923&gt;0)),J1923,""))))))</f>
        <v/>
      </c>
      <c r="M1923" t="str" s="7">
        <f>IF(AND(AG1923="Yes",OR(I1923="Approve proposed",I1923="Use my price")),"CHECK: protected price kept current",IF(OR(I1923="Unreviewed",I1923=""),"Pending review",IF(I1923="Hold","On hold",IF(I1923="Keep current",IF(ISNUMBER(E1923),"Kept current","CHECK: no confirmed current price"),IF(AH1923&lt;&gt;"Yes","CHECK: source needs review",IF(AND(I1923="Use my price",NOT(AND(ISNUMBER(J1923),J1923&gt;0))),"CHECK: enter a price above zero",IF(NOT(OR(I1923="Approve proposed",I1923="Use my price")),"CHECK: choose a listed decision",IF(OR(NOT(ISNUMBER(L1923)),L1923&lt;=0,NOT(ISNUMBER(Y1923)),Y1923&lt;=0,X1923&gt;=1),"CHECK: price or base unavailable",IF(L1923/(Y1923*(1-X1923))-1&lt;0,"CHECK: price below local base","Ready")))))))))</f>
        <v>Pending review</v>
      </c>
      <c r="N1923" s="18">
        <v>1.54</v>
      </c>
      <c r="O1923" s="19">
        <v>0.4</v>
      </c>
      <c r="P1923" s="14">
        <v>0.5091</v>
      </c>
      <c r="Q1923" s="20" t="str">
        <f>IF(AND(ISNUMBER(L1923),ISNUMBER(Y1923),Y1923&gt;0,X1923&lt;1),ROUND(L1923/(Y1923*(1-X1923))-1,4),"")</f>
        <v/>
      </c>
      <c r="R1923" s="12">
        <v>0</v>
      </c>
      <c r="S1923" s="13">
        <f>IF(AND(ISNUMBER(E1923),E1923&gt;0,ISNUMBER(F1923)),R1923*(F1923/E1923-1)*(1-'Start Here'!$B$16),0)</f>
        <v>0</v>
      </c>
      <c r="T1923" s="17">
        <f>IF(AND(M1923="Ready",OR(I1923="Approve proposed",AND(I1923="Use my price",AND(ISNUMBER(J1923),J1923&gt;0))),ISNUMBER(L1923),E1923&gt;0),R1923*(L1923/E1923-1)*(1-'Start Here'!$B$16),0)</f>
        <v>0</v>
      </c>
      <c r="U1923" t="str" s="6">
        <v>Currently hidden; do not activate automatically</v>
      </c>
      <c r="V1923" t="str" s="21">
        <v>No</v>
      </c>
      <c r="W1923" t="str" s="21">
        <v>No</v>
      </c>
      <c r="X1923" s="22">
        <v>0</v>
      </c>
      <c r="Y1923" s="18">
        <v>1.1</v>
      </c>
      <c r="AB1923" t="str" s="6">
        <v>2026-10-01 10:41:27 UTC</v>
      </c>
      <c r="AC1923" t="str" s="6">
        <v>Local Line cache</v>
      </c>
      <c r="AD1923" s="23">
        <v>984862</v>
      </c>
      <c r="AE1923" s="23">
        <v>754480</v>
      </c>
      <c r="AF1923" t="str" s="23">
        <v>984862:754480:member</v>
      </c>
      <c r="AG1923" t="str" s="23">
        <v>No</v>
      </c>
      <c r="AH1923" t="str" s="23">
        <v>Yes</v>
      </c>
      <c r="AI1923" s="18">
        <v>0</v>
      </c>
    </row>
    <row r="1924" ht="32" customHeight="1">
      <c r="A1924" t="str" s="7">
        <v>Little Wings</v>
      </c>
      <c r="B1924" t="str" s="7">
        <v>Walla Walla Onions</v>
      </c>
      <c r="C1924" t="str" s="7">
        <v>ea</v>
      </c>
      <c r="D1924" t="str" s="7">
        <v>Guest Basket</v>
      </c>
      <c r="E1924" s="12">
        <v>1.54</v>
      </c>
      <c r="F1924" s="13">
        <v>1.66</v>
      </c>
      <c r="G1924" s="13">
        <f>IF(AND(ISNUMBER(E1924),ISNUMBER(F1924)),F1924-E1924,"")</f>
        <v>0.12</v>
      </c>
      <c r="H1924" s="14">
        <f>IF(AND(ISNUMBER(E1924),E1924&gt;0,ISNUMBER(F1924)),F1924/E1924-1,"")</f>
        <v>0.07792207792207795</v>
      </c>
      <c r="I1924" t="str" s="15">
        <v>Unreviewed</v>
      </c>
      <c r="J1924" s="16"/>
      <c r="K1924" t="str" s="15">
        <v/>
      </c>
      <c r="L1924" s="17" t="str">
        <f>IF(AC1924="Local catalog","",IF(AG1924="Yes",IF(ISNUMBER(E1924),E1924,""),IF(I1924="Keep current",IF(ISNUMBER(E1924),E1924,""),IF(AH1924&lt;&gt;"Yes","",IF(I1924="Approve proposed",F1924,IF(AND(I1924="Use my price",AND(ISNUMBER(J1924),J1924&gt;0)),J1924,""))))))</f>
        <v/>
      </c>
      <c r="M1924" t="str" s="7">
        <f>IF(AND(AG1924="Yes",OR(I1924="Approve proposed",I1924="Use my price")),"CHECK: protected price kept current",IF(OR(I1924="Unreviewed",I1924=""),"Pending review",IF(I1924="Hold","On hold",IF(I1924="Keep current",IF(ISNUMBER(E1924),"Kept current","CHECK: no confirmed current price"),IF(AH1924&lt;&gt;"Yes","CHECK: source needs review",IF(AND(I1924="Use my price",NOT(AND(ISNUMBER(J1924),J1924&gt;0))),"CHECK: enter a price above zero",IF(NOT(OR(I1924="Approve proposed",I1924="Use my price")),"CHECK: choose a listed decision",IF(OR(NOT(ISNUMBER(L1924)),L1924&lt;=0,NOT(ISNUMBER(Y1924)),Y1924&lt;=0,X1924&gt;=1),"CHECK: price or base unavailable",IF(L1924/(Y1924*(1-X1924))-1&lt;0,"CHECK: price below local base","Ready")))))))))</f>
        <v>Pending review</v>
      </c>
      <c r="N1924" s="18">
        <v>1.54</v>
      </c>
      <c r="O1924" s="19">
        <v>0.4</v>
      </c>
      <c r="P1924" s="14">
        <v>0.5091</v>
      </c>
      <c r="Q1924" s="20" t="str">
        <f>IF(AND(ISNUMBER(L1924),ISNUMBER(Y1924),Y1924&gt;0,X1924&lt;1),ROUND(L1924/(Y1924*(1-X1924))-1,4),"")</f>
        <v/>
      </c>
      <c r="R1924" s="12">
        <v>0</v>
      </c>
      <c r="S1924" s="13">
        <f>IF(AND(ISNUMBER(E1924),E1924&gt;0,ISNUMBER(F1924)),R1924*(F1924/E1924-1)*(1-'Start Here'!$B$16),0)</f>
        <v>0</v>
      </c>
      <c r="T1924" s="17">
        <f>IF(AND(M1924="Ready",OR(I1924="Approve proposed",AND(I1924="Use my price",AND(ISNUMBER(J1924),J1924&gt;0))),ISNUMBER(L1924),E1924&gt;0),R1924*(L1924/E1924-1)*(1-'Start Here'!$B$16),0)</f>
        <v>0</v>
      </c>
      <c r="U1924" t="str" s="6">
        <v>Currently hidden; do not activate automatically</v>
      </c>
      <c r="V1924" t="str" s="21">
        <v>No</v>
      </c>
      <c r="W1924" t="str" s="21">
        <v>No</v>
      </c>
      <c r="X1924" s="22">
        <v>0</v>
      </c>
      <c r="Y1924" s="18">
        <v>1.1</v>
      </c>
      <c r="AB1924" t="str" s="6">
        <v>2026-10-01 10:41:27 UTC</v>
      </c>
      <c r="AC1924" t="str" s="6">
        <v>Local Line cache</v>
      </c>
      <c r="AD1924" s="23">
        <v>984862</v>
      </c>
      <c r="AE1924" s="23">
        <v>754480</v>
      </c>
      <c r="AF1924" t="str" s="23">
        <v>984862:754480:guest</v>
      </c>
      <c r="AG1924" t="str" s="23">
        <v>No</v>
      </c>
      <c r="AH1924" t="str" s="23">
        <v>Yes</v>
      </c>
      <c r="AI1924" s="18">
        <v>0</v>
      </c>
    </row>
    <row r="1925" ht="32" customHeight="1">
      <c r="A1925" t="str" s="7">
        <v>Little Wings</v>
      </c>
      <c r="B1925" t="str" s="7">
        <v>Walla Walla Onions</v>
      </c>
      <c r="C1925" t="str" s="7">
        <v>ea</v>
      </c>
      <c r="D1925" t="str" s="7">
        <v>SNAP</v>
      </c>
      <c r="E1925" s="12">
        <v>1.54</v>
      </c>
      <c r="F1925" s="13">
        <v>1.54</v>
      </c>
      <c r="G1925" s="13">
        <f>IF(AND(ISNUMBER(E1925),ISNUMBER(F1925)),F1925-E1925,"")</f>
        <v>0</v>
      </c>
      <c r="H1925" s="14">
        <f>IF(AND(ISNUMBER(E1925),E1925&gt;0,ISNUMBER(F1925)),F1925/E1925-1,"")</f>
        <v>0</v>
      </c>
      <c r="I1925" t="str" s="15">
        <v>Keep current</v>
      </c>
      <c r="J1925" s="16"/>
      <c r="K1925" t="str" s="15">
        <v/>
      </c>
      <c r="L1925" s="17">
        <f>IF(AC1925="Local catalog","",IF(AG1925="Yes",IF(ISNUMBER(E1925),E1925,""),IF(I1925="Keep current",IF(ISNUMBER(E1925),E1925,""),IF(AH1925&lt;&gt;"Yes","",IF(I1925="Approve proposed",F1925,IF(AND(I1925="Use my price",AND(ISNUMBER(J1925),J1925&gt;0)),J1925,""))))))</f>
        <v>1.54</v>
      </c>
      <c r="M1925" t="str" s="7">
        <f>IF(AND(AG1925="Yes",OR(I1925="Approve proposed",I1925="Use my price")),"CHECK: protected price kept current",IF(OR(I1925="Unreviewed",I1925=""),"Pending review",IF(I1925="Hold","On hold",IF(I1925="Keep current",IF(ISNUMBER(E1925),"Kept current","CHECK: no confirmed current price"),IF(AH1925&lt;&gt;"Yes","CHECK: source needs review",IF(AND(I1925="Use my price",NOT(AND(ISNUMBER(J1925),J1925&gt;0))),"CHECK: enter a price above zero",IF(NOT(OR(I1925="Approve proposed",I1925="Use my price")),"CHECK: choose a listed decision",IF(OR(NOT(ISNUMBER(L1925)),L1925&lt;=0,NOT(ISNUMBER(Y1925)),Y1925&lt;=0,X1925&gt;=1),"CHECK: price or base unavailable",IF(L1925/(Y1925*(1-X1925))-1&lt;0,"CHECK: price below local base","Ready")))))))))</f>
        <v>Kept current</v>
      </c>
      <c r="N1925" s="18">
        <v>1.54</v>
      </c>
      <c r="O1925" s="19">
        <v>0.4</v>
      </c>
      <c r="P1925" s="14">
        <v>0.4</v>
      </c>
      <c r="Q1925" s="20">
        <f>IF(AND(ISNUMBER(L1925),ISNUMBER(Y1925),Y1925&gt;0,X1925&lt;1),ROUND(L1925/(Y1925*(1-X1925))-1,4),"")</f>
        <v>0.4</v>
      </c>
      <c r="R1925" s="12">
        <v>0</v>
      </c>
      <c r="S1925" s="13">
        <f>IF(AND(ISNUMBER(E1925),E1925&gt;0,ISNUMBER(F1925)),R1925*(F1925/E1925-1)*(1-'Start Here'!$B$16),0)</f>
        <v>0</v>
      </c>
      <c r="T1925" s="17">
        <f>IF(AND(M1925="Ready",OR(I1925="Approve proposed",AND(I1925="Use my price",AND(ISNUMBER(J1925),J1925&gt;0))),ISNUMBER(L1925),E1925&gt;0),R1925*(L1925/E1925-1)*(1-'Start Here'!$B$16),0)</f>
        <v>0</v>
      </c>
      <c r="U1925" t="str" s="6">
        <v>SNAP: preserve existing selling price; Currently hidden; do not activate automatically</v>
      </c>
      <c r="V1925" t="str" s="21">
        <v>No</v>
      </c>
      <c r="W1925" t="str" s="21">
        <v>No</v>
      </c>
      <c r="X1925" s="22">
        <v>0</v>
      </c>
      <c r="Y1925" s="18">
        <v>1.1</v>
      </c>
      <c r="AB1925" t="str" s="6">
        <v>2026-10-01 10:41:27 UTC</v>
      </c>
      <c r="AC1925" t="str" s="6">
        <v>Local Line cache</v>
      </c>
      <c r="AD1925" s="23">
        <v>984862</v>
      </c>
      <c r="AE1925" s="23">
        <v>754480</v>
      </c>
      <c r="AF1925" t="str" s="23">
        <v>984862:754480:snap</v>
      </c>
      <c r="AG1925" t="str" s="23">
        <v>Yes</v>
      </c>
      <c r="AH1925" t="str" s="23">
        <v>Yes</v>
      </c>
      <c r="AI1925" s="18">
        <v>0</v>
      </c>
    </row>
    <row r="1926" ht="32" customHeight="1">
      <c r="A1926" t="str" s="7">
        <v>Little Wings</v>
      </c>
      <c r="B1926" t="str" s="7">
        <v>Watermelon Radish</v>
      </c>
      <c r="C1926" t="str" s="7">
        <v>1 lb</v>
      </c>
      <c r="D1926" t="str" s="7">
        <v>Herd Share Members</v>
      </c>
      <c r="E1926" s="12">
        <v>4.83</v>
      </c>
      <c r="F1926" s="13">
        <v>5.22</v>
      </c>
      <c r="G1926" s="13">
        <f>IF(AND(ISNUMBER(E1926),ISNUMBER(F1926)),F1926-E1926,"")</f>
        <v>0.39</v>
      </c>
      <c r="H1926" s="14">
        <f>IF(AND(ISNUMBER(E1926),E1926&gt;0,ISNUMBER(F1926)),F1926/E1926-1,"")</f>
        <v>0.08074534161490687</v>
      </c>
      <c r="I1926" t="str" s="15">
        <v>Unreviewed</v>
      </c>
      <c r="J1926" s="16"/>
      <c r="K1926" t="str" s="15">
        <v/>
      </c>
      <c r="L1926" s="17" t="str">
        <f>IF(AC1926="Local catalog","",IF(AG1926="Yes",IF(ISNUMBER(E1926),E1926,""),IF(I1926="Keep current",IF(ISNUMBER(E1926),E1926,""),IF(AH1926&lt;&gt;"Yes","",IF(I1926="Approve proposed",F1926,IF(AND(I1926="Use my price",AND(ISNUMBER(J1926),J1926&gt;0)),J1926,""))))))</f>
        <v/>
      </c>
      <c r="M1926" t="str" s="7">
        <f>IF(AND(AG1926="Yes",OR(I1926="Approve proposed",I1926="Use my price")),"CHECK: protected price kept current",IF(OR(I1926="Unreviewed",I1926=""),"Pending review",IF(I1926="Hold","On hold",IF(I1926="Keep current",IF(ISNUMBER(E1926),"Kept current","CHECK: no confirmed current price"),IF(AH1926&lt;&gt;"Yes","CHECK: source needs review",IF(AND(I1926="Use my price",NOT(AND(ISNUMBER(J1926),J1926&gt;0))),"CHECK: enter a price above zero",IF(NOT(OR(I1926="Approve proposed",I1926="Use my price")),"CHECK: choose a listed decision",IF(OR(NOT(ISNUMBER(L1926)),L1926&lt;=0,NOT(ISNUMBER(Y1926)),Y1926&lt;=0,X1926&gt;=1),"CHECK: price or base unavailable",IF(L1926/(Y1926*(1-X1926))-1&lt;0,"CHECK: price below local base","Ready")))))))))</f>
        <v>Pending review</v>
      </c>
      <c r="N1926" s="18">
        <v>4.83</v>
      </c>
      <c r="O1926" s="19">
        <v>0.4</v>
      </c>
      <c r="P1926" s="14">
        <v>0.513</v>
      </c>
      <c r="Q1926" s="20" t="str">
        <f>IF(AND(ISNUMBER(L1926),ISNUMBER(Y1926),Y1926&gt;0,X1926&lt;1),ROUND(L1926/(Y1926*(1-X1926))-1,4),"")</f>
        <v/>
      </c>
      <c r="R1926" s="12">
        <v>0</v>
      </c>
      <c r="S1926" s="13">
        <f>IF(AND(ISNUMBER(E1926),E1926&gt;0,ISNUMBER(F1926)),R1926*(F1926/E1926-1)*(1-'Start Here'!$B$16),0)</f>
        <v>0</v>
      </c>
      <c r="T1926" s="17">
        <f>IF(AND(M1926="Ready",OR(I1926="Approve proposed",AND(I1926="Use my price",AND(ISNUMBER(J1926),J1926&gt;0))),ISNUMBER(L1926),E1926&gt;0),R1926*(L1926/E1926-1)*(1-'Start Here'!$B$16),0)</f>
        <v>0</v>
      </c>
      <c r="U1926" t="str" s="6">
        <v>Currently hidden; do not activate automatically</v>
      </c>
      <c r="V1926" t="str" s="21">
        <v>No</v>
      </c>
      <c r="W1926" t="str" s="21">
        <v>No</v>
      </c>
      <c r="X1926" s="22">
        <v>0</v>
      </c>
      <c r="Y1926" s="18">
        <v>3.45</v>
      </c>
      <c r="AB1926" t="str" s="6">
        <v>2026-10-01 10:41:27 UTC</v>
      </c>
      <c r="AC1926" t="str" s="6">
        <v>Local Line cache</v>
      </c>
      <c r="AD1926" s="23">
        <v>805837</v>
      </c>
      <c r="AE1926" s="23">
        <v>526894</v>
      </c>
      <c r="AF1926" t="str" s="23">
        <v>805837:526894:herdShare</v>
      </c>
      <c r="AG1926" t="str" s="23">
        <v>No</v>
      </c>
      <c r="AH1926" t="str" s="23">
        <v>Yes</v>
      </c>
      <c r="AI1926" s="18">
        <v>0</v>
      </c>
    </row>
    <row r="1927" ht="32" customHeight="1">
      <c r="A1927" t="str" s="7">
        <v>Little Wings</v>
      </c>
      <c r="B1927" t="str" s="7">
        <v>Watermelon Radish</v>
      </c>
      <c r="C1927" t="str" s="7">
        <v>1 lb</v>
      </c>
      <c r="D1927" t="str" s="7">
        <v>CSA Members</v>
      </c>
      <c r="E1927" s="12">
        <v>4.83</v>
      </c>
      <c r="F1927" s="13">
        <v>5.22</v>
      </c>
      <c r="G1927" s="13">
        <f>IF(AND(ISNUMBER(E1927),ISNUMBER(F1927)),F1927-E1927,"")</f>
        <v>0.39</v>
      </c>
      <c r="H1927" s="14">
        <f>IF(AND(ISNUMBER(E1927),E1927&gt;0,ISNUMBER(F1927)),F1927/E1927-1,"")</f>
        <v>0.08074534161490687</v>
      </c>
      <c r="I1927" t="str" s="15">
        <v>Unreviewed</v>
      </c>
      <c r="J1927" s="16"/>
      <c r="K1927" t="str" s="15">
        <v/>
      </c>
      <c r="L1927" s="17" t="str">
        <f>IF(AC1927="Local catalog","",IF(AG1927="Yes",IF(ISNUMBER(E1927),E1927,""),IF(I1927="Keep current",IF(ISNUMBER(E1927),E1927,""),IF(AH1927&lt;&gt;"Yes","",IF(I1927="Approve proposed",F1927,IF(AND(I1927="Use my price",AND(ISNUMBER(J1927),J1927&gt;0)),J1927,""))))))</f>
        <v/>
      </c>
      <c r="M1927" t="str" s="7">
        <f>IF(AND(AG1927="Yes",OR(I1927="Approve proposed",I1927="Use my price")),"CHECK: protected price kept current",IF(OR(I1927="Unreviewed",I1927=""),"Pending review",IF(I1927="Hold","On hold",IF(I1927="Keep current",IF(ISNUMBER(E1927),"Kept current","CHECK: no confirmed current price"),IF(AH1927&lt;&gt;"Yes","CHECK: source needs review",IF(AND(I1927="Use my price",NOT(AND(ISNUMBER(J1927),J1927&gt;0))),"CHECK: enter a price above zero",IF(NOT(OR(I1927="Approve proposed",I1927="Use my price")),"CHECK: choose a listed decision",IF(OR(NOT(ISNUMBER(L1927)),L1927&lt;=0,NOT(ISNUMBER(Y1927)),Y1927&lt;=0,X1927&gt;=1),"CHECK: price or base unavailable",IF(L1927/(Y1927*(1-X1927))-1&lt;0,"CHECK: price below local base","Ready")))))))))</f>
        <v>Pending review</v>
      </c>
      <c r="N1927" s="18">
        <v>4.83</v>
      </c>
      <c r="O1927" s="19">
        <v>0.4</v>
      </c>
      <c r="P1927" s="14">
        <v>0.513</v>
      </c>
      <c r="Q1927" s="20" t="str">
        <f>IF(AND(ISNUMBER(L1927),ISNUMBER(Y1927),Y1927&gt;0,X1927&lt;1),ROUND(L1927/(Y1927*(1-X1927))-1,4),"")</f>
        <v/>
      </c>
      <c r="R1927" s="12">
        <v>0</v>
      </c>
      <c r="S1927" s="13">
        <f>IF(AND(ISNUMBER(E1927),E1927&gt;0,ISNUMBER(F1927)),R1927*(F1927/E1927-1)*(1-'Start Here'!$B$16),0)</f>
        <v>0</v>
      </c>
      <c r="T1927" s="17">
        <f>IF(AND(M1927="Ready",OR(I1927="Approve proposed",AND(I1927="Use my price",AND(ISNUMBER(J1927),J1927&gt;0))),ISNUMBER(L1927),E1927&gt;0),R1927*(L1927/E1927-1)*(1-'Start Here'!$B$16),0)</f>
        <v>0</v>
      </c>
      <c r="U1927" t="str" s="6">
        <v>Currently hidden; do not activate automatically</v>
      </c>
      <c r="V1927" t="str" s="21">
        <v>No</v>
      </c>
      <c r="W1927" t="str" s="21">
        <v>No</v>
      </c>
      <c r="X1927" s="22">
        <v>0</v>
      </c>
      <c r="Y1927" s="18">
        <v>3.45</v>
      </c>
      <c r="AB1927" t="str" s="6">
        <v>2026-10-01 10:41:27 UTC</v>
      </c>
      <c r="AC1927" t="str" s="6">
        <v>Local Line cache</v>
      </c>
      <c r="AD1927" s="23">
        <v>805837</v>
      </c>
      <c r="AE1927" s="23">
        <v>526894</v>
      </c>
      <c r="AF1927" t="str" s="23">
        <v>805837:526894:member</v>
      </c>
      <c r="AG1927" t="str" s="23">
        <v>No</v>
      </c>
      <c r="AH1927" t="str" s="23">
        <v>Yes</v>
      </c>
      <c r="AI1927" s="18">
        <v>0</v>
      </c>
    </row>
    <row r="1928" ht="32" customHeight="1">
      <c r="A1928" t="str" s="7">
        <v>Little Wings</v>
      </c>
      <c r="B1928" t="str" s="7">
        <v>Watermelon Radish</v>
      </c>
      <c r="C1928" t="str" s="7">
        <v>1 lb</v>
      </c>
      <c r="D1928" t="str" s="7">
        <v>Guest Basket</v>
      </c>
      <c r="E1928" s="12">
        <v>4.83</v>
      </c>
      <c r="F1928" s="13">
        <v>5.22</v>
      </c>
      <c r="G1928" s="13">
        <f>IF(AND(ISNUMBER(E1928),ISNUMBER(F1928)),F1928-E1928,"")</f>
        <v>0.39</v>
      </c>
      <c r="H1928" s="14">
        <f>IF(AND(ISNUMBER(E1928),E1928&gt;0,ISNUMBER(F1928)),F1928/E1928-1,"")</f>
        <v>0.08074534161490687</v>
      </c>
      <c r="I1928" t="str" s="15">
        <v>Unreviewed</v>
      </c>
      <c r="J1928" s="16"/>
      <c r="K1928" t="str" s="15">
        <v/>
      </c>
      <c r="L1928" s="17" t="str">
        <f>IF(AC1928="Local catalog","",IF(AG1928="Yes",IF(ISNUMBER(E1928),E1928,""),IF(I1928="Keep current",IF(ISNUMBER(E1928),E1928,""),IF(AH1928&lt;&gt;"Yes","",IF(I1928="Approve proposed",F1928,IF(AND(I1928="Use my price",AND(ISNUMBER(J1928),J1928&gt;0)),J1928,""))))))</f>
        <v/>
      </c>
      <c r="M1928" t="str" s="7">
        <f>IF(AND(AG1928="Yes",OR(I1928="Approve proposed",I1928="Use my price")),"CHECK: protected price kept current",IF(OR(I1928="Unreviewed",I1928=""),"Pending review",IF(I1928="Hold","On hold",IF(I1928="Keep current",IF(ISNUMBER(E1928),"Kept current","CHECK: no confirmed current price"),IF(AH1928&lt;&gt;"Yes","CHECK: source needs review",IF(AND(I1928="Use my price",NOT(AND(ISNUMBER(J1928),J1928&gt;0))),"CHECK: enter a price above zero",IF(NOT(OR(I1928="Approve proposed",I1928="Use my price")),"CHECK: choose a listed decision",IF(OR(NOT(ISNUMBER(L1928)),L1928&lt;=0,NOT(ISNUMBER(Y1928)),Y1928&lt;=0,X1928&gt;=1),"CHECK: price or base unavailable",IF(L1928/(Y1928*(1-X1928))-1&lt;0,"CHECK: price below local base","Ready")))))))))</f>
        <v>Pending review</v>
      </c>
      <c r="N1928" s="18">
        <v>4.83</v>
      </c>
      <c r="O1928" s="19">
        <v>0.4</v>
      </c>
      <c r="P1928" s="14">
        <v>0.513</v>
      </c>
      <c r="Q1928" s="20" t="str">
        <f>IF(AND(ISNUMBER(L1928),ISNUMBER(Y1928),Y1928&gt;0,X1928&lt;1),ROUND(L1928/(Y1928*(1-X1928))-1,4),"")</f>
        <v/>
      </c>
      <c r="R1928" s="12">
        <v>0</v>
      </c>
      <c r="S1928" s="13">
        <f>IF(AND(ISNUMBER(E1928),E1928&gt;0,ISNUMBER(F1928)),R1928*(F1928/E1928-1)*(1-'Start Here'!$B$16),0)</f>
        <v>0</v>
      </c>
      <c r="T1928" s="17">
        <f>IF(AND(M1928="Ready",OR(I1928="Approve proposed",AND(I1928="Use my price",AND(ISNUMBER(J1928),J1928&gt;0))),ISNUMBER(L1928),E1928&gt;0),R1928*(L1928/E1928-1)*(1-'Start Here'!$B$16),0)</f>
        <v>0</v>
      </c>
      <c r="U1928" t="str" s="6">
        <v>Currently hidden; do not activate automatically</v>
      </c>
      <c r="V1928" t="str" s="21">
        <v>No</v>
      </c>
      <c r="W1928" t="str" s="21">
        <v>No</v>
      </c>
      <c r="X1928" s="22">
        <v>0</v>
      </c>
      <c r="Y1928" s="18">
        <v>3.45</v>
      </c>
      <c r="AB1928" t="str" s="6">
        <v>2026-10-01 10:41:27 UTC</v>
      </c>
      <c r="AC1928" t="str" s="6">
        <v>Local Line cache</v>
      </c>
      <c r="AD1928" s="23">
        <v>805837</v>
      </c>
      <c r="AE1928" s="23">
        <v>526894</v>
      </c>
      <c r="AF1928" t="str" s="23">
        <v>805837:526894:guest</v>
      </c>
      <c r="AG1928" t="str" s="23">
        <v>No</v>
      </c>
      <c r="AH1928" t="str" s="23">
        <v>Yes</v>
      </c>
      <c r="AI1928" s="18">
        <v>0</v>
      </c>
    </row>
    <row r="1929" ht="32" customHeight="1">
      <c r="A1929" t="str" s="7">
        <v>Little Wings</v>
      </c>
      <c r="B1929" t="str" s="7">
        <v>Watermelon Radish</v>
      </c>
      <c r="C1929" t="str" s="7">
        <v>1 lb</v>
      </c>
      <c r="D1929" t="str" s="7">
        <v>SNAP</v>
      </c>
      <c r="E1929" s="12">
        <v>4.83</v>
      </c>
      <c r="F1929" s="13">
        <v>4.83</v>
      </c>
      <c r="G1929" s="13">
        <f>IF(AND(ISNUMBER(E1929),ISNUMBER(F1929)),F1929-E1929,"")</f>
        <v>0</v>
      </c>
      <c r="H1929" s="14">
        <f>IF(AND(ISNUMBER(E1929),E1929&gt;0,ISNUMBER(F1929)),F1929/E1929-1,"")</f>
        <v>0</v>
      </c>
      <c r="I1929" t="str" s="15">
        <v>Keep current</v>
      </c>
      <c r="J1929" s="16"/>
      <c r="K1929" t="str" s="15">
        <v/>
      </c>
      <c r="L1929" s="17">
        <f>IF(AC1929="Local catalog","",IF(AG1929="Yes",IF(ISNUMBER(E1929),E1929,""),IF(I1929="Keep current",IF(ISNUMBER(E1929),E1929,""),IF(AH1929&lt;&gt;"Yes","",IF(I1929="Approve proposed",F1929,IF(AND(I1929="Use my price",AND(ISNUMBER(J1929),J1929&gt;0)),J1929,""))))))</f>
        <v>4.83</v>
      </c>
      <c r="M1929" t="str" s="7">
        <f>IF(AND(AG1929="Yes",OR(I1929="Approve proposed",I1929="Use my price")),"CHECK: protected price kept current",IF(OR(I1929="Unreviewed",I1929=""),"Pending review",IF(I1929="Hold","On hold",IF(I1929="Keep current",IF(ISNUMBER(E1929),"Kept current","CHECK: no confirmed current price"),IF(AH1929&lt;&gt;"Yes","CHECK: source needs review",IF(AND(I1929="Use my price",NOT(AND(ISNUMBER(J1929),J1929&gt;0))),"CHECK: enter a price above zero",IF(NOT(OR(I1929="Approve proposed",I1929="Use my price")),"CHECK: choose a listed decision",IF(OR(NOT(ISNUMBER(L1929)),L1929&lt;=0,NOT(ISNUMBER(Y1929)),Y1929&lt;=0,X1929&gt;=1),"CHECK: price or base unavailable",IF(L1929/(Y1929*(1-X1929))-1&lt;0,"CHECK: price below local base","Ready")))))))))</f>
        <v>Kept current</v>
      </c>
      <c r="N1929" s="18">
        <v>4.83</v>
      </c>
      <c r="O1929" s="19">
        <v>0.4</v>
      </c>
      <c r="P1929" s="14">
        <v>0.4</v>
      </c>
      <c r="Q1929" s="20">
        <f>IF(AND(ISNUMBER(L1929),ISNUMBER(Y1929),Y1929&gt;0,X1929&lt;1),ROUND(L1929/(Y1929*(1-X1929))-1,4),"")</f>
        <v>0.4</v>
      </c>
      <c r="R1929" s="12">
        <v>0</v>
      </c>
      <c r="S1929" s="13">
        <f>IF(AND(ISNUMBER(E1929),E1929&gt;0,ISNUMBER(F1929)),R1929*(F1929/E1929-1)*(1-'Start Here'!$B$16),0)</f>
        <v>0</v>
      </c>
      <c r="T1929" s="17">
        <f>IF(AND(M1929="Ready",OR(I1929="Approve proposed",AND(I1929="Use my price",AND(ISNUMBER(J1929),J1929&gt;0))),ISNUMBER(L1929),E1929&gt;0),R1929*(L1929/E1929-1)*(1-'Start Here'!$B$16),0)</f>
        <v>0</v>
      </c>
      <c r="U1929" t="str" s="6">
        <v>SNAP: preserve existing selling price; Currently hidden; do not activate automatically</v>
      </c>
      <c r="V1929" t="str" s="21">
        <v>No</v>
      </c>
      <c r="W1929" t="str" s="21">
        <v>No</v>
      </c>
      <c r="X1929" s="22">
        <v>0</v>
      </c>
      <c r="Y1929" s="18">
        <v>3.45</v>
      </c>
      <c r="AB1929" t="str" s="6">
        <v>2026-10-01 10:41:27 UTC</v>
      </c>
      <c r="AC1929" t="str" s="6">
        <v>Local Line cache</v>
      </c>
      <c r="AD1929" s="23">
        <v>805837</v>
      </c>
      <c r="AE1929" s="23">
        <v>526894</v>
      </c>
      <c r="AF1929" t="str" s="23">
        <v>805837:526894:snap</v>
      </c>
      <c r="AG1929" t="str" s="23">
        <v>Yes</v>
      </c>
      <c r="AH1929" t="str" s="23">
        <v>Yes</v>
      </c>
      <c r="AI1929" s="18">
        <v>0</v>
      </c>
    </row>
    <row r="1930" ht="32" customHeight="1">
      <c r="A1930" t="str" s="7">
        <v>Lone Wolf Ranch</v>
      </c>
      <c r="B1930" t="str" s="7">
        <v>Broccoli Microgreens</v>
      </c>
      <c r="C1930" t="str" s="7">
        <v>1 oz. pk</v>
      </c>
      <c r="D1930" t="str" s="7">
        <v>Herd Share Members</v>
      </c>
      <c r="E1930" s="12">
        <v>3.5</v>
      </c>
      <c r="F1930" s="13">
        <v>3.78</v>
      </c>
      <c r="G1930" s="13">
        <f>IF(AND(ISNUMBER(E1930),ISNUMBER(F1930)),F1930-E1930,"")</f>
        <v>0.28</v>
      </c>
      <c r="H1930" s="14">
        <f>IF(AND(ISNUMBER(E1930),E1930&gt;0,ISNUMBER(F1930)),F1930/E1930-1,"")</f>
        <v>0.07999999999999985</v>
      </c>
      <c r="I1930" t="str" s="15">
        <v>Unreviewed</v>
      </c>
      <c r="J1930" s="16"/>
      <c r="K1930" t="str" s="15">
        <v/>
      </c>
      <c r="L1930" s="17" t="str">
        <f>IF(AC1930="Local catalog","",IF(AG1930="Yes",IF(ISNUMBER(E1930),E1930,""),IF(I1930="Keep current",IF(ISNUMBER(E1930),E1930,""),IF(AH1930&lt;&gt;"Yes","",IF(I1930="Approve proposed",F1930,IF(AND(I1930="Use my price",AND(ISNUMBER(J1930),J1930&gt;0)),J1930,""))))))</f>
        <v/>
      </c>
      <c r="M1930" t="str" s="7">
        <f>IF(AND(AG1930="Yes",OR(I1930="Approve proposed",I1930="Use my price")),"CHECK: protected price kept current",IF(OR(I1930="Unreviewed",I1930=""),"Pending review",IF(I1930="Hold","On hold",IF(I1930="Keep current",IF(ISNUMBER(E1930),"Kept current","CHECK: no confirmed current price"),IF(AH1930&lt;&gt;"Yes","CHECK: source needs review",IF(AND(I1930="Use my price",NOT(AND(ISNUMBER(J1930),J1930&gt;0))),"CHECK: enter a price above zero",IF(NOT(OR(I1930="Approve proposed",I1930="Use my price")),"CHECK: choose a listed decision",IF(OR(NOT(ISNUMBER(L1930)),L1930&lt;=0,NOT(ISNUMBER(Y1930)),Y1930&lt;=0,X1930&gt;=1),"CHECK: price or base unavailable",IF(L1930/(Y1930*(1-X1930))-1&lt;0,"CHECK: price below local base","Ready")))))))))</f>
        <v>Pending review</v>
      </c>
      <c r="N1930" s="18">
        <v>3.5</v>
      </c>
      <c r="O1930" s="19">
        <v>0.4</v>
      </c>
      <c r="P1930" s="14">
        <v>0.512</v>
      </c>
      <c r="Q1930" s="20" t="str">
        <f>IF(AND(ISNUMBER(L1930),ISNUMBER(Y1930),Y1930&gt;0,X1930&lt;1),ROUND(L1930/(Y1930*(1-X1930))-1,4),"")</f>
        <v/>
      </c>
      <c r="R1930" s="12">
        <v>101.5</v>
      </c>
      <c r="S1930" s="13">
        <f>IF(AND(ISNUMBER(E1930),E1930&gt;0,ISNUMBER(F1930)),R1930*(F1930/E1930-1)*(1-'Start Here'!$B$16),0)</f>
        <v>7.876399999999985</v>
      </c>
      <c r="T1930" s="17">
        <f>IF(AND(M1930="Ready",OR(I1930="Approve proposed",AND(I1930="Use my price",AND(ISNUMBER(J1930),J1930&gt;0))),ISNUMBER(L1930),E1930&gt;0),R1930*(L1930/E1930-1)*(1-'Start Here'!$B$16),0)</f>
        <v>0</v>
      </c>
      <c r="U1930" t="str" s="6">
        <v>Currently hidden; do not activate automatically</v>
      </c>
      <c r="V1930" t="str" s="21">
        <v>No</v>
      </c>
      <c r="W1930" t="str" s="21">
        <v>No</v>
      </c>
      <c r="X1930" s="22">
        <v>0</v>
      </c>
      <c r="Y1930" s="18">
        <v>2.5</v>
      </c>
      <c r="AB1930" t="str" s="6">
        <v>2026-10-01 10:41:27 UTC</v>
      </c>
      <c r="AC1930" t="str" s="6">
        <v>Local Line cache</v>
      </c>
      <c r="AD1930" s="23">
        <v>928741</v>
      </c>
      <c r="AE1930" s="23">
        <v>676917</v>
      </c>
      <c r="AF1930" t="str" s="23">
        <v>928741:676917:herdShare</v>
      </c>
      <c r="AG1930" t="str" s="23">
        <v>No</v>
      </c>
      <c r="AH1930" t="str" s="23">
        <v>Yes</v>
      </c>
      <c r="AI1930" s="18">
        <v>72.5</v>
      </c>
    </row>
    <row r="1931" ht="32" customHeight="1">
      <c r="A1931" t="str" s="7">
        <v>Lone Wolf Ranch</v>
      </c>
      <c r="B1931" t="str" s="7">
        <v>Broccoli Microgreens</v>
      </c>
      <c r="C1931" t="str" s="7">
        <v>1 oz. pk</v>
      </c>
      <c r="D1931" t="str" s="7">
        <v>CSA Members</v>
      </c>
      <c r="E1931" s="12">
        <v>3.5</v>
      </c>
      <c r="F1931" s="13">
        <v>3.78</v>
      </c>
      <c r="G1931" s="13">
        <f>IF(AND(ISNUMBER(E1931),ISNUMBER(F1931)),F1931-E1931,"")</f>
        <v>0.28</v>
      </c>
      <c r="H1931" s="14">
        <f>IF(AND(ISNUMBER(E1931),E1931&gt;0,ISNUMBER(F1931)),F1931/E1931-1,"")</f>
        <v>0.07999999999999985</v>
      </c>
      <c r="I1931" t="str" s="15">
        <v>Unreviewed</v>
      </c>
      <c r="J1931" s="16"/>
      <c r="K1931" t="str" s="15">
        <v/>
      </c>
      <c r="L1931" s="17" t="str">
        <f>IF(AC1931="Local catalog","",IF(AG1931="Yes",IF(ISNUMBER(E1931),E1931,""),IF(I1931="Keep current",IF(ISNUMBER(E1931),E1931,""),IF(AH1931&lt;&gt;"Yes","",IF(I1931="Approve proposed",F1931,IF(AND(I1931="Use my price",AND(ISNUMBER(J1931),J1931&gt;0)),J1931,""))))))</f>
        <v/>
      </c>
      <c r="M1931" t="str" s="7">
        <f>IF(AND(AG1931="Yes",OR(I1931="Approve proposed",I1931="Use my price")),"CHECK: protected price kept current",IF(OR(I1931="Unreviewed",I1931=""),"Pending review",IF(I1931="Hold","On hold",IF(I1931="Keep current",IF(ISNUMBER(E1931),"Kept current","CHECK: no confirmed current price"),IF(AH1931&lt;&gt;"Yes","CHECK: source needs review",IF(AND(I1931="Use my price",NOT(AND(ISNUMBER(J1931),J1931&gt;0))),"CHECK: enter a price above zero",IF(NOT(OR(I1931="Approve proposed",I1931="Use my price")),"CHECK: choose a listed decision",IF(OR(NOT(ISNUMBER(L1931)),L1931&lt;=0,NOT(ISNUMBER(Y1931)),Y1931&lt;=0,X1931&gt;=1),"CHECK: price or base unavailable",IF(L1931/(Y1931*(1-X1931))-1&lt;0,"CHECK: price below local base","Ready")))))))))</f>
        <v>Pending review</v>
      </c>
      <c r="N1931" s="18">
        <v>3.5</v>
      </c>
      <c r="O1931" s="19">
        <v>0.4</v>
      </c>
      <c r="P1931" s="14">
        <v>0.512</v>
      </c>
      <c r="Q1931" s="20" t="str">
        <f>IF(AND(ISNUMBER(L1931),ISNUMBER(Y1931),Y1931&gt;0,X1931&lt;1),ROUND(L1931/(Y1931*(1-X1931))-1,4),"")</f>
        <v/>
      </c>
      <c r="R1931" s="12">
        <v>0</v>
      </c>
      <c r="S1931" s="13">
        <f>IF(AND(ISNUMBER(E1931),E1931&gt;0,ISNUMBER(F1931)),R1931*(F1931/E1931-1)*(1-'Start Here'!$B$16),0)</f>
        <v>0</v>
      </c>
      <c r="T1931" s="17">
        <f>IF(AND(M1931="Ready",OR(I1931="Approve proposed",AND(I1931="Use my price",AND(ISNUMBER(J1931),J1931&gt;0))),ISNUMBER(L1931),E1931&gt;0),R1931*(L1931/E1931-1)*(1-'Start Here'!$B$16),0)</f>
        <v>0</v>
      </c>
      <c r="U1931" t="str" s="6">
        <v>Currently hidden; do not activate automatically</v>
      </c>
      <c r="V1931" t="str" s="21">
        <v>No</v>
      </c>
      <c r="W1931" t="str" s="21">
        <v>No</v>
      </c>
      <c r="X1931" s="22">
        <v>0</v>
      </c>
      <c r="Y1931" s="18">
        <v>2.5</v>
      </c>
      <c r="AB1931" t="str" s="6">
        <v>2026-10-01 10:41:27 UTC</v>
      </c>
      <c r="AC1931" t="str" s="6">
        <v>Local Line cache</v>
      </c>
      <c r="AD1931" s="23">
        <v>928741</v>
      </c>
      <c r="AE1931" s="23">
        <v>676917</v>
      </c>
      <c r="AF1931" t="str" s="23">
        <v>928741:676917:member</v>
      </c>
      <c r="AG1931" t="str" s="23">
        <v>No</v>
      </c>
      <c r="AH1931" t="str" s="23">
        <v>Yes</v>
      </c>
      <c r="AI1931" s="18">
        <v>0</v>
      </c>
    </row>
    <row r="1932" ht="32" customHeight="1">
      <c r="A1932" t="str" s="7">
        <v>Lone Wolf Ranch</v>
      </c>
      <c r="B1932" t="str" s="7">
        <v>Broccoli Microgreens</v>
      </c>
      <c r="C1932" t="str" s="7">
        <v>1 oz. pk</v>
      </c>
      <c r="D1932" t="str" s="7">
        <v>Guest Basket</v>
      </c>
      <c r="E1932" s="12">
        <v>3.5</v>
      </c>
      <c r="F1932" s="13">
        <v>3.78</v>
      </c>
      <c r="G1932" s="13">
        <f>IF(AND(ISNUMBER(E1932),ISNUMBER(F1932)),F1932-E1932,"")</f>
        <v>0.28</v>
      </c>
      <c r="H1932" s="14">
        <f>IF(AND(ISNUMBER(E1932),E1932&gt;0,ISNUMBER(F1932)),F1932/E1932-1,"")</f>
        <v>0.07999999999999985</v>
      </c>
      <c r="I1932" t="str" s="15">
        <v>Unreviewed</v>
      </c>
      <c r="J1932" s="16"/>
      <c r="K1932" t="str" s="15">
        <v/>
      </c>
      <c r="L1932" s="17" t="str">
        <f>IF(AC1932="Local catalog","",IF(AG1932="Yes",IF(ISNUMBER(E1932),E1932,""),IF(I1932="Keep current",IF(ISNUMBER(E1932),E1932,""),IF(AH1932&lt;&gt;"Yes","",IF(I1932="Approve proposed",F1932,IF(AND(I1932="Use my price",AND(ISNUMBER(J1932),J1932&gt;0)),J1932,""))))))</f>
        <v/>
      </c>
      <c r="M1932" t="str" s="7">
        <f>IF(AND(AG1932="Yes",OR(I1932="Approve proposed",I1932="Use my price")),"CHECK: protected price kept current",IF(OR(I1932="Unreviewed",I1932=""),"Pending review",IF(I1932="Hold","On hold",IF(I1932="Keep current",IF(ISNUMBER(E1932),"Kept current","CHECK: no confirmed current price"),IF(AH1932&lt;&gt;"Yes","CHECK: source needs review",IF(AND(I1932="Use my price",NOT(AND(ISNUMBER(J1932),J1932&gt;0))),"CHECK: enter a price above zero",IF(NOT(OR(I1932="Approve proposed",I1932="Use my price")),"CHECK: choose a listed decision",IF(OR(NOT(ISNUMBER(L1932)),L1932&lt;=0,NOT(ISNUMBER(Y1932)),Y1932&lt;=0,X1932&gt;=1),"CHECK: price or base unavailable",IF(L1932/(Y1932*(1-X1932))-1&lt;0,"CHECK: price below local base","Ready")))))))))</f>
        <v>Pending review</v>
      </c>
      <c r="N1932" s="18">
        <v>3.5</v>
      </c>
      <c r="O1932" s="19">
        <v>0.4</v>
      </c>
      <c r="P1932" s="14">
        <v>0.512</v>
      </c>
      <c r="Q1932" s="20" t="str">
        <f>IF(AND(ISNUMBER(L1932),ISNUMBER(Y1932),Y1932&gt;0,X1932&lt;1),ROUND(L1932/(Y1932*(1-X1932))-1,4),"")</f>
        <v/>
      </c>
      <c r="R1932" s="12">
        <v>3.5</v>
      </c>
      <c r="S1932" s="13">
        <f>IF(AND(ISNUMBER(E1932),E1932&gt;0,ISNUMBER(F1932)),R1932*(F1932/E1932-1)*(1-'Start Here'!$B$16),0)</f>
        <v>0.27159999999999945</v>
      </c>
      <c r="T1932" s="17">
        <f>IF(AND(M1932="Ready",OR(I1932="Approve proposed",AND(I1932="Use my price",AND(ISNUMBER(J1932),J1932&gt;0))),ISNUMBER(L1932),E1932&gt;0),R1932*(L1932/E1932-1)*(1-'Start Here'!$B$16),0)</f>
        <v>0</v>
      </c>
      <c r="U1932" t="str" s="6">
        <v>Currently hidden; do not activate automatically</v>
      </c>
      <c r="V1932" t="str" s="21">
        <v>No</v>
      </c>
      <c r="W1932" t="str" s="21">
        <v>No</v>
      </c>
      <c r="X1932" s="22">
        <v>0</v>
      </c>
      <c r="Y1932" s="18">
        <v>2.5</v>
      </c>
      <c r="AB1932" t="str" s="6">
        <v>2026-10-01 10:41:27 UTC</v>
      </c>
      <c r="AC1932" t="str" s="6">
        <v>Local Line cache</v>
      </c>
      <c r="AD1932" s="23">
        <v>928741</v>
      </c>
      <c r="AE1932" s="23">
        <v>676917</v>
      </c>
      <c r="AF1932" t="str" s="23">
        <v>928741:676917:guest</v>
      </c>
      <c r="AG1932" t="str" s="23">
        <v>No</v>
      </c>
      <c r="AH1932" t="str" s="23">
        <v>Yes</v>
      </c>
      <c r="AI1932" s="18">
        <v>2.5</v>
      </c>
    </row>
    <row r="1933" ht="32" customHeight="1">
      <c r="A1933" t="str" s="7">
        <v>Lone Wolf Ranch</v>
      </c>
      <c r="B1933" t="str" s="7">
        <v>Broccoli Microgreens</v>
      </c>
      <c r="C1933" t="str" s="7">
        <v>1 oz. pk</v>
      </c>
      <c r="D1933" t="str" s="7">
        <v>SNAP</v>
      </c>
      <c r="E1933" s="12">
        <v>3.5</v>
      </c>
      <c r="F1933" s="13">
        <v>3.5</v>
      </c>
      <c r="G1933" s="13">
        <f>IF(AND(ISNUMBER(E1933),ISNUMBER(F1933)),F1933-E1933,"")</f>
        <v>0</v>
      </c>
      <c r="H1933" s="14">
        <f>IF(AND(ISNUMBER(E1933),E1933&gt;0,ISNUMBER(F1933)),F1933/E1933-1,"")</f>
        <v>0</v>
      </c>
      <c r="I1933" t="str" s="15">
        <v>Keep current</v>
      </c>
      <c r="J1933" s="16"/>
      <c r="K1933" t="str" s="15">
        <v/>
      </c>
      <c r="L1933" s="17">
        <f>IF(AC1933="Local catalog","",IF(AG1933="Yes",IF(ISNUMBER(E1933),E1933,""),IF(I1933="Keep current",IF(ISNUMBER(E1933),E1933,""),IF(AH1933&lt;&gt;"Yes","",IF(I1933="Approve proposed",F1933,IF(AND(I1933="Use my price",AND(ISNUMBER(J1933),J1933&gt;0)),J1933,""))))))</f>
        <v>3.5</v>
      </c>
      <c r="M1933" t="str" s="7">
        <f>IF(AND(AG1933="Yes",OR(I1933="Approve proposed",I1933="Use my price")),"CHECK: protected price kept current",IF(OR(I1933="Unreviewed",I1933=""),"Pending review",IF(I1933="Hold","On hold",IF(I1933="Keep current",IF(ISNUMBER(E1933),"Kept current","CHECK: no confirmed current price"),IF(AH1933&lt;&gt;"Yes","CHECK: source needs review",IF(AND(I1933="Use my price",NOT(AND(ISNUMBER(J1933),J1933&gt;0))),"CHECK: enter a price above zero",IF(NOT(OR(I1933="Approve proposed",I1933="Use my price")),"CHECK: choose a listed decision",IF(OR(NOT(ISNUMBER(L1933)),L1933&lt;=0,NOT(ISNUMBER(Y1933)),Y1933&lt;=0,X1933&gt;=1),"CHECK: price or base unavailable",IF(L1933/(Y1933*(1-X1933))-1&lt;0,"CHECK: price below local base","Ready")))))))))</f>
        <v>Kept current</v>
      </c>
      <c r="N1933" s="18">
        <v>3.5</v>
      </c>
      <c r="O1933" s="19">
        <v>0.4</v>
      </c>
      <c r="P1933" s="14">
        <v>0.4</v>
      </c>
      <c r="Q1933" s="20">
        <f>IF(AND(ISNUMBER(L1933),ISNUMBER(Y1933),Y1933&gt;0,X1933&lt;1),ROUND(L1933/(Y1933*(1-X1933))-1,4),"")</f>
        <v>0.4</v>
      </c>
      <c r="R1933" s="12">
        <v>0</v>
      </c>
      <c r="S1933" s="13">
        <f>IF(AND(ISNUMBER(E1933),E1933&gt;0,ISNUMBER(F1933)),R1933*(F1933/E1933-1)*(1-'Start Here'!$B$16),0)</f>
        <v>0</v>
      </c>
      <c r="T1933" s="17">
        <f>IF(AND(M1933="Ready",OR(I1933="Approve proposed",AND(I1933="Use my price",AND(ISNUMBER(J1933),J1933&gt;0))),ISNUMBER(L1933),E1933&gt;0),R1933*(L1933/E1933-1)*(1-'Start Here'!$B$16),0)</f>
        <v>0</v>
      </c>
      <c r="U1933" t="str" s="6">
        <v>SNAP: preserve existing selling price; Currently hidden; do not activate automatically</v>
      </c>
      <c r="V1933" t="str" s="21">
        <v>No</v>
      </c>
      <c r="W1933" t="str" s="21">
        <v>No</v>
      </c>
      <c r="X1933" s="22">
        <v>0</v>
      </c>
      <c r="Y1933" s="18">
        <v>2.5</v>
      </c>
      <c r="AB1933" t="str" s="6">
        <v>2026-10-01 10:41:27 UTC</v>
      </c>
      <c r="AC1933" t="str" s="6">
        <v>Local Line cache</v>
      </c>
      <c r="AD1933" s="23">
        <v>928741</v>
      </c>
      <c r="AE1933" s="23">
        <v>676917</v>
      </c>
      <c r="AF1933" t="str" s="23">
        <v>928741:676917:snap</v>
      </c>
      <c r="AG1933" t="str" s="23">
        <v>Yes</v>
      </c>
      <c r="AH1933" t="str" s="23">
        <v>Yes</v>
      </c>
      <c r="AI1933" s="18">
        <v>0</v>
      </c>
    </row>
    <row r="1934" ht="32" customHeight="1">
      <c r="A1934" t="str" s="7">
        <v>Lone Wolf Ranch</v>
      </c>
      <c r="B1934" t="str" s="7">
        <v>Broccoli Microgreens</v>
      </c>
      <c r="C1934" t="str" s="7">
        <v>2 oz pk</v>
      </c>
      <c r="D1934" t="str" s="7">
        <v>Herd Share Members</v>
      </c>
      <c r="E1934" s="12">
        <v>7</v>
      </c>
      <c r="F1934" s="13">
        <v>7.56</v>
      </c>
      <c r="G1934" s="13">
        <f>IF(AND(ISNUMBER(E1934),ISNUMBER(F1934)),F1934-E1934,"")</f>
        <v>0.56</v>
      </c>
      <c r="H1934" s="14">
        <f>IF(AND(ISNUMBER(E1934),E1934&gt;0,ISNUMBER(F1934)),F1934/E1934-1,"")</f>
        <v>0.07999999999999985</v>
      </c>
      <c r="I1934" t="str" s="15">
        <v>Unreviewed</v>
      </c>
      <c r="J1934" s="16"/>
      <c r="K1934" t="str" s="15">
        <v/>
      </c>
      <c r="L1934" s="17" t="str">
        <f>IF(AC1934="Local catalog","",IF(AG1934="Yes",IF(ISNUMBER(E1934),E1934,""),IF(I1934="Keep current",IF(ISNUMBER(E1934),E1934,""),IF(AH1934&lt;&gt;"Yes","",IF(I1934="Approve proposed",F1934,IF(AND(I1934="Use my price",AND(ISNUMBER(J1934),J1934&gt;0)),J1934,""))))))</f>
        <v/>
      </c>
      <c r="M1934" t="str" s="7">
        <f>IF(AND(AG1934="Yes",OR(I1934="Approve proposed",I1934="Use my price")),"CHECK: protected price kept current",IF(OR(I1934="Unreviewed",I1934=""),"Pending review",IF(I1934="Hold","On hold",IF(I1934="Keep current",IF(ISNUMBER(E1934),"Kept current","CHECK: no confirmed current price"),IF(AH1934&lt;&gt;"Yes","CHECK: source needs review",IF(AND(I1934="Use my price",NOT(AND(ISNUMBER(J1934),J1934&gt;0))),"CHECK: enter a price above zero",IF(NOT(OR(I1934="Approve proposed",I1934="Use my price")),"CHECK: choose a listed decision",IF(OR(NOT(ISNUMBER(L1934)),L1934&lt;=0,NOT(ISNUMBER(Y1934)),Y1934&lt;=0,X1934&gt;=1),"CHECK: price or base unavailable",IF(L1934/(Y1934*(1-X1934))-1&lt;0,"CHECK: price below local base","Ready")))))))))</f>
        <v>Pending review</v>
      </c>
      <c r="N1934" s="18">
        <v>7</v>
      </c>
      <c r="O1934" s="19">
        <v>0.4</v>
      </c>
      <c r="P1934" s="14">
        <v>0.512</v>
      </c>
      <c r="Q1934" s="20" t="str">
        <f>IF(AND(ISNUMBER(L1934),ISNUMBER(Y1934),Y1934&gt;0,X1934&lt;1),ROUND(L1934/(Y1934*(1-X1934))-1,4),"")</f>
        <v/>
      </c>
      <c r="R1934" s="12">
        <v>154</v>
      </c>
      <c r="S1934" s="13">
        <f>IF(AND(ISNUMBER(E1934),E1934&gt;0,ISNUMBER(F1934)),R1934*(F1934/E1934-1)*(1-'Start Here'!$B$16),0)</f>
        <v>11.950399999999977</v>
      </c>
      <c r="T1934" s="17">
        <f>IF(AND(M1934="Ready",OR(I1934="Approve proposed",AND(I1934="Use my price",AND(ISNUMBER(J1934),J1934&gt;0))),ISNUMBER(L1934),E1934&gt;0),R1934*(L1934/E1934-1)*(1-'Start Here'!$B$16),0)</f>
        <v>0</v>
      </c>
      <c r="U1934" t="str" s="6">
        <v>Currently hidden; do not activate automatically</v>
      </c>
      <c r="V1934" t="str" s="21">
        <v>No</v>
      </c>
      <c r="W1934" t="str" s="21">
        <v>No</v>
      </c>
      <c r="X1934" s="22">
        <v>0</v>
      </c>
      <c r="Y1934" s="18">
        <v>5</v>
      </c>
      <c r="AB1934" t="str" s="6">
        <v>2026-10-01 10:41:27 UTC</v>
      </c>
      <c r="AC1934" t="str" s="6">
        <v>Local Line cache</v>
      </c>
      <c r="AD1934" s="23">
        <v>928741</v>
      </c>
      <c r="AE1934" s="23">
        <v>726764</v>
      </c>
      <c r="AF1934" t="str" s="23">
        <v>928741:726764:herdShare</v>
      </c>
      <c r="AG1934" t="str" s="23">
        <v>No</v>
      </c>
      <c r="AH1934" t="str" s="23">
        <v>Yes</v>
      </c>
      <c r="AI1934" s="18">
        <v>110</v>
      </c>
    </row>
    <row r="1935" ht="32" customHeight="1">
      <c r="A1935" t="str" s="7">
        <v>Lone Wolf Ranch</v>
      </c>
      <c r="B1935" t="str" s="7">
        <v>Broccoli Microgreens</v>
      </c>
      <c r="C1935" t="str" s="7">
        <v>2 oz pk</v>
      </c>
      <c r="D1935" t="str" s="7">
        <v>CSA Members</v>
      </c>
      <c r="E1935" s="12">
        <v>7</v>
      </c>
      <c r="F1935" s="13">
        <v>7.56</v>
      </c>
      <c r="G1935" s="13">
        <f>IF(AND(ISNUMBER(E1935),ISNUMBER(F1935)),F1935-E1935,"")</f>
        <v>0.56</v>
      </c>
      <c r="H1935" s="14">
        <f>IF(AND(ISNUMBER(E1935),E1935&gt;0,ISNUMBER(F1935)),F1935/E1935-1,"")</f>
        <v>0.07999999999999985</v>
      </c>
      <c r="I1935" t="str" s="15">
        <v>Unreviewed</v>
      </c>
      <c r="J1935" s="16"/>
      <c r="K1935" t="str" s="15">
        <v/>
      </c>
      <c r="L1935" s="17" t="str">
        <f>IF(AC1935="Local catalog","",IF(AG1935="Yes",IF(ISNUMBER(E1935),E1935,""),IF(I1935="Keep current",IF(ISNUMBER(E1935),E1935,""),IF(AH1935&lt;&gt;"Yes","",IF(I1935="Approve proposed",F1935,IF(AND(I1935="Use my price",AND(ISNUMBER(J1935),J1935&gt;0)),J1935,""))))))</f>
        <v/>
      </c>
      <c r="M1935" t="str" s="7">
        <f>IF(AND(AG1935="Yes",OR(I1935="Approve proposed",I1935="Use my price")),"CHECK: protected price kept current",IF(OR(I1935="Unreviewed",I1935=""),"Pending review",IF(I1935="Hold","On hold",IF(I1935="Keep current",IF(ISNUMBER(E1935),"Kept current","CHECK: no confirmed current price"),IF(AH1935&lt;&gt;"Yes","CHECK: source needs review",IF(AND(I1935="Use my price",NOT(AND(ISNUMBER(J1935),J1935&gt;0))),"CHECK: enter a price above zero",IF(NOT(OR(I1935="Approve proposed",I1935="Use my price")),"CHECK: choose a listed decision",IF(OR(NOT(ISNUMBER(L1935)),L1935&lt;=0,NOT(ISNUMBER(Y1935)),Y1935&lt;=0,X1935&gt;=1),"CHECK: price or base unavailable",IF(L1935/(Y1935*(1-X1935))-1&lt;0,"CHECK: price below local base","Ready")))))))))</f>
        <v>Pending review</v>
      </c>
      <c r="N1935" s="18">
        <v>7</v>
      </c>
      <c r="O1935" s="19">
        <v>0.4</v>
      </c>
      <c r="P1935" s="14">
        <v>0.512</v>
      </c>
      <c r="Q1935" s="20" t="str">
        <f>IF(AND(ISNUMBER(L1935),ISNUMBER(Y1935),Y1935&gt;0,X1935&lt;1),ROUND(L1935/(Y1935*(1-X1935))-1,4),"")</f>
        <v/>
      </c>
      <c r="R1935" s="12">
        <v>0</v>
      </c>
      <c r="S1935" s="13">
        <f>IF(AND(ISNUMBER(E1935),E1935&gt;0,ISNUMBER(F1935)),R1935*(F1935/E1935-1)*(1-'Start Here'!$B$16),0)</f>
        <v>0</v>
      </c>
      <c r="T1935" s="17">
        <f>IF(AND(M1935="Ready",OR(I1935="Approve proposed",AND(I1935="Use my price",AND(ISNUMBER(J1935),J1935&gt;0))),ISNUMBER(L1935),E1935&gt;0),R1935*(L1935/E1935-1)*(1-'Start Here'!$B$16),0)</f>
        <v>0</v>
      </c>
      <c r="U1935" t="str" s="6">
        <v>Currently hidden; do not activate automatically</v>
      </c>
      <c r="V1935" t="str" s="21">
        <v>No</v>
      </c>
      <c r="W1935" t="str" s="21">
        <v>No</v>
      </c>
      <c r="X1935" s="22">
        <v>0</v>
      </c>
      <c r="Y1935" s="18">
        <v>5</v>
      </c>
      <c r="AB1935" t="str" s="6">
        <v>2026-10-01 10:41:27 UTC</v>
      </c>
      <c r="AC1935" t="str" s="6">
        <v>Local Line cache</v>
      </c>
      <c r="AD1935" s="23">
        <v>928741</v>
      </c>
      <c r="AE1935" s="23">
        <v>726764</v>
      </c>
      <c r="AF1935" t="str" s="23">
        <v>928741:726764:member</v>
      </c>
      <c r="AG1935" t="str" s="23">
        <v>No</v>
      </c>
      <c r="AH1935" t="str" s="23">
        <v>Yes</v>
      </c>
      <c r="AI1935" s="18">
        <v>0</v>
      </c>
    </row>
    <row r="1936" ht="32" customHeight="1">
      <c r="A1936" t="str" s="7">
        <v>Lone Wolf Ranch</v>
      </c>
      <c r="B1936" t="str" s="7">
        <v>Broccoli Microgreens</v>
      </c>
      <c r="C1936" t="str" s="7">
        <v>2 oz pk</v>
      </c>
      <c r="D1936" t="str" s="7">
        <v>Guest Basket</v>
      </c>
      <c r="E1936" s="12">
        <v>7</v>
      </c>
      <c r="F1936" s="13">
        <v>7.56</v>
      </c>
      <c r="G1936" s="13">
        <f>IF(AND(ISNUMBER(E1936),ISNUMBER(F1936)),F1936-E1936,"")</f>
        <v>0.56</v>
      </c>
      <c r="H1936" s="14">
        <f>IF(AND(ISNUMBER(E1936),E1936&gt;0,ISNUMBER(F1936)),F1936/E1936-1,"")</f>
        <v>0.07999999999999985</v>
      </c>
      <c r="I1936" t="str" s="15">
        <v>Unreviewed</v>
      </c>
      <c r="J1936" s="16"/>
      <c r="K1936" t="str" s="15">
        <v/>
      </c>
      <c r="L1936" s="17" t="str">
        <f>IF(AC1936="Local catalog","",IF(AG1936="Yes",IF(ISNUMBER(E1936),E1936,""),IF(I1936="Keep current",IF(ISNUMBER(E1936),E1936,""),IF(AH1936&lt;&gt;"Yes","",IF(I1936="Approve proposed",F1936,IF(AND(I1936="Use my price",AND(ISNUMBER(J1936),J1936&gt;0)),J1936,""))))))</f>
        <v/>
      </c>
      <c r="M1936" t="str" s="7">
        <f>IF(AND(AG1936="Yes",OR(I1936="Approve proposed",I1936="Use my price")),"CHECK: protected price kept current",IF(OR(I1936="Unreviewed",I1936=""),"Pending review",IF(I1936="Hold","On hold",IF(I1936="Keep current",IF(ISNUMBER(E1936),"Kept current","CHECK: no confirmed current price"),IF(AH1936&lt;&gt;"Yes","CHECK: source needs review",IF(AND(I1936="Use my price",NOT(AND(ISNUMBER(J1936),J1936&gt;0))),"CHECK: enter a price above zero",IF(NOT(OR(I1936="Approve proposed",I1936="Use my price")),"CHECK: choose a listed decision",IF(OR(NOT(ISNUMBER(L1936)),L1936&lt;=0,NOT(ISNUMBER(Y1936)),Y1936&lt;=0,X1936&gt;=1),"CHECK: price or base unavailable",IF(L1936/(Y1936*(1-X1936))-1&lt;0,"CHECK: price below local base","Ready")))))))))</f>
        <v>Pending review</v>
      </c>
      <c r="N1936" s="18">
        <v>7</v>
      </c>
      <c r="O1936" s="19">
        <v>0.4</v>
      </c>
      <c r="P1936" s="14">
        <v>0.512</v>
      </c>
      <c r="Q1936" s="20" t="str">
        <f>IF(AND(ISNUMBER(L1936),ISNUMBER(Y1936),Y1936&gt;0,X1936&lt;1),ROUND(L1936/(Y1936*(1-X1936))-1,4),"")</f>
        <v/>
      </c>
      <c r="R1936" s="12">
        <v>21</v>
      </c>
      <c r="S1936" s="13">
        <f>IF(AND(ISNUMBER(E1936),E1936&gt;0,ISNUMBER(F1936)),R1936*(F1936/E1936-1)*(1-'Start Here'!$B$16),0)</f>
        <v>1.6295999999999968</v>
      </c>
      <c r="T1936" s="17">
        <f>IF(AND(M1936="Ready",OR(I1936="Approve proposed",AND(I1936="Use my price",AND(ISNUMBER(J1936),J1936&gt;0))),ISNUMBER(L1936),E1936&gt;0),R1936*(L1936/E1936-1)*(1-'Start Here'!$B$16),0)</f>
        <v>0</v>
      </c>
      <c r="U1936" t="str" s="6">
        <v>Currently hidden; do not activate automatically</v>
      </c>
      <c r="V1936" t="str" s="21">
        <v>No</v>
      </c>
      <c r="W1936" t="str" s="21">
        <v>No</v>
      </c>
      <c r="X1936" s="22">
        <v>0</v>
      </c>
      <c r="Y1936" s="18">
        <v>5</v>
      </c>
      <c r="AB1936" t="str" s="6">
        <v>2026-10-01 10:41:27 UTC</v>
      </c>
      <c r="AC1936" t="str" s="6">
        <v>Local Line cache</v>
      </c>
      <c r="AD1936" s="23">
        <v>928741</v>
      </c>
      <c r="AE1936" s="23">
        <v>726764</v>
      </c>
      <c r="AF1936" t="str" s="23">
        <v>928741:726764:guest</v>
      </c>
      <c r="AG1936" t="str" s="23">
        <v>No</v>
      </c>
      <c r="AH1936" t="str" s="23">
        <v>Yes</v>
      </c>
      <c r="AI1936" s="18">
        <v>15</v>
      </c>
    </row>
    <row r="1937" ht="32" customHeight="1">
      <c r="A1937" t="str" s="7">
        <v>Lone Wolf Ranch</v>
      </c>
      <c r="B1937" t="str" s="7">
        <v>Broccoli Microgreens</v>
      </c>
      <c r="C1937" t="str" s="7">
        <v>2 oz pk</v>
      </c>
      <c r="D1937" t="str" s="7">
        <v>SNAP</v>
      </c>
      <c r="E1937" s="12">
        <v>7</v>
      </c>
      <c r="F1937" s="13">
        <v>7</v>
      </c>
      <c r="G1937" s="13">
        <f>IF(AND(ISNUMBER(E1937),ISNUMBER(F1937)),F1937-E1937,"")</f>
        <v>0</v>
      </c>
      <c r="H1937" s="14">
        <f>IF(AND(ISNUMBER(E1937),E1937&gt;0,ISNUMBER(F1937)),F1937/E1937-1,"")</f>
        <v>0</v>
      </c>
      <c r="I1937" t="str" s="15">
        <v>Keep current</v>
      </c>
      <c r="J1937" s="16"/>
      <c r="K1937" t="str" s="15">
        <v/>
      </c>
      <c r="L1937" s="17">
        <f>IF(AC1937="Local catalog","",IF(AG1937="Yes",IF(ISNUMBER(E1937),E1937,""),IF(I1937="Keep current",IF(ISNUMBER(E1937),E1937,""),IF(AH1937&lt;&gt;"Yes","",IF(I1937="Approve proposed",F1937,IF(AND(I1937="Use my price",AND(ISNUMBER(J1937),J1937&gt;0)),J1937,""))))))</f>
        <v>7</v>
      </c>
      <c r="M1937" t="str" s="7">
        <f>IF(AND(AG1937="Yes",OR(I1937="Approve proposed",I1937="Use my price")),"CHECK: protected price kept current",IF(OR(I1937="Unreviewed",I1937=""),"Pending review",IF(I1937="Hold","On hold",IF(I1937="Keep current",IF(ISNUMBER(E1937),"Kept current","CHECK: no confirmed current price"),IF(AH1937&lt;&gt;"Yes","CHECK: source needs review",IF(AND(I1937="Use my price",NOT(AND(ISNUMBER(J1937),J1937&gt;0))),"CHECK: enter a price above zero",IF(NOT(OR(I1937="Approve proposed",I1937="Use my price")),"CHECK: choose a listed decision",IF(OR(NOT(ISNUMBER(L1937)),L1937&lt;=0,NOT(ISNUMBER(Y1937)),Y1937&lt;=0,X1937&gt;=1),"CHECK: price or base unavailable",IF(L1937/(Y1937*(1-X1937))-1&lt;0,"CHECK: price below local base","Ready")))))))))</f>
        <v>Kept current</v>
      </c>
      <c r="N1937" s="18">
        <v>7</v>
      </c>
      <c r="O1937" s="19">
        <v>0.4</v>
      </c>
      <c r="P1937" s="14">
        <v>0.4</v>
      </c>
      <c r="Q1937" s="20">
        <f>IF(AND(ISNUMBER(L1937),ISNUMBER(Y1937),Y1937&gt;0,X1937&lt;1),ROUND(L1937/(Y1937*(1-X1937))-1,4),"")</f>
        <v>0.4</v>
      </c>
      <c r="R1937" s="12">
        <v>0</v>
      </c>
      <c r="S1937" s="13">
        <f>IF(AND(ISNUMBER(E1937),E1937&gt;0,ISNUMBER(F1937)),R1937*(F1937/E1937-1)*(1-'Start Here'!$B$16),0)</f>
        <v>0</v>
      </c>
      <c r="T1937" s="17">
        <f>IF(AND(M1937="Ready",OR(I1937="Approve proposed",AND(I1937="Use my price",AND(ISNUMBER(J1937),J1937&gt;0))),ISNUMBER(L1937),E1937&gt;0),R1937*(L1937/E1937-1)*(1-'Start Here'!$B$16),0)</f>
        <v>0</v>
      </c>
      <c r="U1937" t="str" s="6">
        <v>SNAP: preserve existing selling price; Currently hidden; do not activate automatically</v>
      </c>
      <c r="V1937" t="str" s="21">
        <v>No</v>
      </c>
      <c r="W1937" t="str" s="21">
        <v>No</v>
      </c>
      <c r="X1937" s="22">
        <v>0</v>
      </c>
      <c r="Y1937" s="18">
        <v>5</v>
      </c>
      <c r="AB1937" t="str" s="6">
        <v>2026-10-01 10:41:27 UTC</v>
      </c>
      <c r="AC1937" t="str" s="6">
        <v>Local Line cache</v>
      </c>
      <c r="AD1937" s="23">
        <v>928741</v>
      </c>
      <c r="AE1937" s="23">
        <v>726764</v>
      </c>
      <c r="AF1937" t="str" s="23">
        <v>928741:726764:snap</v>
      </c>
      <c r="AG1937" t="str" s="23">
        <v>Yes</v>
      </c>
      <c r="AH1937" t="str" s="23">
        <v>Yes</v>
      </c>
      <c r="AI1937" s="18">
        <v>0</v>
      </c>
    </row>
    <row r="1938" ht="32" customHeight="1">
      <c r="A1938" t="str" s="7">
        <v>Lone Wolf Ranch</v>
      </c>
      <c r="B1938" t="str" s="7">
        <v>Purple Radish Microgreens</v>
      </c>
      <c r="C1938" t="str" s="7">
        <v>1 oz. pk</v>
      </c>
      <c r="D1938" t="str" s="7">
        <v>Herd Share Members</v>
      </c>
      <c r="E1938" s="12">
        <v>3.5</v>
      </c>
      <c r="F1938" s="13">
        <v>3.78</v>
      </c>
      <c r="G1938" s="13">
        <f>IF(AND(ISNUMBER(E1938),ISNUMBER(F1938)),F1938-E1938,"")</f>
        <v>0.28</v>
      </c>
      <c r="H1938" s="14">
        <f>IF(AND(ISNUMBER(E1938),E1938&gt;0,ISNUMBER(F1938)),F1938/E1938-1,"")</f>
        <v>0.07999999999999985</v>
      </c>
      <c r="I1938" t="str" s="15">
        <v>Unreviewed</v>
      </c>
      <c r="J1938" s="16"/>
      <c r="K1938" t="str" s="15">
        <v/>
      </c>
      <c r="L1938" s="17" t="str">
        <f>IF(AC1938="Local catalog","",IF(AG1938="Yes",IF(ISNUMBER(E1938),E1938,""),IF(I1938="Keep current",IF(ISNUMBER(E1938),E1938,""),IF(AH1938&lt;&gt;"Yes","",IF(I1938="Approve proposed",F1938,IF(AND(I1938="Use my price",AND(ISNUMBER(J1938),J1938&gt;0)),J1938,""))))))</f>
        <v/>
      </c>
      <c r="M1938" t="str" s="7">
        <f>IF(AND(AG1938="Yes",OR(I1938="Approve proposed",I1938="Use my price")),"CHECK: protected price kept current",IF(OR(I1938="Unreviewed",I1938=""),"Pending review",IF(I1938="Hold","On hold",IF(I1938="Keep current",IF(ISNUMBER(E1938),"Kept current","CHECK: no confirmed current price"),IF(AH1938&lt;&gt;"Yes","CHECK: source needs review",IF(AND(I1938="Use my price",NOT(AND(ISNUMBER(J1938),J1938&gt;0))),"CHECK: enter a price above zero",IF(NOT(OR(I1938="Approve proposed",I1938="Use my price")),"CHECK: choose a listed decision",IF(OR(NOT(ISNUMBER(L1938)),L1938&lt;=0,NOT(ISNUMBER(Y1938)),Y1938&lt;=0,X1938&gt;=1),"CHECK: price or base unavailable",IF(L1938/(Y1938*(1-X1938))-1&lt;0,"CHECK: price below local base","Ready")))))))))</f>
        <v>Pending review</v>
      </c>
      <c r="N1938" s="18">
        <v>3.5</v>
      </c>
      <c r="O1938" s="19">
        <v>0.4</v>
      </c>
      <c r="P1938" s="14">
        <v>0.512</v>
      </c>
      <c r="Q1938" s="20" t="str">
        <f>IF(AND(ISNUMBER(L1938),ISNUMBER(Y1938),Y1938&gt;0,X1938&lt;1),ROUND(L1938/(Y1938*(1-X1938))-1,4),"")</f>
        <v/>
      </c>
      <c r="R1938" s="12">
        <v>38.5</v>
      </c>
      <c r="S1938" s="13">
        <f>IF(AND(ISNUMBER(E1938),E1938&gt;0,ISNUMBER(F1938)),R1938*(F1938/E1938-1)*(1-'Start Here'!$B$16),0)</f>
        <v>2.9875999999999943</v>
      </c>
      <c r="T1938" s="17">
        <f>IF(AND(M1938="Ready",OR(I1938="Approve proposed",AND(I1938="Use my price",AND(ISNUMBER(J1938),J1938&gt;0))),ISNUMBER(L1938),E1938&gt;0),R1938*(L1938/E1938-1)*(1-'Start Here'!$B$16),0)</f>
        <v>0</v>
      </c>
      <c r="U1938" t="str" s="6">
        <v>Currently hidden; do not activate automatically</v>
      </c>
      <c r="V1938" t="str" s="21">
        <v>No</v>
      </c>
      <c r="W1938" t="str" s="21">
        <v>No</v>
      </c>
      <c r="X1938" s="22">
        <v>0</v>
      </c>
      <c r="Y1938" s="18">
        <v>2.5</v>
      </c>
      <c r="AB1938" t="str" s="6">
        <v>2026-10-01 10:41:27 UTC</v>
      </c>
      <c r="AC1938" t="str" s="6">
        <v>Local Line cache</v>
      </c>
      <c r="AD1938" s="23">
        <v>928742</v>
      </c>
      <c r="AE1938" s="23">
        <v>676918</v>
      </c>
      <c r="AF1938" t="str" s="23">
        <v>928742:676918:herdShare</v>
      </c>
      <c r="AG1938" t="str" s="23">
        <v>No</v>
      </c>
      <c r="AH1938" t="str" s="23">
        <v>Yes</v>
      </c>
      <c r="AI1938" s="18">
        <v>27.5</v>
      </c>
    </row>
    <row r="1939" ht="32" customHeight="1">
      <c r="A1939" t="str" s="7">
        <v>Lone Wolf Ranch</v>
      </c>
      <c r="B1939" t="str" s="7">
        <v>Purple Radish Microgreens</v>
      </c>
      <c r="C1939" t="str" s="7">
        <v>1 oz. pk</v>
      </c>
      <c r="D1939" t="str" s="7">
        <v>CSA Members</v>
      </c>
      <c r="E1939" s="12">
        <v>3.5</v>
      </c>
      <c r="F1939" s="13">
        <v>3.78</v>
      </c>
      <c r="G1939" s="13">
        <f>IF(AND(ISNUMBER(E1939),ISNUMBER(F1939)),F1939-E1939,"")</f>
        <v>0.28</v>
      </c>
      <c r="H1939" s="14">
        <f>IF(AND(ISNUMBER(E1939),E1939&gt;0,ISNUMBER(F1939)),F1939/E1939-1,"")</f>
        <v>0.07999999999999985</v>
      </c>
      <c r="I1939" t="str" s="15">
        <v>Unreviewed</v>
      </c>
      <c r="J1939" s="16"/>
      <c r="K1939" t="str" s="15">
        <v/>
      </c>
      <c r="L1939" s="17" t="str">
        <f>IF(AC1939="Local catalog","",IF(AG1939="Yes",IF(ISNUMBER(E1939),E1939,""),IF(I1939="Keep current",IF(ISNUMBER(E1939),E1939,""),IF(AH1939&lt;&gt;"Yes","",IF(I1939="Approve proposed",F1939,IF(AND(I1939="Use my price",AND(ISNUMBER(J1939),J1939&gt;0)),J1939,""))))))</f>
        <v/>
      </c>
      <c r="M1939" t="str" s="7">
        <f>IF(AND(AG1939="Yes",OR(I1939="Approve proposed",I1939="Use my price")),"CHECK: protected price kept current",IF(OR(I1939="Unreviewed",I1939=""),"Pending review",IF(I1939="Hold","On hold",IF(I1939="Keep current",IF(ISNUMBER(E1939),"Kept current","CHECK: no confirmed current price"),IF(AH1939&lt;&gt;"Yes","CHECK: source needs review",IF(AND(I1939="Use my price",NOT(AND(ISNUMBER(J1939),J1939&gt;0))),"CHECK: enter a price above zero",IF(NOT(OR(I1939="Approve proposed",I1939="Use my price")),"CHECK: choose a listed decision",IF(OR(NOT(ISNUMBER(L1939)),L1939&lt;=0,NOT(ISNUMBER(Y1939)),Y1939&lt;=0,X1939&gt;=1),"CHECK: price or base unavailable",IF(L1939/(Y1939*(1-X1939))-1&lt;0,"CHECK: price below local base","Ready")))))))))</f>
        <v>Pending review</v>
      </c>
      <c r="N1939" s="18">
        <v>3.5</v>
      </c>
      <c r="O1939" s="19">
        <v>0.4</v>
      </c>
      <c r="P1939" s="14">
        <v>0.512</v>
      </c>
      <c r="Q1939" s="20" t="str">
        <f>IF(AND(ISNUMBER(L1939),ISNUMBER(Y1939),Y1939&gt;0,X1939&lt;1),ROUND(L1939/(Y1939*(1-X1939))-1,4),"")</f>
        <v/>
      </c>
      <c r="R1939" s="12">
        <v>0</v>
      </c>
      <c r="S1939" s="13">
        <f>IF(AND(ISNUMBER(E1939),E1939&gt;0,ISNUMBER(F1939)),R1939*(F1939/E1939-1)*(1-'Start Here'!$B$16),0)</f>
        <v>0</v>
      </c>
      <c r="T1939" s="17">
        <f>IF(AND(M1939="Ready",OR(I1939="Approve proposed",AND(I1939="Use my price",AND(ISNUMBER(J1939),J1939&gt;0))),ISNUMBER(L1939),E1939&gt;0),R1939*(L1939/E1939-1)*(1-'Start Here'!$B$16),0)</f>
        <v>0</v>
      </c>
      <c r="U1939" t="str" s="6">
        <v>Currently hidden; do not activate automatically</v>
      </c>
      <c r="V1939" t="str" s="21">
        <v>No</v>
      </c>
      <c r="W1939" t="str" s="21">
        <v>No</v>
      </c>
      <c r="X1939" s="22">
        <v>0</v>
      </c>
      <c r="Y1939" s="18">
        <v>2.5</v>
      </c>
      <c r="AB1939" t="str" s="6">
        <v>2026-10-01 10:41:27 UTC</v>
      </c>
      <c r="AC1939" t="str" s="6">
        <v>Local Line cache</v>
      </c>
      <c r="AD1939" s="23">
        <v>928742</v>
      </c>
      <c r="AE1939" s="23">
        <v>676918</v>
      </c>
      <c r="AF1939" t="str" s="23">
        <v>928742:676918:member</v>
      </c>
      <c r="AG1939" t="str" s="23">
        <v>No</v>
      </c>
      <c r="AH1939" t="str" s="23">
        <v>Yes</v>
      </c>
      <c r="AI1939" s="18">
        <v>0</v>
      </c>
    </row>
    <row r="1940" ht="32" customHeight="1">
      <c r="A1940" t="str" s="7">
        <v>Lone Wolf Ranch</v>
      </c>
      <c r="B1940" t="str" s="7">
        <v>Purple Radish Microgreens</v>
      </c>
      <c r="C1940" t="str" s="7">
        <v>1 oz. pk</v>
      </c>
      <c r="D1940" t="str" s="7">
        <v>Guest Basket</v>
      </c>
      <c r="E1940" s="12">
        <v>3.5</v>
      </c>
      <c r="F1940" s="13">
        <v>3.78</v>
      </c>
      <c r="G1940" s="13">
        <f>IF(AND(ISNUMBER(E1940),ISNUMBER(F1940)),F1940-E1940,"")</f>
        <v>0.28</v>
      </c>
      <c r="H1940" s="14">
        <f>IF(AND(ISNUMBER(E1940),E1940&gt;0,ISNUMBER(F1940)),F1940/E1940-1,"")</f>
        <v>0.07999999999999985</v>
      </c>
      <c r="I1940" t="str" s="15">
        <v>Unreviewed</v>
      </c>
      <c r="J1940" s="16"/>
      <c r="K1940" t="str" s="15">
        <v/>
      </c>
      <c r="L1940" s="17" t="str">
        <f>IF(AC1940="Local catalog","",IF(AG1940="Yes",IF(ISNUMBER(E1940),E1940,""),IF(I1940="Keep current",IF(ISNUMBER(E1940),E1940,""),IF(AH1940&lt;&gt;"Yes","",IF(I1940="Approve proposed",F1940,IF(AND(I1940="Use my price",AND(ISNUMBER(J1940),J1940&gt;0)),J1940,""))))))</f>
        <v/>
      </c>
      <c r="M1940" t="str" s="7">
        <f>IF(AND(AG1940="Yes",OR(I1940="Approve proposed",I1940="Use my price")),"CHECK: protected price kept current",IF(OR(I1940="Unreviewed",I1940=""),"Pending review",IF(I1940="Hold","On hold",IF(I1940="Keep current",IF(ISNUMBER(E1940),"Kept current","CHECK: no confirmed current price"),IF(AH1940&lt;&gt;"Yes","CHECK: source needs review",IF(AND(I1940="Use my price",NOT(AND(ISNUMBER(J1940),J1940&gt;0))),"CHECK: enter a price above zero",IF(NOT(OR(I1940="Approve proposed",I1940="Use my price")),"CHECK: choose a listed decision",IF(OR(NOT(ISNUMBER(L1940)),L1940&lt;=0,NOT(ISNUMBER(Y1940)),Y1940&lt;=0,X1940&gt;=1),"CHECK: price or base unavailable",IF(L1940/(Y1940*(1-X1940))-1&lt;0,"CHECK: price below local base","Ready")))))))))</f>
        <v>Pending review</v>
      </c>
      <c r="N1940" s="18">
        <v>3.5</v>
      </c>
      <c r="O1940" s="19">
        <v>0.4</v>
      </c>
      <c r="P1940" s="14">
        <v>0.512</v>
      </c>
      <c r="Q1940" s="20" t="str">
        <f>IF(AND(ISNUMBER(L1940),ISNUMBER(Y1940),Y1940&gt;0,X1940&lt;1),ROUND(L1940/(Y1940*(1-X1940))-1,4),"")</f>
        <v/>
      </c>
      <c r="R1940" s="12">
        <v>0</v>
      </c>
      <c r="S1940" s="13">
        <f>IF(AND(ISNUMBER(E1940),E1940&gt;0,ISNUMBER(F1940)),R1940*(F1940/E1940-1)*(1-'Start Here'!$B$16),0)</f>
        <v>0</v>
      </c>
      <c r="T1940" s="17">
        <f>IF(AND(M1940="Ready",OR(I1940="Approve proposed",AND(I1940="Use my price",AND(ISNUMBER(J1940),J1940&gt;0))),ISNUMBER(L1940),E1940&gt;0),R1940*(L1940/E1940-1)*(1-'Start Here'!$B$16),0)</f>
        <v>0</v>
      </c>
      <c r="U1940" t="str" s="6">
        <v>Currently hidden; do not activate automatically</v>
      </c>
      <c r="V1940" t="str" s="21">
        <v>No</v>
      </c>
      <c r="W1940" t="str" s="21">
        <v>No</v>
      </c>
      <c r="X1940" s="22">
        <v>0</v>
      </c>
      <c r="Y1940" s="18">
        <v>2.5</v>
      </c>
      <c r="AB1940" t="str" s="6">
        <v>2026-10-01 10:41:27 UTC</v>
      </c>
      <c r="AC1940" t="str" s="6">
        <v>Local Line cache</v>
      </c>
      <c r="AD1940" s="23">
        <v>928742</v>
      </c>
      <c r="AE1940" s="23">
        <v>676918</v>
      </c>
      <c r="AF1940" t="str" s="23">
        <v>928742:676918:guest</v>
      </c>
      <c r="AG1940" t="str" s="23">
        <v>No</v>
      </c>
      <c r="AH1940" t="str" s="23">
        <v>Yes</v>
      </c>
      <c r="AI1940" s="18">
        <v>0</v>
      </c>
    </row>
    <row r="1941" ht="32" customHeight="1">
      <c r="A1941" t="str" s="7">
        <v>Lone Wolf Ranch</v>
      </c>
      <c r="B1941" t="str" s="7">
        <v>Purple Radish Microgreens</v>
      </c>
      <c r="C1941" t="str" s="7">
        <v>1 oz. pk</v>
      </c>
      <c r="D1941" t="str" s="7">
        <v>SNAP</v>
      </c>
      <c r="E1941" s="12">
        <v>3.5</v>
      </c>
      <c r="F1941" s="13">
        <v>3.5</v>
      </c>
      <c r="G1941" s="13">
        <f>IF(AND(ISNUMBER(E1941),ISNUMBER(F1941)),F1941-E1941,"")</f>
        <v>0</v>
      </c>
      <c r="H1941" s="14">
        <f>IF(AND(ISNUMBER(E1941),E1941&gt;0,ISNUMBER(F1941)),F1941/E1941-1,"")</f>
        <v>0</v>
      </c>
      <c r="I1941" t="str" s="15">
        <v>Keep current</v>
      </c>
      <c r="J1941" s="16"/>
      <c r="K1941" t="str" s="15">
        <v/>
      </c>
      <c r="L1941" s="17">
        <f>IF(AC1941="Local catalog","",IF(AG1941="Yes",IF(ISNUMBER(E1941),E1941,""),IF(I1941="Keep current",IF(ISNUMBER(E1941),E1941,""),IF(AH1941&lt;&gt;"Yes","",IF(I1941="Approve proposed",F1941,IF(AND(I1941="Use my price",AND(ISNUMBER(J1941),J1941&gt;0)),J1941,""))))))</f>
        <v>3.5</v>
      </c>
      <c r="M1941" t="str" s="7">
        <f>IF(AND(AG1941="Yes",OR(I1941="Approve proposed",I1941="Use my price")),"CHECK: protected price kept current",IF(OR(I1941="Unreviewed",I1941=""),"Pending review",IF(I1941="Hold","On hold",IF(I1941="Keep current",IF(ISNUMBER(E1941),"Kept current","CHECK: no confirmed current price"),IF(AH1941&lt;&gt;"Yes","CHECK: source needs review",IF(AND(I1941="Use my price",NOT(AND(ISNUMBER(J1941),J1941&gt;0))),"CHECK: enter a price above zero",IF(NOT(OR(I1941="Approve proposed",I1941="Use my price")),"CHECK: choose a listed decision",IF(OR(NOT(ISNUMBER(L1941)),L1941&lt;=0,NOT(ISNUMBER(Y1941)),Y1941&lt;=0,X1941&gt;=1),"CHECK: price or base unavailable",IF(L1941/(Y1941*(1-X1941))-1&lt;0,"CHECK: price below local base","Ready")))))))))</f>
        <v>Kept current</v>
      </c>
      <c r="N1941" s="18">
        <v>3.5</v>
      </c>
      <c r="O1941" s="19">
        <v>0.4</v>
      </c>
      <c r="P1941" s="14">
        <v>0.4</v>
      </c>
      <c r="Q1941" s="20">
        <f>IF(AND(ISNUMBER(L1941),ISNUMBER(Y1941),Y1941&gt;0,X1941&lt;1),ROUND(L1941/(Y1941*(1-X1941))-1,4),"")</f>
        <v>0.4</v>
      </c>
      <c r="R1941" s="12">
        <v>0</v>
      </c>
      <c r="S1941" s="13">
        <f>IF(AND(ISNUMBER(E1941),E1941&gt;0,ISNUMBER(F1941)),R1941*(F1941/E1941-1)*(1-'Start Here'!$B$16),0)</f>
        <v>0</v>
      </c>
      <c r="T1941" s="17">
        <f>IF(AND(M1941="Ready",OR(I1941="Approve proposed",AND(I1941="Use my price",AND(ISNUMBER(J1941),J1941&gt;0))),ISNUMBER(L1941),E1941&gt;0),R1941*(L1941/E1941-1)*(1-'Start Here'!$B$16),0)</f>
        <v>0</v>
      </c>
      <c r="U1941" t="str" s="6">
        <v>SNAP: preserve existing selling price; Currently hidden; do not activate automatically</v>
      </c>
      <c r="V1941" t="str" s="21">
        <v>No</v>
      </c>
      <c r="W1941" t="str" s="21">
        <v>No</v>
      </c>
      <c r="X1941" s="22">
        <v>0</v>
      </c>
      <c r="Y1941" s="18">
        <v>2.5</v>
      </c>
      <c r="AB1941" t="str" s="6">
        <v>2026-10-01 10:41:27 UTC</v>
      </c>
      <c r="AC1941" t="str" s="6">
        <v>Local Line cache</v>
      </c>
      <c r="AD1941" s="23">
        <v>928742</v>
      </c>
      <c r="AE1941" s="23">
        <v>676918</v>
      </c>
      <c r="AF1941" t="str" s="23">
        <v>928742:676918:snap</v>
      </c>
      <c r="AG1941" t="str" s="23">
        <v>Yes</v>
      </c>
      <c r="AH1941" t="str" s="23">
        <v>Yes</v>
      </c>
      <c r="AI1941" s="18">
        <v>0</v>
      </c>
    </row>
    <row r="1942" ht="32" customHeight="1">
      <c r="A1942" t="str" s="7">
        <v>Lone Wolf Ranch</v>
      </c>
      <c r="B1942" t="str" s="7">
        <v>Purple Radish Microgreens</v>
      </c>
      <c r="C1942" t="str" s="7">
        <v>2 oz pk</v>
      </c>
      <c r="D1942" t="str" s="7">
        <v>Herd Share Members</v>
      </c>
      <c r="E1942" s="12">
        <v>7</v>
      </c>
      <c r="F1942" s="13">
        <v>7.56</v>
      </c>
      <c r="G1942" s="13">
        <f>IF(AND(ISNUMBER(E1942),ISNUMBER(F1942)),F1942-E1942,"")</f>
        <v>0.56</v>
      </c>
      <c r="H1942" s="14">
        <f>IF(AND(ISNUMBER(E1942),E1942&gt;0,ISNUMBER(F1942)),F1942/E1942-1,"")</f>
        <v>0.07999999999999985</v>
      </c>
      <c r="I1942" t="str" s="15">
        <v>Unreviewed</v>
      </c>
      <c r="J1942" s="16"/>
      <c r="K1942" t="str" s="15">
        <v/>
      </c>
      <c r="L1942" s="17" t="str">
        <f>IF(AC1942="Local catalog","",IF(AG1942="Yes",IF(ISNUMBER(E1942),E1942,""),IF(I1942="Keep current",IF(ISNUMBER(E1942),E1942,""),IF(AH1942&lt;&gt;"Yes","",IF(I1942="Approve proposed",F1942,IF(AND(I1942="Use my price",AND(ISNUMBER(J1942),J1942&gt;0)),J1942,""))))))</f>
        <v/>
      </c>
      <c r="M1942" t="str" s="7">
        <f>IF(AND(AG1942="Yes",OR(I1942="Approve proposed",I1942="Use my price")),"CHECK: protected price kept current",IF(OR(I1942="Unreviewed",I1942=""),"Pending review",IF(I1942="Hold","On hold",IF(I1942="Keep current",IF(ISNUMBER(E1942),"Kept current","CHECK: no confirmed current price"),IF(AH1942&lt;&gt;"Yes","CHECK: source needs review",IF(AND(I1942="Use my price",NOT(AND(ISNUMBER(J1942),J1942&gt;0))),"CHECK: enter a price above zero",IF(NOT(OR(I1942="Approve proposed",I1942="Use my price")),"CHECK: choose a listed decision",IF(OR(NOT(ISNUMBER(L1942)),L1942&lt;=0,NOT(ISNUMBER(Y1942)),Y1942&lt;=0,X1942&gt;=1),"CHECK: price or base unavailable",IF(L1942/(Y1942*(1-X1942))-1&lt;0,"CHECK: price below local base","Ready")))))))))</f>
        <v>Pending review</v>
      </c>
      <c r="N1942" s="18">
        <v>7</v>
      </c>
      <c r="O1942" s="19">
        <v>0.4</v>
      </c>
      <c r="P1942" s="14">
        <v>0.512</v>
      </c>
      <c r="Q1942" s="20" t="str">
        <f>IF(AND(ISNUMBER(L1942),ISNUMBER(Y1942),Y1942&gt;0,X1942&lt;1),ROUND(L1942/(Y1942*(1-X1942))-1,4),"")</f>
        <v/>
      </c>
      <c r="R1942" s="12">
        <v>91</v>
      </c>
      <c r="S1942" s="13">
        <f>IF(AND(ISNUMBER(E1942),E1942&gt;0,ISNUMBER(F1942)),R1942*(F1942/E1942-1)*(1-'Start Here'!$B$16),0)</f>
        <v>7.061599999999986</v>
      </c>
      <c r="T1942" s="17">
        <f>IF(AND(M1942="Ready",OR(I1942="Approve proposed",AND(I1942="Use my price",AND(ISNUMBER(J1942),J1942&gt;0))),ISNUMBER(L1942),E1942&gt;0),R1942*(L1942/E1942-1)*(1-'Start Here'!$B$16),0)</f>
        <v>0</v>
      </c>
      <c r="U1942" t="str" s="6">
        <v>Currently hidden; do not activate automatically</v>
      </c>
      <c r="V1942" t="str" s="21">
        <v>No</v>
      </c>
      <c r="W1942" t="str" s="21">
        <v>No</v>
      </c>
      <c r="X1942" s="22">
        <v>0</v>
      </c>
      <c r="Y1942" s="18">
        <v>5</v>
      </c>
      <c r="AB1942" t="str" s="6">
        <v>2026-10-01 10:41:27 UTC</v>
      </c>
      <c r="AC1942" t="str" s="6">
        <v>Local Line cache</v>
      </c>
      <c r="AD1942" s="23">
        <v>928742</v>
      </c>
      <c r="AE1942" s="23">
        <v>726765</v>
      </c>
      <c r="AF1942" t="str" s="23">
        <v>928742:726765:herdShare</v>
      </c>
      <c r="AG1942" t="str" s="23">
        <v>No</v>
      </c>
      <c r="AH1942" t="str" s="23">
        <v>Yes</v>
      </c>
      <c r="AI1942" s="18">
        <v>65</v>
      </c>
    </row>
    <row r="1943" ht="32" customHeight="1">
      <c r="A1943" t="str" s="7">
        <v>Lone Wolf Ranch</v>
      </c>
      <c r="B1943" t="str" s="7">
        <v>Purple Radish Microgreens</v>
      </c>
      <c r="C1943" t="str" s="7">
        <v>2 oz pk</v>
      </c>
      <c r="D1943" t="str" s="7">
        <v>CSA Members</v>
      </c>
      <c r="E1943" s="12">
        <v>7</v>
      </c>
      <c r="F1943" s="13">
        <v>7.56</v>
      </c>
      <c r="G1943" s="13">
        <f>IF(AND(ISNUMBER(E1943),ISNUMBER(F1943)),F1943-E1943,"")</f>
        <v>0.56</v>
      </c>
      <c r="H1943" s="14">
        <f>IF(AND(ISNUMBER(E1943),E1943&gt;0,ISNUMBER(F1943)),F1943/E1943-1,"")</f>
        <v>0.07999999999999985</v>
      </c>
      <c r="I1943" t="str" s="15">
        <v>Unreviewed</v>
      </c>
      <c r="J1943" s="16"/>
      <c r="K1943" t="str" s="15">
        <v/>
      </c>
      <c r="L1943" s="17" t="str">
        <f>IF(AC1943="Local catalog","",IF(AG1943="Yes",IF(ISNUMBER(E1943),E1943,""),IF(I1943="Keep current",IF(ISNUMBER(E1943),E1943,""),IF(AH1943&lt;&gt;"Yes","",IF(I1943="Approve proposed",F1943,IF(AND(I1943="Use my price",AND(ISNUMBER(J1943),J1943&gt;0)),J1943,""))))))</f>
        <v/>
      </c>
      <c r="M1943" t="str" s="7">
        <f>IF(AND(AG1943="Yes",OR(I1943="Approve proposed",I1943="Use my price")),"CHECK: protected price kept current",IF(OR(I1943="Unreviewed",I1943=""),"Pending review",IF(I1943="Hold","On hold",IF(I1943="Keep current",IF(ISNUMBER(E1943),"Kept current","CHECK: no confirmed current price"),IF(AH1943&lt;&gt;"Yes","CHECK: source needs review",IF(AND(I1943="Use my price",NOT(AND(ISNUMBER(J1943),J1943&gt;0))),"CHECK: enter a price above zero",IF(NOT(OR(I1943="Approve proposed",I1943="Use my price")),"CHECK: choose a listed decision",IF(OR(NOT(ISNUMBER(L1943)),L1943&lt;=0,NOT(ISNUMBER(Y1943)),Y1943&lt;=0,X1943&gt;=1),"CHECK: price or base unavailable",IF(L1943/(Y1943*(1-X1943))-1&lt;0,"CHECK: price below local base","Ready")))))))))</f>
        <v>Pending review</v>
      </c>
      <c r="N1943" s="18">
        <v>7</v>
      </c>
      <c r="O1943" s="19">
        <v>0.4</v>
      </c>
      <c r="P1943" s="14">
        <v>0.512</v>
      </c>
      <c r="Q1943" s="20" t="str">
        <f>IF(AND(ISNUMBER(L1943),ISNUMBER(Y1943),Y1943&gt;0,X1943&lt;1),ROUND(L1943/(Y1943*(1-X1943))-1,4),"")</f>
        <v/>
      </c>
      <c r="R1943" s="12">
        <v>0</v>
      </c>
      <c r="S1943" s="13">
        <f>IF(AND(ISNUMBER(E1943),E1943&gt;0,ISNUMBER(F1943)),R1943*(F1943/E1943-1)*(1-'Start Here'!$B$16),0)</f>
        <v>0</v>
      </c>
      <c r="T1943" s="17">
        <f>IF(AND(M1943="Ready",OR(I1943="Approve proposed",AND(I1943="Use my price",AND(ISNUMBER(J1943),J1943&gt;0))),ISNUMBER(L1943),E1943&gt;0),R1943*(L1943/E1943-1)*(1-'Start Here'!$B$16),0)</f>
        <v>0</v>
      </c>
      <c r="U1943" t="str" s="6">
        <v>Currently hidden; do not activate automatically</v>
      </c>
      <c r="V1943" t="str" s="21">
        <v>No</v>
      </c>
      <c r="W1943" t="str" s="21">
        <v>No</v>
      </c>
      <c r="X1943" s="22">
        <v>0</v>
      </c>
      <c r="Y1943" s="18">
        <v>5</v>
      </c>
      <c r="AB1943" t="str" s="6">
        <v>2026-10-01 10:41:27 UTC</v>
      </c>
      <c r="AC1943" t="str" s="6">
        <v>Local Line cache</v>
      </c>
      <c r="AD1943" s="23">
        <v>928742</v>
      </c>
      <c r="AE1943" s="23">
        <v>726765</v>
      </c>
      <c r="AF1943" t="str" s="23">
        <v>928742:726765:member</v>
      </c>
      <c r="AG1943" t="str" s="23">
        <v>No</v>
      </c>
      <c r="AH1943" t="str" s="23">
        <v>Yes</v>
      </c>
      <c r="AI1943" s="18">
        <v>0</v>
      </c>
    </row>
    <row r="1944" ht="32" customHeight="1">
      <c r="A1944" t="str" s="7">
        <v>Lone Wolf Ranch</v>
      </c>
      <c r="B1944" t="str" s="7">
        <v>Purple Radish Microgreens</v>
      </c>
      <c r="C1944" t="str" s="7">
        <v>2 oz pk</v>
      </c>
      <c r="D1944" t="str" s="7">
        <v>Guest Basket</v>
      </c>
      <c r="E1944" s="12">
        <v>7</v>
      </c>
      <c r="F1944" s="13">
        <v>7.56</v>
      </c>
      <c r="G1944" s="13">
        <f>IF(AND(ISNUMBER(E1944),ISNUMBER(F1944)),F1944-E1944,"")</f>
        <v>0.56</v>
      </c>
      <c r="H1944" s="14">
        <f>IF(AND(ISNUMBER(E1944),E1944&gt;0,ISNUMBER(F1944)),F1944/E1944-1,"")</f>
        <v>0.07999999999999985</v>
      </c>
      <c r="I1944" t="str" s="15">
        <v>Unreviewed</v>
      </c>
      <c r="J1944" s="16"/>
      <c r="K1944" t="str" s="15">
        <v/>
      </c>
      <c r="L1944" s="17" t="str">
        <f>IF(AC1944="Local catalog","",IF(AG1944="Yes",IF(ISNUMBER(E1944),E1944,""),IF(I1944="Keep current",IF(ISNUMBER(E1944),E1944,""),IF(AH1944&lt;&gt;"Yes","",IF(I1944="Approve proposed",F1944,IF(AND(I1944="Use my price",AND(ISNUMBER(J1944),J1944&gt;0)),J1944,""))))))</f>
        <v/>
      </c>
      <c r="M1944" t="str" s="7">
        <f>IF(AND(AG1944="Yes",OR(I1944="Approve proposed",I1944="Use my price")),"CHECK: protected price kept current",IF(OR(I1944="Unreviewed",I1944=""),"Pending review",IF(I1944="Hold","On hold",IF(I1944="Keep current",IF(ISNUMBER(E1944),"Kept current","CHECK: no confirmed current price"),IF(AH1944&lt;&gt;"Yes","CHECK: source needs review",IF(AND(I1944="Use my price",NOT(AND(ISNUMBER(J1944),J1944&gt;0))),"CHECK: enter a price above zero",IF(NOT(OR(I1944="Approve proposed",I1944="Use my price")),"CHECK: choose a listed decision",IF(OR(NOT(ISNUMBER(L1944)),L1944&lt;=0,NOT(ISNUMBER(Y1944)),Y1944&lt;=0,X1944&gt;=1),"CHECK: price or base unavailable",IF(L1944/(Y1944*(1-X1944))-1&lt;0,"CHECK: price below local base","Ready")))))))))</f>
        <v>Pending review</v>
      </c>
      <c r="N1944" s="18">
        <v>7</v>
      </c>
      <c r="O1944" s="19">
        <v>0.4</v>
      </c>
      <c r="P1944" s="14">
        <v>0.512</v>
      </c>
      <c r="Q1944" s="20" t="str">
        <f>IF(AND(ISNUMBER(L1944),ISNUMBER(Y1944),Y1944&gt;0,X1944&lt;1),ROUND(L1944/(Y1944*(1-X1944))-1,4),"")</f>
        <v/>
      </c>
      <c r="R1944" s="12">
        <v>0</v>
      </c>
      <c r="S1944" s="13">
        <f>IF(AND(ISNUMBER(E1944),E1944&gt;0,ISNUMBER(F1944)),R1944*(F1944/E1944-1)*(1-'Start Here'!$B$16),0)</f>
        <v>0</v>
      </c>
      <c r="T1944" s="17">
        <f>IF(AND(M1944="Ready",OR(I1944="Approve proposed",AND(I1944="Use my price",AND(ISNUMBER(J1944),J1944&gt;0))),ISNUMBER(L1944),E1944&gt;0),R1944*(L1944/E1944-1)*(1-'Start Here'!$B$16),0)</f>
        <v>0</v>
      </c>
      <c r="U1944" t="str" s="6">
        <v>Currently hidden; do not activate automatically</v>
      </c>
      <c r="V1944" t="str" s="21">
        <v>No</v>
      </c>
      <c r="W1944" t="str" s="21">
        <v>No</v>
      </c>
      <c r="X1944" s="22">
        <v>0</v>
      </c>
      <c r="Y1944" s="18">
        <v>5</v>
      </c>
      <c r="AB1944" t="str" s="6">
        <v>2026-10-01 10:41:27 UTC</v>
      </c>
      <c r="AC1944" t="str" s="6">
        <v>Local Line cache</v>
      </c>
      <c r="AD1944" s="23">
        <v>928742</v>
      </c>
      <c r="AE1944" s="23">
        <v>726765</v>
      </c>
      <c r="AF1944" t="str" s="23">
        <v>928742:726765:guest</v>
      </c>
      <c r="AG1944" t="str" s="23">
        <v>No</v>
      </c>
      <c r="AH1944" t="str" s="23">
        <v>Yes</v>
      </c>
      <c r="AI1944" s="18">
        <v>0</v>
      </c>
    </row>
    <row r="1945" ht="32" customHeight="1">
      <c r="A1945" t="str" s="7">
        <v>Lone Wolf Ranch</v>
      </c>
      <c r="B1945" t="str" s="7">
        <v>Purple Radish Microgreens</v>
      </c>
      <c r="C1945" t="str" s="7">
        <v>2 oz pk</v>
      </c>
      <c r="D1945" t="str" s="7">
        <v>SNAP</v>
      </c>
      <c r="E1945" s="12">
        <v>7</v>
      </c>
      <c r="F1945" s="13">
        <v>7</v>
      </c>
      <c r="G1945" s="13">
        <f>IF(AND(ISNUMBER(E1945),ISNUMBER(F1945)),F1945-E1945,"")</f>
        <v>0</v>
      </c>
      <c r="H1945" s="14">
        <f>IF(AND(ISNUMBER(E1945),E1945&gt;0,ISNUMBER(F1945)),F1945/E1945-1,"")</f>
        <v>0</v>
      </c>
      <c r="I1945" t="str" s="15">
        <v>Keep current</v>
      </c>
      <c r="J1945" s="16"/>
      <c r="K1945" t="str" s="15">
        <v/>
      </c>
      <c r="L1945" s="17">
        <f>IF(AC1945="Local catalog","",IF(AG1945="Yes",IF(ISNUMBER(E1945),E1945,""),IF(I1945="Keep current",IF(ISNUMBER(E1945),E1945,""),IF(AH1945&lt;&gt;"Yes","",IF(I1945="Approve proposed",F1945,IF(AND(I1945="Use my price",AND(ISNUMBER(J1945),J1945&gt;0)),J1945,""))))))</f>
        <v>7</v>
      </c>
      <c r="M1945" t="str" s="7">
        <f>IF(AND(AG1945="Yes",OR(I1945="Approve proposed",I1945="Use my price")),"CHECK: protected price kept current",IF(OR(I1945="Unreviewed",I1945=""),"Pending review",IF(I1945="Hold","On hold",IF(I1945="Keep current",IF(ISNUMBER(E1945),"Kept current","CHECK: no confirmed current price"),IF(AH1945&lt;&gt;"Yes","CHECK: source needs review",IF(AND(I1945="Use my price",NOT(AND(ISNUMBER(J1945),J1945&gt;0))),"CHECK: enter a price above zero",IF(NOT(OR(I1945="Approve proposed",I1945="Use my price")),"CHECK: choose a listed decision",IF(OR(NOT(ISNUMBER(L1945)),L1945&lt;=0,NOT(ISNUMBER(Y1945)),Y1945&lt;=0,X1945&gt;=1),"CHECK: price or base unavailable",IF(L1945/(Y1945*(1-X1945))-1&lt;0,"CHECK: price below local base","Ready")))))))))</f>
        <v>Kept current</v>
      </c>
      <c r="N1945" s="18">
        <v>7</v>
      </c>
      <c r="O1945" s="19">
        <v>0.4</v>
      </c>
      <c r="P1945" s="14">
        <v>0.4</v>
      </c>
      <c r="Q1945" s="20">
        <f>IF(AND(ISNUMBER(L1945),ISNUMBER(Y1945),Y1945&gt;0,X1945&lt;1),ROUND(L1945/(Y1945*(1-X1945))-1,4),"")</f>
        <v>0.4</v>
      </c>
      <c r="R1945" s="12">
        <v>0</v>
      </c>
      <c r="S1945" s="13">
        <f>IF(AND(ISNUMBER(E1945),E1945&gt;0,ISNUMBER(F1945)),R1945*(F1945/E1945-1)*(1-'Start Here'!$B$16),0)</f>
        <v>0</v>
      </c>
      <c r="T1945" s="17">
        <f>IF(AND(M1945="Ready",OR(I1945="Approve proposed",AND(I1945="Use my price",AND(ISNUMBER(J1945),J1945&gt;0))),ISNUMBER(L1945),E1945&gt;0),R1945*(L1945/E1945-1)*(1-'Start Here'!$B$16),0)</f>
        <v>0</v>
      </c>
      <c r="U1945" t="str" s="6">
        <v>SNAP: preserve existing selling price; Currently hidden; do not activate automatically</v>
      </c>
      <c r="V1945" t="str" s="21">
        <v>No</v>
      </c>
      <c r="W1945" t="str" s="21">
        <v>No</v>
      </c>
      <c r="X1945" s="22">
        <v>0</v>
      </c>
      <c r="Y1945" s="18">
        <v>5</v>
      </c>
      <c r="AB1945" t="str" s="6">
        <v>2026-10-01 10:41:27 UTC</v>
      </c>
      <c r="AC1945" t="str" s="6">
        <v>Local Line cache</v>
      </c>
      <c r="AD1945" s="23">
        <v>928742</v>
      </c>
      <c r="AE1945" s="23">
        <v>726765</v>
      </c>
      <c r="AF1945" t="str" s="23">
        <v>928742:726765:snap</v>
      </c>
      <c r="AG1945" t="str" s="23">
        <v>Yes</v>
      </c>
      <c r="AH1945" t="str" s="23">
        <v>Yes</v>
      </c>
      <c r="AI1945" s="18">
        <v>0</v>
      </c>
    </row>
    <row r="1946" ht="32" customHeight="1">
      <c r="A1946" t="str" s="7">
        <v>Lonesome Whistle</v>
      </c>
      <c r="B1946" t="str" s="7">
        <v>Cayenne Kettle Corn</v>
      </c>
      <c r="C1946" t="str" s="7">
        <v>0.4 lb bag</v>
      </c>
      <c r="D1946" t="str" s="7">
        <v>Herd Share Members</v>
      </c>
      <c r="E1946" s="12">
        <v>5.6</v>
      </c>
      <c r="F1946" s="13">
        <v>6.05</v>
      </c>
      <c r="G1946" s="13">
        <f>IF(AND(ISNUMBER(E1946),ISNUMBER(F1946)),F1946-E1946,"")</f>
        <v>0.45</v>
      </c>
      <c r="H1946" s="14">
        <f>IF(AND(ISNUMBER(E1946),E1946&gt;0,ISNUMBER(F1946)),F1946/E1946-1,"")</f>
        <v>0.0803571428571428</v>
      </c>
      <c r="I1946" t="str" s="15">
        <v>Unreviewed</v>
      </c>
      <c r="J1946" s="16"/>
      <c r="K1946" t="str" s="15">
        <v/>
      </c>
      <c r="L1946" s="17" t="str">
        <f>IF(AC1946="Local catalog","",IF(AG1946="Yes",IF(ISNUMBER(E1946),E1946,""),IF(I1946="Keep current",IF(ISNUMBER(E1946),E1946,""),IF(AH1946&lt;&gt;"Yes","",IF(I1946="Approve proposed",F1946,IF(AND(I1946="Use my price",AND(ISNUMBER(J1946),J1946&gt;0)),J1946,""))))))</f>
        <v/>
      </c>
      <c r="M1946" t="str" s="7">
        <f>IF(AND(AG1946="Yes",OR(I1946="Approve proposed",I1946="Use my price")),"CHECK: protected price kept current",IF(OR(I1946="Unreviewed",I1946=""),"Pending review",IF(I1946="Hold","On hold",IF(I1946="Keep current",IF(ISNUMBER(E1946),"Kept current","CHECK: no confirmed current price"),IF(AH1946&lt;&gt;"Yes","CHECK: source needs review",IF(AND(I1946="Use my price",NOT(AND(ISNUMBER(J1946),J1946&gt;0))),"CHECK: enter a price above zero",IF(NOT(OR(I1946="Approve proposed",I1946="Use my price")),"CHECK: choose a listed decision",IF(OR(NOT(ISNUMBER(L1946)),L1946&lt;=0,NOT(ISNUMBER(Y1946)),Y1946&lt;=0,X1946&gt;=1),"CHECK: price or base unavailable",IF(L1946/(Y1946*(1-X1946))-1&lt;0,"CHECK: price below local base","Ready")))))))))</f>
        <v>Pending review</v>
      </c>
      <c r="N1946" s="18">
        <v>5.6</v>
      </c>
      <c r="O1946" s="19">
        <v>0.4</v>
      </c>
      <c r="P1946" s="14">
        <v>0.5125</v>
      </c>
      <c r="Q1946" s="20" t="str">
        <f>IF(AND(ISNUMBER(L1946),ISNUMBER(Y1946),Y1946&gt;0,X1946&lt;1),ROUND(L1946/(Y1946*(1-X1946))-1,4),"")</f>
        <v/>
      </c>
      <c r="R1946" s="12">
        <v>72.8</v>
      </c>
      <c r="S1946" s="13">
        <f>IF(AND(ISNUMBER(E1946),E1946&gt;0,ISNUMBER(F1946)),R1946*(F1946/E1946-1)*(1-'Start Here'!$B$16),0)</f>
        <v>5.674499999999995</v>
      </c>
      <c r="T1946" s="17">
        <f>IF(AND(M1946="Ready",OR(I1946="Approve proposed",AND(I1946="Use my price",AND(ISNUMBER(J1946),J1946&gt;0))),ISNUMBER(L1946),E1946&gt;0),R1946*(L1946/E1946-1)*(1-'Start Here'!$B$16),0)</f>
        <v>0</v>
      </c>
      <c r="U1946" t="str" s="6">
        <v/>
      </c>
      <c r="V1946" t="str" s="21">
        <v>Yes</v>
      </c>
      <c r="W1946" t="str" s="21">
        <v>No</v>
      </c>
      <c r="X1946" s="22">
        <v>0</v>
      </c>
      <c r="Y1946" s="18">
        <v>4</v>
      </c>
      <c r="AB1946" t="str" s="6">
        <v>2026-10-01 10:41:27 UTC</v>
      </c>
      <c r="AC1946" t="str" s="6">
        <v>Local Line cache</v>
      </c>
      <c r="AD1946" s="23">
        <v>806080</v>
      </c>
      <c r="AE1946" s="23">
        <v>527144</v>
      </c>
      <c r="AF1946" t="str" s="23">
        <v>806080:527144:herdShare</v>
      </c>
      <c r="AG1946" t="str" s="23">
        <v>No</v>
      </c>
      <c r="AH1946" t="str" s="23">
        <v>Yes</v>
      </c>
      <c r="AI1946" s="18">
        <v>52</v>
      </c>
    </row>
    <row r="1947" ht="32" customHeight="1">
      <c r="A1947" t="str" s="7">
        <v>Lonesome Whistle</v>
      </c>
      <c r="B1947" t="str" s="7">
        <v>Cayenne Kettle Corn</v>
      </c>
      <c r="C1947" t="str" s="7">
        <v>0.4 lb bag</v>
      </c>
      <c r="D1947" t="str" s="7">
        <v>CSA Members</v>
      </c>
      <c r="E1947" s="12">
        <v>5.6</v>
      </c>
      <c r="F1947" s="13">
        <v>6.05</v>
      </c>
      <c r="G1947" s="13">
        <f>IF(AND(ISNUMBER(E1947),ISNUMBER(F1947)),F1947-E1947,"")</f>
        <v>0.45</v>
      </c>
      <c r="H1947" s="14">
        <f>IF(AND(ISNUMBER(E1947),E1947&gt;0,ISNUMBER(F1947)),F1947/E1947-1,"")</f>
        <v>0.0803571428571428</v>
      </c>
      <c r="I1947" t="str" s="15">
        <v>Unreviewed</v>
      </c>
      <c r="J1947" s="16"/>
      <c r="K1947" t="str" s="15">
        <v/>
      </c>
      <c r="L1947" s="17" t="str">
        <f>IF(AC1947="Local catalog","",IF(AG1947="Yes",IF(ISNUMBER(E1947),E1947,""),IF(I1947="Keep current",IF(ISNUMBER(E1947),E1947,""),IF(AH1947&lt;&gt;"Yes","",IF(I1947="Approve proposed",F1947,IF(AND(I1947="Use my price",AND(ISNUMBER(J1947),J1947&gt;0)),J1947,""))))))</f>
        <v/>
      </c>
      <c r="M1947" t="str" s="7">
        <f>IF(AND(AG1947="Yes",OR(I1947="Approve proposed",I1947="Use my price")),"CHECK: protected price kept current",IF(OR(I1947="Unreviewed",I1947=""),"Pending review",IF(I1947="Hold","On hold",IF(I1947="Keep current",IF(ISNUMBER(E1947),"Kept current","CHECK: no confirmed current price"),IF(AH1947&lt;&gt;"Yes","CHECK: source needs review",IF(AND(I1947="Use my price",NOT(AND(ISNUMBER(J1947),J1947&gt;0))),"CHECK: enter a price above zero",IF(NOT(OR(I1947="Approve proposed",I1947="Use my price")),"CHECK: choose a listed decision",IF(OR(NOT(ISNUMBER(L1947)),L1947&lt;=0,NOT(ISNUMBER(Y1947)),Y1947&lt;=0,X1947&gt;=1),"CHECK: price or base unavailable",IF(L1947/(Y1947*(1-X1947))-1&lt;0,"CHECK: price below local base","Ready")))))))))</f>
        <v>Pending review</v>
      </c>
      <c r="N1947" s="18">
        <v>5.6</v>
      </c>
      <c r="O1947" s="19">
        <v>0.4</v>
      </c>
      <c r="P1947" s="14">
        <v>0.5125</v>
      </c>
      <c r="Q1947" s="20" t="str">
        <f>IF(AND(ISNUMBER(L1947),ISNUMBER(Y1947),Y1947&gt;0,X1947&lt;1),ROUND(L1947/(Y1947*(1-X1947))-1,4),"")</f>
        <v/>
      </c>
      <c r="R1947" s="12">
        <v>11.2</v>
      </c>
      <c r="S1947" s="13">
        <f>IF(AND(ISNUMBER(E1947),E1947&gt;0,ISNUMBER(F1947)),R1947*(F1947/E1947-1)*(1-'Start Here'!$B$16),0)</f>
        <v>0.8729999999999992</v>
      </c>
      <c r="T1947" s="17">
        <f>IF(AND(M1947="Ready",OR(I1947="Approve proposed",AND(I1947="Use my price",AND(ISNUMBER(J1947),J1947&gt;0))),ISNUMBER(L1947),E1947&gt;0),R1947*(L1947/E1947-1)*(1-'Start Here'!$B$16),0)</f>
        <v>0</v>
      </c>
      <c r="U1947" t="str" s="6">
        <v/>
      </c>
      <c r="V1947" t="str" s="21">
        <v>Yes</v>
      </c>
      <c r="W1947" t="str" s="21">
        <v>No</v>
      </c>
      <c r="X1947" s="22">
        <v>0</v>
      </c>
      <c r="Y1947" s="18">
        <v>4</v>
      </c>
      <c r="AB1947" t="str" s="6">
        <v>2026-10-01 10:41:27 UTC</v>
      </c>
      <c r="AC1947" t="str" s="6">
        <v>Local Line cache</v>
      </c>
      <c r="AD1947" s="23">
        <v>806080</v>
      </c>
      <c r="AE1947" s="23">
        <v>527144</v>
      </c>
      <c r="AF1947" t="str" s="23">
        <v>806080:527144:member</v>
      </c>
      <c r="AG1947" t="str" s="23">
        <v>No</v>
      </c>
      <c r="AH1947" t="str" s="23">
        <v>Yes</v>
      </c>
      <c r="AI1947" s="18">
        <v>8</v>
      </c>
    </row>
    <row r="1948" ht="32" customHeight="1">
      <c r="A1948" t="str" s="7">
        <v>Lonesome Whistle</v>
      </c>
      <c r="B1948" t="str" s="7">
        <v>Cayenne Kettle Corn</v>
      </c>
      <c r="C1948" t="str" s="7">
        <v>0.4 lb bag</v>
      </c>
      <c r="D1948" t="str" s="7">
        <v>Guest Basket</v>
      </c>
      <c r="E1948" s="12">
        <v>5.6</v>
      </c>
      <c r="F1948" s="13">
        <v>6.05</v>
      </c>
      <c r="G1948" s="13">
        <f>IF(AND(ISNUMBER(E1948),ISNUMBER(F1948)),F1948-E1948,"")</f>
        <v>0.45</v>
      </c>
      <c r="H1948" s="14">
        <f>IF(AND(ISNUMBER(E1948),E1948&gt;0,ISNUMBER(F1948)),F1948/E1948-1,"")</f>
        <v>0.0803571428571428</v>
      </c>
      <c r="I1948" t="str" s="15">
        <v>Unreviewed</v>
      </c>
      <c r="J1948" s="16"/>
      <c r="K1948" t="str" s="15">
        <v/>
      </c>
      <c r="L1948" s="17" t="str">
        <f>IF(AC1948="Local catalog","",IF(AG1948="Yes",IF(ISNUMBER(E1948),E1948,""),IF(I1948="Keep current",IF(ISNUMBER(E1948),E1948,""),IF(AH1948&lt;&gt;"Yes","",IF(I1948="Approve proposed",F1948,IF(AND(I1948="Use my price",AND(ISNUMBER(J1948),J1948&gt;0)),J1948,""))))))</f>
        <v/>
      </c>
      <c r="M1948" t="str" s="7">
        <f>IF(AND(AG1948="Yes",OR(I1948="Approve proposed",I1948="Use my price")),"CHECK: protected price kept current",IF(OR(I1948="Unreviewed",I1948=""),"Pending review",IF(I1948="Hold","On hold",IF(I1948="Keep current",IF(ISNUMBER(E1948),"Kept current","CHECK: no confirmed current price"),IF(AH1948&lt;&gt;"Yes","CHECK: source needs review",IF(AND(I1948="Use my price",NOT(AND(ISNUMBER(J1948),J1948&gt;0))),"CHECK: enter a price above zero",IF(NOT(OR(I1948="Approve proposed",I1948="Use my price")),"CHECK: choose a listed decision",IF(OR(NOT(ISNUMBER(L1948)),L1948&lt;=0,NOT(ISNUMBER(Y1948)),Y1948&lt;=0,X1948&gt;=1),"CHECK: price or base unavailable",IF(L1948/(Y1948*(1-X1948))-1&lt;0,"CHECK: price below local base","Ready")))))))))</f>
        <v>Pending review</v>
      </c>
      <c r="N1948" s="18">
        <v>5.6</v>
      </c>
      <c r="O1948" s="19">
        <v>0.4</v>
      </c>
      <c r="P1948" s="14">
        <v>0.5125</v>
      </c>
      <c r="Q1948" s="20" t="str">
        <f>IF(AND(ISNUMBER(L1948),ISNUMBER(Y1948),Y1948&gt;0,X1948&lt;1),ROUND(L1948/(Y1948*(1-X1948))-1,4),"")</f>
        <v/>
      </c>
      <c r="R1948" s="12">
        <v>0</v>
      </c>
      <c r="S1948" s="13">
        <f>IF(AND(ISNUMBER(E1948),E1948&gt;0,ISNUMBER(F1948)),R1948*(F1948/E1948-1)*(1-'Start Here'!$B$16),0)</f>
        <v>0</v>
      </c>
      <c r="T1948" s="17">
        <f>IF(AND(M1948="Ready",OR(I1948="Approve proposed",AND(I1948="Use my price",AND(ISNUMBER(J1948),J1948&gt;0))),ISNUMBER(L1948),E1948&gt;0),R1948*(L1948/E1948-1)*(1-'Start Here'!$B$16),0)</f>
        <v>0</v>
      </c>
      <c r="U1948" t="str" s="6">
        <v/>
      </c>
      <c r="V1948" t="str" s="21">
        <v>Yes</v>
      </c>
      <c r="W1948" t="str" s="21">
        <v>No</v>
      </c>
      <c r="X1948" s="22">
        <v>0</v>
      </c>
      <c r="Y1948" s="18">
        <v>4</v>
      </c>
      <c r="AB1948" t="str" s="6">
        <v>2026-10-01 10:41:27 UTC</v>
      </c>
      <c r="AC1948" t="str" s="6">
        <v>Local Line cache</v>
      </c>
      <c r="AD1948" s="23">
        <v>806080</v>
      </c>
      <c r="AE1948" s="23">
        <v>527144</v>
      </c>
      <c r="AF1948" t="str" s="23">
        <v>806080:527144:guest</v>
      </c>
      <c r="AG1948" t="str" s="23">
        <v>No</v>
      </c>
      <c r="AH1948" t="str" s="23">
        <v>Yes</v>
      </c>
      <c r="AI1948" s="18">
        <v>0</v>
      </c>
    </row>
    <row r="1949" ht="32" customHeight="1">
      <c r="A1949" t="str" s="7">
        <v>Lonesome Whistle</v>
      </c>
      <c r="B1949" t="str" s="7">
        <v>Cayenne Kettle Corn</v>
      </c>
      <c r="C1949" t="str" s="7">
        <v>0.4 lb bag</v>
      </c>
      <c r="D1949" t="str" s="7">
        <v>SNAP</v>
      </c>
      <c r="E1949" s="12">
        <v>5.6</v>
      </c>
      <c r="F1949" s="13">
        <v>5.6</v>
      </c>
      <c r="G1949" s="13">
        <f>IF(AND(ISNUMBER(E1949),ISNUMBER(F1949)),F1949-E1949,"")</f>
        <v>0</v>
      </c>
      <c r="H1949" s="14">
        <f>IF(AND(ISNUMBER(E1949),E1949&gt;0,ISNUMBER(F1949)),F1949/E1949-1,"")</f>
        <v>0</v>
      </c>
      <c r="I1949" t="str" s="15">
        <v>Keep current</v>
      </c>
      <c r="J1949" s="16"/>
      <c r="K1949" t="str" s="15">
        <v/>
      </c>
      <c r="L1949" s="17">
        <f>IF(AC1949="Local catalog","",IF(AG1949="Yes",IF(ISNUMBER(E1949),E1949,""),IF(I1949="Keep current",IF(ISNUMBER(E1949),E1949,""),IF(AH1949&lt;&gt;"Yes","",IF(I1949="Approve proposed",F1949,IF(AND(I1949="Use my price",AND(ISNUMBER(J1949),J1949&gt;0)),J1949,""))))))</f>
        <v>5.6</v>
      </c>
      <c r="M1949" t="str" s="7">
        <f>IF(AND(AG1949="Yes",OR(I1949="Approve proposed",I1949="Use my price")),"CHECK: protected price kept current",IF(OR(I1949="Unreviewed",I1949=""),"Pending review",IF(I1949="Hold","On hold",IF(I1949="Keep current",IF(ISNUMBER(E1949),"Kept current","CHECK: no confirmed current price"),IF(AH1949&lt;&gt;"Yes","CHECK: source needs review",IF(AND(I1949="Use my price",NOT(AND(ISNUMBER(J1949),J1949&gt;0))),"CHECK: enter a price above zero",IF(NOT(OR(I1949="Approve proposed",I1949="Use my price")),"CHECK: choose a listed decision",IF(OR(NOT(ISNUMBER(L1949)),L1949&lt;=0,NOT(ISNUMBER(Y1949)),Y1949&lt;=0,X1949&gt;=1),"CHECK: price or base unavailable",IF(L1949/(Y1949*(1-X1949))-1&lt;0,"CHECK: price below local base","Ready")))))))))</f>
        <v>Kept current</v>
      </c>
      <c r="N1949" s="18">
        <v>5.6</v>
      </c>
      <c r="O1949" s="19">
        <v>0.4</v>
      </c>
      <c r="P1949" s="14">
        <v>0.4</v>
      </c>
      <c r="Q1949" s="20">
        <f>IF(AND(ISNUMBER(L1949),ISNUMBER(Y1949),Y1949&gt;0,X1949&lt;1),ROUND(L1949/(Y1949*(1-X1949))-1,4),"")</f>
        <v>0.4</v>
      </c>
      <c r="R1949" s="12">
        <v>0</v>
      </c>
      <c r="S1949" s="13">
        <f>IF(AND(ISNUMBER(E1949),E1949&gt;0,ISNUMBER(F1949)),R1949*(F1949/E1949-1)*(1-'Start Here'!$B$16),0)</f>
        <v>0</v>
      </c>
      <c r="T1949" s="17">
        <f>IF(AND(M1949="Ready",OR(I1949="Approve proposed",AND(I1949="Use my price",AND(ISNUMBER(J1949),J1949&gt;0))),ISNUMBER(L1949),E1949&gt;0),R1949*(L1949/E1949-1)*(1-'Start Here'!$B$16),0)</f>
        <v>0</v>
      </c>
      <c r="U1949" t="str" s="6">
        <v>SNAP: preserve existing selling price</v>
      </c>
      <c r="V1949" t="str" s="21">
        <v>Yes</v>
      </c>
      <c r="W1949" t="str" s="21">
        <v>No</v>
      </c>
      <c r="X1949" s="22">
        <v>0</v>
      </c>
      <c r="Y1949" s="18">
        <v>4</v>
      </c>
      <c r="AB1949" t="str" s="6">
        <v>2026-10-01 10:41:27 UTC</v>
      </c>
      <c r="AC1949" t="str" s="6">
        <v>Local Line cache</v>
      </c>
      <c r="AD1949" s="23">
        <v>806080</v>
      </c>
      <c r="AE1949" s="23">
        <v>527144</v>
      </c>
      <c r="AF1949" t="str" s="23">
        <v>806080:527144:snap</v>
      </c>
      <c r="AG1949" t="str" s="23">
        <v>Yes</v>
      </c>
      <c r="AH1949" t="str" s="23">
        <v>Yes</v>
      </c>
      <c r="AI1949" s="18">
        <v>0</v>
      </c>
    </row>
    <row r="1950" ht="32" customHeight="1">
      <c r="A1950" t="str" s="7">
        <v>Lonesome Whistle</v>
      </c>
      <c r="B1950" t="str" s="7">
        <v>Dakota Black Heirloom Popcorn</v>
      </c>
      <c r="C1950" t="str" s="7">
        <v>2 lbs</v>
      </c>
      <c r="D1950" t="str" s="7">
        <v>Herd Share Members</v>
      </c>
      <c r="E1950" s="12">
        <v>14</v>
      </c>
      <c r="F1950" s="13">
        <v>15.12</v>
      </c>
      <c r="G1950" s="13">
        <f>IF(AND(ISNUMBER(E1950),ISNUMBER(F1950)),F1950-E1950,"")</f>
        <v>1.12</v>
      </c>
      <c r="H1950" s="14">
        <f>IF(AND(ISNUMBER(E1950),E1950&gt;0,ISNUMBER(F1950)),F1950/E1950-1,"")</f>
        <v>0.07999999999999985</v>
      </c>
      <c r="I1950" t="str" s="15">
        <v>Unreviewed</v>
      </c>
      <c r="J1950" s="16"/>
      <c r="K1950" t="str" s="15">
        <v/>
      </c>
      <c r="L1950" s="17" t="str">
        <f>IF(AC1950="Local catalog","",IF(AG1950="Yes",IF(ISNUMBER(E1950),E1950,""),IF(I1950="Keep current",IF(ISNUMBER(E1950),E1950,""),IF(AH1950&lt;&gt;"Yes","",IF(I1950="Approve proposed",F1950,IF(AND(I1950="Use my price",AND(ISNUMBER(J1950),J1950&gt;0)),J1950,""))))))</f>
        <v/>
      </c>
      <c r="M1950" t="str" s="7">
        <f>IF(AND(AG1950="Yes",OR(I1950="Approve proposed",I1950="Use my price")),"CHECK: protected price kept current",IF(OR(I1950="Unreviewed",I1950=""),"Pending review",IF(I1950="Hold","On hold",IF(I1950="Keep current",IF(ISNUMBER(E1950),"Kept current","CHECK: no confirmed current price"),IF(AH1950&lt;&gt;"Yes","CHECK: source needs review",IF(AND(I1950="Use my price",NOT(AND(ISNUMBER(J1950),J1950&gt;0))),"CHECK: enter a price above zero",IF(NOT(OR(I1950="Approve proposed",I1950="Use my price")),"CHECK: choose a listed decision",IF(OR(NOT(ISNUMBER(L1950)),L1950&lt;=0,NOT(ISNUMBER(Y1950)),Y1950&lt;=0,X1950&gt;=1),"CHECK: price or base unavailable",IF(L1950/(Y1950*(1-X1950))-1&lt;0,"CHECK: price below local base","Ready")))))))))</f>
        <v>Pending review</v>
      </c>
      <c r="N1950" s="18">
        <v>14</v>
      </c>
      <c r="O1950" s="19">
        <v>0.4</v>
      </c>
      <c r="P1950" s="14">
        <v>0.512</v>
      </c>
      <c r="Q1950" s="20" t="str">
        <f>IF(AND(ISNUMBER(L1950),ISNUMBER(Y1950),Y1950&gt;0,X1950&lt;1),ROUND(L1950/(Y1950*(1-X1950))-1,4),"")</f>
        <v/>
      </c>
      <c r="R1950" s="12">
        <v>0</v>
      </c>
      <c r="S1950" s="13">
        <f>IF(AND(ISNUMBER(E1950),E1950&gt;0,ISNUMBER(F1950)),R1950*(F1950/E1950-1)*(1-'Start Here'!$B$16),0)</f>
        <v>0</v>
      </c>
      <c r="T1950" s="17">
        <f>IF(AND(M1950="Ready",OR(I1950="Approve proposed",AND(I1950="Use my price",AND(ISNUMBER(J1950),J1950&gt;0))),ISNUMBER(L1950),E1950&gt;0),R1950*(L1950/E1950-1)*(1-'Start Here'!$B$16),0)</f>
        <v>0</v>
      </c>
      <c r="U1950" t="str" s="6">
        <v>Currently hidden; do not activate automatically</v>
      </c>
      <c r="V1950" t="str" s="21">
        <v>No</v>
      </c>
      <c r="W1950" t="str" s="21">
        <v>No</v>
      </c>
      <c r="X1950" s="22">
        <v>0</v>
      </c>
      <c r="Y1950" s="18">
        <v>10</v>
      </c>
      <c r="AB1950" t="str" s="6">
        <v>2026-10-01 10:41:27 UTC</v>
      </c>
      <c r="AC1950" t="str" s="6">
        <v>Local Line cache</v>
      </c>
      <c r="AD1950" s="23">
        <v>806082</v>
      </c>
      <c r="AE1950" s="23">
        <v>527146</v>
      </c>
      <c r="AF1950" t="str" s="23">
        <v>806082:527146:herdShare</v>
      </c>
      <c r="AG1950" t="str" s="23">
        <v>No</v>
      </c>
      <c r="AH1950" t="str" s="23">
        <v>Yes</v>
      </c>
      <c r="AI1950" s="18">
        <v>0</v>
      </c>
    </row>
    <row r="1951" ht="32" customHeight="1">
      <c r="A1951" t="str" s="7">
        <v>Lonesome Whistle</v>
      </c>
      <c r="B1951" t="str" s="7">
        <v>Dakota Black Heirloom Popcorn</v>
      </c>
      <c r="C1951" t="str" s="7">
        <v>2 lbs</v>
      </c>
      <c r="D1951" t="str" s="7">
        <v>CSA Members</v>
      </c>
      <c r="E1951" s="12">
        <v>14</v>
      </c>
      <c r="F1951" s="13">
        <v>15.12</v>
      </c>
      <c r="G1951" s="13">
        <f>IF(AND(ISNUMBER(E1951),ISNUMBER(F1951)),F1951-E1951,"")</f>
        <v>1.12</v>
      </c>
      <c r="H1951" s="14">
        <f>IF(AND(ISNUMBER(E1951),E1951&gt;0,ISNUMBER(F1951)),F1951/E1951-1,"")</f>
        <v>0.07999999999999985</v>
      </c>
      <c r="I1951" t="str" s="15">
        <v>Unreviewed</v>
      </c>
      <c r="J1951" s="16"/>
      <c r="K1951" t="str" s="15">
        <v/>
      </c>
      <c r="L1951" s="17" t="str">
        <f>IF(AC1951="Local catalog","",IF(AG1951="Yes",IF(ISNUMBER(E1951),E1951,""),IF(I1951="Keep current",IF(ISNUMBER(E1951),E1951,""),IF(AH1951&lt;&gt;"Yes","",IF(I1951="Approve proposed",F1951,IF(AND(I1951="Use my price",AND(ISNUMBER(J1951),J1951&gt;0)),J1951,""))))))</f>
        <v/>
      </c>
      <c r="M1951" t="str" s="7">
        <f>IF(AND(AG1951="Yes",OR(I1951="Approve proposed",I1951="Use my price")),"CHECK: protected price kept current",IF(OR(I1951="Unreviewed",I1951=""),"Pending review",IF(I1951="Hold","On hold",IF(I1951="Keep current",IF(ISNUMBER(E1951),"Kept current","CHECK: no confirmed current price"),IF(AH1951&lt;&gt;"Yes","CHECK: source needs review",IF(AND(I1951="Use my price",NOT(AND(ISNUMBER(J1951),J1951&gt;0))),"CHECK: enter a price above zero",IF(NOT(OR(I1951="Approve proposed",I1951="Use my price")),"CHECK: choose a listed decision",IF(OR(NOT(ISNUMBER(L1951)),L1951&lt;=0,NOT(ISNUMBER(Y1951)),Y1951&lt;=0,X1951&gt;=1),"CHECK: price or base unavailable",IF(L1951/(Y1951*(1-X1951))-1&lt;0,"CHECK: price below local base","Ready")))))))))</f>
        <v>Pending review</v>
      </c>
      <c r="N1951" s="18">
        <v>14</v>
      </c>
      <c r="O1951" s="19">
        <v>0.4</v>
      </c>
      <c r="P1951" s="14">
        <v>0.512</v>
      </c>
      <c r="Q1951" s="20" t="str">
        <f>IF(AND(ISNUMBER(L1951),ISNUMBER(Y1951),Y1951&gt;0,X1951&lt;1),ROUND(L1951/(Y1951*(1-X1951))-1,4),"")</f>
        <v/>
      </c>
      <c r="R1951" s="12">
        <v>0</v>
      </c>
      <c r="S1951" s="13">
        <f>IF(AND(ISNUMBER(E1951),E1951&gt;0,ISNUMBER(F1951)),R1951*(F1951/E1951-1)*(1-'Start Here'!$B$16),0)</f>
        <v>0</v>
      </c>
      <c r="T1951" s="17">
        <f>IF(AND(M1951="Ready",OR(I1951="Approve proposed",AND(I1951="Use my price",AND(ISNUMBER(J1951),J1951&gt;0))),ISNUMBER(L1951),E1951&gt;0),R1951*(L1951/E1951-1)*(1-'Start Here'!$B$16),0)</f>
        <v>0</v>
      </c>
      <c r="U1951" t="str" s="6">
        <v>Currently hidden; do not activate automatically</v>
      </c>
      <c r="V1951" t="str" s="21">
        <v>No</v>
      </c>
      <c r="W1951" t="str" s="21">
        <v>No</v>
      </c>
      <c r="X1951" s="22">
        <v>0</v>
      </c>
      <c r="Y1951" s="18">
        <v>10</v>
      </c>
      <c r="AB1951" t="str" s="6">
        <v>2026-10-01 10:41:27 UTC</v>
      </c>
      <c r="AC1951" t="str" s="6">
        <v>Local Line cache</v>
      </c>
      <c r="AD1951" s="23">
        <v>806082</v>
      </c>
      <c r="AE1951" s="23">
        <v>527146</v>
      </c>
      <c r="AF1951" t="str" s="23">
        <v>806082:527146:member</v>
      </c>
      <c r="AG1951" t="str" s="23">
        <v>No</v>
      </c>
      <c r="AH1951" t="str" s="23">
        <v>Yes</v>
      </c>
      <c r="AI1951" s="18">
        <v>0</v>
      </c>
    </row>
    <row r="1952" ht="32" customHeight="1">
      <c r="A1952" t="str" s="7">
        <v>Lonesome Whistle</v>
      </c>
      <c r="B1952" t="str" s="7">
        <v>Dakota Black Heirloom Popcorn</v>
      </c>
      <c r="C1952" t="str" s="7">
        <v>2 lbs</v>
      </c>
      <c r="D1952" t="str" s="7">
        <v>Guest Basket</v>
      </c>
      <c r="E1952" s="12">
        <v>14</v>
      </c>
      <c r="F1952" s="13">
        <v>15.12</v>
      </c>
      <c r="G1952" s="13">
        <f>IF(AND(ISNUMBER(E1952),ISNUMBER(F1952)),F1952-E1952,"")</f>
        <v>1.12</v>
      </c>
      <c r="H1952" s="14">
        <f>IF(AND(ISNUMBER(E1952),E1952&gt;0,ISNUMBER(F1952)),F1952/E1952-1,"")</f>
        <v>0.07999999999999985</v>
      </c>
      <c r="I1952" t="str" s="15">
        <v>Unreviewed</v>
      </c>
      <c r="J1952" s="16"/>
      <c r="K1952" t="str" s="15">
        <v/>
      </c>
      <c r="L1952" s="17" t="str">
        <f>IF(AC1952="Local catalog","",IF(AG1952="Yes",IF(ISNUMBER(E1952),E1952,""),IF(I1952="Keep current",IF(ISNUMBER(E1952),E1952,""),IF(AH1952&lt;&gt;"Yes","",IF(I1952="Approve proposed",F1952,IF(AND(I1952="Use my price",AND(ISNUMBER(J1952),J1952&gt;0)),J1952,""))))))</f>
        <v/>
      </c>
      <c r="M1952" t="str" s="7">
        <f>IF(AND(AG1952="Yes",OR(I1952="Approve proposed",I1952="Use my price")),"CHECK: protected price kept current",IF(OR(I1952="Unreviewed",I1952=""),"Pending review",IF(I1952="Hold","On hold",IF(I1952="Keep current",IF(ISNUMBER(E1952),"Kept current","CHECK: no confirmed current price"),IF(AH1952&lt;&gt;"Yes","CHECK: source needs review",IF(AND(I1952="Use my price",NOT(AND(ISNUMBER(J1952),J1952&gt;0))),"CHECK: enter a price above zero",IF(NOT(OR(I1952="Approve proposed",I1952="Use my price")),"CHECK: choose a listed decision",IF(OR(NOT(ISNUMBER(L1952)),L1952&lt;=0,NOT(ISNUMBER(Y1952)),Y1952&lt;=0,X1952&gt;=1),"CHECK: price or base unavailable",IF(L1952/(Y1952*(1-X1952))-1&lt;0,"CHECK: price below local base","Ready")))))))))</f>
        <v>Pending review</v>
      </c>
      <c r="N1952" s="18">
        <v>14</v>
      </c>
      <c r="O1952" s="19">
        <v>0.4</v>
      </c>
      <c r="P1952" s="14">
        <v>0.512</v>
      </c>
      <c r="Q1952" s="20" t="str">
        <f>IF(AND(ISNUMBER(L1952),ISNUMBER(Y1952),Y1952&gt;0,X1952&lt;1),ROUND(L1952/(Y1952*(1-X1952))-1,4),"")</f>
        <v/>
      </c>
      <c r="R1952" s="12">
        <v>0</v>
      </c>
      <c r="S1952" s="13">
        <f>IF(AND(ISNUMBER(E1952),E1952&gt;0,ISNUMBER(F1952)),R1952*(F1952/E1952-1)*(1-'Start Here'!$B$16),0)</f>
        <v>0</v>
      </c>
      <c r="T1952" s="17">
        <f>IF(AND(M1952="Ready",OR(I1952="Approve proposed",AND(I1952="Use my price",AND(ISNUMBER(J1952),J1952&gt;0))),ISNUMBER(L1952),E1952&gt;0),R1952*(L1952/E1952-1)*(1-'Start Here'!$B$16),0)</f>
        <v>0</v>
      </c>
      <c r="U1952" t="str" s="6">
        <v>Currently hidden; do not activate automatically</v>
      </c>
      <c r="V1952" t="str" s="21">
        <v>No</v>
      </c>
      <c r="W1952" t="str" s="21">
        <v>No</v>
      </c>
      <c r="X1952" s="22">
        <v>0</v>
      </c>
      <c r="Y1952" s="18">
        <v>10</v>
      </c>
      <c r="AB1952" t="str" s="6">
        <v>2026-10-01 10:41:27 UTC</v>
      </c>
      <c r="AC1952" t="str" s="6">
        <v>Local Line cache</v>
      </c>
      <c r="AD1952" s="23">
        <v>806082</v>
      </c>
      <c r="AE1952" s="23">
        <v>527146</v>
      </c>
      <c r="AF1952" t="str" s="23">
        <v>806082:527146:guest</v>
      </c>
      <c r="AG1952" t="str" s="23">
        <v>No</v>
      </c>
      <c r="AH1952" t="str" s="23">
        <v>Yes</v>
      </c>
      <c r="AI1952" s="18">
        <v>0</v>
      </c>
    </row>
    <row r="1953" ht="32" customHeight="1">
      <c r="A1953" t="str" s="7">
        <v>Lonesome Whistle</v>
      </c>
      <c r="B1953" t="str" s="7">
        <v>Dakota Black Heirloom Popcorn</v>
      </c>
      <c r="C1953" t="str" s="7">
        <v>2 lbs</v>
      </c>
      <c r="D1953" t="str" s="7">
        <v>SNAP</v>
      </c>
      <c r="E1953" s="12">
        <v>14</v>
      </c>
      <c r="F1953" s="13">
        <v>14</v>
      </c>
      <c r="G1953" s="13">
        <f>IF(AND(ISNUMBER(E1953),ISNUMBER(F1953)),F1953-E1953,"")</f>
        <v>0</v>
      </c>
      <c r="H1953" s="14">
        <f>IF(AND(ISNUMBER(E1953),E1953&gt;0,ISNUMBER(F1953)),F1953/E1953-1,"")</f>
        <v>0</v>
      </c>
      <c r="I1953" t="str" s="15">
        <v>Keep current</v>
      </c>
      <c r="J1953" s="16"/>
      <c r="K1953" t="str" s="15">
        <v/>
      </c>
      <c r="L1953" s="17">
        <f>IF(AC1953="Local catalog","",IF(AG1953="Yes",IF(ISNUMBER(E1953),E1953,""),IF(I1953="Keep current",IF(ISNUMBER(E1953),E1953,""),IF(AH1953&lt;&gt;"Yes","",IF(I1953="Approve proposed",F1953,IF(AND(I1953="Use my price",AND(ISNUMBER(J1953),J1953&gt;0)),J1953,""))))))</f>
        <v>14</v>
      </c>
      <c r="M1953" t="str" s="7">
        <f>IF(AND(AG1953="Yes",OR(I1953="Approve proposed",I1953="Use my price")),"CHECK: protected price kept current",IF(OR(I1953="Unreviewed",I1953=""),"Pending review",IF(I1953="Hold","On hold",IF(I1953="Keep current",IF(ISNUMBER(E1953),"Kept current","CHECK: no confirmed current price"),IF(AH1953&lt;&gt;"Yes","CHECK: source needs review",IF(AND(I1953="Use my price",NOT(AND(ISNUMBER(J1953),J1953&gt;0))),"CHECK: enter a price above zero",IF(NOT(OR(I1953="Approve proposed",I1953="Use my price")),"CHECK: choose a listed decision",IF(OR(NOT(ISNUMBER(L1953)),L1953&lt;=0,NOT(ISNUMBER(Y1953)),Y1953&lt;=0,X1953&gt;=1),"CHECK: price or base unavailable",IF(L1953/(Y1953*(1-X1953))-1&lt;0,"CHECK: price below local base","Ready")))))))))</f>
        <v>Kept current</v>
      </c>
      <c r="N1953" s="18">
        <v>14</v>
      </c>
      <c r="O1953" s="19">
        <v>0.4</v>
      </c>
      <c r="P1953" s="14">
        <v>0.4</v>
      </c>
      <c r="Q1953" s="20">
        <f>IF(AND(ISNUMBER(L1953),ISNUMBER(Y1953),Y1953&gt;0,X1953&lt;1),ROUND(L1953/(Y1953*(1-X1953))-1,4),"")</f>
        <v>0.4</v>
      </c>
      <c r="R1953" s="12">
        <v>0</v>
      </c>
      <c r="S1953" s="13">
        <f>IF(AND(ISNUMBER(E1953),E1953&gt;0,ISNUMBER(F1953)),R1953*(F1953/E1953-1)*(1-'Start Here'!$B$16),0)</f>
        <v>0</v>
      </c>
      <c r="T1953" s="17">
        <f>IF(AND(M1953="Ready",OR(I1953="Approve proposed",AND(I1953="Use my price",AND(ISNUMBER(J1953),J1953&gt;0))),ISNUMBER(L1953),E1953&gt;0),R1953*(L1953/E1953-1)*(1-'Start Here'!$B$16),0)</f>
        <v>0</v>
      </c>
      <c r="U1953" t="str" s="6">
        <v>SNAP: preserve existing selling price; Currently hidden; do not activate automatically</v>
      </c>
      <c r="V1953" t="str" s="21">
        <v>No</v>
      </c>
      <c r="W1953" t="str" s="21">
        <v>No</v>
      </c>
      <c r="X1953" s="22">
        <v>0</v>
      </c>
      <c r="Y1953" s="18">
        <v>10</v>
      </c>
      <c r="AB1953" t="str" s="6">
        <v>2026-10-01 10:41:27 UTC</v>
      </c>
      <c r="AC1953" t="str" s="6">
        <v>Local Line cache</v>
      </c>
      <c r="AD1953" s="23">
        <v>806082</v>
      </c>
      <c r="AE1953" s="23">
        <v>527146</v>
      </c>
      <c r="AF1953" t="str" s="23">
        <v>806082:527146:snap</v>
      </c>
      <c r="AG1953" t="str" s="23">
        <v>Yes</v>
      </c>
      <c r="AH1953" t="str" s="23">
        <v>Yes</v>
      </c>
      <c r="AI1953" s="18">
        <v>0</v>
      </c>
    </row>
    <row r="1954" ht="32" customHeight="1">
      <c r="A1954" t="str" s="7">
        <v>Lonesome Whistle</v>
      </c>
      <c r="B1954" t="str" s="7">
        <v>Dakota Black Kettle Corn</v>
      </c>
      <c r="C1954" t="str" s="7">
        <v>0.4 lb bag</v>
      </c>
      <c r="D1954" t="str" s="7">
        <v>Herd Share Members</v>
      </c>
      <c r="E1954" s="12">
        <v>5.6</v>
      </c>
      <c r="F1954" s="13">
        <v>6.05</v>
      </c>
      <c r="G1954" s="13">
        <f>IF(AND(ISNUMBER(E1954),ISNUMBER(F1954)),F1954-E1954,"")</f>
        <v>0.45</v>
      </c>
      <c r="H1954" s="14">
        <f>IF(AND(ISNUMBER(E1954),E1954&gt;0,ISNUMBER(F1954)),F1954/E1954-1,"")</f>
        <v>0.0803571428571428</v>
      </c>
      <c r="I1954" t="str" s="15">
        <v>Unreviewed</v>
      </c>
      <c r="J1954" s="16"/>
      <c r="K1954" t="str" s="15">
        <v/>
      </c>
      <c r="L1954" s="17" t="str">
        <f>IF(AC1954="Local catalog","",IF(AG1954="Yes",IF(ISNUMBER(E1954),E1954,""),IF(I1954="Keep current",IF(ISNUMBER(E1954),E1954,""),IF(AH1954&lt;&gt;"Yes","",IF(I1954="Approve proposed",F1954,IF(AND(I1954="Use my price",AND(ISNUMBER(J1954),J1954&gt;0)),J1954,""))))))</f>
        <v/>
      </c>
      <c r="M1954" t="str" s="7">
        <f>IF(AND(AG1954="Yes",OR(I1954="Approve proposed",I1954="Use my price")),"CHECK: protected price kept current",IF(OR(I1954="Unreviewed",I1954=""),"Pending review",IF(I1954="Hold","On hold",IF(I1954="Keep current",IF(ISNUMBER(E1954),"Kept current","CHECK: no confirmed current price"),IF(AH1954&lt;&gt;"Yes","CHECK: source needs review",IF(AND(I1954="Use my price",NOT(AND(ISNUMBER(J1954),J1954&gt;0))),"CHECK: enter a price above zero",IF(NOT(OR(I1954="Approve proposed",I1954="Use my price")),"CHECK: choose a listed decision",IF(OR(NOT(ISNUMBER(L1954)),L1954&lt;=0,NOT(ISNUMBER(Y1954)),Y1954&lt;=0,X1954&gt;=1),"CHECK: price or base unavailable",IF(L1954/(Y1954*(1-X1954))-1&lt;0,"CHECK: price below local base","Ready")))))))))</f>
        <v>Pending review</v>
      </c>
      <c r="N1954" s="18">
        <v>5.6</v>
      </c>
      <c r="O1954" s="19">
        <v>0.4</v>
      </c>
      <c r="P1954" s="14">
        <v>0.5125</v>
      </c>
      <c r="Q1954" s="20" t="str">
        <f>IF(AND(ISNUMBER(L1954),ISNUMBER(Y1954),Y1954&gt;0,X1954&lt;1),ROUND(L1954/(Y1954*(1-X1954))-1,4),"")</f>
        <v/>
      </c>
      <c r="R1954" s="12">
        <v>285.6</v>
      </c>
      <c r="S1954" s="13">
        <f>IF(AND(ISNUMBER(E1954),E1954&gt;0,ISNUMBER(F1954)),R1954*(F1954/E1954-1)*(1-'Start Here'!$B$16),0)</f>
        <v>22.261499999999984</v>
      </c>
      <c r="T1954" s="17">
        <f>IF(AND(M1954="Ready",OR(I1954="Approve proposed",AND(I1954="Use my price",AND(ISNUMBER(J1954),J1954&gt;0))),ISNUMBER(L1954),E1954&gt;0),R1954*(L1954/E1954-1)*(1-'Start Here'!$B$16),0)</f>
        <v>0</v>
      </c>
      <c r="U1954" t="str" s="6">
        <v>Currently hidden; do not activate automatically</v>
      </c>
      <c r="V1954" t="str" s="21">
        <v>No</v>
      </c>
      <c r="W1954" t="str" s="21">
        <v>No</v>
      </c>
      <c r="X1954" s="22">
        <v>0</v>
      </c>
      <c r="Y1954" s="18">
        <v>4</v>
      </c>
      <c r="AB1954" t="str" s="6">
        <v>2026-10-01 10:41:27 UTC</v>
      </c>
      <c r="AC1954" t="str" s="6">
        <v>Local Line cache</v>
      </c>
      <c r="AD1954" s="23">
        <v>806100</v>
      </c>
      <c r="AE1954" s="23">
        <v>527164</v>
      </c>
      <c r="AF1954" t="str" s="23">
        <v>806100:527164:herdShare</v>
      </c>
      <c r="AG1954" t="str" s="23">
        <v>No</v>
      </c>
      <c r="AH1954" t="str" s="23">
        <v>Yes</v>
      </c>
      <c r="AI1954" s="18">
        <v>204</v>
      </c>
    </row>
    <row r="1955" ht="32" customHeight="1">
      <c r="A1955" t="str" s="7">
        <v>Lonesome Whistle</v>
      </c>
      <c r="B1955" t="str" s="7">
        <v>Dakota Black Kettle Corn</v>
      </c>
      <c r="C1955" t="str" s="7">
        <v>0.4 lb bag</v>
      </c>
      <c r="D1955" t="str" s="7">
        <v>CSA Members</v>
      </c>
      <c r="E1955" s="12">
        <v>5.6</v>
      </c>
      <c r="F1955" s="13">
        <v>6.05</v>
      </c>
      <c r="G1955" s="13">
        <f>IF(AND(ISNUMBER(E1955),ISNUMBER(F1955)),F1955-E1955,"")</f>
        <v>0.45</v>
      </c>
      <c r="H1955" s="14">
        <f>IF(AND(ISNUMBER(E1955),E1955&gt;0,ISNUMBER(F1955)),F1955/E1955-1,"")</f>
        <v>0.0803571428571428</v>
      </c>
      <c r="I1955" t="str" s="15">
        <v>Unreviewed</v>
      </c>
      <c r="J1955" s="16"/>
      <c r="K1955" t="str" s="15">
        <v/>
      </c>
      <c r="L1955" s="17" t="str">
        <f>IF(AC1955="Local catalog","",IF(AG1955="Yes",IF(ISNUMBER(E1955),E1955,""),IF(I1955="Keep current",IF(ISNUMBER(E1955),E1955,""),IF(AH1955&lt;&gt;"Yes","",IF(I1955="Approve proposed",F1955,IF(AND(I1955="Use my price",AND(ISNUMBER(J1955),J1955&gt;0)),J1955,""))))))</f>
        <v/>
      </c>
      <c r="M1955" t="str" s="7">
        <f>IF(AND(AG1955="Yes",OR(I1955="Approve proposed",I1955="Use my price")),"CHECK: protected price kept current",IF(OR(I1955="Unreviewed",I1955=""),"Pending review",IF(I1955="Hold","On hold",IF(I1955="Keep current",IF(ISNUMBER(E1955),"Kept current","CHECK: no confirmed current price"),IF(AH1955&lt;&gt;"Yes","CHECK: source needs review",IF(AND(I1955="Use my price",NOT(AND(ISNUMBER(J1955),J1955&gt;0))),"CHECK: enter a price above zero",IF(NOT(OR(I1955="Approve proposed",I1955="Use my price")),"CHECK: choose a listed decision",IF(OR(NOT(ISNUMBER(L1955)),L1955&lt;=0,NOT(ISNUMBER(Y1955)),Y1955&lt;=0,X1955&gt;=1),"CHECK: price or base unavailable",IF(L1955/(Y1955*(1-X1955))-1&lt;0,"CHECK: price below local base","Ready")))))))))</f>
        <v>Pending review</v>
      </c>
      <c r="N1955" s="18">
        <v>5.6</v>
      </c>
      <c r="O1955" s="19">
        <v>0.4</v>
      </c>
      <c r="P1955" s="14">
        <v>0.5125</v>
      </c>
      <c r="Q1955" s="20" t="str">
        <f>IF(AND(ISNUMBER(L1955),ISNUMBER(Y1955),Y1955&gt;0,X1955&lt;1),ROUND(L1955/(Y1955*(1-X1955))-1,4),"")</f>
        <v/>
      </c>
      <c r="R1955" s="12">
        <v>33.599999999999994</v>
      </c>
      <c r="S1955" s="13">
        <f>IF(AND(ISNUMBER(E1955),E1955&gt;0,ISNUMBER(F1955)),R1955*(F1955/E1955-1)*(1-'Start Here'!$B$16),0)</f>
        <v>2.6189999999999976</v>
      </c>
      <c r="T1955" s="17">
        <f>IF(AND(M1955="Ready",OR(I1955="Approve proposed",AND(I1955="Use my price",AND(ISNUMBER(J1955),J1955&gt;0))),ISNUMBER(L1955),E1955&gt;0),R1955*(L1955/E1955-1)*(1-'Start Here'!$B$16),0)</f>
        <v>0</v>
      </c>
      <c r="U1955" t="str" s="6">
        <v>Currently hidden; do not activate automatically</v>
      </c>
      <c r="V1955" t="str" s="21">
        <v>No</v>
      </c>
      <c r="W1955" t="str" s="21">
        <v>No</v>
      </c>
      <c r="X1955" s="22">
        <v>0</v>
      </c>
      <c r="Y1955" s="18">
        <v>4</v>
      </c>
      <c r="AB1955" t="str" s="6">
        <v>2026-10-01 10:41:27 UTC</v>
      </c>
      <c r="AC1955" t="str" s="6">
        <v>Local Line cache</v>
      </c>
      <c r="AD1955" s="23">
        <v>806100</v>
      </c>
      <c r="AE1955" s="23">
        <v>527164</v>
      </c>
      <c r="AF1955" t="str" s="23">
        <v>806100:527164:member</v>
      </c>
      <c r="AG1955" t="str" s="23">
        <v>No</v>
      </c>
      <c r="AH1955" t="str" s="23">
        <v>Yes</v>
      </c>
      <c r="AI1955" s="18">
        <v>24</v>
      </c>
    </row>
    <row r="1956" ht="32" customHeight="1">
      <c r="A1956" t="str" s="7">
        <v>Lonesome Whistle</v>
      </c>
      <c r="B1956" t="str" s="7">
        <v>Dakota Black Kettle Corn</v>
      </c>
      <c r="C1956" t="str" s="7">
        <v>0.4 lb bag</v>
      </c>
      <c r="D1956" t="str" s="7">
        <v>Guest Basket</v>
      </c>
      <c r="E1956" s="12">
        <v>5.6</v>
      </c>
      <c r="F1956" s="13">
        <v>6.05</v>
      </c>
      <c r="G1956" s="13">
        <f>IF(AND(ISNUMBER(E1956),ISNUMBER(F1956)),F1956-E1956,"")</f>
        <v>0.45</v>
      </c>
      <c r="H1956" s="14">
        <f>IF(AND(ISNUMBER(E1956),E1956&gt;0,ISNUMBER(F1956)),F1956/E1956-1,"")</f>
        <v>0.0803571428571428</v>
      </c>
      <c r="I1956" t="str" s="15">
        <v>Unreviewed</v>
      </c>
      <c r="J1956" s="16"/>
      <c r="K1956" t="str" s="15">
        <v/>
      </c>
      <c r="L1956" s="17" t="str">
        <f>IF(AC1956="Local catalog","",IF(AG1956="Yes",IF(ISNUMBER(E1956),E1956,""),IF(I1956="Keep current",IF(ISNUMBER(E1956),E1956,""),IF(AH1956&lt;&gt;"Yes","",IF(I1956="Approve proposed",F1956,IF(AND(I1956="Use my price",AND(ISNUMBER(J1956),J1956&gt;0)),J1956,""))))))</f>
        <v/>
      </c>
      <c r="M1956" t="str" s="7">
        <f>IF(AND(AG1956="Yes",OR(I1956="Approve proposed",I1956="Use my price")),"CHECK: protected price kept current",IF(OR(I1956="Unreviewed",I1956=""),"Pending review",IF(I1956="Hold","On hold",IF(I1956="Keep current",IF(ISNUMBER(E1956),"Kept current","CHECK: no confirmed current price"),IF(AH1956&lt;&gt;"Yes","CHECK: source needs review",IF(AND(I1956="Use my price",NOT(AND(ISNUMBER(J1956),J1956&gt;0))),"CHECK: enter a price above zero",IF(NOT(OR(I1956="Approve proposed",I1956="Use my price")),"CHECK: choose a listed decision",IF(OR(NOT(ISNUMBER(L1956)),L1956&lt;=0,NOT(ISNUMBER(Y1956)),Y1956&lt;=0,X1956&gt;=1),"CHECK: price or base unavailable",IF(L1956/(Y1956*(1-X1956))-1&lt;0,"CHECK: price below local base","Ready")))))))))</f>
        <v>Pending review</v>
      </c>
      <c r="N1956" s="18">
        <v>5.6</v>
      </c>
      <c r="O1956" s="19">
        <v>0.4</v>
      </c>
      <c r="P1956" s="14">
        <v>0.5125</v>
      </c>
      <c r="Q1956" s="20" t="str">
        <f>IF(AND(ISNUMBER(L1956),ISNUMBER(Y1956),Y1956&gt;0,X1956&lt;1),ROUND(L1956/(Y1956*(1-X1956))-1,4),"")</f>
        <v/>
      </c>
      <c r="R1956" s="12">
        <v>17.4</v>
      </c>
      <c r="S1956" s="13">
        <f>IF(AND(ISNUMBER(E1956),E1956&gt;0,ISNUMBER(F1956)),R1956*(F1956/E1956-1)*(1-'Start Here'!$B$16),0)</f>
        <v>1.356267857142856</v>
      </c>
      <c r="T1956" s="17">
        <f>IF(AND(M1956="Ready",OR(I1956="Approve proposed",AND(I1956="Use my price",AND(ISNUMBER(J1956),J1956&gt;0))),ISNUMBER(L1956),E1956&gt;0),R1956*(L1956/E1956-1)*(1-'Start Here'!$B$16),0)</f>
        <v>0</v>
      </c>
      <c r="U1956" t="str" s="6">
        <v>Currently hidden; do not activate automatically</v>
      </c>
      <c r="V1956" t="str" s="21">
        <v>No</v>
      </c>
      <c r="W1956" t="str" s="21">
        <v>No</v>
      </c>
      <c r="X1956" s="22">
        <v>0</v>
      </c>
      <c r="Y1956" s="18">
        <v>4</v>
      </c>
      <c r="AB1956" t="str" s="6">
        <v>2026-10-01 10:41:27 UTC</v>
      </c>
      <c r="AC1956" t="str" s="6">
        <v>Local Line cache</v>
      </c>
      <c r="AD1956" s="23">
        <v>806100</v>
      </c>
      <c r="AE1956" s="23">
        <v>527164</v>
      </c>
      <c r="AF1956" t="str" s="23">
        <v>806100:527164:guest</v>
      </c>
      <c r="AG1956" t="str" s="23">
        <v>No</v>
      </c>
      <c r="AH1956" t="str" s="23">
        <v>Yes</v>
      </c>
      <c r="AI1956" s="18">
        <v>12</v>
      </c>
    </row>
    <row r="1957" ht="32" customHeight="1">
      <c r="A1957" t="str" s="7">
        <v>Lonesome Whistle</v>
      </c>
      <c r="B1957" t="str" s="7">
        <v>Dakota Black Kettle Corn</v>
      </c>
      <c r="C1957" t="str" s="7">
        <v>0.4 lb bag</v>
      </c>
      <c r="D1957" t="str" s="7">
        <v>SNAP</v>
      </c>
      <c r="E1957" s="12">
        <v>5.6</v>
      </c>
      <c r="F1957" s="13">
        <v>5.6</v>
      </c>
      <c r="G1957" s="13">
        <f>IF(AND(ISNUMBER(E1957),ISNUMBER(F1957)),F1957-E1957,"")</f>
        <v>0</v>
      </c>
      <c r="H1957" s="14">
        <f>IF(AND(ISNUMBER(E1957),E1957&gt;0,ISNUMBER(F1957)),F1957/E1957-1,"")</f>
        <v>0</v>
      </c>
      <c r="I1957" t="str" s="15">
        <v>Keep current</v>
      </c>
      <c r="J1957" s="16"/>
      <c r="K1957" t="str" s="15">
        <v/>
      </c>
      <c r="L1957" s="17">
        <f>IF(AC1957="Local catalog","",IF(AG1957="Yes",IF(ISNUMBER(E1957),E1957,""),IF(I1957="Keep current",IF(ISNUMBER(E1957),E1957,""),IF(AH1957&lt;&gt;"Yes","",IF(I1957="Approve proposed",F1957,IF(AND(I1957="Use my price",AND(ISNUMBER(J1957),J1957&gt;0)),J1957,""))))))</f>
        <v>5.6</v>
      </c>
      <c r="M1957" t="str" s="7">
        <f>IF(AND(AG1957="Yes",OR(I1957="Approve proposed",I1957="Use my price")),"CHECK: protected price kept current",IF(OR(I1957="Unreviewed",I1957=""),"Pending review",IF(I1957="Hold","On hold",IF(I1957="Keep current",IF(ISNUMBER(E1957),"Kept current","CHECK: no confirmed current price"),IF(AH1957&lt;&gt;"Yes","CHECK: source needs review",IF(AND(I1957="Use my price",NOT(AND(ISNUMBER(J1957),J1957&gt;0))),"CHECK: enter a price above zero",IF(NOT(OR(I1957="Approve proposed",I1957="Use my price")),"CHECK: choose a listed decision",IF(OR(NOT(ISNUMBER(L1957)),L1957&lt;=0,NOT(ISNUMBER(Y1957)),Y1957&lt;=0,X1957&gt;=1),"CHECK: price or base unavailable",IF(L1957/(Y1957*(1-X1957))-1&lt;0,"CHECK: price below local base","Ready")))))))))</f>
        <v>Kept current</v>
      </c>
      <c r="N1957" s="18">
        <v>5.6</v>
      </c>
      <c r="O1957" s="19">
        <v>0.4</v>
      </c>
      <c r="P1957" s="14">
        <v>0.4</v>
      </c>
      <c r="Q1957" s="20">
        <f>IF(AND(ISNUMBER(L1957),ISNUMBER(Y1957),Y1957&gt;0,X1957&lt;1),ROUND(L1957/(Y1957*(1-X1957))-1,4),"")</f>
        <v>0.4</v>
      </c>
      <c r="R1957" s="12">
        <v>0</v>
      </c>
      <c r="S1957" s="13">
        <f>IF(AND(ISNUMBER(E1957),E1957&gt;0,ISNUMBER(F1957)),R1957*(F1957/E1957-1)*(1-'Start Here'!$B$16),0)</f>
        <v>0</v>
      </c>
      <c r="T1957" s="17">
        <f>IF(AND(M1957="Ready",OR(I1957="Approve proposed",AND(I1957="Use my price",AND(ISNUMBER(J1957),J1957&gt;0))),ISNUMBER(L1957),E1957&gt;0),R1957*(L1957/E1957-1)*(1-'Start Here'!$B$16),0)</f>
        <v>0</v>
      </c>
      <c r="U1957" t="str" s="6">
        <v>SNAP: preserve existing selling price; Currently hidden; do not activate automatically</v>
      </c>
      <c r="V1957" t="str" s="21">
        <v>No</v>
      </c>
      <c r="W1957" t="str" s="21">
        <v>No</v>
      </c>
      <c r="X1957" s="22">
        <v>0</v>
      </c>
      <c r="Y1957" s="18">
        <v>4</v>
      </c>
      <c r="AB1957" t="str" s="6">
        <v>2026-10-01 10:41:27 UTC</v>
      </c>
      <c r="AC1957" t="str" s="6">
        <v>Local Line cache</v>
      </c>
      <c r="AD1957" s="23">
        <v>806100</v>
      </c>
      <c r="AE1957" s="23">
        <v>527164</v>
      </c>
      <c r="AF1957" t="str" s="23">
        <v>806100:527164:snap</v>
      </c>
      <c r="AG1957" t="str" s="23">
        <v>Yes</v>
      </c>
      <c r="AH1957" t="str" s="23">
        <v>Yes</v>
      </c>
      <c r="AI1957" s="18">
        <v>0</v>
      </c>
    </row>
    <row r="1958" ht="32" customHeight="1">
      <c r="A1958" t="str" s="7">
        <v>Lonesome Whistle</v>
      </c>
      <c r="B1958" t="str" s="7">
        <v>Dark Northern Rye Flour</v>
      </c>
      <c r="C1958" t="str" s="7">
        <v>1.6 lbs</v>
      </c>
      <c r="D1958" t="str" s="7">
        <v>Herd Share Members</v>
      </c>
      <c r="E1958" s="12">
        <v>6.3</v>
      </c>
      <c r="F1958" s="13">
        <v>6.8</v>
      </c>
      <c r="G1958" s="13">
        <f>IF(AND(ISNUMBER(E1958),ISNUMBER(F1958)),F1958-E1958,"")</f>
        <v>0.5</v>
      </c>
      <c r="H1958" s="14">
        <f>IF(AND(ISNUMBER(E1958),E1958&gt;0,ISNUMBER(F1958)),F1958/E1958-1,"")</f>
        <v>0.0793650793650793</v>
      </c>
      <c r="I1958" t="str" s="15">
        <v>Unreviewed</v>
      </c>
      <c r="J1958" s="16"/>
      <c r="K1958" t="str" s="15">
        <v/>
      </c>
      <c r="L1958" s="17" t="str">
        <f>IF(AC1958="Local catalog","",IF(AG1958="Yes",IF(ISNUMBER(E1958),E1958,""),IF(I1958="Keep current",IF(ISNUMBER(E1958),E1958,""),IF(AH1958&lt;&gt;"Yes","",IF(I1958="Approve proposed",F1958,IF(AND(I1958="Use my price",AND(ISNUMBER(J1958),J1958&gt;0)),J1958,""))))))</f>
        <v/>
      </c>
      <c r="M1958" t="str" s="7">
        <f>IF(AND(AG1958="Yes",OR(I1958="Approve proposed",I1958="Use my price")),"CHECK: protected price kept current",IF(OR(I1958="Unreviewed",I1958=""),"Pending review",IF(I1958="Hold","On hold",IF(I1958="Keep current",IF(ISNUMBER(E1958),"Kept current","CHECK: no confirmed current price"),IF(AH1958&lt;&gt;"Yes","CHECK: source needs review",IF(AND(I1958="Use my price",NOT(AND(ISNUMBER(J1958),J1958&gt;0))),"CHECK: enter a price above zero",IF(NOT(OR(I1958="Approve proposed",I1958="Use my price")),"CHECK: choose a listed decision",IF(OR(NOT(ISNUMBER(L1958)),L1958&lt;=0,NOT(ISNUMBER(Y1958)),Y1958&lt;=0,X1958&gt;=1),"CHECK: price or base unavailable",IF(L1958/(Y1958*(1-X1958))-1&lt;0,"CHECK: price below local base","Ready")))))))))</f>
        <v>Pending review</v>
      </c>
      <c r="N1958" s="18">
        <v>6.3</v>
      </c>
      <c r="O1958" s="19">
        <v>0.4</v>
      </c>
      <c r="P1958" s="14">
        <v>0.5111</v>
      </c>
      <c r="Q1958" s="20" t="str">
        <f>IF(AND(ISNUMBER(L1958),ISNUMBER(Y1958),Y1958&gt;0,X1958&lt;1),ROUND(L1958/(Y1958*(1-X1958))-1,4),"")</f>
        <v/>
      </c>
      <c r="R1958" s="12">
        <v>81.89999999999999</v>
      </c>
      <c r="S1958" s="13">
        <f>IF(AND(ISNUMBER(E1958),E1958&gt;0,ISNUMBER(F1958)),R1958*(F1958/E1958-1)*(1-'Start Here'!$B$16),0)</f>
        <v>6.304999999999994</v>
      </c>
      <c r="T1958" s="17">
        <f>IF(AND(M1958="Ready",OR(I1958="Approve proposed",AND(I1958="Use my price",AND(ISNUMBER(J1958),J1958&gt;0))),ISNUMBER(L1958),E1958&gt;0),R1958*(L1958/E1958-1)*(1-'Start Here'!$B$16),0)</f>
        <v>0</v>
      </c>
      <c r="U1958" t="str" s="6">
        <v/>
      </c>
      <c r="V1958" t="str" s="21">
        <v>Yes</v>
      </c>
      <c r="W1958" t="str" s="21">
        <v>No</v>
      </c>
      <c r="X1958" s="22">
        <v>0</v>
      </c>
      <c r="Y1958" s="18">
        <v>4.5</v>
      </c>
      <c r="AB1958" t="str" s="6">
        <v>2026-10-01 10:41:27 UTC</v>
      </c>
      <c r="AC1958" t="str" s="6">
        <v>Local Line cache</v>
      </c>
      <c r="AD1958" s="23">
        <v>897631</v>
      </c>
      <c r="AE1958" s="23">
        <v>638990</v>
      </c>
      <c r="AF1958" t="str" s="23">
        <v>897631:638990:herdShare</v>
      </c>
      <c r="AG1958" t="str" s="23">
        <v>No</v>
      </c>
      <c r="AH1958" t="str" s="23">
        <v>Yes</v>
      </c>
      <c r="AI1958" s="18">
        <v>58.5</v>
      </c>
    </row>
    <row r="1959" ht="32" customHeight="1">
      <c r="A1959" t="str" s="7">
        <v>Lonesome Whistle</v>
      </c>
      <c r="B1959" t="str" s="7">
        <v>Dark Northern Rye Flour</v>
      </c>
      <c r="C1959" t="str" s="7">
        <v>1.6 lbs</v>
      </c>
      <c r="D1959" t="str" s="7">
        <v>CSA Members</v>
      </c>
      <c r="E1959" s="12">
        <v>6.3</v>
      </c>
      <c r="F1959" s="13">
        <v>6.8</v>
      </c>
      <c r="G1959" s="13">
        <f>IF(AND(ISNUMBER(E1959),ISNUMBER(F1959)),F1959-E1959,"")</f>
        <v>0.5</v>
      </c>
      <c r="H1959" s="14">
        <f>IF(AND(ISNUMBER(E1959),E1959&gt;0,ISNUMBER(F1959)),F1959/E1959-1,"")</f>
        <v>0.0793650793650793</v>
      </c>
      <c r="I1959" t="str" s="15">
        <v>Unreviewed</v>
      </c>
      <c r="J1959" s="16"/>
      <c r="K1959" t="str" s="15">
        <v/>
      </c>
      <c r="L1959" s="17" t="str">
        <f>IF(AC1959="Local catalog","",IF(AG1959="Yes",IF(ISNUMBER(E1959),E1959,""),IF(I1959="Keep current",IF(ISNUMBER(E1959),E1959,""),IF(AH1959&lt;&gt;"Yes","",IF(I1959="Approve proposed",F1959,IF(AND(I1959="Use my price",AND(ISNUMBER(J1959),J1959&gt;0)),J1959,""))))))</f>
        <v/>
      </c>
      <c r="M1959" t="str" s="7">
        <f>IF(AND(AG1959="Yes",OR(I1959="Approve proposed",I1959="Use my price")),"CHECK: protected price kept current",IF(OR(I1959="Unreviewed",I1959=""),"Pending review",IF(I1959="Hold","On hold",IF(I1959="Keep current",IF(ISNUMBER(E1959),"Kept current","CHECK: no confirmed current price"),IF(AH1959&lt;&gt;"Yes","CHECK: source needs review",IF(AND(I1959="Use my price",NOT(AND(ISNUMBER(J1959),J1959&gt;0))),"CHECK: enter a price above zero",IF(NOT(OR(I1959="Approve proposed",I1959="Use my price")),"CHECK: choose a listed decision",IF(OR(NOT(ISNUMBER(L1959)),L1959&lt;=0,NOT(ISNUMBER(Y1959)),Y1959&lt;=0,X1959&gt;=1),"CHECK: price or base unavailable",IF(L1959/(Y1959*(1-X1959))-1&lt;0,"CHECK: price below local base","Ready")))))))))</f>
        <v>Pending review</v>
      </c>
      <c r="N1959" s="18">
        <v>6.3</v>
      </c>
      <c r="O1959" s="19">
        <v>0.4</v>
      </c>
      <c r="P1959" s="14">
        <v>0.5111</v>
      </c>
      <c r="Q1959" s="20" t="str">
        <f>IF(AND(ISNUMBER(L1959),ISNUMBER(Y1959),Y1959&gt;0,X1959&lt;1),ROUND(L1959/(Y1959*(1-X1959))-1,4),"")</f>
        <v/>
      </c>
      <c r="R1959" s="12">
        <v>6.3</v>
      </c>
      <c r="S1959" s="13">
        <f>IF(AND(ISNUMBER(E1959),E1959&gt;0,ISNUMBER(F1959)),R1959*(F1959/E1959-1)*(1-'Start Here'!$B$16),0)</f>
        <v>0.4849999999999996</v>
      </c>
      <c r="T1959" s="17">
        <f>IF(AND(M1959="Ready",OR(I1959="Approve proposed",AND(I1959="Use my price",AND(ISNUMBER(J1959),J1959&gt;0))),ISNUMBER(L1959),E1959&gt;0),R1959*(L1959/E1959-1)*(1-'Start Here'!$B$16),0)</f>
        <v>0</v>
      </c>
      <c r="U1959" t="str" s="6">
        <v/>
      </c>
      <c r="V1959" t="str" s="21">
        <v>Yes</v>
      </c>
      <c r="W1959" t="str" s="21">
        <v>No</v>
      </c>
      <c r="X1959" s="22">
        <v>0</v>
      </c>
      <c r="Y1959" s="18">
        <v>4.5</v>
      </c>
      <c r="AB1959" t="str" s="6">
        <v>2026-10-01 10:41:27 UTC</v>
      </c>
      <c r="AC1959" t="str" s="6">
        <v>Local Line cache</v>
      </c>
      <c r="AD1959" s="23">
        <v>897631</v>
      </c>
      <c r="AE1959" s="23">
        <v>638990</v>
      </c>
      <c r="AF1959" t="str" s="23">
        <v>897631:638990:member</v>
      </c>
      <c r="AG1959" t="str" s="23">
        <v>No</v>
      </c>
      <c r="AH1959" t="str" s="23">
        <v>Yes</v>
      </c>
      <c r="AI1959" s="18">
        <v>4.5</v>
      </c>
    </row>
    <row r="1960" ht="32" customHeight="1">
      <c r="A1960" t="str" s="7">
        <v>Lonesome Whistle</v>
      </c>
      <c r="B1960" t="str" s="7">
        <v>Dark Northern Rye Flour</v>
      </c>
      <c r="C1960" t="str" s="7">
        <v>1.6 lbs</v>
      </c>
      <c r="D1960" t="str" s="7">
        <v>Guest Basket</v>
      </c>
      <c r="E1960" s="12">
        <v>6.3</v>
      </c>
      <c r="F1960" s="13">
        <v>6.8</v>
      </c>
      <c r="G1960" s="13">
        <f>IF(AND(ISNUMBER(E1960),ISNUMBER(F1960)),F1960-E1960,"")</f>
        <v>0.5</v>
      </c>
      <c r="H1960" s="14">
        <f>IF(AND(ISNUMBER(E1960),E1960&gt;0,ISNUMBER(F1960)),F1960/E1960-1,"")</f>
        <v>0.0793650793650793</v>
      </c>
      <c r="I1960" t="str" s="15">
        <v>Unreviewed</v>
      </c>
      <c r="J1960" s="16"/>
      <c r="K1960" t="str" s="15">
        <v/>
      </c>
      <c r="L1960" s="17" t="str">
        <f>IF(AC1960="Local catalog","",IF(AG1960="Yes",IF(ISNUMBER(E1960),E1960,""),IF(I1960="Keep current",IF(ISNUMBER(E1960),E1960,""),IF(AH1960&lt;&gt;"Yes","",IF(I1960="Approve proposed",F1960,IF(AND(I1960="Use my price",AND(ISNUMBER(J1960),J1960&gt;0)),J1960,""))))))</f>
        <v/>
      </c>
      <c r="M1960" t="str" s="7">
        <f>IF(AND(AG1960="Yes",OR(I1960="Approve proposed",I1960="Use my price")),"CHECK: protected price kept current",IF(OR(I1960="Unreviewed",I1960=""),"Pending review",IF(I1960="Hold","On hold",IF(I1960="Keep current",IF(ISNUMBER(E1960),"Kept current","CHECK: no confirmed current price"),IF(AH1960&lt;&gt;"Yes","CHECK: source needs review",IF(AND(I1960="Use my price",NOT(AND(ISNUMBER(J1960),J1960&gt;0))),"CHECK: enter a price above zero",IF(NOT(OR(I1960="Approve proposed",I1960="Use my price")),"CHECK: choose a listed decision",IF(OR(NOT(ISNUMBER(L1960)),L1960&lt;=0,NOT(ISNUMBER(Y1960)),Y1960&lt;=0,X1960&gt;=1),"CHECK: price or base unavailable",IF(L1960/(Y1960*(1-X1960))-1&lt;0,"CHECK: price below local base","Ready")))))))))</f>
        <v>Pending review</v>
      </c>
      <c r="N1960" s="18">
        <v>6.3</v>
      </c>
      <c r="O1960" s="19">
        <v>0.4</v>
      </c>
      <c r="P1960" s="14">
        <v>0.5111</v>
      </c>
      <c r="Q1960" s="20" t="str">
        <f>IF(AND(ISNUMBER(L1960),ISNUMBER(Y1960),Y1960&gt;0,X1960&lt;1),ROUND(L1960/(Y1960*(1-X1960))-1,4),"")</f>
        <v/>
      </c>
      <c r="R1960" s="12">
        <v>0</v>
      </c>
      <c r="S1960" s="13">
        <f>IF(AND(ISNUMBER(E1960),E1960&gt;0,ISNUMBER(F1960)),R1960*(F1960/E1960-1)*(1-'Start Here'!$B$16),0)</f>
        <v>0</v>
      </c>
      <c r="T1960" s="17">
        <f>IF(AND(M1960="Ready",OR(I1960="Approve proposed",AND(I1960="Use my price",AND(ISNUMBER(J1960),J1960&gt;0))),ISNUMBER(L1960),E1960&gt;0),R1960*(L1960/E1960-1)*(1-'Start Here'!$B$16),0)</f>
        <v>0</v>
      </c>
      <c r="U1960" t="str" s="6">
        <v/>
      </c>
      <c r="V1960" t="str" s="21">
        <v>Yes</v>
      </c>
      <c r="W1960" t="str" s="21">
        <v>No</v>
      </c>
      <c r="X1960" s="22">
        <v>0</v>
      </c>
      <c r="Y1960" s="18">
        <v>4.5</v>
      </c>
      <c r="AB1960" t="str" s="6">
        <v>2026-10-01 10:41:27 UTC</v>
      </c>
      <c r="AC1960" t="str" s="6">
        <v>Local Line cache</v>
      </c>
      <c r="AD1960" s="23">
        <v>897631</v>
      </c>
      <c r="AE1960" s="23">
        <v>638990</v>
      </c>
      <c r="AF1960" t="str" s="23">
        <v>897631:638990:guest</v>
      </c>
      <c r="AG1960" t="str" s="23">
        <v>No</v>
      </c>
      <c r="AH1960" t="str" s="23">
        <v>Yes</v>
      </c>
      <c r="AI1960" s="18">
        <v>0</v>
      </c>
    </row>
    <row r="1961" ht="32" customHeight="1">
      <c r="A1961" t="str" s="7">
        <v>Lonesome Whistle</v>
      </c>
      <c r="B1961" t="str" s="7">
        <v>Dark Northern Rye Flour</v>
      </c>
      <c r="C1961" t="str" s="7">
        <v>1.6 lbs</v>
      </c>
      <c r="D1961" t="str" s="7">
        <v>SNAP</v>
      </c>
      <c r="E1961" s="12">
        <v>6.3</v>
      </c>
      <c r="F1961" s="13">
        <v>6.3</v>
      </c>
      <c r="G1961" s="13">
        <f>IF(AND(ISNUMBER(E1961),ISNUMBER(F1961)),F1961-E1961,"")</f>
        <v>0</v>
      </c>
      <c r="H1961" s="14">
        <f>IF(AND(ISNUMBER(E1961),E1961&gt;0,ISNUMBER(F1961)),F1961/E1961-1,"")</f>
        <v>0</v>
      </c>
      <c r="I1961" t="str" s="15">
        <v>Keep current</v>
      </c>
      <c r="J1961" s="16"/>
      <c r="K1961" t="str" s="15">
        <v/>
      </c>
      <c r="L1961" s="17">
        <f>IF(AC1961="Local catalog","",IF(AG1961="Yes",IF(ISNUMBER(E1961),E1961,""),IF(I1961="Keep current",IF(ISNUMBER(E1961),E1961,""),IF(AH1961&lt;&gt;"Yes","",IF(I1961="Approve proposed",F1961,IF(AND(I1961="Use my price",AND(ISNUMBER(J1961),J1961&gt;0)),J1961,""))))))</f>
        <v>6.3</v>
      </c>
      <c r="M1961" t="str" s="7">
        <f>IF(AND(AG1961="Yes",OR(I1961="Approve proposed",I1961="Use my price")),"CHECK: protected price kept current",IF(OR(I1961="Unreviewed",I1961=""),"Pending review",IF(I1961="Hold","On hold",IF(I1961="Keep current",IF(ISNUMBER(E1961),"Kept current","CHECK: no confirmed current price"),IF(AH1961&lt;&gt;"Yes","CHECK: source needs review",IF(AND(I1961="Use my price",NOT(AND(ISNUMBER(J1961),J1961&gt;0))),"CHECK: enter a price above zero",IF(NOT(OR(I1961="Approve proposed",I1961="Use my price")),"CHECK: choose a listed decision",IF(OR(NOT(ISNUMBER(L1961)),L1961&lt;=0,NOT(ISNUMBER(Y1961)),Y1961&lt;=0,X1961&gt;=1),"CHECK: price or base unavailable",IF(L1961/(Y1961*(1-X1961))-1&lt;0,"CHECK: price below local base","Ready")))))))))</f>
        <v>Kept current</v>
      </c>
      <c r="N1961" s="18">
        <v>6.3</v>
      </c>
      <c r="O1961" s="19">
        <v>0.4</v>
      </c>
      <c r="P1961" s="14">
        <v>0.4</v>
      </c>
      <c r="Q1961" s="20">
        <f>IF(AND(ISNUMBER(L1961),ISNUMBER(Y1961),Y1961&gt;0,X1961&lt;1),ROUND(L1961/(Y1961*(1-X1961))-1,4),"")</f>
        <v>0.4</v>
      </c>
      <c r="R1961" s="12">
        <v>0</v>
      </c>
      <c r="S1961" s="13">
        <f>IF(AND(ISNUMBER(E1961),E1961&gt;0,ISNUMBER(F1961)),R1961*(F1961/E1961-1)*(1-'Start Here'!$B$16),0)</f>
        <v>0</v>
      </c>
      <c r="T1961" s="17">
        <f>IF(AND(M1961="Ready",OR(I1961="Approve proposed",AND(I1961="Use my price",AND(ISNUMBER(J1961),J1961&gt;0))),ISNUMBER(L1961),E1961&gt;0),R1961*(L1961/E1961-1)*(1-'Start Here'!$B$16),0)</f>
        <v>0</v>
      </c>
      <c r="U1961" t="str" s="6">
        <v>SNAP: preserve existing selling price</v>
      </c>
      <c r="V1961" t="str" s="21">
        <v>Yes</v>
      </c>
      <c r="W1961" t="str" s="21">
        <v>No</v>
      </c>
      <c r="X1961" s="22">
        <v>0</v>
      </c>
      <c r="Y1961" s="18">
        <v>4.5</v>
      </c>
      <c r="AB1961" t="str" s="6">
        <v>2026-10-01 10:41:27 UTC</v>
      </c>
      <c r="AC1961" t="str" s="6">
        <v>Local Line cache</v>
      </c>
      <c r="AD1961" s="23">
        <v>897631</v>
      </c>
      <c r="AE1961" s="23">
        <v>638990</v>
      </c>
      <c r="AF1961" t="str" s="23">
        <v>897631:638990:snap</v>
      </c>
      <c r="AG1961" t="str" s="23">
        <v>Yes</v>
      </c>
      <c r="AH1961" t="str" s="23">
        <v>Yes</v>
      </c>
      <c r="AI1961" s="18">
        <v>0</v>
      </c>
    </row>
    <row r="1962" ht="32" customHeight="1">
      <c r="A1962" t="str" s="7">
        <v>Lonesome Whistle</v>
      </c>
      <c r="B1962" t="str" s="7">
        <v>Einkorn Fusilli</v>
      </c>
      <c r="C1962" t="str" s="7">
        <v>0.5 lb bag</v>
      </c>
      <c r="D1962" t="str" s="7">
        <v>Herd Share Members</v>
      </c>
      <c r="E1962" s="12">
        <v>4.66</v>
      </c>
      <c r="F1962" s="13">
        <v>5.03</v>
      </c>
      <c r="G1962" s="13">
        <f>IF(AND(ISNUMBER(E1962),ISNUMBER(F1962)),F1962-E1962,"")</f>
        <v>0.37</v>
      </c>
      <c r="H1962" s="14">
        <f>IF(AND(ISNUMBER(E1962),E1962&gt;0,ISNUMBER(F1962)),F1962/E1962-1,"")</f>
        <v>0.07939914163090123</v>
      </c>
      <c r="I1962" t="str" s="15">
        <v>Unreviewed</v>
      </c>
      <c r="J1962" s="16"/>
      <c r="K1962" t="str" s="15">
        <v/>
      </c>
      <c r="L1962" s="17" t="str">
        <f>IF(AC1962="Local catalog","",IF(AG1962="Yes",IF(ISNUMBER(E1962),E1962,""),IF(I1962="Keep current",IF(ISNUMBER(E1962),E1962,""),IF(AH1962&lt;&gt;"Yes","",IF(I1962="Approve proposed",F1962,IF(AND(I1962="Use my price",AND(ISNUMBER(J1962),J1962&gt;0)),J1962,""))))))</f>
        <v/>
      </c>
      <c r="M1962" t="str" s="7">
        <f>IF(AND(AG1962="Yes",OR(I1962="Approve proposed",I1962="Use my price")),"CHECK: protected price kept current",IF(OR(I1962="Unreviewed",I1962=""),"Pending review",IF(I1962="Hold","On hold",IF(I1962="Keep current",IF(ISNUMBER(E1962),"Kept current","CHECK: no confirmed current price"),IF(AH1962&lt;&gt;"Yes","CHECK: source needs review",IF(AND(I1962="Use my price",NOT(AND(ISNUMBER(J1962),J1962&gt;0))),"CHECK: enter a price above zero",IF(NOT(OR(I1962="Approve proposed",I1962="Use my price")),"CHECK: choose a listed decision",IF(OR(NOT(ISNUMBER(L1962)),L1962&lt;=0,NOT(ISNUMBER(Y1962)),Y1962&lt;=0,X1962&gt;=1),"CHECK: price or base unavailable",IF(L1962/(Y1962*(1-X1962))-1&lt;0,"CHECK: price below local base","Ready")))))))))</f>
        <v>Pending review</v>
      </c>
      <c r="N1962" s="18">
        <v>4.66</v>
      </c>
      <c r="O1962" s="19">
        <v>0.4</v>
      </c>
      <c r="P1962" s="14">
        <v>0.5105</v>
      </c>
      <c r="Q1962" s="20" t="str">
        <f>IF(AND(ISNUMBER(L1962),ISNUMBER(Y1962),Y1962&gt;0,X1962&lt;1),ROUND(L1962/(Y1962*(1-X1962))-1,4),"")</f>
        <v/>
      </c>
      <c r="R1962" s="12">
        <v>88.53999999999999</v>
      </c>
      <c r="S1962" s="13">
        <f>IF(AND(ISNUMBER(E1962),E1962&gt;0,ISNUMBER(F1962)),R1962*(F1962/E1962-1)*(1-'Start Here'!$B$16),0)</f>
        <v>6.819099999999994</v>
      </c>
      <c r="T1962" s="17">
        <f>IF(AND(M1962="Ready",OR(I1962="Approve proposed",AND(I1962="Use my price",AND(ISNUMBER(J1962),J1962&gt;0))),ISNUMBER(L1962),E1962&gt;0),R1962*(L1962/E1962-1)*(1-'Start Here'!$B$16),0)</f>
        <v>0</v>
      </c>
      <c r="U1962" t="str" s="6">
        <v>Currently hidden; do not activate automatically</v>
      </c>
      <c r="V1962" t="str" s="21">
        <v>No</v>
      </c>
      <c r="W1962" t="str" s="21">
        <v>No</v>
      </c>
      <c r="X1962" s="22">
        <v>0</v>
      </c>
      <c r="Y1962" s="18">
        <v>3.33</v>
      </c>
      <c r="AB1962" t="str" s="6">
        <v>2026-10-01 10:41:27 UTC</v>
      </c>
      <c r="AC1962" t="str" s="6">
        <v>Local Line cache</v>
      </c>
      <c r="AD1962" s="23">
        <v>806086</v>
      </c>
      <c r="AE1962" s="23">
        <v>527150</v>
      </c>
      <c r="AF1962" t="str" s="23">
        <v>806086:527150:herdShare</v>
      </c>
      <c r="AG1962" t="str" s="23">
        <v>No</v>
      </c>
      <c r="AH1962" t="str" s="23">
        <v>Yes</v>
      </c>
      <c r="AI1962" s="18">
        <v>63.269999999999996</v>
      </c>
    </row>
    <row r="1963" ht="32" customHeight="1">
      <c r="A1963" t="str" s="7">
        <v>Lonesome Whistle</v>
      </c>
      <c r="B1963" t="str" s="7">
        <v>Einkorn Fusilli</v>
      </c>
      <c r="C1963" t="str" s="7">
        <v>0.5 lb bag</v>
      </c>
      <c r="D1963" t="str" s="7">
        <v>CSA Members</v>
      </c>
      <c r="E1963" s="12">
        <v>4.66</v>
      </c>
      <c r="F1963" s="13">
        <v>5.03</v>
      </c>
      <c r="G1963" s="13">
        <f>IF(AND(ISNUMBER(E1963),ISNUMBER(F1963)),F1963-E1963,"")</f>
        <v>0.37</v>
      </c>
      <c r="H1963" s="14">
        <f>IF(AND(ISNUMBER(E1963),E1963&gt;0,ISNUMBER(F1963)),F1963/E1963-1,"")</f>
        <v>0.07939914163090123</v>
      </c>
      <c r="I1963" t="str" s="15">
        <v>Unreviewed</v>
      </c>
      <c r="J1963" s="16"/>
      <c r="K1963" t="str" s="15">
        <v/>
      </c>
      <c r="L1963" s="17" t="str">
        <f>IF(AC1963="Local catalog","",IF(AG1963="Yes",IF(ISNUMBER(E1963),E1963,""),IF(I1963="Keep current",IF(ISNUMBER(E1963),E1963,""),IF(AH1963&lt;&gt;"Yes","",IF(I1963="Approve proposed",F1963,IF(AND(I1963="Use my price",AND(ISNUMBER(J1963),J1963&gt;0)),J1963,""))))))</f>
        <v/>
      </c>
      <c r="M1963" t="str" s="7">
        <f>IF(AND(AG1963="Yes",OR(I1963="Approve proposed",I1963="Use my price")),"CHECK: protected price kept current",IF(OR(I1963="Unreviewed",I1963=""),"Pending review",IF(I1963="Hold","On hold",IF(I1963="Keep current",IF(ISNUMBER(E1963),"Kept current","CHECK: no confirmed current price"),IF(AH1963&lt;&gt;"Yes","CHECK: source needs review",IF(AND(I1963="Use my price",NOT(AND(ISNUMBER(J1963),J1963&gt;0))),"CHECK: enter a price above zero",IF(NOT(OR(I1963="Approve proposed",I1963="Use my price")),"CHECK: choose a listed decision",IF(OR(NOT(ISNUMBER(L1963)),L1963&lt;=0,NOT(ISNUMBER(Y1963)),Y1963&lt;=0,X1963&gt;=1),"CHECK: price or base unavailable",IF(L1963/(Y1963*(1-X1963))-1&lt;0,"CHECK: price below local base","Ready")))))))))</f>
        <v>Pending review</v>
      </c>
      <c r="N1963" s="18">
        <v>4.66</v>
      </c>
      <c r="O1963" s="19">
        <v>0.4</v>
      </c>
      <c r="P1963" s="14">
        <v>0.5105</v>
      </c>
      <c r="Q1963" s="20" t="str">
        <f>IF(AND(ISNUMBER(L1963),ISNUMBER(Y1963),Y1963&gt;0,X1963&lt;1),ROUND(L1963/(Y1963*(1-X1963))-1,4),"")</f>
        <v/>
      </c>
      <c r="R1963" s="12">
        <v>0</v>
      </c>
      <c r="S1963" s="13">
        <f>IF(AND(ISNUMBER(E1963),E1963&gt;0,ISNUMBER(F1963)),R1963*(F1963/E1963-1)*(1-'Start Here'!$B$16),0)</f>
        <v>0</v>
      </c>
      <c r="T1963" s="17">
        <f>IF(AND(M1963="Ready",OR(I1963="Approve proposed",AND(I1963="Use my price",AND(ISNUMBER(J1963),J1963&gt;0))),ISNUMBER(L1963),E1963&gt;0),R1963*(L1963/E1963-1)*(1-'Start Here'!$B$16),0)</f>
        <v>0</v>
      </c>
      <c r="U1963" t="str" s="6">
        <v>Currently hidden; do not activate automatically</v>
      </c>
      <c r="V1963" t="str" s="21">
        <v>No</v>
      </c>
      <c r="W1963" t="str" s="21">
        <v>No</v>
      </c>
      <c r="X1963" s="22">
        <v>0</v>
      </c>
      <c r="Y1963" s="18">
        <v>3.33</v>
      </c>
      <c r="AB1963" t="str" s="6">
        <v>2026-10-01 10:41:27 UTC</v>
      </c>
      <c r="AC1963" t="str" s="6">
        <v>Local Line cache</v>
      </c>
      <c r="AD1963" s="23">
        <v>806086</v>
      </c>
      <c r="AE1963" s="23">
        <v>527150</v>
      </c>
      <c r="AF1963" t="str" s="23">
        <v>806086:527150:member</v>
      </c>
      <c r="AG1963" t="str" s="23">
        <v>No</v>
      </c>
      <c r="AH1963" t="str" s="23">
        <v>Yes</v>
      </c>
      <c r="AI1963" s="18">
        <v>0</v>
      </c>
    </row>
    <row r="1964" ht="32" customHeight="1">
      <c r="A1964" t="str" s="7">
        <v>Lonesome Whistle</v>
      </c>
      <c r="B1964" t="str" s="7">
        <v>Einkorn Fusilli</v>
      </c>
      <c r="C1964" t="str" s="7">
        <v>0.5 lb bag</v>
      </c>
      <c r="D1964" t="str" s="7">
        <v>Guest Basket</v>
      </c>
      <c r="E1964" s="12">
        <v>4.66</v>
      </c>
      <c r="F1964" s="13">
        <v>5.03</v>
      </c>
      <c r="G1964" s="13">
        <f>IF(AND(ISNUMBER(E1964),ISNUMBER(F1964)),F1964-E1964,"")</f>
        <v>0.37</v>
      </c>
      <c r="H1964" s="14">
        <f>IF(AND(ISNUMBER(E1964),E1964&gt;0,ISNUMBER(F1964)),F1964/E1964-1,"")</f>
        <v>0.07939914163090123</v>
      </c>
      <c r="I1964" t="str" s="15">
        <v>Unreviewed</v>
      </c>
      <c r="J1964" s="16"/>
      <c r="K1964" t="str" s="15">
        <v/>
      </c>
      <c r="L1964" s="17" t="str">
        <f>IF(AC1964="Local catalog","",IF(AG1964="Yes",IF(ISNUMBER(E1964),E1964,""),IF(I1964="Keep current",IF(ISNUMBER(E1964),E1964,""),IF(AH1964&lt;&gt;"Yes","",IF(I1964="Approve proposed",F1964,IF(AND(I1964="Use my price",AND(ISNUMBER(J1964),J1964&gt;0)),J1964,""))))))</f>
        <v/>
      </c>
      <c r="M1964" t="str" s="7">
        <f>IF(AND(AG1964="Yes",OR(I1964="Approve proposed",I1964="Use my price")),"CHECK: protected price kept current",IF(OR(I1964="Unreviewed",I1964=""),"Pending review",IF(I1964="Hold","On hold",IF(I1964="Keep current",IF(ISNUMBER(E1964),"Kept current","CHECK: no confirmed current price"),IF(AH1964&lt;&gt;"Yes","CHECK: source needs review",IF(AND(I1964="Use my price",NOT(AND(ISNUMBER(J1964),J1964&gt;0))),"CHECK: enter a price above zero",IF(NOT(OR(I1964="Approve proposed",I1964="Use my price")),"CHECK: choose a listed decision",IF(OR(NOT(ISNUMBER(L1964)),L1964&lt;=0,NOT(ISNUMBER(Y1964)),Y1964&lt;=0,X1964&gt;=1),"CHECK: price or base unavailable",IF(L1964/(Y1964*(1-X1964))-1&lt;0,"CHECK: price below local base","Ready")))))))))</f>
        <v>Pending review</v>
      </c>
      <c r="N1964" s="18">
        <v>4.66</v>
      </c>
      <c r="O1964" s="19">
        <v>0.4</v>
      </c>
      <c r="P1964" s="14">
        <v>0.5105</v>
      </c>
      <c r="Q1964" s="20" t="str">
        <f>IF(AND(ISNUMBER(L1964),ISNUMBER(Y1964),Y1964&gt;0,X1964&lt;1),ROUND(L1964/(Y1964*(1-X1964))-1,4),"")</f>
        <v/>
      </c>
      <c r="R1964" s="12">
        <v>10.32</v>
      </c>
      <c r="S1964" s="13">
        <f>IF(AND(ISNUMBER(E1964),E1964&gt;0,ISNUMBER(F1964)),R1964*(F1964/E1964-1)*(1-'Start Here'!$B$16),0)</f>
        <v>0.7948171673819736</v>
      </c>
      <c r="T1964" s="17">
        <f>IF(AND(M1964="Ready",OR(I1964="Approve proposed",AND(I1964="Use my price",AND(ISNUMBER(J1964),J1964&gt;0))),ISNUMBER(L1964),E1964&gt;0),R1964*(L1964/E1964-1)*(1-'Start Here'!$B$16),0)</f>
        <v>0</v>
      </c>
      <c r="U1964" t="str" s="6">
        <v>Currently hidden; do not activate automatically</v>
      </c>
      <c r="V1964" t="str" s="21">
        <v>No</v>
      </c>
      <c r="W1964" t="str" s="21">
        <v>No</v>
      </c>
      <c r="X1964" s="22">
        <v>0</v>
      </c>
      <c r="Y1964" s="18">
        <v>3.33</v>
      </c>
      <c r="AB1964" t="str" s="6">
        <v>2026-10-01 10:41:27 UTC</v>
      </c>
      <c r="AC1964" t="str" s="6">
        <v>Local Line cache</v>
      </c>
      <c r="AD1964" s="23">
        <v>806086</v>
      </c>
      <c r="AE1964" s="23">
        <v>527150</v>
      </c>
      <c r="AF1964" t="str" s="23">
        <v>806086:527150:guest</v>
      </c>
      <c r="AG1964" t="str" s="23">
        <v>No</v>
      </c>
      <c r="AH1964" t="str" s="23">
        <v>Yes</v>
      </c>
      <c r="AI1964" s="18">
        <v>6.66</v>
      </c>
    </row>
    <row r="1965" ht="32" customHeight="1">
      <c r="A1965" t="str" s="7">
        <v>Lonesome Whistle</v>
      </c>
      <c r="B1965" t="str" s="7">
        <v>Einkorn Fusilli</v>
      </c>
      <c r="C1965" t="str" s="7">
        <v>0.5 lb bag</v>
      </c>
      <c r="D1965" t="str" s="7">
        <v>SNAP</v>
      </c>
      <c r="E1965" s="12">
        <v>4.66</v>
      </c>
      <c r="F1965" s="13">
        <v>4.66</v>
      </c>
      <c r="G1965" s="13">
        <f>IF(AND(ISNUMBER(E1965),ISNUMBER(F1965)),F1965-E1965,"")</f>
        <v>0</v>
      </c>
      <c r="H1965" s="14">
        <f>IF(AND(ISNUMBER(E1965),E1965&gt;0,ISNUMBER(F1965)),F1965/E1965-1,"")</f>
        <v>0</v>
      </c>
      <c r="I1965" t="str" s="15">
        <v>Keep current</v>
      </c>
      <c r="J1965" s="16"/>
      <c r="K1965" t="str" s="15">
        <v/>
      </c>
      <c r="L1965" s="17">
        <f>IF(AC1965="Local catalog","",IF(AG1965="Yes",IF(ISNUMBER(E1965),E1965,""),IF(I1965="Keep current",IF(ISNUMBER(E1965),E1965,""),IF(AH1965&lt;&gt;"Yes","",IF(I1965="Approve proposed",F1965,IF(AND(I1965="Use my price",AND(ISNUMBER(J1965),J1965&gt;0)),J1965,""))))))</f>
        <v>4.66</v>
      </c>
      <c r="M1965" t="str" s="7">
        <f>IF(AND(AG1965="Yes",OR(I1965="Approve proposed",I1965="Use my price")),"CHECK: protected price kept current",IF(OR(I1965="Unreviewed",I1965=""),"Pending review",IF(I1965="Hold","On hold",IF(I1965="Keep current",IF(ISNUMBER(E1965),"Kept current","CHECK: no confirmed current price"),IF(AH1965&lt;&gt;"Yes","CHECK: source needs review",IF(AND(I1965="Use my price",NOT(AND(ISNUMBER(J1965),J1965&gt;0))),"CHECK: enter a price above zero",IF(NOT(OR(I1965="Approve proposed",I1965="Use my price")),"CHECK: choose a listed decision",IF(OR(NOT(ISNUMBER(L1965)),L1965&lt;=0,NOT(ISNUMBER(Y1965)),Y1965&lt;=0,X1965&gt;=1),"CHECK: price or base unavailable",IF(L1965/(Y1965*(1-X1965))-1&lt;0,"CHECK: price below local base","Ready")))))))))</f>
        <v>Kept current</v>
      </c>
      <c r="N1965" s="18">
        <v>4.66</v>
      </c>
      <c r="O1965" s="19">
        <v>0.4</v>
      </c>
      <c r="P1965" s="14">
        <v>0.3994</v>
      </c>
      <c r="Q1965" s="20">
        <f>IF(AND(ISNUMBER(L1965),ISNUMBER(Y1965),Y1965&gt;0,X1965&lt;1),ROUND(L1965/(Y1965*(1-X1965))-1,4),"")</f>
        <v>0.3994</v>
      </c>
      <c r="R1965" s="12">
        <v>0</v>
      </c>
      <c r="S1965" s="13">
        <f>IF(AND(ISNUMBER(E1965),E1965&gt;0,ISNUMBER(F1965)),R1965*(F1965/E1965-1)*(1-'Start Here'!$B$16),0)</f>
        <v>0</v>
      </c>
      <c r="T1965" s="17">
        <f>IF(AND(M1965="Ready",OR(I1965="Approve proposed",AND(I1965="Use my price",AND(ISNUMBER(J1965),J1965&gt;0))),ISNUMBER(L1965),E1965&gt;0),R1965*(L1965/E1965-1)*(1-'Start Here'!$B$16),0)</f>
        <v>0</v>
      </c>
      <c r="U1965" t="str" s="6">
        <v>SNAP: preserve existing selling price; Currently hidden; do not activate automatically</v>
      </c>
      <c r="V1965" t="str" s="21">
        <v>No</v>
      </c>
      <c r="W1965" t="str" s="21">
        <v>No</v>
      </c>
      <c r="X1965" s="22">
        <v>0</v>
      </c>
      <c r="Y1965" s="18">
        <v>3.33</v>
      </c>
      <c r="AB1965" t="str" s="6">
        <v>2026-10-01 10:41:27 UTC</v>
      </c>
      <c r="AC1965" t="str" s="6">
        <v>Local Line cache</v>
      </c>
      <c r="AD1965" s="23">
        <v>806086</v>
      </c>
      <c r="AE1965" s="23">
        <v>527150</v>
      </c>
      <c r="AF1965" t="str" s="23">
        <v>806086:527150:snap</v>
      </c>
      <c r="AG1965" t="str" s="23">
        <v>Yes</v>
      </c>
      <c r="AH1965" t="str" s="23">
        <v>Yes</v>
      </c>
      <c r="AI1965" s="18">
        <v>0</v>
      </c>
    </row>
    <row r="1966" ht="32" customHeight="1">
      <c r="A1966" t="str" s="7">
        <v>Lonesome Whistle</v>
      </c>
      <c r="B1966" t="str" s="7">
        <v>Emmer Farro</v>
      </c>
      <c r="C1966" t="str" s="7">
        <v>1.25 lb Bag</v>
      </c>
      <c r="D1966" t="str" s="7">
        <v>Herd Share Members</v>
      </c>
      <c r="E1966" s="12">
        <v>6.3</v>
      </c>
      <c r="F1966" s="13">
        <v>6.8</v>
      </c>
      <c r="G1966" s="13">
        <f>IF(AND(ISNUMBER(E1966),ISNUMBER(F1966)),F1966-E1966,"")</f>
        <v>0.5</v>
      </c>
      <c r="H1966" s="14">
        <f>IF(AND(ISNUMBER(E1966),E1966&gt;0,ISNUMBER(F1966)),F1966/E1966-1,"")</f>
        <v>0.0793650793650793</v>
      </c>
      <c r="I1966" t="str" s="15">
        <v>Unreviewed</v>
      </c>
      <c r="J1966" s="16"/>
      <c r="K1966" t="str" s="15">
        <v/>
      </c>
      <c r="L1966" s="17" t="str">
        <f>IF(AC1966="Local catalog","",IF(AG1966="Yes",IF(ISNUMBER(E1966),E1966,""),IF(I1966="Keep current",IF(ISNUMBER(E1966),E1966,""),IF(AH1966&lt;&gt;"Yes","",IF(I1966="Approve proposed",F1966,IF(AND(I1966="Use my price",AND(ISNUMBER(J1966),J1966&gt;0)),J1966,""))))))</f>
        <v/>
      </c>
      <c r="M1966" t="str" s="7">
        <f>IF(AND(AG1966="Yes",OR(I1966="Approve proposed",I1966="Use my price")),"CHECK: protected price kept current",IF(OR(I1966="Unreviewed",I1966=""),"Pending review",IF(I1966="Hold","On hold",IF(I1966="Keep current",IF(ISNUMBER(E1966),"Kept current","CHECK: no confirmed current price"),IF(AH1966&lt;&gt;"Yes","CHECK: source needs review",IF(AND(I1966="Use my price",NOT(AND(ISNUMBER(J1966),J1966&gt;0))),"CHECK: enter a price above zero",IF(NOT(OR(I1966="Approve proposed",I1966="Use my price")),"CHECK: choose a listed decision",IF(OR(NOT(ISNUMBER(L1966)),L1966&lt;=0,NOT(ISNUMBER(Y1966)),Y1966&lt;=0,X1966&gt;=1),"CHECK: price or base unavailable",IF(L1966/(Y1966*(1-X1966))-1&lt;0,"CHECK: price below local base","Ready")))))))))</f>
        <v>Pending review</v>
      </c>
      <c r="N1966" s="18">
        <v>6.3</v>
      </c>
      <c r="O1966" s="19">
        <v>0.4</v>
      </c>
      <c r="P1966" s="14">
        <v>0.5111</v>
      </c>
      <c r="Q1966" s="20" t="str">
        <f>IF(AND(ISNUMBER(L1966),ISNUMBER(Y1966),Y1966&gt;0,X1966&lt;1),ROUND(L1966/(Y1966*(1-X1966))-1,4),"")</f>
        <v/>
      </c>
      <c r="R1966" s="12">
        <v>176.39999999999998</v>
      </c>
      <c r="S1966" s="13">
        <f>IF(AND(ISNUMBER(E1966),E1966&gt;0,ISNUMBER(F1966)),R1966*(F1966/E1966-1)*(1-'Start Here'!$B$16),0)</f>
        <v>13.579999999999988</v>
      </c>
      <c r="T1966" s="17">
        <f>IF(AND(M1966="Ready",OR(I1966="Approve proposed",AND(I1966="Use my price",AND(ISNUMBER(J1966),J1966&gt;0))),ISNUMBER(L1966),E1966&gt;0),R1966*(L1966/E1966-1)*(1-'Start Here'!$B$16),0)</f>
        <v>0</v>
      </c>
      <c r="U1966" t="str" s="6">
        <v/>
      </c>
      <c r="V1966" t="str" s="21">
        <v>Yes</v>
      </c>
      <c r="W1966" t="str" s="21">
        <v>No</v>
      </c>
      <c r="X1966" s="22">
        <v>0</v>
      </c>
      <c r="Y1966" s="18">
        <v>4.5</v>
      </c>
      <c r="AB1966" t="str" s="6">
        <v>2026-10-01 10:41:27 UTC</v>
      </c>
      <c r="AC1966" t="str" s="6">
        <v>Local Line cache</v>
      </c>
      <c r="AD1966" s="23">
        <v>897629</v>
      </c>
      <c r="AE1966" s="23">
        <v>638988</v>
      </c>
      <c r="AF1966" t="str" s="23">
        <v>897629:638988:herdShare</v>
      </c>
      <c r="AG1966" t="str" s="23">
        <v>No</v>
      </c>
      <c r="AH1966" t="str" s="23">
        <v>Yes</v>
      </c>
      <c r="AI1966" s="18">
        <v>126</v>
      </c>
    </row>
    <row r="1967" ht="32" customHeight="1">
      <c r="A1967" t="str" s="7">
        <v>Lonesome Whistle</v>
      </c>
      <c r="B1967" t="str" s="7">
        <v>Emmer Farro</v>
      </c>
      <c r="C1967" t="str" s="7">
        <v>1.25 lb Bag</v>
      </c>
      <c r="D1967" t="str" s="7">
        <v>CSA Members</v>
      </c>
      <c r="E1967" s="12">
        <v>6.3</v>
      </c>
      <c r="F1967" s="13">
        <v>6.8</v>
      </c>
      <c r="G1967" s="13">
        <f>IF(AND(ISNUMBER(E1967),ISNUMBER(F1967)),F1967-E1967,"")</f>
        <v>0.5</v>
      </c>
      <c r="H1967" s="14">
        <f>IF(AND(ISNUMBER(E1967),E1967&gt;0,ISNUMBER(F1967)),F1967/E1967-1,"")</f>
        <v>0.0793650793650793</v>
      </c>
      <c r="I1967" t="str" s="15">
        <v>Unreviewed</v>
      </c>
      <c r="J1967" s="16"/>
      <c r="K1967" t="str" s="15">
        <v/>
      </c>
      <c r="L1967" s="17" t="str">
        <f>IF(AC1967="Local catalog","",IF(AG1967="Yes",IF(ISNUMBER(E1967),E1967,""),IF(I1967="Keep current",IF(ISNUMBER(E1967),E1967,""),IF(AH1967&lt;&gt;"Yes","",IF(I1967="Approve proposed",F1967,IF(AND(I1967="Use my price",AND(ISNUMBER(J1967),J1967&gt;0)),J1967,""))))))</f>
        <v/>
      </c>
      <c r="M1967" t="str" s="7">
        <f>IF(AND(AG1967="Yes",OR(I1967="Approve proposed",I1967="Use my price")),"CHECK: protected price kept current",IF(OR(I1967="Unreviewed",I1967=""),"Pending review",IF(I1967="Hold","On hold",IF(I1967="Keep current",IF(ISNUMBER(E1967),"Kept current","CHECK: no confirmed current price"),IF(AH1967&lt;&gt;"Yes","CHECK: source needs review",IF(AND(I1967="Use my price",NOT(AND(ISNUMBER(J1967),J1967&gt;0))),"CHECK: enter a price above zero",IF(NOT(OR(I1967="Approve proposed",I1967="Use my price")),"CHECK: choose a listed decision",IF(OR(NOT(ISNUMBER(L1967)),L1967&lt;=0,NOT(ISNUMBER(Y1967)),Y1967&lt;=0,X1967&gt;=1),"CHECK: price or base unavailable",IF(L1967/(Y1967*(1-X1967))-1&lt;0,"CHECK: price below local base","Ready")))))))))</f>
        <v>Pending review</v>
      </c>
      <c r="N1967" s="18">
        <v>6.3</v>
      </c>
      <c r="O1967" s="19">
        <v>0.4</v>
      </c>
      <c r="P1967" s="14">
        <v>0.5111</v>
      </c>
      <c r="Q1967" s="20" t="str">
        <f>IF(AND(ISNUMBER(L1967),ISNUMBER(Y1967),Y1967&gt;0,X1967&lt;1),ROUND(L1967/(Y1967*(1-X1967))-1,4),"")</f>
        <v/>
      </c>
      <c r="R1967" s="12">
        <v>25.2</v>
      </c>
      <c r="S1967" s="13">
        <f>IF(AND(ISNUMBER(E1967),E1967&gt;0,ISNUMBER(F1967)),R1967*(F1967/E1967-1)*(1-'Start Here'!$B$16),0)</f>
        <v>1.9399999999999984</v>
      </c>
      <c r="T1967" s="17">
        <f>IF(AND(M1967="Ready",OR(I1967="Approve proposed",AND(I1967="Use my price",AND(ISNUMBER(J1967),J1967&gt;0))),ISNUMBER(L1967),E1967&gt;0),R1967*(L1967/E1967-1)*(1-'Start Here'!$B$16),0)</f>
        <v>0</v>
      </c>
      <c r="U1967" t="str" s="6">
        <v/>
      </c>
      <c r="V1967" t="str" s="21">
        <v>Yes</v>
      </c>
      <c r="W1967" t="str" s="21">
        <v>No</v>
      </c>
      <c r="X1967" s="22">
        <v>0</v>
      </c>
      <c r="Y1967" s="18">
        <v>4.5</v>
      </c>
      <c r="AB1967" t="str" s="6">
        <v>2026-10-01 10:41:27 UTC</v>
      </c>
      <c r="AC1967" t="str" s="6">
        <v>Local Line cache</v>
      </c>
      <c r="AD1967" s="23">
        <v>897629</v>
      </c>
      <c r="AE1967" s="23">
        <v>638988</v>
      </c>
      <c r="AF1967" t="str" s="23">
        <v>897629:638988:member</v>
      </c>
      <c r="AG1967" t="str" s="23">
        <v>No</v>
      </c>
      <c r="AH1967" t="str" s="23">
        <v>Yes</v>
      </c>
      <c r="AI1967" s="18">
        <v>18</v>
      </c>
    </row>
    <row r="1968" ht="32" customHeight="1">
      <c r="A1968" t="str" s="7">
        <v>Lonesome Whistle</v>
      </c>
      <c r="B1968" t="str" s="7">
        <v>Emmer Farro</v>
      </c>
      <c r="C1968" t="str" s="7">
        <v>1.25 lb Bag</v>
      </c>
      <c r="D1968" t="str" s="7">
        <v>Guest Basket</v>
      </c>
      <c r="E1968" s="12">
        <v>6.3</v>
      </c>
      <c r="F1968" s="13">
        <v>6.8</v>
      </c>
      <c r="G1968" s="13">
        <f>IF(AND(ISNUMBER(E1968),ISNUMBER(F1968)),F1968-E1968,"")</f>
        <v>0.5</v>
      </c>
      <c r="H1968" s="14">
        <f>IF(AND(ISNUMBER(E1968),E1968&gt;0,ISNUMBER(F1968)),F1968/E1968-1,"")</f>
        <v>0.0793650793650793</v>
      </c>
      <c r="I1968" t="str" s="15">
        <v>Unreviewed</v>
      </c>
      <c r="J1968" s="16"/>
      <c r="K1968" t="str" s="15">
        <v/>
      </c>
      <c r="L1968" s="17" t="str">
        <f>IF(AC1968="Local catalog","",IF(AG1968="Yes",IF(ISNUMBER(E1968),E1968,""),IF(I1968="Keep current",IF(ISNUMBER(E1968),E1968,""),IF(AH1968&lt;&gt;"Yes","",IF(I1968="Approve proposed",F1968,IF(AND(I1968="Use my price",AND(ISNUMBER(J1968),J1968&gt;0)),J1968,""))))))</f>
        <v/>
      </c>
      <c r="M1968" t="str" s="7">
        <f>IF(AND(AG1968="Yes",OR(I1968="Approve proposed",I1968="Use my price")),"CHECK: protected price kept current",IF(OR(I1968="Unreviewed",I1968=""),"Pending review",IF(I1968="Hold","On hold",IF(I1968="Keep current",IF(ISNUMBER(E1968),"Kept current","CHECK: no confirmed current price"),IF(AH1968&lt;&gt;"Yes","CHECK: source needs review",IF(AND(I1968="Use my price",NOT(AND(ISNUMBER(J1968),J1968&gt;0))),"CHECK: enter a price above zero",IF(NOT(OR(I1968="Approve proposed",I1968="Use my price")),"CHECK: choose a listed decision",IF(OR(NOT(ISNUMBER(L1968)),L1968&lt;=0,NOT(ISNUMBER(Y1968)),Y1968&lt;=0,X1968&gt;=1),"CHECK: price or base unavailable",IF(L1968/(Y1968*(1-X1968))-1&lt;0,"CHECK: price below local base","Ready")))))))))</f>
        <v>Pending review</v>
      </c>
      <c r="N1968" s="18">
        <v>6.3</v>
      </c>
      <c r="O1968" s="19">
        <v>0.4</v>
      </c>
      <c r="P1968" s="14">
        <v>0.5111</v>
      </c>
      <c r="Q1968" s="20" t="str">
        <f>IF(AND(ISNUMBER(L1968),ISNUMBER(Y1968),Y1968&gt;0,X1968&lt;1),ROUND(L1968/(Y1968*(1-X1968))-1,4),"")</f>
        <v/>
      </c>
      <c r="R1968" s="12">
        <v>6.98</v>
      </c>
      <c r="S1968" s="13">
        <f>IF(AND(ISNUMBER(E1968),E1968&gt;0,ISNUMBER(F1968)),R1968*(F1968/E1968-1)*(1-'Start Here'!$B$16),0)</f>
        <v>0.5373492063492059</v>
      </c>
      <c r="T1968" s="17">
        <f>IF(AND(M1968="Ready",OR(I1968="Approve proposed",AND(I1968="Use my price",AND(ISNUMBER(J1968),J1968&gt;0))),ISNUMBER(L1968),E1968&gt;0),R1968*(L1968/E1968-1)*(1-'Start Here'!$B$16),0)</f>
        <v>0</v>
      </c>
      <c r="U1968" t="str" s="6">
        <v/>
      </c>
      <c r="V1968" t="str" s="21">
        <v>Yes</v>
      </c>
      <c r="W1968" t="str" s="21">
        <v>No</v>
      </c>
      <c r="X1968" s="22">
        <v>0</v>
      </c>
      <c r="Y1968" s="18">
        <v>4.5</v>
      </c>
      <c r="AB1968" t="str" s="6">
        <v>2026-10-01 10:41:27 UTC</v>
      </c>
      <c r="AC1968" t="str" s="6">
        <v>Local Line cache</v>
      </c>
      <c r="AD1968" s="23">
        <v>897629</v>
      </c>
      <c r="AE1968" s="23">
        <v>638988</v>
      </c>
      <c r="AF1968" t="str" s="23">
        <v>897629:638988:guest</v>
      </c>
      <c r="AG1968" t="str" s="23">
        <v>No</v>
      </c>
      <c r="AH1968" t="str" s="23">
        <v>Yes</v>
      </c>
      <c r="AI1968" s="18">
        <v>4.5</v>
      </c>
    </row>
    <row r="1969" ht="32" customHeight="1">
      <c r="A1969" t="str" s="7">
        <v>Lonesome Whistle</v>
      </c>
      <c r="B1969" t="str" s="7">
        <v>Emmer Farro</v>
      </c>
      <c r="C1969" t="str" s="7">
        <v>1.25 lb Bag</v>
      </c>
      <c r="D1969" t="str" s="7">
        <v>SNAP</v>
      </c>
      <c r="E1969" s="12">
        <v>6.3</v>
      </c>
      <c r="F1969" s="13">
        <v>6.3</v>
      </c>
      <c r="G1969" s="13">
        <f>IF(AND(ISNUMBER(E1969),ISNUMBER(F1969)),F1969-E1969,"")</f>
        <v>0</v>
      </c>
      <c r="H1969" s="14">
        <f>IF(AND(ISNUMBER(E1969),E1969&gt;0,ISNUMBER(F1969)),F1969/E1969-1,"")</f>
        <v>0</v>
      </c>
      <c r="I1969" t="str" s="15">
        <v>Keep current</v>
      </c>
      <c r="J1969" s="16"/>
      <c r="K1969" t="str" s="15">
        <v/>
      </c>
      <c r="L1969" s="17">
        <f>IF(AC1969="Local catalog","",IF(AG1969="Yes",IF(ISNUMBER(E1969),E1969,""),IF(I1969="Keep current",IF(ISNUMBER(E1969),E1969,""),IF(AH1969&lt;&gt;"Yes","",IF(I1969="Approve proposed",F1969,IF(AND(I1969="Use my price",AND(ISNUMBER(J1969),J1969&gt;0)),J1969,""))))))</f>
        <v>6.3</v>
      </c>
      <c r="M1969" t="str" s="7">
        <f>IF(AND(AG1969="Yes",OR(I1969="Approve proposed",I1969="Use my price")),"CHECK: protected price kept current",IF(OR(I1969="Unreviewed",I1969=""),"Pending review",IF(I1969="Hold","On hold",IF(I1969="Keep current",IF(ISNUMBER(E1969),"Kept current","CHECK: no confirmed current price"),IF(AH1969&lt;&gt;"Yes","CHECK: source needs review",IF(AND(I1969="Use my price",NOT(AND(ISNUMBER(J1969),J1969&gt;0))),"CHECK: enter a price above zero",IF(NOT(OR(I1969="Approve proposed",I1969="Use my price")),"CHECK: choose a listed decision",IF(OR(NOT(ISNUMBER(L1969)),L1969&lt;=0,NOT(ISNUMBER(Y1969)),Y1969&lt;=0,X1969&gt;=1),"CHECK: price or base unavailable",IF(L1969/(Y1969*(1-X1969))-1&lt;0,"CHECK: price below local base","Ready")))))))))</f>
        <v>Kept current</v>
      </c>
      <c r="N1969" s="18">
        <v>6.3</v>
      </c>
      <c r="O1969" s="19">
        <v>0.4</v>
      </c>
      <c r="P1969" s="14">
        <v>0.4</v>
      </c>
      <c r="Q1969" s="20">
        <f>IF(AND(ISNUMBER(L1969),ISNUMBER(Y1969),Y1969&gt;0,X1969&lt;1),ROUND(L1969/(Y1969*(1-X1969))-1,4),"")</f>
        <v>0.4</v>
      </c>
      <c r="R1969" s="12">
        <v>0</v>
      </c>
      <c r="S1969" s="13">
        <f>IF(AND(ISNUMBER(E1969),E1969&gt;0,ISNUMBER(F1969)),R1969*(F1969/E1969-1)*(1-'Start Here'!$B$16),0)</f>
        <v>0</v>
      </c>
      <c r="T1969" s="17">
        <f>IF(AND(M1969="Ready",OR(I1969="Approve proposed",AND(I1969="Use my price",AND(ISNUMBER(J1969),J1969&gt;0))),ISNUMBER(L1969),E1969&gt;0),R1969*(L1969/E1969-1)*(1-'Start Here'!$B$16),0)</f>
        <v>0</v>
      </c>
      <c r="U1969" t="str" s="6">
        <v>SNAP: preserve existing selling price</v>
      </c>
      <c r="V1969" t="str" s="21">
        <v>Yes</v>
      </c>
      <c r="W1969" t="str" s="21">
        <v>No</v>
      </c>
      <c r="X1969" s="22">
        <v>0</v>
      </c>
      <c r="Y1969" s="18">
        <v>4.5</v>
      </c>
      <c r="AB1969" t="str" s="6">
        <v>2026-10-01 10:41:27 UTC</v>
      </c>
      <c r="AC1969" t="str" s="6">
        <v>Local Line cache</v>
      </c>
      <c r="AD1969" s="23">
        <v>897629</v>
      </c>
      <c r="AE1969" s="23">
        <v>638988</v>
      </c>
      <c r="AF1969" t="str" s="23">
        <v>897629:638988:snap</v>
      </c>
      <c r="AG1969" t="str" s="23">
        <v>Yes</v>
      </c>
      <c r="AH1969" t="str" s="23">
        <v>Yes</v>
      </c>
      <c r="AI1969" s="18">
        <v>0</v>
      </c>
    </row>
    <row r="1970" ht="32" customHeight="1">
      <c r="A1970" t="str" s="7">
        <v>Lonesome Whistle</v>
      </c>
      <c r="B1970" t="str" s="7">
        <v>Garlic Dill Popcorn</v>
      </c>
      <c r="C1970" t="str" s="7">
        <v>0.4 lb bag</v>
      </c>
      <c r="D1970" t="str" s="7">
        <v>Herd Share Members</v>
      </c>
      <c r="E1970" s="12">
        <v>5.6</v>
      </c>
      <c r="F1970" s="13">
        <v>6.05</v>
      </c>
      <c r="G1970" s="13">
        <f>IF(AND(ISNUMBER(E1970),ISNUMBER(F1970)),F1970-E1970,"")</f>
        <v>0.45</v>
      </c>
      <c r="H1970" s="14">
        <f>IF(AND(ISNUMBER(E1970),E1970&gt;0,ISNUMBER(F1970)),F1970/E1970-1,"")</f>
        <v>0.0803571428571428</v>
      </c>
      <c r="I1970" t="str" s="15">
        <v>Unreviewed</v>
      </c>
      <c r="J1970" s="16"/>
      <c r="K1970" t="str" s="15">
        <v/>
      </c>
      <c r="L1970" s="17" t="str">
        <f>IF(AC1970="Local catalog","",IF(AG1970="Yes",IF(ISNUMBER(E1970),E1970,""),IF(I1970="Keep current",IF(ISNUMBER(E1970),E1970,""),IF(AH1970&lt;&gt;"Yes","",IF(I1970="Approve proposed",F1970,IF(AND(I1970="Use my price",AND(ISNUMBER(J1970),J1970&gt;0)),J1970,""))))))</f>
        <v/>
      </c>
      <c r="M1970" t="str" s="7">
        <f>IF(AND(AG1970="Yes",OR(I1970="Approve proposed",I1970="Use my price")),"CHECK: protected price kept current",IF(OR(I1970="Unreviewed",I1970=""),"Pending review",IF(I1970="Hold","On hold",IF(I1970="Keep current",IF(ISNUMBER(E1970),"Kept current","CHECK: no confirmed current price"),IF(AH1970&lt;&gt;"Yes","CHECK: source needs review",IF(AND(I1970="Use my price",NOT(AND(ISNUMBER(J1970),J1970&gt;0))),"CHECK: enter a price above zero",IF(NOT(OR(I1970="Approve proposed",I1970="Use my price")),"CHECK: choose a listed decision",IF(OR(NOT(ISNUMBER(L1970)),L1970&lt;=0,NOT(ISNUMBER(Y1970)),Y1970&lt;=0,X1970&gt;=1),"CHECK: price or base unavailable",IF(L1970/(Y1970*(1-X1970))-1&lt;0,"CHECK: price below local base","Ready")))))))))</f>
        <v>Pending review</v>
      </c>
      <c r="N1970" s="18">
        <v>5.6</v>
      </c>
      <c r="O1970" s="19">
        <v>0.4</v>
      </c>
      <c r="P1970" s="14">
        <v>0.5125</v>
      </c>
      <c r="Q1970" s="20" t="str">
        <f>IF(AND(ISNUMBER(L1970),ISNUMBER(Y1970),Y1970&gt;0,X1970&lt;1),ROUND(L1970/(Y1970*(1-X1970))-1,4),"")</f>
        <v/>
      </c>
      <c r="R1970" s="12">
        <v>263.2</v>
      </c>
      <c r="S1970" s="13">
        <f>IF(AND(ISNUMBER(E1970),E1970&gt;0,ISNUMBER(F1970)),R1970*(F1970/E1970-1)*(1-'Start Here'!$B$16),0)</f>
        <v>20.51549999999998</v>
      </c>
      <c r="T1970" s="17">
        <f>IF(AND(M1970="Ready",OR(I1970="Approve proposed",AND(I1970="Use my price",AND(ISNUMBER(J1970),J1970&gt;0))),ISNUMBER(L1970),E1970&gt;0),R1970*(L1970/E1970-1)*(1-'Start Here'!$B$16),0)</f>
        <v>0</v>
      </c>
      <c r="U1970" t="str" s="6">
        <v/>
      </c>
      <c r="V1970" t="str" s="21">
        <v>Yes</v>
      </c>
      <c r="W1970" t="str" s="21">
        <v>No</v>
      </c>
      <c r="X1970" s="22">
        <v>0</v>
      </c>
      <c r="Y1970" s="18">
        <v>4</v>
      </c>
      <c r="AB1970" t="str" s="6">
        <v>2026-10-01 10:41:27 UTC</v>
      </c>
      <c r="AC1970" t="str" s="6">
        <v>Local Line cache</v>
      </c>
      <c r="AD1970" s="23">
        <v>806090</v>
      </c>
      <c r="AE1970" s="23">
        <v>527154</v>
      </c>
      <c r="AF1970" t="str" s="23">
        <v>806090:527154:herdShare</v>
      </c>
      <c r="AG1970" t="str" s="23">
        <v>No</v>
      </c>
      <c r="AH1970" t="str" s="23">
        <v>Yes</v>
      </c>
      <c r="AI1970" s="18">
        <v>188</v>
      </c>
    </row>
    <row r="1971" ht="32" customHeight="1">
      <c r="A1971" t="str" s="7">
        <v>Lonesome Whistle</v>
      </c>
      <c r="B1971" t="str" s="7">
        <v>Garlic Dill Popcorn</v>
      </c>
      <c r="C1971" t="str" s="7">
        <v>0.4 lb bag</v>
      </c>
      <c r="D1971" t="str" s="7">
        <v>CSA Members</v>
      </c>
      <c r="E1971" s="12">
        <v>5.6</v>
      </c>
      <c r="F1971" s="13">
        <v>6.05</v>
      </c>
      <c r="G1971" s="13">
        <f>IF(AND(ISNUMBER(E1971),ISNUMBER(F1971)),F1971-E1971,"")</f>
        <v>0.45</v>
      </c>
      <c r="H1971" s="14">
        <f>IF(AND(ISNUMBER(E1971),E1971&gt;0,ISNUMBER(F1971)),F1971/E1971-1,"")</f>
        <v>0.0803571428571428</v>
      </c>
      <c r="I1971" t="str" s="15">
        <v>Unreviewed</v>
      </c>
      <c r="J1971" s="16"/>
      <c r="K1971" t="str" s="15">
        <v/>
      </c>
      <c r="L1971" s="17" t="str">
        <f>IF(AC1971="Local catalog","",IF(AG1971="Yes",IF(ISNUMBER(E1971),E1971,""),IF(I1971="Keep current",IF(ISNUMBER(E1971),E1971,""),IF(AH1971&lt;&gt;"Yes","",IF(I1971="Approve proposed",F1971,IF(AND(I1971="Use my price",AND(ISNUMBER(J1971),J1971&gt;0)),J1971,""))))))</f>
        <v/>
      </c>
      <c r="M1971" t="str" s="7">
        <f>IF(AND(AG1971="Yes",OR(I1971="Approve proposed",I1971="Use my price")),"CHECK: protected price kept current",IF(OR(I1971="Unreviewed",I1971=""),"Pending review",IF(I1971="Hold","On hold",IF(I1971="Keep current",IF(ISNUMBER(E1971),"Kept current","CHECK: no confirmed current price"),IF(AH1971&lt;&gt;"Yes","CHECK: source needs review",IF(AND(I1971="Use my price",NOT(AND(ISNUMBER(J1971),J1971&gt;0))),"CHECK: enter a price above zero",IF(NOT(OR(I1971="Approve proposed",I1971="Use my price")),"CHECK: choose a listed decision",IF(OR(NOT(ISNUMBER(L1971)),L1971&lt;=0,NOT(ISNUMBER(Y1971)),Y1971&lt;=0,X1971&gt;=1),"CHECK: price or base unavailable",IF(L1971/(Y1971*(1-X1971))-1&lt;0,"CHECK: price below local base","Ready")))))))))</f>
        <v>Pending review</v>
      </c>
      <c r="N1971" s="18">
        <v>5.6</v>
      </c>
      <c r="O1971" s="19">
        <v>0.4</v>
      </c>
      <c r="P1971" s="14">
        <v>0.5125</v>
      </c>
      <c r="Q1971" s="20" t="str">
        <f>IF(AND(ISNUMBER(L1971),ISNUMBER(Y1971),Y1971&gt;0,X1971&lt;1),ROUND(L1971/(Y1971*(1-X1971))-1,4),"")</f>
        <v/>
      </c>
      <c r="R1971" s="12">
        <v>33.6</v>
      </c>
      <c r="S1971" s="13">
        <f>IF(AND(ISNUMBER(E1971),E1971&gt;0,ISNUMBER(F1971)),R1971*(F1971/E1971-1)*(1-'Start Here'!$B$16),0)</f>
        <v>2.618999999999998</v>
      </c>
      <c r="T1971" s="17">
        <f>IF(AND(M1971="Ready",OR(I1971="Approve proposed",AND(I1971="Use my price",AND(ISNUMBER(J1971),J1971&gt;0))),ISNUMBER(L1971),E1971&gt;0),R1971*(L1971/E1971-1)*(1-'Start Here'!$B$16),0)</f>
        <v>0</v>
      </c>
      <c r="U1971" t="str" s="6">
        <v/>
      </c>
      <c r="V1971" t="str" s="21">
        <v>Yes</v>
      </c>
      <c r="W1971" t="str" s="21">
        <v>No</v>
      </c>
      <c r="X1971" s="22">
        <v>0</v>
      </c>
      <c r="Y1971" s="18">
        <v>4</v>
      </c>
      <c r="AB1971" t="str" s="6">
        <v>2026-10-01 10:41:27 UTC</v>
      </c>
      <c r="AC1971" t="str" s="6">
        <v>Local Line cache</v>
      </c>
      <c r="AD1971" s="23">
        <v>806090</v>
      </c>
      <c r="AE1971" s="23">
        <v>527154</v>
      </c>
      <c r="AF1971" t="str" s="23">
        <v>806090:527154:member</v>
      </c>
      <c r="AG1971" t="str" s="23">
        <v>No</v>
      </c>
      <c r="AH1971" t="str" s="23">
        <v>Yes</v>
      </c>
      <c r="AI1971" s="18">
        <v>24</v>
      </c>
    </row>
    <row r="1972" ht="32" customHeight="1">
      <c r="A1972" t="str" s="7">
        <v>Lonesome Whistle</v>
      </c>
      <c r="B1972" t="str" s="7">
        <v>Garlic Dill Popcorn</v>
      </c>
      <c r="C1972" t="str" s="7">
        <v>0.4 lb bag</v>
      </c>
      <c r="D1972" t="str" s="7">
        <v>Guest Basket</v>
      </c>
      <c r="E1972" s="12">
        <v>5.6</v>
      </c>
      <c r="F1972" s="13">
        <v>6.05</v>
      </c>
      <c r="G1972" s="13">
        <f>IF(AND(ISNUMBER(E1972),ISNUMBER(F1972)),F1972-E1972,"")</f>
        <v>0.45</v>
      </c>
      <c r="H1972" s="14">
        <f>IF(AND(ISNUMBER(E1972),E1972&gt;0,ISNUMBER(F1972)),F1972/E1972-1,"")</f>
        <v>0.0803571428571428</v>
      </c>
      <c r="I1972" t="str" s="15">
        <v>Unreviewed</v>
      </c>
      <c r="J1972" s="16"/>
      <c r="K1972" t="str" s="15">
        <v/>
      </c>
      <c r="L1972" s="17" t="str">
        <f>IF(AC1972="Local catalog","",IF(AG1972="Yes",IF(ISNUMBER(E1972),E1972,""),IF(I1972="Keep current",IF(ISNUMBER(E1972),E1972,""),IF(AH1972&lt;&gt;"Yes","",IF(I1972="Approve proposed",F1972,IF(AND(I1972="Use my price",AND(ISNUMBER(J1972),J1972&gt;0)),J1972,""))))))</f>
        <v/>
      </c>
      <c r="M1972" t="str" s="7">
        <f>IF(AND(AG1972="Yes",OR(I1972="Approve proposed",I1972="Use my price")),"CHECK: protected price kept current",IF(OR(I1972="Unreviewed",I1972=""),"Pending review",IF(I1972="Hold","On hold",IF(I1972="Keep current",IF(ISNUMBER(E1972),"Kept current","CHECK: no confirmed current price"),IF(AH1972&lt;&gt;"Yes","CHECK: source needs review",IF(AND(I1972="Use my price",NOT(AND(ISNUMBER(J1972),J1972&gt;0))),"CHECK: enter a price above zero",IF(NOT(OR(I1972="Approve proposed",I1972="Use my price")),"CHECK: choose a listed decision",IF(OR(NOT(ISNUMBER(L1972)),L1972&lt;=0,NOT(ISNUMBER(Y1972)),Y1972&lt;=0,X1972&gt;=1),"CHECK: price or base unavailable",IF(L1972/(Y1972*(1-X1972))-1&lt;0,"CHECK: price below local base","Ready")))))))))</f>
        <v>Pending review</v>
      </c>
      <c r="N1972" s="18">
        <v>5.6</v>
      </c>
      <c r="O1972" s="19">
        <v>0.4</v>
      </c>
      <c r="P1972" s="14">
        <v>0.5125</v>
      </c>
      <c r="Q1972" s="20" t="str">
        <f>IF(AND(ISNUMBER(L1972),ISNUMBER(Y1972),Y1972&gt;0,X1972&lt;1),ROUND(L1972/(Y1972*(1-X1972))-1,4),"")</f>
        <v/>
      </c>
      <c r="R1972" s="12">
        <v>17.4</v>
      </c>
      <c r="S1972" s="13">
        <f>IF(AND(ISNUMBER(E1972),E1972&gt;0,ISNUMBER(F1972)),R1972*(F1972/E1972-1)*(1-'Start Here'!$B$16),0)</f>
        <v>1.356267857142856</v>
      </c>
      <c r="T1972" s="17">
        <f>IF(AND(M1972="Ready",OR(I1972="Approve proposed",AND(I1972="Use my price",AND(ISNUMBER(J1972),J1972&gt;0))),ISNUMBER(L1972),E1972&gt;0),R1972*(L1972/E1972-1)*(1-'Start Here'!$B$16),0)</f>
        <v>0</v>
      </c>
      <c r="U1972" t="str" s="6">
        <v/>
      </c>
      <c r="V1972" t="str" s="21">
        <v>Yes</v>
      </c>
      <c r="W1972" t="str" s="21">
        <v>No</v>
      </c>
      <c r="X1972" s="22">
        <v>0</v>
      </c>
      <c r="Y1972" s="18">
        <v>4</v>
      </c>
      <c r="AB1972" t="str" s="6">
        <v>2026-10-01 10:41:27 UTC</v>
      </c>
      <c r="AC1972" t="str" s="6">
        <v>Local Line cache</v>
      </c>
      <c r="AD1972" s="23">
        <v>806090</v>
      </c>
      <c r="AE1972" s="23">
        <v>527154</v>
      </c>
      <c r="AF1972" t="str" s="23">
        <v>806090:527154:guest</v>
      </c>
      <c r="AG1972" t="str" s="23">
        <v>No</v>
      </c>
      <c r="AH1972" t="str" s="23">
        <v>Yes</v>
      </c>
      <c r="AI1972" s="18">
        <v>12</v>
      </c>
    </row>
    <row r="1973" ht="32" customHeight="1">
      <c r="A1973" t="str" s="7">
        <v>Lonesome Whistle</v>
      </c>
      <c r="B1973" t="str" s="7">
        <v>Garlic Dill Popcorn</v>
      </c>
      <c r="C1973" t="str" s="7">
        <v>0.4 lb bag</v>
      </c>
      <c r="D1973" t="str" s="7">
        <v>SNAP</v>
      </c>
      <c r="E1973" s="12">
        <v>5.6</v>
      </c>
      <c r="F1973" s="13">
        <v>5.6</v>
      </c>
      <c r="G1973" s="13">
        <f>IF(AND(ISNUMBER(E1973),ISNUMBER(F1973)),F1973-E1973,"")</f>
        <v>0</v>
      </c>
      <c r="H1973" s="14">
        <f>IF(AND(ISNUMBER(E1973),E1973&gt;0,ISNUMBER(F1973)),F1973/E1973-1,"")</f>
        <v>0</v>
      </c>
      <c r="I1973" t="str" s="15">
        <v>Keep current</v>
      </c>
      <c r="J1973" s="16"/>
      <c r="K1973" t="str" s="15">
        <v/>
      </c>
      <c r="L1973" s="17">
        <f>IF(AC1973="Local catalog","",IF(AG1973="Yes",IF(ISNUMBER(E1973),E1973,""),IF(I1973="Keep current",IF(ISNUMBER(E1973),E1973,""),IF(AH1973&lt;&gt;"Yes","",IF(I1973="Approve proposed",F1973,IF(AND(I1973="Use my price",AND(ISNUMBER(J1973),J1973&gt;0)),J1973,""))))))</f>
        <v>5.6</v>
      </c>
      <c r="M1973" t="str" s="7">
        <f>IF(AND(AG1973="Yes",OR(I1973="Approve proposed",I1973="Use my price")),"CHECK: protected price kept current",IF(OR(I1973="Unreviewed",I1973=""),"Pending review",IF(I1973="Hold","On hold",IF(I1973="Keep current",IF(ISNUMBER(E1973),"Kept current","CHECK: no confirmed current price"),IF(AH1973&lt;&gt;"Yes","CHECK: source needs review",IF(AND(I1973="Use my price",NOT(AND(ISNUMBER(J1973),J1973&gt;0))),"CHECK: enter a price above zero",IF(NOT(OR(I1973="Approve proposed",I1973="Use my price")),"CHECK: choose a listed decision",IF(OR(NOT(ISNUMBER(L1973)),L1973&lt;=0,NOT(ISNUMBER(Y1973)),Y1973&lt;=0,X1973&gt;=1),"CHECK: price or base unavailable",IF(L1973/(Y1973*(1-X1973))-1&lt;0,"CHECK: price below local base","Ready")))))))))</f>
        <v>Kept current</v>
      </c>
      <c r="N1973" s="18">
        <v>5.6</v>
      </c>
      <c r="O1973" s="19">
        <v>0.4</v>
      </c>
      <c r="P1973" s="14">
        <v>0.4</v>
      </c>
      <c r="Q1973" s="20">
        <f>IF(AND(ISNUMBER(L1973),ISNUMBER(Y1973),Y1973&gt;0,X1973&lt;1),ROUND(L1973/(Y1973*(1-X1973))-1,4),"")</f>
        <v>0.4</v>
      </c>
      <c r="R1973" s="12">
        <v>0</v>
      </c>
      <c r="S1973" s="13">
        <f>IF(AND(ISNUMBER(E1973),E1973&gt;0,ISNUMBER(F1973)),R1973*(F1973/E1973-1)*(1-'Start Here'!$B$16),0)</f>
        <v>0</v>
      </c>
      <c r="T1973" s="17">
        <f>IF(AND(M1973="Ready",OR(I1973="Approve proposed",AND(I1973="Use my price",AND(ISNUMBER(J1973),J1973&gt;0))),ISNUMBER(L1973),E1973&gt;0),R1973*(L1973/E1973-1)*(1-'Start Here'!$B$16),0)</f>
        <v>0</v>
      </c>
      <c r="U1973" t="str" s="6">
        <v>SNAP: preserve existing selling price</v>
      </c>
      <c r="V1973" t="str" s="21">
        <v>Yes</v>
      </c>
      <c r="W1973" t="str" s="21">
        <v>No</v>
      </c>
      <c r="X1973" s="22">
        <v>0</v>
      </c>
      <c r="Y1973" s="18">
        <v>4</v>
      </c>
      <c r="AB1973" t="str" s="6">
        <v>2026-10-01 10:41:27 UTC</v>
      </c>
      <c r="AC1973" t="str" s="6">
        <v>Local Line cache</v>
      </c>
      <c r="AD1973" s="23">
        <v>806090</v>
      </c>
      <c r="AE1973" s="23">
        <v>527154</v>
      </c>
      <c r="AF1973" t="str" s="23">
        <v>806090:527154:snap</v>
      </c>
      <c r="AG1973" t="str" s="23">
        <v>Yes</v>
      </c>
      <c r="AH1973" t="str" s="23">
        <v>Yes</v>
      </c>
      <c r="AI1973" s="18">
        <v>0</v>
      </c>
    </row>
    <row r="1974" ht="32" customHeight="1">
      <c r="A1974" t="str" s="7">
        <v>Lonesome Whistle</v>
      </c>
      <c r="B1974" t="str" s="7">
        <v>Jalapeno Cheddar Popcorn</v>
      </c>
      <c r="C1974" t="str" s="7">
        <v>0.4 lb bag</v>
      </c>
      <c r="D1974" t="str" s="7">
        <v>Herd Share Members</v>
      </c>
      <c r="E1974" s="12">
        <v>5.6</v>
      </c>
      <c r="F1974" s="13">
        <v>6.05</v>
      </c>
      <c r="G1974" s="13">
        <f>IF(AND(ISNUMBER(E1974),ISNUMBER(F1974)),F1974-E1974,"")</f>
        <v>0.45</v>
      </c>
      <c r="H1974" s="14">
        <f>IF(AND(ISNUMBER(E1974),E1974&gt;0,ISNUMBER(F1974)),F1974/E1974-1,"")</f>
        <v>0.0803571428571428</v>
      </c>
      <c r="I1974" t="str" s="15">
        <v>Unreviewed</v>
      </c>
      <c r="J1974" s="16"/>
      <c r="K1974" t="str" s="15">
        <v/>
      </c>
      <c r="L1974" s="17" t="str">
        <f>IF(AC1974="Local catalog","",IF(AG1974="Yes",IF(ISNUMBER(E1974),E1974,""),IF(I1974="Keep current",IF(ISNUMBER(E1974),E1974,""),IF(AH1974&lt;&gt;"Yes","",IF(I1974="Approve proposed",F1974,IF(AND(I1974="Use my price",AND(ISNUMBER(J1974),J1974&gt;0)),J1974,""))))))</f>
        <v/>
      </c>
      <c r="M1974" t="str" s="7">
        <f>IF(AND(AG1974="Yes",OR(I1974="Approve proposed",I1974="Use my price")),"CHECK: protected price kept current",IF(OR(I1974="Unreviewed",I1974=""),"Pending review",IF(I1974="Hold","On hold",IF(I1974="Keep current",IF(ISNUMBER(E1974),"Kept current","CHECK: no confirmed current price"),IF(AH1974&lt;&gt;"Yes","CHECK: source needs review",IF(AND(I1974="Use my price",NOT(AND(ISNUMBER(J1974),J1974&gt;0))),"CHECK: enter a price above zero",IF(NOT(OR(I1974="Approve proposed",I1974="Use my price")),"CHECK: choose a listed decision",IF(OR(NOT(ISNUMBER(L1974)),L1974&lt;=0,NOT(ISNUMBER(Y1974)),Y1974&lt;=0,X1974&gt;=1),"CHECK: price or base unavailable",IF(L1974/(Y1974*(1-X1974))-1&lt;0,"CHECK: price below local base","Ready")))))))))</f>
        <v>Pending review</v>
      </c>
      <c r="N1974" s="18">
        <v>5.6</v>
      </c>
      <c r="O1974" s="19">
        <v>0.4</v>
      </c>
      <c r="P1974" s="14">
        <v>0.5125</v>
      </c>
      <c r="Q1974" s="20" t="str">
        <f>IF(AND(ISNUMBER(L1974),ISNUMBER(Y1974),Y1974&gt;0,X1974&lt;1),ROUND(L1974/(Y1974*(1-X1974))-1,4),"")</f>
        <v/>
      </c>
      <c r="R1974" s="12">
        <v>280</v>
      </c>
      <c r="S1974" s="13">
        <f>IF(AND(ISNUMBER(E1974),E1974&gt;0,ISNUMBER(F1974)),R1974*(F1974/E1974-1)*(1-'Start Here'!$B$16),0)</f>
        <v>21.82499999999998</v>
      </c>
      <c r="T1974" s="17">
        <f>IF(AND(M1974="Ready",OR(I1974="Approve proposed",AND(I1974="Use my price",AND(ISNUMBER(J1974),J1974&gt;0))),ISNUMBER(L1974),E1974&gt;0),R1974*(L1974/E1974-1)*(1-'Start Here'!$B$16),0)</f>
        <v>0</v>
      </c>
      <c r="U1974" t="str" s="6">
        <v/>
      </c>
      <c r="V1974" t="str" s="21">
        <v>Yes</v>
      </c>
      <c r="W1974" t="str" s="21">
        <v>No</v>
      </c>
      <c r="X1974" s="22">
        <v>0</v>
      </c>
      <c r="Y1974" s="18">
        <v>4</v>
      </c>
      <c r="AB1974" t="str" s="6">
        <v>2026-10-01 10:41:27 UTC</v>
      </c>
      <c r="AC1974" t="str" s="6">
        <v>Local Line cache</v>
      </c>
      <c r="AD1974" s="23">
        <v>806093</v>
      </c>
      <c r="AE1974" s="23">
        <v>527157</v>
      </c>
      <c r="AF1974" t="str" s="23">
        <v>806093:527157:herdShare</v>
      </c>
      <c r="AG1974" t="str" s="23">
        <v>No</v>
      </c>
      <c r="AH1974" t="str" s="23">
        <v>Yes</v>
      </c>
      <c r="AI1974" s="18">
        <v>200</v>
      </c>
    </row>
    <row r="1975" ht="32" customHeight="1">
      <c r="A1975" t="str" s="7">
        <v>Lonesome Whistle</v>
      </c>
      <c r="B1975" t="str" s="7">
        <v>Jalapeno Cheddar Popcorn</v>
      </c>
      <c r="C1975" t="str" s="7">
        <v>0.4 lb bag</v>
      </c>
      <c r="D1975" t="str" s="7">
        <v>CSA Members</v>
      </c>
      <c r="E1975" s="12">
        <v>5.6</v>
      </c>
      <c r="F1975" s="13">
        <v>6.05</v>
      </c>
      <c r="G1975" s="13">
        <f>IF(AND(ISNUMBER(E1975),ISNUMBER(F1975)),F1975-E1975,"")</f>
        <v>0.45</v>
      </c>
      <c r="H1975" s="14">
        <f>IF(AND(ISNUMBER(E1975),E1975&gt;0,ISNUMBER(F1975)),F1975/E1975-1,"")</f>
        <v>0.0803571428571428</v>
      </c>
      <c r="I1975" t="str" s="15">
        <v>Unreviewed</v>
      </c>
      <c r="J1975" s="16"/>
      <c r="K1975" t="str" s="15">
        <v/>
      </c>
      <c r="L1975" s="17" t="str">
        <f>IF(AC1975="Local catalog","",IF(AG1975="Yes",IF(ISNUMBER(E1975),E1975,""),IF(I1975="Keep current",IF(ISNUMBER(E1975),E1975,""),IF(AH1975&lt;&gt;"Yes","",IF(I1975="Approve proposed",F1975,IF(AND(I1975="Use my price",AND(ISNUMBER(J1975),J1975&gt;0)),J1975,""))))))</f>
        <v/>
      </c>
      <c r="M1975" t="str" s="7">
        <f>IF(AND(AG1975="Yes",OR(I1975="Approve proposed",I1975="Use my price")),"CHECK: protected price kept current",IF(OR(I1975="Unreviewed",I1975=""),"Pending review",IF(I1975="Hold","On hold",IF(I1975="Keep current",IF(ISNUMBER(E1975),"Kept current","CHECK: no confirmed current price"),IF(AH1975&lt;&gt;"Yes","CHECK: source needs review",IF(AND(I1975="Use my price",NOT(AND(ISNUMBER(J1975),J1975&gt;0))),"CHECK: enter a price above zero",IF(NOT(OR(I1975="Approve proposed",I1975="Use my price")),"CHECK: choose a listed decision",IF(OR(NOT(ISNUMBER(L1975)),L1975&lt;=0,NOT(ISNUMBER(Y1975)),Y1975&lt;=0,X1975&gt;=1),"CHECK: price or base unavailable",IF(L1975/(Y1975*(1-X1975))-1&lt;0,"CHECK: price below local base","Ready")))))))))</f>
        <v>Pending review</v>
      </c>
      <c r="N1975" s="18">
        <v>5.6</v>
      </c>
      <c r="O1975" s="19">
        <v>0.4</v>
      </c>
      <c r="P1975" s="14">
        <v>0.5125</v>
      </c>
      <c r="Q1975" s="20" t="str">
        <f>IF(AND(ISNUMBER(L1975),ISNUMBER(Y1975),Y1975&gt;0,X1975&lt;1),ROUND(L1975/(Y1975*(1-X1975))-1,4),"")</f>
        <v/>
      </c>
      <c r="R1975" s="12">
        <v>50.400000000000006</v>
      </c>
      <c r="S1975" s="13">
        <f>IF(AND(ISNUMBER(E1975),E1975&gt;0,ISNUMBER(F1975)),R1975*(F1975/E1975-1)*(1-'Start Here'!$B$16),0)</f>
        <v>3.928499999999997</v>
      </c>
      <c r="T1975" s="17">
        <f>IF(AND(M1975="Ready",OR(I1975="Approve proposed",AND(I1975="Use my price",AND(ISNUMBER(J1975),J1975&gt;0))),ISNUMBER(L1975),E1975&gt;0),R1975*(L1975/E1975-1)*(1-'Start Here'!$B$16),0)</f>
        <v>0</v>
      </c>
      <c r="U1975" t="str" s="6">
        <v/>
      </c>
      <c r="V1975" t="str" s="21">
        <v>Yes</v>
      </c>
      <c r="W1975" t="str" s="21">
        <v>No</v>
      </c>
      <c r="X1975" s="22">
        <v>0</v>
      </c>
      <c r="Y1975" s="18">
        <v>4</v>
      </c>
      <c r="AB1975" t="str" s="6">
        <v>2026-10-01 10:41:27 UTC</v>
      </c>
      <c r="AC1975" t="str" s="6">
        <v>Local Line cache</v>
      </c>
      <c r="AD1975" s="23">
        <v>806093</v>
      </c>
      <c r="AE1975" s="23">
        <v>527157</v>
      </c>
      <c r="AF1975" t="str" s="23">
        <v>806093:527157:member</v>
      </c>
      <c r="AG1975" t="str" s="23">
        <v>No</v>
      </c>
      <c r="AH1975" t="str" s="23">
        <v>Yes</v>
      </c>
      <c r="AI1975" s="18">
        <v>36</v>
      </c>
    </row>
    <row r="1976" ht="32" customHeight="1">
      <c r="A1976" t="str" s="7">
        <v>Lonesome Whistle</v>
      </c>
      <c r="B1976" t="str" s="7">
        <v>Jalapeno Cheddar Popcorn</v>
      </c>
      <c r="C1976" t="str" s="7">
        <v>0.4 lb bag</v>
      </c>
      <c r="D1976" t="str" s="7">
        <v>Guest Basket</v>
      </c>
      <c r="E1976" s="12">
        <v>5.6</v>
      </c>
      <c r="F1976" s="13">
        <v>6.05</v>
      </c>
      <c r="G1976" s="13">
        <f>IF(AND(ISNUMBER(E1976),ISNUMBER(F1976)),F1976-E1976,"")</f>
        <v>0.45</v>
      </c>
      <c r="H1976" s="14">
        <f>IF(AND(ISNUMBER(E1976),E1976&gt;0,ISNUMBER(F1976)),F1976/E1976-1,"")</f>
        <v>0.0803571428571428</v>
      </c>
      <c r="I1976" t="str" s="15">
        <v>Unreviewed</v>
      </c>
      <c r="J1976" s="16"/>
      <c r="K1976" t="str" s="15">
        <v/>
      </c>
      <c r="L1976" s="17" t="str">
        <f>IF(AC1976="Local catalog","",IF(AG1976="Yes",IF(ISNUMBER(E1976),E1976,""),IF(I1976="Keep current",IF(ISNUMBER(E1976),E1976,""),IF(AH1976&lt;&gt;"Yes","",IF(I1976="Approve proposed",F1976,IF(AND(I1976="Use my price",AND(ISNUMBER(J1976),J1976&gt;0)),J1976,""))))))</f>
        <v/>
      </c>
      <c r="M1976" t="str" s="7">
        <f>IF(AND(AG1976="Yes",OR(I1976="Approve proposed",I1976="Use my price")),"CHECK: protected price kept current",IF(OR(I1976="Unreviewed",I1976=""),"Pending review",IF(I1976="Hold","On hold",IF(I1976="Keep current",IF(ISNUMBER(E1976),"Kept current","CHECK: no confirmed current price"),IF(AH1976&lt;&gt;"Yes","CHECK: source needs review",IF(AND(I1976="Use my price",NOT(AND(ISNUMBER(J1976),J1976&gt;0))),"CHECK: enter a price above zero",IF(NOT(OR(I1976="Approve proposed",I1976="Use my price")),"CHECK: choose a listed decision",IF(OR(NOT(ISNUMBER(L1976)),L1976&lt;=0,NOT(ISNUMBER(Y1976)),Y1976&lt;=0,X1976&gt;=1),"CHECK: price or base unavailable",IF(L1976/(Y1976*(1-X1976))-1&lt;0,"CHECK: price below local base","Ready")))))))))</f>
        <v>Pending review</v>
      </c>
      <c r="N1976" s="18">
        <v>5.6</v>
      </c>
      <c r="O1976" s="19">
        <v>0.4</v>
      </c>
      <c r="P1976" s="14">
        <v>0.5125</v>
      </c>
      <c r="Q1976" s="20" t="str">
        <f>IF(AND(ISNUMBER(L1976),ISNUMBER(Y1976),Y1976&gt;0,X1976&lt;1),ROUND(L1976/(Y1976*(1-X1976))-1,4),"")</f>
        <v/>
      </c>
      <c r="R1976" s="12">
        <v>17.4</v>
      </c>
      <c r="S1976" s="13">
        <f>IF(AND(ISNUMBER(E1976),E1976&gt;0,ISNUMBER(F1976)),R1976*(F1976/E1976-1)*(1-'Start Here'!$B$16),0)</f>
        <v>1.356267857142856</v>
      </c>
      <c r="T1976" s="17">
        <f>IF(AND(M1976="Ready",OR(I1976="Approve proposed",AND(I1976="Use my price",AND(ISNUMBER(J1976),J1976&gt;0))),ISNUMBER(L1976),E1976&gt;0),R1976*(L1976/E1976-1)*(1-'Start Here'!$B$16),0)</f>
        <v>0</v>
      </c>
      <c r="U1976" t="str" s="6">
        <v/>
      </c>
      <c r="V1976" t="str" s="21">
        <v>Yes</v>
      </c>
      <c r="W1976" t="str" s="21">
        <v>No</v>
      </c>
      <c r="X1976" s="22">
        <v>0</v>
      </c>
      <c r="Y1976" s="18">
        <v>4</v>
      </c>
      <c r="AB1976" t="str" s="6">
        <v>2026-10-01 10:41:27 UTC</v>
      </c>
      <c r="AC1976" t="str" s="6">
        <v>Local Line cache</v>
      </c>
      <c r="AD1976" s="23">
        <v>806093</v>
      </c>
      <c r="AE1976" s="23">
        <v>527157</v>
      </c>
      <c r="AF1976" t="str" s="23">
        <v>806093:527157:guest</v>
      </c>
      <c r="AG1976" t="str" s="23">
        <v>No</v>
      </c>
      <c r="AH1976" t="str" s="23">
        <v>Yes</v>
      </c>
      <c r="AI1976" s="18">
        <v>12</v>
      </c>
    </row>
    <row r="1977" ht="32" customHeight="1">
      <c r="A1977" t="str" s="7">
        <v>Lonesome Whistle</v>
      </c>
      <c r="B1977" t="str" s="7">
        <v>Jalapeno Cheddar Popcorn</v>
      </c>
      <c r="C1977" t="str" s="7">
        <v>0.4 lb bag</v>
      </c>
      <c r="D1977" t="str" s="7">
        <v>SNAP</v>
      </c>
      <c r="E1977" s="12">
        <v>5.6</v>
      </c>
      <c r="F1977" s="13">
        <v>5.6</v>
      </c>
      <c r="G1977" s="13">
        <f>IF(AND(ISNUMBER(E1977),ISNUMBER(F1977)),F1977-E1977,"")</f>
        <v>0</v>
      </c>
      <c r="H1977" s="14">
        <f>IF(AND(ISNUMBER(E1977),E1977&gt;0,ISNUMBER(F1977)),F1977/E1977-1,"")</f>
        <v>0</v>
      </c>
      <c r="I1977" t="str" s="15">
        <v>Keep current</v>
      </c>
      <c r="J1977" s="16"/>
      <c r="K1977" t="str" s="15">
        <v/>
      </c>
      <c r="L1977" s="17">
        <f>IF(AC1977="Local catalog","",IF(AG1977="Yes",IF(ISNUMBER(E1977),E1977,""),IF(I1977="Keep current",IF(ISNUMBER(E1977),E1977,""),IF(AH1977&lt;&gt;"Yes","",IF(I1977="Approve proposed",F1977,IF(AND(I1977="Use my price",AND(ISNUMBER(J1977),J1977&gt;0)),J1977,""))))))</f>
        <v>5.6</v>
      </c>
      <c r="M1977" t="str" s="7">
        <f>IF(AND(AG1977="Yes",OR(I1977="Approve proposed",I1977="Use my price")),"CHECK: protected price kept current",IF(OR(I1977="Unreviewed",I1977=""),"Pending review",IF(I1977="Hold","On hold",IF(I1977="Keep current",IF(ISNUMBER(E1977),"Kept current","CHECK: no confirmed current price"),IF(AH1977&lt;&gt;"Yes","CHECK: source needs review",IF(AND(I1977="Use my price",NOT(AND(ISNUMBER(J1977),J1977&gt;0))),"CHECK: enter a price above zero",IF(NOT(OR(I1977="Approve proposed",I1977="Use my price")),"CHECK: choose a listed decision",IF(OR(NOT(ISNUMBER(L1977)),L1977&lt;=0,NOT(ISNUMBER(Y1977)),Y1977&lt;=0,X1977&gt;=1),"CHECK: price or base unavailable",IF(L1977/(Y1977*(1-X1977))-1&lt;0,"CHECK: price below local base","Ready")))))))))</f>
        <v>Kept current</v>
      </c>
      <c r="N1977" s="18">
        <v>5.6</v>
      </c>
      <c r="O1977" s="19">
        <v>0.4</v>
      </c>
      <c r="P1977" s="14">
        <v>0.4</v>
      </c>
      <c r="Q1977" s="20">
        <f>IF(AND(ISNUMBER(L1977),ISNUMBER(Y1977),Y1977&gt;0,X1977&lt;1),ROUND(L1977/(Y1977*(1-X1977))-1,4),"")</f>
        <v>0.4</v>
      </c>
      <c r="R1977" s="12">
        <v>0</v>
      </c>
      <c r="S1977" s="13">
        <f>IF(AND(ISNUMBER(E1977),E1977&gt;0,ISNUMBER(F1977)),R1977*(F1977/E1977-1)*(1-'Start Here'!$B$16),0)</f>
        <v>0</v>
      </c>
      <c r="T1977" s="17">
        <f>IF(AND(M1977="Ready",OR(I1977="Approve proposed",AND(I1977="Use my price",AND(ISNUMBER(J1977),J1977&gt;0))),ISNUMBER(L1977),E1977&gt;0),R1977*(L1977/E1977-1)*(1-'Start Here'!$B$16),0)</f>
        <v>0</v>
      </c>
      <c r="U1977" t="str" s="6">
        <v>SNAP: preserve existing selling price</v>
      </c>
      <c r="V1977" t="str" s="21">
        <v>Yes</v>
      </c>
      <c r="W1977" t="str" s="21">
        <v>No</v>
      </c>
      <c r="X1977" s="22">
        <v>0</v>
      </c>
      <c r="Y1977" s="18">
        <v>4</v>
      </c>
      <c r="AB1977" t="str" s="6">
        <v>2026-10-01 10:41:27 UTC</v>
      </c>
      <c r="AC1977" t="str" s="6">
        <v>Local Line cache</v>
      </c>
      <c r="AD1977" s="23">
        <v>806093</v>
      </c>
      <c r="AE1977" s="23">
        <v>527157</v>
      </c>
      <c r="AF1977" t="str" s="23">
        <v>806093:527157:snap</v>
      </c>
      <c r="AG1977" t="str" s="23">
        <v>Yes</v>
      </c>
      <c r="AH1977" t="str" s="23">
        <v>Yes</v>
      </c>
      <c r="AI1977" s="18">
        <v>0</v>
      </c>
    </row>
    <row r="1978" ht="32" customHeight="1">
      <c r="A1978" t="str" s="7">
        <v>Lonesome Whistle</v>
      </c>
      <c r="B1978" t="str" s="7">
        <v>Lemon Lavender Popcorn</v>
      </c>
      <c r="C1978" t="str" s="7">
        <v>0.4 lb bag</v>
      </c>
      <c r="D1978" t="str" s="7">
        <v>Herd Share Members</v>
      </c>
      <c r="E1978" s="12">
        <v>5.6</v>
      </c>
      <c r="F1978" s="13">
        <v>6.05</v>
      </c>
      <c r="G1978" s="13">
        <f>IF(AND(ISNUMBER(E1978),ISNUMBER(F1978)),F1978-E1978,"")</f>
        <v>0.45</v>
      </c>
      <c r="H1978" s="14">
        <f>IF(AND(ISNUMBER(E1978),E1978&gt;0,ISNUMBER(F1978)),F1978/E1978-1,"")</f>
        <v>0.0803571428571428</v>
      </c>
      <c r="I1978" t="str" s="15">
        <v>Unreviewed</v>
      </c>
      <c r="J1978" s="16"/>
      <c r="K1978" t="str" s="15">
        <v/>
      </c>
      <c r="L1978" s="17" t="str">
        <f>IF(AC1978="Local catalog","",IF(AG1978="Yes",IF(ISNUMBER(E1978),E1978,""),IF(I1978="Keep current",IF(ISNUMBER(E1978),E1978,""),IF(AH1978&lt;&gt;"Yes","",IF(I1978="Approve proposed",F1978,IF(AND(I1978="Use my price",AND(ISNUMBER(J1978),J1978&gt;0)),J1978,""))))))</f>
        <v/>
      </c>
      <c r="M1978" t="str" s="7">
        <f>IF(AND(AG1978="Yes",OR(I1978="Approve proposed",I1978="Use my price")),"CHECK: protected price kept current",IF(OR(I1978="Unreviewed",I1978=""),"Pending review",IF(I1978="Hold","On hold",IF(I1978="Keep current",IF(ISNUMBER(E1978),"Kept current","CHECK: no confirmed current price"),IF(AH1978&lt;&gt;"Yes","CHECK: source needs review",IF(AND(I1978="Use my price",NOT(AND(ISNUMBER(J1978),J1978&gt;0))),"CHECK: enter a price above zero",IF(NOT(OR(I1978="Approve proposed",I1978="Use my price")),"CHECK: choose a listed decision",IF(OR(NOT(ISNUMBER(L1978)),L1978&lt;=0,NOT(ISNUMBER(Y1978)),Y1978&lt;=0,X1978&gt;=1),"CHECK: price or base unavailable",IF(L1978/(Y1978*(1-X1978))-1&lt;0,"CHECK: price below local base","Ready")))))))))</f>
        <v>Pending review</v>
      </c>
      <c r="N1978" s="18">
        <v>5.6</v>
      </c>
      <c r="O1978" s="19">
        <v>0.4</v>
      </c>
      <c r="P1978" s="14">
        <v>0.5125</v>
      </c>
      <c r="Q1978" s="20" t="str">
        <f>IF(AND(ISNUMBER(L1978),ISNUMBER(Y1978),Y1978&gt;0,X1978&lt;1),ROUND(L1978/(Y1978*(1-X1978))-1,4),"")</f>
        <v/>
      </c>
      <c r="R1978" s="12">
        <v>67.2</v>
      </c>
      <c r="S1978" s="13">
        <f>IF(AND(ISNUMBER(E1978),E1978&gt;0,ISNUMBER(F1978)),R1978*(F1978/E1978-1)*(1-'Start Here'!$B$16),0)</f>
        <v>5.237999999999996</v>
      </c>
      <c r="T1978" s="17">
        <f>IF(AND(M1978="Ready",OR(I1978="Approve proposed",AND(I1978="Use my price",AND(ISNUMBER(J1978),J1978&gt;0))),ISNUMBER(L1978),E1978&gt;0),R1978*(L1978/E1978-1)*(1-'Start Here'!$B$16),0)</f>
        <v>0</v>
      </c>
      <c r="U1978" t="str" s="6">
        <v/>
      </c>
      <c r="V1978" t="str" s="21">
        <v>Yes</v>
      </c>
      <c r="W1978" t="str" s="21">
        <v>No</v>
      </c>
      <c r="X1978" s="22">
        <v>0</v>
      </c>
      <c r="Y1978" s="18">
        <v>4</v>
      </c>
      <c r="AB1978" t="str" s="6">
        <v>2026-10-01 10:41:27 UTC</v>
      </c>
      <c r="AC1978" t="str" s="6">
        <v>Local Line cache</v>
      </c>
      <c r="AD1978" s="23">
        <v>806096</v>
      </c>
      <c r="AE1978" s="23">
        <v>527159</v>
      </c>
      <c r="AF1978" t="str" s="23">
        <v>806096:527159:herdShare</v>
      </c>
      <c r="AG1978" t="str" s="23">
        <v>No</v>
      </c>
      <c r="AH1978" t="str" s="23">
        <v>Yes</v>
      </c>
      <c r="AI1978" s="18">
        <v>48</v>
      </c>
    </row>
    <row r="1979" ht="32" customHeight="1">
      <c r="A1979" t="str" s="7">
        <v>Lonesome Whistle</v>
      </c>
      <c r="B1979" t="str" s="7">
        <v>Lemon Lavender Popcorn</v>
      </c>
      <c r="C1979" t="str" s="7">
        <v>0.4 lb bag</v>
      </c>
      <c r="D1979" t="str" s="7">
        <v>CSA Members</v>
      </c>
      <c r="E1979" s="12">
        <v>5.6</v>
      </c>
      <c r="F1979" s="13">
        <v>6.05</v>
      </c>
      <c r="G1979" s="13">
        <f>IF(AND(ISNUMBER(E1979),ISNUMBER(F1979)),F1979-E1979,"")</f>
        <v>0.45</v>
      </c>
      <c r="H1979" s="14">
        <f>IF(AND(ISNUMBER(E1979),E1979&gt;0,ISNUMBER(F1979)),F1979/E1979-1,"")</f>
        <v>0.0803571428571428</v>
      </c>
      <c r="I1979" t="str" s="15">
        <v>Unreviewed</v>
      </c>
      <c r="J1979" s="16"/>
      <c r="K1979" t="str" s="15">
        <v/>
      </c>
      <c r="L1979" s="17" t="str">
        <f>IF(AC1979="Local catalog","",IF(AG1979="Yes",IF(ISNUMBER(E1979),E1979,""),IF(I1979="Keep current",IF(ISNUMBER(E1979),E1979,""),IF(AH1979&lt;&gt;"Yes","",IF(I1979="Approve proposed",F1979,IF(AND(I1979="Use my price",AND(ISNUMBER(J1979),J1979&gt;0)),J1979,""))))))</f>
        <v/>
      </c>
      <c r="M1979" t="str" s="7">
        <f>IF(AND(AG1979="Yes",OR(I1979="Approve proposed",I1979="Use my price")),"CHECK: protected price kept current",IF(OR(I1979="Unreviewed",I1979=""),"Pending review",IF(I1979="Hold","On hold",IF(I1979="Keep current",IF(ISNUMBER(E1979),"Kept current","CHECK: no confirmed current price"),IF(AH1979&lt;&gt;"Yes","CHECK: source needs review",IF(AND(I1979="Use my price",NOT(AND(ISNUMBER(J1979),J1979&gt;0))),"CHECK: enter a price above zero",IF(NOT(OR(I1979="Approve proposed",I1979="Use my price")),"CHECK: choose a listed decision",IF(OR(NOT(ISNUMBER(L1979)),L1979&lt;=0,NOT(ISNUMBER(Y1979)),Y1979&lt;=0,X1979&gt;=1),"CHECK: price or base unavailable",IF(L1979/(Y1979*(1-X1979))-1&lt;0,"CHECK: price below local base","Ready")))))))))</f>
        <v>Pending review</v>
      </c>
      <c r="N1979" s="18">
        <v>5.6</v>
      </c>
      <c r="O1979" s="19">
        <v>0.4</v>
      </c>
      <c r="P1979" s="14">
        <v>0.5125</v>
      </c>
      <c r="Q1979" s="20" t="str">
        <f>IF(AND(ISNUMBER(L1979),ISNUMBER(Y1979),Y1979&gt;0,X1979&lt;1),ROUND(L1979/(Y1979*(1-X1979))-1,4),"")</f>
        <v/>
      </c>
      <c r="R1979" s="12">
        <v>28</v>
      </c>
      <c r="S1979" s="13">
        <f>IF(AND(ISNUMBER(E1979),E1979&gt;0,ISNUMBER(F1979)),R1979*(F1979/E1979-1)*(1-'Start Here'!$B$16),0)</f>
        <v>2.1824999999999983</v>
      </c>
      <c r="T1979" s="17">
        <f>IF(AND(M1979="Ready",OR(I1979="Approve proposed",AND(I1979="Use my price",AND(ISNUMBER(J1979),J1979&gt;0))),ISNUMBER(L1979),E1979&gt;0),R1979*(L1979/E1979-1)*(1-'Start Here'!$B$16),0)</f>
        <v>0</v>
      </c>
      <c r="U1979" t="str" s="6">
        <v/>
      </c>
      <c r="V1979" t="str" s="21">
        <v>Yes</v>
      </c>
      <c r="W1979" t="str" s="21">
        <v>No</v>
      </c>
      <c r="X1979" s="22">
        <v>0</v>
      </c>
      <c r="Y1979" s="18">
        <v>4</v>
      </c>
      <c r="AB1979" t="str" s="6">
        <v>2026-10-01 10:41:27 UTC</v>
      </c>
      <c r="AC1979" t="str" s="6">
        <v>Local Line cache</v>
      </c>
      <c r="AD1979" s="23">
        <v>806096</v>
      </c>
      <c r="AE1979" s="23">
        <v>527159</v>
      </c>
      <c r="AF1979" t="str" s="23">
        <v>806096:527159:member</v>
      </c>
      <c r="AG1979" t="str" s="23">
        <v>No</v>
      </c>
      <c r="AH1979" t="str" s="23">
        <v>Yes</v>
      </c>
      <c r="AI1979" s="18">
        <v>20</v>
      </c>
    </row>
    <row r="1980" ht="32" customHeight="1">
      <c r="A1980" t="str" s="7">
        <v>Lonesome Whistle</v>
      </c>
      <c r="B1980" t="str" s="7">
        <v>Lemon Lavender Popcorn</v>
      </c>
      <c r="C1980" t="str" s="7">
        <v>0.4 lb bag</v>
      </c>
      <c r="D1980" t="str" s="7">
        <v>Guest Basket</v>
      </c>
      <c r="E1980" s="12">
        <v>5.6</v>
      </c>
      <c r="F1980" s="13">
        <v>6.05</v>
      </c>
      <c r="G1980" s="13">
        <f>IF(AND(ISNUMBER(E1980),ISNUMBER(F1980)),F1980-E1980,"")</f>
        <v>0.45</v>
      </c>
      <c r="H1980" s="14">
        <f>IF(AND(ISNUMBER(E1980),E1980&gt;0,ISNUMBER(F1980)),F1980/E1980-1,"")</f>
        <v>0.0803571428571428</v>
      </c>
      <c r="I1980" t="str" s="15">
        <v>Unreviewed</v>
      </c>
      <c r="J1980" s="16"/>
      <c r="K1980" t="str" s="15">
        <v/>
      </c>
      <c r="L1980" s="17" t="str">
        <f>IF(AC1980="Local catalog","",IF(AG1980="Yes",IF(ISNUMBER(E1980),E1980,""),IF(I1980="Keep current",IF(ISNUMBER(E1980),E1980,""),IF(AH1980&lt;&gt;"Yes","",IF(I1980="Approve proposed",F1980,IF(AND(I1980="Use my price",AND(ISNUMBER(J1980),J1980&gt;0)),J1980,""))))))</f>
        <v/>
      </c>
      <c r="M1980" t="str" s="7">
        <f>IF(AND(AG1980="Yes",OR(I1980="Approve proposed",I1980="Use my price")),"CHECK: protected price kept current",IF(OR(I1980="Unreviewed",I1980=""),"Pending review",IF(I1980="Hold","On hold",IF(I1980="Keep current",IF(ISNUMBER(E1980),"Kept current","CHECK: no confirmed current price"),IF(AH1980&lt;&gt;"Yes","CHECK: source needs review",IF(AND(I1980="Use my price",NOT(AND(ISNUMBER(J1980),J1980&gt;0))),"CHECK: enter a price above zero",IF(NOT(OR(I1980="Approve proposed",I1980="Use my price")),"CHECK: choose a listed decision",IF(OR(NOT(ISNUMBER(L1980)),L1980&lt;=0,NOT(ISNUMBER(Y1980)),Y1980&lt;=0,X1980&gt;=1),"CHECK: price or base unavailable",IF(L1980/(Y1980*(1-X1980))-1&lt;0,"CHECK: price below local base","Ready")))))))))</f>
        <v>Pending review</v>
      </c>
      <c r="N1980" s="18">
        <v>5.6</v>
      </c>
      <c r="O1980" s="19">
        <v>0.4</v>
      </c>
      <c r="P1980" s="14">
        <v>0.5125</v>
      </c>
      <c r="Q1980" s="20" t="str">
        <f>IF(AND(ISNUMBER(L1980),ISNUMBER(Y1980),Y1980&gt;0,X1980&lt;1),ROUND(L1980/(Y1980*(1-X1980))-1,4),"")</f>
        <v/>
      </c>
      <c r="R1980" s="12">
        <v>50.400000000000006</v>
      </c>
      <c r="S1980" s="13">
        <f>IF(AND(ISNUMBER(E1980),E1980&gt;0,ISNUMBER(F1980)),R1980*(F1980/E1980-1)*(1-'Start Here'!$B$16),0)</f>
        <v>3.928499999999997</v>
      </c>
      <c r="T1980" s="17">
        <f>IF(AND(M1980="Ready",OR(I1980="Approve proposed",AND(I1980="Use my price",AND(ISNUMBER(J1980),J1980&gt;0))),ISNUMBER(L1980),E1980&gt;0),R1980*(L1980/E1980-1)*(1-'Start Here'!$B$16),0)</f>
        <v>0</v>
      </c>
      <c r="U1980" t="str" s="6">
        <v/>
      </c>
      <c r="V1980" t="str" s="21">
        <v>Yes</v>
      </c>
      <c r="W1980" t="str" s="21">
        <v>No</v>
      </c>
      <c r="X1980" s="22">
        <v>0</v>
      </c>
      <c r="Y1980" s="18">
        <v>4</v>
      </c>
      <c r="AB1980" t="str" s="6">
        <v>2026-10-01 10:41:27 UTC</v>
      </c>
      <c r="AC1980" t="str" s="6">
        <v>Local Line cache</v>
      </c>
      <c r="AD1980" s="23">
        <v>806096</v>
      </c>
      <c r="AE1980" s="23">
        <v>527159</v>
      </c>
      <c r="AF1980" t="str" s="23">
        <v>806096:527159:guest</v>
      </c>
      <c r="AG1980" t="str" s="23">
        <v>No</v>
      </c>
      <c r="AH1980" t="str" s="23">
        <v>Yes</v>
      </c>
      <c r="AI1980" s="18">
        <v>36</v>
      </c>
    </row>
    <row r="1981" ht="32" customHeight="1">
      <c r="A1981" t="str" s="7">
        <v>Lonesome Whistle</v>
      </c>
      <c r="B1981" t="str" s="7">
        <v>Lemon Lavender Popcorn</v>
      </c>
      <c r="C1981" t="str" s="7">
        <v>0.4 lb bag</v>
      </c>
      <c r="D1981" t="str" s="7">
        <v>SNAP</v>
      </c>
      <c r="E1981" s="12">
        <v>5.6</v>
      </c>
      <c r="F1981" s="13">
        <v>5.6</v>
      </c>
      <c r="G1981" s="13">
        <f>IF(AND(ISNUMBER(E1981),ISNUMBER(F1981)),F1981-E1981,"")</f>
        <v>0</v>
      </c>
      <c r="H1981" s="14">
        <f>IF(AND(ISNUMBER(E1981),E1981&gt;0,ISNUMBER(F1981)),F1981/E1981-1,"")</f>
        <v>0</v>
      </c>
      <c r="I1981" t="str" s="15">
        <v>Keep current</v>
      </c>
      <c r="J1981" s="16"/>
      <c r="K1981" t="str" s="15">
        <v/>
      </c>
      <c r="L1981" s="17">
        <f>IF(AC1981="Local catalog","",IF(AG1981="Yes",IF(ISNUMBER(E1981),E1981,""),IF(I1981="Keep current",IF(ISNUMBER(E1981),E1981,""),IF(AH1981&lt;&gt;"Yes","",IF(I1981="Approve proposed",F1981,IF(AND(I1981="Use my price",AND(ISNUMBER(J1981),J1981&gt;0)),J1981,""))))))</f>
        <v>5.6</v>
      </c>
      <c r="M1981" t="str" s="7">
        <f>IF(AND(AG1981="Yes",OR(I1981="Approve proposed",I1981="Use my price")),"CHECK: protected price kept current",IF(OR(I1981="Unreviewed",I1981=""),"Pending review",IF(I1981="Hold","On hold",IF(I1981="Keep current",IF(ISNUMBER(E1981),"Kept current","CHECK: no confirmed current price"),IF(AH1981&lt;&gt;"Yes","CHECK: source needs review",IF(AND(I1981="Use my price",NOT(AND(ISNUMBER(J1981),J1981&gt;0))),"CHECK: enter a price above zero",IF(NOT(OR(I1981="Approve proposed",I1981="Use my price")),"CHECK: choose a listed decision",IF(OR(NOT(ISNUMBER(L1981)),L1981&lt;=0,NOT(ISNUMBER(Y1981)),Y1981&lt;=0,X1981&gt;=1),"CHECK: price or base unavailable",IF(L1981/(Y1981*(1-X1981))-1&lt;0,"CHECK: price below local base","Ready")))))))))</f>
        <v>Kept current</v>
      </c>
      <c r="N1981" s="18">
        <v>5.6</v>
      </c>
      <c r="O1981" s="19">
        <v>0.4</v>
      </c>
      <c r="P1981" s="14">
        <v>0.4</v>
      </c>
      <c r="Q1981" s="20">
        <f>IF(AND(ISNUMBER(L1981),ISNUMBER(Y1981),Y1981&gt;0,X1981&lt;1),ROUND(L1981/(Y1981*(1-X1981))-1,4),"")</f>
        <v>0.4</v>
      </c>
      <c r="R1981" s="12">
        <v>0</v>
      </c>
      <c r="S1981" s="13">
        <f>IF(AND(ISNUMBER(E1981),E1981&gt;0,ISNUMBER(F1981)),R1981*(F1981/E1981-1)*(1-'Start Here'!$B$16),0)</f>
        <v>0</v>
      </c>
      <c r="T1981" s="17">
        <f>IF(AND(M1981="Ready",OR(I1981="Approve proposed",AND(I1981="Use my price",AND(ISNUMBER(J1981),J1981&gt;0))),ISNUMBER(L1981),E1981&gt;0),R1981*(L1981/E1981-1)*(1-'Start Here'!$B$16),0)</f>
        <v>0</v>
      </c>
      <c r="U1981" t="str" s="6">
        <v>SNAP: preserve existing selling price</v>
      </c>
      <c r="V1981" t="str" s="21">
        <v>Yes</v>
      </c>
      <c r="W1981" t="str" s="21">
        <v>No</v>
      </c>
      <c r="X1981" s="22">
        <v>0</v>
      </c>
      <c r="Y1981" s="18">
        <v>4</v>
      </c>
      <c r="AB1981" t="str" s="6">
        <v>2026-10-01 10:41:27 UTC</v>
      </c>
      <c r="AC1981" t="str" s="6">
        <v>Local Line cache</v>
      </c>
      <c r="AD1981" s="23">
        <v>806096</v>
      </c>
      <c r="AE1981" s="23">
        <v>527159</v>
      </c>
      <c r="AF1981" t="str" s="23">
        <v>806096:527159:snap</v>
      </c>
      <c r="AG1981" t="str" s="23">
        <v>Yes</v>
      </c>
      <c r="AH1981" t="str" s="23">
        <v>Yes</v>
      </c>
      <c r="AI1981" s="18">
        <v>0</v>
      </c>
    </row>
    <row r="1982" ht="32" customHeight="1">
      <c r="A1982" t="str" s="7">
        <v>Lonesome Whistle</v>
      </c>
      <c r="B1982" t="str" s="7">
        <v>Maris Widgeon Macaroni</v>
      </c>
      <c r="C1982" t="str" s="7">
        <v>0.5 lb bag</v>
      </c>
      <c r="D1982" t="str" s="7">
        <v>Herd Share Members</v>
      </c>
      <c r="E1982" s="12">
        <v>5.6</v>
      </c>
      <c r="F1982" s="13">
        <v>6.05</v>
      </c>
      <c r="G1982" s="13">
        <f>IF(AND(ISNUMBER(E1982),ISNUMBER(F1982)),F1982-E1982,"")</f>
        <v>0.45</v>
      </c>
      <c r="H1982" s="14">
        <f>IF(AND(ISNUMBER(E1982),E1982&gt;0,ISNUMBER(F1982)),F1982/E1982-1,"")</f>
        <v>0.0803571428571428</v>
      </c>
      <c r="I1982" t="str" s="15">
        <v>Unreviewed</v>
      </c>
      <c r="J1982" s="16"/>
      <c r="K1982" t="str" s="15">
        <v/>
      </c>
      <c r="L1982" s="17" t="str">
        <f>IF(AC1982="Local catalog","",IF(AG1982="Yes",IF(ISNUMBER(E1982),E1982,""),IF(I1982="Keep current",IF(ISNUMBER(E1982),E1982,""),IF(AH1982&lt;&gt;"Yes","",IF(I1982="Approve proposed",F1982,IF(AND(I1982="Use my price",AND(ISNUMBER(J1982),J1982&gt;0)),J1982,""))))))</f>
        <v/>
      </c>
      <c r="M1982" t="str" s="7">
        <f>IF(AND(AG1982="Yes",OR(I1982="Approve proposed",I1982="Use my price")),"CHECK: protected price kept current",IF(OR(I1982="Unreviewed",I1982=""),"Pending review",IF(I1982="Hold","On hold",IF(I1982="Keep current",IF(ISNUMBER(E1982),"Kept current","CHECK: no confirmed current price"),IF(AH1982&lt;&gt;"Yes","CHECK: source needs review",IF(AND(I1982="Use my price",NOT(AND(ISNUMBER(J1982),J1982&gt;0))),"CHECK: enter a price above zero",IF(NOT(OR(I1982="Approve proposed",I1982="Use my price")),"CHECK: choose a listed decision",IF(OR(NOT(ISNUMBER(L1982)),L1982&lt;=0,NOT(ISNUMBER(Y1982)),Y1982&lt;=0,X1982&gt;=1),"CHECK: price or base unavailable",IF(L1982/(Y1982*(1-X1982))-1&lt;0,"CHECK: price below local base","Ready")))))))))</f>
        <v>Pending review</v>
      </c>
      <c r="N1982" s="18">
        <v>5.6</v>
      </c>
      <c r="O1982" s="19">
        <v>0.4</v>
      </c>
      <c r="P1982" s="14">
        <v>0.5125</v>
      </c>
      <c r="Q1982" s="20" t="str">
        <f>IF(AND(ISNUMBER(L1982),ISNUMBER(Y1982),Y1982&gt;0,X1982&lt;1),ROUND(L1982/(Y1982*(1-X1982))-1,4),"")</f>
        <v/>
      </c>
      <c r="R1982" s="12">
        <v>162.39999999999998</v>
      </c>
      <c r="S1982" s="13">
        <f>IF(AND(ISNUMBER(E1982),E1982&gt;0,ISNUMBER(F1982)),R1982*(F1982/E1982-1)*(1-'Start Here'!$B$16),0)</f>
        <v>12.658499999999988</v>
      </c>
      <c r="T1982" s="17">
        <f>IF(AND(M1982="Ready",OR(I1982="Approve proposed",AND(I1982="Use my price",AND(ISNUMBER(J1982),J1982&gt;0))),ISNUMBER(L1982),E1982&gt;0),R1982*(L1982/E1982-1)*(1-'Start Here'!$B$16),0)</f>
        <v>0</v>
      </c>
      <c r="U1982" t="str" s="6">
        <v/>
      </c>
      <c r="V1982" t="str" s="21">
        <v>Yes</v>
      </c>
      <c r="W1982" t="str" s="21">
        <v>No</v>
      </c>
      <c r="X1982" s="22">
        <v>0</v>
      </c>
      <c r="Y1982" s="18">
        <v>4</v>
      </c>
      <c r="AB1982" t="str" s="6">
        <v>2026-10-01 10:41:27 UTC</v>
      </c>
      <c r="AC1982" t="str" s="6">
        <v>Local Line cache</v>
      </c>
      <c r="AD1982" s="23">
        <v>806088</v>
      </c>
      <c r="AE1982" s="23">
        <v>527152</v>
      </c>
      <c r="AF1982" t="str" s="23">
        <v>806088:527152:herdShare</v>
      </c>
      <c r="AG1982" t="str" s="23">
        <v>No</v>
      </c>
      <c r="AH1982" t="str" s="23">
        <v>Yes</v>
      </c>
      <c r="AI1982" s="18">
        <v>116</v>
      </c>
    </row>
    <row r="1983" ht="32" customHeight="1">
      <c r="A1983" t="str" s="7">
        <v>Lonesome Whistle</v>
      </c>
      <c r="B1983" t="str" s="7">
        <v>Maris Widgeon Macaroni</v>
      </c>
      <c r="C1983" t="str" s="7">
        <v>0.5 lb bag</v>
      </c>
      <c r="D1983" t="str" s="7">
        <v>CSA Members</v>
      </c>
      <c r="E1983" s="12">
        <v>5.6</v>
      </c>
      <c r="F1983" s="13">
        <v>6.05</v>
      </c>
      <c r="G1983" s="13">
        <f>IF(AND(ISNUMBER(E1983),ISNUMBER(F1983)),F1983-E1983,"")</f>
        <v>0.45</v>
      </c>
      <c r="H1983" s="14">
        <f>IF(AND(ISNUMBER(E1983),E1983&gt;0,ISNUMBER(F1983)),F1983/E1983-1,"")</f>
        <v>0.0803571428571428</v>
      </c>
      <c r="I1983" t="str" s="15">
        <v>Unreviewed</v>
      </c>
      <c r="J1983" s="16"/>
      <c r="K1983" t="str" s="15">
        <v/>
      </c>
      <c r="L1983" s="17" t="str">
        <f>IF(AC1983="Local catalog","",IF(AG1983="Yes",IF(ISNUMBER(E1983),E1983,""),IF(I1983="Keep current",IF(ISNUMBER(E1983),E1983,""),IF(AH1983&lt;&gt;"Yes","",IF(I1983="Approve proposed",F1983,IF(AND(I1983="Use my price",AND(ISNUMBER(J1983),J1983&gt;0)),J1983,""))))))</f>
        <v/>
      </c>
      <c r="M1983" t="str" s="7">
        <f>IF(AND(AG1983="Yes",OR(I1983="Approve proposed",I1983="Use my price")),"CHECK: protected price kept current",IF(OR(I1983="Unreviewed",I1983=""),"Pending review",IF(I1983="Hold","On hold",IF(I1983="Keep current",IF(ISNUMBER(E1983),"Kept current","CHECK: no confirmed current price"),IF(AH1983&lt;&gt;"Yes","CHECK: source needs review",IF(AND(I1983="Use my price",NOT(AND(ISNUMBER(J1983),J1983&gt;0))),"CHECK: enter a price above zero",IF(NOT(OR(I1983="Approve proposed",I1983="Use my price")),"CHECK: choose a listed decision",IF(OR(NOT(ISNUMBER(L1983)),L1983&lt;=0,NOT(ISNUMBER(Y1983)),Y1983&lt;=0,X1983&gt;=1),"CHECK: price or base unavailable",IF(L1983/(Y1983*(1-X1983))-1&lt;0,"CHECK: price below local base","Ready")))))))))</f>
        <v>Pending review</v>
      </c>
      <c r="N1983" s="18">
        <v>5.6</v>
      </c>
      <c r="O1983" s="19">
        <v>0.4</v>
      </c>
      <c r="P1983" s="14">
        <v>0.5125</v>
      </c>
      <c r="Q1983" s="20" t="str">
        <f>IF(AND(ISNUMBER(L1983),ISNUMBER(Y1983),Y1983&gt;0,X1983&lt;1),ROUND(L1983/(Y1983*(1-X1983))-1,4),"")</f>
        <v/>
      </c>
      <c r="R1983" s="12">
        <v>0</v>
      </c>
      <c r="S1983" s="13">
        <f>IF(AND(ISNUMBER(E1983),E1983&gt;0,ISNUMBER(F1983)),R1983*(F1983/E1983-1)*(1-'Start Here'!$B$16),0)</f>
        <v>0</v>
      </c>
      <c r="T1983" s="17">
        <f>IF(AND(M1983="Ready",OR(I1983="Approve proposed",AND(I1983="Use my price",AND(ISNUMBER(J1983),J1983&gt;0))),ISNUMBER(L1983),E1983&gt;0),R1983*(L1983/E1983-1)*(1-'Start Here'!$B$16),0)</f>
        <v>0</v>
      </c>
      <c r="U1983" t="str" s="6">
        <v/>
      </c>
      <c r="V1983" t="str" s="21">
        <v>Yes</v>
      </c>
      <c r="W1983" t="str" s="21">
        <v>No</v>
      </c>
      <c r="X1983" s="22">
        <v>0</v>
      </c>
      <c r="Y1983" s="18">
        <v>4</v>
      </c>
      <c r="AB1983" t="str" s="6">
        <v>2026-10-01 10:41:27 UTC</v>
      </c>
      <c r="AC1983" t="str" s="6">
        <v>Local Line cache</v>
      </c>
      <c r="AD1983" s="23">
        <v>806088</v>
      </c>
      <c r="AE1983" s="23">
        <v>527152</v>
      </c>
      <c r="AF1983" t="str" s="23">
        <v>806088:527152:member</v>
      </c>
      <c r="AG1983" t="str" s="23">
        <v>No</v>
      </c>
      <c r="AH1983" t="str" s="23">
        <v>Yes</v>
      </c>
      <c r="AI1983" s="18">
        <v>0</v>
      </c>
    </row>
    <row r="1984" ht="32" customHeight="1">
      <c r="A1984" t="str" s="7">
        <v>Lonesome Whistle</v>
      </c>
      <c r="B1984" t="str" s="7">
        <v>Maris Widgeon Macaroni</v>
      </c>
      <c r="C1984" t="str" s="7">
        <v>0.5 lb bag</v>
      </c>
      <c r="D1984" t="str" s="7">
        <v>Guest Basket</v>
      </c>
      <c r="E1984" s="12">
        <v>5.6</v>
      </c>
      <c r="F1984" s="13">
        <v>6.05</v>
      </c>
      <c r="G1984" s="13">
        <f>IF(AND(ISNUMBER(E1984),ISNUMBER(F1984)),F1984-E1984,"")</f>
        <v>0.45</v>
      </c>
      <c r="H1984" s="14">
        <f>IF(AND(ISNUMBER(E1984),E1984&gt;0,ISNUMBER(F1984)),F1984/E1984-1,"")</f>
        <v>0.0803571428571428</v>
      </c>
      <c r="I1984" t="str" s="15">
        <v>Unreviewed</v>
      </c>
      <c r="J1984" s="16"/>
      <c r="K1984" t="str" s="15">
        <v/>
      </c>
      <c r="L1984" s="17" t="str">
        <f>IF(AC1984="Local catalog","",IF(AG1984="Yes",IF(ISNUMBER(E1984),E1984,""),IF(I1984="Keep current",IF(ISNUMBER(E1984),E1984,""),IF(AH1984&lt;&gt;"Yes","",IF(I1984="Approve proposed",F1984,IF(AND(I1984="Use my price",AND(ISNUMBER(J1984),J1984&gt;0)),J1984,""))))))</f>
        <v/>
      </c>
      <c r="M1984" t="str" s="7">
        <f>IF(AND(AG1984="Yes",OR(I1984="Approve proposed",I1984="Use my price")),"CHECK: protected price kept current",IF(OR(I1984="Unreviewed",I1984=""),"Pending review",IF(I1984="Hold","On hold",IF(I1984="Keep current",IF(ISNUMBER(E1984),"Kept current","CHECK: no confirmed current price"),IF(AH1984&lt;&gt;"Yes","CHECK: source needs review",IF(AND(I1984="Use my price",NOT(AND(ISNUMBER(J1984),J1984&gt;0))),"CHECK: enter a price above zero",IF(NOT(OR(I1984="Approve proposed",I1984="Use my price")),"CHECK: choose a listed decision",IF(OR(NOT(ISNUMBER(L1984)),L1984&lt;=0,NOT(ISNUMBER(Y1984)),Y1984&lt;=0,X1984&gt;=1),"CHECK: price or base unavailable",IF(L1984/(Y1984*(1-X1984))-1&lt;0,"CHECK: price below local base","Ready")))))))))</f>
        <v>Pending review</v>
      </c>
      <c r="N1984" s="18">
        <v>5.6</v>
      </c>
      <c r="O1984" s="19">
        <v>0.4</v>
      </c>
      <c r="P1984" s="14">
        <v>0.5125</v>
      </c>
      <c r="Q1984" s="20" t="str">
        <f>IF(AND(ISNUMBER(L1984),ISNUMBER(Y1984),Y1984&gt;0,X1984&lt;1),ROUND(L1984/(Y1984*(1-X1984))-1,4),"")</f>
        <v/>
      </c>
      <c r="R1984" s="12">
        <v>11.8</v>
      </c>
      <c r="S1984" s="13">
        <f>IF(AND(ISNUMBER(E1984),E1984&gt;0,ISNUMBER(F1984)),R1984*(F1984/E1984-1)*(1-'Start Here'!$B$16),0)</f>
        <v>0.9197678571428565</v>
      </c>
      <c r="T1984" s="17">
        <f>IF(AND(M1984="Ready",OR(I1984="Approve proposed",AND(I1984="Use my price",AND(ISNUMBER(J1984),J1984&gt;0))),ISNUMBER(L1984),E1984&gt;0),R1984*(L1984/E1984-1)*(1-'Start Here'!$B$16),0)</f>
        <v>0</v>
      </c>
      <c r="U1984" t="str" s="6">
        <v/>
      </c>
      <c r="V1984" t="str" s="21">
        <v>Yes</v>
      </c>
      <c r="W1984" t="str" s="21">
        <v>No</v>
      </c>
      <c r="X1984" s="22">
        <v>0</v>
      </c>
      <c r="Y1984" s="18">
        <v>4</v>
      </c>
      <c r="AB1984" t="str" s="6">
        <v>2026-10-01 10:41:27 UTC</v>
      </c>
      <c r="AC1984" t="str" s="6">
        <v>Local Line cache</v>
      </c>
      <c r="AD1984" s="23">
        <v>806088</v>
      </c>
      <c r="AE1984" s="23">
        <v>527152</v>
      </c>
      <c r="AF1984" t="str" s="23">
        <v>806088:527152:guest</v>
      </c>
      <c r="AG1984" t="str" s="23">
        <v>No</v>
      </c>
      <c r="AH1984" t="str" s="23">
        <v>Yes</v>
      </c>
      <c r="AI1984" s="18">
        <v>8</v>
      </c>
    </row>
    <row r="1985" ht="32" customHeight="1">
      <c r="A1985" t="str" s="7">
        <v>Lonesome Whistle</v>
      </c>
      <c r="B1985" t="str" s="7">
        <v>Maris Widgeon Macaroni</v>
      </c>
      <c r="C1985" t="str" s="7">
        <v>0.5 lb bag</v>
      </c>
      <c r="D1985" t="str" s="7">
        <v>SNAP</v>
      </c>
      <c r="E1985" s="12">
        <v>5.6</v>
      </c>
      <c r="F1985" s="13">
        <v>5.6</v>
      </c>
      <c r="G1985" s="13">
        <f>IF(AND(ISNUMBER(E1985),ISNUMBER(F1985)),F1985-E1985,"")</f>
        <v>0</v>
      </c>
      <c r="H1985" s="14">
        <f>IF(AND(ISNUMBER(E1985),E1985&gt;0,ISNUMBER(F1985)),F1985/E1985-1,"")</f>
        <v>0</v>
      </c>
      <c r="I1985" t="str" s="15">
        <v>Keep current</v>
      </c>
      <c r="J1985" s="16"/>
      <c r="K1985" t="str" s="15">
        <v/>
      </c>
      <c r="L1985" s="17">
        <f>IF(AC1985="Local catalog","",IF(AG1985="Yes",IF(ISNUMBER(E1985),E1985,""),IF(I1985="Keep current",IF(ISNUMBER(E1985),E1985,""),IF(AH1985&lt;&gt;"Yes","",IF(I1985="Approve proposed",F1985,IF(AND(I1985="Use my price",AND(ISNUMBER(J1985),J1985&gt;0)),J1985,""))))))</f>
        <v>5.6</v>
      </c>
      <c r="M1985" t="str" s="7">
        <f>IF(AND(AG1985="Yes",OR(I1985="Approve proposed",I1985="Use my price")),"CHECK: protected price kept current",IF(OR(I1985="Unreviewed",I1985=""),"Pending review",IF(I1985="Hold","On hold",IF(I1985="Keep current",IF(ISNUMBER(E1985),"Kept current","CHECK: no confirmed current price"),IF(AH1985&lt;&gt;"Yes","CHECK: source needs review",IF(AND(I1985="Use my price",NOT(AND(ISNUMBER(J1985),J1985&gt;0))),"CHECK: enter a price above zero",IF(NOT(OR(I1985="Approve proposed",I1985="Use my price")),"CHECK: choose a listed decision",IF(OR(NOT(ISNUMBER(L1985)),L1985&lt;=0,NOT(ISNUMBER(Y1985)),Y1985&lt;=0,X1985&gt;=1),"CHECK: price or base unavailable",IF(L1985/(Y1985*(1-X1985))-1&lt;0,"CHECK: price below local base","Ready")))))))))</f>
        <v>Kept current</v>
      </c>
      <c r="N1985" s="18">
        <v>5.6</v>
      </c>
      <c r="O1985" s="19">
        <v>0.4</v>
      </c>
      <c r="P1985" s="14">
        <v>0.4</v>
      </c>
      <c r="Q1985" s="20">
        <f>IF(AND(ISNUMBER(L1985),ISNUMBER(Y1985),Y1985&gt;0,X1985&lt;1),ROUND(L1985/(Y1985*(1-X1985))-1,4),"")</f>
        <v>0.4</v>
      </c>
      <c r="R1985" s="12">
        <v>0</v>
      </c>
      <c r="S1985" s="13">
        <f>IF(AND(ISNUMBER(E1985),E1985&gt;0,ISNUMBER(F1985)),R1985*(F1985/E1985-1)*(1-'Start Here'!$B$16),0)</f>
        <v>0</v>
      </c>
      <c r="T1985" s="17">
        <f>IF(AND(M1985="Ready",OR(I1985="Approve proposed",AND(I1985="Use my price",AND(ISNUMBER(J1985),J1985&gt;0))),ISNUMBER(L1985),E1985&gt;0),R1985*(L1985/E1985-1)*(1-'Start Here'!$B$16),0)</f>
        <v>0</v>
      </c>
      <c r="U1985" t="str" s="6">
        <v>SNAP: preserve existing selling price</v>
      </c>
      <c r="V1985" t="str" s="21">
        <v>Yes</v>
      </c>
      <c r="W1985" t="str" s="21">
        <v>No</v>
      </c>
      <c r="X1985" s="22">
        <v>0</v>
      </c>
      <c r="Y1985" s="18">
        <v>4</v>
      </c>
      <c r="AB1985" t="str" s="6">
        <v>2026-10-01 10:41:27 UTC</v>
      </c>
      <c r="AC1985" t="str" s="6">
        <v>Local Line cache</v>
      </c>
      <c r="AD1985" s="23">
        <v>806088</v>
      </c>
      <c r="AE1985" s="23">
        <v>527152</v>
      </c>
      <c r="AF1985" t="str" s="23">
        <v>806088:527152:snap</v>
      </c>
      <c r="AG1985" t="str" s="23">
        <v>Yes</v>
      </c>
      <c r="AH1985" t="str" s="23">
        <v>Yes</v>
      </c>
      <c r="AI1985" s="18">
        <v>0</v>
      </c>
    </row>
    <row r="1986" ht="32" customHeight="1">
      <c r="A1986" t="str" s="7">
        <v>Lonesome Whistle</v>
      </c>
      <c r="B1986" t="str" s="7">
        <v>Nutritional Yeast Popcorn</v>
      </c>
      <c r="C1986" t="str" s="7">
        <v>0.4 lb bag</v>
      </c>
      <c r="D1986" t="str" s="7">
        <v>Herd Share Members</v>
      </c>
      <c r="E1986" s="12">
        <v>5.6</v>
      </c>
      <c r="F1986" s="13">
        <v>6.05</v>
      </c>
      <c r="G1986" s="13">
        <f>IF(AND(ISNUMBER(E1986),ISNUMBER(F1986)),F1986-E1986,"")</f>
        <v>0.45</v>
      </c>
      <c r="H1986" s="14">
        <f>IF(AND(ISNUMBER(E1986),E1986&gt;0,ISNUMBER(F1986)),F1986/E1986-1,"")</f>
        <v>0.0803571428571428</v>
      </c>
      <c r="I1986" t="str" s="15">
        <v>Unreviewed</v>
      </c>
      <c r="J1986" s="16"/>
      <c r="K1986" t="str" s="15">
        <v/>
      </c>
      <c r="L1986" s="17" t="str">
        <f>IF(AC1986="Local catalog","",IF(AG1986="Yes",IF(ISNUMBER(E1986),E1986,""),IF(I1986="Keep current",IF(ISNUMBER(E1986),E1986,""),IF(AH1986&lt;&gt;"Yes","",IF(I1986="Approve proposed",F1986,IF(AND(I1986="Use my price",AND(ISNUMBER(J1986),J1986&gt;0)),J1986,""))))))</f>
        <v/>
      </c>
      <c r="M1986" t="str" s="7">
        <f>IF(AND(AG1986="Yes",OR(I1986="Approve proposed",I1986="Use my price")),"CHECK: protected price kept current",IF(OR(I1986="Unreviewed",I1986=""),"Pending review",IF(I1986="Hold","On hold",IF(I1986="Keep current",IF(ISNUMBER(E1986),"Kept current","CHECK: no confirmed current price"),IF(AH1986&lt;&gt;"Yes","CHECK: source needs review",IF(AND(I1986="Use my price",NOT(AND(ISNUMBER(J1986),J1986&gt;0))),"CHECK: enter a price above zero",IF(NOT(OR(I1986="Approve proposed",I1986="Use my price")),"CHECK: choose a listed decision",IF(OR(NOT(ISNUMBER(L1986)),L1986&lt;=0,NOT(ISNUMBER(Y1986)),Y1986&lt;=0,X1986&gt;=1),"CHECK: price or base unavailable",IF(L1986/(Y1986*(1-X1986))-1&lt;0,"CHECK: price below local base","Ready")))))))))</f>
        <v>Pending review</v>
      </c>
      <c r="N1986" s="18">
        <v>5.6</v>
      </c>
      <c r="O1986" s="19">
        <v>0.4</v>
      </c>
      <c r="P1986" s="14">
        <v>0.5125</v>
      </c>
      <c r="Q1986" s="20" t="str">
        <f>IF(AND(ISNUMBER(L1986),ISNUMBER(Y1986),Y1986&gt;0,X1986&lt;1),ROUND(L1986/(Y1986*(1-X1986))-1,4),"")</f>
        <v/>
      </c>
      <c r="R1986" s="12">
        <v>397.6</v>
      </c>
      <c r="S1986" s="13">
        <f>IF(AND(ISNUMBER(E1986),E1986&gt;0,ISNUMBER(F1986)),R1986*(F1986/E1986-1)*(1-'Start Here'!$B$16),0)</f>
        <v>30.991499999999977</v>
      </c>
      <c r="T1986" s="17">
        <f>IF(AND(M1986="Ready",OR(I1986="Approve proposed",AND(I1986="Use my price",AND(ISNUMBER(J1986),J1986&gt;0))),ISNUMBER(L1986),E1986&gt;0),R1986*(L1986/E1986-1)*(1-'Start Here'!$B$16),0)</f>
        <v>0</v>
      </c>
      <c r="U1986" t="str" s="6">
        <v>Currently hidden; do not activate automatically</v>
      </c>
      <c r="V1986" t="str" s="21">
        <v>No</v>
      </c>
      <c r="W1986" t="str" s="21">
        <v>No</v>
      </c>
      <c r="X1986" s="22">
        <v>0</v>
      </c>
      <c r="Y1986" s="18">
        <v>4</v>
      </c>
      <c r="AB1986" t="str" s="6">
        <v>2026-10-01 10:41:27 UTC</v>
      </c>
      <c r="AC1986" t="str" s="6">
        <v>Local Line cache</v>
      </c>
      <c r="AD1986" s="23">
        <v>806097</v>
      </c>
      <c r="AE1986" s="23">
        <v>527161</v>
      </c>
      <c r="AF1986" t="str" s="23">
        <v>806097:527161:herdShare</v>
      </c>
      <c r="AG1986" t="str" s="23">
        <v>No</v>
      </c>
      <c r="AH1986" t="str" s="23">
        <v>Yes</v>
      </c>
      <c r="AI1986" s="18">
        <v>284</v>
      </c>
    </row>
    <row r="1987" ht="32" customHeight="1">
      <c r="A1987" t="str" s="7">
        <v>Lonesome Whistle</v>
      </c>
      <c r="B1987" t="str" s="7">
        <v>Nutritional Yeast Popcorn</v>
      </c>
      <c r="C1987" t="str" s="7">
        <v>0.4 lb bag</v>
      </c>
      <c r="D1987" t="str" s="7">
        <v>CSA Members</v>
      </c>
      <c r="E1987" s="12">
        <v>5.6</v>
      </c>
      <c r="F1987" s="13">
        <v>6.05</v>
      </c>
      <c r="G1987" s="13">
        <f>IF(AND(ISNUMBER(E1987),ISNUMBER(F1987)),F1987-E1987,"")</f>
        <v>0.45</v>
      </c>
      <c r="H1987" s="14">
        <f>IF(AND(ISNUMBER(E1987),E1987&gt;0,ISNUMBER(F1987)),F1987/E1987-1,"")</f>
        <v>0.0803571428571428</v>
      </c>
      <c r="I1987" t="str" s="15">
        <v>Unreviewed</v>
      </c>
      <c r="J1987" s="16"/>
      <c r="K1987" t="str" s="15">
        <v/>
      </c>
      <c r="L1987" s="17" t="str">
        <f>IF(AC1987="Local catalog","",IF(AG1987="Yes",IF(ISNUMBER(E1987),E1987,""),IF(I1987="Keep current",IF(ISNUMBER(E1987),E1987,""),IF(AH1987&lt;&gt;"Yes","",IF(I1987="Approve proposed",F1987,IF(AND(I1987="Use my price",AND(ISNUMBER(J1987),J1987&gt;0)),J1987,""))))))</f>
        <v/>
      </c>
      <c r="M1987" t="str" s="7">
        <f>IF(AND(AG1987="Yes",OR(I1987="Approve proposed",I1987="Use my price")),"CHECK: protected price kept current",IF(OR(I1987="Unreviewed",I1987=""),"Pending review",IF(I1987="Hold","On hold",IF(I1987="Keep current",IF(ISNUMBER(E1987),"Kept current","CHECK: no confirmed current price"),IF(AH1987&lt;&gt;"Yes","CHECK: source needs review",IF(AND(I1987="Use my price",NOT(AND(ISNUMBER(J1987),J1987&gt;0))),"CHECK: enter a price above zero",IF(NOT(OR(I1987="Approve proposed",I1987="Use my price")),"CHECK: choose a listed decision",IF(OR(NOT(ISNUMBER(L1987)),L1987&lt;=0,NOT(ISNUMBER(Y1987)),Y1987&lt;=0,X1987&gt;=1),"CHECK: price or base unavailable",IF(L1987/(Y1987*(1-X1987))-1&lt;0,"CHECK: price below local base","Ready")))))))))</f>
        <v>Pending review</v>
      </c>
      <c r="N1987" s="18">
        <v>5.6</v>
      </c>
      <c r="O1987" s="19">
        <v>0.4</v>
      </c>
      <c r="P1987" s="14">
        <v>0.5125</v>
      </c>
      <c r="Q1987" s="20" t="str">
        <f>IF(AND(ISNUMBER(L1987),ISNUMBER(Y1987),Y1987&gt;0,X1987&lt;1),ROUND(L1987/(Y1987*(1-X1987))-1,4),"")</f>
        <v/>
      </c>
      <c r="R1987" s="12">
        <v>61.6</v>
      </c>
      <c r="S1987" s="13">
        <f>IF(AND(ISNUMBER(E1987),E1987&gt;0,ISNUMBER(F1987)),R1987*(F1987/E1987-1)*(1-'Start Here'!$B$16),0)</f>
        <v>4.801499999999996</v>
      </c>
      <c r="T1987" s="17">
        <f>IF(AND(M1987="Ready",OR(I1987="Approve proposed",AND(I1987="Use my price",AND(ISNUMBER(J1987),J1987&gt;0))),ISNUMBER(L1987),E1987&gt;0),R1987*(L1987/E1987-1)*(1-'Start Here'!$B$16),0)</f>
        <v>0</v>
      </c>
      <c r="U1987" t="str" s="6">
        <v>Currently hidden; do not activate automatically</v>
      </c>
      <c r="V1987" t="str" s="21">
        <v>No</v>
      </c>
      <c r="W1987" t="str" s="21">
        <v>No</v>
      </c>
      <c r="X1987" s="22">
        <v>0</v>
      </c>
      <c r="Y1987" s="18">
        <v>4</v>
      </c>
      <c r="AB1987" t="str" s="6">
        <v>2026-10-01 10:41:27 UTC</v>
      </c>
      <c r="AC1987" t="str" s="6">
        <v>Local Line cache</v>
      </c>
      <c r="AD1987" s="23">
        <v>806097</v>
      </c>
      <c r="AE1987" s="23">
        <v>527161</v>
      </c>
      <c r="AF1987" t="str" s="23">
        <v>806097:527161:member</v>
      </c>
      <c r="AG1987" t="str" s="23">
        <v>No</v>
      </c>
      <c r="AH1987" t="str" s="23">
        <v>Yes</v>
      </c>
      <c r="AI1987" s="18">
        <v>44</v>
      </c>
    </row>
    <row r="1988" ht="32" customHeight="1">
      <c r="A1988" t="str" s="7">
        <v>Lonesome Whistle</v>
      </c>
      <c r="B1988" t="str" s="7">
        <v>Nutritional Yeast Popcorn</v>
      </c>
      <c r="C1988" t="str" s="7">
        <v>0.4 lb bag</v>
      </c>
      <c r="D1988" t="str" s="7">
        <v>Guest Basket</v>
      </c>
      <c r="E1988" s="12">
        <v>5.6</v>
      </c>
      <c r="F1988" s="13">
        <v>6.05</v>
      </c>
      <c r="G1988" s="13">
        <f>IF(AND(ISNUMBER(E1988),ISNUMBER(F1988)),F1988-E1988,"")</f>
        <v>0.45</v>
      </c>
      <c r="H1988" s="14">
        <f>IF(AND(ISNUMBER(E1988),E1988&gt;0,ISNUMBER(F1988)),F1988/E1988-1,"")</f>
        <v>0.0803571428571428</v>
      </c>
      <c r="I1988" t="str" s="15">
        <v>Unreviewed</v>
      </c>
      <c r="J1988" s="16"/>
      <c r="K1988" t="str" s="15">
        <v/>
      </c>
      <c r="L1988" s="17" t="str">
        <f>IF(AC1988="Local catalog","",IF(AG1988="Yes",IF(ISNUMBER(E1988),E1988,""),IF(I1988="Keep current",IF(ISNUMBER(E1988),E1988,""),IF(AH1988&lt;&gt;"Yes","",IF(I1988="Approve proposed",F1988,IF(AND(I1988="Use my price",AND(ISNUMBER(J1988),J1988&gt;0)),J1988,""))))))</f>
        <v/>
      </c>
      <c r="M1988" t="str" s="7">
        <f>IF(AND(AG1988="Yes",OR(I1988="Approve proposed",I1988="Use my price")),"CHECK: protected price kept current",IF(OR(I1988="Unreviewed",I1988=""),"Pending review",IF(I1988="Hold","On hold",IF(I1988="Keep current",IF(ISNUMBER(E1988),"Kept current","CHECK: no confirmed current price"),IF(AH1988&lt;&gt;"Yes","CHECK: source needs review",IF(AND(I1988="Use my price",NOT(AND(ISNUMBER(J1988),J1988&gt;0))),"CHECK: enter a price above zero",IF(NOT(OR(I1988="Approve proposed",I1988="Use my price")),"CHECK: choose a listed decision",IF(OR(NOT(ISNUMBER(L1988)),L1988&lt;=0,NOT(ISNUMBER(Y1988)),Y1988&lt;=0,X1988&gt;=1),"CHECK: price or base unavailable",IF(L1988/(Y1988*(1-X1988))-1&lt;0,"CHECK: price below local base","Ready")))))))))</f>
        <v>Pending review</v>
      </c>
      <c r="N1988" s="18">
        <v>5.6</v>
      </c>
      <c r="O1988" s="19">
        <v>0.4</v>
      </c>
      <c r="P1988" s="14">
        <v>0.5125</v>
      </c>
      <c r="Q1988" s="20" t="str">
        <f>IF(AND(ISNUMBER(L1988),ISNUMBER(Y1988),Y1988&gt;0,X1988&lt;1),ROUND(L1988/(Y1988*(1-X1988))-1,4),"")</f>
        <v/>
      </c>
      <c r="R1988" s="12">
        <v>74</v>
      </c>
      <c r="S1988" s="13">
        <f>IF(AND(ISNUMBER(E1988),E1988&gt;0,ISNUMBER(F1988)),R1988*(F1988/E1988-1)*(1-'Start Here'!$B$16),0)</f>
        <v>5.76803571428571</v>
      </c>
      <c r="T1988" s="17">
        <f>IF(AND(M1988="Ready",OR(I1988="Approve proposed",AND(I1988="Use my price",AND(ISNUMBER(J1988),J1988&gt;0))),ISNUMBER(L1988),E1988&gt;0),R1988*(L1988/E1988-1)*(1-'Start Here'!$B$16),0)</f>
        <v>0</v>
      </c>
      <c r="U1988" t="str" s="6">
        <v>Currently hidden; do not activate automatically</v>
      </c>
      <c r="V1988" t="str" s="21">
        <v>No</v>
      </c>
      <c r="W1988" t="str" s="21">
        <v>No</v>
      </c>
      <c r="X1988" s="22">
        <v>0</v>
      </c>
      <c r="Y1988" s="18">
        <v>4</v>
      </c>
      <c r="AB1988" t="str" s="6">
        <v>2026-10-01 10:41:27 UTC</v>
      </c>
      <c r="AC1988" t="str" s="6">
        <v>Local Line cache</v>
      </c>
      <c r="AD1988" s="23">
        <v>806097</v>
      </c>
      <c r="AE1988" s="23">
        <v>527161</v>
      </c>
      <c r="AF1988" t="str" s="23">
        <v>806097:527161:guest</v>
      </c>
      <c r="AG1988" t="str" s="23">
        <v>No</v>
      </c>
      <c r="AH1988" t="str" s="23">
        <v>Yes</v>
      </c>
      <c r="AI1988" s="18">
        <v>52</v>
      </c>
    </row>
    <row r="1989" ht="32" customHeight="1">
      <c r="A1989" t="str" s="7">
        <v>Lonesome Whistle</v>
      </c>
      <c r="B1989" t="str" s="7">
        <v>Nutritional Yeast Popcorn</v>
      </c>
      <c r="C1989" t="str" s="7">
        <v>0.4 lb bag</v>
      </c>
      <c r="D1989" t="str" s="7">
        <v>SNAP</v>
      </c>
      <c r="E1989" s="12">
        <v>5.6</v>
      </c>
      <c r="F1989" s="13">
        <v>5.6</v>
      </c>
      <c r="G1989" s="13">
        <f>IF(AND(ISNUMBER(E1989),ISNUMBER(F1989)),F1989-E1989,"")</f>
        <v>0</v>
      </c>
      <c r="H1989" s="14">
        <f>IF(AND(ISNUMBER(E1989),E1989&gt;0,ISNUMBER(F1989)),F1989/E1989-1,"")</f>
        <v>0</v>
      </c>
      <c r="I1989" t="str" s="15">
        <v>Keep current</v>
      </c>
      <c r="J1989" s="16"/>
      <c r="K1989" t="str" s="15">
        <v/>
      </c>
      <c r="L1989" s="17">
        <f>IF(AC1989="Local catalog","",IF(AG1989="Yes",IF(ISNUMBER(E1989),E1989,""),IF(I1989="Keep current",IF(ISNUMBER(E1989),E1989,""),IF(AH1989&lt;&gt;"Yes","",IF(I1989="Approve proposed",F1989,IF(AND(I1989="Use my price",AND(ISNUMBER(J1989),J1989&gt;0)),J1989,""))))))</f>
        <v>5.6</v>
      </c>
      <c r="M1989" t="str" s="7">
        <f>IF(AND(AG1989="Yes",OR(I1989="Approve proposed",I1989="Use my price")),"CHECK: protected price kept current",IF(OR(I1989="Unreviewed",I1989=""),"Pending review",IF(I1989="Hold","On hold",IF(I1989="Keep current",IF(ISNUMBER(E1989),"Kept current","CHECK: no confirmed current price"),IF(AH1989&lt;&gt;"Yes","CHECK: source needs review",IF(AND(I1989="Use my price",NOT(AND(ISNUMBER(J1989),J1989&gt;0))),"CHECK: enter a price above zero",IF(NOT(OR(I1989="Approve proposed",I1989="Use my price")),"CHECK: choose a listed decision",IF(OR(NOT(ISNUMBER(L1989)),L1989&lt;=0,NOT(ISNUMBER(Y1989)),Y1989&lt;=0,X1989&gt;=1),"CHECK: price or base unavailable",IF(L1989/(Y1989*(1-X1989))-1&lt;0,"CHECK: price below local base","Ready")))))))))</f>
        <v>Kept current</v>
      </c>
      <c r="N1989" s="18">
        <v>5.6</v>
      </c>
      <c r="O1989" s="19">
        <v>0.4</v>
      </c>
      <c r="P1989" s="14">
        <v>0.4</v>
      </c>
      <c r="Q1989" s="20">
        <f>IF(AND(ISNUMBER(L1989),ISNUMBER(Y1989),Y1989&gt;0,X1989&lt;1),ROUND(L1989/(Y1989*(1-X1989))-1,4),"")</f>
        <v>0.4</v>
      </c>
      <c r="R1989" s="12">
        <v>0</v>
      </c>
      <c r="S1989" s="13">
        <f>IF(AND(ISNUMBER(E1989),E1989&gt;0,ISNUMBER(F1989)),R1989*(F1989/E1989-1)*(1-'Start Here'!$B$16),0)</f>
        <v>0</v>
      </c>
      <c r="T1989" s="17">
        <f>IF(AND(M1989="Ready",OR(I1989="Approve proposed",AND(I1989="Use my price",AND(ISNUMBER(J1989),J1989&gt;0))),ISNUMBER(L1989),E1989&gt;0),R1989*(L1989/E1989-1)*(1-'Start Here'!$B$16),0)</f>
        <v>0</v>
      </c>
      <c r="U1989" t="str" s="6">
        <v>SNAP: preserve existing selling price; Currently hidden; do not activate automatically</v>
      </c>
      <c r="V1989" t="str" s="21">
        <v>No</v>
      </c>
      <c r="W1989" t="str" s="21">
        <v>No</v>
      </c>
      <c r="X1989" s="22">
        <v>0</v>
      </c>
      <c r="Y1989" s="18">
        <v>4</v>
      </c>
      <c r="AB1989" t="str" s="6">
        <v>2026-10-01 10:41:27 UTC</v>
      </c>
      <c r="AC1989" t="str" s="6">
        <v>Local Line cache</v>
      </c>
      <c r="AD1989" s="23">
        <v>806097</v>
      </c>
      <c r="AE1989" s="23">
        <v>527161</v>
      </c>
      <c r="AF1989" t="str" s="23">
        <v>806097:527161:snap</v>
      </c>
      <c r="AG1989" t="str" s="23">
        <v>Yes</v>
      </c>
      <c r="AH1989" t="str" s="23">
        <v>Yes</v>
      </c>
      <c r="AI1989" s="18">
        <v>0</v>
      </c>
    </row>
    <row r="1990" ht="32" customHeight="1">
      <c r="A1990" t="str" s="7">
        <v>Lonesome Whistle</v>
      </c>
      <c r="B1990" t="str" s="7">
        <v>Rise &amp; Shine Gluten Free Pancake Mix</v>
      </c>
      <c r="C1990" t="str" s="7">
        <v>1.6 lbs</v>
      </c>
      <c r="D1990" t="str" s="7">
        <v>Herd Share Members</v>
      </c>
      <c r="E1990" s="12">
        <v>7.46</v>
      </c>
      <c r="F1990" s="13">
        <v>8.06</v>
      </c>
      <c r="G1990" s="13">
        <f>IF(AND(ISNUMBER(E1990),ISNUMBER(F1990)),F1990-E1990,"")</f>
        <v>0.6</v>
      </c>
      <c r="H1990" s="14">
        <f>IF(AND(ISNUMBER(E1990),E1990&gt;0,ISNUMBER(F1990)),F1990/E1990-1,"")</f>
        <v>0.08042895442359255</v>
      </c>
      <c r="I1990" t="str" s="15">
        <v>Unreviewed</v>
      </c>
      <c r="J1990" s="16"/>
      <c r="K1990" t="str" s="15">
        <v/>
      </c>
      <c r="L1990" s="17" t="str">
        <f>IF(AC1990="Local catalog","",IF(AG1990="Yes",IF(ISNUMBER(E1990),E1990,""),IF(I1990="Keep current",IF(ISNUMBER(E1990),E1990,""),IF(AH1990&lt;&gt;"Yes","",IF(I1990="Approve proposed",F1990,IF(AND(I1990="Use my price",AND(ISNUMBER(J1990),J1990&gt;0)),J1990,""))))))</f>
        <v/>
      </c>
      <c r="M1990" t="str" s="7">
        <f>IF(AND(AG1990="Yes",OR(I1990="Approve proposed",I1990="Use my price")),"CHECK: protected price kept current",IF(OR(I1990="Unreviewed",I1990=""),"Pending review",IF(I1990="Hold","On hold",IF(I1990="Keep current",IF(ISNUMBER(E1990),"Kept current","CHECK: no confirmed current price"),IF(AH1990&lt;&gt;"Yes","CHECK: source needs review",IF(AND(I1990="Use my price",NOT(AND(ISNUMBER(J1990),J1990&gt;0))),"CHECK: enter a price above zero",IF(NOT(OR(I1990="Approve proposed",I1990="Use my price")),"CHECK: choose a listed decision",IF(OR(NOT(ISNUMBER(L1990)),L1990&lt;=0,NOT(ISNUMBER(Y1990)),Y1990&lt;=0,X1990&gt;=1),"CHECK: price or base unavailable",IF(L1990/(Y1990*(1-X1990))-1&lt;0,"CHECK: price below local base","Ready")))))))))</f>
        <v>Pending review</v>
      </c>
      <c r="N1990" s="18">
        <v>7.46</v>
      </c>
      <c r="O1990" s="19">
        <v>0.4</v>
      </c>
      <c r="P1990" s="14">
        <v>0.5122</v>
      </c>
      <c r="Q1990" s="20" t="str">
        <f>IF(AND(ISNUMBER(L1990),ISNUMBER(Y1990),Y1990&gt;0,X1990&lt;1),ROUND(L1990/(Y1990*(1-X1990))-1,4),"")</f>
        <v/>
      </c>
      <c r="R1990" s="12">
        <v>89.51999999999998</v>
      </c>
      <c r="S1990" s="13">
        <f>IF(AND(ISNUMBER(E1990),E1990&gt;0,ISNUMBER(F1990)),R1990*(F1990/E1990-1)*(1-'Start Here'!$B$16),0)</f>
        <v>6.9840000000000035</v>
      </c>
      <c r="T1990" s="17">
        <f>IF(AND(M1990="Ready",OR(I1990="Approve proposed",AND(I1990="Use my price",AND(ISNUMBER(J1990),J1990&gt;0))),ISNUMBER(L1990),E1990&gt;0),R1990*(L1990/E1990-1)*(1-'Start Here'!$B$16),0)</f>
        <v>0</v>
      </c>
      <c r="U1990" t="str" s="6">
        <v/>
      </c>
      <c r="V1990" t="str" s="21">
        <v>Yes</v>
      </c>
      <c r="W1990" t="str" s="21">
        <v>No</v>
      </c>
      <c r="X1990" s="22">
        <v>0</v>
      </c>
      <c r="Y1990" s="18">
        <v>5.33</v>
      </c>
      <c r="AB1990" t="str" s="6">
        <v>2026-10-01 10:41:27 UTC</v>
      </c>
      <c r="AC1990" t="str" s="6">
        <v>Local Line cache</v>
      </c>
      <c r="AD1990" s="23">
        <v>806102</v>
      </c>
      <c r="AE1990" s="23">
        <v>527166</v>
      </c>
      <c r="AF1990" t="str" s="23">
        <v>806102:527166:herdShare</v>
      </c>
      <c r="AG1990" t="str" s="23">
        <v>No</v>
      </c>
      <c r="AH1990" t="str" s="23">
        <v>Yes</v>
      </c>
      <c r="AI1990" s="18">
        <v>63.959999999999994</v>
      </c>
    </row>
    <row r="1991" ht="32" customHeight="1">
      <c r="A1991" t="str" s="7">
        <v>Lonesome Whistle</v>
      </c>
      <c r="B1991" t="str" s="7">
        <v>Rise &amp; Shine Gluten Free Pancake Mix</v>
      </c>
      <c r="C1991" t="str" s="7">
        <v>1.6 lbs</v>
      </c>
      <c r="D1991" t="str" s="7">
        <v>CSA Members</v>
      </c>
      <c r="E1991" s="12">
        <v>7.46</v>
      </c>
      <c r="F1991" s="13">
        <v>8.06</v>
      </c>
      <c r="G1991" s="13">
        <f>IF(AND(ISNUMBER(E1991),ISNUMBER(F1991)),F1991-E1991,"")</f>
        <v>0.6</v>
      </c>
      <c r="H1991" s="14">
        <f>IF(AND(ISNUMBER(E1991),E1991&gt;0,ISNUMBER(F1991)),F1991/E1991-1,"")</f>
        <v>0.08042895442359255</v>
      </c>
      <c r="I1991" t="str" s="15">
        <v>Unreviewed</v>
      </c>
      <c r="J1991" s="16"/>
      <c r="K1991" t="str" s="15">
        <v/>
      </c>
      <c r="L1991" s="17" t="str">
        <f>IF(AC1991="Local catalog","",IF(AG1991="Yes",IF(ISNUMBER(E1991),E1991,""),IF(I1991="Keep current",IF(ISNUMBER(E1991),E1991,""),IF(AH1991&lt;&gt;"Yes","",IF(I1991="Approve proposed",F1991,IF(AND(I1991="Use my price",AND(ISNUMBER(J1991),J1991&gt;0)),J1991,""))))))</f>
        <v/>
      </c>
      <c r="M1991" t="str" s="7">
        <f>IF(AND(AG1991="Yes",OR(I1991="Approve proposed",I1991="Use my price")),"CHECK: protected price kept current",IF(OR(I1991="Unreviewed",I1991=""),"Pending review",IF(I1991="Hold","On hold",IF(I1991="Keep current",IF(ISNUMBER(E1991),"Kept current","CHECK: no confirmed current price"),IF(AH1991&lt;&gt;"Yes","CHECK: source needs review",IF(AND(I1991="Use my price",NOT(AND(ISNUMBER(J1991),J1991&gt;0))),"CHECK: enter a price above zero",IF(NOT(OR(I1991="Approve proposed",I1991="Use my price")),"CHECK: choose a listed decision",IF(OR(NOT(ISNUMBER(L1991)),L1991&lt;=0,NOT(ISNUMBER(Y1991)),Y1991&lt;=0,X1991&gt;=1),"CHECK: price or base unavailable",IF(L1991/(Y1991*(1-X1991))-1&lt;0,"CHECK: price below local base","Ready")))))))))</f>
        <v>Pending review</v>
      </c>
      <c r="N1991" s="18">
        <v>7.46</v>
      </c>
      <c r="O1991" s="19">
        <v>0.4</v>
      </c>
      <c r="P1991" s="14">
        <v>0.5122</v>
      </c>
      <c r="Q1991" s="20" t="str">
        <f>IF(AND(ISNUMBER(L1991),ISNUMBER(Y1991),Y1991&gt;0,X1991&lt;1),ROUND(L1991/(Y1991*(1-X1991))-1,4),"")</f>
        <v/>
      </c>
      <c r="R1991" s="12">
        <v>14.92</v>
      </c>
      <c r="S1991" s="13">
        <f>IF(AND(ISNUMBER(E1991),E1991&gt;0,ISNUMBER(F1991)),R1991*(F1991/E1991-1)*(1-'Start Here'!$B$16),0)</f>
        <v>1.1640000000000008</v>
      </c>
      <c r="T1991" s="17">
        <f>IF(AND(M1991="Ready",OR(I1991="Approve proposed",AND(I1991="Use my price",AND(ISNUMBER(J1991),J1991&gt;0))),ISNUMBER(L1991),E1991&gt;0),R1991*(L1991/E1991-1)*(1-'Start Here'!$B$16),0)</f>
        <v>0</v>
      </c>
      <c r="U1991" t="str" s="6">
        <v/>
      </c>
      <c r="V1991" t="str" s="21">
        <v>Yes</v>
      </c>
      <c r="W1991" t="str" s="21">
        <v>No</v>
      </c>
      <c r="X1991" s="22">
        <v>0</v>
      </c>
      <c r="Y1991" s="18">
        <v>5.33</v>
      </c>
      <c r="AB1991" t="str" s="6">
        <v>2026-10-01 10:41:27 UTC</v>
      </c>
      <c r="AC1991" t="str" s="6">
        <v>Local Line cache</v>
      </c>
      <c r="AD1991" s="23">
        <v>806102</v>
      </c>
      <c r="AE1991" s="23">
        <v>527166</v>
      </c>
      <c r="AF1991" t="str" s="23">
        <v>806102:527166:member</v>
      </c>
      <c r="AG1991" t="str" s="23">
        <v>No</v>
      </c>
      <c r="AH1991" t="str" s="23">
        <v>Yes</v>
      </c>
      <c r="AI1991" s="18">
        <v>10.66</v>
      </c>
    </row>
    <row r="1992" ht="32" customHeight="1">
      <c r="A1992" t="str" s="7">
        <v>Lonesome Whistle</v>
      </c>
      <c r="B1992" t="str" s="7">
        <v>Rise &amp; Shine Gluten Free Pancake Mix</v>
      </c>
      <c r="C1992" t="str" s="7">
        <v>1.6 lbs</v>
      </c>
      <c r="D1992" t="str" s="7">
        <v>Guest Basket</v>
      </c>
      <c r="E1992" s="12">
        <v>7.46</v>
      </c>
      <c r="F1992" s="13">
        <v>8.06</v>
      </c>
      <c r="G1992" s="13">
        <f>IF(AND(ISNUMBER(E1992),ISNUMBER(F1992)),F1992-E1992,"")</f>
        <v>0.6</v>
      </c>
      <c r="H1992" s="14">
        <f>IF(AND(ISNUMBER(E1992),E1992&gt;0,ISNUMBER(F1992)),F1992/E1992-1,"")</f>
        <v>0.08042895442359255</v>
      </c>
      <c r="I1992" t="str" s="15">
        <v>Unreviewed</v>
      </c>
      <c r="J1992" s="16"/>
      <c r="K1992" t="str" s="15">
        <v/>
      </c>
      <c r="L1992" s="17" t="str">
        <f>IF(AC1992="Local catalog","",IF(AG1992="Yes",IF(ISNUMBER(E1992),E1992,""),IF(I1992="Keep current",IF(ISNUMBER(E1992),E1992,""),IF(AH1992&lt;&gt;"Yes","",IF(I1992="Approve proposed",F1992,IF(AND(I1992="Use my price",AND(ISNUMBER(J1992),J1992&gt;0)),J1992,""))))))</f>
        <v/>
      </c>
      <c r="M1992" t="str" s="7">
        <f>IF(AND(AG1992="Yes",OR(I1992="Approve proposed",I1992="Use my price")),"CHECK: protected price kept current",IF(OR(I1992="Unreviewed",I1992=""),"Pending review",IF(I1992="Hold","On hold",IF(I1992="Keep current",IF(ISNUMBER(E1992),"Kept current","CHECK: no confirmed current price"),IF(AH1992&lt;&gt;"Yes","CHECK: source needs review",IF(AND(I1992="Use my price",NOT(AND(ISNUMBER(J1992),J1992&gt;0))),"CHECK: enter a price above zero",IF(NOT(OR(I1992="Approve proposed",I1992="Use my price")),"CHECK: choose a listed decision",IF(OR(NOT(ISNUMBER(L1992)),L1992&lt;=0,NOT(ISNUMBER(Y1992)),Y1992&lt;=0,X1992&gt;=1),"CHECK: price or base unavailable",IF(L1992/(Y1992*(1-X1992))-1&lt;0,"CHECK: price below local base","Ready")))))))))</f>
        <v>Pending review</v>
      </c>
      <c r="N1992" s="18">
        <v>7.46</v>
      </c>
      <c r="O1992" s="19">
        <v>0.4</v>
      </c>
      <c r="P1992" s="14">
        <v>0.5122</v>
      </c>
      <c r="Q1992" s="20" t="str">
        <f>IF(AND(ISNUMBER(L1992),ISNUMBER(Y1992),Y1992&gt;0,X1992&lt;1),ROUND(L1992/(Y1992*(1-X1992))-1,4),"")</f>
        <v/>
      </c>
      <c r="R1992" s="12">
        <v>0</v>
      </c>
      <c r="S1992" s="13">
        <f>IF(AND(ISNUMBER(E1992),E1992&gt;0,ISNUMBER(F1992)),R1992*(F1992/E1992-1)*(1-'Start Here'!$B$16),0)</f>
        <v>0</v>
      </c>
      <c r="T1992" s="17">
        <f>IF(AND(M1992="Ready",OR(I1992="Approve proposed",AND(I1992="Use my price",AND(ISNUMBER(J1992),J1992&gt;0))),ISNUMBER(L1992),E1992&gt;0),R1992*(L1992/E1992-1)*(1-'Start Here'!$B$16),0)</f>
        <v>0</v>
      </c>
      <c r="U1992" t="str" s="6">
        <v/>
      </c>
      <c r="V1992" t="str" s="21">
        <v>Yes</v>
      </c>
      <c r="W1992" t="str" s="21">
        <v>No</v>
      </c>
      <c r="X1992" s="22">
        <v>0</v>
      </c>
      <c r="Y1992" s="18">
        <v>5.33</v>
      </c>
      <c r="AB1992" t="str" s="6">
        <v>2026-10-01 10:41:27 UTC</v>
      </c>
      <c r="AC1992" t="str" s="6">
        <v>Local Line cache</v>
      </c>
      <c r="AD1992" s="23">
        <v>806102</v>
      </c>
      <c r="AE1992" s="23">
        <v>527166</v>
      </c>
      <c r="AF1992" t="str" s="23">
        <v>806102:527166:guest</v>
      </c>
      <c r="AG1992" t="str" s="23">
        <v>No</v>
      </c>
      <c r="AH1992" t="str" s="23">
        <v>Yes</v>
      </c>
      <c r="AI1992" s="18">
        <v>0</v>
      </c>
    </row>
    <row r="1993" ht="32" customHeight="1">
      <c r="A1993" t="str" s="7">
        <v>Lonesome Whistle</v>
      </c>
      <c r="B1993" t="str" s="7">
        <v>Rise &amp; Shine Gluten Free Pancake Mix</v>
      </c>
      <c r="C1993" t="str" s="7">
        <v>1.6 lbs</v>
      </c>
      <c r="D1993" t="str" s="7">
        <v>SNAP</v>
      </c>
      <c r="E1993" s="12">
        <v>7.46</v>
      </c>
      <c r="F1993" s="13">
        <v>7.46</v>
      </c>
      <c r="G1993" s="13">
        <f>IF(AND(ISNUMBER(E1993),ISNUMBER(F1993)),F1993-E1993,"")</f>
        <v>0</v>
      </c>
      <c r="H1993" s="14">
        <f>IF(AND(ISNUMBER(E1993),E1993&gt;0,ISNUMBER(F1993)),F1993/E1993-1,"")</f>
        <v>0</v>
      </c>
      <c r="I1993" t="str" s="15">
        <v>Keep current</v>
      </c>
      <c r="J1993" s="16"/>
      <c r="K1993" t="str" s="15">
        <v/>
      </c>
      <c r="L1993" s="17">
        <f>IF(AC1993="Local catalog","",IF(AG1993="Yes",IF(ISNUMBER(E1993),E1993,""),IF(I1993="Keep current",IF(ISNUMBER(E1993),E1993,""),IF(AH1993&lt;&gt;"Yes","",IF(I1993="Approve proposed",F1993,IF(AND(I1993="Use my price",AND(ISNUMBER(J1993),J1993&gt;0)),J1993,""))))))</f>
        <v>7.46</v>
      </c>
      <c r="M1993" t="str" s="7">
        <f>IF(AND(AG1993="Yes",OR(I1993="Approve proposed",I1993="Use my price")),"CHECK: protected price kept current",IF(OR(I1993="Unreviewed",I1993=""),"Pending review",IF(I1993="Hold","On hold",IF(I1993="Keep current",IF(ISNUMBER(E1993),"Kept current","CHECK: no confirmed current price"),IF(AH1993&lt;&gt;"Yes","CHECK: source needs review",IF(AND(I1993="Use my price",NOT(AND(ISNUMBER(J1993),J1993&gt;0))),"CHECK: enter a price above zero",IF(NOT(OR(I1993="Approve proposed",I1993="Use my price")),"CHECK: choose a listed decision",IF(OR(NOT(ISNUMBER(L1993)),L1993&lt;=0,NOT(ISNUMBER(Y1993)),Y1993&lt;=0,X1993&gt;=1),"CHECK: price or base unavailable",IF(L1993/(Y1993*(1-X1993))-1&lt;0,"CHECK: price below local base","Ready")))))))))</f>
        <v>Kept current</v>
      </c>
      <c r="N1993" s="18">
        <v>7.46</v>
      </c>
      <c r="O1993" s="19">
        <v>0.4</v>
      </c>
      <c r="P1993" s="14">
        <v>0.3996</v>
      </c>
      <c r="Q1993" s="20">
        <f>IF(AND(ISNUMBER(L1993),ISNUMBER(Y1993),Y1993&gt;0,X1993&lt;1),ROUND(L1993/(Y1993*(1-X1993))-1,4),"")</f>
        <v>0.3996</v>
      </c>
      <c r="R1993" s="12">
        <v>0</v>
      </c>
      <c r="S1993" s="13">
        <f>IF(AND(ISNUMBER(E1993),E1993&gt;0,ISNUMBER(F1993)),R1993*(F1993/E1993-1)*(1-'Start Here'!$B$16),0)</f>
        <v>0</v>
      </c>
      <c r="T1993" s="17">
        <f>IF(AND(M1993="Ready",OR(I1993="Approve proposed",AND(I1993="Use my price",AND(ISNUMBER(J1993),J1993&gt;0))),ISNUMBER(L1993),E1993&gt;0),R1993*(L1993/E1993-1)*(1-'Start Here'!$B$16),0)</f>
        <v>0</v>
      </c>
      <c r="U1993" t="str" s="6">
        <v>SNAP: preserve existing selling price</v>
      </c>
      <c r="V1993" t="str" s="21">
        <v>Yes</v>
      </c>
      <c r="W1993" t="str" s="21">
        <v>No</v>
      </c>
      <c r="X1993" s="22">
        <v>0</v>
      </c>
      <c r="Y1993" s="18">
        <v>5.33</v>
      </c>
      <c r="AB1993" t="str" s="6">
        <v>2026-10-01 10:41:27 UTC</v>
      </c>
      <c r="AC1993" t="str" s="6">
        <v>Local Line cache</v>
      </c>
      <c r="AD1993" s="23">
        <v>806102</v>
      </c>
      <c r="AE1993" s="23">
        <v>527166</v>
      </c>
      <c r="AF1993" t="str" s="23">
        <v>806102:527166:snap</v>
      </c>
      <c r="AG1993" t="str" s="23">
        <v>Yes</v>
      </c>
      <c r="AH1993" t="str" s="23">
        <v>Yes</v>
      </c>
      <c r="AI1993" s="18">
        <v>0</v>
      </c>
    </row>
    <row r="1994" ht="32" customHeight="1">
      <c r="A1994" t="str" s="7">
        <v>Lonesome Whistle</v>
      </c>
      <c r="B1994" t="str" s="7">
        <v>Up &amp; At 'Em Pancake Mix</v>
      </c>
      <c r="C1994" t="str" s="7">
        <v>1.6 lbs</v>
      </c>
      <c r="D1994" t="str" s="7">
        <v>Herd Share Members</v>
      </c>
      <c r="E1994" s="12">
        <v>7.46</v>
      </c>
      <c r="F1994" s="13">
        <v>8.06</v>
      </c>
      <c r="G1994" s="13">
        <f>IF(AND(ISNUMBER(E1994),ISNUMBER(F1994)),F1994-E1994,"")</f>
        <v>0.6</v>
      </c>
      <c r="H1994" s="14">
        <f>IF(AND(ISNUMBER(E1994),E1994&gt;0,ISNUMBER(F1994)),F1994/E1994-1,"")</f>
        <v>0.08042895442359255</v>
      </c>
      <c r="I1994" t="str" s="15">
        <v>Unreviewed</v>
      </c>
      <c r="J1994" s="16"/>
      <c r="K1994" t="str" s="15">
        <v/>
      </c>
      <c r="L1994" s="17" t="str">
        <f>IF(AC1994="Local catalog","",IF(AG1994="Yes",IF(ISNUMBER(E1994),E1994,""),IF(I1994="Keep current",IF(ISNUMBER(E1994),E1994,""),IF(AH1994&lt;&gt;"Yes","",IF(I1994="Approve proposed",F1994,IF(AND(I1994="Use my price",AND(ISNUMBER(J1994),J1994&gt;0)),J1994,""))))))</f>
        <v/>
      </c>
      <c r="M1994" t="str" s="7">
        <f>IF(AND(AG1994="Yes",OR(I1994="Approve proposed",I1994="Use my price")),"CHECK: protected price kept current",IF(OR(I1994="Unreviewed",I1994=""),"Pending review",IF(I1994="Hold","On hold",IF(I1994="Keep current",IF(ISNUMBER(E1994),"Kept current","CHECK: no confirmed current price"),IF(AH1994&lt;&gt;"Yes","CHECK: source needs review",IF(AND(I1994="Use my price",NOT(AND(ISNUMBER(J1994),J1994&gt;0))),"CHECK: enter a price above zero",IF(NOT(OR(I1994="Approve proposed",I1994="Use my price")),"CHECK: choose a listed decision",IF(OR(NOT(ISNUMBER(L1994)),L1994&lt;=0,NOT(ISNUMBER(Y1994)),Y1994&lt;=0,X1994&gt;=1),"CHECK: price or base unavailable",IF(L1994/(Y1994*(1-X1994))-1&lt;0,"CHECK: price below local base","Ready")))))))))</f>
        <v>Pending review</v>
      </c>
      <c r="N1994" s="18">
        <v>7.46</v>
      </c>
      <c r="O1994" s="19">
        <v>0.4</v>
      </c>
      <c r="P1994" s="14">
        <v>0.5122</v>
      </c>
      <c r="Q1994" s="20" t="str">
        <f>IF(AND(ISNUMBER(L1994),ISNUMBER(Y1994),Y1994&gt;0,X1994&lt;1),ROUND(L1994/(Y1994*(1-X1994))-1,4),"")</f>
        <v/>
      </c>
      <c r="R1994" s="12">
        <v>126.81999999999998</v>
      </c>
      <c r="S1994" s="13">
        <f>IF(AND(ISNUMBER(E1994),E1994&gt;0,ISNUMBER(F1994)),R1994*(F1994/E1994-1)*(1-'Start Here'!$B$16),0)</f>
        <v>9.894000000000004</v>
      </c>
      <c r="T1994" s="17">
        <f>IF(AND(M1994="Ready",OR(I1994="Approve proposed",AND(I1994="Use my price",AND(ISNUMBER(J1994),J1994&gt;0))),ISNUMBER(L1994),E1994&gt;0),R1994*(L1994/E1994-1)*(1-'Start Here'!$B$16),0)</f>
        <v>0</v>
      </c>
      <c r="U1994" t="str" s="6">
        <v/>
      </c>
      <c r="V1994" t="str" s="21">
        <v>Yes</v>
      </c>
      <c r="W1994" t="str" s="21">
        <v>No</v>
      </c>
      <c r="X1994" s="22">
        <v>0</v>
      </c>
      <c r="Y1994" s="18">
        <v>5.33</v>
      </c>
      <c r="AB1994" t="str" s="6">
        <v>2026-10-01 10:41:27 UTC</v>
      </c>
      <c r="AC1994" t="str" s="6">
        <v>Local Line cache</v>
      </c>
      <c r="AD1994" s="23">
        <v>806104</v>
      </c>
      <c r="AE1994" s="23">
        <v>527168</v>
      </c>
      <c r="AF1994" t="str" s="23">
        <v>806104:527168:herdShare</v>
      </c>
      <c r="AG1994" t="str" s="23">
        <v>No</v>
      </c>
      <c r="AH1994" t="str" s="23">
        <v>Yes</v>
      </c>
      <c r="AI1994" s="18">
        <v>90.60999999999999</v>
      </c>
    </row>
    <row r="1995" ht="32" customHeight="1">
      <c r="A1995" t="str" s="7">
        <v>Lonesome Whistle</v>
      </c>
      <c r="B1995" t="str" s="7">
        <v>Up &amp; At 'Em Pancake Mix</v>
      </c>
      <c r="C1995" t="str" s="7">
        <v>1.6 lbs</v>
      </c>
      <c r="D1995" t="str" s="7">
        <v>CSA Members</v>
      </c>
      <c r="E1995" s="12">
        <v>7.46</v>
      </c>
      <c r="F1995" s="13">
        <v>8.06</v>
      </c>
      <c r="G1995" s="13">
        <f>IF(AND(ISNUMBER(E1995),ISNUMBER(F1995)),F1995-E1995,"")</f>
        <v>0.6</v>
      </c>
      <c r="H1995" s="14">
        <f>IF(AND(ISNUMBER(E1995),E1995&gt;0,ISNUMBER(F1995)),F1995/E1995-1,"")</f>
        <v>0.08042895442359255</v>
      </c>
      <c r="I1995" t="str" s="15">
        <v>Unreviewed</v>
      </c>
      <c r="J1995" s="16"/>
      <c r="K1995" t="str" s="15">
        <v/>
      </c>
      <c r="L1995" s="17" t="str">
        <f>IF(AC1995="Local catalog","",IF(AG1995="Yes",IF(ISNUMBER(E1995),E1995,""),IF(I1995="Keep current",IF(ISNUMBER(E1995),E1995,""),IF(AH1995&lt;&gt;"Yes","",IF(I1995="Approve proposed",F1995,IF(AND(I1995="Use my price",AND(ISNUMBER(J1995),J1995&gt;0)),J1995,""))))))</f>
        <v/>
      </c>
      <c r="M1995" t="str" s="7">
        <f>IF(AND(AG1995="Yes",OR(I1995="Approve proposed",I1995="Use my price")),"CHECK: protected price kept current",IF(OR(I1995="Unreviewed",I1995=""),"Pending review",IF(I1995="Hold","On hold",IF(I1995="Keep current",IF(ISNUMBER(E1995),"Kept current","CHECK: no confirmed current price"),IF(AH1995&lt;&gt;"Yes","CHECK: source needs review",IF(AND(I1995="Use my price",NOT(AND(ISNUMBER(J1995),J1995&gt;0))),"CHECK: enter a price above zero",IF(NOT(OR(I1995="Approve proposed",I1995="Use my price")),"CHECK: choose a listed decision",IF(OR(NOT(ISNUMBER(L1995)),L1995&lt;=0,NOT(ISNUMBER(Y1995)),Y1995&lt;=0,X1995&gt;=1),"CHECK: price or base unavailable",IF(L1995/(Y1995*(1-X1995))-1&lt;0,"CHECK: price below local base","Ready")))))))))</f>
        <v>Pending review</v>
      </c>
      <c r="N1995" s="18">
        <v>7.46</v>
      </c>
      <c r="O1995" s="19">
        <v>0.4</v>
      </c>
      <c r="P1995" s="14">
        <v>0.5122</v>
      </c>
      <c r="Q1995" s="20" t="str">
        <f>IF(AND(ISNUMBER(L1995),ISNUMBER(Y1995),Y1995&gt;0,X1995&lt;1),ROUND(L1995/(Y1995*(1-X1995))-1,4),"")</f>
        <v/>
      </c>
      <c r="R1995" s="12">
        <v>14.92</v>
      </c>
      <c r="S1995" s="13">
        <f>IF(AND(ISNUMBER(E1995),E1995&gt;0,ISNUMBER(F1995)),R1995*(F1995/E1995-1)*(1-'Start Here'!$B$16),0)</f>
        <v>1.1640000000000008</v>
      </c>
      <c r="T1995" s="17">
        <f>IF(AND(M1995="Ready",OR(I1995="Approve proposed",AND(I1995="Use my price",AND(ISNUMBER(J1995),J1995&gt;0))),ISNUMBER(L1995),E1995&gt;0),R1995*(L1995/E1995-1)*(1-'Start Here'!$B$16),0)</f>
        <v>0</v>
      </c>
      <c r="U1995" t="str" s="6">
        <v/>
      </c>
      <c r="V1995" t="str" s="21">
        <v>Yes</v>
      </c>
      <c r="W1995" t="str" s="21">
        <v>No</v>
      </c>
      <c r="X1995" s="22">
        <v>0</v>
      </c>
      <c r="Y1995" s="18">
        <v>5.33</v>
      </c>
      <c r="AB1995" t="str" s="6">
        <v>2026-10-01 10:41:27 UTC</v>
      </c>
      <c r="AC1995" t="str" s="6">
        <v>Local Line cache</v>
      </c>
      <c r="AD1995" s="23">
        <v>806104</v>
      </c>
      <c r="AE1995" s="23">
        <v>527168</v>
      </c>
      <c r="AF1995" t="str" s="23">
        <v>806104:527168:member</v>
      </c>
      <c r="AG1995" t="str" s="23">
        <v>No</v>
      </c>
      <c r="AH1995" t="str" s="23">
        <v>Yes</v>
      </c>
      <c r="AI1995" s="18">
        <v>10.66</v>
      </c>
    </row>
    <row r="1996" ht="32" customHeight="1">
      <c r="A1996" t="str" s="7">
        <v>Lonesome Whistle</v>
      </c>
      <c r="B1996" t="str" s="7">
        <v>Up &amp; At 'Em Pancake Mix</v>
      </c>
      <c r="C1996" t="str" s="7">
        <v>1.6 lbs</v>
      </c>
      <c r="D1996" t="str" s="7">
        <v>Guest Basket</v>
      </c>
      <c r="E1996" s="12">
        <v>7.46</v>
      </c>
      <c r="F1996" s="13">
        <v>8.06</v>
      </c>
      <c r="G1996" s="13">
        <f>IF(AND(ISNUMBER(E1996),ISNUMBER(F1996)),F1996-E1996,"")</f>
        <v>0.6</v>
      </c>
      <c r="H1996" s="14">
        <f>IF(AND(ISNUMBER(E1996),E1996&gt;0,ISNUMBER(F1996)),F1996/E1996-1,"")</f>
        <v>0.08042895442359255</v>
      </c>
      <c r="I1996" t="str" s="15">
        <v>Unreviewed</v>
      </c>
      <c r="J1996" s="16"/>
      <c r="K1996" t="str" s="15">
        <v/>
      </c>
      <c r="L1996" s="17" t="str">
        <f>IF(AC1996="Local catalog","",IF(AG1996="Yes",IF(ISNUMBER(E1996),E1996,""),IF(I1996="Keep current",IF(ISNUMBER(E1996),E1996,""),IF(AH1996&lt;&gt;"Yes","",IF(I1996="Approve proposed",F1996,IF(AND(I1996="Use my price",AND(ISNUMBER(J1996),J1996&gt;0)),J1996,""))))))</f>
        <v/>
      </c>
      <c r="M1996" t="str" s="7">
        <f>IF(AND(AG1996="Yes",OR(I1996="Approve proposed",I1996="Use my price")),"CHECK: protected price kept current",IF(OR(I1996="Unreviewed",I1996=""),"Pending review",IF(I1996="Hold","On hold",IF(I1996="Keep current",IF(ISNUMBER(E1996),"Kept current","CHECK: no confirmed current price"),IF(AH1996&lt;&gt;"Yes","CHECK: source needs review",IF(AND(I1996="Use my price",NOT(AND(ISNUMBER(J1996),J1996&gt;0))),"CHECK: enter a price above zero",IF(NOT(OR(I1996="Approve proposed",I1996="Use my price")),"CHECK: choose a listed decision",IF(OR(NOT(ISNUMBER(L1996)),L1996&lt;=0,NOT(ISNUMBER(Y1996)),Y1996&lt;=0,X1996&gt;=1),"CHECK: price or base unavailable",IF(L1996/(Y1996*(1-X1996))-1&lt;0,"CHECK: price below local base","Ready")))))))))</f>
        <v>Pending review</v>
      </c>
      <c r="N1996" s="18">
        <v>7.46</v>
      </c>
      <c r="O1996" s="19">
        <v>0.4</v>
      </c>
      <c r="P1996" s="14">
        <v>0.5122</v>
      </c>
      <c r="Q1996" s="20" t="str">
        <f>IF(AND(ISNUMBER(L1996),ISNUMBER(Y1996),Y1996&gt;0,X1996&lt;1),ROUND(L1996/(Y1996*(1-X1996))-1,4),"")</f>
        <v/>
      </c>
      <c r="R1996" s="12">
        <v>7.46</v>
      </c>
      <c r="S1996" s="13">
        <f>IF(AND(ISNUMBER(E1996),E1996&gt;0,ISNUMBER(F1996)),R1996*(F1996/E1996-1)*(1-'Start Here'!$B$16),0)</f>
        <v>0.5820000000000004</v>
      </c>
      <c r="T1996" s="17">
        <f>IF(AND(M1996="Ready",OR(I1996="Approve proposed",AND(I1996="Use my price",AND(ISNUMBER(J1996),J1996&gt;0))),ISNUMBER(L1996),E1996&gt;0),R1996*(L1996/E1996-1)*(1-'Start Here'!$B$16),0)</f>
        <v>0</v>
      </c>
      <c r="U1996" t="str" s="6">
        <v/>
      </c>
      <c r="V1996" t="str" s="21">
        <v>Yes</v>
      </c>
      <c r="W1996" t="str" s="21">
        <v>No</v>
      </c>
      <c r="X1996" s="22">
        <v>0</v>
      </c>
      <c r="Y1996" s="18">
        <v>5.33</v>
      </c>
      <c r="AB1996" t="str" s="6">
        <v>2026-10-01 10:41:27 UTC</v>
      </c>
      <c r="AC1996" t="str" s="6">
        <v>Local Line cache</v>
      </c>
      <c r="AD1996" s="23">
        <v>806104</v>
      </c>
      <c r="AE1996" s="23">
        <v>527168</v>
      </c>
      <c r="AF1996" t="str" s="23">
        <v>806104:527168:guest</v>
      </c>
      <c r="AG1996" t="str" s="23">
        <v>No</v>
      </c>
      <c r="AH1996" t="str" s="23">
        <v>Yes</v>
      </c>
      <c r="AI1996" s="18">
        <v>5.33</v>
      </c>
    </row>
    <row r="1997" ht="32" customHeight="1">
      <c r="A1997" t="str" s="7">
        <v>Lonesome Whistle</v>
      </c>
      <c r="B1997" t="str" s="7">
        <v>Up &amp; At 'Em Pancake Mix</v>
      </c>
      <c r="C1997" t="str" s="7">
        <v>1.6 lbs</v>
      </c>
      <c r="D1997" t="str" s="7">
        <v>SNAP</v>
      </c>
      <c r="E1997" s="12">
        <v>7.46</v>
      </c>
      <c r="F1997" s="13">
        <v>7.46</v>
      </c>
      <c r="G1997" s="13">
        <f>IF(AND(ISNUMBER(E1997),ISNUMBER(F1997)),F1997-E1997,"")</f>
        <v>0</v>
      </c>
      <c r="H1997" s="14">
        <f>IF(AND(ISNUMBER(E1997),E1997&gt;0,ISNUMBER(F1997)),F1997/E1997-1,"")</f>
        <v>0</v>
      </c>
      <c r="I1997" t="str" s="15">
        <v>Keep current</v>
      </c>
      <c r="J1997" s="16"/>
      <c r="K1997" t="str" s="15">
        <v/>
      </c>
      <c r="L1997" s="17">
        <f>IF(AC1997="Local catalog","",IF(AG1997="Yes",IF(ISNUMBER(E1997),E1997,""),IF(I1997="Keep current",IF(ISNUMBER(E1997),E1997,""),IF(AH1997&lt;&gt;"Yes","",IF(I1997="Approve proposed",F1997,IF(AND(I1997="Use my price",AND(ISNUMBER(J1997),J1997&gt;0)),J1997,""))))))</f>
        <v>7.46</v>
      </c>
      <c r="M1997" t="str" s="7">
        <f>IF(AND(AG1997="Yes",OR(I1997="Approve proposed",I1997="Use my price")),"CHECK: protected price kept current",IF(OR(I1997="Unreviewed",I1997=""),"Pending review",IF(I1997="Hold","On hold",IF(I1997="Keep current",IF(ISNUMBER(E1997),"Kept current","CHECK: no confirmed current price"),IF(AH1997&lt;&gt;"Yes","CHECK: source needs review",IF(AND(I1997="Use my price",NOT(AND(ISNUMBER(J1997),J1997&gt;0))),"CHECK: enter a price above zero",IF(NOT(OR(I1997="Approve proposed",I1997="Use my price")),"CHECK: choose a listed decision",IF(OR(NOT(ISNUMBER(L1997)),L1997&lt;=0,NOT(ISNUMBER(Y1997)),Y1997&lt;=0,X1997&gt;=1),"CHECK: price or base unavailable",IF(L1997/(Y1997*(1-X1997))-1&lt;0,"CHECK: price below local base","Ready")))))))))</f>
        <v>Kept current</v>
      </c>
      <c r="N1997" s="18">
        <v>7.46</v>
      </c>
      <c r="O1997" s="19">
        <v>0.4</v>
      </c>
      <c r="P1997" s="14">
        <v>0.3996</v>
      </c>
      <c r="Q1997" s="20">
        <f>IF(AND(ISNUMBER(L1997),ISNUMBER(Y1997),Y1997&gt;0,X1997&lt;1),ROUND(L1997/(Y1997*(1-X1997))-1,4),"")</f>
        <v>0.3996</v>
      </c>
      <c r="R1997" s="12">
        <v>0</v>
      </c>
      <c r="S1997" s="13">
        <f>IF(AND(ISNUMBER(E1997),E1997&gt;0,ISNUMBER(F1997)),R1997*(F1997/E1997-1)*(1-'Start Here'!$B$16),0)</f>
        <v>0</v>
      </c>
      <c r="T1997" s="17">
        <f>IF(AND(M1997="Ready",OR(I1997="Approve proposed",AND(I1997="Use my price",AND(ISNUMBER(J1997),J1997&gt;0))),ISNUMBER(L1997),E1997&gt;0),R1997*(L1997/E1997-1)*(1-'Start Here'!$B$16),0)</f>
        <v>0</v>
      </c>
      <c r="U1997" t="str" s="6">
        <v>SNAP: preserve existing selling price</v>
      </c>
      <c r="V1997" t="str" s="21">
        <v>Yes</v>
      </c>
      <c r="W1997" t="str" s="21">
        <v>No</v>
      </c>
      <c r="X1997" s="22">
        <v>0</v>
      </c>
      <c r="Y1997" s="18">
        <v>5.33</v>
      </c>
      <c r="AB1997" t="str" s="6">
        <v>2026-10-01 10:41:27 UTC</v>
      </c>
      <c r="AC1997" t="str" s="6">
        <v>Local Line cache</v>
      </c>
      <c r="AD1997" s="23">
        <v>806104</v>
      </c>
      <c r="AE1997" s="23">
        <v>527168</v>
      </c>
      <c r="AF1997" t="str" s="23">
        <v>806104:527168:snap</v>
      </c>
      <c r="AG1997" t="str" s="23">
        <v>Yes</v>
      </c>
      <c r="AH1997" t="str" s="23">
        <v>Yes</v>
      </c>
      <c r="AI1997" s="18">
        <v>0</v>
      </c>
    </row>
    <row r="1998" ht="32" customHeight="1">
      <c r="A1998" t="str" s="7">
        <v>MISSING VENDOR</v>
      </c>
      <c r="B1998" t="str" s="7">
        <v>Asian Pears</v>
      </c>
      <c r="C1998" t="str" s="7">
        <v>1 lb</v>
      </c>
      <c r="D1998" t="str" s="7">
        <v>Herd Share Members</v>
      </c>
      <c r="E1998" s="12">
        <v>2.8</v>
      </c>
      <c r="F1998" s="13">
        <v>2.8</v>
      </c>
      <c r="G1998" s="13">
        <f>IF(AND(ISNUMBER(E1998),ISNUMBER(F1998)),F1998-E1998,"")</f>
        <v>0</v>
      </c>
      <c r="H1998" s="14">
        <f>IF(AND(ISNUMBER(E1998),E1998&gt;0,ISNUMBER(F1998)),F1998/E1998-1,"")</f>
        <v>0</v>
      </c>
      <c r="I1998" t="str" s="15">
        <v>Hold</v>
      </c>
      <c r="J1998" s="16"/>
      <c r="K1998" t="str" s="15">
        <v/>
      </c>
      <c r="L1998" s="17" t="str">
        <f>IF(AC1998="Local catalog","",IF(AG1998="Yes",IF(ISNUMBER(E1998),E1998,""),IF(I1998="Keep current",IF(ISNUMBER(E1998),E1998,""),IF(AH1998&lt;&gt;"Yes","",IF(I1998="Approve proposed",F1998,IF(AND(I1998="Use my price",AND(ISNUMBER(J1998),J1998&gt;0)),J1998,""))))))</f>
        <v/>
      </c>
      <c r="M1998" t="str" s="7">
        <f>IF(AND(AG1998="Yes",OR(I1998="Approve proposed",I1998="Use my price")),"CHECK: protected price kept current",IF(OR(I1998="Unreviewed",I1998=""),"Pending review",IF(I1998="Hold","On hold",IF(I1998="Keep current",IF(ISNUMBER(E1998),"Kept current","CHECK: no confirmed current price"),IF(AH1998&lt;&gt;"Yes","CHECK: source needs review",IF(AND(I1998="Use my price",NOT(AND(ISNUMBER(J1998),J1998&gt;0))),"CHECK: enter a price above zero",IF(NOT(OR(I1998="Approve proposed",I1998="Use my price")),"CHECK: choose a listed decision",IF(OR(NOT(ISNUMBER(L1998)),L1998&lt;=0,NOT(ISNUMBER(Y1998)),Y1998&lt;=0,X1998&gt;=1),"CHECK: price or base unavailable",IF(L1998/(Y1998*(1-X1998))-1&lt;0,"CHECK: price below local base","Ready")))))))))</f>
        <v>On hold</v>
      </c>
      <c r="N1998" s="18">
        <v>2.8</v>
      </c>
      <c r="O1998" s="19">
        <v>0.4</v>
      </c>
      <c r="P1998" s="14">
        <v>0.4</v>
      </c>
      <c r="Q1998" s="20" t="str">
        <f>IF(AND(ISNUMBER(L1998),ISNUMBER(Y1998),Y1998&gt;0,X1998&lt;1),ROUND(L1998/(Y1998*(1-X1998))-1,4),"")</f>
        <v/>
      </c>
      <c r="R1998" s="12">
        <v>0</v>
      </c>
      <c r="S1998" s="13">
        <f>IF(AND(ISNUMBER(E1998),E1998&gt;0,ISNUMBER(F1998)),R1998*(F1998/E1998-1)*(1-'Start Here'!$B$16),0)</f>
        <v>0</v>
      </c>
      <c r="T1998" s="17">
        <f>IF(AND(M1998="Ready",OR(I1998="Approve proposed",AND(I1998="Use my price",AND(ISNUMBER(J1998),J1998&gt;0))),ISNUMBER(L1998),E1998&gt;0),R1998*(L1998/E1998-1)*(1-'Start Here'!$B$16),0)</f>
        <v>0</v>
      </c>
      <c r="U1998" t="str" s="6">
        <v>Missing local vendor</v>
      </c>
      <c r="V1998" t="str" s="21">
        <v>Yes</v>
      </c>
      <c r="W1998" t="str" s="21">
        <v>No</v>
      </c>
      <c r="X1998" s="22">
        <v>0</v>
      </c>
      <c r="Y1998" s="18">
        <v>2</v>
      </c>
      <c r="AB1998" t="str" s="6">
        <v>2026-10-01 10:41:27 UTC</v>
      </c>
      <c r="AC1998" t="str" s="6">
        <v>Local Line cache</v>
      </c>
      <c r="AD1998" s="23">
        <v>1157459</v>
      </c>
      <c r="AE1998" s="23">
        <v>1001260</v>
      </c>
      <c r="AF1998" t="str" s="23">
        <v>1157459:1001260:herdShare</v>
      </c>
      <c r="AG1998" t="str" s="23">
        <v>No</v>
      </c>
      <c r="AH1998" t="str" s="23">
        <v>No</v>
      </c>
      <c r="AI1998" s="18">
        <v>0</v>
      </c>
    </row>
    <row r="1999" ht="32" customHeight="1">
      <c r="A1999" t="str" s="7">
        <v>MISSING VENDOR</v>
      </c>
      <c r="B1999" t="str" s="7">
        <v>Asian Pears</v>
      </c>
      <c r="C1999" t="str" s="7">
        <v>1 lb</v>
      </c>
      <c r="D1999" t="str" s="7">
        <v>CSA Members</v>
      </c>
      <c r="G1999" s="13" t="str">
        <f>IF(AND(ISNUMBER(E1999),ISNUMBER(F1999)),F1999-E1999,"")</f>
        <v/>
      </c>
      <c r="H1999" s="14" t="str">
        <f>IF(AND(ISNUMBER(E1999),E1999&gt;0,ISNUMBER(F1999)),F1999/E1999-1,"")</f>
        <v/>
      </c>
      <c r="I1999" t="str" s="15">
        <v>Hold</v>
      </c>
      <c r="J1999" s="24"/>
      <c r="K1999" t="str" s="15">
        <v/>
      </c>
      <c r="L1999" s="17" t="str">
        <f>IF(AC1999="Local catalog","",IF(AG1999="Yes",IF(ISNUMBER(E1999),E1999,""),IF(I1999="Keep current",IF(ISNUMBER(E1999),E1999,""),IF(AH1999&lt;&gt;"Yes","",IF(I1999="Approve proposed",F1999,IF(AND(I1999="Use my price",AND(ISNUMBER(J1999),J1999&gt;0)),J1999,""))))))</f>
        <v/>
      </c>
      <c r="M1999" t="str" s="7">
        <f>IF(AND(AG1999="Yes",OR(I1999="Approve proposed",I1999="Use my price")),"CHECK: protected price kept current",IF(OR(I1999="Unreviewed",I1999=""),"Pending review",IF(I1999="Hold","On hold",IF(I1999="Keep current",IF(ISNUMBER(E1999),"Kept current","CHECK: no confirmed current price"),IF(AH1999&lt;&gt;"Yes","CHECK: source needs review",IF(AND(I1999="Use my price",NOT(AND(ISNUMBER(J1999),J1999&gt;0))),"CHECK: enter a price above zero",IF(NOT(OR(I1999="Approve proposed",I1999="Use my price")),"CHECK: choose a listed decision",IF(OR(NOT(ISNUMBER(L1999)),L1999&lt;=0,NOT(ISNUMBER(Y1999)),Y1999&lt;=0,X1999&gt;=1),"CHECK: price or base unavailable",IF(L1999/(Y1999*(1-X1999))-1&lt;0,"CHECK: price below local base","Ready")))))))))</f>
        <v>On hold</v>
      </c>
      <c r="N1999" s="18">
        <v>2.8</v>
      </c>
      <c r="O1999" s="19">
        <v>0.4</v>
      </c>
      <c r="Q1999" s="20" t="str">
        <f>IF(AND(ISNUMBER(L1999),ISNUMBER(Y1999),Y1999&gt;0,X1999&lt;1),ROUND(L1999/(Y1999*(1-X1999))-1,4),"")</f>
        <v/>
      </c>
      <c r="R1999" s="12">
        <v>0</v>
      </c>
      <c r="S1999" s="13">
        <f>IF(AND(ISNUMBER(E1999),E1999&gt;0,ISNUMBER(F1999)),R1999*(F1999/E1999-1)*(1-'Start Here'!$B$16),0)</f>
        <v>0</v>
      </c>
      <c r="T1999" s="17">
        <f>IF(AND(M1999="Ready",OR(I1999="Approve proposed",AND(I1999="Use my price",AND(ISNUMBER(J1999),J1999&gt;0))),ISNUMBER(L1999),E1999&gt;0),R1999*(L1999/E1999-1)*(1-'Start Here'!$B$16),0)</f>
        <v>0</v>
      </c>
      <c r="U1999" t="str" s="6">
        <v>No confirmed Local Line price/list; local calculation is reference only; Missing local vendor</v>
      </c>
      <c r="V1999" t="str" s="21">
        <v>Yes</v>
      </c>
      <c r="W1999" t="str" s="21">
        <v>No</v>
      </c>
      <c r="X1999" s="22">
        <v>0</v>
      </c>
      <c r="Y1999" s="18">
        <v>2</v>
      </c>
      <c r="AB1999" t="str" s="6">
        <v/>
      </c>
      <c r="AC1999" t="str" s="6">
        <v>Local calculation only</v>
      </c>
      <c r="AD1999" s="23">
        <v>1157459</v>
      </c>
      <c r="AE1999" s="23">
        <v>1001260</v>
      </c>
      <c r="AF1999" t="str" s="23">
        <v>1157459:1001260:member</v>
      </c>
      <c r="AG1999" t="str" s="23">
        <v>No</v>
      </c>
      <c r="AH1999" t="str" s="23">
        <v>No</v>
      </c>
      <c r="AI1999" s="18">
        <v>0</v>
      </c>
    </row>
    <row r="2000" ht="32" customHeight="1">
      <c r="A2000" t="str" s="7">
        <v>MISSING VENDOR</v>
      </c>
      <c r="B2000" t="str" s="7">
        <v>Asian Pears</v>
      </c>
      <c r="C2000" t="str" s="7">
        <v>1 lb</v>
      </c>
      <c r="D2000" t="str" s="7">
        <v>Guest Basket</v>
      </c>
      <c r="E2000" s="12">
        <v>2.8</v>
      </c>
      <c r="F2000" s="13">
        <v>2.8</v>
      </c>
      <c r="G2000" s="13">
        <f>IF(AND(ISNUMBER(E2000),ISNUMBER(F2000)),F2000-E2000,"")</f>
        <v>0</v>
      </c>
      <c r="H2000" s="14">
        <f>IF(AND(ISNUMBER(E2000),E2000&gt;0,ISNUMBER(F2000)),F2000/E2000-1,"")</f>
        <v>0</v>
      </c>
      <c r="I2000" t="str" s="15">
        <v>Hold</v>
      </c>
      <c r="J2000" s="16"/>
      <c r="K2000" t="str" s="15">
        <v/>
      </c>
      <c r="L2000" s="17" t="str">
        <f>IF(AC2000="Local catalog","",IF(AG2000="Yes",IF(ISNUMBER(E2000),E2000,""),IF(I2000="Keep current",IF(ISNUMBER(E2000),E2000,""),IF(AH2000&lt;&gt;"Yes","",IF(I2000="Approve proposed",F2000,IF(AND(I2000="Use my price",AND(ISNUMBER(J2000),J2000&gt;0)),J2000,""))))))</f>
        <v/>
      </c>
      <c r="M2000" t="str" s="7">
        <f>IF(AND(AG2000="Yes",OR(I2000="Approve proposed",I2000="Use my price")),"CHECK: protected price kept current",IF(OR(I2000="Unreviewed",I2000=""),"Pending review",IF(I2000="Hold","On hold",IF(I2000="Keep current",IF(ISNUMBER(E2000),"Kept current","CHECK: no confirmed current price"),IF(AH2000&lt;&gt;"Yes","CHECK: source needs review",IF(AND(I2000="Use my price",NOT(AND(ISNUMBER(J2000),J2000&gt;0))),"CHECK: enter a price above zero",IF(NOT(OR(I2000="Approve proposed",I2000="Use my price")),"CHECK: choose a listed decision",IF(OR(NOT(ISNUMBER(L2000)),L2000&lt;=0,NOT(ISNUMBER(Y2000)),Y2000&lt;=0,X2000&gt;=1),"CHECK: price or base unavailable",IF(L2000/(Y2000*(1-X2000))-1&lt;0,"CHECK: price below local base","Ready")))))))))</f>
        <v>On hold</v>
      </c>
      <c r="N2000" s="18">
        <v>3.1</v>
      </c>
      <c r="O2000" s="19">
        <v>0.55</v>
      </c>
      <c r="P2000" s="14">
        <v>0.4</v>
      </c>
      <c r="Q2000" s="20" t="str">
        <f>IF(AND(ISNUMBER(L2000),ISNUMBER(Y2000),Y2000&gt;0,X2000&lt;1),ROUND(L2000/(Y2000*(1-X2000))-1,4),"")</f>
        <v/>
      </c>
      <c r="R2000" s="12">
        <v>0</v>
      </c>
      <c r="S2000" s="13">
        <f>IF(AND(ISNUMBER(E2000),E2000&gt;0,ISNUMBER(F2000)),R2000*(F2000/E2000-1)*(1-'Start Here'!$B$16),0)</f>
        <v>0</v>
      </c>
      <c r="T2000" s="17">
        <f>IF(AND(M2000="Ready",OR(I2000="Approve proposed",AND(I2000="Use my price",AND(ISNUMBER(J2000),J2000&gt;0))),ISNUMBER(L2000),E2000&gt;0),R2000*(L2000/E2000-1)*(1-'Start Here'!$B$16),0)</f>
        <v>0</v>
      </c>
      <c r="U2000" t="str" s="6">
        <v>Missing local vendor; Local and Local Line prices differ</v>
      </c>
      <c r="V2000" t="str" s="21">
        <v>Yes</v>
      </c>
      <c r="W2000" t="str" s="21">
        <v>No</v>
      </c>
      <c r="X2000" s="22">
        <v>0</v>
      </c>
      <c r="Y2000" s="18">
        <v>2</v>
      </c>
      <c r="AB2000" t="str" s="6">
        <v>2026-10-01 10:41:27 UTC</v>
      </c>
      <c r="AC2000" t="str" s="6">
        <v>Local Line cache</v>
      </c>
      <c r="AD2000" s="23">
        <v>1157459</v>
      </c>
      <c r="AE2000" s="23">
        <v>1001260</v>
      </c>
      <c r="AF2000" t="str" s="23">
        <v>1157459:1001260:guest</v>
      </c>
      <c r="AG2000" t="str" s="23">
        <v>No</v>
      </c>
      <c r="AH2000" t="str" s="23">
        <v>No</v>
      </c>
      <c r="AI2000" s="18">
        <v>0</v>
      </c>
    </row>
    <row r="2001" ht="32" customHeight="1">
      <c r="A2001" t="str" s="7">
        <v>MISSING VENDOR</v>
      </c>
      <c r="B2001" t="str" s="7">
        <v>Asian Pears</v>
      </c>
      <c r="C2001" t="str" s="7">
        <v>1 lb</v>
      </c>
      <c r="D2001" t="str" s="7">
        <v>SNAP</v>
      </c>
      <c r="E2001" s="12">
        <v>2.8</v>
      </c>
      <c r="F2001" s="13">
        <v>2.8</v>
      </c>
      <c r="G2001" s="13">
        <f>IF(AND(ISNUMBER(E2001),ISNUMBER(F2001)),F2001-E2001,"")</f>
        <v>0</v>
      </c>
      <c r="H2001" s="14">
        <f>IF(AND(ISNUMBER(E2001),E2001&gt;0,ISNUMBER(F2001)),F2001/E2001-1,"")</f>
        <v>0</v>
      </c>
      <c r="I2001" t="str" s="15">
        <v>Keep current</v>
      </c>
      <c r="J2001" s="16"/>
      <c r="K2001" t="str" s="15">
        <v/>
      </c>
      <c r="L2001" s="17">
        <f>IF(AC2001="Local catalog","",IF(AG2001="Yes",IF(ISNUMBER(E2001),E2001,""),IF(I2001="Keep current",IF(ISNUMBER(E2001),E2001,""),IF(AH2001&lt;&gt;"Yes","",IF(I2001="Approve proposed",F2001,IF(AND(I2001="Use my price",AND(ISNUMBER(J2001),J2001&gt;0)),J2001,""))))))</f>
        <v>2.8</v>
      </c>
      <c r="M2001" t="str" s="7">
        <f>IF(AND(AG2001="Yes",OR(I2001="Approve proposed",I2001="Use my price")),"CHECK: protected price kept current",IF(OR(I2001="Unreviewed",I2001=""),"Pending review",IF(I2001="Hold","On hold",IF(I2001="Keep current",IF(ISNUMBER(E2001),"Kept current","CHECK: no confirmed current price"),IF(AH2001&lt;&gt;"Yes","CHECK: source needs review",IF(AND(I2001="Use my price",NOT(AND(ISNUMBER(J2001),J2001&gt;0))),"CHECK: enter a price above zero",IF(NOT(OR(I2001="Approve proposed",I2001="Use my price")),"CHECK: choose a listed decision",IF(OR(NOT(ISNUMBER(L2001)),L2001&lt;=0,NOT(ISNUMBER(Y2001)),Y2001&lt;=0,X2001&gt;=1),"CHECK: price or base unavailable",IF(L2001/(Y2001*(1-X2001))-1&lt;0,"CHECK: price below local base","Ready")))))))))</f>
        <v>Kept current</v>
      </c>
      <c r="N2001" s="18">
        <v>2.8</v>
      </c>
      <c r="O2001" s="19">
        <v>0.4</v>
      </c>
      <c r="P2001" s="14">
        <v>0.4</v>
      </c>
      <c r="Q2001" s="20">
        <f>IF(AND(ISNUMBER(L2001),ISNUMBER(Y2001),Y2001&gt;0,X2001&lt;1),ROUND(L2001/(Y2001*(1-X2001))-1,4),"")</f>
        <v>0.4</v>
      </c>
      <c r="R2001" s="12">
        <v>0</v>
      </c>
      <c r="S2001" s="13">
        <f>IF(AND(ISNUMBER(E2001),E2001&gt;0,ISNUMBER(F2001)),R2001*(F2001/E2001-1)*(1-'Start Here'!$B$16),0)</f>
        <v>0</v>
      </c>
      <c r="T2001" s="17">
        <f>IF(AND(M2001="Ready",OR(I2001="Approve proposed",AND(I2001="Use my price",AND(ISNUMBER(J2001),J2001&gt;0))),ISNUMBER(L2001),E2001&gt;0),R2001*(L2001/E2001-1)*(1-'Start Here'!$B$16),0)</f>
        <v>0</v>
      </c>
      <c r="U2001" t="str" s="6">
        <v>SNAP: preserve existing selling price; Missing local vendor</v>
      </c>
      <c r="V2001" t="str" s="21">
        <v>Yes</v>
      </c>
      <c r="W2001" t="str" s="21">
        <v>No</v>
      </c>
      <c r="X2001" s="22">
        <v>0</v>
      </c>
      <c r="Y2001" s="18">
        <v>2</v>
      </c>
      <c r="AB2001" t="str" s="6">
        <v>2026-10-01 10:41:27 UTC</v>
      </c>
      <c r="AC2001" t="str" s="6">
        <v>Local Line cache</v>
      </c>
      <c r="AD2001" s="23">
        <v>1157459</v>
      </c>
      <c r="AE2001" s="23">
        <v>1001260</v>
      </c>
      <c r="AF2001" t="str" s="23">
        <v>1157459:1001260:snap</v>
      </c>
      <c r="AG2001" t="str" s="23">
        <v>Yes</v>
      </c>
      <c r="AH2001" t="str" s="23">
        <v>No</v>
      </c>
      <c r="AI2001" s="18">
        <v>0</v>
      </c>
    </row>
    <row r="2002" ht="32" customHeight="1">
      <c r="A2002" t="str" s="7">
        <v>MISSING VENDOR</v>
      </c>
      <c r="B2002" t="str" s="7">
        <v>Banana Shallots</v>
      </c>
      <c r="C2002" t="str" s="7">
        <v>1 lb</v>
      </c>
      <c r="D2002" t="str" s="7">
        <v>Herd Share Members</v>
      </c>
      <c r="E2002" s="12">
        <v>4.9</v>
      </c>
      <c r="F2002" s="13">
        <v>4.9</v>
      </c>
      <c r="G2002" s="13">
        <f>IF(AND(ISNUMBER(E2002),ISNUMBER(F2002)),F2002-E2002,"")</f>
        <v>0</v>
      </c>
      <c r="H2002" s="14">
        <f>IF(AND(ISNUMBER(E2002),E2002&gt;0,ISNUMBER(F2002)),F2002/E2002-1,"")</f>
        <v>0</v>
      </c>
      <c r="I2002" t="str" s="15">
        <v>Hold</v>
      </c>
      <c r="J2002" s="16"/>
      <c r="K2002" t="str" s="15">
        <v/>
      </c>
      <c r="L2002" s="17" t="str">
        <f>IF(AC2002="Local catalog","",IF(AG2002="Yes",IF(ISNUMBER(E2002),E2002,""),IF(I2002="Keep current",IF(ISNUMBER(E2002),E2002,""),IF(AH2002&lt;&gt;"Yes","",IF(I2002="Approve proposed",F2002,IF(AND(I2002="Use my price",AND(ISNUMBER(J2002),J2002&gt;0)),J2002,""))))))</f>
        <v/>
      </c>
      <c r="M2002" t="str" s="7">
        <f>IF(AND(AG2002="Yes",OR(I2002="Approve proposed",I2002="Use my price")),"CHECK: protected price kept current",IF(OR(I2002="Unreviewed",I2002=""),"Pending review",IF(I2002="Hold","On hold",IF(I2002="Keep current",IF(ISNUMBER(E2002),"Kept current","CHECK: no confirmed current price"),IF(AH2002&lt;&gt;"Yes","CHECK: source needs review",IF(AND(I2002="Use my price",NOT(AND(ISNUMBER(J2002),J2002&gt;0))),"CHECK: enter a price above zero",IF(NOT(OR(I2002="Approve proposed",I2002="Use my price")),"CHECK: choose a listed decision",IF(OR(NOT(ISNUMBER(L2002)),L2002&lt;=0,NOT(ISNUMBER(Y2002)),Y2002&lt;=0,X2002&gt;=1),"CHECK: price or base unavailable",IF(L2002/(Y2002*(1-X2002))-1&lt;0,"CHECK: price below local base","Ready")))))))))</f>
        <v>On hold</v>
      </c>
      <c r="N2002" s="18">
        <v>4.9</v>
      </c>
      <c r="O2002" s="19">
        <v>0.4</v>
      </c>
      <c r="P2002" s="14">
        <v>0.4</v>
      </c>
      <c r="Q2002" s="20" t="str">
        <f>IF(AND(ISNUMBER(L2002),ISNUMBER(Y2002),Y2002&gt;0,X2002&lt;1),ROUND(L2002/(Y2002*(1-X2002))-1,4),"")</f>
        <v/>
      </c>
      <c r="R2002" s="12">
        <v>0</v>
      </c>
      <c r="S2002" s="13">
        <f>IF(AND(ISNUMBER(E2002),E2002&gt;0,ISNUMBER(F2002)),R2002*(F2002/E2002-1)*(1-'Start Here'!$B$16),0)</f>
        <v>0</v>
      </c>
      <c r="T2002" s="17">
        <f>IF(AND(M2002="Ready",OR(I2002="Approve proposed",AND(I2002="Use my price",AND(ISNUMBER(J2002),J2002&gt;0))),ISNUMBER(L2002),E2002&gt;0),R2002*(L2002/E2002-1)*(1-'Start Here'!$B$16),0)</f>
        <v>0</v>
      </c>
      <c r="U2002" t="str" s="6">
        <v>Missing local vendor</v>
      </c>
      <c r="V2002" t="str" s="21">
        <v>Yes</v>
      </c>
      <c r="W2002" t="str" s="21">
        <v>No</v>
      </c>
      <c r="X2002" s="22">
        <v>0</v>
      </c>
      <c r="Y2002" s="18">
        <v>3.5</v>
      </c>
      <c r="AB2002" t="str" s="6">
        <v>2026-10-01 10:41:27 UTC</v>
      </c>
      <c r="AC2002" t="str" s="6">
        <v>Local Line cache</v>
      </c>
      <c r="AD2002" s="23">
        <v>805903</v>
      </c>
      <c r="AE2002" s="23">
        <v>526961</v>
      </c>
      <c r="AF2002" t="str" s="23">
        <v>805903:526961:herdShare</v>
      </c>
      <c r="AG2002" t="str" s="23">
        <v>No</v>
      </c>
      <c r="AH2002" t="str" s="23">
        <v>No</v>
      </c>
      <c r="AI2002" s="18">
        <v>0</v>
      </c>
    </row>
    <row r="2003" ht="32" customHeight="1">
      <c r="A2003" t="str" s="7">
        <v>MISSING VENDOR</v>
      </c>
      <c r="B2003" t="str" s="7">
        <v>Banana Shallots</v>
      </c>
      <c r="C2003" t="str" s="7">
        <v>1 lb</v>
      </c>
      <c r="D2003" t="str" s="7">
        <v>CSA Members</v>
      </c>
      <c r="E2003" s="12">
        <v>4.9</v>
      </c>
      <c r="F2003" s="13">
        <v>4.9</v>
      </c>
      <c r="G2003" s="13">
        <f>IF(AND(ISNUMBER(E2003),ISNUMBER(F2003)),F2003-E2003,"")</f>
        <v>0</v>
      </c>
      <c r="H2003" s="14">
        <f>IF(AND(ISNUMBER(E2003),E2003&gt;0,ISNUMBER(F2003)),F2003/E2003-1,"")</f>
        <v>0</v>
      </c>
      <c r="I2003" t="str" s="15">
        <v>Hold</v>
      </c>
      <c r="J2003" s="16"/>
      <c r="K2003" t="str" s="15">
        <v/>
      </c>
      <c r="L2003" s="17" t="str">
        <f>IF(AC2003="Local catalog","",IF(AG2003="Yes",IF(ISNUMBER(E2003),E2003,""),IF(I2003="Keep current",IF(ISNUMBER(E2003),E2003,""),IF(AH2003&lt;&gt;"Yes","",IF(I2003="Approve proposed",F2003,IF(AND(I2003="Use my price",AND(ISNUMBER(J2003),J2003&gt;0)),J2003,""))))))</f>
        <v/>
      </c>
      <c r="M2003" t="str" s="7">
        <f>IF(AND(AG2003="Yes",OR(I2003="Approve proposed",I2003="Use my price")),"CHECK: protected price kept current",IF(OR(I2003="Unreviewed",I2003=""),"Pending review",IF(I2003="Hold","On hold",IF(I2003="Keep current",IF(ISNUMBER(E2003),"Kept current","CHECK: no confirmed current price"),IF(AH2003&lt;&gt;"Yes","CHECK: source needs review",IF(AND(I2003="Use my price",NOT(AND(ISNUMBER(J2003),J2003&gt;0))),"CHECK: enter a price above zero",IF(NOT(OR(I2003="Approve proposed",I2003="Use my price")),"CHECK: choose a listed decision",IF(OR(NOT(ISNUMBER(L2003)),L2003&lt;=0,NOT(ISNUMBER(Y2003)),Y2003&lt;=0,X2003&gt;=1),"CHECK: price or base unavailable",IF(L2003/(Y2003*(1-X2003))-1&lt;0,"CHECK: price below local base","Ready")))))))))</f>
        <v>On hold</v>
      </c>
      <c r="N2003" s="18">
        <v>4.9</v>
      </c>
      <c r="O2003" s="19">
        <v>0.4</v>
      </c>
      <c r="P2003" s="14">
        <v>0.4</v>
      </c>
      <c r="Q2003" s="20" t="str">
        <f>IF(AND(ISNUMBER(L2003),ISNUMBER(Y2003),Y2003&gt;0,X2003&lt;1),ROUND(L2003/(Y2003*(1-X2003))-1,4),"")</f>
        <v/>
      </c>
      <c r="R2003" s="12">
        <v>0</v>
      </c>
      <c r="S2003" s="13">
        <f>IF(AND(ISNUMBER(E2003),E2003&gt;0,ISNUMBER(F2003)),R2003*(F2003/E2003-1)*(1-'Start Here'!$B$16),0)</f>
        <v>0</v>
      </c>
      <c r="T2003" s="17">
        <f>IF(AND(M2003="Ready",OR(I2003="Approve proposed",AND(I2003="Use my price",AND(ISNUMBER(J2003),J2003&gt;0))),ISNUMBER(L2003),E2003&gt;0),R2003*(L2003/E2003-1)*(1-'Start Here'!$B$16),0)</f>
        <v>0</v>
      </c>
      <c r="U2003" t="str" s="6">
        <v>Missing local vendor</v>
      </c>
      <c r="V2003" t="str" s="21">
        <v>Yes</v>
      </c>
      <c r="W2003" t="str" s="21">
        <v>No</v>
      </c>
      <c r="X2003" s="22">
        <v>0</v>
      </c>
      <c r="Y2003" s="18">
        <v>3.5</v>
      </c>
      <c r="AB2003" t="str" s="6">
        <v>2026-10-01 10:41:27 UTC</v>
      </c>
      <c r="AC2003" t="str" s="6">
        <v>Local Line cache</v>
      </c>
      <c r="AD2003" s="23">
        <v>805903</v>
      </c>
      <c r="AE2003" s="23">
        <v>526961</v>
      </c>
      <c r="AF2003" t="str" s="23">
        <v>805903:526961:member</v>
      </c>
      <c r="AG2003" t="str" s="23">
        <v>No</v>
      </c>
      <c r="AH2003" t="str" s="23">
        <v>No</v>
      </c>
      <c r="AI2003" s="18">
        <v>0</v>
      </c>
    </row>
    <row r="2004" ht="32" customHeight="1">
      <c r="A2004" t="str" s="7">
        <v>MISSING VENDOR</v>
      </c>
      <c r="B2004" t="str" s="7">
        <v>Banana Shallots</v>
      </c>
      <c r="C2004" t="str" s="7">
        <v>1 lb</v>
      </c>
      <c r="D2004" t="str" s="7">
        <v>Guest Basket</v>
      </c>
      <c r="G2004" s="13" t="str">
        <f>IF(AND(ISNUMBER(E2004),ISNUMBER(F2004)),F2004-E2004,"")</f>
        <v/>
      </c>
      <c r="H2004" s="14" t="str">
        <f>IF(AND(ISNUMBER(E2004),E2004&gt;0,ISNUMBER(F2004)),F2004/E2004-1,"")</f>
        <v/>
      </c>
      <c r="I2004" t="str" s="15">
        <v>Hold</v>
      </c>
      <c r="J2004" s="24"/>
      <c r="K2004" t="str" s="15">
        <v/>
      </c>
      <c r="L2004" s="17" t="str">
        <f>IF(AC2004="Local catalog","",IF(AG2004="Yes",IF(ISNUMBER(E2004),E2004,""),IF(I2004="Keep current",IF(ISNUMBER(E2004),E2004,""),IF(AH2004&lt;&gt;"Yes","",IF(I2004="Approve proposed",F2004,IF(AND(I2004="Use my price",AND(ISNUMBER(J2004),J2004&gt;0)),J2004,""))))))</f>
        <v/>
      </c>
      <c r="M2004" t="str" s="7">
        <f>IF(AND(AG2004="Yes",OR(I2004="Approve proposed",I2004="Use my price")),"CHECK: protected price kept current",IF(OR(I2004="Unreviewed",I2004=""),"Pending review",IF(I2004="Hold","On hold",IF(I2004="Keep current",IF(ISNUMBER(E2004),"Kept current","CHECK: no confirmed current price"),IF(AH2004&lt;&gt;"Yes","CHECK: source needs review",IF(AND(I2004="Use my price",NOT(AND(ISNUMBER(J2004),J2004&gt;0))),"CHECK: enter a price above zero",IF(NOT(OR(I2004="Approve proposed",I2004="Use my price")),"CHECK: choose a listed decision",IF(OR(NOT(ISNUMBER(L2004)),L2004&lt;=0,NOT(ISNUMBER(Y2004)),Y2004&lt;=0,X2004&gt;=1),"CHECK: price or base unavailable",IF(L2004/(Y2004*(1-X2004))-1&lt;0,"CHECK: price below local base","Ready")))))))))</f>
        <v>On hold</v>
      </c>
      <c r="N2004" s="18">
        <v>5.42</v>
      </c>
      <c r="O2004" s="19">
        <v>0.55</v>
      </c>
      <c r="Q2004" s="20" t="str">
        <f>IF(AND(ISNUMBER(L2004),ISNUMBER(Y2004),Y2004&gt;0,X2004&lt;1),ROUND(L2004/(Y2004*(1-X2004))-1,4),"")</f>
        <v/>
      </c>
      <c r="R2004" s="12">
        <v>0</v>
      </c>
      <c r="S2004" s="13">
        <f>IF(AND(ISNUMBER(E2004),E2004&gt;0,ISNUMBER(F2004)),R2004*(F2004/E2004-1)*(1-'Start Here'!$B$16),0)</f>
        <v>0</v>
      </c>
      <c r="T2004" s="17">
        <f>IF(AND(M2004="Ready",OR(I2004="Approve proposed",AND(I2004="Use my price",AND(ISNUMBER(J2004),J2004&gt;0))),ISNUMBER(L2004),E2004&gt;0),R2004*(L2004/E2004-1)*(1-'Start Here'!$B$16),0)</f>
        <v>0</v>
      </c>
      <c r="U2004" t="str" s="6">
        <v>No confirmed Local Line price/list; local calculation is reference only; Missing local vendor</v>
      </c>
      <c r="V2004" t="str" s="21">
        <v>Yes</v>
      </c>
      <c r="W2004" t="str" s="21">
        <v>No</v>
      </c>
      <c r="X2004" s="22">
        <v>0</v>
      </c>
      <c r="Y2004" s="18">
        <v>3.5</v>
      </c>
      <c r="AB2004" t="str" s="6">
        <v/>
      </c>
      <c r="AC2004" t="str" s="6">
        <v>Local calculation only</v>
      </c>
      <c r="AD2004" s="23">
        <v>805903</v>
      </c>
      <c r="AE2004" s="23">
        <v>526961</v>
      </c>
      <c r="AF2004" t="str" s="23">
        <v>805903:526961:guest</v>
      </c>
      <c r="AG2004" t="str" s="23">
        <v>No</v>
      </c>
      <c r="AH2004" t="str" s="23">
        <v>No</v>
      </c>
      <c r="AI2004" s="18">
        <v>0</v>
      </c>
    </row>
    <row r="2005" ht="32" customHeight="1">
      <c r="A2005" t="str" s="7">
        <v>MISSING VENDOR</v>
      </c>
      <c r="B2005" t="str" s="7">
        <v>Banana Shallots</v>
      </c>
      <c r="C2005" t="str" s="7">
        <v>1 lb</v>
      </c>
      <c r="D2005" t="str" s="7">
        <v>SNAP</v>
      </c>
      <c r="E2005" s="12">
        <v>4.9</v>
      </c>
      <c r="F2005" s="13">
        <v>4.9</v>
      </c>
      <c r="G2005" s="13">
        <f>IF(AND(ISNUMBER(E2005),ISNUMBER(F2005)),F2005-E2005,"")</f>
        <v>0</v>
      </c>
      <c r="H2005" s="14">
        <f>IF(AND(ISNUMBER(E2005),E2005&gt;0,ISNUMBER(F2005)),F2005/E2005-1,"")</f>
        <v>0</v>
      </c>
      <c r="I2005" t="str" s="15">
        <v>Keep current</v>
      </c>
      <c r="J2005" s="16"/>
      <c r="K2005" t="str" s="15">
        <v/>
      </c>
      <c r="L2005" s="17">
        <f>IF(AC2005="Local catalog","",IF(AG2005="Yes",IF(ISNUMBER(E2005),E2005,""),IF(I2005="Keep current",IF(ISNUMBER(E2005),E2005,""),IF(AH2005&lt;&gt;"Yes","",IF(I2005="Approve proposed",F2005,IF(AND(I2005="Use my price",AND(ISNUMBER(J2005),J2005&gt;0)),J2005,""))))))</f>
        <v>4.9</v>
      </c>
      <c r="M2005" t="str" s="7">
        <f>IF(AND(AG2005="Yes",OR(I2005="Approve proposed",I2005="Use my price")),"CHECK: protected price kept current",IF(OR(I2005="Unreviewed",I2005=""),"Pending review",IF(I2005="Hold","On hold",IF(I2005="Keep current",IF(ISNUMBER(E2005),"Kept current","CHECK: no confirmed current price"),IF(AH2005&lt;&gt;"Yes","CHECK: source needs review",IF(AND(I2005="Use my price",NOT(AND(ISNUMBER(J2005),J2005&gt;0))),"CHECK: enter a price above zero",IF(NOT(OR(I2005="Approve proposed",I2005="Use my price")),"CHECK: choose a listed decision",IF(OR(NOT(ISNUMBER(L2005)),L2005&lt;=0,NOT(ISNUMBER(Y2005)),Y2005&lt;=0,X2005&gt;=1),"CHECK: price or base unavailable",IF(L2005/(Y2005*(1-X2005))-1&lt;0,"CHECK: price below local base","Ready")))))))))</f>
        <v>Kept current</v>
      </c>
      <c r="N2005" s="18">
        <v>4.9</v>
      </c>
      <c r="O2005" s="19">
        <v>0.4</v>
      </c>
      <c r="P2005" s="14">
        <v>0.4</v>
      </c>
      <c r="Q2005" s="20">
        <f>IF(AND(ISNUMBER(L2005),ISNUMBER(Y2005),Y2005&gt;0,X2005&lt;1),ROUND(L2005/(Y2005*(1-X2005))-1,4),"")</f>
        <v>0.4</v>
      </c>
      <c r="R2005" s="12">
        <v>0</v>
      </c>
      <c r="S2005" s="13">
        <f>IF(AND(ISNUMBER(E2005),E2005&gt;0,ISNUMBER(F2005)),R2005*(F2005/E2005-1)*(1-'Start Here'!$B$16),0)</f>
        <v>0</v>
      </c>
      <c r="T2005" s="17">
        <f>IF(AND(M2005="Ready",OR(I2005="Approve proposed",AND(I2005="Use my price",AND(ISNUMBER(J2005),J2005&gt;0))),ISNUMBER(L2005),E2005&gt;0),R2005*(L2005/E2005-1)*(1-'Start Here'!$B$16),0)</f>
        <v>0</v>
      </c>
      <c r="U2005" t="str" s="6">
        <v>SNAP: preserve existing selling price; Missing local vendor</v>
      </c>
      <c r="V2005" t="str" s="21">
        <v>Yes</v>
      </c>
      <c r="W2005" t="str" s="21">
        <v>No</v>
      </c>
      <c r="X2005" s="22">
        <v>0</v>
      </c>
      <c r="Y2005" s="18">
        <v>3.5</v>
      </c>
      <c r="AB2005" t="str" s="6">
        <v>2026-10-01 10:41:27 UTC</v>
      </c>
      <c r="AC2005" t="str" s="6">
        <v>Local Line cache</v>
      </c>
      <c r="AD2005" s="23">
        <v>805903</v>
      </c>
      <c r="AE2005" s="23">
        <v>526961</v>
      </c>
      <c r="AF2005" t="str" s="23">
        <v>805903:526961:snap</v>
      </c>
      <c r="AG2005" t="str" s="23">
        <v>Yes</v>
      </c>
      <c r="AH2005" t="str" s="23">
        <v>No</v>
      </c>
      <c r="AI2005" s="18">
        <v>0</v>
      </c>
    </row>
    <row r="2006" ht="32" customHeight="1">
      <c r="A2006" t="str" s="7">
        <v>MISSING VENDOR</v>
      </c>
      <c r="B2006" t="str" s="7">
        <v>Big Beef Slicer Tomato</v>
      </c>
      <c r="C2006" t="str" s="7">
        <v>1 lb</v>
      </c>
      <c r="D2006" t="str" s="7">
        <v>Herd Share Members</v>
      </c>
      <c r="E2006" s="12">
        <v>4.2</v>
      </c>
      <c r="F2006" s="13">
        <v>4.2</v>
      </c>
      <c r="G2006" s="13">
        <f>IF(AND(ISNUMBER(E2006),ISNUMBER(F2006)),F2006-E2006,"")</f>
        <v>0</v>
      </c>
      <c r="H2006" s="14">
        <f>IF(AND(ISNUMBER(E2006),E2006&gt;0,ISNUMBER(F2006)),F2006/E2006-1,"")</f>
        <v>0</v>
      </c>
      <c r="I2006" t="str" s="15">
        <v>Hold</v>
      </c>
      <c r="J2006" s="16"/>
      <c r="K2006" t="str" s="15">
        <v/>
      </c>
      <c r="L2006" s="17" t="str">
        <f>IF(AC2006="Local catalog","",IF(AG2006="Yes",IF(ISNUMBER(E2006),E2006,""),IF(I2006="Keep current",IF(ISNUMBER(E2006),E2006,""),IF(AH2006&lt;&gt;"Yes","",IF(I2006="Approve proposed",F2006,IF(AND(I2006="Use my price",AND(ISNUMBER(J2006),J2006&gt;0)),J2006,""))))))</f>
        <v/>
      </c>
      <c r="M2006" t="str" s="7">
        <f>IF(AND(AG2006="Yes",OR(I2006="Approve proposed",I2006="Use my price")),"CHECK: protected price kept current",IF(OR(I2006="Unreviewed",I2006=""),"Pending review",IF(I2006="Hold","On hold",IF(I2006="Keep current",IF(ISNUMBER(E2006),"Kept current","CHECK: no confirmed current price"),IF(AH2006&lt;&gt;"Yes","CHECK: source needs review",IF(AND(I2006="Use my price",NOT(AND(ISNUMBER(J2006),J2006&gt;0))),"CHECK: enter a price above zero",IF(NOT(OR(I2006="Approve proposed",I2006="Use my price")),"CHECK: choose a listed decision",IF(OR(NOT(ISNUMBER(L2006)),L2006&lt;=0,NOT(ISNUMBER(Y2006)),Y2006&lt;=0,X2006&gt;=1),"CHECK: price or base unavailable",IF(L2006/(Y2006*(1-X2006))-1&lt;0,"CHECK: price below local base","Ready")))))))))</f>
        <v>On hold</v>
      </c>
      <c r="N2006" s="18">
        <v>4.2</v>
      </c>
      <c r="O2006" s="19">
        <v>0.4</v>
      </c>
      <c r="P2006" s="14">
        <v>0.4</v>
      </c>
      <c r="Q2006" s="20" t="str">
        <f>IF(AND(ISNUMBER(L2006),ISNUMBER(Y2006),Y2006&gt;0,X2006&lt;1),ROUND(L2006/(Y2006*(1-X2006))-1,4),"")</f>
        <v/>
      </c>
      <c r="R2006" s="12">
        <v>0</v>
      </c>
      <c r="S2006" s="13">
        <f>IF(AND(ISNUMBER(E2006),E2006&gt;0,ISNUMBER(F2006)),R2006*(F2006/E2006-1)*(1-'Start Here'!$B$16),0)</f>
        <v>0</v>
      </c>
      <c r="T2006" s="17">
        <f>IF(AND(M2006="Ready",OR(I2006="Approve proposed",AND(I2006="Use my price",AND(ISNUMBER(J2006),J2006&gt;0))),ISNUMBER(L2006),E2006&gt;0),R2006*(L2006/E2006-1)*(1-'Start Here'!$B$16),0)</f>
        <v>0</v>
      </c>
      <c r="U2006" t="str" s="6">
        <v>Missing local vendor; Currently hidden; do not activate automatically</v>
      </c>
      <c r="V2006" t="str" s="21">
        <v>No</v>
      </c>
      <c r="W2006" t="str" s="21">
        <v>No</v>
      </c>
      <c r="X2006" s="22">
        <v>0</v>
      </c>
      <c r="Y2006" s="18">
        <v>3</v>
      </c>
      <c r="AB2006" t="str" s="6">
        <v>2026-10-01 10:41:27 UTC</v>
      </c>
      <c r="AC2006" t="str" s="6">
        <v>Local Line cache</v>
      </c>
      <c r="AD2006" s="23">
        <v>1148845</v>
      </c>
      <c r="AE2006" s="23">
        <v>989644</v>
      </c>
      <c r="AF2006" t="str" s="23">
        <v>1148845:989644:herdShare</v>
      </c>
      <c r="AG2006" t="str" s="23">
        <v>No</v>
      </c>
      <c r="AH2006" t="str" s="23">
        <v>No</v>
      </c>
      <c r="AI2006" s="18">
        <v>0</v>
      </c>
    </row>
    <row r="2007" ht="32" customHeight="1">
      <c r="A2007" t="str" s="7">
        <v>MISSING VENDOR</v>
      </c>
      <c r="B2007" t="str" s="7">
        <v>Big Beef Slicer Tomato</v>
      </c>
      <c r="C2007" t="str" s="7">
        <v>1 lb</v>
      </c>
      <c r="D2007" t="str" s="7">
        <v>CSA Members</v>
      </c>
      <c r="G2007" s="13" t="str">
        <f>IF(AND(ISNUMBER(E2007),ISNUMBER(F2007)),F2007-E2007,"")</f>
        <v/>
      </c>
      <c r="H2007" s="14" t="str">
        <f>IF(AND(ISNUMBER(E2007),E2007&gt;0,ISNUMBER(F2007)),F2007/E2007-1,"")</f>
        <v/>
      </c>
      <c r="I2007" t="str" s="15">
        <v>Hold</v>
      </c>
      <c r="J2007" s="24"/>
      <c r="K2007" t="str" s="15">
        <v/>
      </c>
      <c r="L2007" s="17" t="str">
        <f>IF(AC2007="Local catalog","",IF(AG2007="Yes",IF(ISNUMBER(E2007),E2007,""),IF(I2007="Keep current",IF(ISNUMBER(E2007),E2007,""),IF(AH2007&lt;&gt;"Yes","",IF(I2007="Approve proposed",F2007,IF(AND(I2007="Use my price",AND(ISNUMBER(J2007),J2007&gt;0)),J2007,""))))))</f>
        <v/>
      </c>
      <c r="M2007" t="str" s="7">
        <f>IF(AND(AG2007="Yes",OR(I2007="Approve proposed",I2007="Use my price")),"CHECK: protected price kept current",IF(OR(I2007="Unreviewed",I2007=""),"Pending review",IF(I2007="Hold","On hold",IF(I2007="Keep current",IF(ISNUMBER(E2007),"Kept current","CHECK: no confirmed current price"),IF(AH2007&lt;&gt;"Yes","CHECK: source needs review",IF(AND(I2007="Use my price",NOT(AND(ISNUMBER(J2007),J2007&gt;0))),"CHECK: enter a price above zero",IF(NOT(OR(I2007="Approve proposed",I2007="Use my price")),"CHECK: choose a listed decision",IF(OR(NOT(ISNUMBER(L2007)),L2007&lt;=0,NOT(ISNUMBER(Y2007)),Y2007&lt;=0,X2007&gt;=1),"CHECK: price or base unavailable",IF(L2007/(Y2007*(1-X2007))-1&lt;0,"CHECK: price below local base","Ready")))))))))</f>
        <v>On hold</v>
      </c>
      <c r="N2007" s="18">
        <v>4.2</v>
      </c>
      <c r="O2007" s="19">
        <v>0.4</v>
      </c>
      <c r="Q2007" s="20" t="str">
        <f>IF(AND(ISNUMBER(L2007),ISNUMBER(Y2007),Y2007&gt;0,X2007&lt;1),ROUND(L2007/(Y2007*(1-X2007))-1,4),"")</f>
        <v/>
      </c>
      <c r="R2007" s="12">
        <v>0</v>
      </c>
      <c r="S2007" s="13">
        <f>IF(AND(ISNUMBER(E2007),E2007&gt;0,ISNUMBER(F2007)),R2007*(F2007/E2007-1)*(1-'Start Here'!$B$16),0)</f>
        <v>0</v>
      </c>
      <c r="T2007" s="17">
        <f>IF(AND(M2007="Ready",OR(I2007="Approve proposed",AND(I2007="Use my price",AND(ISNUMBER(J2007),J2007&gt;0))),ISNUMBER(L2007),E2007&gt;0),R2007*(L2007/E2007-1)*(1-'Start Here'!$B$16),0)</f>
        <v>0</v>
      </c>
      <c r="U2007" t="str" s="6">
        <v>No confirmed Local Line price/list; local calculation is reference only; Missing local vendor; Currently hidden; do not activate automatically</v>
      </c>
      <c r="V2007" t="str" s="21">
        <v>No</v>
      </c>
      <c r="W2007" t="str" s="21">
        <v>No</v>
      </c>
      <c r="X2007" s="22">
        <v>0</v>
      </c>
      <c r="Y2007" s="18">
        <v>3</v>
      </c>
      <c r="AB2007" t="str" s="6">
        <v/>
      </c>
      <c r="AC2007" t="str" s="6">
        <v>Local calculation only</v>
      </c>
      <c r="AD2007" s="23">
        <v>1148845</v>
      </c>
      <c r="AE2007" s="23">
        <v>989644</v>
      </c>
      <c r="AF2007" t="str" s="23">
        <v>1148845:989644:member</v>
      </c>
      <c r="AG2007" t="str" s="23">
        <v>No</v>
      </c>
      <c r="AH2007" t="str" s="23">
        <v>No</v>
      </c>
      <c r="AI2007" s="18">
        <v>0</v>
      </c>
    </row>
    <row r="2008" ht="32" customHeight="1">
      <c r="A2008" t="str" s="7">
        <v>MISSING VENDOR</v>
      </c>
      <c r="B2008" t="str" s="7">
        <v>Big Beef Slicer Tomato</v>
      </c>
      <c r="C2008" t="str" s="7">
        <v>1 lb</v>
      </c>
      <c r="D2008" t="str" s="7">
        <v>Guest Basket</v>
      </c>
      <c r="E2008" s="12">
        <v>4.2</v>
      </c>
      <c r="F2008" s="13">
        <v>4.2</v>
      </c>
      <c r="G2008" s="13">
        <f>IF(AND(ISNUMBER(E2008),ISNUMBER(F2008)),F2008-E2008,"")</f>
        <v>0</v>
      </c>
      <c r="H2008" s="14">
        <f>IF(AND(ISNUMBER(E2008),E2008&gt;0,ISNUMBER(F2008)),F2008/E2008-1,"")</f>
        <v>0</v>
      </c>
      <c r="I2008" t="str" s="15">
        <v>Hold</v>
      </c>
      <c r="J2008" s="16"/>
      <c r="K2008" t="str" s="15">
        <v/>
      </c>
      <c r="L2008" s="17" t="str">
        <f>IF(AC2008="Local catalog","",IF(AG2008="Yes",IF(ISNUMBER(E2008),E2008,""),IF(I2008="Keep current",IF(ISNUMBER(E2008),E2008,""),IF(AH2008&lt;&gt;"Yes","",IF(I2008="Approve proposed",F2008,IF(AND(I2008="Use my price",AND(ISNUMBER(J2008),J2008&gt;0)),J2008,""))))))</f>
        <v/>
      </c>
      <c r="M2008" t="str" s="7">
        <f>IF(AND(AG2008="Yes",OR(I2008="Approve proposed",I2008="Use my price")),"CHECK: protected price kept current",IF(OR(I2008="Unreviewed",I2008=""),"Pending review",IF(I2008="Hold","On hold",IF(I2008="Keep current",IF(ISNUMBER(E2008),"Kept current","CHECK: no confirmed current price"),IF(AH2008&lt;&gt;"Yes","CHECK: source needs review",IF(AND(I2008="Use my price",NOT(AND(ISNUMBER(J2008),J2008&gt;0))),"CHECK: enter a price above zero",IF(NOT(OR(I2008="Approve proposed",I2008="Use my price")),"CHECK: choose a listed decision",IF(OR(NOT(ISNUMBER(L2008)),L2008&lt;=0,NOT(ISNUMBER(Y2008)),Y2008&lt;=0,X2008&gt;=1),"CHECK: price or base unavailable",IF(L2008/(Y2008*(1-X2008))-1&lt;0,"CHECK: price below local base","Ready")))))))))</f>
        <v>On hold</v>
      </c>
      <c r="N2008" s="18">
        <v>4.65</v>
      </c>
      <c r="O2008" s="19">
        <v>0.55</v>
      </c>
      <c r="P2008" s="14">
        <v>0.4</v>
      </c>
      <c r="Q2008" s="20" t="str">
        <f>IF(AND(ISNUMBER(L2008),ISNUMBER(Y2008),Y2008&gt;0,X2008&lt;1),ROUND(L2008/(Y2008*(1-X2008))-1,4),"")</f>
        <v/>
      </c>
      <c r="R2008" s="12">
        <v>0</v>
      </c>
      <c r="S2008" s="13">
        <f>IF(AND(ISNUMBER(E2008),E2008&gt;0,ISNUMBER(F2008)),R2008*(F2008/E2008-1)*(1-'Start Here'!$B$16),0)</f>
        <v>0</v>
      </c>
      <c r="T2008" s="17">
        <f>IF(AND(M2008="Ready",OR(I2008="Approve proposed",AND(I2008="Use my price",AND(ISNUMBER(J2008),J2008&gt;0))),ISNUMBER(L2008),E2008&gt;0),R2008*(L2008/E2008-1)*(1-'Start Here'!$B$16),0)</f>
        <v>0</v>
      </c>
      <c r="U2008" t="str" s="6">
        <v>Missing local vendor; Local and Local Line prices differ; Currently hidden; do not activate automatically</v>
      </c>
      <c r="V2008" t="str" s="21">
        <v>No</v>
      </c>
      <c r="W2008" t="str" s="21">
        <v>No</v>
      </c>
      <c r="X2008" s="22">
        <v>0</v>
      </c>
      <c r="Y2008" s="18">
        <v>3</v>
      </c>
      <c r="AB2008" t="str" s="6">
        <v>2026-10-01 10:41:27 UTC</v>
      </c>
      <c r="AC2008" t="str" s="6">
        <v>Local Line cache</v>
      </c>
      <c r="AD2008" s="23">
        <v>1148845</v>
      </c>
      <c r="AE2008" s="23">
        <v>989644</v>
      </c>
      <c r="AF2008" t="str" s="23">
        <v>1148845:989644:guest</v>
      </c>
      <c r="AG2008" t="str" s="23">
        <v>No</v>
      </c>
      <c r="AH2008" t="str" s="23">
        <v>No</v>
      </c>
      <c r="AI2008" s="18">
        <v>0</v>
      </c>
    </row>
    <row r="2009" ht="32" customHeight="1">
      <c r="A2009" t="str" s="7">
        <v>MISSING VENDOR</v>
      </c>
      <c r="B2009" t="str" s="7">
        <v>Big Beef Slicer Tomato</v>
      </c>
      <c r="C2009" t="str" s="7">
        <v>1 lb</v>
      </c>
      <c r="D2009" t="str" s="7">
        <v>SNAP</v>
      </c>
      <c r="E2009" s="12">
        <v>4.2</v>
      </c>
      <c r="F2009" s="13">
        <v>4.2</v>
      </c>
      <c r="G2009" s="13">
        <f>IF(AND(ISNUMBER(E2009),ISNUMBER(F2009)),F2009-E2009,"")</f>
        <v>0</v>
      </c>
      <c r="H2009" s="14">
        <f>IF(AND(ISNUMBER(E2009),E2009&gt;0,ISNUMBER(F2009)),F2009/E2009-1,"")</f>
        <v>0</v>
      </c>
      <c r="I2009" t="str" s="15">
        <v>Keep current</v>
      </c>
      <c r="J2009" s="16"/>
      <c r="K2009" t="str" s="15">
        <v/>
      </c>
      <c r="L2009" s="17">
        <f>IF(AC2009="Local catalog","",IF(AG2009="Yes",IF(ISNUMBER(E2009),E2009,""),IF(I2009="Keep current",IF(ISNUMBER(E2009),E2009,""),IF(AH2009&lt;&gt;"Yes","",IF(I2009="Approve proposed",F2009,IF(AND(I2009="Use my price",AND(ISNUMBER(J2009),J2009&gt;0)),J2009,""))))))</f>
        <v>4.2</v>
      </c>
      <c r="M2009" t="str" s="7">
        <f>IF(AND(AG2009="Yes",OR(I2009="Approve proposed",I2009="Use my price")),"CHECK: protected price kept current",IF(OR(I2009="Unreviewed",I2009=""),"Pending review",IF(I2009="Hold","On hold",IF(I2009="Keep current",IF(ISNUMBER(E2009),"Kept current","CHECK: no confirmed current price"),IF(AH2009&lt;&gt;"Yes","CHECK: source needs review",IF(AND(I2009="Use my price",NOT(AND(ISNUMBER(J2009),J2009&gt;0))),"CHECK: enter a price above zero",IF(NOT(OR(I2009="Approve proposed",I2009="Use my price")),"CHECK: choose a listed decision",IF(OR(NOT(ISNUMBER(L2009)),L2009&lt;=0,NOT(ISNUMBER(Y2009)),Y2009&lt;=0,X2009&gt;=1),"CHECK: price or base unavailable",IF(L2009/(Y2009*(1-X2009))-1&lt;0,"CHECK: price below local base","Ready")))))))))</f>
        <v>Kept current</v>
      </c>
      <c r="N2009" s="18">
        <v>4.2</v>
      </c>
      <c r="O2009" s="19">
        <v>0.4</v>
      </c>
      <c r="P2009" s="14">
        <v>0.4</v>
      </c>
      <c r="Q2009" s="20">
        <f>IF(AND(ISNUMBER(L2009),ISNUMBER(Y2009),Y2009&gt;0,X2009&lt;1),ROUND(L2009/(Y2009*(1-X2009))-1,4),"")</f>
        <v>0.4</v>
      </c>
      <c r="R2009" s="12">
        <v>0</v>
      </c>
      <c r="S2009" s="13">
        <f>IF(AND(ISNUMBER(E2009),E2009&gt;0,ISNUMBER(F2009)),R2009*(F2009/E2009-1)*(1-'Start Here'!$B$16),0)</f>
        <v>0</v>
      </c>
      <c r="T2009" s="17">
        <f>IF(AND(M2009="Ready",OR(I2009="Approve proposed",AND(I2009="Use my price",AND(ISNUMBER(J2009),J2009&gt;0))),ISNUMBER(L2009),E2009&gt;0),R2009*(L2009/E2009-1)*(1-'Start Here'!$B$16),0)</f>
        <v>0</v>
      </c>
      <c r="U2009" t="str" s="6">
        <v>SNAP: preserve existing selling price; Missing local vendor; Currently hidden; do not activate automatically</v>
      </c>
      <c r="V2009" t="str" s="21">
        <v>No</v>
      </c>
      <c r="W2009" t="str" s="21">
        <v>No</v>
      </c>
      <c r="X2009" s="22">
        <v>0</v>
      </c>
      <c r="Y2009" s="18">
        <v>3</v>
      </c>
      <c r="AB2009" t="str" s="6">
        <v>2026-10-01 10:41:27 UTC</v>
      </c>
      <c r="AC2009" t="str" s="6">
        <v>Local Line cache</v>
      </c>
      <c r="AD2009" s="23">
        <v>1148845</v>
      </c>
      <c r="AE2009" s="23">
        <v>989644</v>
      </c>
      <c r="AF2009" t="str" s="23">
        <v>1148845:989644:snap</v>
      </c>
      <c r="AG2009" t="str" s="23">
        <v>Yes</v>
      </c>
      <c r="AH2009" t="str" s="23">
        <v>No</v>
      </c>
      <c r="AI2009" s="18">
        <v>0</v>
      </c>
    </row>
    <row r="2010" ht="32" customHeight="1">
      <c r="A2010" t="str" s="7">
        <v>MISSING VENDOR</v>
      </c>
      <c r="B2010" t="str" s="7">
        <v>Black Gravenstein Apples</v>
      </c>
      <c r="C2010" t="str" s="7">
        <v>1 lb</v>
      </c>
      <c r="D2010" t="str" s="7">
        <v>Herd Share Members</v>
      </c>
      <c r="E2010" s="12">
        <v>2.1</v>
      </c>
      <c r="F2010" s="13">
        <v>2.1</v>
      </c>
      <c r="G2010" s="13">
        <f>IF(AND(ISNUMBER(E2010),ISNUMBER(F2010)),F2010-E2010,"")</f>
        <v>0</v>
      </c>
      <c r="H2010" s="14">
        <f>IF(AND(ISNUMBER(E2010),E2010&gt;0,ISNUMBER(F2010)),F2010/E2010-1,"")</f>
        <v>0</v>
      </c>
      <c r="I2010" t="str" s="15">
        <v>Hold</v>
      </c>
      <c r="J2010" s="16"/>
      <c r="K2010" t="str" s="15">
        <v/>
      </c>
      <c r="L2010" s="17" t="str">
        <f>IF(AC2010="Local catalog","",IF(AG2010="Yes",IF(ISNUMBER(E2010),E2010,""),IF(I2010="Keep current",IF(ISNUMBER(E2010),E2010,""),IF(AH2010&lt;&gt;"Yes","",IF(I2010="Approve proposed",F2010,IF(AND(I2010="Use my price",AND(ISNUMBER(J2010),J2010&gt;0)),J2010,""))))))</f>
        <v/>
      </c>
      <c r="M2010" t="str" s="7">
        <f>IF(AND(AG2010="Yes",OR(I2010="Approve proposed",I2010="Use my price")),"CHECK: protected price kept current",IF(OR(I2010="Unreviewed",I2010=""),"Pending review",IF(I2010="Hold","On hold",IF(I2010="Keep current",IF(ISNUMBER(E2010),"Kept current","CHECK: no confirmed current price"),IF(AH2010&lt;&gt;"Yes","CHECK: source needs review",IF(AND(I2010="Use my price",NOT(AND(ISNUMBER(J2010),J2010&gt;0))),"CHECK: enter a price above zero",IF(NOT(OR(I2010="Approve proposed",I2010="Use my price")),"CHECK: choose a listed decision",IF(OR(NOT(ISNUMBER(L2010)),L2010&lt;=0,NOT(ISNUMBER(Y2010)),Y2010&lt;=0,X2010&gt;=1),"CHECK: price or base unavailable",IF(L2010/(Y2010*(1-X2010))-1&lt;0,"CHECK: price below local base","Ready")))))))))</f>
        <v>On hold</v>
      </c>
      <c r="N2010" s="18">
        <v>2.1</v>
      </c>
      <c r="O2010" s="19">
        <v>0.4</v>
      </c>
      <c r="P2010" s="14">
        <v>0.4</v>
      </c>
      <c r="Q2010" s="20" t="str">
        <f>IF(AND(ISNUMBER(L2010),ISNUMBER(Y2010),Y2010&gt;0,X2010&lt;1),ROUND(L2010/(Y2010*(1-X2010))-1,4),"")</f>
        <v/>
      </c>
      <c r="R2010" s="12">
        <v>0</v>
      </c>
      <c r="S2010" s="13">
        <f>IF(AND(ISNUMBER(E2010),E2010&gt;0,ISNUMBER(F2010)),R2010*(F2010/E2010-1)*(1-'Start Here'!$B$16),0)</f>
        <v>0</v>
      </c>
      <c r="T2010" s="17">
        <f>IF(AND(M2010="Ready",OR(I2010="Approve proposed",AND(I2010="Use my price",AND(ISNUMBER(J2010),J2010&gt;0))),ISNUMBER(L2010),E2010&gt;0),R2010*(L2010/E2010-1)*(1-'Start Here'!$B$16),0)</f>
        <v>0</v>
      </c>
      <c r="U2010" t="str" s="6">
        <v>Missing local vendor; Currently hidden; do not activate automatically</v>
      </c>
      <c r="V2010" t="str" s="21">
        <v>No</v>
      </c>
      <c r="W2010" t="str" s="21">
        <v>No</v>
      </c>
      <c r="X2010" s="22">
        <v>0</v>
      </c>
      <c r="Y2010" s="18">
        <v>1.5</v>
      </c>
      <c r="AB2010" t="str" s="6">
        <v>2026-10-01 10:41:27 UTC</v>
      </c>
      <c r="AC2010" t="str" s="6">
        <v>Local Line cache</v>
      </c>
      <c r="AD2010" s="23">
        <v>1157457</v>
      </c>
      <c r="AE2010" s="23">
        <v>1001258</v>
      </c>
      <c r="AF2010" t="str" s="23">
        <v>1157457:1001258:herdShare</v>
      </c>
      <c r="AG2010" t="str" s="23">
        <v>No</v>
      </c>
      <c r="AH2010" t="str" s="23">
        <v>No</v>
      </c>
      <c r="AI2010" s="18">
        <v>0</v>
      </c>
    </row>
    <row r="2011" ht="32" customHeight="1">
      <c r="A2011" t="str" s="7">
        <v>MISSING VENDOR</v>
      </c>
      <c r="B2011" t="str" s="7">
        <v>Black Gravenstein Apples</v>
      </c>
      <c r="C2011" t="str" s="7">
        <v>1 lb</v>
      </c>
      <c r="D2011" t="str" s="7">
        <v>CSA Members</v>
      </c>
      <c r="G2011" s="13" t="str">
        <f>IF(AND(ISNUMBER(E2011),ISNUMBER(F2011)),F2011-E2011,"")</f>
        <v/>
      </c>
      <c r="H2011" s="14" t="str">
        <f>IF(AND(ISNUMBER(E2011),E2011&gt;0,ISNUMBER(F2011)),F2011/E2011-1,"")</f>
        <v/>
      </c>
      <c r="I2011" t="str" s="15">
        <v>Hold</v>
      </c>
      <c r="J2011" s="24"/>
      <c r="K2011" t="str" s="15">
        <v/>
      </c>
      <c r="L2011" s="17" t="str">
        <f>IF(AC2011="Local catalog","",IF(AG2011="Yes",IF(ISNUMBER(E2011),E2011,""),IF(I2011="Keep current",IF(ISNUMBER(E2011),E2011,""),IF(AH2011&lt;&gt;"Yes","",IF(I2011="Approve proposed",F2011,IF(AND(I2011="Use my price",AND(ISNUMBER(J2011),J2011&gt;0)),J2011,""))))))</f>
        <v/>
      </c>
      <c r="M2011" t="str" s="7">
        <f>IF(AND(AG2011="Yes",OR(I2011="Approve proposed",I2011="Use my price")),"CHECK: protected price kept current",IF(OR(I2011="Unreviewed",I2011=""),"Pending review",IF(I2011="Hold","On hold",IF(I2011="Keep current",IF(ISNUMBER(E2011),"Kept current","CHECK: no confirmed current price"),IF(AH2011&lt;&gt;"Yes","CHECK: source needs review",IF(AND(I2011="Use my price",NOT(AND(ISNUMBER(J2011),J2011&gt;0))),"CHECK: enter a price above zero",IF(NOT(OR(I2011="Approve proposed",I2011="Use my price")),"CHECK: choose a listed decision",IF(OR(NOT(ISNUMBER(L2011)),L2011&lt;=0,NOT(ISNUMBER(Y2011)),Y2011&lt;=0,X2011&gt;=1),"CHECK: price or base unavailable",IF(L2011/(Y2011*(1-X2011))-1&lt;0,"CHECK: price below local base","Ready")))))))))</f>
        <v>On hold</v>
      </c>
      <c r="N2011" s="18">
        <v>2.1</v>
      </c>
      <c r="O2011" s="19">
        <v>0.4</v>
      </c>
      <c r="Q2011" s="20" t="str">
        <f>IF(AND(ISNUMBER(L2011),ISNUMBER(Y2011),Y2011&gt;0,X2011&lt;1),ROUND(L2011/(Y2011*(1-X2011))-1,4),"")</f>
        <v/>
      </c>
      <c r="R2011" s="12">
        <v>0</v>
      </c>
      <c r="S2011" s="13">
        <f>IF(AND(ISNUMBER(E2011),E2011&gt;0,ISNUMBER(F2011)),R2011*(F2011/E2011-1)*(1-'Start Here'!$B$16),0)</f>
        <v>0</v>
      </c>
      <c r="T2011" s="17">
        <f>IF(AND(M2011="Ready",OR(I2011="Approve proposed",AND(I2011="Use my price",AND(ISNUMBER(J2011),J2011&gt;0))),ISNUMBER(L2011),E2011&gt;0),R2011*(L2011/E2011-1)*(1-'Start Here'!$B$16),0)</f>
        <v>0</v>
      </c>
      <c r="U2011" t="str" s="6">
        <v>No confirmed Local Line price/list; local calculation is reference only; Missing local vendor; Currently hidden; do not activate automatically</v>
      </c>
      <c r="V2011" t="str" s="21">
        <v>No</v>
      </c>
      <c r="W2011" t="str" s="21">
        <v>No</v>
      </c>
      <c r="X2011" s="22">
        <v>0</v>
      </c>
      <c r="Y2011" s="18">
        <v>1.5</v>
      </c>
      <c r="AB2011" t="str" s="6">
        <v/>
      </c>
      <c r="AC2011" t="str" s="6">
        <v>Local calculation only</v>
      </c>
      <c r="AD2011" s="23">
        <v>1157457</v>
      </c>
      <c r="AE2011" s="23">
        <v>1001258</v>
      </c>
      <c r="AF2011" t="str" s="23">
        <v>1157457:1001258:member</v>
      </c>
      <c r="AG2011" t="str" s="23">
        <v>No</v>
      </c>
      <c r="AH2011" t="str" s="23">
        <v>No</v>
      </c>
      <c r="AI2011" s="18">
        <v>0</v>
      </c>
    </row>
    <row r="2012" ht="32" customHeight="1">
      <c r="A2012" t="str" s="7">
        <v>MISSING VENDOR</v>
      </c>
      <c r="B2012" t="str" s="7">
        <v>Black Gravenstein Apples</v>
      </c>
      <c r="C2012" t="str" s="7">
        <v>1 lb</v>
      </c>
      <c r="D2012" t="str" s="7">
        <v>Guest Basket</v>
      </c>
      <c r="E2012" s="12">
        <v>2.1</v>
      </c>
      <c r="F2012" s="13">
        <v>2.1</v>
      </c>
      <c r="G2012" s="13">
        <f>IF(AND(ISNUMBER(E2012),ISNUMBER(F2012)),F2012-E2012,"")</f>
        <v>0</v>
      </c>
      <c r="H2012" s="14">
        <f>IF(AND(ISNUMBER(E2012),E2012&gt;0,ISNUMBER(F2012)),F2012/E2012-1,"")</f>
        <v>0</v>
      </c>
      <c r="I2012" t="str" s="15">
        <v>Hold</v>
      </c>
      <c r="J2012" s="16"/>
      <c r="K2012" t="str" s="15">
        <v/>
      </c>
      <c r="L2012" s="17" t="str">
        <f>IF(AC2012="Local catalog","",IF(AG2012="Yes",IF(ISNUMBER(E2012),E2012,""),IF(I2012="Keep current",IF(ISNUMBER(E2012),E2012,""),IF(AH2012&lt;&gt;"Yes","",IF(I2012="Approve proposed",F2012,IF(AND(I2012="Use my price",AND(ISNUMBER(J2012),J2012&gt;0)),J2012,""))))))</f>
        <v/>
      </c>
      <c r="M2012" t="str" s="7">
        <f>IF(AND(AG2012="Yes",OR(I2012="Approve proposed",I2012="Use my price")),"CHECK: protected price kept current",IF(OR(I2012="Unreviewed",I2012=""),"Pending review",IF(I2012="Hold","On hold",IF(I2012="Keep current",IF(ISNUMBER(E2012),"Kept current","CHECK: no confirmed current price"),IF(AH2012&lt;&gt;"Yes","CHECK: source needs review",IF(AND(I2012="Use my price",NOT(AND(ISNUMBER(J2012),J2012&gt;0))),"CHECK: enter a price above zero",IF(NOT(OR(I2012="Approve proposed",I2012="Use my price")),"CHECK: choose a listed decision",IF(OR(NOT(ISNUMBER(L2012)),L2012&lt;=0,NOT(ISNUMBER(Y2012)),Y2012&lt;=0,X2012&gt;=1),"CHECK: price or base unavailable",IF(L2012/(Y2012*(1-X2012))-1&lt;0,"CHECK: price below local base","Ready")))))))))</f>
        <v>On hold</v>
      </c>
      <c r="N2012" s="18">
        <v>2.33</v>
      </c>
      <c r="O2012" s="19">
        <v>0.55</v>
      </c>
      <c r="P2012" s="14">
        <v>0.4</v>
      </c>
      <c r="Q2012" s="20" t="str">
        <f>IF(AND(ISNUMBER(L2012),ISNUMBER(Y2012),Y2012&gt;0,X2012&lt;1),ROUND(L2012/(Y2012*(1-X2012))-1,4),"")</f>
        <v/>
      </c>
      <c r="R2012" s="12">
        <v>0</v>
      </c>
      <c r="S2012" s="13">
        <f>IF(AND(ISNUMBER(E2012),E2012&gt;0,ISNUMBER(F2012)),R2012*(F2012/E2012-1)*(1-'Start Here'!$B$16),0)</f>
        <v>0</v>
      </c>
      <c r="T2012" s="17">
        <f>IF(AND(M2012="Ready",OR(I2012="Approve proposed",AND(I2012="Use my price",AND(ISNUMBER(J2012),J2012&gt;0))),ISNUMBER(L2012),E2012&gt;0),R2012*(L2012/E2012-1)*(1-'Start Here'!$B$16),0)</f>
        <v>0</v>
      </c>
      <c r="U2012" t="str" s="6">
        <v>Missing local vendor; Local and Local Line prices differ; Currently hidden; do not activate automatically</v>
      </c>
      <c r="V2012" t="str" s="21">
        <v>No</v>
      </c>
      <c r="W2012" t="str" s="21">
        <v>No</v>
      </c>
      <c r="X2012" s="22">
        <v>0</v>
      </c>
      <c r="Y2012" s="18">
        <v>1.5</v>
      </c>
      <c r="AB2012" t="str" s="6">
        <v>2026-10-01 10:41:27 UTC</v>
      </c>
      <c r="AC2012" t="str" s="6">
        <v>Local Line cache</v>
      </c>
      <c r="AD2012" s="23">
        <v>1157457</v>
      </c>
      <c r="AE2012" s="23">
        <v>1001258</v>
      </c>
      <c r="AF2012" t="str" s="23">
        <v>1157457:1001258:guest</v>
      </c>
      <c r="AG2012" t="str" s="23">
        <v>No</v>
      </c>
      <c r="AH2012" t="str" s="23">
        <v>No</v>
      </c>
      <c r="AI2012" s="18">
        <v>0</v>
      </c>
    </row>
    <row r="2013" ht="32" customHeight="1">
      <c r="A2013" t="str" s="7">
        <v>MISSING VENDOR</v>
      </c>
      <c r="B2013" t="str" s="7">
        <v>Black Gravenstein Apples</v>
      </c>
      <c r="C2013" t="str" s="7">
        <v>1 lb</v>
      </c>
      <c r="D2013" t="str" s="7">
        <v>SNAP</v>
      </c>
      <c r="E2013" s="12">
        <v>2.1</v>
      </c>
      <c r="F2013" s="13">
        <v>2.1</v>
      </c>
      <c r="G2013" s="13">
        <f>IF(AND(ISNUMBER(E2013),ISNUMBER(F2013)),F2013-E2013,"")</f>
        <v>0</v>
      </c>
      <c r="H2013" s="14">
        <f>IF(AND(ISNUMBER(E2013),E2013&gt;0,ISNUMBER(F2013)),F2013/E2013-1,"")</f>
        <v>0</v>
      </c>
      <c r="I2013" t="str" s="15">
        <v>Keep current</v>
      </c>
      <c r="J2013" s="16"/>
      <c r="K2013" t="str" s="15">
        <v/>
      </c>
      <c r="L2013" s="17">
        <f>IF(AC2013="Local catalog","",IF(AG2013="Yes",IF(ISNUMBER(E2013),E2013,""),IF(I2013="Keep current",IF(ISNUMBER(E2013),E2013,""),IF(AH2013&lt;&gt;"Yes","",IF(I2013="Approve proposed",F2013,IF(AND(I2013="Use my price",AND(ISNUMBER(J2013),J2013&gt;0)),J2013,""))))))</f>
        <v>2.1</v>
      </c>
      <c r="M2013" t="str" s="7">
        <f>IF(AND(AG2013="Yes",OR(I2013="Approve proposed",I2013="Use my price")),"CHECK: protected price kept current",IF(OR(I2013="Unreviewed",I2013=""),"Pending review",IF(I2013="Hold","On hold",IF(I2013="Keep current",IF(ISNUMBER(E2013),"Kept current","CHECK: no confirmed current price"),IF(AH2013&lt;&gt;"Yes","CHECK: source needs review",IF(AND(I2013="Use my price",NOT(AND(ISNUMBER(J2013),J2013&gt;0))),"CHECK: enter a price above zero",IF(NOT(OR(I2013="Approve proposed",I2013="Use my price")),"CHECK: choose a listed decision",IF(OR(NOT(ISNUMBER(L2013)),L2013&lt;=0,NOT(ISNUMBER(Y2013)),Y2013&lt;=0,X2013&gt;=1),"CHECK: price or base unavailable",IF(L2013/(Y2013*(1-X2013))-1&lt;0,"CHECK: price below local base","Ready")))))))))</f>
        <v>Kept current</v>
      </c>
      <c r="N2013" s="18">
        <v>2.1</v>
      </c>
      <c r="O2013" s="19">
        <v>0.4</v>
      </c>
      <c r="P2013" s="14">
        <v>0.4</v>
      </c>
      <c r="Q2013" s="20">
        <f>IF(AND(ISNUMBER(L2013),ISNUMBER(Y2013),Y2013&gt;0,X2013&lt;1),ROUND(L2013/(Y2013*(1-X2013))-1,4),"")</f>
        <v>0.4</v>
      </c>
      <c r="R2013" s="12">
        <v>0</v>
      </c>
      <c r="S2013" s="13">
        <f>IF(AND(ISNUMBER(E2013),E2013&gt;0,ISNUMBER(F2013)),R2013*(F2013/E2013-1)*(1-'Start Here'!$B$16),0)</f>
        <v>0</v>
      </c>
      <c r="T2013" s="17">
        <f>IF(AND(M2013="Ready",OR(I2013="Approve proposed",AND(I2013="Use my price",AND(ISNUMBER(J2013),J2013&gt;0))),ISNUMBER(L2013),E2013&gt;0),R2013*(L2013/E2013-1)*(1-'Start Here'!$B$16),0)</f>
        <v>0</v>
      </c>
      <c r="U2013" t="str" s="6">
        <v>SNAP: preserve existing selling price; Missing local vendor; Currently hidden; do not activate automatically</v>
      </c>
      <c r="V2013" t="str" s="21">
        <v>No</v>
      </c>
      <c r="W2013" t="str" s="21">
        <v>No</v>
      </c>
      <c r="X2013" s="22">
        <v>0</v>
      </c>
      <c r="Y2013" s="18">
        <v>1.5</v>
      </c>
      <c r="AB2013" t="str" s="6">
        <v>2026-10-01 10:41:27 UTC</v>
      </c>
      <c r="AC2013" t="str" s="6">
        <v>Local Line cache</v>
      </c>
      <c r="AD2013" s="23">
        <v>1157457</v>
      </c>
      <c r="AE2013" s="23">
        <v>1001258</v>
      </c>
      <c r="AF2013" t="str" s="23">
        <v>1157457:1001258:snap</v>
      </c>
      <c r="AG2013" t="str" s="23">
        <v>Yes</v>
      </c>
      <c r="AH2013" t="str" s="23">
        <v>No</v>
      </c>
      <c r="AI2013" s="18">
        <v>0</v>
      </c>
    </row>
    <row r="2014" ht="32" customHeight="1">
      <c r="A2014" t="str" s="7">
        <v>MISSING VENDOR</v>
      </c>
      <c r="B2014" t="str" s="7">
        <v>Brazil Minas Gerais Dark Roast Coffee Beans</v>
      </c>
      <c r="C2014" t="str" s="7">
        <v>12 oz bag</v>
      </c>
      <c r="D2014" t="str" s="7">
        <v>Herd Share Members</v>
      </c>
      <c r="E2014" s="12">
        <v>18.2</v>
      </c>
      <c r="F2014" s="13">
        <v>18.2</v>
      </c>
      <c r="G2014" s="13">
        <f>IF(AND(ISNUMBER(E2014),ISNUMBER(F2014)),F2014-E2014,"")</f>
        <v>0</v>
      </c>
      <c r="H2014" s="14">
        <f>IF(AND(ISNUMBER(E2014),E2014&gt;0,ISNUMBER(F2014)),F2014/E2014-1,"")</f>
        <v>0</v>
      </c>
      <c r="I2014" t="str" s="15">
        <v>Hold</v>
      </c>
      <c r="J2014" s="16"/>
      <c r="K2014" t="str" s="15">
        <v/>
      </c>
      <c r="L2014" s="17" t="str">
        <f>IF(AC2014="Local catalog","",IF(AG2014="Yes",IF(ISNUMBER(E2014),E2014,""),IF(I2014="Keep current",IF(ISNUMBER(E2014),E2014,""),IF(AH2014&lt;&gt;"Yes","",IF(I2014="Approve proposed",F2014,IF(AND(I2014="Use my price",AND(ISNUMBER(J2014),J2014&gt;0)),J2014,""))))))</f>
        <v/>
      </c>
      <c r="M2014" t="str" s="7">
        <f>IF(AND(AG2014="Yes",OR(I2014="Approve proposed",I2014="Use my price")),"CHECK: protected price kept current",IF(OR(I2014="Unreviewed",I2014=""),"Pending review",IF(I2014="Hold","On hold",IF(I2014="Keep current",IF(ISNUMBER(E2014),"Kept current","CHECK: no confirmed current price"),IF(AH2014&lt;&gt;"Yes","CHECK: source needs review",IF(AND(I2014="Use my price",NOT(AND(ISNUMBER(J2014),J2014&gt;0))),"CHECK: enter a price above zero",IF(NOT(OR(I2014="Approve proposed",I2014="Use my price")),"CHECK: choose a listed decision",IF(OR(NOT(ISNUMBER(L2014)),L2014&lt;=0,NOT(ISNUMBER(Y2014)),Y2014&lt;=0,X2014&gt;=1),"CHECK: price or base unavailable",IF(L2014/(Y2014*(1-X2014))-1&lt;0,"CHECK: price below local base","Ready")))))))))</f>
        <v>On hold</v>
      </c>
      <c r="N2014" s="18">
        <v>18.2</v>
      </c>
      <c r="O2014" s="19">
        <v>0.4</v>
      </c>
      <c r="P2014" s="14">
        <v>0.4</v>
      </c>
      <c r="Q2014" s="20" t="str">
        <f>IF(AND(ISNUMBER(L2014),ISNUMBER(Y2014),Y2014&gt;0,X2014&lt;1),ROUND(L2014/(Y2014*(1-X2014))-1,4),"")</f>
        <v/>
      </c>
      <c r="R2014" s="12">
        <v>0</v>
      </c>
      <c r="S2014" s="13">
        <f>IF(AND(ISNUMBER(E2014),E2014&gt;0,ISNUMBER(F2014)),R2014*(F2014/E2014-1)*(1-'Start Here'!$B$16),0)</f>
        <v>0</v>
      </c>
      <c r="T2014" s="17">
        <f>IF(AND(M2014="Ready",OR(I2014="Approve proposed",AND(I2014="Use my price",AND(ISNUMBER(J2014),J2014&gt;0))),ISNUMBER(L2014),E2014&gt;0),R2014*(L2014/E2014-1)*(1-'Start Here'!$B$16),0)</f>
        <v>0</v>
      </c>
      <c r="U2014" t="str" s="6">
        <v>Missing local vendor; Currently hidden; do not activate automatically</v>
      </c>
      <c r="V2014" t="str" s="21">
        <v>No</v>
      </c>
      <c r="W2014" t="str" s="21">
        <v>No</v>
      </c>
      <c r="X2014" s="22">
        <v>0</v>
      </c>
      <c r="Y2014" s="18">
        <v>13</v>
      </c>
      <c r="AB2014" t="str" s="6">
        <v>2026-10-01 10:41:27 UTC</v>
      </c>
      <c r="AC2014" t="str" s="6">
        <v>Local Line cache</v>
      </c>
      <c r="AD2014" s="23">
        <v>1140511</v>
      </c>
      <c r="AE2014" s="23">
        <v>978732</v>
      </c>
      <c r="AF2014" t="str" s="23">
        <v>1140511:978732:herdShare</v>
      </c>
      <c r="AG2014" t="str" s="23">
        <v>No</v>
      </c>
      <c r="AH2014" t="str" s="23">
        <v>No</v>
      </c>
      <c r="AI2014" s="18">
        <v>0</v>
      </c>
    </row>
    <row r="2015" ht="32" customHeight="1">
      <c r="A2015" t="str" s="7">
        <v>MISSING VENDOR</v>
      </c>
      <c r="B2015" t="str" s="7">
        <v>Brazil Minas Gerais Dark Roast Coffee Beans</v>
      </c>
      <c r="C2015" t="str" s="7">
        <v>12 oz bag</v>
      </c>
      <c r="D2015" t="str" s="7">
        <v>CSA Members</v>
      </c>
      <c r="G2015" s="13" t="str">
        <f>IF(AND(ISNUMBER(E2015),ISNUMBER(F2015)),F2015-E2015,"")</f>
        <v/>
      </c>
      <c r="H2015" s="14" t="str">
        <f>IF(AND(ISNUMBER(E2015),E2015&gt;0,ISNUMBER(F2015)),F2015/E2015-1,"")</f>
        <v/>
      </c>
      <c r="I2015" t="str" s="15">
        <v>Hold</v>
      </c>
      <c r="J2015" s="24"/>
      <c r="K2015" t="str" s="15">
        <v/>
      </c>
      <c r="L2015" s="17" t="str">
        <f>IF(AC2015="Local catalog","",IF(AG2015="Yes",IF(ISNUMBER(E2015),E2015,""),IF(I2015="Keep current",IF(ISNUMBER(E2015),E2015,""),IF(AH2015&lt;&gt;"Yes","",IF(I2015="Approve proposed",F2015,IF(AND(I2015="Use my price",AND(ISNUMBER(J2015),J2015&gt;0)),J2015,""))))))</f>
        <v/>
      </c>
      <c r="M2015" t="str" s="7">
        <f>IF(AND(AG2015="Yes",OR(I2015="Approve proposed",I2015="Use my price")),"CHECK: protected price kept current",IF(OR(I2015="Unreviewed",I2015=""),"Pending review",IF(I2015="Hold","On hold",IF(I2015="Keep current",IF(ISNUMBER(E2015),"Kept current","CHECK: no confirmed current price"),IF(AH2015&lt;&gt;"Yes","CHECK: source needs review",IF(AND(I2015="Use my price",NOT(AND(ISNUMBER(J2015),J2015&gt;0))),"CHECK: enter a price above zero",IF(NOT(OR(I2015="Approve proposed",I2015="Use my price")),"CHECK: choose a listed decision",IF(OR(NOT(ISNUMBER(L2015)),L2015&lt;=0,NOT(ISNUMBER(Y2015)),Y2015&lt;=0,X2015&gt;=1),"CHECK: price or base unavailable",IF(L2015/(Y2015*(1-X2015))-1&lt;0,"CHECK: price below local base","Ready")))))))))</f>
        <v>On hold</v>
      </c>
      <c r="N2015" s="18">
        <v>18.2</v>
      </c>
      <c r="O2015" s="19">
        <v>0.4</v>
      </c>
      <c r="Q2015" s="20" t="str">
        <f>IF(AND(ISNUMBER(L2015),ISNUMBER(Y2015),Y2015&gt;0,X2015&lt;1),ROUND(L2015/(Y2015*(1-X2015))-1,4),"")</f>
        <v/>
      </c>
      <c r="R2015" s="12">
        <v>0</v>
      </c>
      <c r="S2015" s="13">
        <f>IF(AND(ISNUMBER(E2015),E2015&gt;0,ISNUMBER(F2015)),R2015*(F2015/E2015-1)*(1-'Start Here'!$B$16),0)</f>
        <v>0</v>
      </c>
      <c r="T2015" s="17">
        <f>IF(AND(M2015="Ready",OR(I2015="Approve proposed",AND(I2015="Use my price",AND(ISNUMBER(J2015),J2015&gt;0))),ISNUMBER(L2015),E2015&gt;0),R2015*(L2015/E2015-1)*(1-'Start Here'!$B$16),0)</f>
        <v>0</v>
      </c>
      <c r="U2015" t="str" s="6">
        <v>No confirmed Local Line price/list; local calculation is reference only; Missing local vendor; Currently hidden; do not activate automatically</v>
      </c>
      <c r="V2015" t="str" s="21">
        <v>No</v>
      </c>
      <c r="W2015" t="str" s="21">
        <v>No</v>
      </c>
      <c r="X2015" s="22">
        <v>0</v>
      </c>
      <c r="Y2015" s="18">
        <v>13</v>
      </c>
      <c r="AB2015" t="str" s="6">
        <v/>
      </c>
      <c r="AC2015" t="str" s="6">
        <v>Local calculation only</v>
      </c>
      <c r="AD2015" s="23">
        <v>1140511</v>
      </c>
      <c r="AE2015" s="23">
        <v>978732</v>
      </c>
      <c r="AF2015" t="str" s="23">
        <v>1140511:978732:member</v>
      </c>
      <c r="AG2015" t="str" s="23">
        <v>No</v>
      </c>
      <c r="AH2015" t="str" s="23">
        <v>No</v>
      </c>
      <c r="AI2015" s="18">
        <v>0</v>
      </c>
    </row>
    <row r="2016" ht="32" customHeight="1">
      <c r="A2016" t="str" s="7">
        <v>MISSING VENDOR</v>
      </c>
      <c r="B2016" t="str" s="7">
        <v>Brazil Minas Gerais Dark Roast Coffee Beans</v>
      </c>
      <c r="C2016" t="str" s="7">
        <v>12 oz bag</v>
      </c>
      <c r="D2016" t="str" s="7">
        <v>Guest Basket</v>
      </c>
      <c r="E2016" s="12">
        <v>18.2</v>
      </c>
      <c r="F2016" s="13">
        <v>18.2</v>
      </c>
      <c r="G2016" s="13">
        <f>IF(AND(ISNUMBER(E2016),ISNUMBER(F2016)),F2016-E2016,"")</f>
        <v>0</v>
      </c>
      <c r="H2016" s="14">
        <f>IF(AND(ISNUMBER(E2016),E2016&gt;0,ISNUMBER(F2016)),F2016/E2016-1,"")</f>
        <v>0</v>
      </c>
      <c r="I2016" t="str" s="15">
        <v>Hold</v>
      </c>
      <c r="J2016" s="16"/>
      <c r="K2016" t="str" s="15">
        <v/>
      </c>
      <c r="L2016" s="17" t="str">
        <f>IF(AC2016="Local catalog","",IF(AG2016="Yes",IF(ISNUMBER(E2016),E2016,""),IF(I2016="Keep current",IF(ISNUMBER(E2016),E2016,""),IF(AH2016&lt;&gt;"Yes","",IF(I2016="Approve proposed",F2016,IF(AND(I2016="Use my price",AND(ISNUMBER(J2016),J2016&gt;0)),J2016,""))))))</f>
        <v/>
      </c>
      <c r="M2016" t="str" s="7">
        <f>IF(AND(AG2016="Yes",OR(I2016="Approve proposed",I2016="Use my price")),"CHECK: protected price kept current",IF(OR(I2016="Unreviewed",I2016=""),"Pending review",IF(I2016="Hold","On hold",IF(I2016="Keep current",IF(ISNUMBER(E2016),"Kept current","CHECK: no confirmed current price"),IF(AH2016&lt;&gt;"Yes","CHECK: source needs review",IF(AND(I2016="Use my price",NOT(AND(ISNUMBER(J2016),J2016&gt;0))),"CHECK: enter a price above zero",IF(NOT(OR(I2016="Approve proposed",I2016="Use my price")),"CHECK: choose a listed decision",IF(OR(NOT(ISNUMBER(L2016)),L2016&lt;=0,NOT(ISNUMBER(Y2016)),Y2016&lt;=0,X2016&gt;=1),"CHECK: price or base unavailable",IF(L2016/(Y2016*(1-X2016))-1&lt;0,"CHECK: price below local base","Ready")))))))))</f>
        <v>On hold</v>
      </c>
      <c r="N2016" s="18">
        <v>20.15</v>
      </c>
      <c r="O2016" s="19">
        <v>0.55</v>
      </c>
      <c r="P2016" s="14">
        <v>0.4</v>
      </c>
      <c r="Q2016" s="20" t="str">
        <f>IF(AND(ISNUMBER(L2016),ISNUMBER(Y2016),Y2016&gt;0,X2016&lt;1),ROUND(L2016/(Y2016*(1-X2016))-1,4),"")</f>
        <v/>
      </c>
      <c r="R2016" s="12">
        <v>0</v>
      </c>
      <c r="S2016" s="13">
        <f>IF(AND(ISNUMBER(E2016),E2016&gt;0,ISNUMBER(F2016)),R2016*(F2016/E2016-1)*(1-'Start Here'!$B$16),0)</f>
        <v>0</v>
      </c>
      <c r="T2016" s="17">
        <f>IF(AND(M2016="Ready",OR(I2016="Approve proposed",AND(I2016="Use my price",AND(ISNUMBER(J2016),J2016&gt;0))),ISNUMBER(L2016),E2016&gt;0),R2016*(L2016/E2016-1)*(1-'Start Here'!$B$16),0)</f>
        <v>0</v>
      </c>
      <c r="U2016" t="str" s="6">
        <v>Missing local vendor; Local and Local Line prices differ; Currently hidden; do not activate automatically</v>
      </c>
      <c r="V2016" t="str" s="21">
        <v>No</v>
      </c>
      <c r="W2016" t="str" s="21">
        <v>No</v>
      </c>
      <c r="X2016" s="22">
        <v>0</v>
      </c>
      <c r="Y2016" s="18">
        <v>13</v>
      </c>
      <c r="AB2016" t="str" s="6">
        <v>2026-10-01 10:41:27 UTC</v>
      </c>
      <c r="AC2016" t="str" s="6">
        <v>Local Line cache</v>
      </c>
      <c r="AD2016" s="23">
        <v>1140511</v>
      </c>
      <c r="AE2016" s="23">
        <v>978732</v>
      </c>
      <c r="AF2016" t="str" s="23">
        <v>1140511:978732:guest</v>
      </c>
      <c r="AG2016" t="str" s="23">
        <v>No</v>
      </c>
      <c r="AH2016" t="str" s="23">
        <v>No</v>
      </c>
      <c r="AI2016" s="18">
        <v>0</v>
      </c>
    </row>
    <row r="2017" ht="32" customHeight="1">
      <c r="A2017" t="str" s="7">
        <v>MISSING VENDOR</v>
      </c>
      <c r="B2017" t="str" s="7">
        <v>Brazil Minas Gerais Dark Roast Coffee Beans</v>
      </c>
      <c r="C2017" t="str" s="7">
        <v>12 oz bag</v>
      </c>
      <c r="D2017" t="str" s="7">
        <v>SNAP</v>
      </c>
      <c r="E2017" s="12">
        <v>18.2</v>
      </c>
      <c r="F2017" s="13">
        <v>18.2</v>
      </c>
      <c r="G2017" s="13">
        <f>IF(AND(ISNUMBER(E2017),ISNUMBER(F2017)),F2017-E2017,"")</f>
        <v>0</v>
      </c>
      <c r="H2017" s="14">
        <f>IF(AND(ISNUMBER(E2017),E2017&gt;0,ISNUMBER(F2017)),F2017/E2017-1,"")</f>
        <v>0</v>
      </c>
      <c r="I2017" t="str" s="15">
        <v>Keep current</v>
      </c>
      <c r="J2017" s="16"/>
      <c r="K2017" t="str" s="15">
        <v/>
      </c>
      <c r="L2017" s="17">
        <f>IF(AC2017="Local catalog","",IF(AG2017="Yes",IF(ISNUMBER(E2017),E2017,""),IF(I2017="Keep current",IF(ISNUMBER(E2017),E2017,""),IF(AH2017&lt;&gt;"Yes","",IF(I2017="Approve proposed",F2017,IF(AND(I2017="Use my price",AND(ISNUMBER(J2017),J2017&gt;0)),J2017,""))))))</f>
        <v>18.2</v>
      </c>
      <c r="M2017" t="str" s="7">
        <f>IF(AND(AG2017="Yes",OR(I2017="Approve proposed",I2017="Use my price")),"CHECK: protected price kept current",IF(OR(I2017="Unreviewed",I2017=""),"Pending review",IF(I2017="Hold","On hold",IF(I2017="Keep current",IF(ISNUMBER(E2017),"Kept current","CHECK: no confirmed current price"),IF(AH2017&lt;&gt;"Yes","CHECK: source needs review",IF(AND(I2017="Use my price",NOT(AND(ISNUMBER(J2017),J2017&gt;0))),"CHECK: enter a price above zero",IF(NOT(OR(I2017="Approve proposed",I2017="Use my price")),"CHECK: choose a listed decision",IF(OR(NOT(ISNUMBER(L2017)),L2017&lt;=0,NOT(ISNUMBER(Y2017)),Y2017&lt;=0,X2017&gt;=1),"CHECK: price or base unavailable",IF(L2017/(Y2017*(1-X2017))-1&lt;0,"CHECK: price below local base","Ready")))))))))</f>
        <v>Kept current</v>
      </c>
      <c r="N2017" s="18">
        <v>18.2</v>
      </c>
      <c r="O2017" s="19">
        <v>0.4</v>
      </c>
      <c r="P2017" s="14">
        <v>0.4</v>
      </c>
      <c r="Q2017" s="20">
        <f>IF(AND(ISNUMBER(L2017),ISNUMBER(Y2017),Y2017&gt;0,X2017&lt;1),ROUND(L2017/(Y2017*(1-X2017))-1,4),"")</f>
        <v>0.4</v>
      </c>
      <c r="R2017" s="12">
        <v>0</v>
      </c>
      <c r="S2017" s="13">
        <f>IF(AND(ISNUMBER(E2017),E2017&gt;0,ISNUMBER(F2017)),R2017*(F2017/E2017-1)*(1-'Start Here'!$B$16),0)</f>
        <v>0</v>
      </c>
      <c r="T2017" s="17">
        <f>IF(AND(M2017="Ready",OR(I2017="Approve proposed",AND(I2017="Use my price",AND(ISNUMBER(J2017),J2017&gt;0))),ISNUMBER(L2017),E2017&gt;0),R2017*(L2017/E2017-1)*(1-'Start Here'!$B$16),0)</f>
        <v>0</v>
      </c>
      <c r="U2017" t="str" s="6">
        <v>SNAP: preserve existing selling price; Missing local vendor; Currently hidden; do not activate automatically</v>
      </c>
      <c r="V2017" t="str" s="21">
        <v>No</v>
      </c>
      <c r="W2017" t="str" s="21">
        <v>No</v>
      </c>
      <c r="X2017" s="22">
        <v>0</v>
      </c>
      <c r="Y2017" s="18">
        <v>13</v>
      </c>
      <c r="AB2017" t="str" s="6">
        <v>2026-10-01 10:41:27 UTC</v>
      </c>
      <c r="AC2017" t="str" s="6">
        <v>Local Line cache</v>
      </c>
      <c r="AD2017" s="23">
        <v>1140511</v>
      </c>
      <c r="AE2017" s="23">
        <v>978732</v>
      </c>
      <c r="AF2017" t="str" s="23">
        <v>1140511:978732:snap</v>
      </c>
      <c r="AG2017" t="str" s="23">
        <v>Yes</v>
      </c>
      <c r="AH2017" t="str" s="23">
        <v>No</v>
      </c>
      <c r="AI2017" s="18">
        <v>0</v>
      </c>
    </row>
    <row r="2018" ht="32" customHeight="1">
      <c r="A2018" t="str" s="7">
        <v>MISSING VENDOR</v>
      </c>
      <c r="B2018" t="str" s="7">
        <v>Brazil Minas Gerais Dark Roast Ground Coffee</v>
      </c>
      <c r="C2018" t="str" s="7">
        <v>12 oz bag</v>
      </c>
      <c r="D2018" t="str" s="7">
        <v>Herd Share Members</v>
      </c>
      <c r="E2018" s="12">
        <v>18.2</v>
      </c>
      <c r="F2018" s="13">
        <v>18.2</v>
      </c>
      <c r="G2018" s="13">
        <f>IF(AND(ISNUMBER(E2018),ISNUMBER(F2018)),F2018-E2018,"")</f>
        <v>0</v>
      </c>
      <c r="H2018" s="14">
        <f>IF(AND(ISNUMBER(E2018),E2018&gt;0,ISNUMBER(F2018)),F2018/E2018-1,"")</f>
        <v>0</v>
      </c>
      <c r="I2018" t="str" s="15">
        <v>Hold</v>
      </c>
      <c r="J2018" s="16"/>
      <c r="K2018" t="str" s="15">
        <v/>
      </c>
      <c r="L2018" s="17" t="str">
        <f>IF(AC2018="Local catalog","",IF(AG2018="Yes",IF(ISNUMBER(E2018),E2018,""),IF(I2018="Keep current",IF(ISNUMBER(E2018),E2018,""),IF(AH2018&lt;&gt;"Yes","",IF(I2018="Approve proposed",F2018,IF(AND(I2018="Use my price",AND(ISNUMBER(J2018),J2018&gt;0)),J2018,""))))))</f>
        <v/>
      </c>
      <c r="M2018" t="str" s="7">
        <f>IF(AND(AG2018="Yes",OR(I2018="Approve proposed",I2018="Use my price")),"CHECK: protected price kept current",IF(OR(I2018="Unreviewed",I2018=""),"Pending review",IF(I2018="Hold","On hold",IF(I2018="Keep current",IF(ISNUMBER(E2018),"Kept current","CHECK: no confirmed current price"),IF(AH2018&lt;&gt;"Yes","CHECK: source needs review",IF(AND(I2018="Use my price",NOT(AND(ISNUMBER(J2018),J2018&gt;0))),"CHECK: enter a price above zero",IF(NOT(OR(I2018="Approve proposed",I2018="Use my price")),"CHECK: choose a listed decision",IF(OR(NOT(ISNUMBER(L2018)),L2018&lt;=0,NOT(ISNUMBER(Y2018)),Y2018&lt;=0,X2018&gt;=1),"CHECK: price or base unavailable",IF(L2018/(Y2018*(1-X2018))-1&lt;0,"CHECK: price below local base","Ready")))))))))</f>
        <v>On hold</v>
      </c>
      <c r="N2018" s="18">
        <v>18.2</v>
      </c>
      <c r="O2018" s="19">
        <v>0.4</v>
      </c>
      <c r="P2018" s="14">
        <v>0.4</v>
      </c>
      <c r="Q2018" s="20" t="str">
        <f>IF(AND(ISNUMBER(L2018),ISNUMBER(Y2018),Y2018&gt;0,X2018&lt;1),ROUND(L2018/(Y2018*(1-X2018))-1,4),"")</f>
        <v/>
      </c>
      <c r="R2018" s="12">
        <v>0</v>
      </c>
      <c r="S2018" s="13">
        <f>IF(AND(ISNUMBER(E2018),E2018&gt;0,ISNUMBER(F2018)),R2018*(F2018/E2018-1)*(1-'Start Here'!$B$16),0)</f>
        <v>0</v>
      </c>
      <c r="T2018" s="17">
        <f>IF(AND(M2018="Ready",OR(I2018="Approve proposed",AND(I2018="Use my price",AND(ISNUMBER(J2018),J2018&gt;0))),ISNUMBER(L2018),E2018&gt;0),R2018*(L2018/E2018-1)*(1-'Start Here'!$B$16),0)</f>
        <v>0</v>
      </c>
      <c r="U2018" t="str" s="6">
        <v>Missing local vendor; Currently hidden; do not activate automatically</v>
      </c>
      <c r="V2018" t="str" s="21">
        <v>No</v>
      </c>
      <c r="W2018" t="str" s="21">
        <v>No</v>
      </c>
      <c r="X2018" s="22">
        <v>0</v>
      </c>
      <c r="Y2018" s="18">
        <v>13</v>
      </c>
      <c r="AB2018" t="str" s="6">
        <v>2026-10-01 10:41:27 UTC</v>
      </c>
      <c r="AC2018" t="str" s="6">
        <v>Local Line cache</v>
      </c>
      <c r="AD2018" s="23">
        <v>1140512</v>
      </c>
      <c r="AE2018" s="23">
        <v>978734</v>
      </c>
      <c r="AF2018" t="str" s="23">
        <v>1140512:978734:herdShare</v>
      </c>
      <c r="AG2018" t="str" s="23">
        <v>No</v>
      </c>
      <c r="AH2018" t="str" s="23">
        <v>No</v>
      </c>
      <c r="AI2018" s="18">
        <v>0</v>
      </c>
    </row>
    <row r="2019" ht="32" customHeight="1">
      <c r="A2019" t="str" s="7">
        <v>MISSING VENDOR</v>
      </c>
      <c r="B2019" t="str" s="7">
        <v>Brazil Minas Gerais Dark Roast Ground Coffee</v>
      </c>
      <c r="C2019" t="str" s="7">
        <v>12 oz bag</v>
      </c>
      <c r="D2019" t="str" s="7">
        <v>CSA Members</v>
      </c>
      <c r="G2019" s="13" t="str">
        <f>IF(AND(ISNUMBER(E2019),ISNUMBER(F2019)),F2019-E2019,"")</f>
        <v/>
      </c>
      <c r="H2019" s="14" t="str">
        <f>IF(AND(ISNUMBER(E2019),E2019&gt;0,ISNUMBER(F2019)),F2019/E2019-1,"")</f>
        <v/>
      </c>
      <c r="I2019" t="str" s="15">
        <v>Hold</v>
      </c>
      <c r="J2019" s="24"/>
      <c r="K2019" t="str" s="15">
        <v/>
      </c>
      <c r="L2019" s="17" t="str">
        <f>IF(AC2019="Local catalog","",IF(AG2019="Yes",IF(ISNUMBER(E2019),E2019,""),IF(I2019="Keep current",IF(ISNUMBER(E2019),E2019,""),IF(AH2019&lt;&gt;"Yes","",IF(I2019="Approve proposed",F2019,IF(AND(I2019="Use my price",AND(ISNUMBER(J2019),J2019&gt;0)),J2019,""))))))</f>
        <v/>
      </c>
      <c r="M2019" t="str" s="7">
        <f>IF(AND(AG2019="Yes",OR(I2019="Approve proposed",I2019="Use my price")),"CHECK: protected price kept current",IF(OR(I2019="Unreviewed",I2019=""),"Pending review",IF(I2019="Hold","On hold",IF(I2019="Keep current",IF(ISNUMBER(E2019),"Kept current","CHECK: no confirmed current price"),IF(AH2019&lt;&gt;"Yes","CHECK: source needs review",IF(AND(I2019="Use my price",NOT(AND(ISNUMBER(J2019),J2019&gt;0))),"CHECK: enter a price above zero",IF(NOT(OR(I2019="Approve proposed",I2019="Use my price")),"CHECK: choose a listed decision",IF(OR(NOT(ISNUMBER(L2019)),L2019&lt;=0,NOT(ISNUMBER(Y2019)),Y2019&lt;=0,X2019&gt;=1),"CHECK: price or base unavailable",IF(L2019/(Y2019*(1-X2019))-1&lt;0,"CHECK: price below local base","Ready")))))))))</f>
        <v>On hold</v>
      </c>
      <c r="N2019" s="18">
        <v>18.2</v>
      </c>
      <c r="O2019" s="19">
        <v>0.4</v>
      </c>
      <c r="Q2019" s="20" t="str">
        <f>IF(AND(ISNUMBER(L2019),ISNUMBER(Y2019),Y2019&gt;0,X2019&lt;1),ROUND(L2019/(Y2019*(1-X2019))-1,4),"")</f>
        <v/>
      </c>
      <c r="R2019" s="12">
        <v>0</v>
      </c>
      <c r="S2019" s="13">
        <f>IF(AND(ISNUMBER(E2019),E2019&gt;0,ISNUMBER(F2019)),R2019*(F2019/E2019-1)*(1-'Start Here'!$B$16),0)</f>
        <v>0</v>
      </c>
      <c r="T2019" s="17">
        <f>IF(AND(M2019="Ready",OR(I2019="Approve proposed",AND(I2019="Use my price",AND(ISNUMBER(J2019),J2019&gt;0))),ISNUMBER(L2019),E2019&gt;0),R2019*(L2019/E2019-1)*(1-'Start Here'!$B$16),0)</f>
        <v>0</v>
      </c>
      <c r="U2019" t="str" s="6">
        <v>No confirmed Local Line price/list; local calculation is reference only; Missing local vendor; Currently hidden; do not activate automatically</v>
      </c>
      <c r="V2019" t="str" s="21">
        <v>No</v>
      </c>
      <c r="W2019" t="str" s="21">
        <v>No</v>
      </c>
      <c r="X2019" s="22">
        <v>0</v>
      </c>
      <c r="Y2019" s="18">
        <v>13</v>
      </c>
      <c r="AB2019" t="str" s="6">
        <v/>
      </c>
      <c r="AC2019" t="str" s="6">
        <v>Local calculation only</v>
      </c>
      <c r="AD2019" s="23">
        <v>1140512</v>
      </c>
      <c r="AE2019" s="23">
        <v>978734</v>
      </c>
      <c r="AF2019" t="str" s="23">
        <v>1140512:978734:member</v>
      </c>
      <c r="AG2019" t="str" s="23">
        <v>No</v>
      </c>
      <c r="AH2019" t="str" s="23">
        <v>No</v>
      </c>
      <c r="AI2019" s="18">
        <v>0</v>
      </c>
    </row>
    <row r="2020" ht="32" customHeight="1">
      <c r="A2020" t="str" s="7">
        <v>MISSING VENDOR</v>
      </c>
      <c r="B2020" t="str" s="7">
        <v>Brazil Minas Gerais Dark Roast Ground Coffee</v>
      </c>
      <c r="C2020" t="str" s="7">
        <v>12 oz bag</v>
      </c>
      <c r="D2020" t="str" s="7">
        <v>Guest Basket</v>
      </c>
      <c r="E2020" s="12">
        <v>18.2</v>
      </c>
      <c r="F2020" s="13">
        <v>18.2</v>
      </c>
      <c r="G2020" s="13">
        <f>IF(AND(ISNUMBER(E2020),ISNUMBER(F2020)),F2020-E2020,"")</f>
        <v>0</v>
      </c>
      <c r="H2020" s="14">
        <f>IF(AND(ISNUMBER(E2020),E2020&gt;0,ISNUMBER(F2020)),F2020/E2020-1,"")</f>
        <v>0</v>
      </c>
      <c r="I2020" t="str" s="15">
        <v>Hold</v>
      </c>
      <c r="J2020" s="16"/>
      <c r="K2020" t="str" s="15">
        <v/>
      </c>
      <c r="L2020" s="17" t="str">
        <f>IF(AC2020="Local catalog","",IF(AG2020="Yes",IF(ISNUMBER(E2020),E2020,""),IF(I2020="Keep current",IF(ISNUMBER(E2020),E2020,""),IF(AH2020&lt;&gt;"Yes","",IF(I2020="Approve proposed",F2020,IF(AND(I2020="Use my price",AND(ISNUMBER(J2020),J2020&gt;0)),J2020,""))))))</f>
        <v/>
      </c>
      <c r="M2020" t="str" s="7">
        <f>IF(AND(AG2020="Yes",OR(I2020="Approve proposed",I2020="Use my price")),"CHECK: protected price kept current",IF(OR(I2020="Unreviewed",I2020=""),"Pending review",IF(I2020="Hold","On hold",IF(I2020="Keep current",IF(ISNUMBER(E2020),"Kept current","CHECK: no confirmed current price"),IF(AH2020&lt;&gt;"Yes","CHECK: source needs review",IF(AND(I2020="Use my price",NOT(AND(ISNUMBER(J2020),J2020&gt;0))),"CHECK: enter a price above zero",IF(NOT(OR(I2020="Approve proposed",I2020="Use my price")),"CHECK: choose a listed decision",IF(OR(NOT(ISNUMBER(L2020)),L2020&lt;=0,NOT(ISNUMBER(Y2020)),Y2020&lt;=0,X2020&gt;=1),"CHECK: price or base unavailable",IF(L2020/(Y2020*(1-X2020))-1&lt;0,"CHECK: price below local base","Ready")))))))))</f>
        <v>On hold</v>
      </c>
      <c r="N2020" s="18">
        <v>20.15</v>
      </c>
      <c r="O2020" s="19">
        <v>0.55</v>
      </c>
      <c r="P2020" s="14">
        <v>0.4</v>
      </c>
      <c r="Q2020" s="20" t="str">
        <f>IF(AND(ISNUMBER(L2020),ISNUMBER(Y2020),Y2020&gt;0,X2020&lt;1),ROUND(L2020/(Y2020*(1-X2020))-1,4),"")</f>
        <v/>
      </c>
      <c r="R2020" s="12">
        <v>0</v>
      </c>
      <c r="S2020" s="13">
        <f>IF(AND(ISNUMBER(E2020),E2020&gt;0,ISNUMBER(F2020)),R2020*(F2020/E2020-1)*(1-'Start Here'!$B$16),0)</f>
        <v>0</v>
      </c>
      <c r="T2020" s="17">
        <f>IF(AND(M2020="Ready",OR(I2020="Approve proposed",AND(I2020="Use my price",AND(ISNUMBER(J2020),J2020&gt;0))),ISNUMBER(L2020),E2020&gt;0),R2020*(L2020/E2020-1)*(1-'Start Here'!$B$16),0)</f>
        <v>0</v>
      </c>
      <c r="U2020" t="str" s="6">
        <v>Missing local vendor; Local and Local Line prices differ; Currently hidden; do not activate automatically</v>
      </c>
      <c r="V2020" t="str" s="21">
        <v>No</v>
      </c>
      <c r="W2020" t="str" s="21">
        <v>No</v>
      </c>
      <c r="X2020" s="22">
        <v>0</v>
      </c>
      <c r="Y2020" s="18">
        <v>13</v>
      </c>
      <c r="AB2020" t="str" s="6">
        <v>2026-10-01 10:41:27 UTC</v>
      </c>
      <c r="AC2020" t="str" s="6">
        <v>Local Line cache</v>
      </c>
      <c r="AD2020" s="23">
        <v>1140512</v>
      </c>
      <c r="AE2020" s="23">
        <v>978734</v>
      </c>
      <c r="AF2020" t="str" s="23">
        <v>1140512:978734:guest</v>
      </c>
      <c r="AG2020" t="str" s="23">
        <v>No</v>
      </c>
      <c r="AH2020" t="str" s="23">
        <v>No</v>
      </c>
      <c r="AI2020" s="18">
        <v>0</v>
      </c>
    </row>
    <row r="2021" ht="32" customHeight="1">
      <c r="A2021" t="str" s="7">
        <v>MISSING VENDOR</v>
      </c>
      <c r="B2021" t="str" s="7">
        <v>Brazil Minas Gerais Dark Roast Ground Coffee</v>
      </c>
      <c r="C2021" t="str" s="7">
        <v>12 oz bag</v>
      </c>
      <c r="D2021" t="str" s="7">
        <v>SNAP</v>
      </c>
      <c r="E2021" s="12">
        <v>18.2</v>
      </c>
      <c r="F2021" s="13">
        <v>18.2</v>
      </c>
      <c r="G2021" s="13">
        <f>IF(AND(ISNUMBER(E2021),ISNUMBER(F2021)),F2021-E2021,"")</f>
        <v>0</v>
      </c>
      <c r="H2021" s="14">
        <f>IF(AND(ISNUMBER(E2021),E2021&gt;0,ISNUMBER(F2021)),F2021/E2021-1,"")</f>
        <v>0</v>
      </c>
      <c r="I2021" t="str" s="15">
        <v>Keep current</v>
      </c>
      <c r="J2021" s="16"/>
      <c r="K2021" t="str" s="15">
        <v/>
      </c>
      <c r="L2021" s="17">
        <f>IF(AC2021="Local catalog","",IF(AG2021="Yes",IF(ISNUMBER(E2021),E2021,""),IF(I2021="Keep current",IF(ISNUMBER(E2021),E2021,""),IF(AH2021&lt;&gt;"Yes","",IF(I2021="Approve proposed",F2021,IF(AND(I2021="Use my price",AND(ISNUMBER(J2021),J2021&gt;0)),J2021,""))))))</f>
        <v>18.2</v>
      </c>
      <c r="M2021" t="str" s="7">
        <f>IF(AND(AG2021="Yes",OR(I2021="Approve proposed",I2021="Use my price")),"CHECK: protected price kept current",IF(OR(I2021="Unreviewed",I2021=""),"Pending review",IF(I2021="Hold","On hold",IF(I2021="Keep current",IF(ISNUMBER(E2021),"Kept current","CHECK: no confirmed current price"),IF(AH2021&lt;&gt;"Yes","CHECK: source needs review",IF(AND(I2021="Use my price",NOT(AND(ISNUMBER(J2021),J2021&gt;0))),"CHECK: enter a price above zero",IF(NOT(OR(I2021="Approve proposed",I2021="Use my price")),"CHECK: choose a listed decision",IF(OR(NOT(ISNUMBER(L2021)),L2021&lt;=0,NOT(ISNUMBER(Y2021)),Y2021&lt;=0,X2021&gt;=1),"CHECK: price or base unavailable",IF(L2021/(Y2021*(1-X2021))-1&lt;0,"CHECK: price below local base","Ready")))))))))</f>
        <v>Kept current</v>
      </c>
      <c r="N2021" s="18">
        <v>18.2</v>
      </c>
      <c r="O2021" s="19">
        <v>0.4</v>
      </c>
      <c r="P2021" s="14">
        <v>0.4</v>
      </c>
      <c r="Q2021" s="20">
        <f>IF(AND(ISNUMBER(L2021),ISNUMBER(Y2021),Y2021&gt;0,X2021&lt;1),ROUND(L2021/(Y2021*(1-X2021))-1,4),"")</f>
        <v>0.4</v>
      </c>
      <c r="R2021" s="12">
        <v>0</v>
      </c>
      <c r="S2021" s="13">
        <f>IF(AND(ISNUMBER(E2021),E2021&gt;0,ISNUMBER(F2021)),R2021*(F2021/E2021-1)*(1-'Start Here'!$B$16),0)</f>
        <v>0</v>
      </c>
      <c r="T2021" s="17">
        <f>IF(AND(M2021="Ready",OR(I2021="Approve proposed",AND(I2021="Use my price",AND(ISNUMBER(J2021),J2021&gt;0))),ISNUMBER(L2021),E2021&gt;0),R2021*(L2021/E2021-1)*(1-'Start Here'!$B$16),0)</f>
        <v>0</v>
      </c>
      <c r="U2021" t="str" s="6">
        <v>SNAP: preserve existing selling price; Missing local vendor; Currently hidden; do not activate automatically</v>
      </c>
      <c r="V2021" t="str" s="21">
        <v>No</v>
      </c>
      <c r="W2021" t="str" s="21">
        <v>No</v>
      </c>
      <c r="X2021" s="22">
        <v>0</v>
      </c>
      <c r="Y2021" s="18">
        <v>13</v>
      </c>
      <c r="AB2021" t="str" s="6">
        <v>2026-10-01 10:41:27 UTC</v>
      </c>
      <c r="AC2021" t="str" s="6">
        <v>Local Line cache</v>
      </c>
      <c r="AD2021" s="23">
        <v>1140512</v>
      </c>
      <c r="AE2021" s="23">
        <v>978734</v>
      </c>
      <c r="AF2021" t="str" s="23">
        <v>1140512:978734:snap</v>
      </c>
      <c r="AG2021" t="str" s="23">
        <v>Yes</v>
      </c>
      <c r="AH2021" t="str" s="23">
        <v>No</v>
      </c>
      <c r="AI2021" s="18">
        <v>0</v>
      </c>
    </row>
    <row r="2022" ht="32" customHeight="1">
      <c r="A2022" t="str" s="7">
        <v>MISSING VENDOR</v>
      </c>
      <c r="B2022" t="str" s="7">
        <v>Brooks Plums</v>
      </c>
      <c r="C2022" t="str" s="7">
        <v>1 lb</v>
      </c>
      <c r="D2022" t="str" s="7">
        <v>Herd Share Members</v>
      </c>
      <c r="E2022" s="12">
        <v>2.8</v>
      </c>
      <c r="F2022" s="13">
        <v>2.8</v>
      </c>
      <c r="G2022" s="13">
        <f>IF(AND(ISNUMBER(E2022),ISNUMBER(F2022)),F2022-E2022,"")</f>
        <v>0</v>
      </c>
      <c r="H2022" s="14">
        <f>IF(AND(ISNUMBER(E2022),E2022&gt;0,ISNUMBER(F2022)),F2022/E2022-1,"")</f>
        <v>0</v>
      </c>
      <c r="I2022" t="str" s="15">
        <v>Hold</v>
      </c>
      <c r="J2022" s="16"/>
      <c r="K2022" t="str" s="15">
        <v/>
      </c>
      <c r="L2022" s="17" t="str">
        <f>IF(AC2022="Local catalog","",IF(AG2022="Yes",IF(ISNUMBER(E2022),E2022,""),IF(I2022="Keep current",IF(ISNUMBER(E2022),E2022,""),IF(AH2022&lt;&gt;"Yes","",IF(I2022="Approve proposed",F2022,IF(AND(I2022="Use my price",AND(ISNUMBER(J2022),J2022&gt;0)),J2022,""))))))</f>
        <v/>
      </c>
      <c r="M2022" t="str" s="7">
        <f>IF(AND(AG2022="Yes",OR(I2022="Approve proposed",I2022="Use my price")),"CHECK: protected price kept current",IF(OR(I2022="Unreviewed",I2022=""),"Pending review",IF(I2022="Hold","On hold",IF(I2022="Keep current",IF(ISNUMBER(E2022),"Kept current","CHECK: no confirmed current price"),IF(AH2022&lt;&gt;"Yes","CHECK: source needs review",IF(AND(I2022="Use my price",NOT(AND(ISNUMBER(J2022),J2022&gt;0))),"CHECK: enter a price above zero",IF(NOT(OR(I2022="Approve proposed",I2022="Use my price")),"CHECK: choose a listed decision",IF(OR(NOT(ISNUMBER(L2022)),L2022&lt;=0,NOT(ISNUMBER(Y2022)),Y2022&lt;=0,X2022&gt;=1),"CHECK: price or base unavailable",IF(L2022/(Y2022*(1-X2022))-1&lt;0,"CHECK: price below local base","Ready")))))))))</f>
        <v>On hold</v>
      </c>
      <c r="N2022" s="18">
        <v>2.8</v>
      </c>
      <c r="O2022" s="19">
        <v>0.4</v>
      </c>
      <c r="P2022" s="14">
        <v>0.4</v>
      </c>
      <c r="Q2022" s="20" t="str">
        <f>IF(AND(ISNUMBER(L2022),ISNUMBER(Y2022),Y2022&gt;0,X2022&lt;1),ROUND(L2022/(Y2022*(1-X2022))-1,4),"")</f>
        <v/>
      </c>
      <c r="R2022" s="12">
        <v>0</v>
      </c>
      <c r="S2022" s="13">
        <f>IF(AND(ISNUMBER(E2022),E2022&gt;0,ISNUMBER(F2022)),R2022*(F2022/E2022-1)*(1-'Start Here'!$B$16),0)</f>
        <v>0</v>
      </c>
      <c r="T2022" s="17">
        <f>IF(AND(M2022="Ready",OR(I2022="Approve proposed",AND(I2022="Use my price",AND(ISNUMBER(J2022),J2022&gt;0))),ISNUMBER(L2022),E2022&gt;0),R2022*(L2022/E2022-1)*(1-'Start Here'!$B$16),0)</f>
        <v>0</v>
      </c>
      <c r="U2022" t="str" s="6">
        <v>Missing local vendor; Currently hidden; do not activate automatically</v>
      </c>
      <c r="V2022" t="str" s="21">
        <v>No</v>
      </c>
      <c r="W2022" t="str" s="21">
        <v>No</v>
      </c>
      <c r="X2022" s="22">
        <v>0</v>
      </c>
      <c r="Y2022" s="18">
        <v>2</v>
      </c>
      <c r="AB2022" t="str" s="6">
        <v>2026-10-01 10:41:27 UTC</v>
      </c>
      <c r="AC2022" t="str" s="6">
        <v>Local Line cache</v>
      </c>
      <c r="AD2022" s="23">
        <v>1157461</v>
      </c>
      <c r="AE2022" s="23">
        <v>1001262</v>
      </c>
      <c r="AF2022" t="str" s="23">
        <v>1157461:1001262:herdShare</v>
      </c>
      <c r="AG2022" t="str" s="23">
        <v>No</v>
      </c>
      <c r="AH2022" t="str" s="23">
        <v>No</v>
      </c>
      <c r="AI2022" s="18">
        <v>0</v>
      </c>
    </row>
    <row r="2023" ht="32" customHeight="1">
      <c r="A2023" t="str" s="7">
        <v>MISSING VENDOR</v>
      </c>
      <c r="B2023" t="str" s="7">
        <v>Brooks Plums</v>
      </c>
      <c r="C2023" t="str" s="7">
        <v>1 lb</v>
      </c>
      <c r="D2023" t="str" s="7">
        <v>CSA Members</v>
      </c>
      <c r="G2023" s="13" t="str">
        <f>IF(AND(ISNUMBER(E2023),ISNUMBER(F2023)),F2023-E2023,"")</f>
        <v/>
      </c>
      <c r="H2023" s="14" t="str">
        <f>IF(AND(ISNUMBER(E2023),E2023&gt;0,ISNUMBER(F2023)),F2023/E2023-1,"")</f>
        <v/>
      </c>
      <c r="I2023" t="str" s="15">
        <v>Hold</v>
      </c>
      <c r="J2023" s="24"/>
      <c r="K2023" t="str" s="15">
        <v/>
      </c>
      <c r="L2023" s="17" t="str">
        <f>IF(AC2023="Local catalog","",IF(AG2023="Yes",IF(ISNUMBER(E2023),E2023,""),IF(I2023="Keep current",IF(ISNUMBER(E2023),E2023,""),IF(AH2023&lt;&gt;"Yes","",IF(I2023="Approve proposed",F2023,IF(AND(I2023="Use my price",AND(ISNUMBER(J2023),J2023&gt;0)),J2023,""))))))</f>
        <v/>
      </c>
      <c r="M2023" t="str" s="7">
        <f>IF(AND(AG2023="Yes",OR(I2023="Approve proposed",I2023="Use my price")),"CHECK: protected price kept current",IF(OR(I2023="Unreviewed",I2023=""),"Pending review",IF(I2023="Hold","On hold",IF(I2023="Keep current",IF(ISNUMBER(E2023),"Kept current","CHECK: no confirmed current price"),IF(AH2023&lt;&gt;"Yes","CHECK: source needs review",IF(AND(I2023="Use my price",NOT(AND(ISNUMBER(J2023),J2023&gt;0))),"CHECK: enter a price above zero",IF(NOT(OR(I2023="Approve proposed",I2023="Use my price")),"CHECK: choose a listed decision",IF(OR(NOT(ISNUMBER(L2023)),L2023&lt;=0,NOT(ISNUMBER(Y2023)),Y2023&lt;=0,X2023&gt;=1),"CHECK: price or base unavailable",IF(L2023/(Y2023*(1-X2023))-1&lt;0,"CHECK: price below local base","Ready")))))))))</f>
        <v>On hold</v>
      </c>
      <c r="N2023" s="18">
        <v>2.8</v>
      </c>
      <c r="O2023" s="19">
        <v>0.4</v>
      </c>
      <c r="Q2023" s="20" t="str">
        <f>IF(AND(ISNUMBER(L2023),ISNUMBER(Y2023),Y2023&gt;0,X2023&lt;1),ROUND(L2023/(Y2023*(1-X2023))-1,4),"")</f>
        <v/>
      </c>
      <c r="R2023" s="12">
        <v>0</v>
      </c>
      <c r="S2023" s="13">
        <f>IF(AND(ISNUMBER(E2023),E2023&gt;0,ISNUMBER(F2023)),R2023*(F2023/E2023-1)*(1-'Start Here'!$B$16),0)</f>
        <v>0</v>
      </c>
      <c r="T2023" s="17">
        <f>IF(AND(M2023="Ready",OR(I2023="Approve proposed",AND(I2023="Use my price",AND(ISNUMBER(J2023),J2023&gt;0))),ISNUMBER(L2023),E2023&gt;0),R2023*(L2023/E2023-1)*(1-'Start Here'!$B$16),0)</f>
        <v>0</v>
      </c>
      <c r="U2023" t="str" s="6">
        <v>No confirmed Local Line price/list; local calculation is reference only; Missing local vendor; Currently hidden; do not activate automatically</v>
      </c>
      <c r="V2023" t="str" s="21">
        <v>No</v>
      </c>
      <c r="W2023" t="str" s="21">
        <v>No</v>
      </c>
      <c r="X2023" s="22">
        <v>0</v>
      </c>
      <c r="Y2023" s="18">
        <v>2</v>
      </c>
      <c r="AB2023" t="str" s="6">
        <v/>
      </c>
      <c r="AC2023" t="str" s="6">
        <v>Local calculation only</v>
      </c>
      <c r="AD2023" s="23">
        <v>1157461</v>
      </c>
      <c r="AE2023" s="23">
        <v>1001262</v>
      </c>
      <c r="AF2023" t="str" s="23">
        <v>1157461:1001262:member</v>
      </c>
      <c r="AG2023" t="str" s="23">
        <v>No</v>
      </c>
      <c r="AH2023" t="str" s="23">
        <v>No</v>
      </c>
      <c r="AI2023" s="18">
        <v>0</v>
      </c>
    </row>
    <row r="2024" ht="32" customHeight="1">
      <c r="A2024" t="str" s="7">
        <v>MISSING VENDOR</v>
      </c>
      <c r="B2024" t="str" s="7">
        <v>Brooks Plums</v>
      </c>
      <c r="C2024" t="str" s="7">
        <v>1 lb</v>
      </c>
      <c r="D2024" t="str" s="7">
        <v>Guest Basket</v>
      </c>
      <c r="E2024" s="12">
        <v>2.8</v>
      </c>
      <c r="F2024" s="13">
        <v>2.8</v>
      </c>
      <c r="G2024" s="13">
        <f>IF(AND(ISNUMBER(E2024),ISNUMBER(F2024)),F2024-E2024,"")</f>
        <v>0</v>
      </c>
      <c r="H2024" s="14">
        <f>IF(AND(ISNUMBER(E2024),E2024&gt;0,ISNUMBER(F2024)),F2024/E2024-1,"")</f>
        <v>0</v>
      </c>
      <c r="I2024" t="str" s="15">
        <v>Hold</v>
      </c>
      <c r="J2024" s="16"/>
      <c r="K2024" t="str" s="15">
        <v/>
      </c>
      <c r="L2024" s="17" t="str">
        <f>IF(AC2024="Local catalog","",IF(AG2024="Yes",IF(ISNUMBER(E2024),E2024,""),IF(I2024="Keep current",IF(ISNUMBER(E2024),E2024,""),IF(AH2024&lt;&gt;"Yes","",IF(I2024="Approve proposed",F2024,IF(AND(I2024="Use my price",AND(ISNUMBER(J2024),J2024&gt;0)),J2024,""))))))</f>
        <v/>
      </c>
      <c r="M2024" t="str" s="7">
        <f>IF(AND(AG2024="Yes",OR(I2024="Approve proposed",I2024="Use my price")),"CHECK: protected price kept current",IF(OR(I2024="Unreviewed",I2024=""),"Pending review",IF(I2024="Hold","On hold",IF(I2024="Keep current",IF(ISNUMBER(E2024),"Kept current","CHECK: no confirmed current price"),IF(AH2024&lt;&gt;"Yes","CHECK: source needs review",IF(AND(I2024="Use my price",NOT(AND(ISNUMBER(J2024),J2024&gt;0))),"CHECK: enter a price above zero",IF(NOT(OR(I2024="Approve proposed",I2024="Use my price")),"CHECK: choose a listed decision",IF(OR(NOT(ISNUMBER(L2024)),L2024&lt;=0,NOT(ISNUMBER(Y2024)),Y2024&lt;=0,X2024&gt;=1),"CHECK: price or base unavailable",IF(L2024/(Y2024*(1-X2024))-1&lt;0,"CHECK: price below local base","Ready")))))))))</f>
        <v>On hold</v>
      </c>
      <c r="N2024" s="18">
        <v>3.1</v>
      </c>
      <c r="O2024" s="19">
        <v>0.55</v>
      </c>
      <c r="P2024" s="14">
        <v>0.4</v>
      </c>
      <c r="Q2024" s="20" t="str">
        <f>IF(AND(ISNUMBER(L2024),ISNUMBER(Y2024),Y2024&gt;0,X2024&lt;1),ROUND(L2024/(Y2024*(1-X2024))-1,4),"")</f>
        <v/>
      </c>
      <c r="R2024" s="12">
        <v>0</v>
      </c>
      <c r="S2024" s="13">
        <f>IF(AND(ISNUMBER(E2024),E2024&gt;0,ISNUMBER(F2024)),R2024*(F2024/E2024-1)*(1-'Start Here'!$B$16),0)</f>
        <v>0</v>
      </c>
      <c r="T2024" s="17">
        <f>IF(AND(M2024="Ready",OR(I2024="Approve proposed",AND(I2024="Use my price",AND(ISNUMBER(J2024),J2024&gt;0))),ISNUMBER(L2024),E2024&gt;0),R2024*(L2024/E2024-1)*(1-'Start Here'!$B$16),0)</f>
        <v>0</v>
      </c>
      <c r="U2024" t="str" s="6">
        <v>Missing local vendor; Local and Local Line prices differ; Currently hidden; do not activate automatically</v>
      </c>
      <c r="V2024" t="str" s="21">
        <v>No</v>
      </c>
      <c r="W2024" t="str" s="21">
        <v>No</v>
      </c>
      <c r="X2024" s="22">
        <v>0</v>
      </c>
      <c r="Y2024" s="18">
        <v>2</v>
      </c>
      <c r="AB2024" t="str" s="6">
        <v>2026-10-01 10:41:27 UTC</v>
      </c>
      <c r="AC2024" t="str" s="6">
        <v>Local Line cache</v>
      </c>
      <c r="AD2024" s="23">
        <v>1157461</v>
      </c>
      <c r="AE2024" s="23">
        <v>1001262</v>
      </c>
      <c r="AF2024" t="str" s="23">
        <v>1157461:1001262:guest</v>
      </c>
      <c r="AG2024" t="str" s="23">
        <v>No</v>
      </c>
      <c r="AH2024" t="str" s="23">
        <v>No</v>
      </c>
      <c r="AI2024" s="18">
        <v>0</v>
      </c>
    </row>
    <row r="2025" ht="32" customHeight="1">
      <c r="A2025" t="str" s="7">
        <v>MISSING VENDOR</v>
      </c>
      <c r="B2025" t="str" s="7">
        <v>Brooks Plums</v>
      </c>
      <c r="C2025" t="str" s="7">
        <v>1 lb</v>
      </c>
      <c r="D2025" t="str" s="7">
        <v>SNAP</v>
      </c>
      <c r="E2025" s="12">
        <v>2.8</v>
      </c>
      <c r="F2025" s="13">
        <v>2.8</v>
      </c>
      <c r="G2025" s="13">
        <f>IF(AND(ISNUMBER(E2025),ISNUMBER(F2025)),F2025-E2025,"")</f>
        <v>0</v>
      </c>
      <c r="H2025" s="14">
        <f>IF(AND(ISNUMBER(E2025),E2025&gt;0,ISNUMBER(F2025)),F2025/E2025-1,"")</f>
        <v>0</v>
      </c>
      <c r="I2025" t="str" s="15">
        <v>Keep current</v>
      </c>
      <c r="J2025" s="16"/>
      <c r="K2025" t="str" s="15">
        <v/>
      </c>
      <c r="L2025" s="17">
        <f>IF(AC2025="Local catalog","",IF(AG2025="Yes",IF(ISNUMBER(E2025),E2025,""),IF(I2025="Keep current",IF(ISNUMBER(E2025),E2025,""),IF(AH2025&lt;&gt;"Yes","",IF(I2025="Approve proposed",F2025,IF(AND(I2025="Use my price",AND(ISNUMBER(J2025),J2025&gt;0)),J2025,""))))))</f>
        <v>2.8</v>
      </c>
      <c r="M2025" t="str" s="7">
        <f>IF(AND(AG2025="Yes",OR(I2025="Approve proposed",I2025="Use my price")),"CHECK: protected price kept current",IF(OR(I2025="Unreviewed",I2025=""),"Pending review",IF(I2025="Hold","On hold",IF(I2025="Keep current",IF(ISNUMBER(E2025),"Kept current","CHECK: no confirmed current price"),IF(AH2025&lt;&gt;"Yes","CHECK: source needs review",IF(AND(I2025="Use my price",NOT(AND(ISNUMBER(J2025),J2025&gt;0))),"CHECK: enter a price above zero",IF(NOT(OR(I2025="Approve proposed",I2025="Use my price")),"CHECK: choose a listed decision",IF(OR(NOT(ISNUMBER(L2025)),L2025&lt;=0,NOT(ISNUMBER(Y2025)),Y2025&lt;=0,X2025&gt;=1),"CHECK: price or base unavailable",IF(L2025/(Y2025*(1-X2025))-1&lt;0,"CHECK: price below local base","Ready")))))))))</f>
        <v>Kept current</v>
      </c>
      <c r="N2025" s="18">
        <v>2.8</v>
      </c>
      <c r="O2025" s="19">
        <v>0.4</v>
      </c>
      <c r="P2025" s="14">
        <v>0.4</v>
      </c>
      <c r="Q2025" s="20">
        <f>IF(AND(ISNUMBER(L2025),ISNUMBER(Y2025),Y2025&gt;0,X2025&lt;1),ROUND(L2025/(Y2025*(1-X2025))-1,4),"")</f>
        <v>0.4</v>
      </c>
      <c r="R2025" s="12">
        <v>0</v>
      </c>
      <c r="S2025" s="13">
        <f>IF(AND(ISNUMBER(E2025),E2025&gt;0,ISNUMBER(F2025)),R2025*(F2025/E2025-1)*(1-'Start Here'!$B$16),0)</f>
        <v>0</v>
      </c>
      <c r="T2025" s="17">
        <f>IF(AND(M2025="Ready",OR(I2025="Approve proposed",AND(I2025="Use my price",AND(ISNUMBER(J2025),J2025&gt;0))),ISNUMBER(L2025),E2025&gt;0),R2025*(L2025/E2025-1)*(1-'Start Here'!$B$16),0)</f>
        <v>0</v>
      </c>
      <c r="U2025" t="str" s="6">
        <v>SNAP: preserve existing selling price; Missing local vendor; Currently hidden; do not activate automatically</v>
      </c>
      <c r="V2025" t="str" s="21">
        <v>No</v>
      </c>
      <c r="W2025" t="str" s="21">
        <v>No</v>
      </c>
      <c r="X2025" s="22">
        <v>0</v>
      </c>
      <c r="Y2025" s="18">
        <v>2</v>
      </c>
      <c r="AB2025" t="str" s="6">
        <v>2026-10-01 10:41:27 UTC</v>
      </c>
      <c r="AC2025" t="str" s="6">
        <v>Local Line cache</v>
      </c>
      <c r="AD2025" s="23">
        <v>1157461</v>
      </c>
      <c r="AE2025" s="23">
        <v>1001262</v>
      </c>
      <c r="AF2025" t="str" s="23">
        <v>1157461:1001262:snap</v>
      </c>
      <c r="AG2025" t="str" s="23">
        <v>Yes</v>
      </c>
      <c r="AH2025" t="str" s="23">
        <v>No</v>
      </c>
      <c r="AI2025" s="18">
        <v>0</v>
      </c>
    </row>
    <row r="2026" ht="32" customHeight="1">
      <c r="A2026" t="str" s="7">
        <v>MISSING VENDOR</v>
      </c>
      <c r="B2026" t="str" s="7">
        <v>Bulgarian Pepper, Hot</v>
      </c>
      <c r="C2026" t="str" s="7">
        <v>1 lb</v>
      </c>
      <c r="D2026" t="str" s="7">
        <v>Herd Share Members</v>
      </c>
      <c r="E2026" s="12">
        <v>7</v>
      </c>
      <c r="F2026" s="13">
        <v>7</v>
      </c>
      <c r="G2026" s="13">
        <f>IF(AND(ISNUMBER(E2026),ISNUMBER(F2026)),F2026-E2026,"")</f>
        <v>0</v>
      </c>
      <c r="H2026" s="14">
        <f>IF(AND(ISNUMBER(E2026),E2026&gt;0,ISNUMBER(F2026)),F2026/E2026-1,"")</f>
        <v>0</v>
      </c>
      <c r="I2026" t="str" s="15">
        <v>Hold</v>
      </c>
      <c r="J2026" s="16"/>
      <c r="K2026" t="str" s="15">
        <v/>
      </c>
      <c r="L2026" s="17" t="str">
        <f>IF(AC2026="Local catalog","",IF(AG2026="Yes",IF(ISNUMBER(E2026),E2026,""),IF(I2026="Keep current",IF(ISNUMBER(E2026),E2026,""),IF(AH2026&lt;&gt;"Yes","",IF(I2026="Approve proposed",F2026,IF(AND(I2026="Use my price",AND(ISNUMBER(J2026),J2026&gt;0)),J2026,""))))))</f>
        <v/>
      </c>
      <c r="M2026" t="str" s="7">
        <f>IF(AND(AG2026="Yes",OR(I2026="Approve proposed",I2026="Use my price")),"CHECK: protected price kept current",IF(OR(I2026="Unreviewed",I2026=""),"Pending review",IF(I2026="Hold","On hold",IF(I2026="Keep current",IF(ISNUMBER(E2026),"Kept current","CHECK: no confirmed current price"),IF(AH2026&lt;&gt;"Yes","CHECK: source needs review",IF(AND(I2026="Use my price",NOT(AND(ISNUMBER(J2026),J2026&gt;0))),"CHECK: enter a price above zero",IF(NOT(OR(I2026="Approve proposed",I2026="Use my price")),"CHECK: choose a listed decision",IF(OR(NOT(ISNUMBER(L2026)),L2026&lt;=0,NOT(ISNUMBER(Y2026)),Y2026&lt;=0,X2026&gt;=1),"CHECK: price or base unavailable",IF(L2026/(Y2026*(1-X2026))-1&lt;0,"CHECK: price below local base","Ready")))))))))</f>
        <v>On hold</v>
      </c>
      <c r="N2026" s="18">
        <v>7</v>
      </c>
      <c r="O2026" s="19">
        <v>0.4</v>
      </c>
      <c r="P2026" s="14">
        <v>0.4</v>
      </c>
      <c r="Q2026" s="20" t="str">
        <f>IF(AND(ISNUMBER(L2026),ISNUMBER(Y2026),Y2026&gt;0,X2026&lt;1),ROUND(L2026/(Y2026*(1-X2026))-1,4),"")</f>
        <v/>
      </c>
      <c r="R2026" s="12">
        <v>0</v>
      </c>
      <c r="S2026" s="13">
        <f>IF(AND(ISNUMBER(E2026),E2026&gt;0,ISNUMBER(F2026)),R2026*(F2026/E2026-1)*(1-'Start Here'!$B$16),0)</f>
        <v>0</v>
      </c>
      <c r="T2026" s="17">
        <f>IF(AND(M2026="Ready",OR(I2026="Approve proposed",AND(I2026="Use my price",AND(ISNUMBER(J2026),J2026&gt;0))),ISNUMBER(L2026),E2026&gt;0),R2026*(L2026/E2026-1)*(1-'Start Here'!$B$16),0)</f>
        <v>0</v>
      </c>
      <c r="U2026" t="str" s="6">
        <v>Missing local vendor</v>
      </c>
      <c r="V2026" t="str" s="21">
        <v>Yes</v>
      </c>
      <c r="W2026" t="str" s="21">
        <v>No</v>
      </c>
      <c r="X2026" s="22">
        <v>0</v>
      </c>
      <c r="Y2026" s="18">
        <v>5</v>
      </c>
      <c r="AB2026" t="str" s="6">
        <v>2026-10-01 10:41:27 UTC</v>
      </c>
      <c r="AC2026" t="str" s="6">
        <v>Local Line cache</v>
      </c>
      <c r="AD2026" s="23">
        <v>1164989</v>
      </c>
      <c r="AE2026" s="23">
        <v>1013014</v>
      </c>
      <c r="AF2026" t="str" s="23">
        <v>1164989:1013014:herdShare</v>
      </c>
      <c r="AG2026" t="str" s="23">
        <v>No</v>
      </c>
      <c r="AH2026" t="str" s="23">
        <v>No</v>
      </c>
      <c r="AI2026" s="18">
        <v>0</v>
      </c>
    </row>
    <row r="2027" ht="32" customHeight="1">
      <c r="A2027" t="str" s="7">
        <v>MISSING VENDOR</v>
      </c>
      <c r="B2027" t="str" s="7">
        <v>Bulgarian Pepper, Hot</v>
      </c>
      <c r="C2027" t="str" s="7">
        <v>1 lb</v>
      </c>
      <c r="D2027" t="str" s="7">
        <v>CSA Members</v>
      </c>
      <c r="G2027" s="13" t="str">
        <f>IF(AND(ISNUMBER(E2027),ISNUMBER(F2027)),F2027-E2027,"")</f>
        <v/>
      </c>
      <c r="H2027" s="14" t="str">
        <f>IF(AND(ISNUMBER(E2027),E2027&gt;0,ISNUMBER(F2027)),F2027/E2027-1,"")</f>
        <v/>
      </c>
      <c r="I2027" t="str" s="15">
        <v>Hold</v>
      </c>
      <c r="J2027" s="24"/>
      <c r="K2027" t="str" s="15">
        <v/>
      </c>
      <c r="L2027" s="17" t="str">
        <f>IF(AC2027="Local catalog","",IF(AG2027="Yes",IF(ISNUMBER(E2027),E2027,""),IF(I2027="Keep current",IF(ISNUMBER(E2027),E2027,""),IF(AH2027&lt;&gt;"Yes","",IF(I2027="Approve proposed",F2027,IF(AND(I2027="Use my price",AND(ISNUMBER(J2027),J2027&gt;0)),J2027,""))))))</f>
        <v/>
      </c>
      <c r="M2027" t="str" s="7">
        <f>IF(AND(AG2027="Yes",OR(I2027="Approve proposed",I2027="Use my price")),"CHECK: protected price kept current",IF(OR(I2027="Unreviewed",I2027=""),"Pending review",IF(I2027="Hold","On hold",IF(I2027="Keep current",IF(ISNUMBER(E2027),"Kept current","CHECK: no confirmed current price"),IF(AH2027&lt;&gt;"Yes","CHECK: source needs review",IF(AND(I2027="Use my price",NOT(AND(ISNUMBER(J2027),J2027&gt;0))),"CHECK: enter a price above zero",IF(NOT(OR(I2027="Approve proposed",I2027="Use my price")),"CHECK: choose a listed decision",IF(OR(NOT(ISNUMBER(L2027)),L2027&lt;=0,NOT(ISNUMBER(Y2027)),Y2027&lt;=0,X2027&gt;=1),"CHECK: price or base unavailable",IF(L2027/(Y2027*(1-X2027))-1&lt;0,"CHECK: price below local base","Ready")))))))))</f>
        <v>On hold</v>
      </c>
      <c r="N2027" s="18">
        <v>7</v>
      </c>
      <c r="O2027" s="19">
        <v>0.4</v>
      </c>
      <c r="Q2027" s="20" t="str">
        <f>IF(AND(ISNUMBER(L2027),ISNUMBER(Y2027),Y2027&gt;0,X2027&lt;1),ROUND(L2027/(Y2027*(1-X2027))-1,4),"")</f>
        <v/>
      </c>
      <c r="R2027" s="12">
        <v>0</v>
      </c>
      <c r="S2027" s="13">
        <f>IF(AND(ISNUMBER(E2027),E2027&gt;0,ISNUMBER(F2027)),R2027*(F2027/E2027-1)*(1-'Start Here'!$B$16),0)</f>
        <v>0</v>
      </c>
      <c r="T2027" s="17">
        <f>IF(AND(M2027="Ready",OR(I2027="Approve proposed",AND(I2027="Use my price",AND(ISNUMBER(J2027),J2027&gt;0))),ISNUMBER(L2027),E2027&gt;0),R2027*(L2027/E2027-1)*(1-'Start Here'!$B$16),0)</f>
        <v>0</v>
      </c>
      <c r="U2027" t="str" s="6">
        <v>No confirmed Local Line price/list; local calculation is reference only; Missing local vendor</v>
      </c>
      <c r="V2027" t="str" s="21">
        <v>Yes</v>
      </c>
      <c r="W2027" t="str" s="21">
        <v>No</v>
      </c>
      <c r="X2027" s="22">
        <v>0</v>
      </c>
      <c r="Y2027" s="18">
        <v>5</v>
      </c>
      <c r="AB2027" t="str" s="6">
        <v/>
      </c>
      <c r="AC2027" t="str" s="6">
        <v>Local calculation only</v>
      </c>
      <c r="AD2027" s="23">
        <v>1164989</v>
      </c>
      <c r="AE2027" s="23">
        <v>1013014</v>
      </c>
      <c r="AF2027" t="str" s="23">
        <v>1164989:1013014:member</v>
      </c>
      <c r="AG2027" t="str" s="23">
        <v>No</v>
      </c>
      <c r="AH2027" t="str" s="23">
        <v>No</v>
      </c>
      <c r="AI2027" s="18">
        <v>0</v>
      </c>
    </row>
    <row r="2028" ht="32" customHeight="1">
      <c r="A2028" t="str" s="7">
        <v>MISSING VENDOR</v>
      </c>
      <c r="B2028" t="str" s="7">
        <v>Bulgarian Pepper, Hot</v>
      </c>
      <c r="C2028" t="str" s="7">
        <v>1 lb</v>
      </c>
      <c r="D2028" t="str" s="7">
        <v>Guest Basket</v>
      </c>
      <c r="E2028" s="12">
        <v>7</v>
      </c>
      <c r="F2028" s="13">
        <v>7</v>
      </c>
      <c r="G2028" s="13">
        <f>IF(AND(ISNUMBER(E2028),ISNUMBER(F2028)),F2028-E2028,"")</f>
        <v>0</v>
      </c>
      <c r="H2028" s="14">
        <f>IF(AND(ISNUMBER(E2028),E2028&gt;0,ISNUMBER(F2028)),F2028/E2028-1,"")</f>
        <v>0</v>
      </c>
      <c r="I2028" t="str" s="15">
        <v>Hold</v>
      </c>
      <c r="J2028" s="16"/>
      <c r="K2028" t="str" s="15">
        <v/>
      </c>
      <c r="L2028" s="17" t="str">
        <f>IF(AC2028="Local catalog","",IF(AG2028="Yes",IF(ISNUMBER(E2028),E2028,""),IF(I2028="Keep current",IF(ISNUMBER(E2028),E2028,""),IF(AH2028&lt;&gt;"Yes","",IF(I2028="Approve proposed",F2028,IF(AND(I2028="Use my price",AND(ISNUMBER(J2028),J2028&gt;0)),J2028,""))))))</f>
        <v/>
      </c>
      <c r="M2028" t="str" s="7">
        <f>IF(AND(AG2028="Yes",OR(I2028="Approve proposed",I2028="Use my price")),"CHECK: protected price kept current",IF(OR(I2028="Unreviewed",I2028=""),"Pending review",IF(I2028="Hold","On hold",IF(I2028="Keep current",IF(ISNUMBER(E2028),"Kept current","CHECK: no confirmed current price"),IF(AH2028&lt;&gt;"Yes","CHECK: source needs review",IF(AND(I2028="Use my price",NOT(AND(ISNUMBER(J2028),J2028&gt;0))),"CHECK: enter a price above zero",IF(NOT(OR(I2028="Approve proposed",I2028="Use my price")),"CHECK: choose a listed decision",IF(OR(NOT(ISNUMBER(L2028)),L2028&lt;=0,NOT(ISNUMBER(Y2028)),Y2028&lt;=0,X2028&gt;=1),"CHECK: price or base unavailable",IF(L2028/(Y2028*(1-X2028))-1&lt;0,"CHECK: price below local base","Ready")))))))))</f>
        <v>On hold</v>
      </c>
      <c r="N2028" s="18">
        <v>7.75</v>
      </c>
      <c r="O2028" s="19">
        <v>0.55</v>
      </c>
      <c r="P2028" s="14">
        <v>0.4</v>
      </c>
      <c r="Q2028" s="20" t="str">
        <f>IF(AND(ISNUMBER(L2028),ISNUMBER(Y2028),Y2028&gt;0,X2028&lt;1),ROUND(L2028/(Y2028*(1-X2028))-1,4),"")</f>
        <v/>
      </c>
      <c r="R2028" s="12">
        <v>0</v>
      </c>
      <c r="S2028" s="13">
        <f>IF(AND(ISNUMBER(E2028),E2028&gt;0,ISNUMBER(F2028)),R2028*(F2028/E2028-1)*(1-'Start Here'!$B$16),0)</f>
        <v>0</v>
      </c>
      <c r="T2028" s="17">
        <f>IF(AND(M2028="Ready",OR(I2028="Approve proposed",AND(I2028="Use my price",AND(ISNUMBER(J2028),J2028&gt;0))),ISNUMBER(L2028),E2028&gt;0),R2028*(L2028/E2028-1)*(1-'Start Here'!$B$16),0)</f>
        <v>0</v>
      </c>
      <c r="U2028" t="str" s="6">
        <v>Missing local vendor; Local and Local Line prices differ</v>
      </c>
      <c r="V2028" t="str" s="21">
        <v>Yes</v>
      </c>
      <c r="W2028" t="str" s="21">
        <v>No</v>
      </c>
      <c r="X2028" s="22">
        <v>0</v>
      </c>
      <c r="Y2028" s="18">
        <v>5</v>
      </c>
      <c r="AB2028" t="str" s="6">
        <v>2026-10-01 10:41:27 UTC</v>
      </c>
      <c r="AC2028" t="str" s="6">
        <v>Local Line cache</v>
      </c>
      <c r="AD2028" s="23">
        <v>1164989</v>
      </c>
      <c r="AE2028" s="23">
        <v>1013014</v>
      </c>
      <c r="AF2028" t="str" s="23">
        <v>1164989:1013014:guest</v>
      </c>
      <c r="AG2028" t="str" s="23">
        <v>No</v>
      </c>
      <c r="AH2028" t="str" s="23">
        <v>No</v>
      </c>
      <c r="AI2028" s="18">
        <v>0</v>
      </c>
    </row>
    <row r="2029" ht="32" customHeight="1">
      <c r="A2029" t="str" s="7">
        <v>MISSING VENDOR</v>
      </c>
      <c r="B2029" t="str" s="7">
        <v>Bulgarian Pepper, Hot</v>
      </c>
      <c r="C2029" t="str" s="7">
        <v>1 lb</v>
      </c>
      <c r="D2029" t="str" s="7">
        <v>SNAP</v>
      </c>
      <c r="E2029" s="12">
        <v>7</v>
      </c>
      <c r="F2029" s="13">
        <v>7</v>
      </c>
      <c r="G2029" s="13">
        <f>IF(AND(ISNUMBER(E2029),ISNUMBER(F2029)),F2029-E2029,"")</f>
        <v>0</v>
      </c>
      <c r="H2029" s="14">
        <f>IF(AND(ISNUMBER(E2029),E2029&gt;0,ISNUMBER(F2029)),F2029/E2029-1,"")</f>
        <v>0</v>
      </c>
      <c r="I2029" t="str" s="15">
        <v>Keep current</v>
      </c>
      <c r="J2029" s="16"/>
      <c r="K2029" t="str" s="15">
        <v/>
      </c>
      <c r="L2029" s="17">
        <f>IF(AC2029="Local catalog","",IF(AG2029="Yes",IF(ISNUMBER(E2029),E2029,""),IF(I2029="Keep current",IF(ISNUMBER(E2029),E2029,""),IF(AH2029&lt;&gt;"Yes","",IF(I2029="Approve proposed",F2029,IF(AND(I2029="Use my price",AND(ISNUMBER(J2029),J2029&gt;0)),J2029,""))))))</f>
        <v>7</v>
      </c>
      <c r="M2029" t="str" s="7">
        <f>IF(AND(AG2029="Yes",OR(I2029="Approve proposed",I2029="Use my price")),"CHECK: protected price kept current",IF(OR(I2029="Unreviewed",I2029=""),"Pending review",IF(I2029="Hold","On hold",IF(I2029="Keep current",IF(ISNUMBER(E2029),"Kept current","CHECK: no confirmed current price"),IF(AH2029&lt;&gt;"Yes","CHECK: source needs review",IF(AND(I2029="Use my price",NOT(AND(ISNUMBER(J2029),J2029&gt;0))),"CHECK: enter a price above zero",IF(NOT(OR(I2029="Approve proposed",I2029="Use my price")),"CHECK: choose a listed decision",IF(OR(NOT(ISNUMBER(L2029)),L2029&lt;=0,NOT(ISNUMBER(Y2029)),Y2029&lt;=0,X2029&gt;=1),"CHECK: price or base unavailable",IF(L2029/(Y2029*(1-X2029))-1&lt;0,"CHECK: price below local base","Ready")))))))))</f>
        <v>Kept current</v>
      </c>
      <c r="N2029" s="18">
        <v>7</v>
      </c>
      <c r="O2029" s="19">
        <v>0.4</v>
      </c>
      <c r="P2029" s="14">
        <v>0.4</v>
      </c>
      <c r="Q2029" s="20">
        <f>IF(AND(ISNUMBER(L2029),ISNUMBER(Y2029),Y2029&gt;0,X2029&lt;1),ROUND(L2029/(Y2029*(1-X2029))-1,4),"")</f>
        <v>0.4</v>
      </c>
      <c r="R2029" s="12">
        <v>0</v>
      </c>
      <c r="S2029" s="13">
        <f>IF(AND(ISNUMBER(E2029),E2029&gt;0,ISNUMBER(F2029)),R2029*(F2029/E2029-1)*(1-'Start Here'!$B$16),0)</f>
        <v>0</v>
      </c>
      <c r="T2029" s="17">
        <f>IF(AND(M2029="Ready",OR(I2029="Approve proposed",AND(I2029="Use my price",AND(ISNUMBER(J2029),J2029&gt;0))),ISNUMBER(L2029),E2029&gt;0),R2029*(L2029/E2029-1)*(1-'Start Here'!$B$16),0)</f>
        <v>0</v>
      </c>
      <c r="U2029" t="str" s="6">
        <v>SNAP: preserve existing selling price; Missing local vendor</v>
      </c>
      <c r="V2029" t="str" s="21">
        <v>Yes</v>
      </c>
      <c r="W2029" t="str" s="21">
        <v>No</v>
      </c>
      <c r="X2029" s="22">
        <v>0</v>
      </c>
      <c r="Y2029" s="18">
        <v>5</v>
      </c>
      <c r="AB2029" t="str" s="6">
        <v>2026-10-01 10:41:27 UTC</v>
      </c>
      <c r="AC2029" t="str" s="6">
        <v>Local Line cache</v>
      </c>
      <c r="AD2029" s="23">
        <v>1164989</v>
      </c>
      <c r="AE2029" s="23">
        <v>1013014</v>
      </c>
      <c r="AF2029" t="str" s="23">
        <v>1164989:1013014:snap</v>
      </c>
      <c r="AG2029" t="str" s="23">
        <v>Yes</v>
      </c>
      <c r="AH2029" t="str" s="23">
        <v>No</v>
      </c>
      <c r="AI2029" s="18">
        <v>0</v>
      </c>
    </row>
    <row r="2030" ht="32" customHeight="1">
      <c r="A2030" t="str" s="7">
        <v>MISSING VENDOR</v>
      </c>
      <c r="B2030" t="str" s="7">
        <v>Bulk Mix Apples</v>
      </c>
      <c r="C2030" t="str" s="7">
        <v>10 lb bag</v>
      </c>
      <c r="D2030" t="str" s="7">
        <v>Herd Share Members</v>
      </c>
      <c r="E2030" s="12">
        <v>23.8</v>
      </c>
      <c r="F2030" s="13">
        <v>23.8</v>
      </c>
      <c r="G2030" s="13">
        <f>IF(AND(ISNUMBER(E2030),ISNUMBER(F2030)),F2030-E2030,"")</f>
        <v>0</v>
      </c>
      <c r="H2030" s="14">
        <f>IF(AND(ISNUMBER(E2030),E2030&gt;0,ISNUMBER(F2030)),F2030/E2030-1,"")</f>
        <v>0</v>
      </c>
      <c r="I2030" t="str" s="15">
        <v>Hold</v>
      </c>
      <c r="J2030" s="16"/>
      <c r="K2030" t="str" s="15">
        <v/>
      </c>
      <c r="L2030" s="17" t="str">
        <f>IF(AC2030="Local catalog","",IF(AG2030="Yes",IF(ISNUMBER(E2030),E2030,""),IF(I2030="Keep current",IF(ISNUMBER(E2030),E2030,""),IF(AH2030&lt;&gt;"Yes","",IF(I2030="Approve proposed",F2030,IF(AND(I2030="Use my price",AND(ISNUMBER(J2030),J2030&gt;0)),J2030,""))))))</f>
        <v/>
      </c>
      <c r="M2030" t="str" s="7">
        <f>IF(AND(AG2030="Yes",OR(I2030="Approve proposed",I2030="Use my price")),"CHECK: protected price kept current",IF(OR(I2030="Unreviewed",I2030=""),"Pending review",IF(I2030="Hold","On hold",IF(I2030="Keep current",IF(ISNUMBER(E2030),"Kept current","CHECK: no confirmed current price"),IF(AH2030&lt;&gt;"Yes","CHECK: source needs review",IF(AND(I2030="Use my price",NOT(AND(ISNUMBER(J2030),J2030&gt;0))),"CHECK: enter a price above zero",IF(NOT(OR(I2030="Approve proposed",I2030="Use my price")),"CHECK: choose a listed decision",IF(OR(NOT(ISNUMBER(L2030)),L2030&lt;=0,NOT(ISNUMBER(Y2030)),Y2030&lt;=0,X2030&gt;=1),"CHECK: price or base unavailable",IF(L2030/(Y2030*(1-X2030))-1&lt;0,"CHECK: price below local base","Ready")))))))))</f>
        <v>On hold</v>
      </c>
      <c r="N2030" s="18">
        <v>23.8</v>
      </c>
      <c r="O2030" s="19">
        <v>0.4</v>
      </c>
      <c r="P2030" s="14">
        <v>0.4</v>
      </c>
      <c r="Q2030" s="20" t="str">
        <f>IF(AND(ISNUMBER(L2030),ISNUMBER(Y2030),Y2030&gt;0,X2030&lt;1),ROUND(L2030/(Y2030*(1-X2030))-1,4),"")</f>
        <v/>
      </c>
      <c r="R2030" s="12">
        <v>0</v>
      </c>
      <c r="S2030" s="13">
        <f>IF(AND(ISNUMBER(E2030),E2030&gt;0,ISNUMBER(F2030)),R2030*(F2030/E2030-1)*(1-'Start Here'!$B$16),0)</f>
        <v>0</v>
      </c>
      <c r="T2030" s="17">
        <f>IF(AND(M2030="Ready",OR(I2030="Approve proposed",AND(I2030="Use my price",AND(ISNUMBER(J2030),J2030&gt;0))),ISNUMBER(L2030),E2030&gt;0),R2030*(L2030/E2030-1)*(1-'Start Here'!$B$16),0)</f>
        <v>0</v>
      </c>
      <c r="U2030" t="str" s="6">
        <v>Missing local vendor</v>
      </c>
      <c r="V2030" t="str" s="21">
        <v>Yes</v>
      </c>
      <c r="W2030" t="str" s="21">
        <v>No</v>
      </c>
      <c r="X2030" s="22">
        <v>0</v>
      </c>
      <c r="Y2030" s="18">
        <v>17</v>
      </c>
      <c r="AB2030" t="str" s="6">
        <v>2026-10-01 10:41:27 UTC</v>
      </c>
      <c r="AC2030" t="str" s="6">
        <v>Local Line cache</v>
      </c>
      <c r="AD2030" s="23">
        <v>1163510</v>
      </c>
      <c r="AE2030" s="23">
        <v>1011060</v>
      </c>
      <c r="AF2030" t="str" s="23">
        <v>1163510:1011060:herdShare</v>
      </c>
      <c r="AG2030" t="str" s="23">
        <v>No</v>
      </c>
      <c r="AH2030" t="str" s="23">
        <v>No</v>
      </c>
      <c r="AI2030" s="18">
        <v>0</v>
      </c>
    </row>
    <row r="2031" ht="32" customHeight="1">
      <c r="A2031" t="str" s="7">
        <v>MISSING VENDOR</v>
      </c>
      <c r="B2031" t="str" s="7">
        <v>Bulk Mix Apples</v>
      </c>
      <c r="C2031" t="str" s="7">
        <v>10 lb bag</v>
      </c>
      <c r="D2031" t="str" s="7">
        <v>CSA Members</v>
      </c>
      <c r="G2031" s="13" t="str">
        <f>IF(AND(ISNUMBER(E2031),ISNUMBER(F2031)),F2031-E2031,"")</f>
        <v/>
      </c>
      <c r="H2031" s="14" t="str">
        <f>IF(AND(ISNUMBER(E2031),E2031&gt;0,ISNUMBER(F2031)),F2031/E2031-1,"")</f>
        <v/>
      </c>
      <c r="I2031" t="str" s="15">
        <v>Hold</v>
      </c>
      <c r="J2031" s="24"/>
      <c r="K2031" t="str" s="15">
        <v/>
      </c>
      <c r="L2031" s="17" t="str">
        <f>IF(AC2031="Local catalog","",IF(AG2031="Yes",IF(ISNUMBER(E2031),E2031,""),IF(I2031="Keep current",IF(ISNUMBER(E2031),E2031,""),IF(AH2031&lt;&gt;"Yes","",IF(I2031="Approve proposed",F2031,IF(AND(I2031="Use my price",AND(ISNUMBER(J2031),J2031&gt;0)),J2031,""))))))</f>
        <v/>
      </c>
      <c r="M2031" t="str" s="7">
        <f>IF(AND(AG2031="Yes",OR(I2031="Approve proposed",I2031="Use my price")),"CHECK: protected price kept current",IF(OR(I2031="Unreviewed",I2031=""),"Pending review",IF(I2031="Hold","On hold",IF(I2031="Keep current",IF(ISNUMBER(E2031),"Kept current","CHECK: no confirmed current price"),IF(AH2031&lt;&gt;"Yes","CHECK: source needs review",IF(AND(I2031="Use my price",NOT(AND(ISNUMBER(J2031),J2031&gt;0))),"CHECK: enter a price above zero",IF(NOT(OR(I2031="Approve proposed",I2031="Use my price")),"CHECK: choose a listed decision",IF(OR(NOT(ISNUMBER(L2031)),L2031&lt;=0,NOT(ISNUMBER(Y2031)),Y2031&lt;=0,X2031&gt;=1),"CHECK: price or base unavailable",IF(L2031/(Y2031*(1-X2031))-1&lt;0,"CHECK: price below local base","Ready")))))))))</f>
        <v>On hold</v>
      </c>
      <c r="N2031" s="18">
        <v>23.8</v>
      </c>
      <c r="O2031" s="19">
        <v>0.4</v>
      </c>
      <c r="Q2031" s="20" t="str">
        <f>IF(AND(ISNUMBER(L2031),ISNUMBER(Y2031),Y2031&gt;0,X2031&lt;1),ROUND(L2031/(Y2031*(1-X2031))-1,4),"")</f>
        <v/>
      </c>
      <c r="R2031" s="12">
        <v>0</v>
      </c>
      <c r="S2031" s="13">
        <f>IF(AND(ISNUMBER(E2031),E2031&gt;0,ISNUMBER(F2031)),R2031*(F2031/E2031-1)*(1-'Start Here'!$B$16),0)</f>
        <v>0</v>
      </c>
      <c r="T2031" s="17">
        <f>IF(AND(M2031="Ready",OR(I2031="Approve proposed",AND(I2031="Use my price",AND(ISNUMBER(J2031),J2031&gt;0))),ISNUMBER(L2031),E2031&gt;0),R2031*(L2031/E2031-1)*(1-'Start Here'!$B$16),0)</f>
        <v>0</v>
      </c>
      <c r="U2031" t="str" s="6">
        <v>No confirmed Local Line price/list; local calculation is reference only; Missing local vendor</v>
      </c>
      <c r="V2031" t="str" s="21">
        <v>Yes</v>
      </c>
      <c r="W2031" t="str" s="21">
        <v>No</v>
      </c>
      <c r="X2031" s="22">
        <v>0</v>
      </c>
      <c r="Y2031" s="18">
        <v>17</v>
      </c>
      <c r="AB2031" t="str" s="6">
        <v/>
      </c>
      <c r="AC2031" t="str" s="6">
        <v>Local calculation only</v>
      </c>
      <c r="AD2031" s="23">
        <v>1163510</v>
      </c>
      <c r="AE2031" s="23">
        <v>1011060</v>
      </c>
      <c r="AF2031" t="str" s="23">
        <v>1163510:1011060:member</v>
      </c>
      <c r="AG2031" t="str" s="23">
        <v>No</v>
      </c>
      <c r="AH2031" t="str" s="23">
        <v>No</v>
      </c>
      <c r="AI2031" s="18">
        <v>0</v>
      </c>
    </row>
    <row r="2032" ht="32" customHeight="1">
      <c r="A2032" t="str" s="7">
        <v>MISSING VENDOR</v>
      </c>
      <c r="B2032" t="str" s="7">
        <v>Bulk Mix Apples</v>
      </c>
      <c r="C2032" t="str" s="7">
        <v>10 lb bag</v>
      </c>
      <c r="D2032" t="str" s="7">
        <v>Guest Basket</v>
      </c>
      <c r="E2032" s="12">
        <v>23.8</v>
      </c>
      <c r="F2032" s="13">
        <v>23.8</v>
      </c>
      <c r="G2032" s="13">
        <f>IF(AND(ISNUMBER(E2032),ISNUMBER(F2032)),F2032-E2032,"")</f>
        <v>0</v>
      </c>
      <c r="H2032" s="14">
        <f>IF(AND(ISNUMBER(E2032),E2032&gt;0,ISNUMBER(F2032)),F2032/E2032-1,"")</f>
        <v>0</v>
      </c>
      <c r="I2032" t="str" s="15">
        <v>Hold</v>
      </c>
      <c r="J2032" s="16"/>
      <c r="K2032" t="str" s="15">
        <v/>
      </c>
      <c r="L2032" s="17" t="str">
        <f>IF(AC2032="Local catalog","",IF(AG2032="Yes",IF(ISNUMBER(E2032),E2032,""),IF(I2032="Keep current",IF(ISNUMBER(E2032),E2032,""),IF(AH2032&lt;&gt;"Yes","",IF(I2032="Approve proposed",F2032,IF(AND(I2032="Use my price",AND(ISNUMBER(J2032),J2032&gt;0)),J2032,""))))))</f>
        <v/>
      </c>
      <c r="M2032" t="str" s="7">
        <f>IF(AND(AG2032="Yes",OR(I2032="Approve proposed",I2032="Use my price")),"CHECK: protected price kept current",IF(OR(I2032="Unreviewed",I2032=""),"Pending review",IF(I2032="Hold","On hold",IF(I2032="Keep current",IF(ISNUMBER(E2032),"Kept current","CHECK: no confirmed current price"),IF(AH2032&lt;&gt;"Yes","CHECK: source needs review",IF(AND(I2032="Use my price",NOT(AND(ISNUMBER(J2032),J2032&gt;0))),"CHECK: enter a price above zero",IF(NOT(OR(I2032="Approve proposed",I2032="Use my price")),"CHECK: choose a listed decision",IF(OR(NOT(ISNUMBER(L2032)),L2032&lt;=0,NOT(ISNUMBER(Y2032)),Y2032&lt;=0,X2032&gt;=1),"CHECK: price or base unavailable",IF(L2032/(Y2032*(1-X2032))-1&lt;0,"CHECK: price below local base","Ready")))))))))</f>
        <v>On hold</v>
      </c>
      <c r="N2032" s="18">
        <v>26.35</v>
      </c>
      <c r="O2032" s="19">
        <v>0.55</v>
      </c>
      <c r="P2032" s="14">
        <v>0.4</v>
      </c>
      <c r="Q2032" s="20" t="str">
        <f>IF(AND(ISNUMBER(L2032),ISNUMBER(Y2032),Y2032&gt;0,X2032&lt;1),ROUND(L2032/(Y2032*(1-X2032))-1,4),"")</f>
        <v/>
      </c>
      <c r="R2032" s="12">
        <v>0</v>
      </c>
      <c r="S2032" s="13">
        <f>IF(AND(ISNUMBER(E2032),E2032&gt;0,ISNUMBER(F2032)),R2032*(F2032/E2032-1)*(1-'Start Here'!$B$16),0)</f>
        <v>0</v>
      </c>
      <c r="T2032" s="17">
        <f>IF(AND(M2032="Ready",OR(I2032="Approve proposed",AND(I2032="Use my price",AND(ISNUMBER(J2032),J2032&gt;0))),ISNUMBER(L2032),E2032&gt;0),R2032*(L2032/E2032-1)*(1-'Start Here'!$B$16),0)</f>
        <v>0</v>
      </c>
      <c r="U2032" t="str" s="6">
        <v>Missing local vendor; Local and Local Line prices differ</v>
      </c>
      <c r="V2032" t="str" s="21">
        <v>Yes</v>
      </c>
      <c r="W2032" t="str" s="21">
        <v>No</v>
      </c>
      <c r="X2032" s="22">
        <v>0</v>
      </c>
      <c r="Y2032" s="18">
        <v>17</v>
      </c>
      <c r="AB2032" t="str" s="6">
        <v>2026-10-01 10:41:27 UTC</v>
      </c>
      <c r="AC2032" t="str" s="6">
        <v>Local Line cache</v>
      </c>
      <c r="AD2032" s="23">
        <v>1163510</v>
      </c>
      <c r="AE2032" s="23">
        <v>1011060</v>
      </c>
      <c r="AF2032" t="str" s="23">
        <v>1163510:1011060:guest</v>
      </c>
      <c r="AG2032" t="str" s="23">
        <v>No</v>
      </c>
      <c r="AH2032" t="str" s="23">
        <v>No</v>
      </c>
      <c r="AI2032" s="18">
        <v>0</v>
      </c>
    </row>
    <row r="2033" ht="32" customHeight="1">
      <c r="A2033" t="str" s="7">
        <v>MISSING VENDOR</v>
      </c>
      <c r="B2033" t="str" s="7">
        <v>Bulk Mix Apples</v>
      </c>
      <c r="C2033" t="str" s="7">
        <v>10 lb bag</v>
      </c>
      <c r="D2033" t="str" s="7">
        <v>SNAP</v>
      </c>
      <c r="E2033" s="12">
        <v>23.8</v>
      </c>
      <c r="F2033" s="13">
        <v>23.8</v>
      </c>
      <c r="G2033" s="13">
        <f>IF(AND(ISNUMBER(E2033),ISNUMBER(F2033)),F2033-E2033,"")</f>
        <v>0</v>
      </c>
      <c r="H2033" s="14">
        <f>IF(AND(ISNUMBER(E2033),E2033&gt;0,ISNUMBER(F2033)),F2033/E2033-1,"")</f>
        <v>0</v>
      </c>
      <c r="I2033" t="str" s="15">
        <v>Keep current</v>
      </c>
      <c r="J2033" s="16"/>
      <c r="K2033" t="str" s="15">
        <v/>
      </c>
      <c r="L2033" s="17">
        <f>IF(AC2033="Local catalog","",IF(AG2033="Yes",IF(ISNUMBER(E2033),E2033,""),IF(I2033="Keep current",IF(ISNUMBER(E2033),E2033,""),IF(AH2033&lt;&gt;"Yes","",IF(I2033="Approve proposed",F2033,IF(AND(I2033="Use my price",AND(ISNUMBER(J2033),J2033&gt;0)),J2033,""))))))</f>
        <v>23.8</v>
      </c>
      <c r="M2033" t="str" s="7">
        <f>IF(AND(AG2033="Yes",OR(I2033="Approve proposed",I2033="Use my price")),"CHECK: protected price kept current",IF(OR(I2033="Unreviewed",I2033=""),"Pending review",IF(I2033="Hold","On hold",IF(I2033="Keep current",IF(ISNUMBER(E2033),"Kept current","CHECK: no confirmed current price"),IF(AH2033&lt;&gt;"Yes","CHECK: source needs review",IF(AND(I2033="Use my price",NOT(AND(ISNUMBER(J2033),J2033&gt;0))),"CHECK: enter a price above zero",IF(NOT(OR(I2033="Approve proposed",I2033="Use my price")),"CHECK: choose a listed decision",IF(OR(NOT(ISNUMBER(L2033)),L2033&lt;=0,NOT(ISNUMBER(Y2033)),Y2033&lt;=0,X2033&gt;=1),"CHECK: price or base unavailable",IF(L2033/(Y2033*(1-X2033))-1&lt;0,"CHECK: price below local base","Ready")))))))))</f>
        <v>Kept current</v>
      </c>
      <c r="N2033" s="18">
        <v>23.8</v>
      </c>
      <c r="O2033" s="19">
        <v>0.4</v>
      </c>
      <c r="P2033" s="14">
        <v>0.4</v>
      </c>
      <c r="Q2033" s="20">
        <f>IF(AND(ISNUMBER(L2033),ISNUMBER(Y2033),Y2033&gt;0,X2033&lt;1),ROUND(L2033/(Y2033*(1-X2033))-1,4),"")</f>
        <v>0.4</v>
      </c>
      <c r="R2033" s="12">
        <v>0</v>
      </c>
      <c r="S2033" s="13">
        <f>IF(AND(ISNUMBER(E2033),E2033&gt;0,ISNUMBER(F2033)),R2033*(F2033/E2033-1)*(1-'Start Here'!$B$16),0)</f>
        <v>0</v>
      </c>
      <c r="T2033" s="17">
        <f>IF(AND(M2033="Ready",OR(I2033="Approve proposed",AND(I2033="Use my price",AND(ISNUMBER(J2033),J2033&gt;0))),ISNUMBER(L2033),E2033&gt;0),R2033*(L2033/E2033-1)*(1-'Start Here'!$B$16),0)</f>
        <v>0</v>
      </c>
      <c r="U2033" t="str" s="6">
        <v>SNAP: preserve existing selling price; Missing local vendor</v>
      </c>
      <c r="V2033" t="str" s="21">
        <v>Yes</v>
      </c>
      <c r="W2033" t="str" s="21">
        <v>No</v>
      </c>
      <c r="X2033" s="22">
        <v>0</v>
      </c>
      <c r="Y2033" s="18">
        <v>17</v>
      </c>
      <c r="AB2033" t="str" s="6">
        <v>2026-10-01 10:41:27 UTC</v>
      </c>
      <c r="AC2033" t="str" s="6">
        <v>Local Line cache</v>
      </c>
      <c r="AD2033" s="23">
        <v>1163510</v>
      </c>
      <c r="AE2033" s="23">
        <v>1011060</v>
      </c>
      <c r="AF2033" t="str" s="23">
        <v>1163510:1011060:snap</v>
      </c>
      <c r="AG2033" t="str" s="23">
        <v>Yes</v>
      </c>
      <c r="AH2033" t="str" s="23">
        <v>No</v>
      </c>
      <c r="AI2033" s="18">
        <v>0</v>
      </c>
    </row>
    <row r="2034" ht="32" customHeight="1">
      <c r="A2034" t="str" s="7">
        <v>MISSING VENDOR</v>
      </c>
      <c r="B2034" t="str" s="7">
        <v>Bulk Mix Apples</v>
      </c>
      <c r="C2034" t="str" s="7">
        <v>5 lb bag</v>
      </c>
      <c r="D2034" t="str" s="7">
        <v>Herd Share Members</v>
      </c>
      <c r="E2034" s="12">
        <v>12.6</v>
      </c>
      <c r="F2034" s="13">
        <v>12.6</v>
      </c>
      <c r="G2034" s="13">
        <f>IF(AND(ISNUMBER(E2034),ISNUMBER(F2034)),F2034-E2034,"")</f>
        <v>0</v>
      </c>
      <c r="H2034" s="14">
        <f>IF(AND(ISNUMBER(E2034),E2034&gt;0,ISNUMBER(F2034)),F2034/E2034-1,"")</f>
        <v>0</v>
      </c>
      <c r="I2034" t="str" s="15">
        <v>Hold</v>
      </c>
      <c r="J2034" s="16"/>
      <c r="K2034" t="str" s="15">
        <v/>
      </c>
      <c r="L2034" s="17" t="str">
        <f>IF(AC2034="Local catalog","",IF(AG2034="Yes",IF(ISNUMBER(E2034),E2034,""),IF(I2034="Keep current",IF(ISNUMBER(E2034),E2034,""),IF(AH2034&lt;&gt;"Yes","",IF(I2034="Approve proposed",F2034,IF(AND(I2034="Use my price",AND(ISNUMBER(J2034),J2034&gt;0)),J2034,""))))))</f>
        <v/>
      </c>
      <c r="M2034" t="str" s="7">
        <f>IF(AND(AG2034="Yes",OR(I2034="Approve proposed",I2034="Use my price")),"CHECK: protected price kept current",IF(OR(I2034="Unreviewed",I2034=""),"Pending review",IF(I2034="Hold","On hold",IF(I2034="Keep current",IF(ISNUMBER(E2034),"Kept current","CHECK: no confirmed current price"),IF(AH2034&lt;&gt;"Yes","CHECK: source needs review",IF(AND(I2034="Use my price",NOT(AND(ISNUMBER(J2034),J2034&gt;0))),"CHECK: enter a price above zero",IF(NOT(OR(I2034="Approve proposed",I2034="Use my price")),"CHECK: choose a listed decision",IF(OR(NOT(ISNUMBER(L2034)),L2034&lt;=0,NOT(ISNUMBER(Y2034)),Y2034&lt;=0,X2034&gt;=1),"CHECK: price or base unavailable",IF(L2034/(Y2034*(1-X2034))-1&lt;0,"CHECK: price below local base","Ready")))))))))</f>
        <v>On hold</v>
      </c>
      <c r="N2034" s="18">
        <v>12.6</v>
      </c>
      <c r="O2034" s="19">
        <v>0.4</v>
      </c>
      <c r="P2034" s="14">
        <v>0.4</v>
      </c>
      <c r="Q2034" s="20" t="str">
        <f>IF(AND(ISNUMBER(L2034),ISNUMBER(Y2034),Y2034&gt;0,X2034&lt;1),ROUND(L2034/(Y2034*(1-X2034))-1,4),"")</f>
        <v/>
      </c>
      <c r="R2034" s="12">
        <v>0</v>
      </c>
      <c r="S2034" s="13">
        <f>IF(AND(ISNUMBER(E2034),E2034&gt;0,ISNUMBER(F2034)),R2034*(F2034/E2034-1)*(1-'Start Here'!$B$16),0)</f>
        <v>0</v>
      </c>
      <c r="T2034" s="17">
        <f>IF(AND(M2034="Ready",OR(I2034="Approve proposed",AND(I2034="Use my price",AND(ISNUMBER(J2034),J2034&gt;0))),ISNUMBER(L2034),E2034&gt;0),R2034*(L2034/E2034-1)*(1-'Start Here'!$B$16),0)</f>
        <v>0</v>
      </c>
      <c r="U2034" t="str" s="6">
        <v>Missing local vendor</v>
      </c>
      <c r="V2034" t="str" s="21">
        <v>Yes</v>
      </c>
      <c r="W2034" t="str" s="21">
        <v>No</v>
      </c>
      <c r="X2034" s="22">
        <v>0</v>
      </c>
      <c r="Y2034" s="18">
        <v>9</v>
      </c>
      <c r="AB2034" t="str" s="6">
        <v>2026-10-01 10:41:27 UTC</v>
      </c>
      <c r="AC2034" t="str" s="6">
        <v>Local Line cache</v>
      </c>
      <c r="AD2034" s="23">
        <v>1163510</v>
      </c>
      <c r="AE2034" s="23">
        <v>1011059</v>
      </c>
      <c r="AF2034" t="str" s="23">
        <v>1163510:1011059:herdShare</v>
      </c>
      <c r="AG2034" t="str" s="23">
        <v>No</v>
      </c>
      <c r="AH2034" t="str" s="23">
        <v>No</v>
      </c>
      <c r="AI2034" s="18">
        <v>0</v>
      </c>
    </row>
    <row r="2035" ht="32" customHeight="1">
      <c r="A2035" t="str" s="7">
        <v>MISSING VENDOR</v>
      </c>
      <c r="B2035" t="str" s="7">
        <v>Bulk Mix Apples</v>
      </c>
      <c r="C2035" t="str" s="7">
        <v>5 lb bag</v>
      </c>
      <c r="D2035" t="str" s="7">
        <v>CSA Members</v>
      </c>
      <c r="E2035" s="12">
        <v>12.6</v>
      </c>
      <c r="F2035" s="13">
        <v>12.6</v>
      </c>
      <c r="G2035" s="13">
        <f>IF(AND(ISNUMBER(E2035),ISNUMBER(F2035)),F2035-E2035,"")</f>
        <v>0</v>
      </c>
      <c r="H2035" s="14">
        <f>IF(AND(ISNUMBER(E2035),E2035&gt;0,ISNUMBER(F2035)),F2035/E2035-1,"")</f>
        <v>0</v>
      </c>
      <c r="I2035" t="str" s="15">
        <v>Hold</v>
      </c>
      <c r="J2035" s="16"/>
      <c r="K2035" t="str" s="15">
        <v/>
      </c>
      <c r="L2035" s="17" t="str">
        <f>IF(AC2035="Local catalog","",IF(AG2035="Yes",IF(ISNUMBER(E2035),E2035,""),IF(I2035="Keep current",IF(ISNUMBER(E2035),E2035,""),IF(AH2035&lt;&gt;"Yes","",IF(I2035="Approve proposed",F2035,IF(AND(I2035="Use my price",AND(ISNUMBER(J2035),J2035&gt;0)),J2035,""))))))</f>
        <v/>
      </c>
      <c r="M2035" t="str" s="7">
        <f>IF(AND(AG2035="Yes",OR(I2035="Approve proposed",I2035="Use my price")),"CHECK: protected price kept current",IF(OR(I2035="Unreviewed",I2035=""),"Pending review",IF(I2035="Hold","On hold",IF(I2035="Keep current",IF(ISNUMBER(E2035),"Kept current","CHECK: no confirmed current price"),IF(AH2035&lt;&gt;"Yes","CHECK: source needs review",IF(AND(I2035="Use my price",NOT(AND(ISNUMBER(J2035),J2035&gt;0))),"CHECK: enter a price above zero",IF(NOT(OR(I2035="Approve proposed",I2035="Use my price")),"CHECK: choose a listed decision",IF(OR(NOT(ISNUMBER(L2035)),L2035&lt;=0,NOT(ISNUMBER(Y2035)),Y2035&lt;=0,X2035&gt;=1),"CHECK: price or base unavailable",IF(L2035/(Y2035*(1-X2035))-1&lt;0,"CHECK: price below local base","Ready")))))))))</f>
        <v>On hold</v>
      </c>
      <c r="N2035" s="18">
        <v>12.6</v>
      </c>
      <c r="O2035" s="19">
        <v>0.4</v>
      </c>
      <c r="P2035" s="14">
        <v>0.4</v>
      </c>
      <c r="Q2035" s="20" t="str">
        <f>IF(AND(ISNUMBER(L2035),ISNUMBER(Y2035),Y2035&gt;0,X2035&lt;1),ROUND(L2035/(Y2035*(1-X2035))-1,4),"")</f>
        <v/>
      </c>
      <c r="R2035" s="12">
        <v>0</v>
      </c>
      <c r="S2035" s="13">
        <f>IF(AND(ISNUMBER(E2035),E2035&gt;0,ISNUMBER(F2035)),R2035*(F2035/E2035-1)*(1-'Start Here'!$B$16),0)</f>
        <v>0</v>
      </c>
      <c r="T2035" s="17">
        <f>IF(AND(M2035="Ready",OR(I2035="Approve proposed",AND(I2035="Use my price",AND(ISNUMBER(J2035),J2035&gt;0))),ISNUMBER(L2035),E2035&gt;0),R2035*(L2035/E2035-1)*(1-'Start Here'!$B$16),0)</f>
        <v>0</v>
      </c>
      <c r="U2035" t="str" s="6">
        <v>Missing local vendor</v>
      </c>
      <c r="V2035" t="str" s="21">
        <v>Yes</v>
      </c>
      <c r="W2035" t="str" s="21">
        <v>No</v>
      </c>
      <c r="X2035" s="22">
        <v>0</v>
      </c>
      <c r="Y2035" s="18">
        <v>9</v>
      </c>
      <c r="AB2035" t="str" s="6">
        <v>2026-10-01 10:41:27 UTC</v>
      </c>
      <c r="AC2035" t="str" s="6">
        <v>Local Line cache</v>
      </c>
      <c r="AD2035" s="23">
        <v>1163510</v>
      </c>
      <c r="AE2035" s="23">
        <v>1011059</v>
      </c>
      <c r="AF2035" t="str" s="23">
        <v>1163510:1011059:member</v>
      </c>
      <c r="AG2035" t="str" s="23">
        <v>No</v>
      </c>
      <c r="AH2035" t="str" s="23">
        <v>No</v>
      </c>
      <c r="AI2035" s="18">
        <v>0</v>
      </c>
    </row>
    <row r="2036" ht="32" customHeight="1">
      <c r="A2036" t="str" s="7">
        <v>MISSING VENDOR</v>
      </c>
      <c r="B2036" t="str" s="7">
        <v>Bulk Mix Apples</v>
      </c>
      <c r="C2036" t="str" s="7">
        <v>5 lb bag</v>
      </c>
      <c r="D2036" t="str" s="7">
        <v>Guest Basket</v>
      </c>
      <c r="E2036" s="12">
        <v>12.6</v>
      </c>
      <c r="F2036" s="13">
        <v>12.6</v>
      </c>
      <c r="G2036" s="13">
        <f>IF(AND(ISNUMBER(E2036),ISNUMBER(F2036)),F2036-E2036,"")</f>
        <v>0</v>
      </c>
      <c r="H2036" s="14">
        <f>IF(AND(ISNUMBER(E2036),E2036&gt;0,ISNUMBER(F2036)),F2036/E2036-1,"")</f>
        <v>0</v>
      </c>
      <c r="I2036" t="str" s="15">
        <v>Hold</v>
      </c>
      <c r="J2036" s="16"/>
      <c r="K2036" t="str" s="15">
        <v/>
      </c>
      <c r="L2036" s="17" t="str">
        <f>IF(AC2036="Local catalog","",IF(AG2036="Yes",IF(ISNUMBER(E2036),E2036,""),IF(I2036="Keep current",IF(ISNUMBER(E2036),E2036,""),IF(AH2036&lt;&gt;"Yes","",IF(I2036="Approve proposed",F2036,IF(AND(I2036="Use my price",AND(ISNUMBER(J2036),J2036&gt;0)),J2036,""))))))</f>
        <v/>
      </c>
      <c r="M2036" t="str" s="7">
        <f>IF(AND(AG2036="Yes",OR(I2036="Approve proposed",I2036="Use my price")),"CHECK: protected price kept current",IF(OR(I2036="Unreviewed",I2036=""),"Pending review",IF(I2036="Hold","On hold",IF(I2036="Keep current",IF(ISNUMBER(E2036),"Kept current","CHECK: no confirmed current price"),IF(AH2036&lt;&gt;"Yes","CHECK: source needs review",IF(AND(I2036="Use my price",NOT(AND(ISNUMBER(J2036),J2036&gt;0))),"CHECK: enter a price above zero",IF(NOT(OR(I2036="Approve proposed",I2036="Use my price")),"CHECK: choose a listed decision",IF(OR(NOT(ISNUMBER(L2036)),L2036&lt;=0,NOT(ISNUMBER(Y2036)),Y2036&lt;=0,X2036&gt;=1),"CHECK: price or base unavailable",IF(L2036/(Y2036*(1-X2036))-1&lt;0,"CHECK: price below local base","Ready")))))))))</f>
        <v>On hold</v>
      </c>
      <c r="N2036" s="18">
        <v>13.95</v>
      </c>
      <c r="O2036" s="19">
        <v>0.55</v>
      </c>
      <c r="P2036" s="14">
        <v>0.4</v>
      </c>
      <c r="Q2036" s="20" t="str">
        <f>IF(AND(ISNUMBER(L2036),ISNUMBER(Y2036),Y2036&gt;0,X2036&lt;1),ROUND(L2036/(Y2036*(1-X2036))-1,4),"")</f>
        <v/>
      </c>
      <c r="R2036" s="12">
        <v>0</v>
      </c>
      <c r="S2036" s="13">
        <f>IF(AND(ISNUMBER(E2036),E2036&gt;0,ISNUMBER(F2036)),R2036*(F2036/E2036-1)*(1-'Start Here'!$B$16),0)</f>
        <v>0</v>
      </c>
      <c r="T2036" s="17">
        <f>IF(AND(M2036="Ready",OR(I2036="Approve proposed",AND(I2036="Use my price",AND(ISNUMBER(J2036),J2036&gt;0))),ISNUMBER(L2036),E2036&gt;0),R2036*(L2036/E2036-1)*(1-'Start Here'!$B$16),0)</f>
        <v>0</v>
      </c>
      <c r="U2036" t="str" s="6">
        <v>Missing local vendor; Local and Local Line prices differ</v>
      </c>
      <c r="V2036" t="str" s="21">
        <v>Yes</v>
      </c>
      <c r="W2036" t="str" s="21">
        <v>No</v>
      </c>
      <c r="X2036" s="22">
        <v>0</v>
      </c>
      <c r="Y2036" s="18">
        <v>9</v>
      </c>
      <c r="AB2036" t="str" s="6">
        <v>2026-10-01 10:41:27 UTC</v>
      </c>
      <c r="AC2036" t="str" s="6">
        <v>Local Line cache</v>
      </c>
      <c r="AD2036" s="23">
        <v>1163510</v>
      </c>
      <c r="AE2036" s="23">
        <v>1011059</v>
      </c>
      <c r="AF2036" t="str" s="23">
        <v>1163510:1011059:guest</v>
      </c>
      <c r="AG2036" t="str" s="23">
        <v>No</v>
      </c>
      <c r="AH2036" t="str" s="23">
        <v>No</v>
      </c>
      <c r="AI2036" s="18">
        <v>0</v>
      </c>
    </row>
    <row r="2037" ht="32" customHeight="1">
      <c r="A2037" t="str" s="7">
        <v>MISSING VENDOR</v>
      </c>
      <c r="B2037" t="str" s="7">
        <v>Bulk Mix Apples</v>
      </c>
      <c r="C2037" t="str" s="7">
        <v>5 lb bag</v>
      </c>
      <c r="D2037" t="str" s="7">
        <v>SNAP</v>
      </c>
      <c r="E2037" s="12">
        <v>12.6</v>
      </c>
      <c r="F2037" s="13">
        <v>12.6</v>
      </c>
      <c r="G2037" s="13">
        <f>IF(AND(ISNUMBER(E2037),ISNUMBER(F2037)),F2037-E2037,"")</f>
        <v>0</v>
      </c>
      <c r="H2037" s="14">
        <f>IF(AND(ISNUMBER(E2037),E2037&gt;0,ISNUMBER(F2037)),F2037/E2037-1,"")</f>
        <v>0</v>
      </c>
      <c r="I2037" t="str" s="15">
        <v>Keep current</v>
      </c>
      <c r="J2037" s="16"/>
      <c r="K2037" t="str" s="15">
        <v/>
      </c>
      <c r="L2037" s="17">
        <f>IF(AC2037="Local catalog","",IF(AG2037="Yes",IF(ISNUMBER(E2037),E2037,""),IF(I2037="Keep current",IF(ISNUMBER(E2037),E2037,""),IF(AH2037&lt;&gt;"Yes","",IF(I2037="Approve proposed",F2037,IF(AND(I2037="Use my price",AND(ISNUMBER(J2037),J2037&gt;0)),J2037,""))))))</f>
        <v>12.6</v>
      </c>
      <c r="M2037" t="str" s="7">
        <f>IF(AND(AG2037="Yes",OR(I2037="Approve proposed",I2037="Use my price")),"CHECK: protected price kept current",IF(OR(I2037="Unreviewed",I2037=""),"Pending review",IF(I2037="Hold","On hold",IF(I2037="Keep current",IF(ISNUMBER(E2037),"Kept current","CHECK: no confirmed current price"),IF(AH2037&lt;&gt;"Yes","CHECK: source needs review",IF(AND(I2037="Use my price",NOT(AND(ISNUMBER(J2037),J2037&gt;0))),"CHECK: enter a price above zero",IF(NOT(OR(I2037="Approve proposed",I2037="Use my price")),"CHECK: choose a listed decision",IF(OR(NOT(ISNUMBER(L2037)),L2037&lt;=0,NOT(ISNUMBER(Y2037)),Y2037&lt;=0,X2037&gt;=1),"CHECK: price or base unavailable",IF(L2037/(Y2037*(1-X2037))-1&lt;0,"CHECK: price below local base","Ready")))))))))</f>
        <v>Kept current</v>
      </c>
      <c r="N2037" s="18">
        <v>12.6</v>
      </c>
      <c r="O2037" s="19">
        <v>0.4</v>
      </c>
      <c r="P2037" s="14">
        <v>0.4</v>
      </c>
      <c r="Q2037" s="20">
        <f>IF(AND(ISNUMBER(L2037),ISNUMBER(Y2037),Y2037&gt;0,X2037&lt;1),ROUND(L2037/(Y2037*(1-X2037))-1,4),"")</f>
        <v>0.4</v>
      </c>
      <c r="R2037" s="12">
        <v>0</v>
      </c>
      <c r="S2037" s="13">
        <f>IF(AND(ISNUMBER(E2037),E2037&gt;0,ISNUMBER(F2037)),R2037*(F2037/E2037-1)*(1-'Start Here'!$B$16),0)</f>
        <v>0</v>
      </c>
      <c r="T2037" s="17">
        <f>IF(AND(M2037="Ready",OR(I2037="Approve proposed",AND(I2037="Use my price",AND(ISNUMBER(J2037),J2037&gt;0))),ISNUMBER(L2037),E2037&gt;0),R2037*(L2037/E2037-1)*(1-'Start Here'!$B$16),0)</f>
        <v>0</v>
      </c>
      <c r="U2037" t="str" s="6">
        <v>SNAP: preserve existing selling price; Missing local vendor</v>
      </c>
      <c r="V2037" t="str" s="21">
        <v>Yes</v>
      </c>
      <c r="W2037" t="str" s="21">
        <v>No</v>
      </c>
      <c r="X2037" s="22">
        <v>0</v>
      </c>
      <c r="Y2037" s="18">
        <v>9</v>
      </c>
      <c r="AB2037" t="str" s="6">
        <v>2026-10-01 10:41:27 UTC</v>
      </c>
      <c r="AC2037" t="str" s="6">
        <v>Local Line cache</v>
      </c>
      <c r="AD2037" s="23">
        <v>1163510</v>
      </c>
      <c r="AE2037" s="23">
        <v>1011059</v>
      </c>
      <c r="AF2037" t="str" s="23">
        <v>1163510:1011059:snap</v>
      </c>
      <c r="AG2037" t="str" s="23">
        <v>Yes</v>
      </c>
      <c r="AH2037" t="str" s="23">
        <v>No</v>
      </c>
      <c r="AI2037" s="18">
        <v>0</v>
      </c>
    </row>
    <row r="2038" ht="32" customHeight="1">
      <c r="A2038" t="str" s="7">
        <v>MISSING VENDOR</v>
      </c>
      <c r="B2038" t="str" s="7">
        <v>Bulk Mix Pears</v>
      </c>
      <c r="C2038" t="str" s="7">
        <v>10 lb bag</v>
      </c>
      <c r="D2038" t="str" s="7">
        <v>Herd Share Members</v>
      </c>
      <c r="E2038" s="12">
        <v>23.8</v>
      </c>
      <c r="F2038" s="13">
        <v>23.8</v>
      </c>
      <c r="G2038" s="13">
        <f>IF(AND(ISNUMBER(E2038),ISNUMBER(F2038)),F2038-E2038,"")</f>
        <v>0</v>
      </c>
      <c r="H2038" s="14">
        <f>IF(AND(ISNUMBER(E2038),E2038&gt;0,ISNUMBER(F2038)),F2038/E2038-1,"")</f>
        <v>0</v>
      </c>
      <c r="I2038" t="str" s="15">
        <v>Hold</v>
      </c>
      <c r="J2038" s="16"/>
      <c r="K2038" t="str" s="15">
        <v/>
      </c>
      <c r="L2038" s="17" t="str">
        <f>IF(AC2038="Local catalog","",IF(AG2038="Yes",IF(ISNUMBER(E2038),E2038,""),IF(I2038="Keep current",IF(ISNUMBER(E2038),E2038,""),IF(AH2038&lt;&gt;"Yes","",IF(I2038="Approve proposed",F2038,IF(AND(I2038="Use my price",AND(ISNUMBER(J2038),J2038&gt;0)),J2038,""))))))</f>
        <v/>
      </c>
      <c r="M2038" t="str" s="7">
        <f>IF(AND(AG2038="Yes",OR(I2038="Approve proposed",I2038="Use my price")),"CHECK: protected price kept current",IF(OR(I2038="Unreviewed",I2038=""),"Pending review",IF(I2038="Hold","On hold",IF(I2038="Keep current",IF(ISNUMBER(E2038),"Kept current","CHECK: no confirmed current price"),IF(AH2038&lt;&gt;"Yes","CHECK: source needs review",IF(AND(I2038="Use my price",NOT(AND(ISNUMBER(J2038),J2038&gt;0))),"CHECK: enter a price above zero",IF(NOT(OR(I2038="Approve proposed",I2038="Use my price")),"CHECK: choose a listed decision",IF(OR(NOT(ISNUMBER(L2038)),L2038&lt;=0,NOT(ISNUMBER(Y2038)),Y2038&lt;=0,X2038&gt;=1),"CHECK: price or base unavailable",IF(L2038/(Y2038*(1-X2038))-1&lt;0,"CHECK: price below local base","Ready")))))))))</f>
        <v>On hold</v>
      </c>
      <c r="N2038" s="18">
        <v>23.8</v>
      </c>
      <c r="O2038" s="19">
        <v>0.4</v>
      </c>
      <c r="P2038" s="14">
        <v>0.4</v>
      </c>
      <c r="Q2038" s="20" t="str">
        <f>IF(AND(ISNUMBER(L2038),ISNUMBER(Y2038),Y2038&gt;0,X2038&lt;1),ROUND(L2038/(Y2038*(1-X2038))-1,4),"")</f>
        <v/>
      </c>
      <c r="R2038" s="12">
        <v>0</v>
      </c>
      <c r="S2038" s="13">
        <f>IF(AND(ISNUMBER(E2038),E2038&gt;0,ISNUMBER(F2038)),R2038*(F2038/E2038-1)*(1-'Start Here'!$B$16),0)</f>
        <v>0</v>
      </c>
      <c r="T2038" s="17">
        <f>IF(AND(M2038="Ready",OR(I2038="Approve proposed",AND(I2038="Use my price",AND(ISNUMBER(J2038),J2038&gt;0))),ISNUMBER(L2038),E2038&gt;0),R2038*(L2038/E2038-1)*(1-'Start Here'!$B$16),0)</f>
        <v>0</v>
      </c>
      <c r="U2038" t="str" s="6">
        <v>Missing local vendor</v>
      </c>
      <c r="V2038" t="str" s="21">
        <v>Yes</v>
      </c>
      <c r="W2038" t="str" s="21">
        <v>No</v>
      </c>
      <c r="X2038" s="22">
        <v>0</v>
      </c>
      <c r="Y2038" s="18">
        <v>17</v>
      </c>
      <c r="AB2038" t="str" s="6">
        <v>2026-10-01 10:41:27 UTC</v>
      </c>
      <c r="AC2038" t="str" s="6">
        <v>Local Line cache</v>
      </c>
      <c r="AD2038" s="23">
        <v>1163511</v>
      </c>
      <c r="AE2038" s="23">
        <v>1011062</v>
      </c>
      <c r="AF2038" t="str" s="23">
        <v>1163511:1011062:herdShare</v>
      </c>
      <c r="AG2038" t="str" s="23">
        <v>No</v>
      </c>
      <c r="AH2038" t="str" s="23">
        <v>No</v>
      </c>
      <c r="AI2038" s="18">
        <v>0</v>
      </c>
    </row>
    <row r="2039" ht="32" customHeight="1">
      <c r="A2039" t="str" s="7">
        <v>MISSING VENDOR</v>
      </c>
      <c r="B2039" t="str" s="7">
        <v>Bulk Mix Pears</v>
      </c>
      <c r="C2039" t="str" s="7">
        <v>10 lb bag</v>
      </c>
      <c r="D2039" t="str" s="7">
        <v>CSA Members</v>
      </c>
      <c r="G2039" s="13" t="str">
        <f>IF(AND(ISNUMBER(E2039),ISNUMBER(F2039)),F2039-E2039,"")</f>
        <v/>
      </c>
      <c r="H2039" s="14" t="str">
        <f>IF(AND(ISNUMBER(E2039),E2039&gt;0,ISNUMBER(F2039)),F2039/E2039-1,"")</f>
        <v/>
      </c>
      <c r="I2039" t="str" s="15">
        <v>Hold</v>
      </c>
      <c r="J2039" s="24"/>
      <c r="K2039" t="str" s="15">
        <v/>
      </c>
      <c r="L2039" s="17" t="str">
        <f>IF(AC2039="Local catalog","",IF(AG2039="Yes",IF(ISNUMBER(E2039),E2039,""),IF(I2039="Keep current",IF(ISNUMBER(E2039),E2039,""),IF(AH2039&lt;&gt;"Yes","",IF(I2039="Approve proposed",F2039,IF(AND(I2039="Use my price",AND(ISNUMBER(J2039),J2039&gt;0)),J2039,""))))))</f>
        <v/>
      </c>
      <c r="M2039" t="str" s="7">
        <f>IF(AND(AG2039="Yes",OR(I2039="Approve proposed",I2039="Use my price")),"CHECK: protected price kept current",IF(OR(I2039="Unreviewed",I2039=""),"Pending review",IF(I2039="Hold","On hold",IF(I2039="Keep current",IF(ISNUMBER(E2039),"Kept current","CHECK: no confirmed current price"),IF(AH2039&lt;&gt;"Yes","CHECK: source needs review",IF(AND(I2039="Use my price",NOT(AND(ISNUMBER(J2039),J2039&gt;0))),"CHECK: enter a price above zero",IF(NOT(OR(I2039="Approve proposed",I2039="Use my price")),"CHECK: choose a listed decision",IF(OR(NOT(ISNUMBER(L2039)),L2039&lt;=0,NOT(ISNUMBER(Y2039)),Y2039&lt;=0,X2039&gt;=1),"CHECK: price or base unavailable",IF(L2039/(Y2039*(1-X2039))-1&lt;0,"CHECK: price below local base","Ready")))))))))</f>
        <v>On hold</v>
      </c>
      <c r="N2039" s="18">
        <v>23.8</v>
      </c>
      <c r="O2039" s="19">
        <v>0.4</v>
      </c>
      <c r="Q2039" s="20" t="str">
        <f>IF(AND(ISNUMBER(L2039),ISNUMBER(Y2039),Y2039&gt;0,X2039&lt;1),ROUND(L2039/(Y2039*(1-X2039))-1,4),"")</f>
        <v/>
      </c>
      <c r="R2039" s="12">
        <v>0</v>
      </c>
      <c r="S2039" s="13">
        <f>IF(AND(ISNUMBER(E2039),E2039&gt;0,ISNUMBER(F2039)),R2039*(F2039/E2039-1)*(1-'Start Here'!$B$16),0)</f>
        <v>0</v>
      </c>
      <c r="T2039" s="17">
        <f>IF(AND(M2039="Ready",OR(I2039="Approve proposed",AND(I2039="Use my price",AND(ISNUMBER(J2039),J2039&gt;0))),ISNUMBER(L2039),E2039&gt;0),R2039*(L2039/E2039-1)*(1-'Start Here'!$B$16),0)</f>
        <v>0</v>
      </c>
      <c r="U2039" t="str" s="6">
        <v>No confirmed Local Line price/list; local calculation is reference only; Missing local vendor</v>
      </c>
      <c r="V2039" t="str" s="21">
        <v>Yes</v>
      </c>
      <c r="W2039" t="str" s="21">
        <v>No</v>
      </c>
      <c r="X2039" s="22">
        <v>0</v>
      </c>
      <c r="Y2039" s="18">
        <v>17</v>
      </c>
      <c r="AB2039" t="str" s="6">
        <v/>
      </c>
      <c r="AC2039" t="str" s="6">
        <v>Local calculation only</v>
      </c>
      <c r="AD2039" s="23">
        <v>1163511</v>
      </c>
      <c r="AE2039" s="23">
        <v>1011062</v>
      </c>
      <c r="AF2039" t="str" s="23">
        <v>1163511:1011062:member</v>
      </c>
      <c r="AG2039" t="str" s="23">
        <v>No</v>
      </c>
      <c r="AH2039" t="str" s="23">
        <v>No</v>
      </c>
      <c r="AI2039" s="18">
        <v>0</v>
      </c>
    </row>
    <row r="2040" ht="32" customHeight="1">
      <c r="A2040" t="str" s="7">
        <v>MISSING VENDOR</v>
      </c>
      <c r="B2040" t="str" s="7">
        <v>Bulk Mix Pears</v>
      </c>
      <c r="C2040" t="str" s="7">
        <v>10 lb bag</v>
      </c>
      <c r="D2040" t="str" s="7">
        <v>Guest Basket</v>
      </c>
      <c r="E2040" s="12">
        <v>23.8</v>
      </c>
      <c r="F2040" s="13">
        <v>23.8</v>
      </c>
      <c r="G2040" s="13">
        <f>IF(AND(ISNUMBER(E2040),ISNUMBER(F2040)),F2040-E2040,"")</f>
        <v>0</v>
      </c>
      <c r="H2040" s="14">
        <f>IF(AND(ISNUMBER(E2040),E2040&gt;0,ISNUMBER(F2040)),F2040/E2040-1,"")</f>
        <v>0</v>
      </c>
      <c r="I2040" t="str" s="15">
        <v>Hold</v>
      </c>
      <c r="J2040" s="16"/>
      <c r="K2040" t="str" s="15">
        <v/>
      </c>
      <c r="L2040" s="17" t="str">
        <f>IF(AC2040="Local catalog","",IF(AG2040="Yes",IF(ISNUMBER(E2040),E2040,""),IF(I2040="Keep current",IF(ISNUMBER(E2040),E2040,""),IF(AH2040&lt;&gt;"Yes","",IF(I2040="Approve proposed",F2040,IF(AND(I2040="Use my price",AND(ISNUMBER(J2040),J2040&gt;0)),J2040,""))))))</f>
        <v/>
      </c>
      <c r="M2040" t="str" s="7">
        <f>IF(AND(AG2040="Yes",OR(I2040="Approve proposed",I2040="Use my price")),"CHECK: protected price kept current",IF(OR(I2040="Unreviewed",I2040=""),"Pending review",IF(I2040="Hold","On hold",IF(I2040="Keep current",IF(ISNUMBER(E2040),"Kept current","CHECK: no confirmed current price"),IF(AH2040&lt;&gt;"Yes","CHECK: source needs review",IF(AND(I2040="Use my price",NOT(AND(ISNUMBER(J2040),J2040&gt;0))),"CHECK: enter a price above zero",IF(NOT(OR(I2040="Approve proposed",I2040="Use my price")),"CHECK: choose a listed decision",IF(OR(NOT(ISNUMBER(L2040)),L2040&lt;=0,NOT(ISNUMBER(Y2040)),Y2040&lt;=0,X2040&gt;=1),"CHECK: price or base unavailable",IF(L2040/(Y2040*(1-X2040))-1&lt;0,"CHECK: price below local base","Ready")))))))))</f>
        <v>On hold</v>
      </c>
      <c r="N2040" s="18">
        <v>26.35</v>
      </c>
      <c r="O2040" s="19">
        <v>0.55</v>
      </c>
      <c r="P2040" s="14">
        <v>0.4</v>
      </c>
      <c r="Q2040" s="20" t="str">
        <f>IF(AND(ISNUMBER(L2040),ISNUMBER(Y2040),Y2040&gt;0,X2040&lt;1),ROUND(L2040/(Y2040*(1-X2040))-1,4),"")</f>
        <v/>
      </c>
      <c r="R2040" s="12">
        <v>0</v>
      </c>
      <c r="S2040" s="13">
        <f>IF(AND(ISNUMBER(E2040),E2040&gt;0,ISNUMBER(F2040)),R2040*(F2040/E2040-1)*(1-'Start Here'!$B$16),0)</f>
        <v>0</v>
      </c>
      <c r="T2040" s="17">
        <f>IF(AND(M2040="Ready",OR(I2040="Approve proposed",AND(I2040="Use my price",AND(ISNUMBER(J2040),J2040&gt;0))),ISNUMBER(L2040),E2040&gt;0),R2040*(L2040/E2040-1)*(1-'Start Here'!$B$16),0)</f>
        <v>0</v>
      </c>
      <c r="U2040" t="str" s="6">
        <v>Missing local vendor; Local and Local Line prices differ</v>
      </c>
      <c r="V2040" t="str" s="21">
        <v>Yes</v>
      </c>
      <c r="W2040" t="str" s="21">
        <v>No</v>
      </c>
      <c r="X2040" s="22">
        <v>0</v>
      </c>
      <c r="Y2040" s="18">
        <v>17</v>
      </c>
      <c r="AB2040" t="str" s="6">
        <v>2026-10-01 10:41:27 UTC</v>
      </c>
      <c r="AC2040" t="str" s="6">
        <v>Local Line cache</v>
      </c>
      <c r="AD2040" s="23">
        <v>1163511</v>
      </c>
      <c r="AE2040" s="23">
        <v>1011062</v>
      </c>
      <c r="AF2040" t="str" s="23">
        <v>1163511:1011062:guest</v>
      </c>
      <c r="AG2040" t="str" s="23">
        <v>No</v>
      </c>
      <c r="AH2040" t="str" s="23">
        <v>No</v>
      </c>
      <c r="AI2040" s="18">
        <v>0</v>
      </c>
    </row>
    <row r="2041" ht="32" customHeight="1">
      <c r="A2041" t="str" s="7">
        <v>MISSING VENDOR</v>
      </c>
      <c r="B2041" t="str" s="7">
        <v>Bulk Mix Pears</v>
      </c>
      <c r="C2041" t="str" s="7">
        <v>10 lb bag</v>
      </c>
      <c r="D2041" t="str" s="7">
        <v>SNAP</v>
      </c>
      <c r="E2041" s="12">
        <v>23.8</v>
      </c>
      <c r="F2041" s="13">
        <v>23.8</v>
      </c>
      <c r="G2041" s="13">
        <f>IF(AND(ISNUMBER(E2041),ISNUMBER(F2041)),F2041-E2041,"")</f>
        <v>0</v>
      </c>
      <c r="H2041" s="14">
        <f>IF(AND(ISNUMBER(E2041),E2041&gt;0,ISNUMBER(F2041)),F2041/E2041-1,"")</f>
        <v>0</v>
      </c>
      <c r="I2041" t="str" s="15">
        <v>Keep current</v>
      </c>
      <c r="J2041" s="16"/>
      <c r="K2041" t="str" s="15">
        <v/>
      </c>
      <c r="L2041" s="17">
        <f>IF(AC2041="Local catalog","",IF(AG2041="Yes",IF(ISNUMBER(E2041),E2041,""),IF(I2041="Keep current",IF(ISNUMBER(E2041),E2041,""),IF(AH2041&lt;&gt;"Yes","",IF(I2041="Approve proposed",F2041,IF(AND(I2041="Use my price",AND(ISNUMBER(J2041),J2041&gt;0)),J2041,""))))))</f>
        <v>23.8</v>
      </c>
      <c r="M2041" t="str" s="7">
        <f>IF(AND(AG2041="Yes",OR(I2041="Approve proposed",I2041="Use my price")),"CHECK: protected price kept current",IF(OR(I2041="Unreviewed",I2041=""),"Pending review",IF(I2041="Hold","On hold",IF(I2041="Keep current",IF(ISNUMBER(E2041),"Kept current","CHECK: no confirmed current price"),IF(AH2041&lt;&gt;"Yes","CHECK: source needs review",IF(AND(I2041="Use my price",NOT(AND(ISNUMBER(J2041),J2041&gt;0))),"CHECK: enter a price above zero",IF(NOT(OR(I2041="Approve proposed",I2041="Use my price")),"CHECK: choose a listed decision",IF(OR(NOT(ISNUMBER(L2041)),L2041&lt;=0,NOT(ISNUMBER(Y2041)),Y2041&lt;=0,X2041&gt;=1),"CHECK: price or base unavailable",IF(L2041/(Y2041*(1-X2041))-1&lt;0,"CHECK: price below local base","Ready")))))))))</f>
        <v>Kept current</v>
      </c>
      <c r="N2041" s="18">
        <v>23.8</v>
      </c>
      <c r="O2041" s="19">
        <v>0.4</v>
      </c>
      <c r="P2041" s="14">
        <v>0.4</v>
      </c>
      <c r="Q2041" s="20">
        <f>IF(AND(ISNUMBER(L2041),ISNUMBER(Y2041),Y2041&gt;0,X2041&lt;1),ROUND(L2041/(Y2041*(1-X2041))-1,4),"")</f>
        <v>0.4</v>
      </c>
      <c r="R2041" s="12">
        <v>0</v>
      </c>
      <c r="S2041" s="13">
        <f>IF(AND(ISNUMBER(E2041),E2041&gt;0,ISNUMBER(F2041)),R2041*(F2041/E2041-1)*(1-'Start Here'!$B$16),0)</f>
        <v>0</v>
      </c>
      <c r="T2041" s="17">
        <f>IF(AND(M2041="Ready",OR(I2041="Approve proposed",AND(I2041="Use my price",AND(ISNUMBER(J2041),J2041&gt;0))),ISNUMBER(L2041),E2041&gt;0),R2041*(L2041/E2041-1)*(1-'Start Here'!$B$16),0)</f>
        <v>0</v>
      </c>
      <c r="U2041" t="str" s="6">
        <v>SNAP: preserve existing selling price; Missing local vendor</v>
      </c>
      <c r="V2041" t="str" s="21">
        <v>Yes</v>
      </c>
      <c r="W2041" t="str" s="21">
        <v>No</v>
      </c>
      <c r="X2041" s="22">
        <v>0</v>
      </c>
      <c r="Y2041" s="18">
        <v>17</v>
      </c>
      <c r="AB2041" t="str" s="6">
        <v>2026-10-01 10:41:27 UTC</v>
      </c>
      <c r="AC2041" t="str" s="6">
        <v>Local Line cache</v>
      </c>
      <c r="AD2041" s="23">
        <v>1163511</v>
      </c>
      <c r="AE2041" s="23">
        <v>1011062</v>
      </c>
      <c r="AF2041" t="str" s="23">
        <v>1163511:1011062:snap</v>
      </c>
      <c r="AG2041" t="str" s="23">
        <v>Yes</v>
      </c>
      <c r="AH2041" t="str" s="23">
        <v>No</v>
      </c>
      <c r="AI2041" s="18">
        <v>0</v>
      </c>
    </row>
    <row r="2042" ht="32" customHeight="1">
      <c r="A2042" t="str" s="7">
        <v>MISSING VENDOR</v>
      </c>
      <c r="B2042" t="str" s="7">
        <v>Bulk Mix Pears</v>
      </c>
      <c r="C2042" t="str" s="7">
        <v>5 lb bag</v>
      </c>
      <c r="D2042" t="str" s="7">
        <v>Herd Share Members</v>
      </c>
      <c r="E2042" s="12">
        <v>12.6</v>
      </c>
      <c r="F2042" s="13">
        <v>12.6</v>
      </c>
      <c r="G2042" s="13">
        <f>IF(AND(ISNUMBER(E2042),ISNUMBER(F2042)),F2042-E2042,"")</f>
        <v>0</v>
      </c>
      <c r="H2042" s="14">
        <f>IF(AND(ISNUMBER(E2042),E2042&gt;0,ISNUMBER(F2042)),F2042/E2042-1,"")</f>
        <v>0</v>
      </c>
      <c r="I2042" t="str" s="15">
        <v>Hold</v>
      </c>
      <c r="J2042" s="16"/>
      <c r="K2042" t="str" s="15">
        <v/>
      </c>
      <c r="L2042" s="17" t="str">
        <f>IF(AC2042="Local catalog","",IF(AG2042="Yes",IF(ISNUMBER(E2042),E2042,""),IF(I2042="Keep current",IF(ISNUMBER(E2042),E2042,""),IF(AH2042&lt;&gt;"Yes","",IF(I2042="Approve proposed",F2042,IF(AND(I2042="Use my price",AND(ISNUMBER(J2042),J2042&gt;0)),J2042,""))))))</f>
        <v/>
      </c>
      <c r="M2042" t="str" s="7">
        <f>IF(AND(AG2042="Yes",OR(I2042="Approve proposed",I2042="Use my price")),"CHECK: protected price kept current",IF(OR(I2042="Unreviewed",I2042=""),"Pending review",IF(I2042="Hold","On hold",IF(I2042="Keep current",IF(ISNUMBER(E2042),"Kept current","CHECK: no confirmed current price"),IF(AH2042&lt;&gt;"Yes","CHECK: source needs review",IF(AND(I2042="Use my price",NOT(AND(ISNUMBER(J2042),J2042&gt;0))),"CHECK: enter a price above zero",IF(NOT(OR(I2042="Approve proposed",I2042="Use my price")),"CHECK: choose a listed decision",IF(OR(NOT(ISNUMBER(L2042)),L2042&lt;=0,NOT(ISNUMBER(Y2042)),Y2042&lt;=0,X2042&gt;=1),"CHECK: price or base unavailable",IF(L2042/(Y2042*(1-X2042))-1&lt;0,"CHECK: price below local base","Ready")))))))))</f>
        <v>On hold</v>
      </c>
      <c r="N2042" s="18">
        <v>12.6</v>
      </c>
      <c r="O2042" s="19">
        <v>0.4</v>
      </c>
      <c r="P2042" s="14">
        <v>0.4</v>
      </c>
      <c r="Q2042" s="20" t="str">
        <f>IF(AND(ISNUMBER(L2042),ISNUMBER(Y2042),Y2042&gt;0,X2042&lt;1),ROUND(L2042/(Y2042*(1-X2042))-1,4),"")</f>
        <v/>
      </c>
      <c r="R2042" s="12">
        <v>0</v>
      </c>
      <c r="S2042" s="13">
        <f>IF(AND(ISNUMBER(E2042),E2042&gt;0,ISNUMBER(F2042)),R2042*(F2042/E2042-1)*(1-'Start Here'!$B$16),0)</f>
        <v>0</v>
      </c>
      <c r="T2042" s="17">
        <f>IF(AND(M2042="Ready",OR(I2042="Approve proposed",AND(I2042="Use my price",AND(ISNUMBER(J2042),J2042&gt;0))),ISNUMBER(L2042),E2042&gt;0),R2042*(L2042/E2042-1)*(1-'Start Here'!$B$16),0)</f>
        <v>0</v>
      </c>
      <c r="U2042" t="str" s="6">
        <v>Missing local vendor</v>
      </c>
      <c r="V2042" t="str" s="21">
        <v>Yes</v>
      </c>
      <c r="W2042" t="str" s="21">
        <v>No</v>
      </c>
      <c r="X2042" s="22">
        <v>0</v>
      </c>
      <c r="Y2042" s="18">
        <v>9</v>
      </c>
      <c r="AB2042" t="str" s="6">
        <v>2026-10-01 10:41:27 UTC</v>
      </c>
      <c r="AC2042" t="str" s="6">
        <v>Local Line cache</v>
      </c>
      <c r="AD2042" s="23">
        <v>1163511</v>
      </c>
      <c r="AE2042" s="23">
        <v>1011061</v>
      </c>
      <c r="AF2042" t="str" s="23">
        <v>1163511:1011061:herdShare</v>
      </c>
      <c r="AG2042" t="str" s="23">
        <v>No</v>
      </c>
      <c r="AH2042" t="str" s="23">
        <v>No</v>
      </c>
      <c r="AI2042" s="18">
        <v>0</v>
      </c>
    </row>
    <row r="2043" ht="32" customHeight="1">
      <c r="A2043" t="str" s="7">
        <v>MISSING VENDOR</v>
      </c>
      <c r="B2043" t="str" s="7">
        <v>Bulk Mix Pears</v>
      </c>
      <c r="C2043" t="str" s="7">
        <v>5 lb bag</v>
      </c>
      <c r="D2043" t="str" s="7">
        <v>CSA Members</v>
      </c>
      <c r="G2043" s="13" t="str">
        <f>IF(AND(ISNUMBER(E2043),ISNUMBER(F2043)),F2043-E2043,"")</f>
        <v/>
      </c>
      <c r="H2043" s="14" t="str">
        <f>IF(AND(ISNUMBER(E2043),E2043&gt;0,ISNUMBER(F2043)),F2043/E2043-1,"")</f>
        <v/>
      </c>
      <c r="I2043" t="str" s="15">
        <v>Hold</v>
      </c>
      <c r="J2043" s="24"/>
      <c r="K2043" t="str" s="15">
        <v/>
      </c>
      <c r="L2043" s="17" t="str">
        <f>IF(AC2043="Local catalog","",IF(AG2043="Yes",IF(ISNUMBER(E2043),E2043,""),IF(I2043="Keep current",IF(ISNUMBER(E2043),E2043,""),IF(AH2043&lt;&gt;"Yes","",IF(I2043="Approve proposed",F2043,IF(AND(I2043="Use my price",AND(ISNUMBER(J2043),J2043&gt;0)),J2043,""))))))</f>
        <v/>
      </c>
      <c r="M2043" t="str" s="7">
        <f>IF(AND(AG2043="Yes",OR(I2043="Approve proposed",I2043="Use my price")),"CHECK: protected price kept current",IF(OR(I2043="Unreviewed",I2043=""),"Pending review",IF(I2043="Hold","On hold",IF(I2043="Keep current",IF(ISNUMBER(E2043),"Kept current","CHECK: no confirmed current price"),IF(AH2043&lt;&gt;"Yes","CHECK: source needs review",IF(AND(I2043="Use my price",NOT(AND(ISNUMBER(J2043),J2043&gt;0))),"CHECK: enter a price above zero",IF(NOT(OR(I2043="Approve proposed",I2043="Use my price")),"CHECK: choose a listed decision",IF(OR(NOT(ISNUMBER(L2043)),L2043&lt;=0,NOT(ISNUMBER(Y2043)),Y2043&lt;=0,X2043&gt;=1),"CHECK: price or base unavailable",IF(L2043/(Y2043*(1-X2043))-1&lt;0,"CHECK: price below local base","Ready")))))))))</f>
        <v>On hold</v>
      </c>
      <c r="N2043" s="18">
        <v>12.6</v>
      </c>
      <c r="O2043" s="19">
        <v>0.4</v>
      </c>
      <c r="Q2043" s="20" t="str">
        <f>IF(AND(ISNUMBER(L2043),ISNUMBER(Y2043),Y2043&gt;0,X2043&lt;1),ROUND(L2043/(Y2043*(1-X2043))-1,4),"")</f>
        <v/>
      </c>
      <c r="R2043" s="12">
        <v>0</v>
      </c>
      <c r="S2043" s="13">
        <f>IF(AND(ISNUMBER(E2043),E2043&gt;0,ISNUMBER(F2043)),R2043*(F2043/E2043-1)*(1-'Start Here'!$B$16),0)</f>
        <v>0</v>
      </c>
      <c r="T2043" s="17">
        <f>IF(AND(M2043="Ready",OR(I2043="Approve proposed",AND(I2043="Use my price",AND(ISNUMBER(J2043),J2043&gt;0))),ISNUMBER(L2043),E2043&gt;0),R2043*(L2043/E2043-1)*(1-'Start Here'!$B$16),0)</f>
        <v>0</v>
      </c>
      <c r="U2043" t="str" s="6">
        <v>No confirmed Local Line price/list; local calculation is reference only; Missing local vendor</v>
      </c>
      <c r="V2043" t="str" s="21">
        <v>Yes</v>
      </c>
      <c r="W2043" t="str" s="21">
        <v>No</v>
      </c>
      <c r="X2043" s="22">
        <v>0</v>
      </c>
      <c r="Y2043" s="18">
        <v>9</v>
      </c>
      <c r="AB2043" t="str" s="6">
        <v/>
      </c>
      <c r="AC2043" t="str" s="6">
        <v>Local calculation only</v>
      </c>
      <c r="AD2043" s="23">
        <v>1163511</v>
      </c>
      <c r="AE2043" s="23">
        <v>1011061</v>
      </c>
      <c r="AF2043" t="str" s="23">
        <v>1163511:1011061:member</v>
      </c>
      <c r="AG2043" t="str" s="23">
        <v>No</v>
      </c>
      <c r="AH2043" t="str" s="23">
        <v>No</v>
      </c>
      <c r="AI2043" s="18">
        <v>0</v>
      </c>
    </row>
    <row r="2044" ht="32" customHeight="1">
      <c r="A2044" t="str" s="7">
        <v>MISSING VENDOR</v>
      </c>
      <c r="B2044" t="str" s="7">
        <v>Bulk Mix Pears</v>
      </c>
      <c r="C2044" t="str" s="7">
        <v>5 lb bag</v>
      </c>
      <c r="D2044" t="str" s="7">
        <v>Guest Basket</v>
      </c>
      <c r="E2044" s="12">
        <v>12.6</v>
      </c>
      <c r="F2044" s="13">
        <v>12.6</v>
      </c>
      <c r="G2044" s="13">
        <f>IF(AND(ISNUMBER(E2044),ISNUMBER(F2044)),F2044-E2044,"")</f>
        <v>0</v>
      </c>
      <c r="H2044" s="14">
        <f>IF(AND(ISNUMBER(E2044),E2044&gt;0,ISNUMBER(F2044)),F2044/E2044-1,"")</f>
        <v>0</v>
      </c>
      <c r="I2044" t="str" s="15">
        <v>Hold</v>
      </c>
      <c r="J2044" s="16"/>
      <c r="K2044" t="str" s="15">
        <v/>
      </c>
      <c r="L2044" s="17" t="str">
        <f>IF(AC2044="Local catalog","",IF(AG2044="Yes",IF(ISNUMBER(E2044),E2044,""),IF(I2044="Keep current",IF(ISNUMBER(E2044),E2044,""),IF(AH2044&lt;&gt;"Yes","",IF(I2044="Approve proposed",F2044,IF(AND(I2044="Use my price",AND(ISNUMBER(J2044),J2044&gt;0)),J2044,""))))))</f>
        <v/>
      </c>
      <c r="M2044" t="str" s="7">
        <f>IF(AND(AG2044="Yes",OR(I2044="Approve proposed",I2044="Use my price")),"CHECK: protected price kept current",IF(OR(I2044="Unreviewed",I2044=""),"Pending review",IF(I2044="Hold","On hold",IF(I2044="Keep current",IF(ISNUMBER(E2044),"Kept current","CHECK: no confirmed current price"),IF(AH2044&lt;&gt;"Yes","CHECK: source needs review",IF(AND(I2044="Use my price",NOT(AND(ISNUMBER(J2044),J2044&gt;0))),"CHECK: enter a price above zero",IF(NOT(OR(I2044="Approve proposed",I2044="Use my price")),"CHECK: choose a listed decision",IF(OR(NOT(ISNUMBER(L2044)),L2044&lt;=0,NOT(ISNUMBER(Y2044)),Y2044&lt;=0,X2044&gt;=1),"CHECK: price or base unavailable",IF(L2044/(Y2044*(1-X2044))-1&lt;0,"CHECK: price below local base","Ready")))))))))</f>
        <v>On hold</v>
      </c>
      <c r="N2044" s="18">
        <v>13.95</v>
      </c>
      <c r="O2044" s="19">
        <v>0.55</v>
      </c>
      <c r="P2044" s="14">
        <v>0.4</v>
      </c>
      <c r="Q2044" s="20" t="str">
        <f>IF(AND(ISNUMBER(L2044),ISNUMBER(Y2044),Y2044&gt;0,X2044&lt;1),ROUND(L2044/(Y2044*(1-X2044))-1,4),"")</f>
        <v/>
      </c>
      <c r="R2044" s="12">
        <v>0</v>
      </c>
      <c r="S2044" s="13">
        <f>IF(AND(ISNUMBER(E2044),E2044&gt;0,ISNUMBER(F2044)),R2044*(F2044/E2044-1)*(1-'Start Here'!$B$16),0)</f>
        <v>0</v>
      </c>
      <c r="T2044" s="17">
        <f>IF(AND(M2044="Ready",OR(I2044="Approve proposed",AND(I2044="Use my price",AND(ISNUMBER(J2044),J2044&gt;0))),ISNUMBER(L2044),E2044&gt;0),R2044*(L2044/E2044-1)*(1-'Start Here'!$B$16),0)</f>
        <v>0</v>
      </c>
      <c r="U2044" t="str" s="6">
        <v>Missing local vendor; Local and Local Line prices differ</v>
      </c>
      <c r="V2044" t="str" s="21">
        <v>Yes</v>
      </c>
      <c r="W2044" t="str" s="21">
        <v>No</v>
      </c>
      <c r="X2044" s="22">
        <v>0</v>
      </c>
      <c r="Y2044" s="18">
        <v>9</v>
      </c>
      <c r="AB2044" t="str" s="6">
        <v>2026-10-01 10:41:27 UTC</v>
      </c>
      <c r="AC2044" t="str" s="6">
        <v>Local Line cache</v>
      </c>
      <c r="AD2044" s="23">
        <v>1163511</v>
      </c>
      <c r="AE2044" s="23">
        <v>1011061</v>
      </c>
      <c r="AF2044" t="str" s="23">
        <v>1163511:1011061:guest</v>
      </c>
      <c r="AG2044" t="str" s="23">
        <v>No</v>
      </c>
      <c r="AH2044" t="str" s="23">
        <v>No</v>
      </c>
      <c r="AI2044" s="18">
        <v>0</v>
      </c>
    </row>
    <row r="2045" ht="32" customHeight="1">
      <c r="A2045" t="str" s="7">
        <v>MISSING VENDOR</v>
      </c>
      <c r="B2045" t="str" s="7">
        <v>Bulk Mix Pears</v>
      </c>
      <c r="C2045" t="str" s="7">
        <v>5 lb bag</v>
      </c>
      <c r="D2045" t="str" s="7">
        <v>SNAP</v>
      </c>
      <c r="E2045" s="12">
        <v>12.6</v>
      </c>
      <c r="F2045" s="13">
        <v>12.6</v>
      </c>
      <c r="G2045" s="13">
        <f>IF(AND(ISNUMBER(E2045),ISNUMBER(F2045)),F2045-E2045,"")</f>
        <v>0</v>
      </c>
      <c r="H2045" s="14">
        <f>IF(AND(ISNUMBER(E2045),E2045&gt;0,ISNUMBER(F2045)),F2045/E2045-1,"")</f>
        <v>0</v>
      </c>
      <c r="I2045" t="str" s="15">
        <v>Keep current</v>
      </c>
      <c r="J2045" s="16"/>
      <c r="K2045" t="str" s="15">
        <v/>
      </c>
      <c r="L2045" s="17">
        <f>IF(AC2045="Local catalog","",IF(AG2045="Yes",IF(ISNUMBER(E2045),E2045,""),IF(I2045="Keep current",IF(ISNUMBER(E2045),E2045,""),IF(AH2045&lt;&gt;"Yes","",IF(I2045="Approve proposed",F2045,IF(AND(I2045="Use my price",AND(ISNUMBER(J2045),J2045&gt;0)),J2045,""))))))</f>
        <v>12.6</v>
      </c>
      <c r="M2045" t="str" s="7">
        <f>IF(AND(AG2045="Yes",OR(I2045="Approve proposed",I2045="Use my price")),"CHECK: protected price kept current",IF(OR(I2045="Unreviewed",I2045=""),"Pending review",IF(I2045="Hold","On hold",IF(I2045="Keep current",IF(ISNUMBER(E2045),"Kept current","CHECK: no confirmed current price"),IF(AH2045&lt;&gt;"Yes","CHECK: source needs review",IF(AND(I2045="Use my price",NOT(AND(ISNUMBER(J2045),J2045&gt;0))),"CHECK: enter a price above zero",IF(NOT(OR(I2045="Approve proposed",I2045="Use my price")),"CHECK: choose a listed decision",IF(OR(NOT(ISNUMBER(L2045)),L2045&lt;=0,NOT(ISNUMBER(Y2045)),Y2045&lt;=0,X2045&gt;=1),"CHECK: price or base unavailable",IF(L2045/(Y2045*(1-X2045))-1&lt;0,"CHECK: price below local base","Ready")))))))))</f>
        <v>Kept current</v>
      </c>
      <c r="N2045" s="18">
        <v>12.6</v>
      </c>
      <c r="O2045" s="19">
        <v>0.4</v>
      </c>
      <c r="P2045" s="14">
        <v>0.4</v>
      </c>
      <c r="Q2045" s="20">
        <f>IF(AND(ISNUMBER(L2045),ISNUMBER(Y2045),Y2045&gt;0,X2045&lt;1),ROUND(L2045/(Y2045*(1-X2045))-1,4),"")</f>
        <v>0.4</v>
      </c>
      <c r="R2045" s="12">
        <v>0</v>
      </c>
      <c r="S2045" s="13">
        <f>IF(AND(ISNUMBER(E2045),E2045&gt;0,ISNUMBER(F2045)),R2045*(F2045/E2045-1)*(1-'Start Here'!$B$16),0)</f>
        <v>0</v>
      </c>
      <c r="T2045" s="17">
        <f>IF(AND(M2045="Ready",OR(I2045="Approve proposed",AND(I2045="Use my price",AND(ISNUMBER(J2045),J2045&gt;0))),ISNUMBER(L2045),E2045&gt;0),R2045*(L2045/E2045-1)*(1-'Start Here'!$B$16),0)</f>
        <v>0</v>
      </c>
      <c r="U2045" t="str" s="6">
        <v>SNAP: preserve existing selling price; Missing local vendor</v>
      </c>
      <c r="V2045" t="str" s="21">
        <v>Yes</v>
      </c>
      <c r="W2045" t="str" s="21">
        <v>No</v>
      </c>
      <c r="X2045" s="22">
        <v>0</v>
      </c>
      <c r="Y2045" s="18">
        <v>9</v>
      </c>
      <c r="AB2045" t="str" s="6">
        <v>2026-10-01 10:41:27 UTC</v>
      </c>
      <c r="AC2045" t="str" s="6">
        <v>Local Line cache</v>
      </c>
      <c r="AD2045" s="23">
        <v>1163511</v>
      </c>
      <c r="AE2045" s="23">
        <v>1011061</v>
      </c>
      <c r="AF2045" t="str" s="23">
        <v>1163511:1011061:snap</v>
      </c>
      <c r="AG2045" t="str" s="23">
        <v>Yes</v>
      </c>
      <c r="AH2045" t="str" s="23">
        <v>No</v>
      </c>
      <c r="AI2045" s="18">
        <v>0</v>
      </c>
    </row>
    <row r="2046" ht="32" customHeight="1">
      <c r="A2046" t="str" s="7">
        <v>MISSING VENDOR</v>
      </c>
      <c r="B2046" t="str" s="7">
        <v>Burbank Red Ace Plums</v>
      </c>
      <c r="C2046" t="str" s="7">
        <v>lb</v>
      </c>
      <c r="D2046" t="str" s="7">
        <v>Herd Share Members</v>
      </c>
      <c r="E2046" s="12">
        <v>2.8</v>
      </c>
      <c r="F2046" s="13">
        <v>2.8</v>
      </c>
      <c r="G2046" s="13">
        <f>IF(AND(ISNUMBER(E2046),ISNUMBER(F2046)),F2046-E2046,"")</f>
        <v>0</v>
      </c>
      <c r="H2046" s="14">
        <f>IF(AND(ISNUMBER(E2046),E2046&gt;0,ISNUMBER(F2046)),F2046/E2046-1,"")</f>
        <v>0</v>
      </c>
      <c r="I2046" t="str" s="15">
        <v>Hold</v>
      </c>
      <c r="J2046" s="16"/>
      <c r="K2046" t="str" s="15">
        <v/>
      </c>
      <c r="L2046" s="17" t="str">
        <f>IF(AC2046="Local catalog","",IF(AG2046="Yes",IF(ISNUMBER(E2046),E2046,""),IF(I2046="Keep current",IF(ISNUMBER(E2046),E2046,""),IF(AH2046&lt;&gt;"Yes","",IF(I2046="Approve proposed",F2046,IF(AND(I2046="Use my price",AND(ISNUMBER(J2046),J2046&gt;0)),J2046,""))))))</f>
        <v/>
      </c>
      <c r="M2046" t="str" s="7">
        <f>IF(AND(AG2046="Yes",OR(I2046="Approve proposed",I2046="Use my price")),"CHECK: protected price kept current",IF(OR(I2046="Unreviewed",I2046=""),"Pending review",IF(I2046="Hold","On hold",IF(I2046="Keep current",IF(ISNUMBER(E2046),"Kept current","CHECK: no confirmed current price"),IF(AH2046&lt;&gt;"Yes","CHECK: source needs review",IF(AND(I2046="Use my price",NOT(AND(ISNUMBER(J2046),J2046&gt;0))),"CHECK: enter a price above zero",IF(NOT(OR(I2046="Approve proposed",I2046="Use my price")),"CHECK: choose a listed decision",IF(OR(NOT(ISNUMBER(L2046)),L2046&lt;=0,NOT(ISNUMBER(Y2046)),Y2046&lt;=0,X2046&gt;=1),"CHECK: price or base unavailable",IF(L2046/(Y2046*(1-X2046))-1&lt;0,"CHECK: price below local base","Ready")))))))))</f>
        <v>On hold</v>
      </c>
      <c r="N2046" s="18">
        <v>2.8</v>
      </c>
      <c r="O2046" s="19">
        <v>0.4</v>
      </c>
      <c r="P2046" s="14">
        <v>0.4</v>
      </c>
      <c r="Q2046" s="20" t="str">
        <f>IF(AND(ISNUMBER(L2046),ISNUMBER(Y2046),Y2046&gt;0,X2046&lt;1),ROUND(L2046/(Y2046*(1-X2046))-1,4),"")</f>
        <v/>
      </c>
      <c r="R2046" s="12">
        <v>0</v>
      </c>
      <c r="S2046" s="13">
        <f>IF(AND(ISNUMBER(E2046),E2046&gt;0,ISNUMBER(F2046)),R2046*(F2046/E2046-1)*(1-'Start Here'!$B$16),0)</f>
        <v>0</v>
      </c>
      <c r="T2046" s="17">
        <f>IF(AND(M2046="Ready",OR(I2046="Approve proposed",AND(I2046="Use my price",AND(ISNUMBER(J2046),J2046&gt;0))),ISNUMBER(L2046),E2046&gt;0),R2046*(L2046/E2046-1)*(1-'Start Here'!$B$16),0)</f>
        <v>0</v>
      </c>
      <c r="U2046" t="str" s="6">
        <v>Missing local vendor; Currently hidden; do not activate automatically</v>
      </c>
      <c r="V2046" t="str" s="21">
        <v>No</v>
      </c>
      <c r="W2046" t="str" s="21">
        <v>No</v>
      </c>
      <c r="X2046" s="22">
        <v>0</v>
      </c>
      <c r="Y2046" s="18">
        <v>2</v>
      </c>
      <c r="AB2046" t="str" s="6">
        <v>2026-10-01 10:41:27 UTC</v>
      </c>
      <c r="AC2046" t="str" s="6">
        <v>Local Line cache</v>
      </c>
      <c r="AD2046" s="23">
        <v>1161251</v>
      </c>
      <c r="AE2046" s="23">
        <v>1006823</v>
      </c>
      <c r="AF2046" t="str" s="23">
        <v>1161251:1006823:herdShare</v>
      </c>
      <c r="AG2046" t="str" s="23">
        <v>No</v>
      </c>
      <c r="AH2046" t="str" s="23">
        <v>No</v>
      </c>
      <c r="AI2046" s="18">
        <v>0</v>
      </c>
    </row>
    <row r="2047" ht="32" customHeight="1">
      <c r="A2047" t="str" s="7">
        <v>MISSING VENDOR</v>
      </c>
      <c r="B2047" t="str" s="7">
        <v>Burbank Red Ace Plums</v>
      </c>
      <c r="C2047" t="str" s="7">
        <v>lb</v>
      </c>
      <c r="D2047" t="str" s="7">
        <v>CSA Members</v>
      </c>
      <c r="G2047" s="13" t="str">
        <f>IF(AND(ISNUMBER(E2047),ISNUMBER(F2047)),F2047-E2047,"")</f>
        <v/>
      </c>
      <c r="H2047" s="14" t="str">
        <f>IF(AND(ISNUMBER(E2047),E2047&gt;0,ISNUMBER(F2047)),F2047/E2047-1,"")</f>
        <v/>
      </c>
      <c r="I2047" t="str" s="15">
        <v>Hold</v>
      </c>
      <c r="J2047" s="24"/>
      <c r="K2047" t="str" s="15">
        <v/>
      </c>
      <c r="L2047" s="17" t="str">
        <f>IF(AC2047="Local catalog","",IF(AG2047="Yes",IF(ISNUMBER(E2047),E2047,""),IF(I2047="Keep current",IF(ISNUMBER(E2047),E2047,""),IF(AH2047&lt;&gt;"Yes","",IF(I2047="Approve proposed",F2047,IF(AND(I2047="Use my price",AND(ISNUMBER(J2047),J2047&gt;0)),J2047,""))))))</f>
        <v/>
      </c>
      <c r="M2047" t="str" s="7">
        <f>IF(AND(AG2047="Yes",OR(I2047="Approve proposed",I2047="Use my price")),"CHECK: protected price kept current",IF(OR(I2047="Unreviewed",I2047=""),"Pending review",IF(I2047="Hold","On hold",IF(I2047="Keep current",IF(ISNUMBER(E2047),"Kept current","CHECK: no confirmed current price"),IF(AH2047&lt;&gt;"Yes","CHECK: source needs review",IF(AND(I2047="Use my price",NOT(AND(ISNUMBER(J2047),J2047&gt;0))),"CHECK: enter a price above zero",IF(NOT(OR(I2047="Approve proposed",I2047="Use my price")),"CHECK: choose a listed decision",IF(OR(NOT(ISNUMBER(L2047)),L2047&lt;=0,NOT(ISNUMBER(Y2047)),Y2047&lt;=0,X2047&gt;=1),"CHECK: price or base unavailable",IF(L2047/(Y2047*(1-X2047))-1&lt;0,"CHECK: price below local base","Ready")))))))))</f>
        <v>On hold</v>
      </c>
      <c r="N2047" s="18">
        <v>2.8</v>
      </c>
      <c r="O2047" s="19">
        <v>0.4</v>
      </c>
      <c r="Q2047" s="20" t="str">
        <f>IF(AND(ISNUMBER(L2047),ISNUMBER(Y2047),Y2047&gt;0,X2047&lt;1),ROUND(L2047/(Y2047*(1-X2047))-1,4),"")</f>
        <v/>
      </c>
      <c r="R2047" s="12">
        <v>0</v>
      </c>
      <c r="S2047" s="13">
        <f>IF(AND(ISNUMBER(E2047),E2047&gt;0,ISNUMBER(F2047)),R2047*(F2047/E2047-1)*(1-'Start Here'!$B$16),0)</f>
        <v>0</v>
      </c>
      <c r="T2047" s="17">
        <f>IF(AND(M2047="Ready",OR(I2047="Approve proposed",AND(I2047="Use my price",AND(ISNUMBER(J2047),J2047&gt;0))),ISNUMBER(L2047),E2047&gt;0),R2047*(L2047/E2047-1)*(1-'Start Here'!$B$16),0)</f>
        <v>0</v>
      </c>
      <c r="U2047" t="str" s="6">
        <v>No confirmed Local Line price/list; local calculation is reference only; Missing local vendor; Currently hidden; do not activate automatically</v>
      </c>
      <c r="V2047" t="str" s="21">
        <v>No</v>
      </c>
      <c r="W2047" t="str" s="21">
        <v>No</v>
      </c>
      <c r="X2047" s="22">
        <v>0</v>
      </c>
      <c r="Y2047" s="18">
        <v>2</v>
      </c>
      <c r="AB2047" t="str" s="6">
        <v/>
      </c>
      <c r="AC2047" t="str" s="6">
        <v>Local calculation only</v>
      </c>
      <c r="AD2047" s="23">
        <v>1161251</v>
      </c>
      <c r="AE2047" s="23">
        <v>1006823</v>
      </c>
      <c r="AF2047" t="str" s="23">
        <v>1161251:1006823:member</v>
      </c>
      <c r="AG2047" t="str" s="23">
        <v>No</v>
      </c>
      <c r="AH2047" t="str" s="23">
        <v>No</v>
      </c>
      <c r="AI2047" s="18">
        <v>0</v>
      </c>
    </row>
    <row r="2048" ht="32" customHeight="1">
      <c r="A2048" t="str" s="7">
        <v>MISSING VENDOR</v>
      </c>
      <c r="B2048" t="str" s="7">
        <v>Burbank Red Ace Plums</v>
      </c>
      <c r="C2048" t="str" s="7">
        <v>lb</v>
      </c>
      <c r="D2048" t="str" s="7">
        <v>Guest Basket</v>
      </c>
      <c r="E2048" s="12">
        <v>2.8</v>
      </c>
      <c r="F2048" s="13">
        <v>2.8</v>
      </c>
      <c r="G2048" s="13">
        <f>IF(AND(ISNUMBER(E2048),ISNUMBER(F2048)),F2048-E2048,"")</f>
        <v>0</v>
      </c>
      <c r="H2048" s="14">
        <f>IF(AND(ISNUMBER(E2048),E2048&gt;0,ISNUMBER(F2048)),F2048/E2048-1,"")</f>
        <v>0</v>
      </c>
      <c r="I2048" t="str" s="15">
        <v>Hold</v>
      </c>
      <c r="J2048" s="16"/>
      <c r="K2048" t="str" s="15">
        <v/>
      </c>
      <c r="L2048" s="17" t="str">
        <f>IF(AC2048="Local catalog","",IF(AG2048="Yes",IF(ISNUMBER(E2048),E2048,""),IF(I2048="Keep current",IF(ISNUMBER(E2048),E2048,""),IF(AH2048&lt;&gt;"Yes","",IF(I2048="Approve proposed",F2048,IF(AND(I2048="Use my price",AND(ISNUMBER(J2048),J2048&gt;0)),J2048,""))))))</f>
        <v/>
      </c>
      <c r="M2048" t="str" s="7">
        <f>IF(AND(AG2048="Yes",OR(I2048="Approve proposed",I2048="Use my price")),"CHECK: protected price kept current",IF(OR(I2048="Unreviewed",I2048=""),"Pending review",IF(I2048="Hold","On hold",IF(I2048="Keep current",IF(ISNUMBER(E2048),"Kept current","CHECK: no confirmed current price"),IF(AH2048&lt;&gt;"Yes","CHECK: source needs review",IF(AND(I2048="Use my price",NOT(AND(ISNUMBER(J2048),J2048&gt;0))),"CHECK: enter a price above zero",IF(NOT(OR(I2048="Approve proposed",I2048="Use my price")),"CHECK: choose a listed decision",IF(OR(NOT(ISNUMBER(L2048)),L2048&lt;=0,NOT(ISNUMBER(Y2048)),Y2048&lt;=0,X2048&gt;=1),"CHECK: price or base unavailable",IF(L2048/(Y2048*(1-X2048))-1&lt;0,"CHECK: price below local base","Ready")))))))))</f>
        <v>On hold</v>
      </c>
      <c r="N2048" s="18">
        <v>3.1</v>
      </c>
      <c r="O2048" s="19">
        <v>0.55</v>
      </c>
      <c r="P2048" s="14">
        <v>0.4</v>
      </c>
      <c r="Q2048" s="20" t="str">
        <f>IF(AND(ISNUMBER(L2048),ISNUMBER(Y2048),Y2048&gt;0,X2048&lt;1),ROUND(L2048/(Y2048*(1-X2048))-1,4),"")</f>
        <v/>
      </c>
      <c r="R2048" s="12">
        <v>0</v>
      </c>
      <c r="S2048" s="13">
        <f>IF(AND(ISNUMBER(E2048),E2048&gt;0,ISNUMBER(F2048)),R2048*(F2048/E2048-1)*(1-'Start Here'!$B$16),0)</f>
        <v>0</v>
      </c>
      <c r="T2048" s="17">
        <f>IF(AND(M2048="Ready",OR(I2048="Approve proposed",AND(I2048="Use my price",AND(ISNUMBER(J2048),J2048&gt;0))),ISNUMBER(L2048),E2048&gt;0),R2048*(L2048/E2048-1)*(1-'Start Here'!$B$16),0)</f>
        <v>0</v>
      </c>
      <c r="U2048" t="str" s="6">
        <v>Missing local vendor; Local and Local Line prices differ; Currently hidden; do not activate automatically</v>
      </c>
      <c r="V2048" t="str" s="21">
        <v>No</v>
      </c>
      <c r="W2048" t="str" s="21">
        <v>No</v>
      </c>
      <c r="X2048" s="22">
        <v>0</v>
      </c>
      <c r="Y2048" s="18">
        <v>2</v>
      </c>
      <c r="AB2048" t="str" s="6">
        <v>2026-10-01 10:41:27 UTC</v>
      </c>
      <c r="AC2048" t="str" s="6">
        <v>Local Line cache</v>
      </c>
      <c r="AD2048" s="23">
        <v>1161251</v>
      </c>
      <c r="AE2048" s="23">
        <v>1006823</v>
      </c>
      <c r="AF2048" t="str" s="23">
        <v>1161251:1006823:guest</v>
      </c>
      <c r="AG2048" t="str" s="23">
        <v>No</v>
      </c>
      <c r="AH2048" t="str" s="23">
        <v>No</v>
      </c>
      <c r="AI2048" s="18">
        <v>0</v>
      </c>
    </row>
    <row r="2049" ht="32" customHeight="1">
      <c r="A2049" t="str" s="7">
        <v>MISSING VENDOR</v>
      </c>
      <c r="B2049" t="str" s="7">
        <v>Burbank Red Ace Plums</v>
      </c>
      <c r="C2049" t="str" s="7">
        <v>lb</v>
      </c>
      <c r="D2049" t="str" s="7">
        <v>SNAP</v>
      </c>
      <c r="E2049" s="12">
        <v>2.8</v>
      </c>
      <c r="F2049" s="13">
        <v>2.8</v>
      </c>
      <c r="G2049" s="13">
        <f>IF(AND(ISNUMBER(E2049),ISNUMBER(F2049)),F2049-E2049,"")</f>
        <v>0</v>
      </c>
      <c r="H2049" s="14">
        <f>IF(AND(ISNUMBER(E2049),E2049&gt;0,ISNUMBER(F2049)),F2049/E2049-1,"")</f>
        <v>0</v>
      </c>
      <c r="I2049" t="str" s="15">
        <v>Keep current</v>
      </c>
      <c r="J2049" s="16"/>
      <c r="K2049" t="str" s="15">
        <v/>
      </c>
      <c r="L2049" s="17">
        <f>IF(AC2049="Local catalog","",IF(AG2049="Yes",IF(ISNUMBER(E2049),E2049,""),IF(I2049="Keep current",IF(ISNUMBER(E2049),E2049,""),IF(AH2049&lt;&gt;"Yes","",IF(I2049="Approve proposed",F2049,IF(AND(I2049="Use my price",AND(ISNUMBER(J2049),J2049&gt;0)),J2049,""))))))</f>
        <v>2.8</v>
      </c>
      <c r="M2049" t="str" s="7">
        <f>IF(AND(AG2049="Yes",OR(I2049="Approve proposed",I2049="Use my price")),"CHECK: protected price kept current",IF(OR(I2049="Unreviewed",I2049=""),"Pending review",IF(I2049="Hold","On hold",IF(I2049="Keep current",IF(ISNUMBER(E2049),"Kept current","CHECK: no confirmed current price"),IF(AH2049&lt;&gt;"Yes","CHECK: source needs review",IF(AND(I2049="Use my price",NOT(AND(ISNUMBER(J2049),J2049&gt;0))),"CHECK: enter a price above zero",IF(NOT(OR(I2049="Approve proposed",I2049="Use my price")),"CHECK: choose a listed decision",IF(OR(NOT(ISNUMBER(L2049)),L2049&lt;=0,NOT(ISNUMBER(Y2049)),Y2049&lt;=0,X2049&gt;=1),"CHECK: price or base unavailable",IF(L2049/(Y2049*(1-X2049))-1&lt;0,"CHECK: price below local base","Ready")))))))))</f>
        <v>Kept current</v>
      </c>
      <c r="N2049" s="18">
        <v>2.8</v>
      </c>
      <c r="O2049" s="19">
        <v>0.4</v>
      </c>
      <c r="P2049" s="14">
        <v>0.4</v>
      </c>
      <c r="Q2049" s="20">
        <f>IF(AND(ISNUMBER(L2049),ISNUMBER(Y2049),Y2049&gt;0,X2049&lt;1),ROUND(L2049/(Y2049*(1-X2049))-1,4),"")</f>
        <v>0.4</v>
      </c>
      <c r="R2049" s="12">
        <v>0</v>
      </c>
      <c r="S2049" s="13">
        <f>IF(AND(ISNUMBER(E2049),E2049&gt;0,ISNUMBER(F2049)),R2049*(F2049/E2049-1)*(1-'Start Here'!$B$16),0)</f>
        <v>0</v>
      </c>
      <c r="T2049" s="17">
        <f>IF(AND(M2049="Ready",OR(I2049="Approve proposed",AND(I2049="Use my price",AND(ISNUMBER(J2049),J2049&gt;0))),ISNUMBER(L2049),E2049&gt;0),R2049*(L2049/E2049-1)*(1-'Start Here'!$B$16),0)</f>
        <v>0</v>
      </c>
      <c r="U2049" t="str" s="6">
        <v>SNAP: preserve existing selling price; Missing local vendor; Currently hidden; do not activate automatically</v>
      </c>
      <c r="V2049" t="str" s="21">
        <v>No</v>
      </c>
      <c r="W2049" t="str" s="21">
        <v>No</v>
      </c>
      <c r="X2049" s="22">
        <v>0</v>
      </c>
      <c r="Y2049" s="18">
        <v>2</v>
      </c>
      <c r="AB2049" t="str" s="6">
        <v>2026-10-01 10:41:27 UTC</v>
      </c>
      <c r="AC2049" t="str" s="6">
        <v>Local Line cache</v>
      </c>
      <c r="AD2049" s="23">
        <v>1161251</v>
      </c>
      <c r="AE2049" s="23">
        <v>1006823</v>
      </c>
      <c r="AF2049" t="str" s="23">
        <v>1161251:1006823:snap</v>
      </c>
      <c r="AG2049" t="str" s="23">
        <v>Yes</v>
      </c>
      <c r="AH2049" t="str" s="23">
        <v>No</v>
      </c>
      <c r="AI2049" s="18">
        <v>0</v>
      </c>
    </row>
    <row r="2050" ht="32" customHeight="1">
      <c r="A2050" t="str" s="7">
        <v>MISSING VENDOR</v>
      </c>
      <c r="B2050" t="str" s="7">
        <v>Canary Melon</v>
      </c>
      <c r="C2050" t="str" s="7">
        <v>each</v>
      </c>
      <c r="D2050" t="str" s="7">
        <v>Herd Share Members</v>
      </c>
      <c r="E2050" s="12">
        <v>4.2</v>
      </c>
      <c r="F2050" s="13">
        <v>4.2</v>
      </c>
      <c r="G2050" s="13">
        <f>IF(AND(ISNUMBER(E2050),ISNUMBER(F2050)),F2050-E2050,"")</f>
        <v>0</v>
      </c>
      <c r="H2050" s="14">
        <f>IF(AND(ISNUMBER(E2050),E2050&gt;0,ISNUMBER(F2050)),F2050/E2050-1,"")</f>
        <v>0</v>
      </c>
      <c r="I2050" t="str" s="15">
        <v>Hold</v>
      </c>
      <c r="J2050" s="16"/>
      <c r="K2050" t="str" s="15">
        <v/>
      </c>
      <c r="L2050" s="17" t="str">
        <f>IF(AC2050="Local catalog","",IF(AG2050="Yes",IF(ISNUMBER(E2050),E2050,""),IF(I2050="Keep current",IF(ISNUMBER(E2050),E2050,""),IF(AH2050&lt;&gt;"Yes","",IF(I2050="Approve proposed",F2050,IF(AND(I2050="Use my price",AND(ISNUMBER(J2050),J2050&gt;0)),J2050,""))))))</f>
        <v/>
      </c>
      <c r="M2050" t="str" s="7">
        <f>IF(AND(AG2050="Yes",OR(I2050="Approve proposed",I2050="Use my price")),"CHECK: protected price kept current",IF(OR(I2050="Unreviewed",I2050=""),"Pending review",IF(I2050="Hold","On hold",IF(I2050="Keep current",IF(ISNUMBER(E2050),"Kept current","CHECK: no confirmed current price"),IF(AH2050&lt;&gt;"Yes","CHECK: source needs review",IF(AND(I2050="Use my price",NOT(AND(ISNUMBER(J2050),J2050&gt;0))),"CHECK: enter a price above zero",IF(NOT(OR(I2050="Approve proposed",I2050="Use my price")),"CHECK: choose a listed decision",IF(OR(NOT(ISNUMBER(L2050)),L2050&lt;=0,NOT(ISNUMBER(Y2050)),Y2050&lt;=0,X2050&gt;=1),"CHECK: price or base unavailable",IF(L2050/(Y2050*(1-X2050))-1&lt;0,"CHECK: price below local base","Ready")))))))))</f>
        <v>On hold</v>
      </c>
      <c r="N2050" s="18">
        <v>4.2</v>
      </c>
      <c r="O2050" s="19">
        <v>0.4</v>
      </c>
      <c r="P2050" s="14">
        <v>0.4</v>
      </c>
      <c r="Q2050" s="20" t="str">
        <f>IF(AND(ISNUMBER(L2050),ISNUMBER(Y2050),Y2050&gt;0,X2050&lt;1),ROUND(L2050/(Y2050*(1-X2050))-1,4),"")</f>
        <v/>
      </c>
      <c r="R2050" s="12">
        <v>0</v>
      </c>
      <c r="S2050" s="13">
        <f>IF(AND(ISNUMBER(E2050),E2050&gt;0,ISNUMBER(F2050)),R2050*(F2050/E2050-1)*(1-'Start Here'!$B$16),0)</f>
        <v>0</v>
      </c>
      <c r="T2050" s="17">
        <f>IF(AND(M2050="Ready",OR(I2050="Approve proposed",AND(I2050="Use my price",AND(ISNUMBER(J2050),J2050&gt;0))),ISNUMBER(L2050),E2050&gt;0),R2050*(L2050/E2050-1)*(1-'Start Here'!$B$16),0)</f>
        <v>0</v>
      </c>
      <c r="U2050" t="str" s="6">
        <v>Missing local vendor; Currently hidden; do not activate automatically</v>
      </c>
      <c r="V2050" t="str" s="21">
        <v>No</v>
      </c>
      <c r="W2050" t="str" s="21">
        <v>No</v>
      </c>
      <c r="X2050" s="22">
        <v>0</v>
      </c>
      <c r="Y2050" s="18">
        <v>3</v>
      </c>
      <c r="AB2050" t="str" s="6">
        <v>2026-10-01 10:41:27 UTC</v>
      </c>
      <c r="AC2050" t="str" s="6">
        <v>Local Line cache</v>
      </c>
      <c r="AD2050" s="23">
        <v>805768</v>
      </c>
      <c r="AE2050" s="23">
        <v>526824</v>
      </c>
      <c r="AF2050" t="str" s="23">
        <v>805768:526824:herdShare</v>
      </c>
      <c r="AG2050" t="str" s="23">
        <v>No</v>
      </c>
      <c r="AH2050" t="str" s="23">
        <v>No</v>
      </c>
      <c r="AI2050" s="18">
        <v>0</v>
      </c>
    </row>
    <row r="2051" ht="32" customHeight="1">
      <c r="A2051" t="str" s="7">
        <v>MISSING VENDOR</v>
      </c>
      <c r="B2051" t="str" s="7">
        <v>Canary Melon</v>
      </c>
      <c r="C2051" t="str" s="7">
        <v>each</v>
      </c>
      <c r="D2051" t="str" s="7">
        <v>CSA Members</v>
      </c>
      <c r="E2051" s="12">
        <v>4.2</v>
      </c>
      <c r="F2051" s="13">
        <v>4.2</v>
      </c>
      <c r="G2051" s="13">
        <f>IF(AND(ISNUMBER(E2051),ISNUMBER(F2051)),F2051-E2051,"")</f>
        <v>0</v>
      </c>
      <c r="H2051" s="14">
        <f>IF(AND(ISNUMBER(E2051),E2051&gt;0,ISNUMBER(F2051)),F2051/E2051-1,"")</f>
        <v>0</v>
      </c>
      <c r="I2051" t="str" s="15">
        <v>Hold</v>
      </c>
      <c r="J2051" s="16"/>
      <c r="K2051" t="str" s="15">
        <v/>
      </c>
      <c r="L2051" s="17" t="str">
        <f>IF(AC2051="Local catalog","",IF(AG2051="Yes",IF(ISNUMBER(E2051),E2051,""),IF(I2051="Keep current",IF(ISNUMBER(E2051),E2051,""),IF(AH2051&lt;&gt;"Yes","",IF(I2051="Approve proposed",F2051,IF(AND(I2051="Use my price",AND(ISNUMBER(J2051),J2051&gt;0)),J2051,""))))))</f>
        <v/>
      </c>
      <c r="M2051" t="str" s="7">
        <f>IF(AND(AG2051="Yes",OR(I2051="Approve proposed",I2051="Use my price")),"CHECK: protected price kept current",IF(OR(I2051="Unreviewed",I2051=""),"Pending review",IF(I2051="Hold","On hold",IF(I2051="Keep current",IF(ISNUMBER(E2051),"Kept current","CHECK: no confirmed current price"),IF(AH2051&lt;&gt;"Yes","CHECK: source needs review",IF(AND(I2051="Use my price",NOT(AND(ISNUMBER(J2051),J2051&gt;0))),"CHECK: enter a price above zero",IF(NOT(OR(I2051="Approve proposed",I2051="Use my price")),"CHECK: choose a listed decision",IF(OR(NOT(ISNUMBER(L2051)),L2051&lt;=0,NOT(ISNUMBER(Y2051)),Y2051&lt;=0,X2051&gt;=1),"CHECK: price or base unavailable",IF(L2051/(Y2051*(1-X2051))-1&lt;0,"CHECK: price below local base","Ready")))))))))</f>
        <v>On hold</v>
      </c>
      <c r="N2051" s="18">
        <v>4.2</v>
      </c>
      <c r="O2051" s="19">
        <v>0.4</v>
      </c>
      <c r="P2051" s="14">
        <v>0.4</v>
      </c>
      <c r="Q2051" s="20" t="str">
        <f>IF(AND(ISNUMBER(L2051),ISNUMBER(Y2051),Y2051&gt;0,X2051&lt;1),ROUND(L2051/(Y2051*(1-X2051))-1,4),"")</f>
        <v/>
      </c>
      <c r="R2051" s="12">
        <v>0</v>
      </c>
      <c r="S2051" s="13">
        <f>IF(AND(ISNUMBER(E2051),E2051&gt;0,ISNUMBER(F2051)),R2051*(F2051/E2051-1)*(1-'Start Here'!$B$16),0)</f>
        <v>0</v>
      </c>
      <c r="T2051" s="17">
        <f>IF(AND(M2051="Ready",OR(I2051="Approve proposed",AND(I2051="Use my price",AND(ISNUMBER(J2051),J2051&gt;0))),ISNUMBER(L2051),E2051&gt;0),R2051*(L2051/E2051-1)*(1-'Start Here'!$B$16),0)</f>
        <v>0</v>
      </c>
      <c r="U2051" t="str" s="6">
        <v>Missing local vendor; Currently hidden; do not activate automatically</v>
      </c>
      <c r="V2051" t="str" s="21">
        <v>No</v>
      </c>
      <c r="W2051" t="str" s="21">
        <v>No</v>
      </c>
      <c r="X2051" s="22">
        <v>0</v>
      </c>
      <c r="Y2051" s="18">
        <v>3</v>
      </c>
      <c r="AB2051" t="str" s="6">
        <v>2026-10-01 10:41:27 UTC</v>
      </c>
      <c r="AC2051" t="str" s="6">
        <v>Local Line cache</v>
      </c>
      <c r="AD2051" s="23">
        <v>805768</v>
      </c>
      <c r="AE2051" s="23">
        <v>526824</v>
      </c>
      <c r="AF2051" t="str" s="23">
        <v>805768:526824:member</v>
      </c>
      <c r="AG2051" t="str" s="23">
        <v>No</v>
      </c>
      <c r="AH2051" t="str" s="23">
        <v>No</v>
      </c>
      <c r="AI2051" s="18">
        <v>0</v>
      </c>
    </row>
    <row r="2052" ht="32" customHeight="1">
      <c r="A2052" t="str" s="7">
        <v>MISSING VENDOR</v>
      </c>
      <c r="B2052" t="str" s="7">
        <v>Canary Melon</v>
      </c>
      <c r="C2052" t="str" s="7">
        <v>each</v>
      </c>
      <c r="D2052" t="str" s="7">
        <v>Guest Basket</v>
      </c>
      <c r="E2052" s="12">
        <v>4.2</v>
      </c>
      <c r="F2052" s="13">
        <v>4.2</v>
      </c>
      <c r="G2052" s="13">
        <f>IF(AND(ISNUMBER(E2052),ISNUMBER(F2052)),F2052-E2052,"")</f>
        <v>0</v>
      </c>
      <c r="H2052" s="14">
        <f>IF(AND(ISNUMBER(E2052),E2052&gt;0,ISNUMBER(F2052)),F2052/E2052-1,"")</f>
        <v>0</v>
      </c>
      <c r="I2052" t="str" s="15">
        <v>Hold</v>
      </c>
      <c r="J2052" s="16"/>
      <c r="K2052" t="str" s="15">
        <v/>
      </c>
      <c r="L2052" s="17" t="str">
        <f>IF(AC2052="Local catalog","",IF(AG2052="Yes",IF(ISNUMBER(E2052),E2052,""),IF(I2052="Keep current",IF(ISNUMBER(E2052),E2052,""),IF(AH2052&lt;&gt;"Yes","",IF(I2052="Approve proposed",F2052,IF(AND(I2052="Use my price",AND(ISNUMBER(J2052),J2052&gt;0)),J2052,""))))))</f>
        <v/>
      </c>
      <c r="M2052" t="str" s="7">
        <f>IF(AND(AG2052="Yes",OR(I2052="Approve proposed",I2052="Use my price")),"CHECK: protected price kept current",IF(OR(I2052="Unreviewed",I2052=""),"Pending review",IF(I2052="Hold","On hold",IF(I2052="Keep current",IF(ISNUMBER(E2052),"Kept current","CHECK: no confirmed current price"),IF(AH2052&lt;&gt;"Yes","CHECK: source needs review",IF(AND(I2052="Use my price",NOT(AND(ISNUMBER(J2052),J2052&gt;0))),"CHECK: enter a price above zero",IF(NOT(OR(I2052="Approve proposed",I2052="Use my price")),"CHECK: choose a listed decision",IF(OR(NOT(ISNUMBER(L2052)),L2052&lt;=0,NOT(ISNUMBER(Y2052)),Y2052&lt;=0,X2052&gt;=1),"CHECK: price or base unavailable",IF(L2052/(Y2052*(1-X2052))-1&lt;0,"CHECK: price below local base","Ready")))))))))</f>
        <v>On hold</v>
      </c>
      <c r="N2052" s="18">
        <v>4.65</v>
      </c>
      <c r="O2052" s="19">
        <v>0.55</v>
      </c>
      <c r="P2052" s="14">
        <v>0.4</v>
      </c>
      <c r="Q2052" s="20" t="str">
        <f>IF(AND(ISNUMBER(L2052),ISNUMBER(Y2052),Y2052&gt;0,X2052&lt;1),ROUND(L2052/(Y2052*(1-X2052))-1,4),"")</f>
        <v/>
      </c>
      <c r="R2052" s="12">
        <v>0</v>
      </c>
      <c r="S2052" s="13">
        <f>IF(AND(ISNUMBER(E2052),E2052&gt;0,ISNUMBER(F2052)),R2052*(F2052/E2052-1)*(1-'Start Here'!$B$16),0)</f>
        <v>0</v>
      </c>
      <c r="T2052" s="17">
        <f>IF(AND(M2052="Ready",OR(I2052="Approve proposed",AND(I2052="Use my price",AND(ISNUMBER(J2052),J2052&gt;0))),ISNUMBER(L2052),E2052&gt;0),R2052*(L2052/E2052-1)*(1-'Start Here'!$B$16),0)</f>
        <v>0</v>
      </c>
      <c r="U2052" t="str" s="6">
        <v>Missing local vendor; Local and Local Line prices differ; Currently hidden; do not activate automatically</v>
      </c>
      <c r="V2052" t="str" s="21">
        <v>No</v>
      </c>
      <c r="W2052" t="str" s="21">
        <v>No</v>
      </c>
      <c r="X2052" s="22">
        <v>0</v>
      </c>
      <c r="Y2052" s="18">
        <v>3</v>
      </c>
      <c r="AB2052" t="str" s="6">
        <v>2026-10-01 10:41:27 UTC</v>
      </c>
      <c r="AC2052" t="str" s="6">
        <v>Local Line cache</v>
      </c>
      <c r="AD2052" s="23">
        <v>805768</v>
      </c>
      <c r="AE2052" s="23">
        <v>526824</v>
      </c>
      <c r="AF2052" t="str" s="23">
        <v>805768:526824:guest</v>
      </c>
      <c r="AG2052" t="str" s="23">
        <v>No</v>
      </c>
      <c r="AH2052" t="str" s="23">
        <v>No</v>
      </c>
      <c r="AI2052" s="18">
        <v>0</v>
      </c>
    </row>
    <row r="2053" ht="32" customHeight="1">
      <c r="A2053" t="str" s="7">
        <v>MISSING VENDOR</v>
      </c>
      <c r="B2053" t="str" s="7">
        <v>Canary Melon</v>
      </c>
      <c r="C2053" t="str" s="7">
        <v>each</v>
      </c>
      <c r="D2053" t="str" s="7">
        <v>SNAP</v>
      </c>
      <c r="E2053" s="12">
        <v>4.2</v>
      </c>
      <c r="F2053" s="13">
        <v>4.2</v>
      </c>
      <c r="G2053" s="13">
        <f>IF(AND(ISNUMBER(E2053),ISNUMBER(F2053)),F2053-E2053,"")</f>
        <v>0</v>
      </c>
      <c r="H2053" s="14">
        <f>IF(AND(ISNUMBER(E2053),E2053&gt;0,ISNUMBER(F2053)),F2053/E2053-1,"")</f>
        <v>0</v>
      </c>
      <c r="I2053" t="str" s="15">
        <v>Keep current</v>
      </c>
      <c r="J2053" s="16"/>
      <c r="K2053" t="str" s="15">
        <v/>
      </c>
      <c r="L2053" s="17">
        <f>IF(AC2053="Local catalog","",IF(AG2053="Yes",IF(ISNUMBER(E2053),E2053,""),IF(I2053="Keep current",IF(ISNUMBER(E2053),E2053,""),IF(AH2053&lt;&gt;"Yes","",IF(I2053="Approve proposed",F2053,IF(AND(I2053="Use my price",AND(ISNUMBER(J2053),J2053&gt;0)),J2053,""))))))</f>
        <v>4.2</v>
      </c>
      <c r="M2053" t="str" s="7">
        <f>IF(AND(AG2053="Yes",OR(I2053="Approve proposed",I2053="Use my price")),"CHECK: protected price kept current",IF(OR(I2053="Unreviewed",I2053=""),"Pending review",IF(I2053="Hold","On hold",IF(I2053="Keep current",IF(ISNUMBER(E2053),"Kept current","CHECK: no confirmed current price"),IF(AH2053&lt;&gt;"Yes","CHECK: source needs review",IF(AND(I2053="Use my price",NOT(AND(ISNUMBER(J2053),J2053&gt;0))),"CHECK: enter a price above zero",IF(NOT(OR(I2053="Approve proposed",I2053="Use my price")),"CHECK: choose a listed decision",IF(OR(NOT(ISNUMBER(L2053)),L2053&lt;=0,NOT(ISNUMBER(Y2053)),Y2053&lt;=0,X2053&gt;=1),"CHECK: price or base unavailable",IF(L2053/(Y2053*(1-X2053))-1&lt;0,"CHECK: price below local base","Ready")))))))))</f>
        <v>Kept current</v>
      </c>
      <c r="N2053" s="18">
        <v>4.2</v>
      </c>
      <c r="O2053" s="19">
        <v>0.4</v>
      </c>
      <c r="P2053" s="14">
        <v>0.4</v>
      </c>
      <c r="Q2053" s="20">
        <f>IF(AND(ISNUMBER(L2053),ISNUMBER(Y2053),Y2053&gt;0,X2053&lt;1),ROUND(L2053/(Y2053*(1-X2053))-1,4),"")</f>
        <v>0.4</v>
      </c>
      <c r="R2053" s="12">
        <v>0</v>
      </c>
      <c r="S2053" s="13">
        <f>IF(AND(ISNUMBER(E2053),E2053&gt;0,ISNUMBER(F2053)),R2053*(F2053/E2053-1)*(1-'Start Here'!$B$16),0)</f>
        <v>0</v>
      </c>
      <c r="T2053" s="17">
        <f>IF(AND(M2053="Ready",OR(I2053="Approve proposed",AND(I2053="Use my price",AND(ISNUMBER(J2053),J2053&gt;0))),ISNUMBER(L2053),E2053&gt;0),R2053*(L2053/E2053-1)*(1-'Start Here'!$B$16),0)</f>
        <v>0</v>
      </c>
      <c r="U2053" t="str" s="6">
        <v>SNAP: preserve existing selling price; Missing local vendor; Currently hidden; do not activate automatically</v>
      </c>
      <c r="V2053" t="str" s="21">
        <v>No</v>
      </c>
      <c r="W2053" t="str" s="21">
        <v>No</v>
      </c>
      <c r="X2053" s="22">
        <v>0</v>
      </c>
      <c r="Y2053" s="18">
        <v>3</v>
      </c>
      <c r="AB2053" t="str" s="6">
        <v>2026-10-01 10:41:27 UTC</v>
      </c>
      <c r="AC2053" t="str" s="6">
        <v>Local Line cache</v>
      </c>
      <c r="AD2053" s="23">
        <v>805768</v>
      </c>
      <c r="AE2053" s="23">
        <v>526824</v>
      </c>
      <c r="AF2053" t="str" s="23">
        <v>805768:526824:snap</v>
      </c>
      <c r="AG2053" t="str" s="23">
        <v>Yes</v>
      </c>
      <c r="AH2053" t="str" s="23">
        <v>No</v>
      </c>
      <c r="AI2053" s="18">
        <v>0</v>
      </c>
    </row>
    <row r="2054" ht="32" customHeight="1">
      <c r="A2054" t="str" s="7">
        <v>MISSING VENDOR</v>
      </c>
      <c r="B2054" t="str" s="7">
        <v>Cathay Bell Watermelon</v>
      </c>
      <c r="C2054" t="str" s="7">
        <v>ea.</v>
      </c>
      <c r="D2054" t="str" s="7">
        <v>Herd Share Members</v>
      </c>
      <c r="E2054" s="12">
        <v>8.5</v>
      </c>
      <c r="F2054" s="13">
        <v>8.5</v>
      </c>
      <c r="G2054" s="13">
        <f>IF(AND(ISNUMBER(E2054),ISNUMBER(F2054)),F2054-E2054,"")</f>
        <v>0</v>
      </c>
      <c r="H2054" s="14">
        <f>IF(AND(ISNUMBER(E2054),E2054&gt;0,ISNUMBER(F2054)),F2054/E2054-1,"")</f>
        <v>0</v>
      </c>
      <c r="I2054" t="str" s="15">
        <v>Hold</v>
      </c>
      <c r="J2054" s="16"/>
      <c r="K2054" t="str" s="15">
        <v/>
      </c>
      <c r="L2054" s="17" t="str">
        <f>IF(AC2054="Local catalog","",IF(AG2054="Yes",IF(ISNUMBER(E2054),E2054,""),IF(I2054="Keep current",IF(ISNUMBER(E2054),E2054,""),IF(AH2054&lt;&gt;"Yes","",IF(I2054="Approve proposed",F2054,IF(AND(I2054="Use my price",AND(ISNUMBER(J2054),J2054&gt;0)),J2054,""))))))</f>
        <v/>
      </c>
      <c r="M2054" t="str" s="7">
        <f>IF(AND(AG2054="Yes",OR(I2054="Approve proposed",I2054="Use my price")),"CHECK: protected price kept current",IF(OR(I2054="Unreviewed",I2054=""),"Pending review",IF(I2054="Hold","On hold",IF(I2054="Keep current",IF(ISNUMBER(E2054),"Kept current","CHECK: no confirmed current price"),IF(AH2054&lt;&gt;"Yes","CHECK: source needs review",IF(AND(I2054="Use my price",NOT(AND(ISNUMBER(J2054),J2054&gt;0))),"CHECK: enter a price above zero",IF(NOT(OR(I2054="Approve proposed",I2054="Use my price")),"CHECK: choose a listed decision",IF(OR(NOT(ISNUMBER(L2054)),L2054&lt;=0,NOT(ISNUMBER(Y2054)),Y2054&lt;=0,X2054&gt;=1),"CHECK: price or base unavailable",IF(L2054/(Y2054*(1-X2054))-1&lt;0,"CHECK: price below local base","Ready")))))))))</f>
        <v>On hold</v>
      </c>
      <c r="N2054" s="18">
        <v>8.88</v>
      </c>
      <c r="O2054" s="19">
        <v>0.4</v>
      </c>
      <c r="P2054" s="14">
        <v>0.3407</v>
      </c>
      <c r="Q2054" s="20" t="str">
        <f>IF(AND(ISNUMBER(L2054),ISNUMBER(Y2054),Y2054&gt;0,X2054&lt;1),ROUND(L2054/(Y2054*(1-X2054))-1,4),"")</f>
        <v/>
      </c>
      <c r="R2054" s="12">
        <v>0</v>
      </c>
      <c r="S2054" s="13">
        <f>IF(AND(ISNUMBER(E2054),E2054&gt;0,ISNUMBER(F2054)),R2054*(F2054/E2054-1)*(1-'Start Here'!$B$16),0)</f>
        <v>0</v>
      </c>
      <c r="T2054" s="17">
        <f>IF(AND(M2054="Ready",OR(I2054="Approve proposed",AND(I2054="Use my price",AND(ISNUMBER(J2054),J2054&gt;0))),ISNUMBER(L2054),E2054&gt;0),R2054*(L2054/E2054-1)*(1-'Start Here'!$B$16),0)</f>
        <v>0</v>
      </c>
      <c r="U2054" t="str" s="6">
        <v>Missing local vendor; Local and Local Line prices differ; Currently hidden; do not activate automatically</v>
      </c>
      <c r="V2054" t="str" s="21">
        <v>No</v>
      </c>
      <c r="W2054" t="str" s="21">
        <v>No</v>
      </c>
      <c r="X2054" s="22">
        <v>0</v>
      </c>
      <c r="Y2054" s="18">
        <v>6.34</v>
      </c>
      <c r="AB2054" t="str" s="6">
        <v>2026-10-01 10:41:27 UTC</v>
      </c>
      <c r="AC2054" t="str" s="6">
        <v>Local Line cache</v>
      </c>
      <c r="AD2054" s="23">
        <v>805771</v>
      </c>
      <c r="AE2054" s="23">
        <v>526827</v>
      </c>
      <c r="AF2054" t="str" s="23">
        <v>805771:526827:herdShare</v>
      </c>
      <c r="AG2054" t="str" s="23">
        <v>No</v>
      </c>
      <c r="AH2054" t="str" s="23">
        <v>No</v>
      </c>
      <c r="AI2054" s="18">
        <v>0</v>
      </c>
    </row>
    <row r="2055" ht="32" customHeight="1">
      <c r="A2055" t="str" s="7">
        <v>MISSING VENDOR</v>
      </c>
      <c r="B2055" t="str" s="7">
        <v>Cathay Bell Watermelon</v>
      </c>
      <c r="C2055" t="str" s="7">
        <v>ea.</v>
      </c>
      <c r="D2055" t="str" s="7">
        <v>CSA Members</v>
      </c>
      <c r="E2055" s="12">
        <v>8.5</v>
      </c>
      <c r="F2055" s="13">
        <v>8.5</v>
      </c>
      <c r="G2055" s="13">
        <f>IF(AND(ISNUMBER(E2055),ISNUMBER(F2055)),F2055-E2055,"")</f>
        <v>0</v>
      </c>
      <c r="H2055" s="14">
        <f>IF(AND(ISNUMBER(E2055),E2055&gt;0,ISNUMBER(F2055)),F2055/E2055-1,"")</f>
        <v>0</v>
      </c>
      <c r="I2055" t="str" s="15">
        <v>Hold</v>
      </c>
      <c r="J2055" s="16"/>
      <c r="K2055" t="str" s="15">
        <v/>
      </c>
      <c r="L2055" s="17" t="str">
        <f>IF(AC2055="Local catalog","",IF(AG2055="Yes",IF(ISNUMBER(E2055),E2055,""),IF(I2055="Keep current",IF(ISNUMBER(E2055),E2055,""),IF(AH2055&lt;&gt;"Yes","",IF(I2055="Approve proposed",F2055,IF(AND(I2055="Use my price",AND(ISNUMBER(J2055),J2055&gt;0)),J2055,""))))))</f>
        <v/>
      </c>
      <c r="M2055" t="str" s="7">
        <f>IF(AND(AG2055="Yes",OR(I2055="Approve proposed",I2055="Use my price")),"CHECK: protected price kept current",IF(OR(I2055="Unreviewed",I2055=""),"Pending review",IF(I2055="Hold","On hold",IF(I2055="Keep current",IF(ISNUMBER(E2055),"Kept current","CHECK: no confirmed current price"),IF(AH2055&lt;&gt;"Yes","CHECK: source needs review",IF(AND(I2055="Use my price",NOT(AND(ISNUMBER(J2055),J2055&gt;0))),"CHECK: enter a price above zero",IF(NOT(OR(I2055="Approve proposed",I2055="Use my price")),"CHECK: choose a listed decision",IF(OR(NOT(ISNUMBER(L2055)),L2055&lt;=0,NOT(ISNUMBER(Y2055)),Y2055&lt;=0,X2055&gt;=1),"CHECK: price or base unavailable",IF(L2055/(Y2055*(1-X2055))-1&lt;0,"CHECK: price below local base","Ready")))))))))</f>
        <v>On hold</v>
      </c>
      <c r="N2055" s="18">
        <v>8.88</v>
      </c>
      <c r="O2055" s="19">
        <v>0.4</v>
      </c>
      <c r="P2055" s="14">
        <v>0.3407</v>
      </c>
      <c r="Q2055" s="20" t="str">
        <f>IF(AND(ISNUMBER(L2055),ISNUMBER(Y2055),Y2055&gt;0,X2055&lt;1),ROUND(L2055/(Y2055*(1-X2055))-1,4),"")</f>
        <v/>
      </c>
      <c r="R2055" s="12">
        <v>0</v>
      </c>
      <c r="S2055" s="13">
        <f>IF(AND(ISNUMBER(E2055),E2055&gt;0,ISNUMBER(F2055)),R2055*(F2055/E2055-1)*(1-'Start Here'!$B$16),0)</f>
        <v>0</v>
      </c>
      <c r="T2055" s="17">
        <f>IF(AND(M2055="Ready",OR(I2055="Approve proposed",AND(I2055="Use my price",AND(ISNUMBER(J2055),J2055&gt;0))),ISNUMBER(L2055),E2055&gt;0),R2055*(L2055/E2055-1)*(1-'Start Here'!$B$16),0)</f>
        <v>0</v>
      </c>
      <c r="U2055" t="str" s="6">
        <v>Missing local vendor; Local and Local Line prices differ; Currently hidden; do not activate automatically</v>
      </c>
      <c r="V2055" t="str" s="21">
        <v>No</v>
      </c>
      <c r="W2055" t="str" s="21">
        <v>No</v>
      </c>
      <c r="X2055" s="22">
        <v>0</v>
      </c>
      <c r="Y2055" s="18">
        <v>6.34</v>
      </c>
      <c r="AB2055" t="str" s="6">
        <v>2026-10-01 10:41:27 UTC</v>
      </c>
      <c r="AC2055" t="str" s="6">
        <v>Local Line cache</v>
      </c>
      <c r="AD2055" s="23">
        <v>805771</v>
      </c>
      <c r="AE2055" s="23">
        <v>526827</v>
      </c>
      <c r="AF2055" t="str" s="23">
        <v>805771:526827:member</v>
      </c>
      <c r="AG2055" t="str" s="23">
        <v>No</v>
      </c>
      <c r="AH2055" t="str" s="23">
        <v>No</v>
      </c>
      <c r="AI2055" s="18">
        <v>0</v>
      </c>
    </row>
    <row r="2056" ht="32" customHeight="1">
      <c r="A2056" t="str" s="7">
        <v>MISSING VENDOR</v>
      </c>
      <c r="B2056" t="str" s="7">
        <v>Cathay Bell Watermelon</v>
      </c>
      <c r="C2056" t="str" s="7">
        <v>ea.</v>
      </c>
      <c r="D2056" t="str" s="7">
        <v>Guest Basket</v>
      </c>
      <c r="E2056" s="12">
        <v>8.88</v>
      </c>
      <c r="F2056" s="13">
        <v>8.88</v>
      </c>
      <c r="G2056" s="13">
        <f>IF(AND(ISNUMBER(E2056),ISNUMBER(F2056)),F2056-E2056,"")</f>
        <v>0</v>
      </c>
      <c r="H2056" s="14">
        <f>IF(AND(ISNUMBER(E2056),E2056&gt;0,ISNUMBER(F2056)),F2056/E2056-1,"")</f>
        <v>0</v>
      </c>
      <c r="I2056" t="str" s="15">
        <v>Hold</v>
      </c>
      <c r="J2056" s="16"/>
      <c r="K2056" t="str" s="15">
        <v/>
      </c>
      <c r="L2056" s="17" t="str">
        <f>IF(AC2056="Local catalog","",IF(AG2056="Yes",IF(ISNUMBER(E2056),E2056,""),IF(I2056="Keep current",IF(ISNUMBER(E2056),E2056,""),IF(AH2056&lt;&gt;"Yes","",IF(I2056="Approve proposed",F2056,IF(AND(I2056="Use my price",AND(ISNUMBER(J2056),J2056&gt;0)),J2056,""))))))</f>
        <v/>
      </c>
      <c r="M2056" t="str" s="7">
        <f>IF(AND(AG2056="Yes",OR(I2056="Approve proposed",I2056="Use my price")),"CHECK: protected price kept current",IF(OR(I2056="Unreviewed",I2056=""),"Pending review",IF(I2056="Hold","On hold",IF(I2056="Keep current",IF(ISNUMBER(E2056),"Kept current","CHECK: no confirmed current price"),IF(AH2056&lt;&gt;"Yes","CHECK: source needs review",IF(AND(I2056="Use my price",NOT(AND(ISNUMBER(J2056),J2056&gt;0))),"CHECK: enter a price above zero",IF(NOT(OR(I2056="Approve proposed",I2056="Use my price")),"CHECK: choose a listed decision",IF(OR(NOT(ISNUMBER(L2056)),L2056&lt;=0,NOT(ISNUMBER(Y2056)),Y2056&lt;=0,X2056&gt;=1),"CHECK: price or base unavailable",IF(L2056/(Y2056*(1-X2056))-1&lt;0,"CHECK: price below local base","Ready")))))))))</f>
        <v>On hold</v>
      </c>
      <c r="N2056" s="18">
        <v>9.83</v>
      </c>
      <c r="O2056" s="19">
        <v>0.55</v>
      </c>
      <c r="P2056" s="14">
        <v>0.4006</v>
      </c>
      <c r="Q2056" s="20" t="str">
        <f>IF(AND(ISNUMBER(L2056),ISNUMBER(Y2056),Y2056&gt;0,X2056&lt;1),ROUND(L2056/(Y2056*(1-X2056))-1,4),"")</f>
        <v/>
      </c>
      <c r="R2056" s="12">
        <v>0</v>
      </c>
      <c r="S2056" s="13">
        <f>IF(AND(ISNUMBER(E2056),E2056&gt;0,ISNUMBER(F2056)),R2056*(F2056/E2056-1)*(1-'Start Here'!$B$16),0)</f>
        <v>0</v>
      </c>
      <c r="T2056" s="17">
        <f>IF(AND(M2056="Ready",OR(I2056="Approve proposed",AND(I2056="Use my price",AND(ISNUMBER(J2056),J2056&gt;0))),ISNUMBER(L2056),E2056&gt;0),R2056*(L2056/E2056-1)*(1-'Start Here'!$B$16),0)</f>
        <v>0</v>
      </c>
      <c r="U2056" t="str" s="6">
        <v>Missing local vendor; Local and Local Line prices differ; Currently hidden; do not activate automatically</v>
      </c>
      <c r="V2056" t="str" s="21">
        <v>No</v>
      </c>
      <c r="W2056" t="str" s="21">
        <v>No</v>
      </c>
      <c r="X2056" s="22">
        <v>0</v>
      </c>
      <c r="Y2056" s="18">
        <v>6.34</v>
      </c>
      <c r="AB2056" t="str" s="6">
        <v>2026-10-01 10:41:27 UTC</v>
      </c>
      <c r="AC2056" t="str" s="6">
        <v>Local Line cache</v>
      </c>
      <c r="AD2056" s="23">
        <v>805771</v>
      </c>
      <c r="AE2056" s="23">
        <v>526827</v>
      </c>
      <c r="AF2056" t="str" s="23">
        <v>805771:526827:guest</v>
      </c>
      <c r="AG2056" t="str" s="23">
        <v>No</v>
      </c>
      <c r="AH2056" t="str" s="23">
        <v>No</v>
      </c>
      <c r="AI2056" s="18">
        <v>0</v>
      </c>
    </row>
    <row r="2057" ht="32" customHeight="1">
      <c r="A2057" t="str" s="7">
        <v>MISSING VENDOR</v>
      </c>
      <c r="B2057" t="str" s="7">
        <v>Cathay Bell Watermelon</v>
      </c>
      <c r="C2057" t="str" s="7">
        <v>ea.</v>
      </c>
      <c r="D2057" t="str" s="7">
        <v>SNAP</v>
      </c>
      <c r="E2057" s="12">
        <v>8.5</v>
      </c>
      <c r="F2057" s="13">
        <v>8.5</v>
      </c>
      <c r="G2057" s="13">
        <f>IF(AND(ISNUMBER(E2057),ISNUMBER(F2057)),F2057-E2057,"")</f>
        <v>0</v>
      </c>
      <c r="H2057" s="14">
        <f>IF(AND(ISNUMBER(E2057),E2057&gt;0,ISNUMBER(F2057)),F2057/E2057-1,"")</f>
        <v>0</v>
      </c>
      <c r="I2057" t="str" s="15">
        <v>Keep current</v>
      </c>
      <c r="J2057" s="16"/>
      <c r="K2057" t="str" s="15">
        <v/>
      </c>
      <c r="L2057" s="17">
        <f>IF(AC2057="Local catalog","",IF(AG2057="Yes",IF(ISNUMBER(E2057),E2057,""),IF(I2057="Keep current",IF(ISNUMBER(E2057),E2057,""),IF(AH2057&lt;&gt;"Yes","",IF(I2057="Approve proposed",F2057,IF(AND(I2057="Use my price",AND(ISNUMBER(J2057),J2057&gt;0)),J2057,""))))))</f>
        <v>8.5</v>
      </c>
      <c r="M2057" t="str" s="7">
        <f>IF(AND(AG2057="Yes",OR(I2057="Approve proposed",I2057="Use my price")),"CHECK: protected price kept current",IF(OR(I2057="Unreviewed",I2057=""),"Pending review",IF(I2057="Hold","On hold",IF(I2057="Keep current",IF(ISNUMBER(E2057),"Kept current","CHECK: no confirmed current price"),IF(AH2057&lt;&gt;"Yes","CHECK: source needs review",IF(AND(I2057="Use my price",NOT(AND(ISNUMBER(J2057),J2057&gt;0))),"CHECK: enter a price above zero",IF(NOT(OR(I2057="Approve proposed",I2057="Use my price")),"CHECK: choose a listed decision",IF(OR(NOT(ISNUMBER(L2057)),L2057&lt;=0,NOT(ISNUMBER(Y2057)),Y2057&lt;=0,X2057&gt;=1),"CHECK: price or base unavailable",IF(L2057/(Y2057*(1-X2057))-1&lt;0,"CHECK: price below local base","Ready")))))))))</f>
        <v>Kept current</v>
      </c>
      <c r="N2057" s="18">
        <v>8.88</v>
      </c>
      <c r="O2057" s="19">
        <v>0.4</v>
      </c>
      <c r="P2057" s="14">
        <v>0.3407</v>
      </c>
      <c r="Q2057" s="20">
        <f>IF(AND(ISNUMBER(L2057),ISNUMBER(Y2057),Y2057&gt;0,X2057&lt;1),ROUND(L2057/(Y2057*(1-X2057))-1,4),"")</f>
        <v>0.3407</v>
      </c>
      <c r="R2057" s="12">
        <v>0</v>
      </c>
      <c r="S2057" s="13">
        <f>IF(AND(ISNUMBER(E2057),E2057&gt;0,ISNUMBER(F2057)),R2057*(F2057/E2057-1)*(1-'Start Here'!$B$16),0)</f>
        <v>0</v>
      </c>
      <c r="T2057" s="17">
        <f>IF(AND(M2057="Ready",OR(I2057="Approve proposed",AND(I2057="Use my price",AND(ISNUMBER(J2057),J2057&gt;0))),ISNUMBER(L2057),E2057&gt;0),R2057*(L2057/E2057-1)*(1-'Start Here'!$B$16),0)</f>
        <v>0</v>
      </c>
      <c r="U2057" t="str" s="6">
        <v>SNAP: preserve existing selling price; Missing local vendor; Local and Local Line prices differ; Currently hidden; do not activate automatically</v>
      </c>
      <c r="V2057" t="str" s="21">
        <v>No</v>
      </c>
      <c r="W2057" t="str" s="21">
        <v>No</v>
      </c>
      <c r="X2057" s="22">
        <v>0</v>
      </c>
      <c r="Y2057" s="18">
        <v>6.34</v>
      </c>
      <c r="AB2057" t="str" s="6">
        <v>2026-10-01 10:41:27 UTC</v>
      </c>
      <c r="AC2057" t="str" s="6">
        <v>Local Line cache</v>
      </c>
      <c r="AD2057" s="23">
        <v>805771</v>
      </c>
      <c r="AE2057" s="23">
        <v>526827</v>
      </c>
      <c r="AF2057" t="str" s="23">
        <v>805771:526827:snap</v>
      </c>
      <c r="AG2057" t="str" s="23">
        <v>Yes</v>
      </c>
      <c r="AH2057" t="str" s="23">
        <v>No</v>
      </c>
      <c r="AI2057" s="18">
        <v>0</v>
      </c>
    </row>
    <row r="2058" ht="32" customHeight="1">
      <c r="A2058" t="str" s="7">
        <v>MISSING VENDOR</v>
      </c>
      <c r="B2058" t="str" s="7">
        <v>Cayenne Pepper</v>
      </c>
      <c r="C2058" t="str" s="7">
        <v>each</v>
      </c>
      <c r="D2058" t="str" s="7">
        <v>Herd Share Members</v>
      </c>
      <c r="E2058" s="12">
        <v>1.33</v>
      </c>
      <c r="F2058" s="13">
        <v>1.33</v>
      </c>
      <c r="G2058" s="13">
        <f>IF(AND(ISNUMBER(E2058),ISNUMBER(F2058)),F2058-E2058,"")</f>
        <v>0</v>
      </c>
      <c r="H2058" s="14">
        <f>IF(AND(ISNUMBER(E2058),E2058&gt;0,ISNUMBER(F2058)),F2058/E2058-1,"")</f>
        <v>0</v>
      </c>
      <c r="I2058" t="str" s="15">
        <v>Hold</v>
      </c>
      <c r="J2058" s="16"/>
      <c r="K2058" t="str" s="15">
        <v/>
      </c>
      <c r="L2058" s="17" t="str">
        <f>IF(AC2058="Local catalog","",IF(AG2058="Yes",IF(ISNUMBER(E2058),E2058,""),IF(I2058="Keep current",IF(ISNUMBER(E2058),E2058,""),IF(AH2058&lt;&gt;"Yes","",IF(I2058="Approve proposed",F2058,IF(AND(I2058="Use my price",AND(ISNUMBER(J2058),J2058&gt;0)),J2058,""))))))</f>
        <v/>
      </c>
      <c r="M2058" t="str" s="7">
        <f>IF(AND(AG2058="Yes",OR(I2058="Approve proposed",I2058="Use my price")),"CHECK: protected price kept current",IF(OR(I2058="Unreviewed",I2058=""),"Pending review",IF(I2058="Hold","On hold",IF(I2058="Keep current",IF(ISNUMBER(E2058),"Kept current","CHECK: no confirmed current price"),IF(AH2058&lt;&gt;"Yes","CHECK: source needs review",IF(AND(I2058="Use my price",NOT(AND(ISNUMBER(J2058),J2058&gt;0))),"CHECK: enter a price above zero",IF(NOT(OR(I2058="Approve proposed",I2058="Use my price")),"CHECK: choose a listed decision",IF(OR(NOT(ISNUMBER(L2058)),L2058&lt;=0,NOT(ISNUMBER(Y2058)),Y2058&lt;=0,X2058&gt;=1),"CHECK: price or base unavailable",IF(L2058/(Y2058*(1-X2058))-1&lt;0,"CHECK: price below local base","Ready")))))))))</f>
        <v>On hold</v>
      </c>
      <c r="N2058" s="18">
        <v>1.4</v>
      </c>
      <c r="O2058" s="19">
        <v>0.4</v>
      </c>
      <c r="P2058" s="14">
        <v>0.33</v>
      </c>
      <c r="Q2058" s="20" t="str">
        <f>IF(AND(ISNUMBER(L2058),ISNUMBER(Y2058),Y2058&gt;0,X2058&lt;1),ROUND(L2058/(Y2058*(1-X2058))-1,4),"")</f>
        <v/>
      </c>
      <c r="R2058" s="12">
        <v>0</v>
      </c>
      <c r="S2058" s="13">
        <f>IF(AND(ISNUMBER(E2058),E2058&gt;0,ISNUMBER(F2058)),R2058*(F2058/E2058-1)*(1-'Start Here'!$B$16),0)</f>
        <v>0</v>
      </c>
      <c r="T2058" s="17">
        <f>IF(AND(M2058="Ready",OR(I2058="Approve proposed",AND(I2058="Use my price",AND(ISNUMBER(J2058),J2058&gt;0))),ISNUMBER(L2058),E2058&gt;0),R2058*(L2058/E2058-1)*(1-'Start Here'!$B$16),0)</f>
        <v>0</v>
      </c>
      <c r="U2058" t="str" s="6">
        <v>Missing local vendor; Local and Local Line prices differ; Currently hidden; do not activate automatically</v>
      </c>
      <c r="V2058" t="str" s="21">
        <v>No</v>
      </c>
      <c r="W2058" t="str" s="21">
        <v>No</v>
      </c>
      <c r="X2058" s="22">
        <v>0</v>
      </c>
      <c r="Y2058" s="18">
        <v>1</v>
      </c>
      <c r="AB2058" t="str" s="6">
        <v>2026-10-01 10:41:27 UTC</v>
      </c>
      <c r="AC2058" t="str" s="6">
        <v>Local Line cache</v>
      </c>
      <c r="AD2058" s="23">
        <v>805881</v>
      </c>
      <c r="AE2058" s="23">
        <v>526939</v>
      </c>
      <c r="AF2058" t="str" s="23">
        <v>805881:526939:herdShare</v>
      </c>
      <c r="AG2058" t="str" s="23">
        <v>No</v>
      </c>
      <c r="AH2058" t="str" s="23">
        <v>No</v>
      </c>
      <c r="AI2058" s="18">
        <v>0</v>
      </c>
    </row>
    <row r="2059" ht="32" customHeight="1">
      <c r="A2059" t="str" s="7">
        <v>MISSING VENDOR</v>
      </c>
      <c r="B2059" t="str" s="7">
        <v>Cayenne Pepper</v>
      </c>
      <c r="C2059" t="str" s="7">
        <v>each</v>
      </c>
      <c r="D2059" t="str" s="7">
        <v>CSA Members</v>
      </c>
      <c r="E2059" s="12">
        <v>1.33</v>
      </c>
      <c r="F2059" s="13">
        <v>1.33</v>
      </c>
      <c r="G2059" s="13">
        <f>IF(AND(ISNUMBER(E2059),ISNUMBER(F2059)),F2059-E2059,"")</f>
        <v>0</v>
      </c>
      <c r="H2059" s="14">
        <f>IF(AND(ISNUMBER(E2059),E2059&gt;0,ISNUMBER(F2059)),F2059/E2059-1,"")</f>
        <v>0</v>
      </c>
      <c r="I2059" t="str" s="15">
        <v>Hold</v>
      </c>
      <c r="J2059" s="16"/>
      <c r="K2059" t="str" s="15">
        <v/>
      </c>
      <c r="L2059" s="17" t="str">
        <f>IF(AC2059="Local catalog","",IF(AG2059="Yes",IF(ISNUMBER(E2059),E2059,""),IF(I2059="Keep current",IF(ISNUMBER(E2059),E2059,""),IF(AH2059&lt;&gt;"Yes","",IF(I2059="Approve proposed",F2059,IF(AND(I2059="Use my price",AND(ISNUMBER(J2059),J2059&gt;0)),J2059,""))))))</f>
        <v/>
      </c>
      <c r="M2059" t="str" s="7">
        <f>IF(AND(AG2059="Yes",OR(I2059="Approve proposed",I2059="Use my price")),"CHECK: protected price kept current",IF(OR(I2059="Unreviewed",I2059=""),"Pending review",IF(I2059="Hold","On hold",IF(I2059="Keep current",IF(ISNUMBER(E2059),"Kept current","CHECK: no confirmed current price"),IF(AH2059&lt;&gt;"Yes","CHECK: source needs review",IF(AND(I2059="Use my price",NOT(AND(ISNUMBER(J2059),J2059&gt;0))),"CHECK: enter a price above zero",IF(NOT(OR(I2059="Approve proposed",I2059="Use my price")),"CHECK: choose a listed decision",IF(OR(NOT(ISNUMBER(L2059)),L2059&lt;=0,NOT(ISNUMBER(Y2059)),Y2059&lt;=0,X2059&gt;=1),"CHECK: price or base unavailable",IF(L2059/(Y2059*(1-X2059))-1&lt;0,"CHECK: price below local base","Ready")))))))))</f>
        <v>On hold</v>
      </c>
      <c r="N2059" s="18">
        <v>1.4</v>
      </c>
      <c r="O2059" s="19">
        <v>0.4</v>
      </c>
      <c r="P2059" s="14">
        <v>0.33</v>
      </c>
      <c r="Q2059" s="20" t="str">
        <f>IF(AND(ISNUMBER(L2059),ISNUMBER(Y2059),Y2059&gt;0,X2059&lt;1),ROUND(L2059/(Y2059*(1-X2059))-1,4),"")</f>
        <v/>
      </c>
      <c r="R2059" s="12">
        <v>0</v>
      </c>
      <c r="S2059" s="13">
        <f>IF(AND(ISNUMBER(E2059),E2059&gt;0,ISNUMBER(F2059)),R2059*(F2059/E2059-1)*(1-'Start Here'!$B$16),0)</f>
        <v>0</v>
      </c>
      <c r="T2059" s="17">
        <f>IF(AND(M2059="Ready",OR(I2059="Approve proposed",AND(I2059="Use my price",AND(ISNUMBER(J2059),J2059&gt;0))),ISNUMBER(L2059),E2059&gt;0),R2059*(L2059/E2059-1)*(1-'Start Here'!$B$16),0)</f>
        <v>0</v>
      </c>
      <c r="U2059" t="str" s="6">
        <v>Missing local vendor; Local and Local Line prices differ; Currently hidden; do not activate automatically</v>
      </c>
      <c r="V2059" t="str" s="21">
        <v>No</v>
      </c>
      <c r="W2059" t="str" s="21">
        <v>No</v>
      </c>
      <c r="X2059" s="22">
        <v>0</v>
      </c>
      <c r="Y2059" s="18">
        <v>1</v>
      </c>
      <c r="AB2059" t="str" s="6">
        <v>2026-10-01 10:41:27 UTC</v>
      </c>
      <c r="AC2059" t="str" s="6">
        <v>Local Line cache</v>
      </c>
      <c r="AD2059" s="23">
        <v>805881</v>
      </c>
      <c r="AE2059" s="23">
        <v>526939</v>
      </c>
      <c r="AF2059" t="str" s="23">
        <v>805881:526939:member</v>
      </c>
      <c r="AG2059" t="str" s="23">
        <v>No</v>
      </c>
      <c r="AH2059" t="str" s="23">
        <v>No</v>
      </c>
      <c r="AI2059" s="18">
        <v>0</v>
      </c>
    </row>
    <row r="2060" ht="32" customHeight="1">
      <c r="A2060" t="str" s="7">
        <v>MISSING VENDOR</v>
      </c>
      <c r="B2060" t="str" s="7">
        <v>Cayenne Pepper</v>
      </c>
      <c r="C2060" t="str" s="7">
        <v>each</v>
      </c>
      <c r="D2060" t="str" s="7">
        <v>Guest Basket</v>
      </c>
      <c r="E2060" s="12">
        <v>1.4</v>
      </c>
      <c r="F2060" s="13">
        <v>1.4</v>
      </c>
      <c r="G2060" s="13">
        <f>IF(AND(ISNUMBER(E2060),ISNUMBER(F2060)),F2060-E2060,"")</f>
        <v>0</v>
      </c>
      <c r="H2060" s="14">
        <f>IF(AND(ISNUMBER(E2060),E2060&gt;0,ISNUMBER(F2060)),F2060/E2060-1,"")</f>
        <v>0</v>
      </c>
      <c r="I2060" t="str" s="15">
        <v>Hold</v>
      </c>
      <c r="J2060" s="16"/>
      <c r="K2060" t="str" s="15">
        <v/>
      </c>
      <c r="L2060" s="17" t="str">
        <f>IF(AC2060="Local catalog","",IF(AG2060="Yes",IF(ISNUMBER(E2060),E2060,""),IF(I2060="Keep current",IF(ISNUMBER(E2060),E2060,""),IF(AH2060&lt;&gt;"Yes","",IF(I2060="Approve proposed",F2060,IF(AND(I2060="Use my price",AND(ISNUMBER(J2060),J2060&gt;0)),J2060,""))))))</f>
        <v/>
      </c>
      <c r="M2060" t="str" s="7">
        <f>IF(AND(AG2060="Yes",OR(I2060="Approve proposed",I2060="Use my price")),"CHECK: protected price kept current",IF(OR(I2060="Unreviewed",I2060=""),"Pending review",IF(I2060="Hold","On hold",IF(I2060="Keep current",IF(ISNUMBER(E2060),"Kept current","CHECK: no confirmed current price"),IF(AH2060&lt;&gt;"Yes","CHECK: source needs review",IF(AND(I2060="Use my price",NOT(AND(ISNUMBER(J2060),J2060&gt;0))),"CHECK: enter a price above zero",IF(NOT(OR(I2060="Approve proposed",I2060="Use my price")),"CHECK: choose a listed decision",IF(OR(NOT(ISNUMBER(L2060)),L2060&lt;=0,NOT(ISNUMBER(Y2060)),Y2060&lt;=0,X2060&gt;=1),"CHECK: price or base unavailable",IF(L2060/(Y2060*(1-X2060))-1&lt;0,"CHECK: price below local base","Ready")))))))))</f>
        <v>On hold</v>
      </c>
      <c r="N2060" s="18">
        <v>1.55</v>
      </c>
      <c r="O2060" s="19">
        <v>0.55</v>
      </c>
      <c r="P2060" s="14">
        <v>0.4</v>
      </c>
      <c r="Q2060" s="20" t="str">
        <f>IF(AND(ISNUMBER(L2060),ISNUMBER(Y2060),Y2060&gt;0,X2060&lt;1),ROUND(L2060/(Y2060*(1-X2060))-1,4),"")</f>
        <v/>
      </c>
      <c r="R2060" s="12">
        <v>0</v>
      </c>
      <c r="S2060" s="13">
        <f>IF(AND(ISNUMBER(E2060),E2060&gt;0,ISNUMBER(F2060)),R2060*(F2060/E2060-1)*(1-'Start Here'!$B$16),0)</f>
        <v>0</v>
      </c>
      <c r="T2060" s="17">
        <f>IF(AND(M2060="Ready",OR(I2060="Approve proposed",AND(I2060="Use my price",AND(ISNUMBER(J2060),J2060&gt;0))),ISNUMBER(L2060),E2060&gt;0),R2060*(L2060/E2060-1)*(1-'Start Here'!$B$16),0)</f>
        <v>0</v>
      </c>
      <c r="U2060" t="str" s="6">
        <v>Missing local vendor; Local and Local Line prices differ; Currently hidden; do not activate automatically</v>
      </c>
      <c r="V2060" t="str" s="21">
        <v>No</v>
      </c>
      <c r="W2060" t="str" s="21">
        <v>No</v>
      </c>
      <c r="X2060" s="22">
        <v>0</v>
      </c>
      <c r="Y2060" s="18">
        <v>1</v>
      </c>
      <c r="AB2060" t="str" s="6">
        <v>2026-10-01 10:41:27 UTC</v>
      </c>
      <c r="AC2060" t="str" s="6">
        <v>Local Line cache</v>
      </c>
      <c r="AD2060" s="23">
        <v>805881</v>
      </c>
      <c r="AE2060" s="23">
        <v>526939</v>
      </c>
      <c r="AF2060" t="str" s="23">
        <v>805881:526939:guest</v>
      </c>
      <c r="AG2060" t="str" s="23">
        <v>No</v>
      </c>
      <c r="AH2060" t="str" s="23">
        <v>No</v>
      </c>
      <c r="AI2060" s="18">
        <v>0</v>
      </c>
    </row>
    <row r="2061" ht="32" customHeight="1">
      <c r="A2061" t="str" s="7">
        <v>MISSING VENDOR</v>
      </c>
      <c r="B2061" t="str" s="7">
        <v>Cayenne Pepper</v>
      </c>
      <c r="C2061" t="str" s="7">
        <v>each</v>
      </c>
      <c r="D2061" t="str" s="7">
        <v>SNAP</v>
      </c>
      <c r="E2061" s="12">
        <v>1.33</v>
      </c>
      <c r="F2061" s="13">
        <v>1.33</v>
      </c>
      <c r="G2061" s="13">
        <f>IF(AND(ISNUMBER(E2061),ISNUMBER(F2061)),F2061-E2061,"")</f>
        <v>0</v>
      </c>
      <c r="H2061" s="14">
        <f>IF(AND(ISNUMBER(E2061),E2061&gt;0,ISNUMBER(F2061)),F2061/E2061-1,"")</f>
        <v>0</v>
      </c>
      <c r="I2061" t="str" s="15">
        <v>Keep current</v>
      </c>
      <c r="J2061" s="16"/>
      <c r="K2061" t="str" s="15">
        <v/>
      </c>
      <c r="L2061" s="17">
        <f>IF(AC2061="Local catalog","",IF(AG2061="Yes",IF(ISNUMBER(E2061),E2061,""),IF(I2061="Keep current",IF(ISNUMBER(E2061),E2061,""),IF(AH2061&lt;&gt;"Yes","",IF(I2061="Approve proposed",F2061,IF(AND(I2061="Use my price",AND(ISNUMBER(J2061),J2061&gt;0)),J2061,""))))))</f>
        <v>1.33</v>
      </c>
      <c r="M2061" t="str" s="7">
        <f>IF(AND(AG2061="Yes",OR(I2061="Approve proposed",I2061="Use my price")),"CHECK: protected price kept current",IF(OR(I2061="Unreviewed",I2061=""),"Pending review",IF(I2061="Hold","On hold",IF(I2061="Keep current",IF(ISNUMBER(E2061),"Kept current","CHECK: no confirmed current price"),IF(AH2061&lt;&gt;"Yes","CHECK: source needs review",IF(AND(I2061="Use my price",NOT(AND(ISNUMBER(J2061),J2061&gt;0))),"CHECK: enter a price above zero",IF(NOT(OR(I2061="Approve proposed",I2061="Use my price")),"CHECK: choose a listed decision",IF(OR(NOT(ISNUMBER(L2061)),L2061&lt;=0,NOT(ISNUMBER(Y2061)),Y2061&lt;=0,X2061&gt;=1),"CHECK: price or base unavailable",IF(L2061/(Y2061*(1-X2061))-1&lt;0,"CHECK: price below local base","Ready")))))))))</f>
        <v>Kept current</v>
      </c>
      <c r="N2061" s="18">
        <v>1.4</v>
      </c>
      <c r="O2061" s="19">
        <v>0.4</v>
      </c>
      <c r="P2061" s="14">
        <v>0.33</v>
      </c>
      <c r="Q2061" s="20">
        <f>IF(AND(ISNUMBER(L2061),ISNUMBER(Y2061),Y2061&gt;0,X2061&lt;1),ROUND(L2061/(Y2061*(1-X2061))-1,4),"")</f>
        <v>0.33</v>
      </c>
      <c r="R2061" s="12">
        <v>0</v>
      </c>
      <c r="S2061" s="13">
        <f>IF(AND(ISNUMBER(E2061),E2061&gt;0,ISNUMBER(F2061)),R2061*(F2061/E2061-1)*(1-'Start Here'!$B$16),0)</f>
        <v>0</v>
      </c>
      <c r="T2061" s="17">
        <f>IF(AND(M2061="Ready",OR(I2061="Approve proposed",AND(I2061="Use my price",AND(ISNUMBER(J2061),J2061&gt;0))),ISNUMBER(L2061),E2061&gt;0),R2061*(L2061/E2061-1)*(1-'Start Here'!$B$16),0)</f>
        <v>0</v>
      </c>
      <c r="U2061" t="str" s="6">
        <v>SNAP: preserve existing selling price; Missing local vendor; Local and Local Line prices differ; Currently hidden; do not activate automatically</v>
      </c>
      <c r="V2061" t="str" s="21">
        <v>No</v>
      </c>
      <c r="W2061" t="str" s="21">
        <v>No</v>
      </c>
      <c r="X2061" s="22">
        <v>0</v>
      </c>
      <c r="Y2061" s="18">
        <v>1</v>
      </c>
      <c r="AB2061" t="str" s="6">
        <v>2026-10-01 10:41:27 UTC</v>
      </c>
      <c r="AC2061" t="str" s="6">
        <v>Local Line cache</v>
      </c>
      <c r="AD2061" s="23">
        <v>805881</v>
      </c>
      <c r="AE2061" s="23">
        <v>526939</v>
      </c>
      <c r="AF2061" t="str" s="23">
        <v>805881:526939:snap</v>
      </c>
      <c r="AG2061" t="str" s="23">
        <v>Yes</v>
      </c>
      <c r="AH2061" t="str" s="23">
        <v>No</v>
      </c>
      <c r="AI2061" s="18">
        <v>0</v>
      </c>
    </row>
    <row r="2062" ht="32" customHeight="1">
      <c r="A2062" t="str" s="7">
        <v>MISSING VENDOR</v>
      </c>
      <c r="B2062" t="str" s="7">
        <v>Celeriac</v>
      </c>
      <c r="C2062" t="str" s="7">
        <v>each</v>
      </c>
      <c r="D2062" t="str" s="7">
        <v>Herd Share Members</v>
      </c>
      <c r="E2062" s="12">
        <v>2.8</v>
      </c>
      <c r="F2062" s="13">
        <v>2.8</v>
      </c>
      <c r="G2062" s="13">
        <f>IF(AND(ISNUMBER(E2062),ISNUMBER(F2062)),F2062-E2062,"")</f>
        <v>0</v>
      </c>
      <c r="H2062" s="14">
        <f>IF(AND(ISNUMBER(E2062),E2062&gt;0,ISNUMBER(F2062)),F2062/E2062-1,"")</f>
        <v>0</v>
      </c>
      <c r="I2062" t="str" s="15">
        <v>Hold</v>
      </c>
      <c r="J2062" s="16"/>
      <c r="K2062" t="str" s="15">
        <v/>
      </c>
      <c r="L2062" s="17" t="str">
        <f>IF(AC2062="Local catalog","",IF(AG2062="Yes",IF(ISNUMBER(E2062),E2062,""),IF(I2062="Keep current",IF(ISNUMBER(E2062),E2062,""),IF(AH2062&lt;&gt;"Yes","",IF(I2062="Approve proposed",F2062,IF(AND(I2062="Use my price",AND(ISNUMBER(J2062),J2062&gt;0)),J2062,""))))))</f>
        <v/>
      </c>
      <c r="M2062" t="str" s="7">
        <f>IF(AND(AG2062="Yes",OR(I2062="Approve proposed",I2062="Use my price")),"CHECK: protected price kept current",IF(OR(I2062="Unreviewed",I2062=""),"Pending review",IF(I2062="Hold","On hold",IF(I2062="Keep current",IF(ISNUMBER(E2062),"Kept current","CHECK: no confirmed current price"),IF(AH2062&lt;&gt;"Yes","CHECK: source needs review",IF(AND(I2062="Use my price",NOT(AND(ISNUMBER(J2062),J2062&gt;0))),"CHECK: enter a price above zero",IF(NOT(OR(I2062="Approve proposed",I2062="Use my price")),"CHECK: choose a listed decision",IF(OR(NOT(ISNUMBER(L2062)),L2062&lt;=0,NOT(ISNUMBER(Y2062)),Y2062&lt;=0,X2062&gt;=1),"CHECK: price or base unavailable",IF(L2062/(Y2062*(1-X2062))-1&lt;0,"CHECK: price below local base","Ready")))))))))</f>
        <v>On hold</v>
      </c>
      <c r="N2062" s="18">
        <v>2.8</v>
      </c>
      <c r="O2062" s="19">
        <v>0.4</v>
      </c>
      <c r="P2062" s="14">
        <v>0.4</v>
      </c>
      <c r="Q2062" s="20" t="str">
        <f>IF(AND(ISNUMBER(L2062),ISNUMBER(Y2062),Y2062&gt;0,X2062&lt;1),ROUND(L2062/(Y2062*(1-X2062))-1,4),"")</f>
        <v/>
      </c>
      <c r="R2062" s="12">
        <v>0</v>
      </c>
      <c r="S2062" s="13">
        <f>IF(AND(ISNUMBER(E2062),E2062&gt;0,ISNUMBER(F2062)),R2062*(F2062/E2062-1)*(1-'Start Here'!$B$16),0)</f>
        <v>0</v>
      </c>
      <c r="T2062" s="17">
        <f>IF(AND(M2062="Ready",OR(I2062="Approve proposed",AND(I2062="Use my price",AND(ISNUMBER(J2062),J2062&gt;0))),ISNUMBER(L2062),E2062&gt;0),R2062*(L2062/E2062-1)*(1-'Start Here'!$B$16),0)</f>
        <v>0</v>
      </c>
      <c r="U2062" t="str" s="6">
        <v>Missing local vendor</v>
      </c>
      <c r="V2062" t="str" s="21">
        <v>Yes</v>
      </c>
      <c r="W2062" t="str" s="21">
        <v>No</v>
      </c>
      <c r="X2062" s="22">
        <v>0</v>
      </c>
      <c r="Y2062" s="18">
        <v>2</v>
      </c>
      <c r="AB2062" t="str" s="6">
        <v>2026-10-01 10:41:27 UTC</v>
      </c>
      <c r="AC2062" t="str" s="6">
        <v>Local Line cache</v>
      </c>
      <c r="AD2062" s="23">
        <v>805819</v>
      </c>
      <c r="AE2062" s="23">
        <v>526876</v>
      </c>
      <c r="AF2062" t="str" s="23">
        <v>805819:526876:herdShare</v>
      </c>
      <c r="AG2062" t="str" s="23">
        <v>No</v>
      </c>
      <c r="AH2062" t="str" s="23">
        <v>No</v>
      </c>
      <c r="AI2062" s="18">
        <v>0</v>
      </c>
    </row>
    <row r="2063" ht="32" customHeight="1">
      <c r="A2063" t="str" s="7">
        <v>MISSING VENDOR</v>
      </c>
      <c r="B2063" t="str" s="7">
        <v>Celeriac</v>
      </c>
      <c r="C2063" t="str" s="7">
        <v>each</v>
      </c>
      <c r="D2063" t="str" s="7">
        <v>CSA Members</v>
      </c>
      <c r="E2063" s="12">
        <v>2.8</v>
      </c>
      <c r="F2063" s="13">
        <v>2.8</v>
      </c>
      <c r="G2063" s="13">
        <f>IF(AND(ISNUMBER(E2063),ISNUMBER(F2063)),F2063-E2063,"")</f>
        <v>0</v>
      </c>
      <c r="H2063" s="14">
        <f>IF(AND(ISNUMBER(E2063),E2063&gt;0,ISNUMBER(F2063)),F2063/E2063-1,"")</f>
        <v>0</v>
      </c>
      <c r="I2063" t="str" s="15">
        <v>Hold</v>
      </c>
      <c r="J2063" s="16"/>
      <c r="K2063" t="str" s="15">
        <v/>
      </c>
      <c r="L2063" s="17" t="str">
        <f>IF(AC2063="Local catalog","",IF(AG2063="Yes",IF(ISNUMBER(E2063),E2063,""),IF(I2063="Keep current",IF(ISNUMBER(E2063),E2063,""),IF(AH2063&lt;&gt;"Yes","",IF(I2063="Approve proposed",F2063,IF(AND(I2063="Use my price",AND(ISNUMBER(J2063),J2063&gt;0)),J2063,""))))))</f>
        <v/>
      </c>
      <c r="M2063" t="str" s="7">
        <f>IF(AND(AG2063="Yes",OR(I2063="Approve proposed",I2063="Use my price")),"CHECK: protected price kept current",IF(OR(I2063="Unreviewed",I2063=""),"Pending review",IF(I2063="Hold","On hold",IF(I2063="Keep current",IF(ISNUMBER(E2063),"Kept current","CHECK: no confirmed current price"),IF(AH2063&lt;&gt;"Yes","CHECK: source needs review",IF(AND(I2063="Use my price",NOT(AND(ISNUMBER(J2063),J2063&gt;0))),"CHECK: enter a price above zero",IF(NOT(OR(I2063="Approve proposed",I2063="Use my price")),"CHECK: choose a listed decision",IF(OR(NOT(ISNUMBER(L2063)),L2063&lt;=0,NOT(ISNUMBER(Y2063)),Y2063&lt;=0,X2063&gt;=1),"CHECK: price or base unavailable",IF(L2063/(Y2063*(1-X2063))-1&lt;0,"CHECK: price below local base","Ready")))))))))</f>
        <v>On hold</v>
      </c>
      <c r="N2063" s="18">
        <v>2.8</v>
      </c>
      <c r="O2063" s="19">
        <v>0.4</v>
      </c>
      <c r="P2063" s="14">
        <v>0.4</v>
      </c>
      <c r="Q2063" s="20" t="str">
        <f>IF(AND(ISNUMBER(L2063),ISNUMBER(Y2063),Y2063&gt;0,X2063&lt;1),ROUND(L2063/(Y2063*(1-X2063))-1,4),"")</f>
        <v/>
      </c>
      <c r="R2063" s="12">
        <v>0</v>
      </c>
      <c r="S2063" s="13">
        <f>IF(AND(ISNUMBER(E2063),E2063&gt;0,ISNUMBER(F2063)),R2063*(F2063/E2063-1)*(1-'Start Here'!$B$16),0)</f>
        <v>0</v>
      </c>
      <c r="T2063" s="17">
        <f>IF(AND(M2063="Ready",OR(I2063="Approve proposed",AND(I2063="Use my price",AND(ISNUMBER(J2063),J2063&gt;0))),ISNUMBER(L2063),E2063&gt;0),R2063*(L2063/E2063-1)*(1-'Start Here'!$B$16),0)</f>
        <v>0</v>
      </c>
      <c r="U2063" t="str" s="6">
        <v>Missing local vendor</v>
      </c>
      <c r="V2063" t="str" s="21">
        <v>Yes</v>
      </c>
      <c r="W2063" t="str" s="21">
        <v>No</v>
      </c>
      <c r="X2063" s="22">
        <v>0</v>
      </c>
      <c r="Y2063" s="18">
        <v>2</v>
      </c>
      <c r="AB2063" t="str" s="6">
        <v>2026-10-01 10:41:27 UTC</v>
      </c>
      <c r="AC2063" t="str" s="6">
        <v>Local Line cache</v>
      </c>
      <c r="AD2063" s="23">
        <v>805819</v>
      </c>
      <c r="AE2063" s="23">
        <v>526876</v>
      </c>
      <c r="AF2063" t="str" s="23">
        <v>805819:526876:member</v>
      </c>
      <c r="AG2063" t="str" s="23">
        <v>No</v>
      </c>
      <c r="AH2063" t="str" s="23">
        <v>No</v>
      </c>
      <c r="AI2063" s="18">
        <v>0</v>
      </c>
    </row>
    <row r="2064" ht="32" customHeight="1">
      <c r="A2064" t="str" s="7">
        <v>MISSING VENDOR</v>
      </c>
      <c r="B2064" t="str" s="7">
        <v>Celeriac</v>
      </c>
      <c r="C2064" t="str" s="7">
        <v>each</v>
      </c>
      <c r="D2064" t="str" s="7">
        <v>Guest Basket</v>
      </c>
      <c r="E2064" s="12">
        <v>2.8</v>
      </c>
      <c r="F2064" s="13">
        <v>2.8</v>
      </c>
      <c r="G2064" s="13">
        <f>IF(AND(ISNUMBER(E2064),ISNUMBER(F2064)),F2064-E2064,"")</f>
        <v>0</v>
      </c>
      <c r="H2064" s="14">
        <f>IF(AND(ISNUMBER(E2064),E2064&gt;0,ISNUMBER(F2064)),F2064/E2064-1,"")</f>
        <v>0</v>
      </c>
      <c r="I2064" t="str" s="15">
        <v>Hold</v>
      </c>
      <c r="J2064" s="16"/>
      <c r="K2064" t="str" s="15">
        <v/>
      </c>
      <c r="L2064" s="17" t="str">
        <f>IF(AC2064="Local catalog","",IF(AG2064="Yes",IF(ISNUMBER(E2064),E2064,""),IF(I2064="Keep current",IF(ISNUMBER(E2064),E2064,""),IF(AH2064&lt;&gt;"Yes","",IF(I2064="Approve proposed",F2064,IF(AND(I2064="Use my price",AND(ISNUMBER(J2064),J2064&gt;0)),J2064,""))))))</f>
        <v/>
      </c>
      <c r="M2064" t="str" s="7">
        <f>IF(AND(AG2064="Yes",OR(I2064="Approve proposed",I2064="Use my price")),"CHECK: protected price kept current",IF(OR(I2064="Unreviewed",I2064=""),"Pending review",IF(I2064="Hold","On hold",IF(I2064="Keep current",IF(ISNUMBER(E2064),"Kept current","CHECK: no confirmed current price"),IF(AH2064&lt;&gt;"Yes","CHECK: source needs review",IF(AND(I2064="Use my price",NOT(AND(ISNUMBER(J2064),J2064&gt;0))),"CHECK: enter a price above zero",IF(NOT(OR(I2064="Approve proposed",I2064="Use my price")),"CHECK: choose a listed decision",IF(OR(NOT(ISNUMBER(L2064)),L2064&lt;=0,NOT(ISNUMBER(Y2064)),Y2064&lt;=0,X2064&gt;=1),"CHECK: price or base unavailable",IF(L2064/(Y2064*(1-X2064))-1&lt;0,"CHECK: price below local base","Ready")))))))))</f>
        <v>On hold</v>
      </c>
      <c r="N2064" s="18">
        <v>3.1</v>
      </c>
      <c r="O2064" s="19">
        <v>0.55</v>
      </c>
      <c r="P2064" s="14">
        <v>0.4</v>
      </c>
      <c r="Q2064" s="20" t="str">
        <f>IF(AND(ISNUMBER(L2064),ISNUMBER(Y2064),Y2064&gt;0,X2064&lt;1),ROUND(L2064/(Y2064*(1-X2064))-1,4),"")</f>
        <v/>
      </c>
      <c r="R2064" s="12">
        <v>0</v>
      </c>
      <c r="S2064" s="13">
        <f>IF(AND(ISNUMBER(E2064),E2064&gt;0,ISNUMBER(F2064)),R2064*(F2064/E2064-1)*(1-'Start Here'!$B$16),0)</f>
        <v>0</v>
      </c>
      <c r="T2064" s="17">
        <f>IF(AND(M2064="Ready",OR(I2064="Approve proposed",AND(I2064="Use my price",AND(ISNUMBER(J2064),J2064&gt;0))),ISNUMBER(L2064),E2064&gt;0),R2064*(L2064/E2064-1)*(1-'Start Here'!$B$16),0)</f>
        <v>0</v>
      </c>
      <c r="U2064" t="str" s="6">
        <v>Missing local vendor; Local and Local Line prices differ</v>
      </c>
      <c r="V2064" t="str" s="21">
        <v>Yes</v>
      </c>
      <c r="W2064" t="str" s="21">
        <v>No</v>
      </c>
      <c r="X2064" s="22">
        <v>0</v>
      </c>
      <c r="Y2064" s="18">
        <v>2</v>
      </c>
      <c r="AB2064" t="str" s="6">
        <v>2026-10-01 10:41:27 UTC</v>
      </c>
      <c r="AC2064" t="str" s="6">
        <v>Local Line cache</v>
      </c>
      <c r="AD2064" s="23">
        <v>805819</v>
      </c>
      <c r="AE2064" s="23">
        <v>526876</v>
      </c>
      <c r="AF2064" t="str" s="23">
        <v>805819:526876:guest</v>
      </c>
      <c r="AG2064" t="str" s="23">
        <v>No</v>
      </c>
      <c r="AH2064" t="str" s="23">
        <v>No</v>
      </c>
      <c r="AI2064" s="18">
        <v>0</v>
      </c>
    </row>
    <row r="2065" ht="32" customHeight="1">
      <c r="A2065" t="str" s="7">
        <v>MISSING VENDOR</v>
      </c>
      <c r="B2065" t="str" s="7">
        <v>Celeriac</v>
      </c>
      <c r="C2065" t="str" s="7">
        <v>each</v>
      </c>
      <c r="D2065" t="str" s="7">
        <v>SNAP</v>
      </c>
      <c r="E2065" s="12">
        <v>2.8</v>
      </c>
      <c r="F2065" s="13">
        <v>2.8</v>
      </c>
      <c r="G2065" s="13">
        <f>IF(AND(ISNUMBER(E2065),ISNUMBER(F2065)),F2065-E2065,"")</f>
        <v>0</v>
      </c>
      <c r="H2065" s="14">
        <f>IF(AND(ISNUMBER(E2065),E2065&gt;0,ISNUMBER(F2065)),F2065/E2065-1,"")</f>
        <v>0</v>
      </c>
      <c r="I2065" t="str" s="15">
        <v>Keep current</v>
      </c>
      <c r="J2065" s="16"/>
      <c r="K2065" t="str" s="15">
        <v/>
      </c>
      <c r="L2065" s="17">
        <f>IF(AC2065="Local catalog","",IF(AG2065="Yes",IF(ISNUMBER(E2065),E2065,""),IF(I2065="Keep current",IF(ISNUMBER(E2065),E2065,""),IF(AH2065&lt;&gt;"Yes","",IF(I2065="Approve proposed",F2065,IF(AND(I2065="Use my price",AND(ISNUMBER(J2065),J2065&gt;0)),J2065,""))))))</f>
        <v>2.8</v>
      </c>
      <c r="M2065" t="str" s="7">
        <f>IF(AND(AG2065="Yes",OR(I2065="Approve proposed",I2065="Use my price")),"CHECK: protected price kept current",IF(OR(I2065="Unreviewed",I2065=""),"Pending review",IF(I2065="Hold","On hold",IF(I2065="Keep current",IF(ISNUMBER(E2065),"Kept current","CHECK: no confirmed current price"),IF(AH2065&lt;&gt;"Yes","CHECK: source needs review",IF(AND(I2065="Use my price",NOT(AND(ISNUMBER(J2065),J2065&gt;0))),"CHECK: enter a price above zero",IF(NOT(OR(I2065="Approve proposed",I2065="Use my price")),"CHECK: choose a listed decision",IF(OR(NOT(ISNUMBER(L2065)),L2065&lt;=0,NOT(ISNUMBER(Y2065)),Y2065&lt;=0,X2065&gt;=1),"CHECK: price or base unavailable",IF(L2065/(Y2065*(1-X2065))-1&lt;0,"CHECK: price below local base","Ready")))))))))</f>
        <v>Kept current</v>
      </c>
      <c r="N2065" s="18">
        <v>2.8</v>
      </c>
      <c r="O2065" s="19">
        <v>0.4</v>
      </c>
      <c r="P2065" s="14">
        <v>0.4</v>
      </c>
      <c r="Q2065" s="20">
        <f>IF(AND(ISNUMBER(L2065),ISNUMBER(Y2065),Y2065&gt;0,X2065&lt;1),ROUND(L2065/(Y2065*(1-X2065))-1,4),"")</f>
        <v>0.4</v>
      </c>
      <c r="R2065" s="12">
        <v>0</v>
      </c>
      <c r="S2065" s="13">
        <f>IF(AND(ISNUMBER(E2065),E2065&gt;0,ISNUMBER(F2065)),R2065*(F2065/E2065-1)*(1-'Start Here'!$B$16),0)</f>
        <v>0</v>
      </c>
      <c r="T2065" s="17">
        <f>IF(AND(M2065="Ready",OR(I2065="Approve proposed",AND(I2065="Use my price",AND(ISNUMBER(J2065),J2065&gt;0))),ISNUMBER(L2065),E2065&gt;0),R2065*(L2065/E2065-1)*(1-'Start Here'!$B$16),0)</f>
        <v>0</v>
      </c>
      <c r="U2065" t="str" s="6">
        <v>SNAP: preserve existing selling price; Missing local vendor</v>
      </c>
      <c r="V2065" t="str" s="21">
        <v>Yes</v>
      </c>
      <c r="W2065" t="str" s="21">
        <v>No</v>
      </c>
      <c r="X2065" s="22">
        <v>0</v>
      </c>
      <c r="Y2065" s="18">
        <v>2</v>
      </c>
      <c r="AB2065" t="str" s="6">
        <v>2026-10-01 10:41:27 UTC</v>
      </c>
      <c r="AC2065" t="str" s="6">
        <v>Local Line cache</v>
      </c>
      <c r="AD2065" s="23">
        <v>805819</v>
      </c>
      <c r="AE2065" s="23">
        <v>526876</v>
      </c>
      <c r="AF2065" t="str" s="23">
        <v>805819:526876:snap</v>
      </c>
      <c r="AG2065" t="str" s="23">
        <v>Yes</v>
      </c>
      <c r="AH2065" t="str" s="23">
        <v>No</v>
      </c>
      <c r="AI2065" s="18">
        <v>0</v>
      </c>
    </row>
    <row r="2066" ht="32" customHeight="1">
      <c r="A2066" t="str" s="7">
        <v>MISSING VENDOR</v>
      </c>
      <c r="B2066" t="str" s="7">
        <v>Chanterelle mushrooms</v>
      </c>
      <c r="C2066" t="str" s="7">
        <v>1/2 lb</v>
      </c>
      <c r="D2066" t="str" s="7">
        <v>Herd Share Members</v>
      </c>
      <c r="E2066" s="12">
        <v>11.3</v>
      </c>
      <c r="F2066" s="13">
        <v>11.3</v>
      </c>
      <c r="G2066" s="13">
        <f>IF(AND(ISNUMBER(E2066),ISNUMBER(F2066)),F2066-E2066,"")</f>
        <v>0</v>
      </c>
      <c r="H2066" s="14">
        <f>IF(AND(ISNUMBER(E2066),E2066&gt;0,ISNUMBER(F2066)),F2066/E2066-1,"")</f>
        <v>0</v>
      </c>
      <c r="I2066" t="str" s="15">
        <v>Hold</v>
      </c>
      <c r="J2066" s="16"/>
      <c r="K2066" t="str" s="15">
        <v/>
      </c>
      <c r="L2066" s="17" t="str">
        <f>IF(AC2066="Local catalog","",IF(AG2066="Yes",IF(ISNUMBER(E2066),E2066,""),IF(I2066="Keep current",IF(ISNUMBER(E2066),E2066,""),IF(AH2066&lt;&gt;"Yes","",IF(I2066="Approve proposed",F2066,IF(AND(I2066="Use my price",AND(ISNUMBER(J2066),J2066&gt;0)),J2066,""))))))</f>
        <v/>
      </c>
      <c r="M2066" t="str" s="7">
        <f>IF(AND(AG2066="Yes",OR(I2066="Approve proposed",I2066="Use my price")),"CHECK: protected price kept current",IF(OR(I2066="Unreviewed",I2066=""),"Pending review",IF(I2066="Hold","On hold",IF(I2066="Keep current",IF(ISNUMBER(E2066),"Kept current","CHECK: no confirmed current price"),IF(AH2066&lt;&gt;"Yes","CHECK: source needs review",IF(AND(I2066="Use my price",NOT(AND(ISNUMBER(J2066),J2066&gt;0))),"CHECK: enter a price above zero",IF(NOT(OR(I2066="Approve proposed",I2066="Use my price")),"CHECK: choose a listed decision",IF(OR(NOT(ISNUMBER(L2066)),L2066&lt;=0,NOT(ISNUMBER(Y2066)),Y2066&lt;=0,X2066&gt;=1),"CHECK: price or base unavailable",IF(L2066/(Y2066*(1-X2066))-1&lt;0,"CHECK: price below local base","Ready")))))))))</f>
        <v>On hold</v>
      </c>
      <c r="N2066" s="18">
        <v>11.9</v>
      </c>
      <c r="O2066" s="19">
        <v>0.4</v>
      </c>
      <c r="P2066" s="14">
        <v>0.3294</v>
      </c>
      <c r="Q2066" s="20" t="str">
        <f>IF(AND(ISNUMBER(L2066),ISNUMBER(Y2066),Y2066&gt;0,X2066&lt;1),ROUND(L2066/(Y2066*(1-X2066))-1,4),"")</f>
        <v/>
      </c>
      <c r="R2066" s="12">
        <v>0</v>
      </c>
      <c r="S2066" s="13">
        <f>IF(AND(ISNUMBER(E2066),E2066&gt;0,ISNUMBER(F2066)),R2066*(F2066/E2066-1)*(1-'Start Here'!$B$16),0)</f>
        <v>0</v>
      </c>
      <c r="T2066" s="17">
        <f>IF(AND(M2066="Ready",OR(I2066="Approve proposed",AND(I2066="Use my price",AND(ISNUMBER(J2066),J2066&gt;0))),ISNUMBER(L2066),E2066&gt;0),R2066*(L2066/E2066-1)*(1-'Start Here'!$B$16),0)</f>
        <v>0</v>
      </c>
      <c r="U2066" t="str" s="6">
        <v>Missing local vendor; Local and Local Line prices differ; Currently hidden; do not activate automatically</v>
      </c>
      <c r="V2066" t="str" s="21">
        <v>No</v>
      </c>
      <c r="W2066" t="str" s="21">
        <v>No</v>
      </c>
      <c r="X2066" s="22">
        <v>0</v>
      </c>
      <c r="Y2066" s="18">
        <v>8.5</v>
      </c>
      <c r="AB2066" t="str" s="6">
        <v>2026-10-01 10:41:27 UTC</v>
      </c>
      <c r="AC2066" t="str" s="6">
        <v>Local Line cache</v>
      </c>
      <c r="AD2066" s="23">
        <v>825306</v>
      </c>
      <c r="AE2066" s="23">
        <v>549220</v>
      </c>
      <c r="AF2066" t="str" s="23">
        <v>825306:549220:herdShare</v>
      </c>
      <c r="AG2066" t="str" s="23">
        <v>No</v>
      </c>
      <c r="AH2066" t="str" s="23">
        <v>No</v>
      </c>
      <c r="AI2066" s="18">
        <v>0</v>
      </c>
    </row>
    <row r="2067" ht="32" customHeight="1">
      <c r="A2067" t="str" s="7">
        <v>MISSING VENDOR</v>
      </c>
      <c r="B2067" t="str" s="7">
        <v>Chanterelle mushrooms</v>
      </c>
      <c r="C2067" t="str" s="7">
        <v>1/2 lb</v>
      </c>
      <c r="D2067" t="str" s="7">
        <v>CSA Members</v>
      </c>
      <c r="E2067" s="12">
        <v>11.3</v>
      </c>
      <c r="F2067" s="13">
        <v>11.3</v>
      </c>
      <c r="G2067" s="13">
        <f>IF(AND(ISNUMBER(E2067),ISNUMBER(F2067)),F2067-E2067,"")</f>
        <v>0</v>
      </c>
      <c r="H2067" s="14">
        <f>IF(AND(ISNUMBER(E2067),E2067&gt;0,ISNUMBER(F2067)),F2067/E2067-1,"")</f>
        <v>0</v>
      </c>
      <c r="I2067" t="str" s="15">
        <v>Hold</v>
      </c>
      <c r="J2067" s="16"/>
      <c r="K2067" t="str" s="15">
        <v/>
      </c>
      <c r="L2067" s="17" t="str">
        <f>IF(AC2067="Local catalog","",IF(AG2067="Yes",IF(ISNUMBER(E2067),E2067,""),IF(I2067="Keep current",IF(ISNUMBER(E2067),E2067,""),IF(AH2067&lt;&gt;"Yes","",IF(I2067="Approve proposed",F2067,IF(AND(I2067="Use my price",AND(ISNUMBER(J2067),J2067&gt;0)),J2067,""))))))</f>
        <v/>
      </c>
      <c r="M2067" t="str" s="7">
        <f>IF(AND(AG2067="Yes",OR(I2067="Approve proposed",I2067="Use my price")),"CHECK: protected price kept current",IF(OR(I2067="Unreviewed",I2067=""),"Pending review",IF(I2067="Hold","On hold",IF(I2067="Keep current",IF(ISNUMBER(E2067),"Kept current","CHECK: no confirmed current price"),IF(AH2067&lt;&gt;"Yes","CHECK: source needs review",IF(AND(I2067="Use my price",NOT(AND(ISNUMBER(J2067),J2067&gt;0))),"CHECK: enter a price above zero",IF(NOT(OR(I2067="Approve proposed",I2067="Use my price")),"CHECK: choose a listed decision",IF(OR(NOT(ISNUMBER(L2067)),L2067&lt;=0,NOT(ISNUMBER(Y2067)),Y2067&lt;=0,X2067&gt;=1),"CHECK: price or base unavailable",IF(L2067/(Y2067*(1-X2067))-1&lt;0,"CHECK: price below local base","Ready")))))))))</f>
        <v>On hold</v>
      </c>
      <c r="N2067" s="18">
        <v>11.9</v>
      </c>
      <c r="O2067" s="19">
        <v>0.4</v>
      </c>
      <c r="P2067" s="14">
        <v>0.3294</v>
      </c>
      <c r="Q2067" s="20" t="str">
        <f>IF(AND(ISNUMBER(L2067),ISNUMBER(Y2067),Y2067&gt;0,X2067&lt;1),ROUND(L2067/(Y2067*(1-X2067))-1,4),"")</f>
        <v/>
      </c>
      <c r="R2067" s="12">
        <v>0</v>
      </c>
      <c r="S2067" s="13">
        <f>IF(AND(ISNUMBER(E2067),E2067&gt;0,ISNUMBER(F2067)),R2067*(F2067/E2067-1)*(1-'Start Here'!$B$16),0)</f>
        <v>0</v>
      </c>
      <c r="T2067" s="17">
        <f>IF(AND(M2067="Ready",OR(I2067="Approve proposed",AND(I2067="Use my price",AND(ISNUMBER(J2067),J2067&gt;0))),ISNUMBER(L2067),E2067&gt;0),R2067*(L2067/E2067-1)*(1-'Start Here'!$B$16),0)</f>
        <v>0</v>
      </c>
      <c r="U2067" t="str" s="6">
        <v>Missing local vendor; Local and Local Line prices differ; Currently hidden; do not activate automatically</v>
      </c>
      <c r="V2067" t="str" s="21">
        <v>No</v>
      </c>
      <c r="W2067" t="str" s="21">
        <v>No</v>
      </c>
      <c r="X2067" s="22">
        <v>0</v>
      </c>
      <c r="Y2067" s="18">
        <v>8.5</v>
      </c>
      <c r="AB2067" t="str" s="6">
        <v>2026-10-01 10:41:27 UTC</v>
      </c>
      <c r="AC2067" t="str" s="6">
        <v>Local Line cache</v>
      </c>
      <c r="AD2067" s="23">
        <v>825306</v>
      </c>
      <c r="AE2067" s="23">
        <v>549220</v>
      </c>
      <c r="AF2067" t="str" s="23">
        <v>825306:549220:member</v>
      </c>
      <c r="AG2067" t="str" s="23">
        <v>No</v>
      </c>
      <c r="AH2067" t="str" s="23">
        <v>No</v>
      </c>
      <c r="AI2067" s="18">
        <v>0</v>
      </c>
    </row>
    <row r="2068" ht="32" customHeight="1">
      <c r="A2068" t="str" s="7">
        <v>MISSING VENDOR</v>
      </c>
      <c r="B2068" t="str" s="7">
        <v>Chanterelle mushrooms</v>
      </c>
      <c r="C2068" t="str" s="7">
        <v>1/2 lb</v>
      </c>
      <c r="D2068" t="str" s="7">
        <v>Guest Basket</v>
      </c>
      <c r="E2068" s="12">
        <v>11.9</v>
      </c>
      <c r="F2068" s="13">
        <v>11.9</v>
      </c>
      <c r="G2068" s="13">
        <f>IF(AND(ISNUMBER(E2068),ISNUMBER(F2068)),F2068-E2068,"")</f>
        <v>0</v>
      </c>
      <c r="H2068" s="14">
        <f>IF(AND(ISNUMBER(E2068),E2068&gt;0,ISNUMBER(F2068)),F2068/E2068-1,"")</f>
        <v>0</v>
      </c>
      <c r="I2068" t="str" s="15">
        <v>Hold</v>
      </c>
      <c r="J2068" s="16"/>
      <c r="K2068" t="str" s="15">
        <v/>
      </c>
      <c r="L2068" s="17" t="str">
        <f>IF(AC2068="Local catalog","",IF(AG2068="Yes",IF(ISNUMBER(E2068),E2068,""),IF(I2068="Keep current",IF(ISNUMBER(E2068),E2068,""),IF(AH2068&lt;&gt;"Yes","",IF(I2068="Approve proposed",F2068,IF(AND(I2068="Use my price",AND(ISNUMBER(J2068),J2068&gt;0)),J2068,""))))))</f>
        <v/>
      </c>
      <c r="M2068" t="str" s="7">
        <f>IF(AND(AG2068="Yes",OR(I2068="Approve proposed",I2068="Use my price")),"CHECK: protected price kept current",IF(OR(I2068="Unreviewed",I2068=""),"Pending review",IF(I2068="Hold","On hold",IF(I2068="Keep current",IF(ISNUMBER(E2068),"Kept current","CHECK: no confirmed current price"),IF(AH2068&lt;&gt;"Yes","CHECK: source needs review",IF(AND(I2068="Use my price",NOT(AND(ISNUMBER(J2068),J2068&gt;0))),"CHECK: enter a price above zero",IF(NOT(OR(I2068="Approve proposed",I2068="Use my price")),"CHECK: choose a listed decision",IF(OR(NOT(ISNUMBER(L2068)),L2068&lt;=0,NOT(ISNUMBER(Y2068)),Y2068&lt;=0,X2068&gt;=1),"CHECK: price or base unavailable",IF(L2068/(Y2068*(1-X2068))-1&lt;0,"CHECK: price below local base","Ready")))))))))</f>
        <v>On hold</v>
      </c>
      <c r="N2068" s="18">
        <v>13.18</v>
      </c>
      <c r="O2068" s="19">
        <v>0.55</v>
      </c>
      <c r="P2068" s="14">
        <v>0.4</v>
      </c>
      <c r="Q2068" s="20" t="str">
        <f>IF(AND(ISNUMBER(L2068),ISNUMBER(Y2068),Y2068&gt;0,X2068&lt;1),ROUND(L2068/(Y2068*(1-X2068))-1,4),"")</f>
        <v/>
      </c>
      <c r="R2068" s="12">
        <v>0</v>
      </c>
      <c r="S2068" s="13">
        <f>IF(AND(ISNUMBER(E2068),E2068&gt;0,ISNUMBER(F2068)),R2068*(F2068/E2068-1)*(1-'Start Here'!$B$16),0)</f>
        <v>0</v>
      </c>
      <c r="T2068" s="17">
        <f>IF(AND(M2068="Ready",OR(I2068="Approve proposed",AND(I2068="Use my price",AND(ISNUMBER(J2068),J2068&gt;0))),ISNUMBER(L2068),E2068&gt;0),R2068*(L2068/E2068-1)*(1-'Start Here'!$B$16),0)</f>
        <v>0</v>
      </c>
      <c r="U2068" t="str" s="6">
        <v>Missing local vendor; Local and Local Line prices differ; Currently hidden; do not activate automatically</v>
      </c>
      <c r="V2068" t="str" s="21">
        <v>No</v>
      </c>
      <c r="W2068" t="str" s="21">
        <v>No</v>
      </c>
      <c r="X2068" s="22">
        <v>0</v>
      </c>
      <c r="Y2068" s="18">
        <v>8.5</v>
      </c>
      <c r="AB2068" t="str" s="6">
        <v>2026-10-01 10:41:27 UTC</v>
      </c>
      <c r="AC2068" t="str" s="6">
        <v>Local Line cache</v>
      </c>
      <c r="AD2068" s="23">
        <v>825306</v>
      </c>
      <c r="AE2068" s="23">
        <v>549220</v>
      </c>
      <c r="AF2068" t="str" s="23">
        <v>825306:549220:guest</v>
      </c>
      <c r="AG2068" t="str" s="23">
        <v>No</v>
      </c>
      <c r="AH2068" t="str" s="23">
        <v>No</v>
      </c>
      <c r="AI2068" s="18">
        <v>0</v>
      </c>
    </row>
    <row r="2069" ht="32" customHeight="1">
      <c r="A2069" t="str" s="7">
        <v>MISSING VENDOR</v>
      </c>
      <c r="B2069" t="str" s="7">
        <v>Chanterelle mushrooms</v>
      </c>
      <c r="C2069" t="str" s="7">
        <v>1/2 lb</v>
      </c>
      <c r="D2069" t="str" s="7">
        <v>SNAP</v>
      </c>
      <c r="E2069" s="12">
        <v>11.3</v>
      </c>
      <c r="F2069" s="13">
        <v>11.3</v>
      </c>
      <c r="G2069" s="13">
        <f>IF(AND(ISNUMBER(E2069),ISNUMBER(F2069)),F2069-E2069,"")</f>
        <v>0</v>
      </c>
      <c r="H2069" s="14">
        <f>IF(AND(ISNUMBER(E2069),E2069&gt;0,ISNUMBER(F2069)),F2069/E2069-1,"")</f>
        <v>0</v>
      </c>
      <c r="I2069" t="str" s="15">
        <v>Keep current</v>
      </c>
      <c r="J2069" s="16"/>
      <c r="K2069" t="str" s="15">
        <v/>
      </c>
      <c r="L2069" s="17">
        <f>IF(AC2069="Local catalog","",IF(AG2069="Yes",IF(ISNUMBER(E2069),E2069,""),IF(I2069="Keep current",IF(ISNUMBER(E2069),E2069,""),IF(AH2069&lt;&gt;"Yes","",IF(I2069="Approve proposed",F2069,IF(AND(I2069="Use my price",AND(ISNUMBER(J2069),J2069&gt;0)),J2069,""))))))</f>
        <v>11.3</v>
      </c>
      <c r="M2069" t="str" s="7">
        <f>IF(AND(AG2069="Yes",OR(I2069="Approve proposed",I2069="Use my price")),"CHECK: protected price kept current",IF(OR(I2069="Unreviewed",I2069=""),"Pending review",IF(I2069="Hold","On hold",IF(I2069="Keep current",IF(ISNUMBER(E2069),"Kept current","CHECK: no confirmed current price"),IF(AH2069&lt;&gt;"Yes","CHECK: source needs review",IF(AND(I2069="Use my price",NOT(AND(ISNUMBER(J2069),J2069&gt;0))),"CHECK: enter a price above zero",IF(NOT(OR(I2069="Approve proposed",I2069="Use my price")),"CHECK: choose a listed decision",IF(OR(NOT(ISNUMBER(L2069)),L2069&lt;=0,NOT(ISNUMBER(Y2069)),Y2069&lt;=0,X2069&gt;=1),"CHECK: price or base unavailable",IF(L2069/(Y2069*(1-X2069))-1&lt;0,"CHECK: price below local base","Ready")))))))))</f>
        <v>Kept current</v>
      </c>
      <c r="N2069" s="18">
        <v>11.9</v>
      </c>
      <c r="O2069" s="19">
        <v>0.4</v>
      </c>
      <c r="P2069" s="14">
        <v>0.3294</v>
      </c>
      <c r="Q2069" s="20">
        <f>IF(AND(ISNUMBER(L2069),ISNUMBER(Y2069),Y2069&gt;0,X2069&lt;1),ROUND(L2069/(Y2069*(1-X2069))-1,4),"")</f>
        <v>0.3294</v>
      </c>
      <c r="R2069" s="12">
        <v>0</v>
      </c>
      <c r="S2069" s="13">
        <f>IF(AND(ISNUMBER(E2069),E2069&gt;0,ISNUMBER(F2069)),R2069*(F2069/E2069-1)*(1-'Start Here'!$B$16),0)</f>
        <v>0</v>
      </c>
      <c r="T2069" s="17">
        <f>IF(AND(M2069="Ready",OR(I2069="Approve proposed",AND(I2069="Use my price",AND(ISNUMBER(J2069),J2069&gt;0))),ISNUMBER(L2069),E2069&gt;0),R2069*(L2069/E2069-1)*(1-'Start Here'!$B$16),0)</f>
        <v>0</v>
      </c>
      <c r="U2069" t="str" s="6">
        <v>SNAP: preserve existing selling price; Missing local vendor; Local and Local Line prices differ; Currently hidden; do not activate automatically</v>
      </c>
      <c r="V2069" t="str" s="21">
        <v>No</v>
      </c>
      <c r="W2069" t="str" s="21">
        <v>No</v>
      </c>
      <c r="X2069" s="22">
        <v>0</v>
      </c>
      <c r="Y2069" s="18">
        <v>8.5</v>
      </c>
      <c r="AB2069" t="str" s="6">
        <v>2026-10-01 10:41:27 UTC</v>
      </c>
      <c r="AC2069" t="str" s="6">
        <v>Local Line cache</v>
      </c>
      <c r="AD2069" s="23">
        <v>825306</v>
      </c>
      <c r="AE2069" s="23">
        <v>549220</v>
      </c>
      <c r="AF2069" t="str" s="23">
        <v>825306:549220:snap</v>
      </c>
      <c r="AG2069" t="str" s="23">
        <v>Yes</v>
      </c>
      <c r="AH2069" t="str" s="23">
        <v>No</v>
      </c>
      <c r="AI2069" s="18">
        <v>0</v>
      </c>
    </row>
    <row r="2070" ht="32" customHeight="1">
      <c r="A2070" t="str" s="7">
        <v>MISSING VENDOR</v>
      </c>
      <c r="B2070" t="str" s="7">
        <v>Chesnok Red Garlic (Dried and Cured)</v>
      </c>
      <c r="C2070" t="str" s="7">
        <v>1/2 lb</v>
      </c>
      <c r="D2070" t="str" s="7">
        <v>Herd Share Members</v>
      </c>
      <c r="E2070" s="12">
        <v>5.6</v>
      </c>
      <c r="F2070" s="13">
        <v>5.6</v>
      </c>
      <c r="G2070" s="13">
        <f>IF(AND(ISNUMBER(E2070),ISNUMBER(F2070)),F2070-E2070,"")</f>
        <v>0</v>
      </c>
      <c r="H2070" s="14">
        <f>IF(AND(ISNUMBER(E2070),E2070&gt;0,ISNUMBER(F2070)),F2070/E2070-1,"")</f>
        <v>0</v>
      </c>
      <c r="I2070" t="str" s="15">
        <v>Hold</v>
      </c>
      <c r="J2070" s="16"/>
      <c r="K2070" t="str" s="15">
        <v/>
      </c>
      <c r="L2070" s="17" t="str">
        <f>IF(AC2070="Local catalog","",IF(AG2070="Yes",IF(ISNUMBER(E2070),E2070,""),IF(I2070="Keep current",IF(ISNUMBER(E2070),E2070,""),IF(AH2070&lt;&gt;"Yes","",IF(I2070="Approve proposed",F2070,IF(AND(I2070="Use my price",AND(ISNUMBER(J2070),J2070&gt;0)),J2070,""))))))</f>
        <v/>
      </c>
      <c r="M2070" t="str" s="7">
        <f>IF(AND(AG2070="Yes",OR(I2070="Approve proposed",I2070="Use my price")),"CHECK: protected price kept current",IF(OR(I2070="Unreviewed",I2070=""),"Pending review",IF(I2070="Hold","On hold",IF(I2070="Keep current",IF(ISNUMBER(E2070),"Kept current","CHECK: no confirmed current price"),IF(AH2070&lt;&gt;"Yes","CHECK: source needs review",IF(AND(I2070="Use my price",NOT(AND(ISNUMBER(J2070),J2070&gt;0))),"CHECK: enter a price above zero",IF(NOT(OR(I2070="Approve proposed",I2070="Use my price")),"CHECK: choose a listed decision",IF(OR(NOT(ISNUMBER(L2070)),L2070&lt;=0,NOT(ISNUMBER(Y2070)),Y2070&lt;=0,X2070&gt;=1),"CHECK: price or base unavailable",IF(L2070/(Y2070*(1-X2070))-1&lt;0,"CHECK: price below local base","Ready")))))))))</f>
        <v>On hold</v>
      </c>
      <c r="N2070" s="18">
        <v>5.6</v>
      </c>
      <c r="O2070" s="19">
        <v>0.4</v>
      </c>
      <c r="P2070" s="14">
        <v>0.4</v>
      </c>
      <c r="Q2070" s="20" t="str">
        <f>IF(AND(ISNUMBER(L2070),ISNUMBER(Y2070),Y2070&gt;0,X2070&lt;1),ROUND(L2070/(Y2070*(1-X2070))-1,4),"")</f>
        <v/>
      </c>
      <c r="R2070" s="12">
        <v>0</v>
      </c>
      <c r="S2070" s="13">
        <f>IF(AND(ISNUMBER(E2070),E2070&gt;0,ISNUMBER(F2070)),R2070*(F2070/E2070-1)*(1-'Start Here'!$B$16),0)</f>
        <v>0</v>
      </c>
      <c r="T2070" s="17">
        <f>IF(AND(M2070="Ready",OR(I2070="Approve proposed",AND(I2070="Use my price",AND(ISNUMBER(J2070),J2070&gt;0))),ISNUMBER(L2070),E2070&gt;0),R2070*(L2070/E2070-1)*(1-'Start Here'!$B$16),0)</f>
        <v>0</v>
      </c>
      <c r="U2070" t="str" s="6">
        <v>Missing local vendor</v>
      </c>
      <c r="V2070" t="str" s="21">
        <v>Yes</v>
      </c>
      <c r="W2070" t="str" s="21">
        <v>No</v>
      </c>
      <c r="X2070" s="22">
        <v>0</v>
      </c>
      <c r="Y2070" s="18">
        <v>4</v>
      </c>
      <c r="AB2070" t="str" s="6">
        <v>2026-10-01 10:41:27 UTC</v>
      </c>
      <c r="AC2070" t="str" s="6">
        <v>Local Line cache</v>
      </c>
      <c r="AD2070" s="23">
        <v>1149428</v>
      </c>
      <c r="AE2070" s="23">
        <v>990475</v>
      </c>
      <c r="AF2070" t="str" s="23">
        <v>1149428:990475:herdShare</v>
      </c>
      <c r="AG2070" t="str" s="23">
        <v>No</v>
      </c>
      <c r="AH2070" t="str" s="23">
        <v>No</v>
      </c>
      <c r="AI2070" s="18">
        <v>0</v>
      </c>
    </row>
    <row r="2071" ht="32" customHeight="1">
      <c r="A2071" t="str" s="7">
        <v>MISSING VENDOR</v>
      </c>
      <c r="B2071" t="str" s="7">
        <v>Chesnok Red Garlic (Dried and Cured)</v>
      </c>
      <c r="C2071" t="str" s="7">
        <v>1/2 lb</v>
      </c>
      <c r="D2071" t="str" s="7">
        <v>CSA Members</v>
      </c>
      <c r="G2071" s="13" t="str">
        <f>IF(AND(ISNUMBER(E2071),ISNUMBER(F2071)),F2071-E2071,"")</f>
        <v/>
      </c>
      <c r="H2071" s="14" t="str">
        <f>IF(AND(ISNUMBER(E2071),E2071&gt;0,ISNUMBER(F2071)),F2071/E2071-1,"")</f>
        <v/>
      </c>
      <c r="I2071" t="str" s="15">
        <v>Hold</v>
      </c>
      <c r="J2071" s="24"/>
      <c r="K2071" t="str" s="15">
        <v/>
      </c>
      <c r="L2071" s="17" t="str">
        <f>IF(AC2071="Local catalog","",IF(AG2071="Yes",IF(ISNUMBER(E2071),E2071,""),IF(I2071="Keep current",IF(ISNUMBER(E2071),E2071,""),IF(AH2071&lt;&gt;"Yes","",IF(I2071="Approve proposed",F2071,IF(AND(I2071="Use my price",AND(ISNUMBER(J2071),J2071&gt;0)),J2071,""))))))</f>
        <v/>
      </c>
      <c r="M2071" t="str" s="7">
        <f>IF(AND(AG2071="Yes",OR(I2071="Approve proposed",I2071="Use my price")),"CHECK: protected price kept current",IF(OR(I2071="Unreviewed",I2071=""),"Pending review",IF(I2071="Hold","On hold",IF(I2071="Keep current",IF(ISNUMBER(E2071),"Kept current","CHECK: no confirmed current price"),IF(AH2071&lt;&gt;"Yes","CHECK: source needs review",IF(AND(I2071="Use my price",NOT(AND(ISNUMBER(J2071),J2071&gt;0))),"CHECK: enter a price above zero",IF(NOT(OR(I2071="Approve proposed",I2071="Use my price")),"CHECK: choose a listed decision",IF(OR(NOT(ISNUMBER(L2071)),L2071&lt;=0,NOT(ISNUMBER(Y2071)),Y2071&lt;=0,X2071&gt;=1),"CHECK: price or base unavailable",IF(L2071/(Y2071*(1-X2071))-1&lt;0,"CHECK: price below local base","Ready")))))))))</f>
        <v>On hold</v>
      </c>
      <c r="N2071" s="18">
        <v>5.6</v>
      </c>
      <c r="O2071" s="19">
        <v>0.4</v>
      </c>
      <c r="Q2071" s="20" t="str">
        <f>IF(AND(ISNUMBER(L2071),ISNUMBER(Y2071),Y2071&gt;0,X2071&lt;1),ROUND(L2071/(Y2071*(1-X2071))-1,4),"")</f>
        <v/>
      </c>
      <c r="R2071" s="12">
        <v>0</v>
      </c>
      <c r="S2071" s="13">
        <f>IF(AND(ISNUMBER(E2071),E2071&gt;0,ISNUMBER(F2071)),R2071*(F2071/E2071-1)*(1-'Start Here'!$B$16),0)</f>
        <v>0</v>
      </c>
      <c r="T2071" s="17">
        <f>IF(AND(M2071="Ready",OR(I2071="Approve proposed",AND(I2071="Use my price",AND(ISNUMBER(J2071),J2071&gt;0))),ISNUMBER(L2071),E2071&gt;0),R2071*(L2071/E2071-1)*(1-'Start Here'!$B$16),0)</f>
        <v>0</v>
      </c>
      <c r="U2071" t="str" s="6">
        <v>No confirmed Local Line price/list; local calculation is reference only; Missing local vendor</v>
      </c>
      <c r="V2071" t="str" s="21">
        <v>Yes</v>
      </c>
      <c r="W2071" t="str" s="21">
        <v>No</v>
      </c>
      <c r="X2071" s="22">
        <v>0</v>
      </c>
      <c r="Y2071" s="18">
        <v>4</v>
      </c>
      <c r="AB2071" t="str" s="6">
        <v/>
      </c>
      <c r="AC2071" t="str" s="6">
        <v>Local calculation only</v>
      </c>
      <c r="AD2071" s="23">
        <v>1149428</v>
      </c>
      <c r="AE2071" s="23">
        <v>990475</v>
      </c>
      <c r="AF2071" t="str" s="23">
        <v>1149428:990475:member</v>
      </c>
      <c r="AG2071" t="str" s="23">
        <v>No</v>
      </c>
      <c r="AH2071" t="str" s="23">
        <v>No</v>
      </c>
      <c r="AI2071" s="18">
        <v>0</v>
      </c>
    </row>
    <row r="2072" ht="32" customHeight="1">
      <c r="A2072" t="str" s="7">
        <v>MISSING VENDOR</v>
      </c>
      <c r="B2072" t="str" s="7">
        <v>Chesnok Red Garlic (Dried and Cured)</v>
      </c>
      <c r="C2072" t="str" s="7">
        <v>1/2 lb</v>
      </c>
      <c r="D2072" t="str" s="7">
        <v>Guest Basket</v>
      </c>
      <c r="E2072" s="12">
        <v>5.6</v>
      </c>
      <c r="F2072" s="13">
        <v>5.6</v>
      </c>
      <c r="G2072" s="13">
        <f>IF(AND(ISNUMBER(E2072),ISNUMBER(F2072)),F2072-E2072,"")</f>
        <v>0</v>
      </c>
      <c r="H2072" s="14">
        <f>IF(AND(ISNUMBER(E2072),E2072&gt;0,ISNUMBER(F2072)),F2072/E2072-1,"")</f>
        <v>0</v>
      </c>
      <c r="I2072" t="str" s="15">
        <v>Hold</v>
      </c>
      <c r="J2072" s="16"/>
      <c r="K2072" t="str" s="15">
        <v/>
      </c>
      <c r="L2072" s="17" t="str">
        <f>IF(AC2072="Local catalog","",IF(AG2072="Yes",IF(ISNUMBER(E2072),E2072,""),IF(I2072="Keep current",IF(ISNUMBER(E2072),E2072,""),IF(AH2072&lt;&gt;"Yes","",IF(I2072="Approve proposed",F2072,IF(AND(I2072="Use my price",AND(ISNUMBER(J2072),J2072&gt;0)),J2072,""))))))</f>
        <v/>
      </c>
      <c r="M2072" t="str" s="7">
        <f>IF(AND(AG2072="Yes",OR(I2072="Approve proposed",I2072="Use my price")),"CHECK: protected price kept current",IF(OR(I2072="Unreviewed",I2072=""),"Pending review",IF(I2072="Hold","On hold",IF(I2072="Keep current",IF(ISNUMBER(E2072),"Kept current","CHECK: no confirmed current price"),IF(AH2072&lt;&gt;"Yes","CHECK: source needs review",IF(AND(I2072="Use my price",NOT(AND(ISNUMBER(J2072),J2072&gt;0))),"CHECK: enter a price above zero",IF(NOT(OR(I2072="Approve proposed",I2072="Use my price")),"CHECK: choose a listed decision",IF(OR(NOT(ISNUMBER(L2072)),L2072&lt;=0,NOT(ISNUMBER(Y2072)),Y2072&lt;=0,X2072&gt;=1),"CHECK: price or base unavailable",IF(L2072/(Y2072*(1-X2072))-1&lt;0,"CHECK: price below local base","Ready")))))))))</f>
        <v>On hold</v>
      </c>
      <c r="N2072" s="18">
        <v>6.2</v>
      </c>
      <c r="O2072" s="19">
        <v>0.55</v>
      </c>
      <c r="P2072" s="14">
        <v>0.4</v>
      </c>
      <c r="Q2072" s="20" t="str">
        <f>IF(AND(ISNUMBER(L2072),ISNUMBER(Y2072),Y2072&gt;0,X2072&lt;1),ROUND(L2072/(Y2072*(1-X2072))-1,4),"")</f>
        <v/>
      </c>
      <c r="R2072" s="12">
        <v>0</v>
      </c>
      <c r="S2072" s="13">
        <f>IF(AND(ISNUMBER(E2072),E2072&gt;0,ISNUMBER(F2072)),R2072*(F2072/E2072-1)*(1-'Start Here'!$B$16),0)</f>
        <v>0</v>
      </c>
      <c r="T2072" s="17">
        <f>IF(AND(M2072="Ready",OR(I2072="Approve proposed",AND(I2072="Use my price",AND(ISNUMBER(J2072),J2072&gt;0))),ISNUMBER(L2072),E2072&gt;0),R2072*(L2072/E2072-1)*(1-'Start Here'!$B$16),0)</f>
        <v>0</v>
      </c>
      <c r="U2072" t="str" s="6">
        <v>Missing local vendor; Local and Local Line prices differ</v>
      </c>
      <c r="V2072" t="str" s="21">
        <v>Yes</v>
      </c>
      <c r="W2072" t="str" s="21">
        <v>No</v>
      </c>
      <c r="X2072" s="22">
        <v>0</v>
      </c>
      <c r="Y2072" s="18">
        <v>4</v>
      </c>
      <c r="AB2072" t="str" s="6">
        <v>2026-10-01 10:41:27 UTC</v>
      </c>
      <c r="AC2072" t="str" s="6">
        <v>Local Line cache</v>
      </c>
      <c r="AD2072" s="23">
        <v>1149428</v>
      </c>
      <c r="AE2072" s="23">
        <v>990475</v>
      </c>
      <c r="AF2072" t="str" s="23">
        <v>1149428:990475:guest</v>
      </c>
      <c r="AG2072" t="str" s="23">
        <v>No</v>
      </c>
      <c r="AH2072" t="str" s="23">
        <v>No</v>
      </c>
      <c r="AI2072" s="18">
        <v>0</v>
      </c>
    </row>
    <row r="2073" ht="32" customHeight="1">
      <c r="A2073" t="str" s="7">
        <v>MISSING VENDOR</v>
      </c>
      <c r="B2073" t="str" s="7">
        <v>Chesnok Red Garlic (Dried and Cured)</v>
      </c>
      <c r="C2073" t="str" s="7">
        <v>1/2 lb</v>
      </c>
      <c r="D2073" t="str" s="7">
        <v>SNAP</v>
      </c>
      <c r="E2073" s="12">
        <v>5.6</v>
      </c>
      <c r="F2073" s="13">
        <v>5.6</v>
      </c>
      <c r="G2073" s="13">
        <f>IF(AND(ISNUMBER(E2073),ISNUMBER(F2073)),F2073-E2073,"")</f>
        <v>0</v>
      </c>
      <c r="H2073" s="14">
        <f>IF(AND(ISNUMBER(E2073),E2073&gt;0,ISNUMBER(F2073)),F2073/E2073-1,"")</f>
        <v>0</v>
      </c>
      <c r="I2073" t="str" s="15">
        <v>Keep current</v>
      </c>
      <c r="J2073" s="16"/>
      <c r="K2073" t="str" s="15">
        <v/>
      </c>
      <c r="L2073" s="17">
        <f>IF(AC2073="Local catalog","",IF(AG2073="Yes",IF(ISNUMBER(E2073),E2073,""),IF(I2073="Keep current",IF(ISNUMBER(E2073),E2073,""),IF(AH2073&lt;&gt;"Yes","",IF(I2073="Approve proposed",F2073,IF(AND(I2073="Use my price",AND(ISNUMBER(J2073),J2073&gt;0)),J2073,""))))))</f>
        <v>5.6</v>
      </c>
      <c r="M2073" t="str" s="7">
        <f>IF(AND(AG2073="Yes",OR(I2073="Approve proposed",I2073="Use my price")),"CHECK: protected price kept current",IF(OR(I2073="Unreviewed",I2073=""),"Pending review",IF(I2073="Hold","On hold",IF(I2073="Keep current",IF(ISNUMBER(E2073),"Kept current","CHECK: no confirmed current price"),IF(AH2073&lt;&gt;"Yes","CHECK: source needs review",IF(AND(I2073="Use my price",NOT(AND(ISNUMBER(J2073),J2073&gt;0))),"CHECK: enter a price above zero",IF(NOT(OR(I2073="Approve proposed",I2073="Use my price")),"CHECK: choose a listed decision",IF(OR(NOT(ISNUMBER(L2073)),L2073&lt;=0,NOT(ISNUMBER(Y2073)),Y2073&lt;=0,X2073&gt;=1),"CHECK: price or base unavailable",IF(L2073/(Y2073*(1-X2073))-1&lt;0,"CHECK: price below local base","Ready")))))))))</f>
        <v>Kept current</v>
      </c>
      <c r="N2073" s="18">
        <v>5.6</v>
      </c>
      <c r="O2073" s="19">
        <v>0.4</v>
      </c>
      <c r="P2073" s="14">
        <v>0.4</v>
      </c>
      <c r="Q2073" s="20">
        <f>IF(AND(ISNUMBER(L2073),ISNUMBER(Y2073),Y2073&gt;0,X2073&lt;1),ROUND(L2073/(Y2073*(1-X2073))-1,4),"")</f>
        <v>0.4</v>
      </c>
      <c r="R2073" s="12">
        <v>0</v>
      </c>
      <c r="S2073" s="13">
        <f>IF(AND(ISNUMBER(E2073),E2073&gt;0,ISNUMBER(F2073)),R2073*(F2073/E2073-1)*(1-'Start Here'!$B$16),0)</f>
        <v>0</v>
      </c>
      <c r="T2073" s="17">
        <f>IF(AND(M2073="Ready",OR(I2073="Approve proposed",AND(I2073="Use my price",AND(ISNUMBER(J2073),J2073&gt;0))),ISNUMBER(L2073),E2073&gt;0),R2073*(L2073/E2073-1)*(1-'Start Here'!$B$16),0)</f>
        <v>0</v>
      </c>
      <c r="U2073" t="str" s="6">
        <v>SNAP: preserve existing selling price; Missing local vendor</v>
      </c>
      <c r="V2073" t="str" s="21">
        <v>Yes</v>
      </c>
      <c r="W2073" t="str" s="21">
        <v>No</v>
      </c>
      <c r="X2073" s="22">
        <v>0</v>
      </c>
      <c r="Y2073" s="18">
        <v>4</v>
      </c>
      <c r="AB2073" t="str" s="6">
        <v>2026-10-01 10:41:27 UTC</v>
      </c>
      <c r="AC2073" t="str" s="6">
        <v>Local Line cache</v>
      </c>
      <c r="AD2073" s="23">
        <v>1149428</v>
      </c>
      <c r="AE2073" s="23">
        <v>990475</v>
      </c>
      <c r="AF2073" t="str" s="23">
        <v>1149428:990475:snap</v>
      </c>
      <c r="AG2073" t="str" s="23">
        <v>Yes</v>
      </c>
      <c r="AH2073" t="str" s="23">
        <v>No</v>
      </c>
      <c r="AI2073" s="18">
        <v>0</v>
      </c>
    </row>
    <row r="2074" ht="32" customHeight="1">
      <c r="A2074" t="str" s="7">
        <v>MISSING VENDOR</v>
      </c>
      <c r="B2074" t="str" s="7">
        <v>Colombia Finca La Suiza Cafe De Mujer Light Roast Coffee Beans</v>
      </c>
      <c r="C2074" t="str" s="7">
        <v>12 oz bag</v>
      </c>
      <c r="D2074" t="str" s="7">
        <v>Herd Share Members</v>
      </c>
      <c r="E2074" s="12">
        <v>19.6</v>
      </c>
      <c r="F2074" s="13">
        <v>19.6</v>
      </c>
      <c r="G2074" s="13">
        <f>IF(AND(ISNUMBER(E2074),ISNUMBER(F2074)),F2074-E2074,"")</f>
        <v>0</v>
      </c>
      <c r="H2074" s="14">
        <f>IF(AND(ISNUMBER(E2074),E2074&gt;0,ISNUMBER(F2074)),F2074/E2074-1,"")</f>
        <v>0</v>
      </c>
      <c r="I2074" t="str" s="15">
        <v>Hold</v>
      </c>
      <c r="J2074" s="16"/>
      <c r="K2074" t="str" s="15">
        <v/>
      </c>
      <c r="L2074" s="17" t="str">
        <f>IF(AC2074="Local catalog","",IF(AG2074="Yes",IF(ISNUMBER(E2074),E2074,""),IF(I2074="Keep current",IF(ISNUMBER(E2074),E2074,""),IF(AH2074&lt;&gt;"Yes","",IF(I2074="Approve proposed",F2074,IF(AND(I2074="Use my price",AND(ISNUMBER(J2074),J2074&gt;0)),J2074,""))))))</f>
        <v/>
      </c>
      <c r="M2074" t="str" s="7">
        <f>IF(AND(AG2074="Yes",OR(I2074="Approve proposed",I2074="Use my price")),"CHECK: protected price kept current",IF(OR(I2074="Unreviewed",I2074=""),"Pending review",IF(I2074="Hold","On hold",IF(I2074="Keep current",IF(ISNUMBER(E2074),"Kept current","CHECK: no confirmed current price"),IF(AH2074&lt;&gt;"Yes","CHECK: source needs review",IF(AND(I2074="Use my price",NOT(AND(ISNUMBER(J2074),J2074&gt;0))),"CHECK: enter a price above zero",IF(NOT(OR(I2074="Approve proposed",I2074="Use my price")),"CHECK: choose a listed decision",IF(OR(NOT(ISNUMBER(L2074)),L2074&lt;=0,NOT(ISNUMBER(Y2074)),Y2074&lt;=0,X2074&gt;=1),"CHECK: price or base unavailable",IF(L2074/(Y2074*(1-X2074))-1&lt;0,"CHECK: price below local base","Ready")))))))))</f>
        <v>On hold</v>
      </c>
      <c r="N2074" s="18">
        <v>19.6</v>
      </c>
      <c r="O2074" s="19">
        <v>0.4</v>
      </c>
      <c r="P2074" s="14">
        <v>0.4</v>
      </c>
      <c r="Q2074" s="20" t="str">
        <f>IF(AND(ISNUMBER(L2074),ISNUMBER(Y2074),Y2074&gt;0,X2074&lt;1),ROUND(L2074/(Y2074*(1-X2074))-1,4),"")</f>
        <v/>
      </c>
      <c r="R2074" s="12">
        <v>0</v>
      </c>
      <c r="S2074" s="13">
        <f>IF(AND(ISNUMBER(E2074),E2074&gt;0,ISNUMBER(F2074)),R2074*(F2074/E2074-1)*(1-'Start Here'!$B$16),0)</f>
        <v>0</v>
      </c>
      <c r="T2074" s="17">
        <f>IF(AND(M2074="Ready",OR(I2074="Approve proposed",AND(I2074="Use my price",AND(ISNUMBER(J2074),J2074&gt;0))),ISNUMBER(L2074),E2074&gt;0),R2074*(L2074/E2074-1)*(1-'Start Here'!$B$16),0)</f>
        <v>0</v>
      </c>
      <c r="U2074" t="str" s="6">
        <v>Missing local vendor</v>
      </c>
      <c r="V2074" t="str" s="21">
        <v>Yes</v>
      </c>
      <c r="W2074" t="str" s="21">
        <v>No</v>
      </c>
      <c r="X2074" s="22">
        <v>0</v>
      </c>
      <c r="Y2074" s="18">
        <v>14</v>
      </c>
      <c r="AB2074" t="str" s="6">
        <v>2026-10-01 10:41:27 UTC</v>
      </c>
      <c r="AC2074" t="str" s="6">
        <v>Local Line cache</v>
      </c>
      <c r="AD2074" s="23">
        <v>1154526</v>
      </c>
      <c r="AE2074" s="23">
        <v>997783</v>
      </c>
      <c r="AF2074" t="str" s="23">
        <v>1154526:997783:herdShare</v>
      </c>
      <c r="AG2074" t="str" s="23">
        <v>No</v>
      </c>
      <c r="AH2074" t="str" s="23">
        <v>No</v>
      </c>
      <c r="AI2074" s="18">
        <v>0</v>
      </c>
    </row>
    <row r="2075" ht="32" customHeight="1">
      <c r="A2075" t="str" s="7">
        <v>MISSING VENDOR</v>
      </c>
      <c r="B2075" t="str" s="7">
        <v>Colombia Finca La Suiza Cafe De Mujer Light Roast Coffee Beans</v>
      </c>
      <c r="C2075" t="str" s="7">
        <v>12 oz bag</v>
      </c>
      <c r="D2075" t="str" s="7">
        <v>CSA Members</v>
      </c>
      <c r="G2075" s="13" t="str">
        <f>IF(AND(ISNUMBER(E2075),ISNUMBER(F2075)),F2075-E2075,"")</f>
        <v/>
      </c>
      <c r="H2075" s="14" t="str">
        <f>IF(AND(ISNUMBER(E2075),E2075&gt;0,ISNUMBER(F2075)),F2075/E2075-1,"")</f>
        <v/>
      </c>
      <c r="I2075" t="str" s="15">
        <v>Hold</v>
      </c>
      <c r="J2075" s="24"/>
      <c r="K2075" t="str" s="15">
        <v/>
      </c>
      <c r="L2075" s="17" t="str">
        <f>IF(AC2075="Local catalog","",IF(AG2075="Yes",IF(ISNUMBER(E2075),E2075,""),IF(I2075="Keep current",IF(ISNUMBER(E2075),E2075,""),IF(AH2075&lt;&gt;"Yes","",IF(I2075="Approve proposed",F2075,IF(AND(I2075="Use my price",AND(ISNUMBER(J2075),J2075&gt;0)),J2075,""))))))</f>
        <v/>
      </c>
      <c r="M2075" t="str" s="7">
        <f>IF(AND(AG2075="Yes",OR(I2075="Approve proposed",I2075="Use my price")),"CHECK: protected price kept current",IF(OR(I2075="Unreviewed",I2075=""),"Pending review",IF(I2075="Hold","On hold",IF(I2075="Keep current",IF(ISNUMBER(E2075),"Kept current","CHECK: no confirmed current price"),IF(AH2075&lt;&gt;"Yes","CHECK: source needs review",IF(AND(I2075="Use my price",NOT(AND(ISNUMBER(J2075),J2075&gt;0))),"CHECK: enter a price above zero",IF(NOT(OR(I2075="Approve proposed",I2075="Use my price")),"CHECK: choose a listed decision",IF(OR(NOT(ISNUMBER(L2075)),L2075&lt;=0,NOT(ISNUMBER(Y2075)),Y2075&lt;=0,X2075&gt;=1),"CHECK: price or base unavailable",IF(L2075/(Y2075*(1-X2075))-1&lt;0,"CHECK: price below local base","Ready")))))))))</f>
        <v>On hold</v>
      </c>
      <c r="N2075" s="18">
        <v>19.6</v>
      </c>
      <c r="O2075" s="19">
        <v>0.4</v>
      </c>
      <c r="Q2075" s="20" t="str">
        <f>IF(AND(ISNUMBER(L2075),ISNUMBER(Y2075),Y2075&gt;0,X2075&lt;1),ROUND(L2075/(Y2075*(1-X2075))-1,4),"")</f>
        <v/>
      </c>
      <c r="R2075" s="12">
        <v>0</v>
      </c>
      <c r="S2075" s="13">
        <f>IF(AND(ISNUMBER(E2075),E2075&gt;0,ISNUMBER(F2075)),R2075*(F2075/E2075-1)*(1-'Start Here'!$B$16),0)</f>
        <v>0</v>
      </c>
      <c r="T2075" s="17">
        <f>IF(AND(M2075="Ready",OR(I2075="Approve proposed",AND(I2075="Use my price",AND(ISNUMBER(J2075),J2075&gt;0))),ISNUMBER(L2075),E2075&gt;0),R2075*(L2075/E2075-1)*(1-'Start Here'!$B$16),0)</f>
        <v>0</v>
      </c>
      <c r="U2075" t="str" s="6">
        <v>No confirmed Local Line price/list; local calculation is reference only; Missing local vendor</v>
      </c>
      <c r="V2075" t="str" s="21">
        <v>Yes</v>
      </c>
      <c r="W2075" t="str" s="21">
        <v>No</v>
      </c>
      <c r="X2075" s="22">
        <v>0</v>
      </c>
      <c r="Y2075" s="18">
        <v>14</v>
      </c>
      <c r="AB2075" t="str" s="6">
        <v/>
      </c>
      <c r="AC2075" t="str" s="6">
        <v>Local calculation only</v>
      </c>
      <c r="AD2075" s="23">
        <v>1154526</v>
      </c>
      <c r="AE2075" s="23">
        <v>997783</v>
      </c>
      <c r="AF2075" t="str" s="23">
        <v>1154526:997783:member</v>
      </c>
      <c r="AG2075" t="str" s="23">
        <v>No</v>
      </c>
      <c r="AH2075" t="str" s="23">
        <v>No</v>
      </c>
      <c r="AI2075" s="18">
        <v>0</v>
      </c>
    </row>
    <row r="2076" ht="32" customHeight="1">
      <c r="A2076" t="str" s="7">
        <v>MISSING VENDOR</v>
      </c>
      <c r="B2076" t="str" s="7">
        <v>Colombia Finca La Suiza Cafe De Mujer Light Roast Coffee Beans</v>
      </c>
      <c r="C2076" t="str" s="7">
        <v>12 oz bag</v>
      </c>
      <c r="D2076" t="str" s="7">
        <v>Guest Basket</v>
      </c>
      <c r="E2076" s="12">
        <v>19.6</v>
      </c>
      <c r="F2076" s="13">
        <v>19.6</v>
      </c>
      <c r="G2076" s="13">
        <f>IF(AND(ISNUMBER(E2076),ISNUMBER(F2076)),F2076-E2076,"")</f>
        <v>0</v>
      </c>
      <c r="H2076" s="14">
        <f>IF(AND(ISNUMBER(E2076),E2076&gt;0,ISNUMBER(F2076)),F2076/E2076-1,"")</f>
        <v>0</v>
      </c>
      <c r="I2076" t="str" s="15">
        <v>Hold</v>
      </c>
      <c r="J2076" s="16"/>
      <c r="K2076" t="str" s="15">
        <v/>
      </c>
      <c r="L2076" s="17" t="str">
        <f>IF(AC2076="Local catalog","",IF(AG2076="Yes",IF(ISNUMBER(E2076),E2076,""),IF(I2076="Keep current",IF(ISNUMBER(E2076),E2076,""),IF(AH2076&lt;&gt;"Yes","",IF(I2076="Approve proposed",F2076,IF(AND(I2076="Use my price",AND(ISNUMBER(J2076),J2076&gt;0)),J2076,""))))))</f>
        <v/>
      </c>
      <c r="M2076" t="str" s="7">
        <f>IF(AND(AG2076="Yes",OR(I2076="Approve proposed",I2076="Use my price")),"CHECK: protected price kept current",IF(OR(I2076="Unreviewed",I2076=""),"Pending review",IF(I2076="Hold","On hold",IF(I2076="Keep current",IF(ISNUMBER(E2076),"Kept current","CHECK: no confirmed current price"),IF(AH2076&lt;&gt;"Yes","CHECK: source needs review",IF(AND(I2076="Use my price",NOT(AND(ISNUMBER(J2076),J2076&gt;0))),"CHECK: enter a price above zero",IF(NOT(OR(I2076="Approve proposed",I2076="Use my price")),"CHECK: choose a listed decision",IF(OR(NOT(ISNUMBER(L2076)),L2076&lt;=0,NOT(ISNUMBER(Y2076)),Y2076&lt;=0,X2076&gt;=1),"CHECK: price or base unavailable",IF(L2076/(Y2076*(1-X2076))-1&lt;0,"CHECK: price below local base","Ready")))))))))</f>
        <v>On hold</v>
      </c>
      <c r="N2076" s="18">
        <v>21.7</v>
      </c>
      <c r="O2076" s="19">
        <v>0.55</v>
      </c>
      <c r="P2076" s="14">
        <v>0.4</v>
      </c>
      <c r="Q2076" s="20" t="str">
        <f>IF(AND(ISNUMBER(L2076),ISNUMBER(Y2076),Y2076&gt;0,X2076&lt;1),ROUND(L2076/(Y2076*(1-X2076))-1,4),"")</f>
        <v/>
      </c>
      <c r="R2076" s="12">
        <v>0</v>
      </c>
      <c r="S2076" s="13">
        <f>IF(AND(ISNUMBER(E2076),E2076&gt;0,ISNUMBER(F2076)),R2076*(F2076/E2076-1)*(1-'Start Here'!$B$16),0)</f>
        <v>0</v>
      </c>
      <c r="T2076" s="17">
        <f>IF(AND(M2076="Ready",OR(I2076="Approve proposed",AND(I2076="Use my price",AND(ISNUMBER(J2076),J2076&gt;0))),ISNUMBER(L2076),E2076&gt;0),R2076*(L2076/E2076-1)*(1-'Start Here'!$B$16),0)</f>
        <v>0</v>
      </c>
      <c r="U2076" t="str" s="6">
        <v>Missing local vendor; Local and Local Line prices differ</v>
      </c>
      <c r="V2076" t="str" s="21">
        <v>Yes</v>
      </c>
      <c r="W2076" t="str" s="21">
        <v>No</v>
      </c>
      <c r="X2076" s="22">
        <v>0</v>
      </c>
      <c r="Y2076" s="18">
        <v>14</v>
      </c>
      <c r="AB2076" t="str" s="6">
        <v>2026-10-01 10:41:27 UTC</v>
      </c>
      <c r="AC2076" t="str" s="6">
        <v>Local Line cache</v>
      </c>
      <c r="AD2076" s="23">
        <v>1154526</v>
      </c>
      <c r="AE2076" s="23">
        <v>997783</v>
      </c>
      <c r="AF2076" t="str" s="23">
        <v>1154526:997783:guest</v>
      </c>
      <c r="AG2076" t="str" s="23">
        <v>No</v>
      </c>
      <c r="AH2076" t="str" s="23">
        <v>No</v>
      </c>
      <c r="AI2076" s="18">
        <v>0</v>
      </c>
    </row>
    <row r="2077" ht="32" customHeight="1">
      <c r="A2077" t="str" s="7">
        <v>MISSING VENDOR</v>
      </c>
      <c r="B2077" t="str" s="7">
        <v>Colombia Finca La Suiza Cafe De Mujer Light Roast Coffee Beans</v>
      </c>
      <c r="C2077" t="str" s="7">
        <v>12 oz bag</v>
      </c>
      <c r="D2077" t="str" s="7">
        <v>SNAP</v>
      </c>
      <c r="E2077" s="12">
        <v>19.6</v>
      </c>
      <c r="F2077" s="13">
        <v>19.6</v>
      </c>
      <c r="G2077" s="13">
        <f>IF(AND(ISNUMBER(E2077),ISNUMBER(F2077)),F2077-E2077,"")</f>
        <v>0</v>
      </c>
      <c r="H2077" s="14">
        <f>IF(AND(ISNUMBER(E2077),E2077&gt;0,ISNUMBER(F2077)),F2077/E2077-1,"")</f>
        <v>0</v>
      </c>
      <c r="I2077" t="str" s="15">
        <v>Keep current</v>
      </c>
      <c r="J2077" s="16"/>
      <c r="K2077" t="str" s="15">
        <v/>
      </c>
      <c r="L2077" s="17">
        <f>IF(AC2077="Local catalog","",IF(AG2077="Yes",IF(ISNUMBER(E2077),E2077,""),IF(I2077="Keep current",IF(ISNUMBER(E2077),E2077,""),IF(AH2077&lt;&gt;"Yes","",IF(I2077="Approve proposed",F2077,IF(AND(I2077="Use my price",AND(ISNUMBER(J2077),J2077&gt;0)),J2077,""))))))</f>
        <v>19.6</v>
      </c>
      <c r="M2077" t="str" s="7">
        <f>IF(AND(AG2077="Yes",OR(I2077="Approve proposed",I2077="Use my price")),"CHECK: protected price kept current",IF(OR(I2077="Unreviewed",I2077=""),"Pending review",IF(I2077="Hold","On hold",IF(I2077="Keep current",IF(ISNUMBER(E2077),"Kept current","CHECK: no confirmed current price"),IF(AH2077&lt;&gt;"Yes","CHECK: source needs review",IF(AND(I2077="Use my price",NOT(AND(ISNUMBER(J2077),J2077&gt;0))),"CHECK: enter a price above zero",IF(NOT(OR(I2077="Approve proposed",I2077="Use my price")),"CHECK: choose a listed decision",IF(OR(NOT(ISNUMBER(L2077)),L2077&lt;=0,NOT(ISNUMBER(Y2077)),Y2077&lt;=0,X2077&gt;=1),"CHECK: price or base unavailable",IF(L2077/(Y2077*(1-X2077))-1&lt;0,"CHECK: price below local base","Ready")))))))))</f>
        <v>Kept current</v>
      </c>
      <c r="N2077" s="18">
        <v>19.6</v>
      </c>
      <c r="O2077" s="19">
        <v>0.4</v>
      </c>
      <c r="P2077" s="14">
        <v>0.4</v>
      </c>
      <c r="Q2077" s="20">
        <f>IF(AND(ISNUMBER(L2077),ISNUMBER(Y2077),Y2077&gt;0,X2077&lt;1),ROUND(L2077/(Y2077*(1-X2077))-1,4),"")</f>
        <v>0.4</v>
      </c>
      <c r="R2077" s="12">
        <v>0</v>
      </c>
      <c r="S2077" s="13">
        <f>IF(AND(ISNUMBER(E2077),E2077&gt;0,ISNUMBER(F2077)),R2077*(F2077/E2077-1)*(1-'Start Here'!$B$16),0)</f>
        <v>0</v>
      </c>
      <c r="T2077" s="17">
        <f>IF(AND(M2077="Ready",OR(I2077="Approve proposed",AND(I2077="Use my price",AND(ISNUMBER(J2077),J2077&gt;0))),ISNUMBER(L2077),E2077&gt;0),R2077*(L2077/E2077-1)*(1-'Start Here'!$B$16),0)</f>
        <v>0</v>
      </c>
      <c r="U2077" t="str" s="6">
        <v>SNAP: preserve existing selling price; Missing local vendor</v>
      </c>
      <c r="V2077" t="str" s="21">
        <v>Yes</v>
      </c>
      <c r="W2077" t="str" s="21">
        <v>No</v>
      </c>
      <c r="X2077" s="22">
        <v>0</v>
      </c>
      <c r="Y2077" s="18">
        <v>14</v>
      </c>
      <c r="AB2077" t="str" s="6">
        <v>2026-10-01 10:41:27 UTC</v>
      </c>
      <c r="AC2077" t="str" s="6">
        <v>Local Line cache</v>
      </c>
      <c r="AD2077" s="23">
        <v>1154526</v>
      </c>
      <c r="AE2077" s="23">
        <v>997783</v>
      </c>
      <c r="AF2077" t="str" s="23">
        <v>1154526:997783:snap</v>
      </c>
      <c r="AG2077" t="str" s="23">
        <v>Yes</v>
      </c>
      <c r="AH2077" t="str" s="23">
        <v>No</v>
      </c>
      <c r="AI2077" s="18">
        <v>0</v>
      </c>
    </row>
    <row r="2078" ht="32" customHeight="1">
      <c r="A2078" t="str" s="7">
        <v>MISSING VENDOR</v>
      </c>
      <c r="B2078" t="str" s="7">
        <v>Colombia Finca La Suiza Cafe De Mujer Light Roast Ground Coffee</v>
      </c>
      <c r="C2078" t="str" s="7">
        <v>12 oz bag</v>
      </c>
      <c r="D2078" t="str" s="7">
        <v>Herd Share Members</v>
      </c>
      <c r="E2078" s="12">
        <v>19.6</v>
      </c>
      <c r="F2078" s="13">
        <v>19.6</v>
      </c>
      <c r="G2078" s="13">
        <f>IF(AND(ISNUMBER(E2078),ISNUMBER(F2078)),F2078-E2078,"")</f>
        <v>0</v>
      </c>
      <c r="H2078" s="14">
        <f>IF(AND(ISNUMBER(E2078),E2078&gt;0,ISNUMBER(F2078)),F2078/E2078-1,"")</f>
        <v>0</v>
      </c>
      <c r="I2078" t="str" s="15">
        <v>Hold</v>
      </c>
      <c r="J2078" s="16"/>
      <c r="K2078" t="str" s="15">
        <v/>
      </c>
      <c r="L2078" s="17" t="str">
        <f>IF(AC2078="Local catalog","",IF(AG2078="Yes",IF(ISNUMBER(E2078),E2078,""),IF(I2078="Keep current",IF(ISNUMBER(E2078),E2078,""),IF(AH2078&lt;&gt;"Yes","",IF(I2078="Approve proposed",F2078,IF(AND(I2078="Use my price",AND(ISNUMBER(J2078),J2078&gt;0)),J2078,""))))))</f>
        <v/>
      </c>
      <c r="M2078" t="str" s="7">
        <f>IF(AND(AG2078="Yes",OR(I2078="Approve proposed",I2078="Use my price")),"CHECK: protected price kept current",IF(OR(I2078="Unreviewed",I2078=""),"Pending review",IF(I2078="Hold","On hold",IF(I2078="Keep current",IF(ISNUMBER(E2078),"Kept current","CHECK: no confirmed current price"),IF(AH2078&lt;&gt;"Yes","CHECK: source needs review",IF(AND(I2078="Use my price",NOT(AND(ISNUMBER(J2078),J2078&gt;0))),"CHECK: enter a price above zero",IF(NOT(OR(I2078="Approve proposed",I2078="Use my price")),"CHECK: choose a listed decision",IF(OR(NOT(ISNUMBER(L2078)),L2078&lt;=0,NOT(ISNUMBER(Y2078)),Y2078&lt;=0,X2078&gt;=1),"CHECK: price or base unavailable",IF(L2078/(Y2078*(1-X2078))-1&lt;0,"CHECK: price below local base","Ready")))))))))</f>
        <v>On hold</v>
      </c>
      <c r="N2078" s="18">
        <v>19.6</v>
      </c>
      <c r="O2078" s="19">
        <v>0.4</v>
      </c>
      <c r="P2078" s="14">
        <v>0.4</v>
      </c>
      <c r="Q2078" s="20" t="str">
        <f>IF(AND(ISNUMBER(L2078),ISNUMBER(Y2078),Y2078&gt;0,X2078&lt;1),ROUND(L2078/(Y2078*(1-X2078))-1,4),"")</f>
        <v/>
      </c>
      <c r="R2078" s="12">
        <v>0</v>
      </c>
      <c r="S2078" s="13">
        <f>IF(AND(ISNUMBER(E2078),E2078&gt;0,ISNUMBER(F2078)),R2078*(F2078/E2078-1)*(1-'Start Here'!$B$16),0)</f>
        <v>0</v>
      </c>
      <c r="T2078" s="17">
        <f>IF(AND(M2078="Ready",OR(I2078="Approve proposed",AND(I2078="Use my price",AND(ISNUMBER(J2078),J2078&gt;0))),ISNUMBER(L2078),E2078&gt;0),R2078*(L2078/E2078-1)*(1-'Start Here'!$B$16),0)</f>
        <v>0</v>
      </c>
      <c r="U2078" t="str" s="6">
        <v>Missing local vendor</v>
      </c>
      <c r="V2078" t="str" s="21">
        <v>Yes</v>
      </c>
      <c r="W2078" t="str" s="21">
        <v>No</v>
      </c>
      <c r="X2078" s="22">
        <v>0</v>
      </c>
      <c r="Y2078" s="18">
        <v>14</v>
      </c>
      <c r="AB2078" t="str" s="6">
        <v>2026-10-01 10:41:27 UTC</v>
      </c>
      <c r="AC2078" t="str" s="6">
        <v>Local Line cache</v>
      </c>
      <c r="AD2078" s="23">
        <v>1154528</v>
      </c>
      <c r="AE2078" s="23">
        <v>997785</v>
      </c>
      <c r="AF2078" t="str" s="23">
        <v>1154528:997785:herdShare</v>
      </c>
      <c r="AG2078" t="str" s="23">
        <v>No</v>
      </c>
      <c r="AH2078" t="str" s="23">
        <v>No</v>
      </c>
      <c r="AI2078" s="18">
        <v>0</v>
      </c>
    </row>
    <row r="2079" ht="32" customHeight="1">
      <c r="A2079" t="str" s="7">
        <v>MISSING VENDOR</v>
      </c>
      <c r="B2079" t="str" s="7">
        <v>Colombia Finca La Suiza Cafe De Mujer Light Roast Ground Coffee</v>
      </c>
      <c r="C2079" t="str" s="7">
        <v>12 oz bag</v>
      </c>
      <c r="D2079" t="str" s="7">
        <v>CSA Members</v>
      </c>
      <c r="G2079" s="13" t="str">
        <f>IF(AND(ISNUMBER(E2079),ISNUMBER(F2079)),F2079-E2079,"")</f>
        <v/>
      </c>
      <c r="H2079" s="14" t="str">
        <f>IF(AND(ISNUMBER(E2079),E2079&gt;0,ISNUMBER(F2079)),F2079/E2079-1,"")</f>
        <v/>
      </c>
      <c r="I2079" t="str" s="15">
        <v>Hold</v>
      </c>
      <c r="J2079" s="24"/>
      <c r="K2079" t="str" s="15">
        <v/>
      </c>
      <c r="L2079" s="17" t="str">
        <f>IF(AC2079="Local catalog","",IF(AG2079="Yes",IF(ISNUMBER(E2079),E2079,""),IF(I2079="Keep current",IF(ISNUMBER(E2079),E2079,""),IF(AH2079&lt;&gt;"Yes","",IF(I2079="Approve proposed",F2079,IF(AND(I2079="Use my price",AND(ISNUMBER(J2079),J2079&gt;0)),J2079,""))))))</f>
        <v/>
      </c>
      <c r="M2079" t="str" s="7">
        <f>IF(AND(AG2079="Yes",OR(I2079="Approve proposed",I2079="Use my price")),"CHECK: protected price kept current",IF(OR(I2079="Unreviewed",I2079=""),"Pending review",IF(I2079="Hold","On hold",IF(I2079="Keep current",IF(ISNUMBER(E2079),"Kept current","CHECK: no confirmed current price"),IF(AH2079&lt;&gt;"Yes","CHECK: source needs review",IF(AND(I2079="Use my price",NOT(AND(ISNUMBER(J2079),J2079&gt;0))),"CHECK: enter a price above zero",IF(NOT(OR(I2079="Approve proposed",I2079="Use my price")),"CHECK: choose a listed decision",IF(OR(NOT(ISNUMBER(L2079)),L2079&lt;=0,NOT(ISNUMBER(Y2079)),Y2079&lt;=0,X2079&gt;=1),"CHECK: price or base unavailable",IF(L2079/(Y2079*(1-X2079))-1&lt;0,"CHECK: price below local base","Ready")))))))))</f>
        <v>On hold</v>
      </c>
      <c r="N2079" s="18">
        <v>19.6</v>
      </c>
      <c r="O2079" s="19">
        <v>0.4</v>
      </c>
      <c r="Q2079" s="20" t="str">
        <f>IF(AND(ISNUMBER(L2079),ISNUMBER(Y2079),Y2079&gt;0,X2079&lt;1),ROUND(L2079/(Y2079*(1-X2079))-1,4),"")</f>
        <v/>
      </c>
      <c r="R2079" s="12">
        <v>0</v>
      </c>
      <c r="S2079" s="13">
        <f>IF(AND(ISNUMBER(E2079),E2079&gt;0,ISNUMBER(F2079)),R2079*(F2079/E2079-1)*(1-'Start Here'!$B$16),0)</f>
        <v>0</v>
      </c>
      <c r="T2079" s="17">
        <f>IF(AND(M2079="Ready",OR(I2079="Approve proposed",AND(I2079="Use my price",AND(ISNUMBER(J2079),J2079&gt;0))),ISNUMBER(L2079),E2079&gt;0),R2079*(L2079/E2079-1)*(1-'Start Here'!$B$16),0)</f>
        <v>0</v>
      </c>
      <c r="U2079" t="str" s="6">
        <v>No confirmed Local Line price/list; local calculation is reference only; Missing local vendor</v>
      </c>
      <c r="V2079" t="str" s="21">
        <v>Yes</v>
      </c>
      <c r="W2079" t="str" s="21">
        <v>No</v>
      </c>
      <c r="X2079" s="22">
        <v>0</v>
      </c>
      <c r="Y2079" s="18">
        <v>14</v>
      </c>
      <c r="AB2079" t="str" s="6">
        <v/>
      </c>
      <c r="AC2079" t="str" s="6">
        <v>Local calculation only</v>
      </c>
      <c r="AD2079" s="23">
        <v>1154528</v>
      </c>
      <c r="AE2079" s="23">
        <v>997785</v>
      </c>
      <c r="AF2079" t="str" s="23">
        <v>1154528:997785:member</v>
      </c>
      <c r="AG2079" t="str" s="23">
        <v>No</v>
      </c>
      <c r="AH2079" t="str" s="23">
        <v>No</v>
      </c>
      <c r="AI2079" s="18">
        <v>0</v>
      </c>
    </row>
    <row r="2080" ht="32" customHeight="1">
      <c r="A2080" t="str" s="7">
        <v>MISSING VENDOR</v>
      </c>
      <c r="B2080" t="str" s="7">
        <v>Colombia Finca La Suiza Cafe De Mujer Light Roast Ground Coffee</v>
      </c>
      <c r="C2080" t="str" s="7">
        <v>12 oz bag</v>
      </c>
      <c r="D2080" t="str" s="7">
        <v>Guest Basket</v>
      </c>
      <c r="E2080" s="12">
        <v>19.6</v>
      </c>
      <c r="F2080" s="13">
        <v>19.6</v>
      </c>
      <c r="G2080" s="13">
        <f>IF(AND(ISNUMBER(E2080),ISNUMBER(F2080)),F2080-E2080,"")</f>
        <v>0</v>
      </c>
      <c r="H2080" s="14">
        <f>IF(AND(ISNUMBER(E2080),E2080&gt;0,ISNUMBER(F2080)),F2080/E2080-1,"")</f>
        <v>0</v>
      </c>
      <c r="I2080" t="str" s="15">
        <v>Hold</v>
      </c>
      <c r="J2080" s="16"/>
      <c r="K2080" t="str" s="15">
        <v/>
      </c>
      <c r="L2080" s="17" t="str">
        <f>IF(AC2080="Local catalog","",IF(AG2080="Yes",IF(ISNUMBER(E2080),E2080,""),IF(I2080="Keep current",IF(ISNUMBER(E2080),E2080,""),IF(AH2080&lt;&gt;"Yes","",IF(I2080="Approve proposed",F2080,IF(AND(I2080="Use my price",AND(ISNUMBER(J2080),J2080&gt;0)),J2080,""))))))</f>
        <v/>
      </c>
      <c r="M2080" t="str" s="7">
        <f>IF(AND(AG2080="Yes",OR(I2080="Approve proposed",I2080="Use my price")),"CHECK: protected price kept current",IF(OR(I2080="Unreviewed",I2080=""),"Pending review",IF(I2080="Hold","On hold",IF(I2080="Keep current",IF(ISNUMBER(E2080),"Kept current","CHECK: no confirmed current price"),IF(AH2080&lt;&gt;"Yes","CHECK: source needs review",IF(AND(I2080="Use my price",NOT(AND(ISNUMBER(J2080),J2080&gt;0))),"CHECK: enter a price above zero",IF(NOT(OR(I2080="Approve proposed",I2080="Use my price")),"CHECK: choose a listed decision",IF(OR(NOT(ISNUMBER(L2080)),L2080&lt;=0,NOT(ISNUMBER(Y2080)),Y2080&lt;=0,X2080&gt;=1),"CHECK: price or base unavailable",IF(L2080/(Y2080*(1-X2080))-1&lt;0,"CHECK: price below local base","Ready")))))))))</f>
        <v>On hold</v>
      </c>
      <c r="N2080" s="18">
        <v>21.7</v>
      </c>
      <c r="O2080" s="19">
        <v>0.55</v>
      </c>
      <c r="P2080" s="14">
        <v>0.4</v>
      </c>
      <c r="Q2080" s="20" t="str">
        <f>IF(AND(ISNUMBER(L2080),ISNUMBER(Y2080),Y2080&gt;0,X2080&lt;1),ROUND(L2080/(Y2080*(1-X2080))-1,4),"")</f>
        <v/>
      </c>
      <c r="R2080" s="12">
        <v>0</v>
      </c>
      <c r="S2080" s="13">
        <f>IF(AND(ISNUMBER(E2080),E2080&gt;0,ISNUMBER(F2080)),R2080*(F2080/E2080-1)*(1-'Start Here'!$B$16),0)</f>
        <v>0</v>
      </c>
      <c r="T2080" s="17">
        <f>IF(AND(M2080="Ready",OR(I2080="Approve proposed",AND(I2080="Use my price",AND(ISNUMBER(J2080),J2080&gt;0))),ISNUMBER(L2080),E2080&gt;0),R2080*(L2080/E2080-1)*(1-'Start Here'!$B$16),0)</f>
        <v>0</v>
      </c>
      <c r="U2080" t="str" s="6">
        <v>Missing local vendor; Local and Local Line prices differ</v>
      </c>
      <c r="V2080" t="str" s="21">
        <v>Yes</v>
      </c>
      <c r="W2080" t="str" s="21">
        <v>No</v>
      </c>
      <c r="X2080" s="22">
        <v>0</v>
      </c>
      <c r="Y2080" s="18">
        <v>14</v>
      </c>
      <c r="AB2080" t="str" s="6">
        <v>2026-10-01 10:41:27 UTC</v>
      </c>
      <c r="AC2080" t="str" s="6">
        <v>Local Line cache</v>
      </c>
      <c r="AD2080" s="23">
        <v>1154528</v>
      </c>
      <c r="AE2080" s="23">
        <v>997785</v>
      </c>
      <c r="AF2080" t="str" s="23">
        <v>1154528:997785:guest</v>
      </c>
      <c r="AG2080" t="str" s="23">
        <v>No</v>
      </c>
      <c r="AH2080" t="str" s="23">
        <v>No</v>
      </c>
      <c r="AI2080" s="18">
        <v>0</v>
      </c>
    </row>
    <row r="2081" ht="32" customHeight="1">
      <c r="A2081" t="str" s="7">
        <v>MISSING VENDOR</v>
      </c>
      <c r="B2081" t="str" s="7">
        <v>Colombia Finca La Suiza Cafe De Mujer Light Roast Ground Coffee</v>
      </c>
      <c r="C2081" t="str" s="7">
        <v>12 oz bag</v>
      </c>
      <c r="D2081" t="str" s="7">
        <v>SNAP</v>
      </c>
      <c r="E2081" s="12">
        <v>19.6</v>
      </c>
      <c r="F2081" s="13">
        <v>19.6</v>
      </c>
      <c r="G2081" s="13">
        <f>IF(AND(ISNUMBER(E2081),ISNUMBER(F2081)),F2081-E2081,"")</f>
        <v>0</v>
      </c>
      <c r="H2081" s="14">
        <f>IF(AND(ISNUMBER(E2081),E2081&gt;0,ISNUMBER(F2081)),F2081/E2081-1,"")</f>
        <v>0</v>
      </c>
      <c r="I2081" t="str" s="15">
        <v>Keep current</v>
      </c>
      <c r="J2081" s="16"/>
      <c r="K2081" t="str" s="15">
        <v/>
      </c>
      <c r="L2081" s="17">
        <f>IF(AC2081="Local catalog","",IF(AG2081="Yes",IF(ISNUMBER(E2081),E2081,""),IF(I2081="Keep current",IF(ISNUMBER(E2081),E2081,""),IF(AH2081&lt;&gt;"Yes","",IF(I2081="Approve proposed",F2081,IF(AND(I2081="Use my price",AND(ISNUMBER(J2081),J2081&gt;0)),J2081,""))))))</f>
        <v>19.6</v>
      </c>
      <c r="M2081" t="str" s="7">
        <f>IF(AND(AG2081="Yes",OR(I2081="Approve proposed",I2081="Use my price")),"CHECK: protected price kept current",IF(OR(I2081="Unreviewed",I2081=""),"Pending review",IF(I2081="Hold","On hold",IF(I2081="Keep current",IF(ISNUMBER(E2081),"Kept current","CHECK: no confirmed current price"),IF(AH2081&lt;&gt;"Yes","CHECK: source needs review",IF(AND(I2081="Use my price",NOT(AND(ISNUMBER(J2081),J2081&gt;0))),"CHECK: enter a price above zero",IF(NOT(OR(I2081="Approve proposed",I2081="Use my price")),"CHECK: choose a listed decision",IF(OR(NOT(ISNUMBER(L2081)),L2081&lt;=0,NOT(ISNUMBER(Y2081)),Y2081&lt;=0,X2081&gt;=1),"CHECK: price or base unavailable",IF(L2081/(Y2081*(1-X2081))-1&lt;0,"CHECK: price below local base","Ready")))))))))</f>
        <v>Kept current</v>
      </c>
      <c r="N2081" s="18">
        <v>19.6</v>
      </c>
      <c r="O2081" s="19">
        <v>0.4</v>
      </c>
      <c r="P2081" s="14">
        <v>0.4</v>
      </c>
      <c r="Q2081" s="20">
        <f>IF(AND(ISNUMBER(L2081),ISNUMBER(Y2081),Y2081&gt;0,X2081&lt;1),ROUND(L2081/(Y2081*(1-X2081))-1,4),"")</f>
        <v>0.4</v>
      </c>
      <c r="R2081" s="12">
        <v>0</v>
      </c>
      <c r="S2081" s="13">
        <f>IF(AND(ISNUMBER(E2081),E2081&gt;0,ISNUMBER(F2081)),R2081*(F2081/E2081-1)*(1-'Start Here'!$B$16),0)</f>
        <v>0</v>
      </c>
      <c r="T2081" s="17">
        <f>IF(AND(M2081="Ready",OR(I2081="Approve proposed",AND(I2081="Use my price",AND(ISNUMBER(J2081),J2081&gt;0))),ISNUMBER(L2081),E2081&gt;0),R2081*(L2081/E2081-1)*(1-'Start Here'!$B$16),0)</f>
        <v>0</v>
      </c>
      <c r="U2081" t="str" s="6">
        <v>SNAP: preserve existing selling price; Missing local vendor</v>
      </c>
      <c r="V2081" t="str" s="21">
        <v>Yes</v>
      </c>
      <c r="W2081" t="str" s="21">
        <v>No</v>
      </c>
      <c r="X2081" s="22">
        <v>0</v>
      </c>
      <c r="Y2081" s="18">
        <v>14</v>
      </c>
      <c r="AB2081" t="str" s="6">
        <v>2026-10-01 10:41:27 UTC</v>
      </c>
      <c r="AC2081" t="str" s="6">
        <v>Local Line cache</v>
      </c>
      <c r="AD2081" s="23">
        <v>1154528</v>
      </c>
      <c r="AE2081" s="23">
        <v>997785</v>
      </c>
      <c r="AF2081" t="str" s="23">
        <v>1154528:997785:snap</v>
      </c>
      <c r="AG2081" t="str" s="23">
        <v>Yes</v>
      </c>
      <c r="AH2081" t="str" s="23">
        <v>No</v>
      </c>
      <c r="AI2081" s="18">
        <v>0</v>
      </c>
    </row>
    <row r="2082" ht="32" customHeight="1">
      <c r="A2082" t="str" s="7">
        <v>MISSING VENDOR</v>
      </c>
      <c r="B2082" t="str" s="7">
        <v>Crisphead Lettuce</v>
      </c>
      <c r="C2082" t="str" s="7">
        <v>each</v>
      </c>
      <c r="D2082" t="str" s="7">
        <v>Herd Share Members</v>
      </c>
      <c r="E2082" s="12">
        <v>3</v>
      </c>
      <c r="F2082" s="13">
        <v>3</v>
      </c>
      <c r="G2082" s="13">
        <f>IF(AND(ISNUMBER(E2082),ISNUMBER(F2082)),F2082-E2082,"")</f>
        <v>0</v>
      </c>
      <c r="H2082" s="14">
        <f>IF(AND(ISNUMBER(E2082),E2082&gt;0,ISNUMBER(F2082)),F2082/E2082-1,"")</f>
        <v>0</v>
      </c>
      <c r="I2082" t="str" s="15">
        <v>Hold</v>
      </c>
      <c r="J2082" s="16"/>
      <c r="K2082" t="str" s="15">
        <v/>
      </c>
      <c r="L2082" s="17" t="str">
        <f>IF(AC2082="Local catalog","",IF(AG2082="Yes",IF(ISNUMBER(E2082),E2082,""),IF(I2082="Keep current",IF(ISNUMBER(E2082),E2082,""),IF(AH2082&lt;&gt;"Yes","",IF(I2082="Approve proposed",F2082,IF(AND(I2082="Use my price",AND(ISNUMBER(J2082),J2082&gt;0)),J2082,""))))))</f>
        <v/>
      </c>
      <c r="M2082" t="str" s="7">
        <f>IF(AND(AG2082="Yes",OR(I2082="Approve proposed",I2082="Use my price")),"CHECK: protected price kept current",IF(OR(I2082="Unreviewed",I2082=""),"Pending review",IF(I2082="Hold","On hold",IF(I2082="Keep current",IF(ISNUMBER(E2082),"Kept current","CHECK: no confirmed current price"),IF(AH2082&lt;&gt;"Yes","CHECK: source needs review",IF(AND(I2082="Use my price",NOT(AND(ISNUMBER(J2082),J2082&gt;0))),"CHECK: enter a price above zero",IF(NOT(OR(I2082="Approve proposed",I2082="Use my price")),"CHECK: choose a listed decision",IF(OR(NOT(ISNUMBER(L2082)),L2082&lt;=0,NOT(ISNUMBER(Y2082)),Y2082&lt;=0,X2082&gt;=1),"CHECK: price or base unavailable",IF(L2082/(Y2082*(1-X2082))-1&lt;0,"CHECK: price below local base","Ready")))))))))</f>
        <v>On hold</v>
      </c>
      <c r="N2082" s="18">
        <v>4.9</v>
      </c>
      <c r="O2082" s="19">
        <v>0.4</v>
      </c>
      <c r="P2082" s="14">
        <v>-0.1429</v>
      </c>
      <c r="Q2082" s="20" t="str">
        <f>IF(AND(ISNUMBER(L2082),ISNUMBER(Y2082),Y2082&gt;0,X2082&lt;1),ROUND(L2082/(Y2082*(1-X2082))-1,4),"")</f>
        <v/>
      </c>
      <c r="R2082" s="12">
        <v>0</v>
      </c>
      <c r="S2082" s="13">
        <f>IF(AND(ISNUMBER(E2082),E2082&gt;0,ISNUMBER(F2082)),R2082*(F2082/E2082-1)*(1-'Start Here'!$B$16),0)</f>
        <v>0</v>
      </c>
      <c r="T2082" s="17">
        <f>IF(AND(M2082="Ready",OR(I2082="Approve proposed",AND(I2082="Use my price",AND(ISNUMBER(J2082),J2082&gt;0))),ISNUMBER(L2082),E2082&gt;0),R2082*(L2082/E2082-1)*(1-'Start Here'!$B$16),0)</f>
        <v>0</v>
      </c>
      <c r="U2082" t="str" s="6">
        <v>Missing local vendor; Local and Local Line prices differ; Proposed price is below local base; requires review; Currently hidden; do not activate automatically</v>
      </c>
      <c r="V2082" t="str" s="21">
        <v>No</v>
      </c>
      <c r="W2082" t="str" s="21">
        <v>No</v>
      </c>
      <c r="X2082" s="22">
        <v>0</v>
      </c>
      <c r="Y2082" s="18">
        <v>3.5</v>
      </c>
      <c r="AB2082" t="str" s="6">
        <v>2026-10-01 10:41:27 UTC</v>
      </c>
      <c r="AC2082" t="str" s="6">
        <v>Local Line cache</v>
      </c>
      <c r="AD2082" s="23">
        <v>805885</v>
      </c>
      <c r="AE2082" s="23">
        <v>526943</v>
      </c>
      <c r="AF2082" t="str" s="23">
        <v>805885:526943:herdShare</v>
      </c>
      <c r="AG2082" t="str" s="23">
        <v>No</v>
      </c>
      <c r="AH2082" t="str" s="23">
        <v>No</v>
      </c>
      <c r="AI2082" s="18">
        <v>0</v>
      </c>
    </row>
    <row r="2083" ht="32" customHeight="1">
      <c r="A2083" t="str" s="7">
        <v>MISSING VENDOR</v>
      </c>
      <c r="B2083" t="str" s="7">
        <v>Crisphead Lettuce</v>
      </c>
      <c r="C2083" t="str" s="7">
        <v>each</v>
      </c>
      <c r="D2083" t="str" s="7">
        <v>CSA Members</v>
      </c>
      <c r="E2083" s="12">
        <v>3</v>
      </c>
      <c r="F2083" s="13">
        <v>3</v>
      </c>
      <c r="G2083" s="13">
        <f>IF(AND(ISNUMBER(E2083),ISNUMBER(F2083)),F2083-E2083,"")</f>
        <v>0</v>
      </c>
      <c r="H2083" s="14">
        <f>IF(AND(ISNUMBER(E2083),E2083&gt;0,ISNUMBER(F2083)),F2083/E2083-1,"")</f>
        <v>0</v>
      </c>
      <c r="I2083" t="str" s="15">
        <v>Hold</v>
      </c>
      <c r="J2083" s="16"/>
      <c r="K2083" t="str" s="15">
        <v/>
      </c>
      <c r="L2083" s="17" t="str">
        <f>IF(AC2083="Local catalog","",IF(AG2083="Yes",IF(ISNUMBER(E2083),E2083,""),IF(I2083="Keep current",IF(ISNUMBER(E2083),E2083,""),IF(AH2083&lt;&gt;"Yes","",IF(I2083="Approve proposed",F2083,IF(AND(I2083="Use my price",AND(ISNUMBER(J2083),J2083&gt;0)),J2083,""))))))</f>
        <v/>
      </c>
      <c r="M2083" t="str" s="7">
        <f>IF(AND(AG2083="Yes",OR(I2083="Approve proposed",I2083="Use my price")),"CHECK: protected price kept current",IF(OR(I2083="Unreviewed",I2083=""),"Pending review",IF(I2083="Hold","On hold",IF(I2083="Keep current",IF(ISNUMBER(E2083),"Kept current","CHECK: no confirmed current price"),IF(AH2083&lt;&gt;"Yes","CHECK: source needs review",IF(AND(I2083="Use my price",NOT(AND(ISNUMBER(J2083),J2083&gt;0))),"CHECK: enter a price above zero",IF(NOT(OR(I2083="Approve proposed",I2083="Use my price")),"CHECK: choose a listed decision",IF(OR(NOT(ISNUMBER(L2083)),L2083&lt;=0,NOT(ISNUMBER(Y2083)),Y2083&lt;=0,X2083&gt;=1),"CHECK: price or base unavailable",IF(L2083/(Y2083*(1-X2083))-1&lt;0,"CHECK: price below local base","Ready")))))))))</f>
        <v>On hold</v>
      </c>
      <c r="N2083" s="18">
        <v>4.9</v>
      </c>
      <c r="O2083" s="19">
        <v>0.4</v>
      </c>
      <c r="P2083" s="14">
        <v>-0.1429</v>
      </c>
      <c r="Q2083" s="20" t="str">
        <f>IF(AND(ISNUMBER(L2083),ISNUMBER(Y2083),Y2083&gt;0,X2083&lt;1),ROUND(L2083/(Y2083*(1-X2083))-1,4),"")</f>
        <v/>
      </c>
      <c r="R2083" s="12">
        <v>0</v>
      </c>
      <c r="S2083" s="13">
        <f>IF(AND(ISNUMBER(E2083),E2083&gt;0,ISNUMBER(F2083)),R2083*(F2083/E2083-1)*(1-'Start Here'!$B$16),0)</f>
        <v>0</v>
      </c>
      <c r="T2083" s="17">
        <f>IF(AND(M2083="Ready",OR(I2083="Approve proposed",AND(I2083="Use my price",AND(ISNUMBER(J2083),J2083&gt;0))),ISNUMBER(L2083),E2083&gt;0),R2083*(L2083/E2083-1)*(1-'Start Here'!$B$16),0)</f>
        <v>0</v>
      </c>
      <c r="U2083" t="str" s="6">
        <v>Missing local vendor; Local and Local Line prices differ; Proposed price is below local base; requires review; Currently hidden; do not activate automatically</v>
      </c>
      <c r="V2083" t="str" s="21">
        <v>No</v>
      </c>
      <c r="W2083" t="str" s="21">
        <v>No</v>
      </c>
      <c r="X2083" s="22">
        <v>0</v>
      </c>
      <c r="Y2083" s="18">
        <v>3.5</v>
      </c>
      <c r="AB2083" t="str" s="6">
        <v>2026-10-01 10:41:27 UTC</v>
      </c>
      <c r="AC2083" t="str" s="6">
        <v>Local Line cache</v>
      </c>
      <c r="AD2083" s="23">
        <v>805885</v>
      </c>
      <c r="AE2083" s="23">
        <v>526943</v>
      </c>
      <c r="AF2083" t="str" s="23">
        <v>805885:526943:member</v>
      </c>
      <c r="AG2083" t="str" s="23">
        <v>No</v>
      </c>
      <c r="AH2083" t="str" s="23">
        <v>No</v>
      </c>
      <c r="AI2083" s="18">
        <v>0</v>
      </c>
    </row>
    <row r="2084" ht="32" customHeight="1">
      <c r="A2084" t="str" s="7">
        <v>MISSING VENDOR</v>
      </c>
      <c r="B2084" t="str" s="7">
        <v>Crisphead Lettuce</v>
      </c>
      <c r="C2084" t="str" s="7">
        <v>each</v>
      </c>
      <c r="D2084" t="str" s="7">
        <v>Guest Basket</v>
      </c>
      <c r="G2084" s="13" t="str">
        <f>IF(AND(ISNUMBER(E2084),ISNUMBER(F2084)),F2084-E2084,"")</f>
        <v/>
      </c>
      <c r="H2084" s="14" t="str">
        <f>IF(AND(ISNUMBER(E2084),E2084&gt;0,ISNUMBER(F2084)),F2084/E2084-1,"")</f>
        <v/>
      </c>
      <c r="I2084" t="str" s="15">
        <v>Hold</v>
      </c>
      <c r="J2084" s="24"/>
      <c r="K2084" t="str" s="15">
        <v/>
      </c>
      <c r="L2084" s="17" t="str">
        <f>IF(AC2084="Local catalog","",IF(AG2084="Yes",IF(ISNUMBER(E2084),E2084,""),IF(I2084="Keep current",IF(ISNUMBER(E2084),E2084,""),IF(AH2084&lt;&gt;"Yes","",IF(I2084="Approve proposed",F2084,IF(AND(I2084="Use my price",AND(ISNUMBER(J2084),J2084&gt;0)),J2084,""))))))</f>
        <v/>
      </c>
      <c r="M2084" t="str" s="7">
        <f>IF(AND(AG2084="Yes",OR(I2084="Approve proposed",I2084="Use my price")),"CHECK: protected price kept current",IF(OR(I2084="Unreviewed",I2084=""),"Pending review",IF(I2084="Hold","On hold",IF(I2084="Keep current",IF(ISNUMBER(E2084),"Kept current","CHECK: no confirmed current price"),IF(AH2084&lt;&gt;"Yes","CHECK: source needs review",IF(AND(I2084="Use my price",NOT(AND(ISNUMBER(J2084),J2084&gt;0))),"CHECK: enter a price above zero",IF(NOT(OR(I2084="Approve proposed",I2084="Use my price")),"CHECK: choose a listed decision",IF(OR(NOT(ISNUMBER(L2084)),L2084&lt;=0,NOT(ISNUMBER(Y2084)),Y2084&lt;=0,X2084&gt;=1),"CHECK: price or base unavailable",IF(L2084/(Y2084*(1-X2084))-1&lt;0,"CHECK: price below local base","Ready")))))))))</f>
        <v>On hold</v>
      </c>
      <c r="N2084" s="18">
        <v>5.42</v>
      </c>
      <c r="O2084" s="19">
        <v>0.55</v>
      </c>
      <c r="Q2084" s="20" t="str">
        <f>IF(AND(ISNUMBER(L2084),ISNUMBER(Y2084),Y2084&gt;0,X2084&lt;1),ROUND(L2084/(Y2084*(1-X2084))-1,4),"")</f>
        <v/>
      </c>
      <c r="R2084" s="12">
        <v>0</v>
      </c>
      <c r="S2084" s="13">
        <f>IF(AND(ISNUMBER(E2084),E2084&gt;0,ISNUMBER(F2084)),R2084*(F2084/E2084-1)*(1-'Start Here'!$B$16),0)</f>
        <v>0</v>
      </c>
      <c r="T2084" s="17">
        <f>IF(AND(M2084="Ready",OR(I2084="Approve proposed",AND(I2084="Use my price",AND(ISNUMBER(J2084),J2084&gt;0))),ISNUMBER(L2084),E2084&gt;0),R2084*(L2084/E2084-1)*(1-'Start Here'!$B$16),0)</f>
        <v>0</v>
      </c>
      <c r="U2084" t="str" s="6">
        <v>No confirmed Local Line price/list; local calculation is reference only; Missing local vendor; Currently hidden; do not activate automatically</v>
      </c>
      <c r="V2084" t="str" s="21">
        <v>No</v>
      </c>
      <c r="W2084" t="str" s="21">
        <v>No</v>
      </c>
      <c r="X2084" s="22">
        <v>0</v>
      </c>
      <c r="Y2084" s="18">
        <v>3.5</v>
      </c>
      <c r="AB2084" t="str" s="6">
        <v/>
      </c>
      <c r="AC2084" t="str" s="6">
        <v>Local calculation only</v>
      </c>
      <c r="AD2084" s="23">
        <v>805885</v>
      </c>
      <c r="AE2084" s="23">
        <v>526943</v>
      </c>
      <c r="AF2084" t="str" s="23">
        <v>805885:526943:guest</v>
      </c>
      <c r="AG2084" t="str" s="23">
        <v>No</v>
      </c>
      <c r="AH2084" t="str" s="23">
        <v>No</v>
      </c>
      <c r="AI2084" s="18">
        <v>0</v>
      </c>
    </row>
    <row r="2085" ht="32" customHeight="1">
      <c r="A2085" t="str" s="7">
        <v>MISSING VENDOR</v>
      </c>
      <c r="B2085" t="str" s="7">
        <v>Crisphead Lettuce</v>
      </c>
      <c r="C2085" t="str" s="7">
        <v>each</v>
      </c>
      <c r="D2085" t="str" s="7">
        <v>SNAP</v>
      </c>
      <c r="E2085" s="12">
        <v>3</v>
      </c>
      <c r="F2085" s="13">
        <v>3</v>
      </c>
      <c r="G2085" s="13">
        <f>IF(AND(ISNUMBER(E2085),ISNUMBER(F2085)),F2085-E2085,"")</f>
        <v>0</v>
      </c>
      <c r="H2085" s="14">
        <f>IF(AND(ISNUMBER(E2085),E2085&gt;0,ISNUMBER(F2085)),F2085/E2085-1,"")</f>
        <v>0</v>
      </c>
      <c r="I2085" t="str" s="15">
        <v>Keep current</v>
      </c>
      <c r="J2085" s="16"/>
      <c r="K2085" t="str" s="15">
        <v/>
      </c>
      <c r="L2085" s="17">
        <f>IF(AC2085="Local catalog","",IF(AG2085="Yes",IF(ISNUMBER(E2085),E2085,""),IF(I2085="Keep current",IF(ISNUMBER(E2085),E2085,""),IF(AH2085&lt;&gt;"Yes","",IF(I2085="Approve proposed",F2085,IF(AND(I2085="Use my price",AND(ISNUMBER(J2085),J2085&gt;0)),J2085,""))))))</f>
        <v>3</v>
      </c>
      <c r="M2085" t="str" s="7">
        <f>IF(AND(AG2085="Yes",OR(I2085="Approve proposed",I2085="Use my price")),"CHECK: protected price kept current",IF(OR(I2085="Unreviewed",I2085=""),"Pending review",IF(I2085="Hold","On hold",IF(I2085="Keep current",IF(ISNUMBER(E2085),"Kept current","CHECK: no confirmed current price"),IF(AH2085&lt;&gt;"Yes","CHECK: source needs review",IF(AND(I2085="Use my price",NOT(AND(ISNUMBER(J2085),J2085&gt;0))),"CHECK: enter a price above zero",IF(NOT(OR(I2085="Approve proposed",I2085="Use my price")),"CHECK: choose a listed decision",IF(OR(NOT(ISNUMBER(L2085)),L2085&lt;=0,NOT(ISNUMBER(Y2085)),Y2085&lt;=0,X2085&gt;=1),"CHECK: price or base unavailable",IF(L2085/(Y2085*(1-X2085))-1&lt;0,"CHECK: price below local base","Ready")))))))))</f>
        <v>Kept current</v>
      </c>
      <c r="N2085" s="18">
        <v>4.9</v>
      </c>
      <c r="O2085" s="19">
        <v>0.4</v>
      </c>
      <c r="P2085" s="14">
        <v>-0.1429</v>
      </c>
      <c r="Q2085" s="20">
        <f>IF(AND(ISNUMBER(L2085),ISNUMBER(Y2085),Y2085&gt;0,X2085&lt;1),ROUND(L2085/(Y2085*(1-X2085))-1,4),"")</f>
        <v>-0.1429</v>
      </c>
      <c r="R2085" s="12">
        <v>0</v>
      </c>
      <c r="S2085" s="13">
        <f>IF(AND(ISNUMBER(E2085),E2085&gt;0,ISNUMBER(F2085)),R2085*(F2085/E2085-1)*(1-'Start Here'!$B$16),0)</f>
        <v>0</v>
      </c>
      <c r="T2085" s="17">
        <f>IF(AND(M2085="Ready",OR(I2085="Approve proposed",AND(I2085="Use my price",AND(ISNUMBER(J2085),J2085&gt;0))),ISNUMBER(L2085),E2085&gt;0),R2085*(L2085/E2085-1)*(1-'Start Here'!$B$16),0)</f>
        <v>0</v>
      </c>
      <c r="U2085" t="str" s="6">
        <v>SNAP: preserve existing selling price; Missing local vendor; Local and Local Line prices differ; Proposed price is below local base; requires review; Currently hidden; do not activate automatically</v>
      </c>
      <c r="V2085" t="str" s="21">
        <v>No</v>
      </c>
      <c r="W2085" t="str" s="21">
        <v>No</v>
      </c>
      <c r="X2085" s="22">
        <v>0</v>
      </c>
      <c r="Y2085" s="18">
        <v>3.5</v>
      </c>
      <c r="AB2085" t="str" s="6">
        <v>2026-10-01 10:41:27 UTC</v>
      </c>
      <c r="AC2085" t="str" s="6">
        <v>Local Line cache</v>
      </c>
      <c r="AD2085" s="23">
        <v>805885</v>
      </c>
      <c r="AE2085" s="23">
        <v>526943</v>
      </c>
      <c r="AF2085" t="str" s="23">
        <v>805885:526943:snap</v>
      </c>
      <c r="AG2085" t="str" s="23">
        <v>Yes</v>
      </c>
      <c r="AH2085" t="str" s="23">
        <v>No</v>
      </c>
      <c r="AI2085" s="18">
        <v>0</v>
      </c>
    </row>
    <row r="2086" ht="32" customHeight="1">
      <c r="A2086" t="str" s="7">
        <v>MISSING VENDOR</v>
      </c>
      <c r="B2086" t="str" s="7">
        <v>d'Anjou Pear</v>
      </c>
      <c r="C2086" t="str" s="7">
        <v>each</v>
      </c>
      <c r="D2086" t="str" s="7">
        <v>Herd Share Members</v>
      </c>
      <c r="E2086" s="12">
        <v>1.25</v>
      </c>
      <c r="F2086" s="13">
        <v>1.25</v>
      </c>
      <c r="G2086" s="13">
        <f>IF(AND(ISNUMBER(E2086),ISNUMBER(F2086)),F2086-E2086,"")</f>
        <v>0</v>
      </c>
      <c r="H2086" s="14">
        <f>IF(AND(ISNUMBER(E2086),E2086&gt;0,ISNUMBER(F2086)),F2086/E2086-1,"")</f>
        <v>0</v>
      </c>
      <c r="I2086" t="str" s="15">
        <v>Hold</v>
      </c>
      <c r="J2086" s="16"/>
      <c r="K2086" t="str" s="15">
        <v/>
      </c>
      <c r="L2086" s="17" t="str">
        <f>IF(AC2086="Local catalog","",IF(AG2086="Yes",IF(ISNUMBER(E2086),E2086,""),IF(I2086="Keep current",IF(ISNUMBER(E2086),E2086,""),IF(AH2086&lt;&gt;"Yes","",IF(I2086="Approve proposed",F2086,IF(AND(I2086="Use my price",AND(ISNUMBER(J2086),J2086&gt;0)),J2086,""))))))</f>
        <v/>
      </c>
      <c r="M2086" t="str" s="7">
        <f>IF(AND(AG2086="Yes",OR(I2086="Approve proposed",I2086="Use my price")),"CHECK: protected price kept current",IF(OR(I2086="Unreviewed",I2086=""),"Pending review",IF(I2086="Hold","On hold",IF(I2086="Keep current",IF(ISNUMBER(E2086),"Kept current","CHECK: no confirmed current price"),IF(AH2086&lt;&gt;"Yes","CHECK: source needs review",IF(AND(I2086="Use my price",NOT(AND(ISNUMBER(J2086),J2086&gt;0))),"CHECK: enter a price above zero",IF(NOT(OR(I2086="Approve proposed",I2086="Use my price")),"CHECK: choose a listed decision",IF(OR(NOT(ISNUMBER(L2086)),L2086&lt;=0,NOT(ISNUMBER(Y2086)),Y2086&lt;=0,X2086&gt;=1),"CHECK: price or base unavailable",IF(L2086/(Y2086*(1-X2086))-1&lt;0,"CHECK: price below local base","Ready")))))))))</f>
        <v>On hold</v>
      </c>
      <c r="N2086" s="18">
        <v>2.1</v>
      </c>
      <c r="O2086" s="19">
        <v>0.4</v>
      </c>
      <c r="P2086" s="14">
        <v>-0.1667</v>
      </c>
      <c r="Q2086" s="20" t="str">
        <f>IF(AND(ISNUMBER(L2086),ISNUMBER(Y2086),Y2086&gt;0,X2086&lt;1),ROUND(L2086/(Y2086*(1-X2086))-1,4),"")</f>
        <v/>
      </c>
      <c r="R2086" s="12">
        <v>0</v>
      </c>
      <c r="S2086" s="13">
        <f>IF(AND(ISNUMBER(E2086),E2086&gt;0,ISNUMBER(F2086)),R2086*(F2086/E2086-1)*(1-'Start Here'!$B$16),0)</f>
        <v>0</v>
      </c>
      <c r="T2086" s="17">
        <f>IF(AND(M2086="Ready",OR(I2086="Approve proposed",AND(I2086="Use my price",AND(ISNUMBER(J2086),J2086&gt;0))),ISNUMBER(L2086),E2086&gt;0),R2086*(L2086/E2086-1)*(1-'Start Here'!$B$16),0)</f>
        <v>0</v>
      </c>
      <c r="U2086" t="str" s="6">
        <v>Missing local vendor; Local and Local Line prices differ; Proposed price is below local base; requires review; Currently hidden; do not activate automatically</v>
      </c>
      <c r="V2086" t="str" s="21">
        <v>No</v>
      </c>
      <c r="W2086" t="str" s="21">
        <v>No</v>
      </c>
      <c r="X2086" s="22">
        <v>0</v>
      </c>
      <c r="Y2086" s="18">
        <v>1.5</v>
      </c>
      <c r="AB2086" t="str" s="6">
        <v>2026-10-01 10:41:27 UTC</v>
      </c>
      <c r="AC2086" t="str" s="6">
        <v>Local Line cache</v>
      </c>
      <c r="AD2086" s="23">
        <v>805785</v>
      </c>
      <c r="AE2086" s="23">
        <v>526841</v>
      </c>
      <c r="AF2086" t="str" s="23">
        <v>805785:526841:herdShare</v>
      </c>
      <c r="AG2086" t="str" s="23">
        <v>No</v>
      </c>
      <c r="AH2086" t="str" s="23">
        <v>No</v>
      </c>
      <c r="AI2086" s="18">
        <v>0</v>
      </c>
    </row>
    <row r="2087" ht="32" customHeight="1">
      <c r="A2087" t="str" s="7">
        <v>MISSING VENDOR</v>
      </c>
      <c r="B2087" t="str" s="7">
        <v>d'Anjou Pear</v>
      </c>
      <c r="C2087" t="str" s="7">
        <v>each</v>
      </c>
      <c r="D2087" t="str" s="7">
        <v>CSA Members</v>
      </c>
      <c r="E2087" s="12">
        <v>1.25</v>
      </c>
      <c r="F2087" s="13">
        <v>1.25</v>
      </c>
      <c r="G2087" s="13">
        <f>IF(AND(ISNUMBER(E2087),ISNUMBER(F2087)),F2087-E2087,"")</f>
        <v>0</v>
      </c>
      <c r="H2087" s="14">
        <f>IF(AND(ISNUMBER(E2087),E2087&gt;0,ISNUMBER(F2087)),F2087/E2087-1,"")</f>
        <v>0</v>
      </c>
      <c r="I2087" t="str" s="15">
        <v>Hold</v>
      </c>
      <c r="J2087" s="16"/>
      <c r="K2087" t="str" s="15">
        <v/>
      </c>
      <c r="L2087" s="17" t="str">
        <f>IF(AC2087="Local catalog","",IF(AG2087="Yes",IF(ISNUMBER(E2087),E2087,""),IF(I2087="Keep current",IF(ISNUMBER(E2087),E2087,""),IF(AH2087&lt;&gt;"Yes","",IF(I2087="Approve proposed",F2087,IF(AND(I2087="Use my price",AND(ISNUMBER(J2087),J2087&gt;0)),J2087,""))))))</f>
        <v/>
      </c>
      <c r="M2087" t="str" s="7">
        <f>IF(AND(AG2087="Yes",OR(I2087="Approve proposed",I2087="Use my price")),"CHECK: protected price kept current",IF(OR(I2087="Unreviewed",I2087=""),"Pending review",IF(I2087="Hold","On hold",IF(I2087="Keep current",IF(ISNUMBER(E2087),"Kept current","CHECK: no confirmed current price"),IF(AH2087&lt;&gt;"Yes","CHECK: source needs review",IF(AND(I2087="Use my price",NOT(AND(ISNUMBER(J2087),J2087&gt;0))),"CHECK: enter a price above zero",IF(NOT(OR(I2087="Approve proposed",I2087="Use my price")),"CHECK: choose a listed decision",IF(OR(NOT(ISNUMBER(L2087)),L2087&lt;=0,NOT(ISNUMBER(Y2087)),Y2087&lt;=0,X2087&gt;=1),"CHECK: price or base unavailable",IF(L2087/(Y2087*(1-X2087))-1&lt;0,"CHECK: price below local base","Ready")))))))))</f>
        <v>On hold</v>
      </c>
      <c r="N2087" s="18">
        <v>2.1</v>
      </c>
      <c r="O2087" s="19">
        <v>0.4</v>
      </c>
      <c r="P2087" s="14">
        <v>-0.1667</v>
      </c>
      <c r="Q2087" s="20" t="str">
        <f>IF(AND(ISNUMBER(L2087),ISNUMBER(Y2087),Y2087&gt;0,X2087&lt;1),ROUND(L2087/(Y2087*(1-X2087))-1,4),"")</f>
        <v/>
      </c>
      <c r="R2087" s="12">
        <v>0</v>
      </c>
      <c r="S2087" s="13">
        <f>IF(AND(ISNUMBER(E2087),E2087&gt;0,ISNUMBER(F2087)),R2087*(F2087/E2087-1)*(1-'Start Here'!$B$16),0)</f>
        <v>0</v>
      </c>
      <c r="T2087" s="17">
        <f>IF(AND(M2087="Ready",OR(I2087="Approve proposed",AND(I2087="Use my price",AND(ISNUMBER(J2087),J2087&gt;0))),ISNUMBER(L2087),E2087&gt;0),R2087*(L2087/E2087-1)*(1-'Start Here'!$B$16),0)</f>
        <v>0</v>
      </c>
      <c r="U2087" t="str" s="6">
        <v>Missing local vendor; Local and Local Line prices differ; Proposed price is below local base; requires review; Currently hidden; do not activate automatically</v>
      </c>
      <c r="V2087" t="str" s="21">
        <v>No</v>
      </c>
      <c r="W2087" t="str" s="21">
        <v>No</v>
      </c>
      <c r="X2087" s="22">
        <v>0</v>
      </c>
      <c r="Y2087" s="18">
        <v>1.5</v>
      </c>
      <c r="AB2087" t="str" s="6">
        <v>2026-10-01 10:41:27 UTC</v>
      </c>
      <c r="AC2087" t="str" s="6">
        <v>Local Line cache</v>
      </c>
      <c r="AD2087" s="23">
        <v>805785</v>
      </c>
      <c r="AE2087" s="23">
        <v>526841</v>
      </c>
      <c r="AF2087" t="str" s="23">
        <v>805785:526841:member</v>
      </c>
      <c r="AG2087" t="str" s="23">
        <v>No</v>
      </c>
      <c r="AH2087" t="str" s="23">
        <v>No</v>
      </c>
      <c r="AI2087" s="18">
        <v>0</v>
      </c>
    </row>
    <row r="2088" ht="32" customHeight="1">
      <c r="A2088" t="str" s="7">
        <v>MISSING VENDOR</v>
      </c>
      <c r="B2088" t="str" s="7">
        <v>d'Anjou Pear</v>
      </c>
      <c r="C2088" t="str" s="7">
        <v>each</v>
      </c>
      <c r="D2088" t="str" s="7">
        <v>Guest Basket</v>
      </c>
      <c r="E2088" s="12">
        <v>2.1</v>
      </c>
      <c r="F2088" s="13">
        <v>2.1</v>
      </c>
      <c r="G2088" s="13">
        <f>IF(AND(ISNUMBER(E2088),ISNUMBER(F2088)),F2088-E2088,"")</f>
        <v>0</v>
      </c>
      <c r="H2088" s="14">
        <f>IF(AND(ISNUMBER(E2088),E2088&gt;0,ISNUMBER(F2088)),F2088/E2088-1,"")</f>
        <v>0</v>
      </c>
      <c r="I2088" t="str" s="15">
        <v>Hold</v>
      </c>
      <c r="J2088" s="16"/>
      <c r="K2088" t="str" s="15">
        <v/>
      </c>
      <c r="L2088" s="17" t="str">
        <f>IF(AC2088="Local catalog","",IF(AG2088="Yes",IF(ISNUMBER(E2088),E2088,""),IF(I2088="Keep current",IF(ISNUMBER(E2088),E2088,""),IF(AH2088&lt;&gt;"Yes","",IF(I2088="Approve proposed",F2088,IF(AND(I2088="Use my price",AND(ISNUMBER(J2088),J2088&gt;0)),J2088,""))))))</f>
        <v/>
      </c>
      <c r="M2088" t="str" s="7">
        <f>IF(AND(AG2088="Yes",OR(I2088="Approve proposed",I2088="Use my price")),"CHECK: protected price kept current",IF(OR(I2088="Unreviewed",I2088=""),"Pending review",IF(I2088="Hold","On hold",IF(I2088="Keep current",IF(ISNUMBER(E2088),"Kept current","CHECK: no confirmed current price"),IF(AH2088&lt;&gt;"Yes","CHECK: source needs review",IF(AND(I2088="Use my price",NOT(AND(ISNUMBER(J2088),J2088&gt;0))),"CHECK: enter a price above zero",IF(NOT(OR(I2088="Approve proposed",I2088="Use my price")),"CHECK: choose a listed decision",IF(OR(NOT(ISNUMBER(L2088)),L2088&lt;=0,NOT(ISNUMBER(Y2088)),Y2088&lt;=0,X2088&gt;=1),"CHECK: price or base unavailable",IF(L2088/(Y2088*(1-X2088))-1&lt;0,"CHECK: price below local base","Ready")))))))))</f>
        <v>On hold</v>
      </c>
      <c r="N2088" s="18">
        <v>2.33</v>
      </c>
      <c r="O2088" s="19">
        <v>0.55</v>
      </c>
      <c r="P2088" s="14">
        <v>0.4</v>
      </c>
      <c r="Q2088" s="20" t="str">
        <f>IF(AND(ISNUMBER(L2088),ISNUMBER(Y2088),Y2088&gt;0,X2088&lt;1),ROUND(L2088/(Y2088*(1-X2088))-1,4),"")</f>
        <v/>
      </c>
      <c r="R2088" s="12">
        <v>0</v>
      </c>
      <c r="S2088" s="13">
        <f>IF(AND(ISNUMBER(E2088),E2088&gt;0,ISNUMBER(F2088)),R2088*(F2088/E2088-1)*(1-'Start Here'!$B$16),0)</f>
        <v>0</v>
      </c>
      <c r="T2088" s="17">
        <f>IF(AND(M2088="Ready",OR(I2088="Approve proposed",AND(I2088="Use my price",AND(ISNUMBER(J2088),J2088&gt;0))),ISNUMBER(L2088),E2088&gt;0),R2088*(L2088/E2088-1)*(1-'Start Here'!$B$16),0)</f>
        <v>0</v>
      </c>
      <c r="U2088" t="str" s="6">
        <v>Missing local vendor; Local and Local Line prices differ; Currently hidden; do not activate automatically</v>
      </c>
      <c r="V2088" t="str" s="21">
        <v>No</v>
      </c>
      <c r="W2088" t="str" s="21">
        <v>No</v>
      </c>
      <c r="X2088" s="22">
        <v>0</v>
      </c>
      <c r="Y2088" s="18">
        <v>1.5</v>
      </c>
      <c r="AB2088" t="str" s="6">
        <v>2026-10-01 10:41:27 UTC</v>
      </c>
      <c r="AC2088" t="str" s="6">
        <v>Local Line cache</v>
      </c>
      <c r="AD2088" s="23">
        <v>805785</v>
      </c>
      <c r="AE2088" s="23">
        <v>526841</v>
      </c>
      <c r="AF2088" t="str" s="23">
        <v>805785:526841:guest</v>
      </c>
      <c r="AG2088" t="str" s="23">
        <v>No</v>
      </c>
      <c r="AH2088" t="str" s="23">
        <v>No</v>
      </c>
      <c r="AI2088" s="18">
        <v>0</v>
      </c>
    </row>
    <row r="2089" ht="32" customHeight="1">
      <c r="A2089" t="str" s="7">
        <v>MISSING VENDOR</v>
      </c>
      <c r="B2089" t="str" s="7">
        <v>d'Anjou Pear</v>
      </c>
      <c r="C2089" t="str" s="7">
        <v>each</v>
      </c>
      <c r="D2089" t="str" s="7">
        <v>SNAP</v>
      </c>
      <c r="E2089" s="12">
        <v>1.25</v>
      </c>
      <c r="F2089" s="13">
        <v>1.25</v>
      </c>
      <c r="G2089" s="13">
        <f>IF(AND(ISNUMBER(E2089),ISNUMBER(F2089)),F2089-E2089,"")</f>
        <v>0</v>
      </c>
      <c r="H2089" s="14">
        <f>IF(AND(ISNUMBER(E2089),E2089&gt;0,ISNUMBER(F2089)),F2089/E2089-1,"")</f>
        <v>0</v>
      </c>
      <c r="I2089" t="str" s="15">
        <v>Keep current</v>
      </c>
      <c r="J2089" s="16"/>
      <c r="K2089" t="str" s="15">
        <v/>
      </c>
      <c r="L2089" s="17">
        <f>IF(AC2089="Local catalog","",IF(AG2089="Yes",IF(ISNUMBER(E2089),E2089,""),IF(I2089="Keep current",IF(ISNUMBER(E2089),E2089,""),IF(AH2089&lt;&gt;"Yes","",IF(I2089="Approve proposed",F2089,IF(AND(I2089="Use my price",AND(ISNUMBER(J2089),J2089&gt;0)),J2089,""))))))</f>
        <v>1.25</v>
      </c>
      <c r="M2089" t="str" s="7">
        <f>IF(AND(AG2089="Yes",OR(I2089="Approve proposed",I2089="Use my price")),"CHECK: protected price kept current",IF(OR(I2089="Unreviewed",I2089=""),"Pending review",IF(I2089="Hold","On hold",IF(I2089="Keep current",IF(ISNUMBER(E2089),"Kept current","CHECK: no confirmed current price"),IF(AH2089&lt;&gt;"Yes","CHECK: source needs review",IF(AND(I2089="Use my price",NOT(AND(ISNUMBER(J2089),J2089&gt;0))),"CHECK: enter a price above zero",IF(NOT(OR(I2089="Approve proposed",I2089="Use my price")),"CHECK: choose a listed decision",IF(OR(NOT(ISNUMBER(L2089)),L2089&lt;=0,NOT(ISNUMBER(Y2089)),Y2089&lt;=0,X2089&gt;=1),"CHECK: price or base unavailable",IF(L2089/(Y2089*(1-X2089))-1&lt;0,"CHECK: price below local base","Ready")))))))))</f>
        <v>Kept current</v>
      </c>
      <c r="N2089" s="18">
        <v>2.1</v>
      </c>
      <c r="O2089" s="19">
        <v>0.4</v>
      </c>
      <c r="P2089" s="14">
        <v>-0.1667</v>
      </c>
      <c r="Q2089" s="20">
        <f>IF(AND(ISNUMBER(L2089),ISNUMBER(Y2089),Y2089&gt;0,X2089&lt;1),ROUND(L2089/(Y2089*(1-X2089))-1,4),"")</f>
        <v>-0.1667</v>
      </c>
      <c r="R2089" s="12">
        <v>0</v>
      </c>
      <c r="S2089" s="13">
        <f>IF(AND(ISNUMBER(E2089),E2089&gt;0,ISNUMBER(F2089)),R2089*(F2089/E2089-1)*(1-'Start Here'!$B$16),0)</f>
        <v>0</v>
      </c>
      <c r="T2089" s="17">
        <f>IF(AND(M2089="Ready",OR(I2089="Approve proposed",AND(I2089="Use my price",AND(ISNUMBER(J2089),J2089&gt;0))),ISNUMBER(L2089),E2089&gt;0),R2089*(L2089/E2089-1)*(1-'Start Here'!$B$16),0)</f>
        <v>0</v>
      </c>
      <c r="U2089" t="str" s="6">
        <v>SNAP: preserve existing selling price; Missing local vendor; Local and Local Line prices differ; Proposed price is below local base; requires review; Currently hidden; do not activate automatically</v>
      </c>
      <c r="V2089" t="str" s="21">
        <v>No</v>
      </c>
      <c r="W2089" t="str" s="21">
        <v>No</v>
      </c>
      <c r="X2089" s="22">
        <v>0</v>
      </c>
      <c r="Y2089" s="18">
        <v>1.5</v>
      </c>
      <c r="AB2089" t="str" s="6">
        <v>2026-10-01 10:41:27 UTC</v>
      </c>
      <c r="AC2089" t="str" s="6">
        <v>Local Line cache</v>
      </c>
      <c r="AD2089" s="23">
        <v>805785</v>
      </c>
      <c r="AE2089" s="23">
        <v>526841</v>
      </c>
      <c r="AF2089" t="str" s="23">
        <v>805785:526841:snap</v>
      </c>
      <c r="AG2089" t="str" s="23">
        <v>Yes</v>
      </c>
      <c r="AH2089" t="str" s="23">
        <v>No</v>
      </c>
      <c r="AI2089" s="18">
        <v>0</v>
      </c>
    </row>
    <row r="2090" ht="32" customHeight="1">
      <c r="A2090" t="str" s="7">
        <v>MISSING VENDOR</v>
      </c>
      <c r="B2090" t="str" s="7">
        <v>Flat, Strawberries</v>
      </c>
      <c r="C2090" t="str" s="7">
        <v>each</v>
      </c>
      <c r="D2090" t="str" s="7">
        <v>Herd Share Members</v>
      </c>
      <c r="E2090" s="12">
        <v>48.5</v>
      </c>
      <c r="F2090" s="13">
        <v>48.5</v>
      </c>
      <c r="G2090" s="13">
        <f>IF(AND(ISNUMBER(E2090),ISNUMBER(F2090)),F2090-E2090,"")</f>
        <v>0</v>
      </c>
      <c r="H2090" s="14">
        <f>IF(AND(ISNUMBER(E2090),E2090&gt;0,ISNUMBER(F2090)),F2090/E2090-1,"")</f>
        <v>0</v>
      </c>
      <c r="I2090" t="str" s="15">
        <v>Hold</v>
      </c>
      <c r="J2090" s="16"/>
      <c r="K2090" t="str" s="15">
        <v/>
      </c>
      <c r="L2090" s="17" t="str">
        <f>IF(AC2090="Local catalog","",IF(AG2090="Yes",IF(ISNUMBER(E2090),E2090,""),IF(I2090="Keep current",IF(ISNUMBER(E2090),E2090,""),IF(AH2090&lt;&gt;"Yes","",IF(I2090="Approve proposed",F2090,IF(AND(I2090="Use my price",AND(ISNUMBER(J2090),J2090&gt;0)),J2090,""))))))</f>
        <v/>
      </c>
      <c r="M2090" t="str" s="7">
        <f>IF(AND(AG2090="Yes",OR(I2090="Approve proposed",I2090="Use my price")),"CHECK: protected price kept current",IF(OR(I2090="Unreviewed",I2090=""),"Pending review",IF(I2090="Hold","On hold",IF(I2090="Keep current",IF(ISNUMBER(E2090),"Kept current","CHECK: no confirmed current price"),IF(AH2090&lt;&gt;"Yes","CHECK: source needs review",IF(AND(I2090="Use my price",NOT(AND(ISNUMBER(J2090),J2090&gt;0))),"CHECK: enter a price above zero",IF(NOT(OR(I2090="Approve proposed",I2090="Use my price")),"CHECK: choose a listed decision",IF(OR(NOT(ISNUMBER(L2090)),L2090&lt;=0,NOT(ISNUMBER(Y2090)),Y2090&lt;=0,X2090&gt;=1),"CHECK: price or base unavailable",IF(L2090/(Y2090*(1-X2090))-1&lt;0,"CHECK: price below local base","Ready")))))))))</f>
        <v>On hold</v>
      </c>
      <c r="N2090" s="18">
        <v>81.55</v>
      </c>
      <c r="O2090" s="19">
        <v>0.4</v>
      </c>
      <c r="P2090" s="14">
        <v>-0.1674</v>
      </c>
      <c r="Q2090" s="20" t="str">
        <f>IF(AND(ISNUMBER(L2090),ISNUMBER(Y2090),Y2090&gt;0,X2090&lt;1),ROUND(L2090/(Y2090*(1-X2090))-1,4),"")</f>
        <v/>
      </c>
      <c r="R2090" s="12">
        <v>0</v>
      </c>
      <c r="S2090" s="13">
        <f>IF(AND(ISNUMBER(E2090),E2090&gt;0,ISNUMBER(F2090)),R2090*(F2090/E2090-1)*(1-'Start Here'!$B$16),0)</f>
        <v>0</v>
      </c>
      <c r="T2090" s="17">
        <f>IF(AND(M2090="Ready",OR(I2090="Approve proposed",AND(I2090="Use my price",AND(ISNUMBER(J2090),J2090&gt;0))),ISNUMBER(L2090),E2090&gt;0),R2090*(L2090/E2090-1)*(1-'Start Here'!$B$16),0)</f>
        <v>0</v>
      </c>
      <c r="U2090" t="str" s="6">
        <v>Missing local vendor; Local and Local Line prices differ; Proposed price is below local base; requires review; Currently hidden; do not activate automatically</v>
      </c>
      <c r="V2090" t="str" s="21">
        <v>No</v>
      </c>
      <c r="W2090" t="str" s="21">
        <v>No</v>
      </c>
      <c r="X2090" s="22">
        <v>0</v>
      </c>
      <c r="Y2090" s="18">
        <v>58.25</v>
      </c>
      <c r="AB2090" t="str" s="6">
        <v>2026-10-01 10:41:27 UTC</v>
      </c>
      <c r="AC2090" t="str" s="6">
        <v>Local Line cache</v>
      </c>
      <c r="AD2090" s="23">
        <v>805797</v>
      </c>
      <c r="AE2090" s="23">
        <v>526853</v>
      </c>
      <c r="AF2090" t="str" s="23">
        <v>805797:526853:herdShare</v>
      </c>
      <c r="AG2090" t="str" s="23">
        <v>No</v>
      </c>
      <c r="AH2090" t="str" s="23">
        <v>No</v>
      </c>
      <c r="AI2090" s="18">
        <v>0</v>
      </c>
    </row>
    <row r="2091" ht="32" customHeight="1">
      <c r="A2091" t="str" s="7">
        <v>MISSING VENDOR</v>
      </c>
      <c r="B2091" t="str" s="7">
        <v>Flat, Strawberries</v>
      </c>
      <c r="C2091" t="str" s="7">
        <v>each</v>
      </c>
      <c r="D2091" t="str" s="7">
        <v>CSA Members</v>
      </c>
      <c r="E2091" s="12">
        <v>48.5</v>
      </c>
      <c r="F2091" s="13">
        <v>48.5</v>
      </c>
      <c r="G2091" s="13">
        <f>IF(AND(ISNUMBER(E2091),ISNUMBER(F2091)),F2091-E2091,"")</f>
        <v>0</v>
      </c>
      <c r="H2091" s="14">
        <f>IF(AND(ISNUMBER(E2091),E2091&gt;0,ISNUMBER(F2091)),F2091/E2091-1,"")</f>
        <v>0</v>
      </c>
      <c r="I2091" t="str" s="15">
        <v>Hold</v>
      </c>
      <c r="J2091" s="16"/>
      <c r="K2091" t="str" s="15">
        <v/>
      </c>
      <c r="L2091" s="17" t="str">
        <f>IF(AC2091="Local catalog","",IF(AG2091="Yes",IF(ISNUMBER(E2091),E2091,""),IF(I2091="Keep current",IF(ISNUMBER(E2091),E2091,""),IF(AH2091&lt;&gt;"Yes","",IF(I2091="Approve proposed",F2091,IF(AND(I2091="Use my price",AND(ISNUMBER(J2091),J2091&gt;0)),J2091,""))))))</f>
        <v/>
      </c>
      <c r="M2091" t="str" s="7">
        <f>IF(AND(AG2091="Yes",OR(I2091="Approve proposed",I2091="Use my price")),"CHECK: protected price kept current",IF(OR(I2091="Unreviewed",I2091=""),"Pending review",IF(I2091="Hold","On hold",IF(I2091="Keep current",IF(ISNUMBER(E2091),"Kept current","CHECK: no confirmed current price"),IF(AH2091&lt;&gt;"Yes","CHECK: source needs review",IF(AND(I2091="Use my price",NOT(AND(ISNUMBER(J2091),J2091&gt;0))),"CHECK: enter a price above zero",IF(NOT(OR(I2091="Approve proposed",I2091="Use my price")),"CHECK: choose a listed decision",IF(OR(NOT(ISNUMBER(L2091)),L2091&lt;=0,NOT(ISNUMBER(Y2091)),Y2091&lt;=0,X2091&gt;=1),"CHECK: price or base unavailable",IF(L2091/(Y2091*(1-X2091))-1&lt;0,"CHECK: price below local base","Ready")))))))))</f>
        <v>On hold</v>
      </c>
      <c r="N2091" s="18">
        <v>81.55</v>
      </c>
      <c r="O2091" s="19">
        <v>0.4</v>
      </c>
      <c r="P2091" s="14">
        <v>-0.1674</v>
      </c>
      <c r="Q2091" s="20" t="str">
        <f>IF(AND(ISNUMBER(L2091),ISNUMBER(Y2091),Y2091&gt;0,X2091&lt;1),ROUND(L2091/(Y2091*(1-X2091))-1,4),"")</f>
        <v/>
      </c>
      <c r="R2091" s="12">
        <v>0</v>
      </c>
      <c r="S2091" s="13">
        <f>IF(AND(ISNUMBER(E2091),E2091&gt;0,ISNUMBER(F2091)),R2091*(F2091/E2091-1)*(1-'Start Here'!$B$16),0)</f>
        <v>0</v>
      </c>
      <c r="T2091" s="17">
        <f>IF(AND(M2091="Ready",OR(I2091="Approve proposed",AND(I2091="Use my price",AND(ISNUMBER(J2091),J2091&gt;0))),ISNUMBER(L2091),E2091&gt;0),R2091*(L2091/E2091-1)*(1-'Start Here'!$B$16),0)</f>
        <v>0</v>
      </c>
      <c r="U2091" t="str" s="6">
        <v>Missing local vendor; Local and Local Line prices differ; Proposed price is below local base; requires review; Currently hidden; do not activate automatically</v>
      </c>
      <c r="V2091" t="str" s="21">
        <v>No</v>
      </c>
      <c r="W2091" t="str" s="21">
        <v>No</v>
      </c>
      <c r="X2091" s="22">
        <v>0</v>
      </c>
      <c r="Y2091" s="18">
        <v>58.25</v>
      </c>
      <c r="AB2091" t="str" s="6">
        <v>2026-10-01 10:41:27 UTC</v>
      </c>
      <c r="AC2091" t="str" s="6">
        <v>Local Line cache</v>
      </c>
      <c r="AD2091" s="23">
        <v>805797</v>
      </c>
      <c r="AE2091" s="23">
        <v>526853</v>
      </c>
      <c r="AF2091" t="str" s="23">
        <v>805797:526853:member</v>
      </c>
      <c r="AG2091" t="str" s="23">
        <v>No</v>
      </c>
      <c r="AH2091" t="str" s="23">
        <v>No</v>
      </c>
      <c r="AI2091" s="18">
        <v>0</v>
      </c>
    </row>
    <row r="2092" ht="32" customHeight="1">
      <c r="A2092" t="str" s="7">
        <v>MISSING VENDOR</v>
      </c>
      <c r="B2092" t="str" s="7">
        <v>Flat, Strawberries</v>
      </c>
      <c r="C2092" t="str" s="7">
        <v>each</v>
      </c>
      <c r="D2092" t="str" s="7">
        <v>Guest Basket</v>
      </c>
      <c r="G2092" s="13" t="str">
        <f>IF(AND(ISNUMBER(E2092),ISNUMBER(F2092)),F2092-E2092,"")</f>
        <v/>
      </c>
      <c r="H2092" s="14" t="str">
        <f>IF(AND(ISNUMBER(E2092),E2092&gt;0,ISNUMBER(F2092)),F2092/E2092-1,"")</f>
        <v/>
      </c>
      <c r="I2092" t="str" s="15">
        <v>Hold</v>
      </c>
      <c r="J2092" s="24"/>
      <c r="K2092" t="str" s="15">
        <v/>
      </c>
      <c r="L2092" s="17" t="str">
        <f>IF(AC2092="Local catalog","",IF(AG2092="Yes",IF(ISNUMBER(E2092),E2092,""),IF(I2092="Keep current",IF(ISNUMBER(E2092),E2092,""),IF(AH2092&lt;&gt;"Yes","",IF(I2092="Approve proposed",F2092,IF(AND(I2092="Use my price",AND(ISNUMBER(J2092),J2092&gt;0)),J2092,""))))))</f>
        <v/>
      </c>
      <c r="M2092" t="str" s="7">
        <f>IF(AND(AG2092="Yes",OR(I2092="Approve proposed",I2092="Use my price")),"CHECK: protected price kept current",IF(OR(I2092="Unreviewed",I2092=""),"Pending review",IF(I2092="Hold","On hold",IF(I2092="Keep current",IF(ISNUMBER(E2092),"Kept current","CHECK: no confirmed current price"),IF(AH2092&lt;&gt;"Yes","CHECK: source needs review",IF(AND(I2092="Use my price",NOT(AND(ISNUMBER(J2092),J2092&gt;0))),"CHECK: enter a price above zero",IF(NOT(OR(I2092="Approve proposed",I2092="Use my price")),"CHECK: choose a listed decision",IF(OR(NOT(ISNUMBER(L2092)),L2092&lt;=0,NOT(ISNUMBER(Y2092)),Y2092&lt;=0,X2092&gt;=1),"CHECK: price or base unavailable",IF(L2092/(Y2092*(1-X2092))-1&lt;0,"CHECK: price below local base","Ready")))))))))</f>
        <v>On hold</v>
      </c>
      <c r="N2092" s="18">
        <v>90.29</v>
      </c>
      <c r="O2092" s="19">
        <v>0.55</v>
      </c>
      <c r="Q2092" s="20" t="str">
        <f>IF(AND(ISNUMBER(L2092),ISNUMBER(Y2092),Y2092&gt;0,X2092&lt;1),ROUND(L2092/(Y2092*(1-X2092))-1,4),"")</f>
        <v/>
      </c>
      <c r="R2092" s="12">
        <v>0</v>
      </c>
      <c r="S2092" s="13">
        <f>IF(AND(ISNUMBER(E2092),E2092&gt;0,ISNUMBER(F2092)),R2092*(F2092/E2092-1)*(1-'Start Here'!$B$16),0)</f>
        <v>0</v>
      </c>
      <c r="T2092" s="17">
        <f>IF(AND(M2092="Ready",OR(I2092="Approve proposed",AND(I2092="Use my price",AND(ISNUMBER(J2092),J2092&gt;0))),ISNUMBER(L2092),E2092&gt;0),R2092*(L2092/E2092-1)*(1-'Start Here'!$B$16),0)</f>
        <v>0</v>
      </c>
      <c r="U2092" t="str" s="6">
        <v>No confirmed Local Line price/list; local calculation is reference only; Missing local vendor; Currently hidden; do not activate automatically</v>
      </c>
      <c r="V2092" t="str" s="21">
        <v>No</v>
      </c>
      <c r="W2092" t="str" s="21">
        <v>No</v>
      </c>
      <c r="X2092" s="22">
        <v>0</v>
      </c>
      <c r="Y2092" s="18">
        <v>58.25</v>
      </c>
      <c r="AB2092" t="str" s="6">
        <v/>
      </c>
      <c r="AC2092" t="str" s="6">
        <v>Local calculation only</v>
      </c>
      <c r="AD2092" s="23">
        <v>805797</v>
      </c>
      <c r="AE2092" s="23">
        <v>526853</v>
      </c>
      <c r="AF2092" t="str" s="23">
        <v>805797:526853:guest</v>
      </c>
      <c r="AG2092" t="str" s="23">
        <v>No</v>
      </c>
      <c r="AH2092" t="str" s="23">
        <v>No</v>
      </c>
      <c r="AI2092" s="18">
        <v>0</v>
      </c>
    </row>
    <row r="2093" ht="32" customHeight="1">
      <c r="A2093" t="str" s="7">
        <v>MISSING VENDOR</v>
      </c>
      <c r="B2093" t="str" s="7">
        <v>Flat, Strawberries</v>
      </c>
      <c r="C2093" t="str" s="7">
        <v>each</v>
      </c>
      <c r="D2093" t="str" s="7">
        <v>SNAP</v>
      </c>
      <c r="E2093" s="12">
        <v>48.5</v>
      </c>
      <c r="F2093" s="13">
        <v>48.5</v>
      </c>
      <c r="G2093" s="13">
        <f>IF(AND(ISNUMBER(E2093),ISNUMBER(F2093)),F2093-E2093,"")</f>
        <v>0</v>
      </c>
      <c r="H2093" s="14">
        <f>IF(AND(ISNUMBER(E2093),E2093&gt;0,ISNUMBER(F2093)),F2093/E2093-1,"")</f>
        <v>0</v>
      </c>
      <c r="I2093" t="str" s="15">
        <v>Keep current</v>
      </c>
      <c r="J2093" s="16"/>
      <c r="K2093" t="str" s="15">
        <v/>
      </c>
      <c r="L2093" s="17">
        <f>IF(AC2093="Local catalog","",IF(AG2093="Yes",IF(ISNUMBER(E2093),E2093,""),IF(I2093="Keep current",IF(ISNUMBER(E2093),E2093,""),IF(AH2093&lt;&gt;"Yes","",IF(I2093="Approve proposed",F2093,IF(AND(I2093="Use my price",AND(ISNUMBER(J2093),J2093&gt;0)),J2093,""))))))</f>
        <v>48.5</v>
      </c>
      <c r="M2093" t="str" s="7">
        <f>IF(AND(AG2093="Yes",OR(I2093="Approve proposed",I2093="Use my price")),"CHECK: protected price kept current",IF(OR(I2093="Unreviewed",I2093=""),"Pending review",IF(I2093="Hold","On hold",IF(I2093="Keep current",IF(ISNUMBER(E2093),"Kept current","CHECK: no confirmed current price"),IF(AH2093&lt;&gt;"Yes","CHECK: source needs review",IF(AND(I2093="Use my price",NOT(AND(ISNUMBER(J2093),J2093&gt;0))),"CHECK: enter a price above zero",IF(NOT(OR(I2093="Approve proposed",I2093="Use my price")),"CHECK: choose a listed decision",IF(OR(NOT(ISNUMBER(L2093)),L2093&lt;=0,NOT(ISNUMBER(Y2093)),Y2093&lt;=0,X2093&gt;=1),"CHECK: price or base unavailable",IF(L2093/(Y2093*(1-X2093))-1&lt;0,"CHECK: price below local base","Ready")))))))))</f>
        <v>Kept current</v>
      </c>
      <c r="N2093" s="18">
        <v>81.55</v>
      </c>
      <c r="O2093" s="19">
        <v>0.4</v>
      </c>
      <c r="P2093" s="14">
        <v>-0.1674</v>
      </c>
      <c r="Q2093" s="20">
        <f>IF(AND(ISNUMBER(L2093),ISNUMBER(Y2093),Y2093&gt;0,X2093&lt;1),ROUND(L2093/(Y2093*(1-X2093))-1,4),"")</f>
        <v>-0.1674</v>
      </c>
      <c r="R2093" s="12">
        <v>0</v>
      </c>
      <c r="S2093" s="13">
        <f>IF(AND(ISNUMBER(E2093),E2093&gt;0,ISNUMBER(F2093)),R2093*(F2093/E2093-1)*(1-'Start Here'!$B$16),0)</f>
        <v>0</v>
      </c>
      <c r="T2093" s="17">
        <f>IF(AND(M2093="Ready",OR(I2093="Approve proposed",AND(I2093="Use my price",AND(ISNUMBER(J2093),J2093&gt;0))),ISNUMBER(L2093),E2093&gt;0),R2093*(L2093/E2093-1)*(1-'Start Here'!$B$16),0)</f>
        <v>0</v>
      </c>
      <c r="U2093" t="str" s="6">
        <v>SNAP: preserve existing selling price; Missing local vendor; Local and Local Line prices differ; Proposed price is below local base; requires review; Currently hidden; do not activate automatically</v>
      </c>
      <c r="V2093" t="str" s="21">
        <v>No</v>
      </c>
      <c r="W2093" t="str" s="21">
        <v>No</v>
      </c>
      <c r="X2093" s="22">
        <v>0</v>
      </c>
      <c r="Y2093" s="18">
        <v>58.25</v>
      </c>
      <c r="AB2093" t="str" s="6">
        <v>2026-10-01 10:41:27 UTC</v>
      </c>
      <c r="AC2093" t="str" s="6">
        <v>Local Line cache</v>
      </c>
      <c r="AD2093" s="23">
        <v>805797</v>
      </c>
      <c r="AE2093" s="23">
        <v>526853</v>
      </c>
      <c r="AF2093" t="str" s="23">
        <v>805797:526853:snap</v>
      </c>
      <c r="AG2093" t="str" s="23">
        <v>Yes</v>
      </c>
      <c r="AH2093" t="str" s="23">
        <v>No</v>
      </c>
      <c r="AI2093" s="18">
        <v>0</v>
      </c>
    </row>
    <row r="2094" ht="32" customHeight="1">
      <c r="A2094" t="str" s="7">
        <v>MISSING VENDOR</v>
      </c>
      <c r="B2094" t="str" s="7">
        <v>Fresh Frozen Elderberries</v>
      </c>
      <c r="C2094" t="str" s="7">
        <v>3 lb bag</v>
      </c>
      <c r="D2094" t="str" s="7">
        <v>Herd Share Members</v>
      </c>
      <c r="E2094" s="12">
        <v>63</v>
      </c>
      <c r="F2094" s="13">
        <v>63</v>
      </c>
      <c r="G2094" s="13">
        <f>IF(AND(ISNUMBER(E2094),ISNUMBER(F2094)),F2094-E2094,"")</f>
        <v>0</v>
      </c>
      <c r="H2094" s="14">
        <f>IF(AND(ISNUMBER(E2094),E2094&gt;0,ISNUMBER(F2094)),F2094/E2094-1,"")</f>
        <v>0</v>
      </c>
      <c r="I2094" t="str" s="15">
        <v>Hold</v>
      </c>
      <c r="J2094" s="16"/>
      <c r="K2094" t="str" s="15">
        <v/>
      </c>
      <c r="L2094" s="17" t="str">
        <f>IF(AC2094="Local catalog","",IF(AG2094="Yes",IF(ISNUMBER(E2094),E2094,""),IF(I2094="Keep current",IF(ISNUMBER(E2094),E2094,""),IF(AH2094&lt;&gt;"Yes","",IF(I2094="Approve proposed",F2094,IF(AND(I2094="Use my price",AND(ISNUMBER(J2094),J2094&gt;0)),J2094,""))))))</f>
        <v/>
      </c>
      <c r="M2094" t="str" s="7">
        <f>IF(AND(AG2094="Yes",OR(I2094="Approve proposed",I2094="Use my price")),"CHECK: protected price kept current",IF(OR(I2094="Unreviewed",I2094=""),"Pending review",IF(I2094="Hold","On hold",IF(I2094="Keep current",IF(ISNUMBER(E2094),"Kept current","CHECK: no confirmed current price"),IF(AH2094&lt;&gt;"Yes","CHECK: source needs review",IF(AND(I2094="Use my price",NOT(AND(ISNUMBER(J2094),J2094&gt;0))),"CHECK: enter a price above zero",IF(NOT(OR(I2094="Approve proposed",I2094="Use my price")),"CHECK: choose a listed decision",IF(OR(NOT(ISNUMBER(L2094)),L2094&lt;=0,NOT(ISNUMBER(Y2094)),Y2094&lt;=0,X2094&gt;=1),"CHECK: price or base unavailable",IF(L2094/(Y2094*(1-X2094))-1&lt;0,"CHECK: price below local base","Ready")))))))))</f>
        <v>On hold</v>
      </c>
      <c r="N2094" s="18">
        <v>63</v>
      </c>
      <c r="O2094" s="19">
        <v>0.4</v>
      </c>
      <c r="P2094" s="14">
        <v>0.4</v>
      </c>
      <c r="Q2094" s="20" t="str">
        <f>IF(AND(ISNUMBER(L2094),ISNUMBER(Y2094),Y2094&gt;0,X2094&lt;1),ROUND(L2094/(Y2094*(1-X2094))-1,4),"")</f>
        <v/>
      </c>
      <c r="R2094" s="12">
        <v>0</v>
      </c>
      <c r="S2094" s="13">
        <f>IF(AND(ISNUMBER(E2094),E2094&gt;0,ISNUMBER(F2094)),R2094*(F2094/E2094-1)*(1-'Start Here'!$B$16),0)</f>
        <v>0</v>
      </c>
      <c r="T2094" s="17">
        <f>IF(AND(M2094="Ready",OR(I2094="Approve proposed",AND(I2094="Use my price",AND(ISNUMBER(J2094),J2094&gt;0))),ISNUMBER(L2094),E2094&gt;0),R2094*(L2094/E2094-1)*(1-'Start Here'!$B$16),0)</f>
        <v>0</v>
      </c>
      <c r="U2094" t="str" s="6">
        <v>Missing local vendor</v>
      </c>
      <c r="V2094" t="str" s="21">
        <v>Yes</v>
      </c>
      <c r="W2094" t="str" s="21">
        <v>No</v>
      </c>
      <c r="X2094" s="22">
        <v>0</v>
      </c>
      <c r="Y2094" s="18">
        <v>45</v>
      </c>
      <c r="AB2094" t="str" s="6">
        <v>2026-10-01 10:41:27 UTC</v>
      </c>
      <c r="AC2094" t="str" s="6">
        <v>Local Line cache</v>
      </c>
      <c r="AD2094" s="23">
        <v>1157469</v>
      </c>
      <c r="AE2094" s="23">
        <v>1001274</v>
      </c>
      <c r="AF2094" t="str" s="23">
        <v>1157469:1001274:herdShare</v>
      </c>
      <c r="AG2094" t="str" s="23">
        <v>No</v>
      </c>
      <c r="AH2094" t="str" s="23">
        <v>No</v>
      </c>
      <c r="AI2094" s="18">
        <v>0</v>
      </c>
    </row>
    <row r="2095" ht="32" customHeight="1">
      <c r="A2095" t="str" s="7">
        <v>MISSING VENDOR</v>
      </c>
      <c r="B2095" t="str" s="7">
        <v>Fresh Frozen Elderberries</v>
      </c>
      <c r="C2095" t="str" s="7">
        <v>3 lb bag</v>
      </c>
      <c r="D2095" t="str" s="7">
        <v>CSA Members</v>
      </c>
      <c r="G2095" s="13" t="str">
        <f>IF(AND(ISNUMBER(E2095),ISNUMBER(F2095)),F2095-E2095,"")</f>
        <v/>
      </c>
      <c r="H2095" s="14" t="str">
        <f>IF(AND(ISNUMBER(E2095),E2095&gt;0,ISNUMBER(F2095)),F2095/E2095-1,"")</f>
        <v/>
      </c>
      <c r="I2095" t="str" s="15">
        <v>Hold</v>
      </c>
      <c r="J2095" s="24"/>
      <c r="K2095" t="str" s="15">
        <v/>
      </c>
      <c r="L2095" s="17" t="str">
        <f>IF(AC2095="Local catalog","",IF(AG2095="Yes",IF(ISNUMBER(E2095),E2095,""),IF(I2095="Keep current",IF(ISNUMBER(E2095),E2095,""),IF(AH2095&lt;&gt;"Yes","",IF(I2095="Approve proposed",F2095,IF(AND(I2095="Use my price",AND(ISNUMBER(J2095),J2095&gt;0)),J2095,""))))))</f>
        <v/>
      </c>
      <c r="M2095" t="str" s="7">
        <f>IF(AND(AG2095="Yes",OR(I2095="Approve proposed",I2095="Use my price")),"CHECK: protected price kept current",IF(OR(I2095="Unreviewed",I2095=""),"Pending review",IF(I2095="Hold","On hold",IF(I2095="Keep current",IF(ISNUMBER(E2095),"Kept current","CHECK: no confirmed current price"),IF(AH2095&lt;&gt;"Yes","CHECK: source needs review",IF(AND(I2095="Use my price",NOT(AND(ISNUMBER(J2095),J2095&gt;0))),"CHECK: enter a price above zero",IF(NOT(OR(I2095="Approve proposed",I2095="Use my price")),"CHECK: choose a listed decision",IF(OR(NOT(ISNUMBER(L2095)),L2095&lt;=0,NOT(ISNUMBER(Y2095)),Y2095&lt;=0,X2095&gt;=1),"CHECK: price or base unavailable",IF(L2095/(Y2095*(1-X2095))-1&lt;0,"CHECK: price below local base","Ready")))))))))</f>
        <v>On hold</v>
      </c>
      <c r="N2095" s="18">
        <v>63</v>
      </c>
      <c r="O2095" s="19">
        <v>0.4</v>
      </c>
      <c r="Q2095" s="20" t="str">
        <f>IF(AND(ISNUMBER(L2095),ISNUMBER(Y2095),Y2095&gt;0,X2095&lt;1),ROUND(L2095/(Y2095*(1-X2095))-1,4),"")</f>
        <v/>
      </c>
      <c r="R2095" s="12">
        <v>0</v>
      </c>
      <c r="S2095" s="13">
        <f>IF(AND(ISNUMBER(E2095),E2095&gt;0,ISNUMBER(F2095)),R2095*(F2095/E2095-1)*(1-'Start Here'!$B$16),0)</f>
        <v>0</v>
      </c>
      <c r="T2095" s="17">
        <f>IF(AND(M2095="Ready",OR(I2095="Approve proposed",AND(I2095="Use my price",AND(ISNUMBER(J2095),J2095&gt;0))),ISNUMBER(L2095),E2095&gt;0),R2095*(L2095/E2095-1)*(1-'Start Here'!$B$16),0)</f>
        <v>0</v>
      </c>
      <c r="U2095" t="str" s="6">
        <v>No confirmed Local Line price/list; local calculation is reference only; Missing local vendor</v>
      </c>
      <c r="V2095" t="str" s="21">
        <v>Yes</v>
      </c>
      <c r="W2095" t="str" s="21">
        <v>No</v>
      </c>
      <c r="X2095" s="22">
        <v>0</v>
      </c>
      <c r="Y2095" s="18">
        <v>45</v>
      </c>
      <c r="AB2095" t="str" s="6">
        <v/>
      </c>
      <c r="AC2095" t="str" s="6">
        <v>Local calculation only</v>
      </c>
      <c r="AD2095" s="23">
        <v>1157469</v>
      </c>
      <c r="AE2095" s="23">
        <v>1001274</v>
      </c>
      <c r="AF2095" t="str" s="23">
        <v>1157469:1001274:member</v>
      </c>
      <c r="AG2095" t="str" s="23">
        <v>No</v>
      </c>
      <c r="AH2095" t="str" s="23">
        <v>No</v>
      </c>
      <c r="AI2095" s="18">
        <v>0</v>
      </c>
    </row>
    <row r="2096" ht="32" customHeight="1">
      <c r="A2096" t="str" s="7">
        <v>MISSING VENDOR</v>
      </c>
      <c r="B2096" t="str" s="7">
        <v>Fresh Frozen Elderberries</v>
      </c>
      <c r="C2096" t="str" s="7">
        <v>3 lb bag</v>
      </c>
      <c r="D2096" t="str" s="7">
        <v>Guest Basket</v>
      </c>
      <c r="E2096" s="12">
        <v>63</v>
      </c>
      <c r="F2096" s="13">
        <v>63</v>
      </c>
      <c r="G2096" s="13">
        <f>IF(AND(ISNUMBER(E2096),ISNUMBER(F2096)),F2096-E2096,"")</f>
        <v>0</v>
      </c>
      <c r="H2096" s="14">
        <f>IF(AND(ISNUMBER(E2096),E2096&gt;0,ISNUMBER(F2096)),F2096/E2096-1,"")</f>
        <v>0</v>
      </c>
      <c r="I2096" t="str" s="15">
        <v>Hold</v>
      </c>
      <c r="J2096" s="16"/>
      <c r="K2096" t="str" s="15">
        <v/>
      </c>
      <c r="L2096" s="17" t="str">
        <f>IF(AC2096="Local catalog","",IF(AG2096="Yes",IF(ISNUMBER(E2096),E2096,""),IF(I2096="Keep current",IF(ISNUMBER(E2096),E2096,""),IF(AH2096&lt;&gt;"Yes","",IF(I2096="Approve proposed",F2096,IF(AND(I2096="Use my price",AND(ISNUMBER(J2096),J2096&gt;0)),J2096,""))))))</f>
        <v/>
      </c>
      <c r="M2096" t="str" s="7">
        <f>IF(AND(AG2096="Yes",OR(I2096="Approve proposed",I2096="Use my price")),"CHECK: protected price kept current",IF(OR(I2096="Unreviewed",I2096=""),"Pending review",IF(I2096="Hold","On hold",IF(I2096="Keep current",IF(ISNUMBER(E2096),"Kept current","CHECK: no confirmed current price"),IF(AH2096&lt;&gt;"Yes","CHECK: source needs review",IF(AND(I2096="Use my price",NOT(AND(ISNUMBER(J2096),J2096&gt;0))),"CHECK: enter a price above zero",IF(NOT(OR(I2096="Approve proposed",I2096="Use my price")),"CHECK: choose a listed decision",IF(OR(NOT(ISNUMBER(L2096)),L2096&lt;=0,NOT(ISNUMBER(Y2096)),Y2096&lt;=0,X2096&gt;=1),"CHECK: price or base unavailable",IF(L2096/(Y2096*(1-X2096))-1&lt;0,"CHECK: price below local base","Ready")))))))))</f>
        <v>On hold</v>
      </c>
      <c r="N2096" s="18">
        <v>69.75</v>
      </c>
      <c r="O2096" s="19">
        <v>0.55</v>
      </c>
      <c r="P2096" s="14">
        <v>0.4</v>
      </c>
      <c r="Q2096" s="20" t="str">
        <f>IF(AND(ISNUMBER(L2096),ISNUMBER(Y2096),Y2096&gt;0,X2096&lt;1),ROUND(L2096/(Y2096*(1-X2096))-1,4),"")</f>
        <v/>
      </c>
      <c r="R2096" s="12">
        <v>0</v>
      </c>
      <c r="S2096" s="13">
        <f>IF(AND(ISNUMBER(E2096),E2096&gt;0,ISNUMBER(F2096)),R2096*(F2096/E2096-1)*(1-'Start Here'!$B$16),0)</f>
        <v>0</v>
      </c>
      <c r="T2096" s="17">
        <f>IF(AND(M2096="Ready",OR(I2096="Approve proposed",AND(I2096="Use my price",AND(ISNUMBER(J2096),J2096&gt;0))),ISNUMBER(L2096),E2096&gt;0),R2096*(L2096/E2096-1)*(1-'Start Here'!$B$16),0)</f>
        <v>0</v>
      </c>
      <c r="U2096" t="str" s="6">
        <v>Missing local vendor; Local and Local Line prices differ</v>
      </c>
      <c r="V2096" t="str" s="21">
        <v>Yes</v>
      </c>
      <c r="W2096" t="str" s="21">
        <v>No</v>
      </c>
      <c r="X2096" s="22">
        <v>0</v>
      </c>
      <c r="Y2096" s="18">
        <v>45</v>
      </c>
      <c r="AB2096" t="str" s="6">
        <v>2026-10-01 10:41:27 UTC</v>
      </c>
      <c r="AC2096" t="str" s="6">
        <v>Local Line cache</v>
      </c>
      <c r="AD2096" s="23">
        <v>1157469</v>
      </c>
      <c r="AE2096" s="23">
        <v>1001274</v>
      </c>
      <c r="AF2096" t="str" s="23">
        <v>1157469:1001274:guest</v>
      </c>
      <c r="AG2096" t="str" s="23">
        <v>No</v>
      </c>
      <c r="AH2096" t="str" s="23">
        <v>No</v>
      </c>
      <c r="AI2096" s="18">
        <v>0</v>
      </c>
    </row>
    <row r="2097" ht="32" customHeight="1">
      <c r="A2097" t="str" s="7">
        <v>MISSING VENDOR</v>
      </c>
      <c r="B2097" t="str" s="7">
        <v>Fresh Frozen Elderberries</v>
      </c>
      <c r="C2097" t="str" s="7">
        <v>3 lb bag</v>
      </c>
      <c r="D2097" t="str" s="7">
        <v>SNAP</v>
      </c>
      <c r="E2097" s="12">
        <v>63</v>
      </c>
      <c r="F2097" s="13">
        <v>63</v>
      </c>
      <c r="G2097" s="13">
        <f>IF(AND(ISNUMBER(E2097),ISNUMBER(F2097)),F2097-E2097,"")</f>
        <v>0</v>
      </c>
      <c r="H2097" s="14">
        <f>IF(AND(ISNUMBER(E2097),E2097&gt;0,ISNUMBER(F2097)),F2097/E2097-1,"")</f>
        <v>0</v>
      </c>
      <c r="I2097" t="str" s="15">
        <v>Keep current</v>
      </c>
      <c r="J2097" s="16"/>
      <c r="K2097" t="str" s="15">
        <v/>
      </c>
      <c r="L2097" s="17">
        <f>IF(AC2097="Local catalog","",IF(AG2097="Yes",IF(ISNUMBER(E2097),E2097,""),IF(I2097="Keep current",IF(ISNUMBER(E2097),E2097,""),IF(AH2097&lt;&gt;"Yes","",IF(I2097="Approve proposed",F2097,IF(AND(I2097="Use my price",AND(ISNUMBER(J2097),J2097&gt;0)),J2097,""))))))</f>
        <v>63</v>
      </c>
      <c r="M2097" t="str" s="7">
        <f>IF(AND(AG2097="Yes",OR(I2097="Approve proposed",I2097="Use my price")),"CHECK: protected price kept current",IF(OR(I2097="Unreviewed",I2097=""),"Pending review",IF(I2097="Hold","On hold",IF(I2097="Keep current",IF(ISNUMBER(E2097),"Kept current","CHECK: no confirmed current price"),IF(AH2097&lt;&gt;"Yes","CHECK: source needs review",IF(AND(I2097="Use my price",NOT(AND(ISNUMBER(J2097),J2097&gt;0))),"CHECK: enter a price above zero",IF(NOT(OR(I2097="Approve proposed",I2097="Use my price")),"CHECK: choose a listed decision",IF(OR(NOT(ISNUMBER(L2097)),L2097&lt;=0,NOT(ISNUMBER(Y2097)),Y2097&lt;=0,X2097&gt;=1),"CHECK: price or base unavailable",IF(L2097/(Y2097*(1-X2097))-1&lt;0,"CHECK: price below local base","Ready")))))))))</f>
        <v>Kept current</v>
      </c>
      <c r="N2097" s="18">
        <v>63</v>
      </c>
      <c r="O2097" s="19">
        <v>0.4</v>
      </c>
      <c r="P2097" s="14">
        <v>0.4</v>
      </c>
      <c r="Q2097" s="20">
        <f>IF(AND(ISNUMBER(L2097),ISNUMBER(Y2097),Y2097&gt;0,X2097&lt;1),ROUND(L2097/(Y2097*(1-X2097))-1,4),"")</f>
        <v>0.4</v>
      </c>
      <c r="R2097" s="12">
        <v>0</v>
      </c>
      <c r="S2097" s="13">
        <f>IF(AND(ISNUMBER(E2097),E2097&gt;0,ISNUMBER(F2097)),R2097*(F2097/E2097-1)*(1-'Start Here'!$B$16),0)</f>
        <v>0</v>
      </c>
      <c r="T2097" s="17">
        <f>IF(AND(M2097="Ready",OR(I2097="Approve proposed",AND(I2097="Use my price",AND(ISNUMBER(J2097),J2097&gt;0))),ISNUMBER(L2097),E2097&gt;0),R2097*(L2097/E2097-1)*(1-'Start Here'!$B$16),0)</f>
        <v>0</v>
      </c>
      <c r="U2097" t="str" s="6">
        <v>SNAP: preserve existing selling price; Missing local vendor</v>
      </c>
      <c r="V2097" t="str" s="21">
        <v>Yes</v>
      </c>
      <c r="W2097" t="str" s="21">
        <v>No</v>
      </c>
      <c r="X2097" s="22">
        <v>0</v>
      </c>
      <c r="Y2097" s="18">
        <v>45</v>
      </c>
      <c r="AB2097" t="str" s="6">
        <v>2026-10-01 10:41:27 UTC</v>
      </c>
      <c r="AC2097" t="str" s="6">
        <v>Local Line cache</v>
      </c>
      <c r="AD2097" s="23">
        <v>1157469</v>
      </c>
      <c r="AE2097" s="23">
        <v>1001274</v>
      </c>
      <c r="AF2097" t="str" s="23">
        <v>1157469:1001274:snap</v>
      </c>
      <c r="AG2097" t="str" s="23">
        <v>Yes</v>
      </c>
      <c r="AH2097" t="str" s="23">
        <v>No</v>
      </c>
      <c r="AI2097" s="18">
        <v>0</v>
      </c>
    </row>
    <row r="2098" ht="32" customHeight="1">
      <c r="A2098" t="str" s="7">
        <v>MISSING VENDOR</v>
      </c>
      <c r="B2098" t="str" s="7">
        <v>Frozen Raspberries</v>
      </c>
      <c r="C2098" t="str" s="7">
        <v>1 lb</v>
      </c>
      <c r="D2098" t="str" s="7">
        <v>Herd Share Members</v>
      </c>
      <c r="E2098" s="12">
        <v>11.2</v>
      </c>
      <c r="F2098" s="13">
        <v>11.2</v>
      </c>
      <c r="G2098" s="13">
        <f>IF(AND(ISNUMBER(E2098),ISNUMBER(F2098)),F2098-E2098,"")</f>
        <v>0</v>
      </c>
      <c r="H2098" s="14">
        <f>IF(AND(ISNUMBER(E2098),E2098&gt;0,ISNUMBER(F2098)),F2098/E2098-1,"")</f>
        <v>0</v>
      </c>
      <c r="I2098" t="str" s="15">
        <v>Hold</v>
      </c>
      <c r="J2098" s="16"/>
      <c r="K2098" t="str" s="15">
        <v/>
      </c>
      <c r="L2098" s="17" t="str">
        <f>IF(AC2098="Local catalog","",IF(AG2098="Yes",IF(ISNUMBER(E2098),E2098,""),IF(I2098="Keep current",IF(ISNUMBER(E2098),E2098,""),IF(AH2098&lt;&gt;"Yes","",IF(I2098="Approve proposed",F2098,IF(AND(I2098="Use my price",AND(ISNUMBER(J2098),J2098&gt;0)),J2098,""))))))</f>
        <v/>
      </c>
      <c r="M2098" t="str" s="7">
        <f>IF(AND(AG2098="Yes",OR(I2098="Approve proposed",I2098="Use my price")),"CHECK: protected price kept current",IF(OR(I2098="Unreviewed",I2098=""),"Pending review",IF(I2098="Hold","On hold",IF(I2098="Keep current",IF(ISNUMBER(E2098),"Kept current","CHECK: no confirmed current price"),IF(AH2098&lt;&gt;"Yes","CHECK: source needs review",IF(AND(I2098="Use my price",NOT(AND(ISNUMBER(J2098),J2098&gt;0))),"CHECK: enter a price above zero",IF(NOT(OR(I2098="Approve proposed",I2098="Use my price")),"CHECK: choose a listed decision",IF(OR(NOT(ISNUMBER(L2098)),L2098&lt;=0,NOT(ISNUMBER(Y2098)),Y2098&lt;=0,X2098&gt;=1),"CHECK: price or base unavailable",IF(L2098/(Y2098*(1-X2098))-1&lt;0,"CHECK: price below local base","Ready")))))))))</f>
        <v>On hold</v>
      </c>
      <c r="N2098" s="18">
        <v>11.2</v>
      </c>
      <c r="O2098" s="19">
        <v>0.4</v>
      </c>
      <c r="P2098" s="14">
        <v>0.4</v>
      </c>
      <c r="Q2098" s="20" t="str">
        <f>IF(AND(ISNUMBER(L2098),ISNUMBER(Y2098),Y2098&gt;0,X2098&lt;1),ROUND(L2098/(Y2098*(1-X2098))-1,4),"")</f>
        <v/>
      </c>
      <c r="R2098" s="12">
        <v>0</v>
      </c>
      <c r="S2098" s="13">
        <f>IF(AND(ISNUMBER(E2098),E2098&gt;0,ISNUMBER(F2098)),R2098*(F2098/E2098-1)*(1-'Start Here'!$B$16),0)</f>
        <v>0</v>
      </c>
      <c r="T2098" s="17">
        <f>IF(AND(M2098="Ready",OR(I2098="Approve proposed",AND(I2098="Use my price",AND(ISNUMBER(J2098),J2098&gt;0))),ISNUMBER(L2098),E2098&gt;0),R2098*(L2098/E2098-1)*(1-'Start Here'!$B$16),0)</f>
        <v>0</v>
      </c>
      <c r="U2098" t="str" s="6">
        <v>Missing local vendor; Currently hidden; do not activate automatically</v>
      </c>
      <c r="V2098" t="str" s="21">
        <v>No</v>
      </c>
      <c r="W2098" t="str" s="21">
        <v>No</v>
      </c>
      <c r="X2098" s="22">
        <v>0</v>
      </c>
      <c r="Y2098" s="18">
        <v>8</v>
      </c>
      <c r="AB2098" t="str" s="6">
        <v>2026-10-01 10:41:27 UTC</v>
      </c>
      <c r="AC2098" t="str" s="6">
        <v>Local Line cache</v>
      </c>
      <c r="AD2098" s="23">
        <v>1159145</v>
      </c>
      <c r="AE2098" s="23">
        <v>1003819</v>
      </c>
      <c r="AF2098" t="str" s="23">
        <v>1159145:1003819:herdShare</v>
      </c>
      <c r="AG2098" t="str" s="23">
        <v>No</v>
      </c>
      <c r="AH2098" t="str" s="23">
        <v>No</v>
      </c>
      <c r="AI2098" s="18">
        <v>0</v>
      </c>
    </row>
    <row r="2099" ht="32" customHeight="1">
      <c r="A2099" t="str" s="7">
        <v>MISSING VENDOR</v>
      </c>
      <c r="B2099" t="str" s="7">
        <v>Frozen Raspberries</v>
      </c>
      <c r="C2099" t="str" s="7">
        <v>1 lb</v>
      </c>
      <c r="D2099" t="str" s="7">
        <v>CSA Members</v>
      </c>
      <c r="E2099" s="12">
        <v>11.2</v>
      </c>
      <c r="F2099" s="13">
        <v>11.2</v>
      </c>
      <c r="G2099" s="13">
        <f>IF(AND(ISNUMBER(E2099),ISNUMBER(F2099)),F2099-E2099,"")</f>
        <v>0</v>
      </c>
      <c r="H2099" s="14">
        <f>IF(AND(ISNUMBER(E2099),E2099&gt;0,ISNUMBER(F2099)),F2099/E2099-1,"")</f>
        <v>0</v>
      </c>
      <c r="I2099" t="str" s="15">
        <v>Hold</v>
      </c>
      <c r="J2099" s="16"/>
      <c r="K2099" t="str" s="15">
        <v/>
      </c>
      <c r="L2099" s="17" t="str">
        <f>IF(AC2099="Local catalog","",IF(AG2099="Yes",IF(ISNUMBER(E2099),E2099,""),IF(I2099="Keep current",IF(ISNUMBER(E2099),E2099,""),IF(AH2099&lt;&gt;"Yes","",IF(I2099="Approve proposed",F2099,IF(AND(I2099="Use my price",AND(ISNUMBER(J2099),J2099&gt;0)),J2099,""))))))</f>
        <v/>
      </c>
      <c r="M2099" t="str" s="7">
        <f>IF(AND(AG2099="Yes",OR(I2099="Approve proposed",I2099="Use my price")),"CHECK: protected price kept current",IF(OR(I2099="Unreviewed",I2099=""),"Pending review",IF(I2099="Hold","On hold",IF(I2099="Keep current",IF(ISNUMBER(E2099),"Kept current","CHECK: no confirmed current price"),IF(AH2099&lt;&gt;"Yes","CHECK: source needs review",IF(AND(I2099="Use my price",NOT(AND(ISNUMBER(J2099),J2099&gt;0))),"CHECK: enter a price above zero",IF(NOT(OR(I2099="Approve proposed",I2099="Use my price")),"CHECK: choose a listed decision",IF(OR(NOT(ISNUMBER(L2099)),L2099&lt;=0,NOT(ISNUMBER(Y2099)),Y2099&lt;=0,X2099&gt;=1),"CHECK: price or base unavailable",IF(L2099/(Y2099*(1-X2099))-1&lt;0,"CHECK: price below local base","Ready")))))))))</f>
        <v>On hold</v>
      </c>
      <c r="N2099" s="18">
        <v>11.2</v>
      </c>
      <c r="O2099" s="19">
        <v>0.4</v>
      </c>
      <c r="P2099" s="14">
        <v>0.4</v>
      </c>
      <c r="Q2099" s="20" t="str">
        <f>IF(AND(ISNUMBER(L2099),ISNUMBER(Y2099),Y2099&gt;0,X2099&lt;1),ROUND(L2099/(Y2099*(1-X2099))-1,4),"")</f>
        <v/>
      </c>
      <c r="R2099" s="12">
        <v>0</v>
      </c>
      <c r="S2099" s="13">
        <f>IF(AND(ISNUMBER(E2099),E2099&gt;0,ISNUMBER(F2099)),R2099*(F2099/E2099-1)*(1-'Start Here'!$B$16),0)</f>
        <v>0</v>
      </c>
      <c r="T2099" s="17">
        <f>IF(AND(M2099="Ready",OR(I2099="Approve proposed",AND(I2099="Use my price",AND(ISNUMBER(J2099),J2099&gt;0))),ISNUMBER(L2099),E2099&gt;0),R2099*(L2099/E2099-1)*(1-'Start Here'!$B$16),0)</f>
        <v>0</v>
      </c>
      <c r="U2099" t="str" s="6">
        <v>Missing local vendor; Currently hidden; do not activate automatically</v>
      </c>
      <c r="V2099" t="str" s="21">
        <v>No</v>
      </c>
      <c r="W2099" t="str" s="21">
        <v>No</v>
      </c>
      <c r="X2099" s="22">
        <v>0</v>
      </c>
      <c r="Y2099" s="18">
        <v>8</v>
      </c>
      <c r="AB2099" t="str" s="6">
        <v>2026-10-01 10:41:27 UTC</v>
      </c>
      <c r="AC2099" t="str" s="6">
        <v>Local Line cache</v>
      </c>
      <c r="AD2099" s="23">
        <v>1159145</v>
      </c>
      <c r="AE2099" s="23">
        <v>1003819</v>
      </c>
      <c r="AF2099" t="str" s="23">
        <v>1159145:1003819:member</v>
      </c>
      <c r="AG2099" t="str" s="23">
        <v>No</v>
      </c>
      <c r="AH2099" t="str" s="23">
        <v>No</v>
      </c>
      <c r="AI2099" s="18">
        <v>0</v>
      </c>
    </row>
    <row r="2100" ht="32" customHeight="1">
      <c r="A2100" t="str" s="7">
        <v>MISSING VENDOR</v>
      </c>
      <c r="B2100" t="str" s="7">
        <v>Frozen Raspberries</v>
      </c>
      <c r="C2100" t="str" s="7">
        <v>1 lb</v>
      </c>
      <c r="D2100" t="str" s="7">
        <v>Guest Basket</v>
      </c>
      <c r="E2100" s="12">
        <v>11.2</v>
      </c>
      <c r="F2100" s="13">
        <v>11.2</v>
      </c>
      <c r="G2100" s="13">
        <f>IF(AND(ISNUMBER(E2100),ISNUMBER(F2100)),F2100-E2100,"")</f>
        <v>0</v>
      </c>
      <c r="H2100" s="14">
        <f>IF(AND(ISNUMBER(E2100),E2100&gt;0,ISNUMBER(F2100)),F2100/E2100-1,"")</f>
        <v>0</v>
      </c>
      <c r="I2100" t="str" s="15">
        <v>Hold</v>
      </c>
      <c r="J2100" s="16"/>
      <c r="K2100" t="str" s="15">
        <v/>
      </c>
      <c r="L2100" s="17" t="str">
        <f>IF(AC2100="Local catalog","",IF(AG2100="Yes",IF(ISNUMBER(E2100),E2100,""),IF(I2100="Keep current",IF(ISNUMBER(E2100),E2100,""),IF(AH2100&lt;&gt;"Yes","",IF(I2100="Approve proposed",F2100,IF(AND(I2100="Use my price",AND(ISNUMBER(J2100),J2100&gt;0)),J2100,""))))))</f>
        <v/>
      </c>
      <c r="M2100" t="str" s="7">
        <f>IF(AND(AG2100="Yes",OR(I2100="Approve proposed",I2100="Use my price")),"CHECK: protected price kept current",IF(OR(I2100="Unreviewed",I2100=""),"Pending review",IF(I2100="Hold","On hold",IF(I2100="Keep current",IF(ISNUMBER(E2100),"Kept current","CHECK: no confirmed current price"),IF(AH2100&lt;&gt;"Yes","CHECK: source needs review",IF(AND(I2100="Use my price",NOT(AND(ISNUMBER(J2100),J2100&gt;0))),"CHECK: enter a price above zero",IF(NOT(OR(I2100="Approve proposed",I2100="Use my price")),"CHECK: choose a listed decision",IF(OR(NOT(ISNUMBER(L2100)),L2100&lt;=0,NOT(ISNUMBER(Y2100)),Y2100&lt;=0,X2100&gt;=1),"CHECK: price or base unavailable",IF(L2100/(Y2100*(1-X2100))-1&lt;0,"CHECK: price below local base","Ready")))))))))</f>
        <v>On hold</v>
      </c>
      <c r="N2100" s="18">
        <v>12.4</v>
      </c>
      <c r="O2100" s="19">
        <v>0.55</v>
      </c>
      <c r="P2100" s="14">
        <v>0.4</v>
      </c>
      <c r="Q2100" s="20" t="str">
        <f>IF(AND(ISNUMBER(L2100),ISNUMBER(Y2100),Y2100&gt;0,X2100&lt;1),ROUND(L2100/(Y2100*(1-X2100))-1,4),"")</f>
        <v/>
      </c>
      <c r="R2100" s="12">
        <v>0</v>
      </c>
      <c r="S2100" s="13">
        <f>IF(AND(ISNUMBER(E2100),E2100&gt;0,ISNUMBER(F2100)),R2100*(F2100/E2100-1)*(1-'Start Here'!$B$16),0)</f>
        <v>0</v>
      </c>
      <c r="T2100" s="17">
        <f>IF(AND(M2100="Ready",OR(I2100="Approve proposed",AND(I2100="Use my price",AND(ISNUMBER(J2100),J2100&gt;0))),ISNUMBER(L2100),E2100&gt;0),R2100*(L2100/E2100-1)*(1-'Start Here'!$B$16),0)</f>
        <v>0</v>
      </c>
      <c r="U2100" t="str" s="6">
        <v>Missing local vendor; Local and Local Line prices differ; Currently hidden; do not activate automatically</v>
      </c>
      <c r="V2100" t="str" s="21">
        <v>No</v>
      </c>
      <c r="W2100" t="str" s="21">
        <v>No</v>
      </c>
      <c r="X2100" s="22">
        <v>0</v>
      </c>
      <c r="Y2100" s="18">
        <v>8</v>
      </c>
      <c r="AB2100" t="str" s="6">
        <v>2026-10-01 10:41:27 UTC</v>
      </c>
      <c r="AC2100" t="str" s="6">
        <v>Local Line cache</v>
      </c>
      <c r="AD2100" s="23">
        <v>1159145</v>
      </c>
      <c r="AE2100" s="23">
        <v>1003819</v>
      </c>
      <c r="AF2100" t="str" s="23">
        <v>1159145:1003819:guest</v>
      </c>
      <c r="AG2100" t="str" s="23">
        <v>No</v>
      </c>
      <c r="AH2100" t="str" s="23">
        <v>No</v>
      </c>
      <c r="AI2100" s="18">
        <v>0</v>
      </c>
    </row>
    <row r="2101" ht="32" customHeight="1">
      <c r="A2101" t="str" s="7">
        <v>MISSING VENDOR</v>
      </c>
      <c r="B2101" t="str" s="7">
        <v>Frozen Raspberries</v>
      </c>
      <c r="C2101" t="str" s="7">
        <v>1 lb</v>
      </c>
      <c r="D2101" t="str" s="7">
        <v>SNAP</v>
      </c>
      <c r="E2101" s="12">
        <v>11.2</v>
      </c>
      <c r="F2101" s="13">
        <v>11.2</v>
      </c>
      <c r="G2101" s="13">
        <f>IF(AND(ISNUMBER(E2101),ISNUMBER(F2101)),F2101-E2101,"")</f>
        <v>0</v>
      </c>
      <c r="H2101" s="14">
        <f>IF(AND(ISNUMBER(E2101),E2101&gt;0,ISNUMBER(F2101)),F2101/E2101-1,"")</f>
        <v>0</v>
      </c>
      <c r="I2101" t="str" s="15">
        <v>Keep current</v>
      </c>
      <c r="J2101" s="16"/>
      <c r="K2101" t="str" s="15">
        <v/>
      </c>
      <c r="L2101" s="17">
        <f>IF(AC2101="Local catalog","",IF(AG2101="Yes",IF(ISNUMBER(E2101),E2101,""),IF(I2101="Keep current",IF(ISNUMBER(E2101),E2101,""),IF(AH2101&lt;&gt;"Yes","",IF(I2101="Approve proposed",F2101,IF(AND(I2101="Use my price",AND(ISNUMBER(J2101),J2101&gt;0)),J2101,""))))))</f>
        <v>11.2</v>
      </c>
      <c r="M2101" t="str" s="7">
        <f>IF(AND(AG2101="Yes",OR(I2101="Approve proposed",I2101="Use my price")),"CHECK: protected price kept current",IF(OR(I2101="Unreviewed",I2101=""),"Pending review",IF(I2101="Hold","On hold",IF(I2101="Keep current",IF(ISNUMBER(E2101),"Kept current","CHECK: no confirmed current price"),IF(AH2101&lt;&gt;"Yes","CHECK: source needs review",IF(AND(I2101="Use my price",NOT(AND(ISNUMBER(J2101),J2101&gt;0))),"CHECK: enter a price above zero",IF(NOT(OR(I2101="Approve proposed",I2101="Use my price")),"CHECK: choose a listed decision",IF(OR(NOT(ISNUMBER(L2101)),L2101&lt;=0,NOT(ISNUMBER(Y2101)),Y2101&lt;=0,X2101&gt;=1),"CHECK: price or base unavailable",IF(L2101/(Y2101*(1-X2101))-1&lt;0,"CHECK: price below local base","Ready")))))))))</f>
        <v>Kept current</v>
      </c>
      <c r="N2101" s="18">
        <v>11.2</v>
      </c>
      <c r="O2101" s="19">
        <v>0.4</v>
      </c>
      <c r="P2101" s="14">
        <v>0.4</v>
      </c>
      <c r="Q2101" s="20">
        <f>IF(AND(ISNUMBER(L2101),ISNUMBER(Y2101),Y2101&gt;0,X2101&lt;1),ROUND(L2101/(Y2101*(1-X2101))-1,4),"")</f>
        <v>0.4</v>
      </c>
      <c r="R2101" s="12">
        <v>0</v>
      </c>
      <c r="S2101" s="13">
        <f>IF(AND(ISNUMBER(E2101),E2101&gt;0,ISNUMBER(F2101)),R2101*(F2101/E2101-1)*(1-'Start Here'!$B$16),0)</f>
        <v>0</v>
      </c>
      <c r="T2101" s="17">
        <f>IF(AND(M2101="Ready",OR(I2101="Approve proposed",AND(I2101="Use my price",AND(ISNUMBER(J2101),J2101&gt;0))),ISNUMBER(L2101),E2101&gt;0),R2101*(L2101/E2101-1)*(1-'Start Here'!$B$16),0)</f>
        <v>0</v>
      </c>
      <c r="U2101" t="str" s="6">
        <v>SNAP: preserve existing selling price; Missing local vendor; Currently hidden; do not activate automatically</v>
      </c>
      <c r="V2101" t="str" s="21">
        <v>No</v>
      </c>
      <c r="W2101" t="str" s="21">
        <v>No</v>
      </c>
      <c r="X2101" s="22">
        <v>0</v>
      </c>
      <c r="Y2101" s="18">
        <v>8</v>
      </c>
      <c r="AB2101" t="str" s="6">
        <v>2026-10-01 10:41:27 UTC</v>
      </c>
      <c r="AC2101" t="str" s="6">
        <v>Local Line cache</v>
      </c>
      <c r="AD2101" s="23">
        <v>1159145</v>
      </c>
      <c r="AE2101" s="23">
        <v>1003819</v>
      </c>
      <c r="AF2101" t="str" s="23">
        <v>1159145:1003819:snap</v>
      </c>
      <c r="AG2101" t="str" s="23">
        <v>Yes</v>
      </c>
      <c r="AH2101" t="str" s="23">
        <v>No</v>
      </c>
      <c r="AI2101" s="18">
        <v>0</v>
      </c>
    </row>
    <row r="2102" ht="32" customHeight="1">
      <c r="A2102" t="str" s="7">
        <v>MISSING VENDOR</v>
      </c>
      <c r="B2102" t="str" s="7">
        <v>Fuzzy Kiwis</v>
      </c>
      <c r="C2102" t="str" s="7">
        <v>each</v>
      </c>
      <c r="D2102" t="str" s="7">
        <v>Herd Share Members</v>
      </c>
      <c r="E2102" s="12">
        <v>1.5</v>
      </c>
      <c r="F2102" s="13">
        <v>1.5</v>
      </c>
      <c r="G2102" s="13">
        <f>IF(AND(ISNUMBER(E2102),ISNUMBER(F2102)),F2102-E2102,"")</f>
        <v>0</v>
      </c>
      <c r="H2102" s="14">
        <f>IF(AND(ISNUMBER(E2102),E2102&gt;0,ISNUMBER(F2102)),F2102/E2102-1,"")</f>
        <v>0</v>
      </c>
      <c r="I2102" t="str" s="15">
        <v>Hold</v>
      </c>
      <c r="J2102" s="16"/>
      <c r="K2102" t="str" s="15">
        <v/>
      </c>
      <c r="L2102" s="17" t="str">
        <f>IF(AC2102="Local catalog","",IF(AG2102="Yes",IF(ISNUMBER(E2102),E2102,""),IF(I2102="Keep current",IF(ISNUMBER(E2102),E2102,""),IF(AH2102&lt;&gt;"Yes","",IF(I2102="Approve proposed",F2102,IF(AND(I2102="Use my price",AND(ISNUMBER(J2102),J2102&gt;0)),J2102,""))))))</f>
        <v/>
      </c>
      <c r="M2102" t="str" s="7">
        <f>IF(AND(AG2102="Yes",OR(I2102="Approve proposed",I2102="Use my price")),"CHECK: protected price kept current",IF(OR(I2102="Unreviewed",I2102=""),"Pending review",IF(I2102="Hold","On hold",IF(I2102="Keep current",IF(ISNUMBER(E2102),"Kept current","CHECK: no confirmed current price"),IF(AH2102&lt;&gt;"Yes","CHECK: source needs review",IF(AND(I2102="Use my price",NOT(AND(ISNUMBER(J2102),J2102&gt;0))),"CHECK: enter a price above zero",IF(NOT(OR(I2102="Approve proposed",I2102="Use my price")),"CHECK: choose a listed decision",IF(OR(NOT(ISNUMBER(L2102)),L2102&lt;=0,NOT(ISNUMBER(Y2102)),Y2102&lt;=0,X2102&gt;=1),"CHECK: price or base unavailable",IF(L2102/(Y2102*(1-X2102))-1&lt;0,"CHECK: price below local base","Ready")))))))))</f>
        <v>On hold</v>
      </c>
      <c r="N2102" s="18">
        <v>2.45</v>
      </c>
      <c r="O2102" s="19">
        <v>0.4</v>
      </c>
      <c r="P2102" s="14">
        <v>-0.1429</v>
      </c>
      <c r="Q2102" s="20" t="str">
        <f>IF(AND(ISNUMBER(L2102),ISNUMBER(Y2102),Y2102&gt;0,X2102&lt;1),ROUND(L2102/(Y2102*(1-X2102))-1,4),"")</f>
        <v/>
      </c>
      <c r="R2102" s="12">
        <v>0</v>
      </c>
      <c r="S2102" s="13">
        <f>IF(AND(ISNUMBER(E2102),E2102&gt;0,ISNUMBER(F2102)),R2102*(F2102/E2102-1)*(1-'Start Here'!$B$16),0)</f>
        <v>0</v>
      </c>
      <c r="T2102" s="17">
        <f>IF(AND(M2102="Ready",OR(I2102="Approve proposed",AND(I2102="Use my price",AND(ISNUMBER(J2102),J2102&gt;0))),ISNUMBER(L2102),E2102&gt;0),R2102*(L2102/E2102-1)*(1-'Start Here'!$B$16),0)</f>
        <v>0</v>
      </c>
      <c r="U2102" t="str" s="6">
        <v>Missing local vendor; Local and Local Line prices differ; Proposed price is below local base; requires review; Currently hidden; do not activate automatically</v>
      </c>
      <c r="V2102" t="str" s="21">
        <v>No</v>
      </c>
      <c r="W2102" t="str" s="21">
        <v>No</v>
      </c>
      <c r="X2102" s="22">
        <v>0</v>
      </c>
      <c r="Y2102" s="18">
        <v>1.75</v>
      </c>
      <c r="AB2102" t="str" s="6">
        <v>2026-10-01 10:41:27 UTC</v>
      </c>
      <c r="AC2102" t="str" s="6">
        <v>Local Line cache</v>
      </c>
      <c r="AD2102" s="23">
        <v>805770</v>
      </c>
      <c r="AE2102" s="23">
        <v>526826</v>
      </c>
      <c r="AF2102" t="str" s="23">
        <v>805770:526826:herdShare</v>
      </c>
      <c r="AG2102" t="str" s="23">
        <v>No</v>
      </c>
      <c r="AH2102" t="str" s="23">
        <v>No</v>
      </c>
      <c r="AI2102" s="18">
        <v>0</v>
      </c>
    </row>
    <row r="2103" ht="32" customHeight="1">
      <c r="A2103" t="str" s="7">
        <v>MISSING VENDOR</v>
      </c>
      <c r="B2103" t="str" s="7">
        <v>Fuzzy Kiwis</v>
      </c>
      <c r="C2103" t="str" s="7">
        <v>each</v>
      </c>
      <c r="D2103" t="str" s="7">
        <v>CSA Members</v>
      </c>
      <c r="E2103" s="12">
        <v>1.5</v>
      </c>
      <c r="F2103" s="13">
        <v>1.5</v>
      </c>
      <c r="G2103" s="13">
        <f>IF(AND(ISNUMBER(E2103),ISNUMBER(F2103)),F2103-E2103,"")</f>
        <v>0</v>
      </c>
      <c r="H2103" s="14">
        <f>IF(AND(ISNUMBER(E2103),E2103&gt;0,ISNUMBER(F2103)),F2103/E2103-1,"")</f>
        <v>0</v>
      </c>
      <c r="I2103" t="str" s="15">
        <v>Hold</v>
      </c>
      <c r="J2103" s="16"/>
      <c r="K2103" t="str" s="15">
        <v/>
      </c>
      <c r="L2103" s="17" t="str">
        <f>IF(AC2103="Local catalog","",IF(AG2103="Yes",IF(ISNUMBER(E2103),E2103,""),IF(I2103="Keep current",IF(ISNUMBER(E2103),E2103,""),IF(AH2103&lt;&gt;"Yes","",IF(I2103="Approve proposed",F2103,IF(AND(I2103="Use my price",AND(ISNUMBER(J2103),J2103&gt;0)),J2103,""))))))</f>
        <v/>
      </c>
      <c r="M2103" t="str" s="7">
        <f>IF(AND(AG2103="Yes",OR(I2103="Approve proposed",I2103="Use my price")),"CHECK: protected price kept current",IF(OR(I2103="Unreviewed",I2103=""),"Pending review",IF(I2103="Hold","On hold",IF(I2103="Keep current",IF(ISNUMBER(E2103),"Kept current","CHECK: no confirmed current price"),IF(AH2103&lt;&gt;"Yes","CHECK: source needs review",IF(AND(I2103="Use my price",NOT(AND(ISNUMBER(J2103),J2103&gt;0))),"CHECK: enter a price above zero",IF(NOT(OR(I2103="Approve proposed",I2103="Use my price")),"CHECK: choose a listed decision",IF(OR(NOT(ISNUMBER(L2103)),L2103&lt;=0,NOT(ISNUMBER(Y2103)),Y2103&lt;=0,X2103&gt;=1),"CHECK: price or base unavailable",IF(L2103/(Y2103*(1-X2103))-1&lt;0,"CHECK: price below local base","Ready")))))))))</f>
        <v>On hold</v>
      </c>
      <c r="N2103" s="18">
        <v>2.45</v>
      </c>
      <c r="O2103" s="19">
        <v>0.4</v>
      </c>
      <c r="P2103" s="14">
        <v>-0.1429</v>
      </c>
      <c r="Q2103" s="20" t="str">
        <f>IF(AND(ISNUMBER(L2103),ISNUMBER(Y2103),Y2103&gt;0,X2103&lt;1),ROUND(L2103/(Y2103*(1-X2103))-1,4),"")</f>
        <v/>
      </c>
      <c r="R2103" s="12">
        <v>0</v>
      </c>
      <c r="S2103" s="13">
        <f>IF(AND(ISNUMBER(E2103),E2103&gt;0,ISNUMBER(F2103)),R2103*(F2103/E2103-1)*(1-'Start Here'!$B$16),0)</f>
        <v>0</v>
      </c>
      <c r="T2103" s="17">
        <f>IF(AND(M2103="Ready",OR(I2103="Approve proposed",AND(I2103="Use my price",AND(ISNUMBER(J2103),J2103&gt;0))),ISNUMBER(L2103),E2103&gt;0),R2103*(L2103/E2103-1)*(1-'Start Here'!$B$16),0)</f>
        <v>0</v>
      </c>
      <c r="U2103" t="str" s="6">
        <v>Missing local vendor; Local and Local Line prices differ; Proposed price is below local base; requires review; Currently hidden; do not activate automatically</v>
      </c>
      <c r="V2103" t="str" s="21">
        <v>No</v>
      </c>
      <c r="W2103" t="str" s="21">
        <v>No</v>
      </c>
      <c r="X2103" s="22">
        <v>0</v>
      </c>
      <c r="Y2103" s="18">
        <v>1.75</v>
      </c>
      <c r="AB2103" t="str" s="6">
        <v>2026-10-01 10:41:27 UTC</v>
      </c>
      <c r="AC2103" t="str" s="6">
        <v>Local Line cache</v>
      </c>
      <c r="AD2103" s="23">
        <v>805770</v>
      </c>
      <c r="AE2103" s="23">
        <v>526826</v>
      </c>
      <c r="AF2103" t="str" s="23">
        <v>805770:526826:member</v>
      </c>
      <c r="AG2103" t="str" s="23">
        <v>No</v>
      </c>
      <c r="AH2103" t="str" s="23">
        <v>No</v>
      </c>
      <c r="AI2103" s="18">
        <v>0</v>
      </c>
    </row>
    <row r="2104" ht="32" customHeight="1">
      <c r="A2104" t="str" s="7">
        <v>MISSING VENDOR</v>
      </c>
      <c r="B2104" t="str" s="7">
        <v>Fuzzy Kiwis</v>
      </c>
      <c r="C2104" t="str" s="7">
        <v>each</v>
      </c>
      <c r="D2104" t="str" s="7">
        <v>Guest Basket</v>
      </c>
      <c r="G2104" s="13" t="str">
        <f>IF(AND(ISNUMBER(E2104),ISNUMBER(F2104)),F2104-E2104,"")</f>
        <v/>
      </c>
      <c r="H2104" s="14" t="str">
        <f>IF(AND(ISNUMBER(E2104),E2104&gt;0,ISNUMBER(F2104)),F2104/E2104-1,"")</f>
        <v/>
      </c>
      <c r="I2104" t="str" s="15">
        <v>Hold</v>
      </c>
      <c r="J2104" s="24"/>
      <c r="K2104" t="str" s="15">
        <v/>
      </c>
      <c r="L2104" s="17" t="str">
        <f>IF(AC2104="Local catalog","",IF(AG2104="Yes",IF(ISNUMBER(E2104),E2104,""),IF(I2104="Keep current",IF(ISNUMBER(E2104),E2104,""),IF(AH2104&lt;&gt;"Yes","",IF(I2104="Approve proposed",F2104,IF(AND(I2104="Use my price",AND(ISNUMBER(J2104),J2104&gt;0)),J2104,""))))))</f>
        <v/>
      </c>
      <c r="M2104" t="str" s="7">
        <f>IF(AND(AG2104="Yes",OR(I2104="Approve proposed",I2104="Use my price")),"CHECK: protected price kept current",IF(OR(I2104="Unreviewed",I2104=""),"Pending review",IF(I2104="Hold","On hold",IF(I2104="Keep current",IF(ISNUMBER(E2104),"Kept current","CHECK: no confirmed current price"),IF(AH2104&lt;&gt;"Yes","CHECK: source needs review",IF(AND(I2104="Use my price",NOT(AND(ISNUMBER(J2104),J2104&gt;0))),"CHECK: enter a price above zero",IF(NOT(OR(I2104="Approve proposed",I2104="Use my price")),"CHECK: choose a listed decision",IF(OR(NOT(ISNUMBER(L2104)),L2104&lt;=0,NOT(ISNUMBER(Y2104)),Y2104&lt;=0,X2104&gt;=1),"CHECK: price or base unavailable",IF(L2104/(Y2104*(1-X2104))-1&lt;0,"CHECK: price below local base","Ready")))))))))</f>
        <v>On hold</v>
      </c>
      <c r="N2104" s="18">
        <v>2.71</v>
      </c>
      <c r="O2104" s="19">
        <v>0.55</v>
      </c>
      <c r="Q2104" s="20" t="str">
        <f>IF(AND(ISNUMBER(L2104),ISNUMBER(Y2104),Y2104&gt;0,X2104&lt;1),ROUND(L2104/(Y2104*(1-X2104))-1,4),"")</f>
        <v/>
      </c>
      <c r="R2104" s="12">
        <v>0</v>
      </c>
      <c r="S2104" s="13">
        <f>IF(AND(ISNUMBER(E2104),E2104&gt;0,ISNUMBER(F2104)),R2104*(F2104/E2104-1)*(1-'Start Here'!$B$16),0)</f>
        <v>0</v>
      </c>
      <c r="T2104" s="17">
        <f>IF(AND(M2104="Ready",OR(I2104="Approve proposed",AND(I2104="Use my price",AND(ISNUMBER(J2104),J2104&gt;0))),ISNUMBER(L2104),E2104&gt;0),R2104*(L2104/E2104-1)*(1-'Start Here'!$B$16),0)</f>
        <v>0</v>
      </c>
      <c r="U2104" t="str" s="6">
        <v>No confirmed Local Line price/list; local calculation is reference only; Missing local vendor; Currently hidden; do not activate automatically</v>
      </c>
      <c r="V2104" t="str" s="21">
        <v>No</v>
      </c>
      <c r="W2104" t="str" s="21">
        <v>No</v>
      </c>
      <c r="X2104" s="22">
        <v>0</v>
      </c>
      <c r="Y2104" s="18">
        <v>1.75</v>
      </c>
      <c r="AB2104" t="str" s="6">
        <v/>
      </c>
      <c r="AC2104" t="str" s="6">
        <v>Local calculation only</v>
      </c>
      <c r="AD2104" s="23">
        <v>805770</v>
      </c>
      <c r="AE2104" s="23">
        <v>526826</v>
      </c>
      <c r="AF2104" t="str" s="23">
        <v>805770:526826:guest</v>
      </c>
      <c r="AG2104" t="str" s="23">
        <v>No</v>
      </c>
      <c r="AH2104" t="str" s="23">
        <v>No</v>
      </c>
      <c r="AI2104" s="18">
        <v>0</v>
      </c>
    </row>
    <row r="2105" ht="32" customHeight="1">
      <c r="A2105" t="str" s="7">
        <v>MISSING VENDOR</v>
      </c>
      <c r="B2105" t="str" s="7">
        <v>Fuzzy Kiwis</v>
      </c>
      <c r="C2105" t="str" s="7">
        <v>each</v>
      </c>
      <c r="D2105" t="str" s="7">
        <v>SNAP</v>
      </c>
      <c r="E2105" s="12">
        <v>1.5</v>
      </c>
      <c r="F2105" s="13">
        <v>1.5</v>
      </c>
      <c r="G2105" s="13">
        <f>IF(AND(ISNUMBER(E2105),ISNUMBER(F2105)),F2105-E2105,"")</f>
        <v>0</v>
      </c>
      <c r="H2105" s="14">
        <f>IF(AND(ISNUMBER(E2105),E2105&gt;0,ISNUMBER(F2105)),F2105/E2105-1,"")</f>
        <v>0</v>
      </c>
      <c r="I2105" t="str" s="15">
        <v>Keep current</v>
      </c>
      <c r="J2105" s="16"/>
      <c r="K2105" t="str" s="15">
        <v/>
      </c>
      <c r="L2105" s="17">
        <f>IF(AC2105="Local catalog","",IF(AG2105="Yes",IF(ISNUMBER(E2105),E2105,""),IF(I2105="Keep current",IF(ISNUMBER(E2105),E2105,""),IF(AH2105&lt;&gt;"Yes","",IF(I2105="Approve proposed",F2105,IF(AND(I2105="Use my price",AND(ISNUMBER(J2105),J2105&gt;0)),J2105,""))))))</f>
        <v>1.5</v>
      </c>
      <c r="M2105" t="str" s="7">
        <f>IF(AND(AG2105="Yes",OR(I2105="Approve proposed",I2105="Use my price")),"CHECK: protected price kept current",IF(OR(I2105="Unreviewed",I2105=""),"Pending review",IF(I2105="Hold","On hold",IF(I2105="Keep current",IF(ISNUMBER(E2105),"Kept current","CHECK: no confirmed current price"),IF(AH2105&lt;&gt;"Yes","CHECK: source needs review",IF(AND(I2105="Use my price",NOT(AND(ISNUMBER(J2105),J2105&gt;0))),"CHECK: enter a price above zero",IF(NOT(OR(I2105="Approve proposed",I2105="Use my price")),"CHECK: choose a listed decision",IF(OR(NOT(ISNUMBER(L2105)),L2105&lt;=0,NOT(ISNUMBER(Y2105)),Y2105&lt;=0,X2105&gt;=1),"CHECK: price or base unavailable",IF(L2105/(Y2105*(1-X2105))-1&lt;0,"CHECK: price below local base","Ready")))))))))</f>
        <v>Kept current</v>
      </c>
      <c r="N2105" s="18">
        <v>2.45</v>
      </c>
      <c r="O2105" s="19">
        <v>0.4</v>
      </c>
      <c r="P2105" s="14">
        <v>-0.1429</v>
      </c>
      <c r="Q2105" s="20">
        <f>IF(AND(ISNUMBER(L2105),ISNUMBER(Y2105),Y2105&gt;0,X2105&lt;1),ROUND(L2105/(Y2105*(1-X2105))-1,4),"")</f>
        <v>-0.1429</v>
      </c>
      <c r="R2105" s="12">
        <v>0</v>
      </c>
      <c r="S2105" s="13">
        <f>IF(AND(ISNUMBER(E2105),E2105&gt;0,ISNUMBER(F2105)),R2105*(F2105/E2105-1)*(1-'Start Here'!$B$16),0)</f>
        <v>0</v>
      </c>
      <c r="T2105" s="17">
        <f>IF(AND(M2105="Ready",OR(I2105="Approve proposed",AND(I2105="Use my price",AND(ISNUMBER(J2105),J2105&gt;0))),ISNUMBER(L2105),E2105&gt;0),R2105*(L2105/E2105-1)*(1-'Start Here'!$B$16),0)</f>
        <v>0</v>
      </c>
      <c r="U2105" t="str" s="6">
        <v>SNAP: preserve existing selling price; Missing local vendor; Local and Local Line prices differ; Proposed price is below local base; requires review; Currently hidden; do not activate automatically</v>
      </c>
      <c r="V2105" t="str" s="21">
        <v>No</v>
      </c>
      <c r="W2105" t="str" s="21">
        <v>No</v>
      </c>
      <c r="X2105" s="22">
        <v>0</v>
      </c>
      <c r="Y2105" s="18">
        <v>1.75</v>
      </c>
      <c r="AB2105" t="str" s="6">
        <v>2026-10-01 10:41:27 UTC</v>
      </c>
      <c r="AC2105" t="str" s="6">
        <v>Local Line cache</v>
      </c>
      <c r="AD2105" s="23">
        <v>805770</v>
      </c>
      <c r="AE2105" s="23">
        <v>526826</v>
      </c>
      <c r="AF2105" t="str" s="23">
        <v>805770:526826:snap</v>
      </c>
      <c r="AG2105" t="str" s="23">
        <v>Yes</v>
      </c>
      <c r="AH2105" t="str" s="23">
        <v>No</v>
      </c>
      <c r="AI2105" s="18">
        <v>0</v>
      </c>
    </row>
    <row r="2106" ht="32" customHeight="1">
      <c r="A2106" t="str" s="7">
        <v>MISSING VENDOR</v>
      </c>
      <c r="B2106" t="str" s="7">
        <v>Gold Beets</v>
      </c>
      <c r="C2106" t="str" s="7">
        <v>bunch</v>
      </c>
      <c r="D2106" t="str" s="7">
        <v>Herd Share Members</v>
      </c>
      <c r="E2106" s="12">
        <v>1.89</v>
      </c>
      <c r="F2106" s="13">
        <v>1.89</v>
      </c>
      <c r="G2106" s="13">
        <f>IF(AND(ISNUMBER(E2106),ISNUMBER(F2106)),F2106-E2106,"")</f>
        <v>0</v>
      </c>
      <c r="H2106" s="14">
        <f>IF(AND(ISNUMBER(E2106),E2106&gt;0,ISNUMBER(F2106)),F2106/E2106-1,"")</f>
        <v>0</v>
      </c>
      <c r="I2106" t="str" s="15">
        <v>Hold</v>
      </c>
      <c r="J2106" s="16"/>
      <c r="K2106" t="str" s="15">
        <v/>
      </c>
      <c r="L2106" s="17" t="str">
        <f>IF(AC2106="Local catalog","",IF(AG2106="Yes",IF(ISNUMBER(E2106),E2106,""),IF(I2106="Keep current",IF(ISNUMBER(E2106),E2106,""),IF(AH2106&lt;&gt;"Yes","",IF(I2106="Approve proposed",F2106,IF(AND(I2106="Use my price",AND(ISNUMBER(J2106),J2106&gt;0)),J2106,""))))))</f>
        <v/>
      </c>
      <c r="M2106" t="str" s="7">
        <f>IF(AND(AG2106="Yes",OR(I2106="Approve proposed",I2106="Use my price")),"CHECK: protected price kept current",IF(OR(I2106="Unreviewed",I2106=""),"Pending review",IF(I2106="Hold","On hold",IF(I2106="Keep current",IF(ISNUMBER(E2106),"Kept current","CHECK: no confirmed current price"),IF(AH2106&lt;&gt;"Yes","CHECK: source needs review",IF(AND(I2106="Use my price",NOT(AND(ISNUMBER(J2106),J2106&gt;0))),"CHECK: enter a price above zero",IF(NOT(OR(I2106="Approve proposed",I2106="Use my price")),"CHECK: choose a listed decision",IF(OR(NOT(ISNUMBER(L2106)),L2106&lt;=0,NOT(ISNUMBER(Y2106)),Y2106&lt;=0,X2106&gt;=1),"CHECK: price or base unavailable",IF(L2106/(Y2106*(1-X2106))-1&lt;0,"CHECK: price below local base","Ready")))))))))</f>
        <v>On hold</v>
      </c>
      <c r="N2106" s="18">
        <v>1.89</v>
      </c>
      <c r="O2106" s="19">
        <v>0.4</v>
      </c>
      <c r="P2106" s="14">
        <v>0.4</v>
      </c>
      <c r="Q2106" s="20" t="str">
        <f>IF(AND(ISNUMBER(L2106),ISNUMBER(Y2106),Y2106&gt;0,X2106&lt;1),ROUND(L2106/(Y2106*(1-X2106))-1,4),"")</f>
        <v/>
      </c>
      <c r="R2106" s="12">
        <v>0</v>
      </c>
      <c r="S2106" s="13">
        <f>IF(AND(ISNUMBER(E2106),E2106&gt;0,ISNUMBER(F2106)),R2106*(F2106/E2106-1)*(1-'Start Here'!$B$16),0)</f>
        <v>0</v>
      </c>
      <c r="T2106" s="17">
        <f>IF(AND(M2106="Ready",OR(I2106="Approve proposed",AND(I2106="Use my price",AND(ISNUMBER(J2106),J2106&gt;0))),ISNUMBER(L2106),E2106&gt;0),R2106*(L2106/E2106-1)*(1-'Start Here'!$B$16),0)</f>
        <v>0</v>
      </c>
      <c r="U2106" t="str" s="6">
        <v>Missing local vendor; Currently hidden; do not activate automatically</v>
      </c>
      <c r="V2106" t="str" s="21">
        <v>No</v>
      </c>
      <c r="W2106" t="str" s="21">
        <v>No</v>
      </c>
      <c r="X2106" s="22">
        <v>0</v>
      </c>
      <c r="Y2106" s="18">
        <v>1.35</v>
      </c>
      <c r="AB2106" t="str" s="6">
        <v>2026-10-01 10:41:27 UTC</v>
      </c>
      <c r="AC2106" t="str" s="6">
        <v>Local Line cache</v>
      </c>
      <c r="AD2106" s="23">
        <v>1162541</v>
      </c>
      <c r="AE2106" s="23">
        <v>1009634</v>
      </c>
      <c r="AF2106" t="str" s="23">
        <v>1162541:1009634:herdShare</v>
      </c>
      <c r="AG2106" t="str" s="23">
        <v>No</v>
      </c>
      <c r="AH2106" t="str" s="23">
        <v>No</v>
      </c>
      <c r="AI2106" s="18">
        <v>0</v>
      </c>
    </row>
    <row r="2107" ht="32" customHeight="1">
      <c r="A2107" t="str" s="7">
        <v>MISSING VENDOR</v>
      </c>
      <c r="B2107" t="str" s="7">
        <v>Gold Beets</v>
      </c>
      <c r="C2107" t="str" s="7">
        <v>bunch</v>
      </c>
      <c r="D2107" t="str" s="7">
        <v>Herd Share Members</v>
      </c>
      <c r="E2107" s="12">
        <v>3.29</v>
      </c>
      <c r="F2107" s="13">
        <v>3.29</v>
      </c>
      <c r="G2107" s="13">
        <f>IF(AND(ISNUMBER(E2107),ISNUMBER(F2107)),F2107-E2107,"")</f>
        <v>0</v>
      </c>
      <c r="H2107" s="14">
        <f>IF(AND(ISNUMBER(E2107),E2107&gt;0,ISNUMBER(F2107)),F2107/E2107-1,"")</f>
        <v>0</v>
      </c>
      <c r="I2107" t="str" s="15">
        <v>Hold</v>
      </c>
      <c r="J2107" s="16"/>
      <c r="K2107" t="str" s="15">
        <v/>
      </c>
      <c r="L2107" s="17" t="str">
        <f>IF(AC2107="Local catalog","",IF(AG2107="Yes",IF(ISNUMBER(E2107),E2107,""),IF(I2107="Keep current",IF(ISNUMBER(E2107),E2107,""),IF(AH2107&lt;&gt;"Yes","",IF(I2107="Approve proposed",F2107,IF(AND(I2107="Use my price",AND(ISNUMBER(J2107),J2107&gt;0)),J2107,""))))))</f>
        <v/>
      </c>
      <c r="M2107" t="str" s="7">
        <f>IF(AND(AG2107="Yes",OR(I2107="Approve proposed",I2107="Use my price")),"CHECK: protected price kept current",IF(OR(I2107="Unreviewed",I2107=""),"Pending review",IF(I2107="Hold","On hold",IF(I2107="Keep current",IF(ISNUMBER(E2107),"Kept current","CHECK: no confirmed current price"),IF(AH2107&lt;&gt;"Yes","CHECK: source needs review",IF(AND(I2107="Use my price",NOT(AND(ISNUMBER(J2107),J2107&gt;0))),"CHECK: enter a price above zero",IF(NOT(OR(I2107="Approve proposed",I2107="Use my price")),"CHECK: choose a listed decision",IF(OR(NOT(ISNUMBER(L2107)),L2107&lt;=0,NOT(ISNUMBER(Y2107)),Y2107&lt;=0,X2107&gt;=1),"CHECK: price or base unavailable",IF(L2107/(Y2107*(1-X2107))-1&lt;0,"CHECK: price below local base","Ready")))))))))</f>
        <v>On hold</v>
      </c>
      <c r="N2107" s="18">
        <v>3.29</v>
      </c>
      <c r="O2107" s="19">
        <v>0.4</v>
      </c>
      <c r="P2107" s="14">
        <v>0.4</v>
      </c>
      <c r="Q2107" s="20" t="str">
        <f>IF(AND(ISNUMBER(L2107),ISNUMBER(Y2107),Y2107&gt;0,X2107&lt;1),ROUND(L2107/(Y2107*(1-X2107))-1,4),"")</f>
        <v/>
      </c>
      <c r="R2107" s="12">
        <v>0</v>
      </c>
      <c r="S2107" s="13">
        <f>IF(AND(ISNUMBER(E2107),E2107&gt;0,ISNUMBER(F2107)),R2107*(F2107/E2107-1)*(1-'Start Here'!$B$16),0)</f>
        <v>0</v>
      </c>
      <c r="T2107" s="17">
        <f>IF(AND(M2107="Ready",OR(I2107="Approve proposed",AND(I2107="Use my price",AND(ISNUMBER(J2107),J2107&gt;0))),ISNUMBER(L2107),E2107&gt;0),R2107*(L2107/E2107-1)*(1-'Start Here'!$B$16),0)</f>
        <v>0</v>
      </c>
      <c r="U2107" t="str" s="6">
        <v>Missing local vendor</v>
      </c>
      <c r="V2107" t="str" s="21">
        <v>Yes</v>
      </c>
      <c r="W2107" t="str" s="21">
        <v>No</v>
      </c>
      <c r="X2107" s="22">
        <v>0</v>
      </c>
      <c r="Y2107" s="18">
        <v>2.35</v>
      </c>
      <c r="AB2107" t="str" s="6">
        <v>2026-10-01 10:41:27 UTC</v>
      </c>
      <c r="AC2107" t="str" s="6">
        <v>Local Line cache</v>
      </c>
      <c r="AD2107" s="23">
        <v>1163727</v>
      </c>
      <c r="AE2107" s="23">
        <v>1011353</v>
      </c>
      <c r="AF2107" t="str" s="23">
        <v>1163727:1011353:herdShare</v>
      </c>
      <c r="AG2107" t="str" s="23">
        <v>No</v>
      </c>
      <c r="AH2107" t="str" s="23">
        <v>No</v>
      </c>
      <c r="AI2107" s="18">
        <v>0</v>
      </c>
    </row>
    <row r="2108" ht="32" customHeight="1">
      <c r="A2108" t="str" s="7">
        <v>MISSING VENDOR</v>
      </c>
      <c r="B2108" t="str" s="7">
        <v>Gold Beets</v>
      </c>
      <c r="C2108" t="str" s="7">
        <v>bunch</v>
      </c>
      <c r="D2108" t="str" s="7">
        <v>CSA Members</v>
      </c>
      <c r="E2108" s="12">
        <v>1.89</v>
      </c>
      <c r="F2108" s="13">
        <v>1.89</v>
      </c>
      <c r="G2108" s="13">
        <f>IF(AND(ISNUMBER(E2108),ISNUMBER(F2108)),F2108-E2108,"")</f>
        <v>0</v>
      </c>
      <c r="H2108" s="14">
        <f>IF(AND(ISNUMBER(E2108),E2108&gt;0,ISNUMBER(F2108)),F2108/E2108-1,"")</f>
        <v>0</v>
      </c>
      <c r="I2108" t="str" s="15">
        <v>Hold</v>
      </c>
      <c r="J2108" s="16"/>
      <c r="K2108" t="str" s="15">
        <v/>
      </c>
      <c r="L2108" s="17" t="str">
        <f>IF(AC2108="Local catalog","",IF(AG2108="Yes",IF(ISNUMBER(E2108),E2108,""),IF(I2108="Keep current",IF(ISNUMBER(E2108),E2108,""),IF(AH2108&lt;&gt;"Yes","",IF(I2108="Approve proposed",F2108,IF(AND(I2108="Use my price",AND(ISNUMBER(J2108),J2108&gt;0)),J2108,""))))))</f>
        <v/>
      </c>
      <c r="M2108" t="str" s="7">
        <f>IF(AND(AG2108="Yes",OR(I2108="Approve proposed",I2108="Use my price")),"CHECK: protected price kept current",IF(OR(I2108="Unreviewed",I2108=""),"Pending review",IF(I2108="Hold","On hold",IF(I2108="Keep current",IF(ISNUMBER(E2108),"Kept current","CHECK: no confirmed current price"),IF(AH2108&lt;&gt;"Yes","CHECK: source needs review",IF(AND(I2108="Use my price",NOT(AND(ISNUMBER(J2108),J2108&gt;0))),"CHECK: enter a price above zero",IF(NOT(OR(I2108="Approve proposed",I2108="Use my price")),"CHECK: choose a listed decision",IF(OR(NOT(ISNUMBER(L2108)),L2108&lt;=0,NOT(ISNUMBER(Y2108)),Y2108&lt;=0,X2108&gt;=1),"CHECK: price or base unavailable",IF(L2108/(Y2108*(1-X2108))-1&lt;0,"CHECK: price below local base","Ready")))))))))</f>
        <v>On hold</v>
      </c>
      <c r="N2108" s="18">
        <v>1.89</v>
      </c>
      <c r="O2108" s="19">
        <v>0.4</v>
      </c>
      <c r="P2108" s="14">
        <v>0.4</v>
      </c>
      <c r="Q2108" s="20" t="str">
        <f>IF(AND(ISNUMBER(L2108),ISNUMBER(Y2108),Y2108&gt;0,X2108&lt;1),ROUND(L2108/(Y2108*(1-X2108))-1,4),"")</f>
        <v/>
      </c>
      <c r="R2108" s="12">
        <v>0</v>
      </c>
      <c r="S2108" s="13">
        <f>IF(AND(ISNUMBER(E2108),E2108&gt;0,ISNUMBER(F2108)),R2108*(F2108/E2108-1)*(1-'Start Here'!$B$16),0)</f>
        <v>0</v>
      </c>
      <c r="T2108" s="17">
        <f>IF(AND(M2108="Ready",OR(I2108="Approve proposed",AND(I2108="Use my price",AND(ISNUMBER(J2108),J2108&gt;0))),ISNUMBER(L2108),E2108&gt;0),R2108*(L2108/E2108-1)*(1-'Start Here'!$B$16),0)</f>
        <v>0</v>
      </c>
      <c r="U2108" t="str" s="6">
        <v>Missing local vendor; Currently hidden; do not activate automatically</v>
      </c>
      <c r="V2108" t="str" s="21">
        <v>No</v>
      </c>
      <c r="W2108" t="str" s="21">
        <v>No</v>
      </c>
      <c r="X2108" s="22">
        <v>0</v>
      </c>
      <c r="Y2108" s="18">
        <v>1.35</v>
      </c>
      <c r="AB2108" t="str" s="6">
        <v>2026-10-01 10:41:27 UTC</v>
      </c>
      <c r="AC2108" t="str" s="6">
        <v>Local Line cache</v>
      </c>
      <c r="AD2108" s="23">
        <v>1162541</v>
      </c>
      <c r="AE2108" s="23">
        <v>1009634</v>
      </c>
      <c r="AF2108" t="str" s="23">
        <v>1162541:1009634:member</v>
      </c>
      <c r="AG2108" t="str" s="23">
        <v>No</v>
      </c>
      <c r="AH2108" t="str" s="23">
        <v>No</v>
      </c>
      <c r="AI2108" s="18">
        <v>0</v>
      </c>
    </row>
    <row r="2109" ht="32" customHeight="1">
      <c r="A2109" t="str" s="7">
        <v>MISSING VENDOR</v>
      </c>
      <c r="B2109" t="str" s="7">
        <v>Gold Beets</v>
      </c>
      <c r="C2109" t="str" s="7">
        <v>bunch</v>
      </c>
      <c r="D2109" t="str" s="7">
        <v>CSA Members</v>
      </c>
      <c r="E2109" s="12">
        <v>3.29</v>
      </c>
      <c r="F2109" s="13">
        <v>3.29</v>
      </c>
      <c r="G2109" s="13">
        <f>IF(AND(ISNUMBER(E2109),ISNUMBER(F2109)),F2109-E2109,"")</f>
        <v>0</v>
      </c>
      <c r="H2109" s="14">
        <f>IF(AND(ISNUMBER(E2109),E2109&gt;0,ISNUMBER(F2109)),F2109/E2109-1,"")</f>
        <v>0</v>
      </c>
      <c r="I2109" t="str" s="15">
        <v>Hold</v>
      </c>
      <c r="J2109" s="16"/>
      <c r="K2109" t="str" s="15">
        <v/>
      </c>
      <c r="L2109" s="17" t="str">
        <f>IF(AC2109="Local catalog","",IF(AG2109="Yes",IF(ISNUMBER(E2109),E2109,""),IF(I2109="Keep current",IF(ISNUMBER(E2109),E2109,""),IF(AH2109&lt;&gt;"Yes","",IF(I2109="Approve proposed",F2109,IF(AND(I2109="Use my price",AND(ISNUMBER(J2109),J2109&gt;0)),J2109,""))))))</f>
        <v/>
      </c>
      <c r="M2109" t="str" s="7">
        <f>IF(AND(AG2109="Yes",OR(I2109="Approve proposed",I2109="Use my price")),"CHECK: protected price kept current",IF(OR(I2109="Unreviewed",I2109=""),"Pending review",IF(I2109="Hold","On hold",IF(I2109="Keep current",IF(ISNUMBER(E2109),"Kept current","CHECK: no confirmed current price"),IF(AH2109&lt;&gt;"Yes","CHECK: source needs review",IF(AND(I2109="Use my price",NOT(AND(ISNUMBER(J2109),J2109&gt;0))),"CHECK: enter a price above zero",IF(NOT(OR(I2109="Approve proposed",I2109="Use my price")),"CHECK: choose a listed decision",IF(OR(NOT(ISNUMBER(L2109)),L2109&lt;=0,NOT(ISNUMBER(Y2109)),Y2109&lt;=0,X2109&gt;=1),"CHECK: price or base unavailable",IF(L2109/(Y2109*(1-X2109))-1&lt;0,"CHECK: price below local base","Ready")))))))))</f>
        <v>On hold</v>
      </c>
      <c r="N2109" s="18">
        <v>3.29</v>
      </c>
      <c r="O2109" s="19">
        <v>0.4</v>
      </c>
      <c r="P2109" s="14">
        <v>0.4</v>
      </c>
      <c r="Q2109" s="20" t="str">
        <f>IF(AND(ISNUMBER(L2109),ISNUMBER(Y2109),Y2109&gt;0,X2109&lt;1),ROUND(L2109/(Y2109*(1-X2109))-1,4),"")</f>
        <v/>
      </c>
      <c r="R2109" s="12">
        <v>0</v>
      </c>
      <c r="S2109" s="13">
        <f>IF(AND(ISNUMBER(E2109),E2109&gt;0,ISNUMBER(F2109)),R2109*(F2109/E2109-1)*(1-'Start Here'!$B$16),0)</f>
        <v>0</v>
      </c>
      <c r="T2109" s="17">
        <f>IF(AND(M2109="Ready",OR(I2109="Approve proposed",AND(I2109="Use my price",AND(ISNUMBER(J2109),J2109&gt;0))),ISNUMBER(L2109),E2109&gt;0),R2109*(L2109/E2109-1)*(1-'Start Here'!$B$16),0)</f>
        <v>0</v>
      </c>
      <c r="U2109" t="str" s="6">
        <v>Missing local vendor</v>
      </c>
      <c r="V2109" t="str" s="21">
        <v>Yes</v>
      </c>
      <c r="W2109" t="str" s="21">
        <v>No</v>
      </c>
      <c r="X2109" s="22">
        <v>0</v>
      </c>
      <c r="Y2109" s="18">
        <v>2.35</v>
      </c>
      <c r="AB2109" t="str" s="6">
        <v>2026-10-01 10:41:27 UTC</v>
      </c>
      <c r="AC2109" t="str" s="6">
        <v>Local Line cache</v>
      </c>
      <c r="AD2109" s="23">
        <v>1163727</v>
      </c>
      <c r="AE2109" s="23">
        <v>1011353</v>
      </c>
      <c r="AF2109" t="str" s="23">
        <v>1163727:1011353:member</v>
      </c>
      <c r="AG2109" t="str" s="23">
        <v>No</v>
      </c>
      <c r="AH2109" t="str" s="23">
        <v>No</v>
      </c>
      <c r="AI2109" s="18">
        <v>0</v>
      </c>
    </row>
    <row r="2110" ht="32" customHeight="1">
      <c r="A2110" t="str" s="7">
        <v>MISSING VENDOR</v>
      </c>
      <c r="B2110" t="str" s="7">
        <v>Gold Beets</v>
      </c>
      <c r="C2110" t="str" s="7">
        <v>bunch</v>
      </c>
      <c r="D2110" t="str" s="7">
        <v>Guest Basket</v>
      </c>
      <c r="E2110" s="12">
        <v>1.89</v>
      </c>
      <c r="F2110" s="13">
        <v>1.89</v>
      </c>
      <c r="G2110" s="13">
        <f>IF(AND(ISNUMBER(E2110),ISNUMBER(F2110)),F2110-E2110,"")</f>
        <v>0</v>
      </c>
      <c r="H2110" s="14">
        <f>IF(AND(ISNUMBER(E2110),E2110&gt;0,ISNUMBER(F2110)),F2110/E2110-1,"")</f>
        <v>0</v>
      </c>
      <c r="I2110" t="str" s="15">
        <v>Hold</v>
      </c>
      <c r="J2110" s="16"/>
      <c r="K2110" t="str" s="15">
        <v/>
      </c>
      <c r="L2110" s="17" t="str">
        <f>IF(AC2110="Local catalog","",IF(AG2110="Yes",IF(ISNUMBER(E2110),E2110,""),IF(I2110="Keep current",IF(ISNUMBER(E2110),E2110,""),IF(AH2110&lt;&gt;"Yes","",IF(I2110="Approve proposed",F2110,IF(AND(I2110="Use my price",AND(ISNUMBER(J2110),J2110&gt;0)),J2110,""))))))</f>
        <v/>
      </c>
      <c r="M2110" t="str" s="7">
        <f>IF(AND(AG2110="Yes",OR(I2110="Approve proposed",I2110="Use my price")),"CHECK: protected price kept current",IF(OR(I2110="Unreviewed",I2110=""),"Pending review",IF(I2110="Hold","On hold",IF(I2110="Keep current",IF(ISNUMBER(E2110),"Kept current","CHECK: no confirmed current price"),IF(AH2110&lt;&gt;"Yes","CHECK: source needs review",IF(AND(I2110="Use my price",NOT(AND(ISNUMBER(J2110),J2110&gt;0))),"CHECK: enter a price above zero",IF(NOT(OR(I2110="Approve proposed",I2110="Use my price")),"CHECK: choose a listed decision",IF(OR(NOT(ISNUMBER(L2110)),L2110&lt;=0,NOT(ISNUMBER(Y2110)),Y2110&lt;=0,X2110&gt;=1),"CHECK: price or base unavailable",IF(L2110/(Y2110*(1-X2110))-1&lt;0,"CHECK: price below local base","Ready")))))))))</f>
        <v>On hold</v>
      </c>
      <c r="N2110" s="18">
        <v>2.09</v>
      </c>
      <c r="O2110" s="19">
        <v>0.55</v>
      </c>
      <c r="P2110" s="14">
        <v>0.4</v>
      </c>
      <c r="Q2110" s="20" t="str">
        <f>IF(AND(ISNUMBER(L2110),ISNUMBER(Y2110),Y2110&gt;0,X2110&lt;1),ROUND(L2110/(Y2110*(1-X2110))-1,4),"")</f>
        <v/>
      </c>
      <c r="R2110" s="12">
        <v>0</v>
      </c>
      <c r="S2110" s="13">
        <f>IF(AND(ISNUMBER(E2110),E2110&gt;0,ISNUMBER(F2110)),R2110*(F2110/E2110-1)*(1-'Start Here'!$B$16),0)</f>
        <v>0</v>
      </c>
      <c r="T2110" s="17">
        <f>IF(AND(M2110="Ready",OR(I2110="Approve proposed",AND(I2110="Use my price",AND(ISNUMBER(J2110),J2110&gt;0))),ISNUMBER(L2110),E2110&gt;0),R2110*(L2110/E2110-1)*(1-'Start Here'!$B$16),0)</f>
        <v>0</v>
      </c>
      <c r="U2110" t="str" s="6">
        <v>Missing local vendor; Local and Local Line prices differ; Currently hidden; do not activate automatically</v>
      </c>
      <c r="V2110" t="str" s="21">
        <v>No</v>
      </c>
      <c r="W2110" t="str" s="21">
        <v>No</v>
      </c>
      <c r="X2110" s="22">
        <v>0</v>
      </c>
      <c r="Y2110" s="18">
        <v>1.35</v>
      </c>
      <c r="AB2110" t="str" s="6">
        <v>2026-10-01 10:41:27 UTC</v>
      </c>
      <c r="AC2110" t="str" s="6">
        <v>Local Line cache</v>
      </c>
      <c r="AD2110" s="23">
        <v>1162541</v>
      </c>
      <c r="AE2110" s="23">
        <v>1009634</v>
      </c>
      <c r="AF2110" t="str" s="23">
        <v>1162541:1009634:guest</v>
      </c>
      <c r="AG2110" t="str" s="23">
        <v>No</v>
      </c>
      <c r="AH2110" t="str" s="23">
        <v>No</v>
      </c>
      <c r="AI2110" s="18">
        <v>0</v>
      </c>
    </row>
    <row r="2111" ht="32" customHeight="1">
      <c r="A2111" t="str" s="7">
        <v>MISSING VENDOR</v>
      </c>
      <c r="B2111" t="str" s="7">
        <v>Gold Beets</v>
      </c>
      <c r="C2111" t="str" s="7">
        <v>bunch</v>
      </c>
      <c r="D2111" t="str" s="7">
        <v>Guest Basket</v>
      </c>
      <c r="E2111" s="12">
        <v>3.29</v>
      </c>
      <c r="F2111" s="13">
        <v>3.29</v>
      </c>
      <c r="G2111" s="13">
        <f>IF(AND(ISNUMBER(E2111),ISNUMBER(F2111)),F2111-E2111,"")</f>
        <v>0</v>
      </c>
      <c r="H2111" s="14">
        <f>IF(AND(ISNUMBER(E2111),E2111&gt;0,ISNUMBER(F2111)),F2111/E2111-1,"")</f>
        <v>0</v>
      </c>
      <c r="I2111" t="str" s="15">
        <v>Hold</v>
      </c>
      <c r="J2111" s="16"/>
      <c r="K2111" t="str" s="15">
        <v/>
      </c>
      <c r="L2111" s="17" t="str">
        <f>IF(AC2111="Local catalog","",IF(AG2111="Yes",IF(ISNUMBER(E2111),E2111,""),IF(I2111="Keep current",IF(ISNUMBER(E2111),E2111,""),IF(AH2111&lt;&gt;"Yes","",IF(I2111="Approve proposed",F2111,IF(AND(I2111="Use my price",AND(ISNUMBER(J2111),J2111&gt;0)),J2111,""))))))</f>
        <v/>
      </c>
      <c r="M2111" t="str" s="7">
        <f>IF(AND(AG2111="Yes",OR(I2111="Approve proposed",I2111="Use my price")),"CHECK: protected price kept current",IF(OR(I2111="Unreviewed",I2111=""),"Pending review",IF(I2111="Hold","On hold",IF(I2111="Keep current",IF(ISNUMBER(E2111),"Kept current","CHECK: no confirmed current price"),IF(AH2111&lt;&gt;"Yes","CHECK: source needs review",IF(AND(I2111="Use my price",NOT(AND(ISNUMBER(J2111),J2111&gt;0))),"CHECK: enter a price above zero",IF(NOT(OR(I2111="Approve proposed",I2111="Use my price")),"CHECK: choose a listed decision",IF(OR(NOT(ISNUMBER(L2111)),L2111&lt;=0,NOT(ISNUMBER(Y2111)),Y2111&lt;=0,X2111&gt;=1),"CHECK: price or base unavailable",IF(L2111/(Y2111*(1-X2111))-1&lt;0,"CHECK: price below local base","Ready")))))))))</f>
        <v>On hold</v>
      </c>
      <c r="N2111" s="18">
        <v>3.64</v>
      </c>
      <c r="O2111" s="19">
        <v>0.55</v>
      </c>
      <c r="P2111" s="14">
        <v>0.4</v>
      </c>
      <c r="Q2111" s="20" t="str">
        <f>IF(AND(ISNUMBER(L2111),ISNUMBER(Y2111),Y2111&gt;0,X2111&lt;1),ROUND(L2111/(Y2111*(1-X2111))-1,4),"")</f>
        <v/>
      </c>
      <c r="R2111" s="12">
        <v>0</v>
      </c>
      <c r="S2111" s="13">
        <f>IF(AND(ISNUMBER(E2111),E2111&gt;0,ISNUMBER(F2111)),R2111*(F2111/E2111-1)*(1-'Start Here'!$B$16),0)</f>
        <v>0</v>
      </c>
      <c r="T2111" s="17">
        <f>IF(AND(M2111="Ready",OR(I2111="Approve proposed",AND(I2111="Use my price",AND(ISNUMBER(J2111),J2111&gt;0))),ISNUMBER(L2111),E2111&gt;0),R2111*(L2111/E2111-1)*(1-'Start Here'!$B$16),0)</f>
        <v>0</v>
      </c>
      <c r="U2111" t="str" s="6">
        <v>Missing local vendor; Local and Local Line prices differ</v>
      </c>
      <c r="V2111" t="str" s="21">
        <v>Yes</v>
      </c>
      <c r="W2111" t="str" s="21">
        <v>No</v>
      </c>
      <c r="X2111" s="22">
        <v>0</v>
      </c>
      <c r="Y2111" s="18">
        <v>2.35</v>
      </c>
      <c r="AB2111" t="str" s="6">
        <v>2026-10-01 10:41:27 UTC</v>
      </c>
      <c r="AC2111" t="str" s="6">
        <v>Local Line cache</v>
      </c>
      <c r="AD2111" s="23">
        <v>1163727</v>
      </c>
      <c r="AE2111" s="23">
        <v>1011353</v>
      </c>
      <c r="AF2111" t="str" s="23">
        <v>1163727:1011353:guest</v>
      </c>
      <c r="AG2111" t="str" s="23">
        <v>No</v>
      </c>
      <c r="AH2111" t="str" s="23">
        <v>No</v>
      </c>
      <c r="AI2111" s="18">
        <v>0</v>
      </c>
    </row>
    <row r="2112" ht="32" customHeight="1">
      <c r="A2112" t="str" s="7">
        <v>MISSING VENDOR</v>
      </c>
      <c r="B2112" t="str" s="7">
        <v>Gold Beets</v>
      </c>
      <c r="C2112" t="str" s="7">
        <v>bunch</v>
      </c>
      <c r="D2112" t="str" s="7">
        <v>SNAP</v>
      </c>
      <c r="E2112" s="12">
        <v>1.89</v>
      </c>
      <c r="F2112" s="13">
        <v>1.89</v>
      </c>
      <c r="G2112" s="13">
        <f>IF(AND(ISNUMBER(E2112),ISNUMBER(F2112)),F2112-E2112,"")</f>
        <v>0</v>
      </c>
      <c r="H2112" s="14">
        <f>IF(AND(ISNUMBER(E2112),E2112&gt;0,ISNUMBER(F2112)),F2112/E2112-1,"")</f>
        <v>0</v>
      </c>
      <c r="I2112" t="str" s="15">
        <v>Keep current</v>
      </c>
      <c r="J2112" s="16"/>
      <c r="K2112" t="str" s="15">
        <v/>
      </c>
      <c r="L2112" s="17">
        <f>IF(AC2112="Local catalog","",IF(AG2112="Yes",IF(ISNUMBER(E2112),E2112,""),IF(I2112="Keep current",IF(ISNUMBER(E2112),E2112,""),IF(AH2112&lt;&gt;"Yes","",IF(I2112="Approve proposed",F2112,IF(AND(I2112="Use my price",AND(ISNUMBER(J2112),J2112&gt;0)),J2112,""))))))</f>
        <v>1.89</v>
      </c>
      <c r="M2112" t="str" s="7">
        <f>IF(AND(AG2112="Yes",OR(I2112="Approve proposed",I2112="Use my price")),"CHECK: protected price kept current",IF(OR(I2112="Unreviewed",I2112=""),"Pending review",IF(I2112="Hold","On hold",IF(I2112="Keep current",IF(ISNUMBER(E2112),"Kept current","CHECK: no confirmed current price"),IF(AH2112&lt;&gt;"Yes","CHECK: source needs review",IF(AND(I2112="Use my price",NOT(AND(ISNUMBER(J2112),J2112&gt;0))),"CHECK: enter a price above zero",IF(NOT(OR(I2112="Approve proposed",I2112="Use my price")),"CHECK: choose a listed decision",IF(OR(NOT(ISNUMBER(L2112)),L2112&lt;=0,NOT(ISNUMBER(Y2112)),Y2112&lt;=0,X2112&gt;=1),"CHECK: price or base unavailable",IF(L2112/(Y2112*(1-X2112))-1&lt;0,"CHECK: price below local base","Ready")))))))))</f>
        <v>Kept current</v>
      </c>
      <c r="N2112" s="18">
        <v>1.89</v>
      </c>
      <c r="O2112" s="19">
        <v>0.4</v>
      </c>
      <c r="P2112" s="14">
        <v>0.4</v>
      </c>
      <c r="Q2112" s="20">
        <f>IF(AND(ISNUMBER(L2112),ISNUMBER(Y2112),Y2112&gt;0,X2112&lt;1),ROUND(L2112/(Y2112*(1-X2112))-1,4),"")</f>
        <v>0.4</v>
      </c>
      <c r="R2112" s="12">
        <v>0</v>
      </c>
      <c r="S2112" s="13">
        <f>IF(AND(ISNUMBER(E2112),E2112&gt;0,ISNUMBER(F2112)),R2112*(F2112/E2112-1)*(1-'Start Here'!$B$16),0)</f>
        <v>0</v>
      </c>
      <c r="T2112" s="17">
        <f>IF(AND(M2112="Ready",OR(I2112="Approve proposed",AND(I2112="Use my price",AND(ISNUMBER(J2112),J2112&gt;0))),ISNUMBER(L2112),E2112&gt;0),R2112*(L2112/E2112-1)*(1-'Start Here'!$B$16),0)</f>
        <v>0</v>
      </c>
      <c r="U2112" t="str" s="6">
        <v>SNAP: preserve existing selling price; Missing local vendor; Currently hidden; do not activate automatically</v>
      </c>
      <c r="V2112" t="str" s="21">
        <v>No</v>
      </c>
      <c r="W2112" t="str" s="21">
        <v>No</v>
      </c>
      <c r="X2112" s="22">
        <v>0</v>
      </c>
      <c r="Y2112" s="18">
        <v>1.35</v>
      </c>
      <c r="AB2112" t="str" s="6">
        <v>2026-10-01 10:41:27 UTC</v>
      </c>
      <c r="AC2112" t="str" s="6">
        <v>Local Line cache</v>
      </c>
      <c r="AD2112" s="23">
        <v>1162541</v>
      </c>
      <c r="AE2112" s="23">
        <v>1009634</v>
      </c>
      <c r="AF2112" t="str" s="23">
        <v>1162541:1009634:snap</v>
      </c>
      <c r="AG2112" t="str" s="23">
        <v>Yes</v>
      </c>
      <c r="AH2112" t="str" s="23">
        <v>No</v>
      </c>
      <c r="AI2112" s="18">
        <v>0</v>
      </c>
    </row>
    <row r="2113" ht="32" customHeight="1">
      <c r="A2113" t="str" s="7">
        <v>MISSING VENDOR</v>
      </c>
      <c r="B2113" t="str" s="7">
        <v>Gold Beets</v>
      </c>
      <c r="C2113" t="str" s="7">
        <v>bunch</v>
      </c>
      <c r="D2113" t="str" s="7">
        <v>SNAP</v>
      </c>
      <c r="E2113" s="12">
        <v>3.29</v>
      </c>
      <c r="F2113" s="13">
        <v>3.29</v>
      </c>
      <c r="G2113" s="13">
        <f>IF(AND(ISNUMBER(E2113),ISNUMBER(F2113)),F2113-E2113,"")</f>
        <v>0</v>
      </c>
      <c r="H2113" s="14">
        <f>IF(AND(ISNUMBER(E2113),E2113&gt;0,ISNUMBER(F2113)),F2113/E2113-1,"")</f>
        <v>0</v>
      </c>
      <c r="I2113" t="str" s="15">
        <v>Keep current</v>
      </c>
      <c r="J2113" s="16"/>
      <c r="K2113" t="str" s="15">
        <v/>
      </c>
      <c r="L2113" s="17">
        <f>IF(AC2113="Local catalog","",IF(AG2113="Yes",IF(ISNUMBER(E2113),E2113,""),IF(I2113="Keep current",IF(ISNUMBER(E2113),E2113,""),IF(AH2113&lt;&gt;"Yes","",IF(I2113="Approve proposed",F2113,IF(AND(I2113="Use my price",AND(ISNUMBER(J2113),J2113&gt;0)),J2113,""))))))</f>
        <v>3.29</v>
      </c>
      <c r="M2113" t="str" s="7">
        <f>IF(AND(AG2113="Yes",OR(I2113="Approve proposed",I2113="Use my price")),"CHECK: protected price kept current",IF(OR(I2113="Unreviewed",I2113=""),"Pending review",IF(I2113="Hold","On hold",IF(I2113="Keep current",IF(ISNUMBER(E2113),"Kept current","CHECK: no confirmed current price"),IF(AH2113&lt;&gt;"Yes","CHECK: source needs review",IF(AND(I2113="Use my price",NOT(AND(ISNUMBER(J2113),J2113&gt;0))),"CHECK: enter a price above zero",IF(NOT(OR(I2113="Approve proposed",I2113="Use my price")),"CHECK: choose a listed decision",IF(OR(NOT(ISNUMBER(L2113)),L2113&lt;=0,NOT(ISNUMBER(Y2113)),Y2113&lt;=0,X2113&gt;=1),"CHECK: price or base unavailable",IF(L2113/(Y2113*(1-X2113))-1&lt;0,"CHECK: price below local base","Ready")))))))))</f>
        <v>Kept current</v>
      </c>
      <c r="N2113" s="18">
        <v>3.29</v>
      </c>
      <c r="O2113" s="19">
        <v>0.4</v>
      </c>
      <c r="P2113" s="14">
        <v>0.4</v>
      </c>
      <c r="Q2113" s="20">
        <f>IF(AND(ISNUMBER(L2113),ISNUMBER(Y2113),Y2113&gt;0,X2113&lt;1),ROUND(L2113/(Y2113*(1-X2113))-1,4),"")</f>
        <v>0.4</v>
      </c>
      <c r="R2113" s="12">
        <v>0</v>
      </c>
      <c r="S2113" s="13">
        <f>IF(AND(ISNUMBER(E2113),E2113&gt;0,ISNUMBER(F2113)),R2113*(F2113/E2113-1)*(1-'Start Here'!$B$16),0)</f>
        <v>0</v>
      </c>
      <c r="T2113" s="17">
        <f>IF(AND(M2113="Ready",OR(I2113="Approve proposed",AND(I2113="Use my price",AND(ISNUMBER(J2113),J2113&gt;0))),ISNUMBER(L2113),E2113&gt;0),R2113*(L2113/E2113-1)*(1-'Start Here'!$B$16),0)</f>
        <v>0</v>
      </c>
      <c r="U2113" t="str" s="6">
        <v>SNAP: preserve existing selling price; Missing local vendor</v>
      </c>
      <c r="V2113" t="str" s="21">
        <v>Yes</v>
      </c>
      <c r="W2113" t="str" s="21">
        <v>No</v>
      </c>
      <c r="X2113" s="22">
        <v>0</v>
      </c>
      <c r="Y2113" s="18">
        <v>2.35</v>
      </c>
      <c r="AB2113" t="str" s="6">
        <v>2026-10-01 10:41:27 UTC</v>
      </c>
      <c r="AC2113" t="str" s="6">
        <v>Local Line cache</v>
      </c>
      <c r="AD2113" s="23">
        <v>1163727</v>
      </c>
      <c r="AE2113" s="23">
        <v>1011353</v>
      </c>
      <c r="AF2113" t="str" s="23">
        <v>1163727:1011353:snap</v>
      </c>
      <c r="AG2113" t="str" s="23">
        <v>Yes</v>
      </c>
      <c r="AH2113" t="str" s="23">
        <v>No</v>
      </c>
      <c r="AI2113" s="18">
        <v>0</v>
      </c>
    </row>
    <row r="2114" ht="32" customHeight="1">
      <c r="A2114" t="str" s="7">
        <v>MISSING VENDOR</v>
      </c>
      <c r="B2114" t="str" s="7">
        <v>Green and Red Mixed Grapes</v>
      </c>
      <c r="C2114" t="str" s="7">
        <v>pt</v>
      </c>
      <c r="D2114" t="str" s="7">
        <v>Herd Share Members</v>
      </c>
      <c r="E2114" s="12">
        <v>4</v>
      </c>
      <c r="F2114" s="13">
        <v>4</v>
      </c>
      <c r="G2114" s="13">
        <f>IF(AND(ISNUMBER(E2114),ISNUMBER(F2114)),F2114-E2114,"")</f>
        <v>0</v>
      </c>
      <c r="H2114" s="14">
        <f>IF(AND(ISNUMBER(E2114),E2114&gt;0,ISNUMBER(F2114)),F2114/E2114-1,"")</f>
        <v>0</v>
      </c>
      <c r="I2114" t="str" s="15">
        <v>Hold</v>
      </c>
      <c r="J2114" s="16"/>
      <c r="K2114" t="str" s="15">
        <v/>
      </c>
      <c r="L2114" s="17" t="str">
        <f>IF(AC2114="Local catalog","",IF(AG2114="Yes",IF(ISNUMBER(E2114),E2114,""),IF(I2114="Keep current",IF(ISNUMBER(E2114),E2114,""),IF(AH2114&lt;&gt;"Yes","",IF(I2114="Approve proposed",F2114,IF(AND(I2114="Use my price",AND(ISNUMBER(J2114),J2114&gt;0)),J2114,""))))))</f>
        <v/>
      </c>
      <c r="M2114" t="str" s="7">
        <f>IF(AND(AG2114="Yes",OR(I2114="Approve proposed",I2114="Use my price")),"CHECK: protected price kept current",IF(OR(I2114="Unreviewed",I2114=""),"Pending review",IF(I2114="Hold","On hold",IF(I2114="Keep current",IF(ISNUMBER(E2114),"Kept current","CHECK: no confirmed current price"),IF(AH2114&lt;&gt;"Yes","CHECK: source needs review",IF(AND(I2114="Use my price",NOT(AND(ISNUMBER(J2114),J2114&gt;0))),"CHECK: enter a price above zero",IF(NOT(OR(I2114="Approve proposed",I2114="Use my price")),"CHECK: choose a listed decision",IF(OR(NOT(ISNUMBER(L2114)),L2114&lt;=0,NOT(ISNUMBER(Y2114)),Y2114&lt;=0,X2114&gt;=1),"CHECK: price or base unavailable",IF(L2114/(Y2114*(1-X2114))-1&lt;0,"CHECK: price below local base","Ready")))))))))</f>
        <v>On hold</v>
      </c>
      <c r="N2114" s="18">
        <v>4.2</v>
      </c>
      <c r="O2114" s="19">
        <v>0.4</v>
      </c>
      <c r="P2114" s="14">
        <v>0.3333</v>
      </c>
      <c r="Q2114" s="20" t="str">
        <f>IF(AND(ISNUMBER(L2114),ISNUMBER(Y2114),Y2114&gt;0,X2114&lt;1),ROUND(L2114/(Y2114*(1-X2114))-1,4),"")</f>
        <v/>
      </c>
      <c r="R2114" s="12">
        <v>0</v>
      </c>
      <c r="S2114" s="13">
        <f>IF(AND(ISNUMBER(E2114),E2114&gt;0,ISNUMBER(F2114)),R2114*(F2114/E2114-1)*(1-'Start Here'!$B$16),0)</f>
        <v>0</v>
      </c>
      <c r="T2114" s="17">
        <f>IF(AND(M2114="Ready",OR(I2114="Approve proposed",AND(I2114="Use my price",AND(ISNUMBER(J2114),J2114&gt;0))),ISNUMBER(L2114),E2114&gt;0),R2114*(L2114/E2114-1)*(1-'Start Here'!$B$16),0)</f>
        <v>0</v>
      </c>
      <c r="U2114" t="str" s="6">
        <v>Missing local vendor; Local and Local Line prices differ; Currently hidden; do not activate automatically</v>
      </c>
      <c r="V2114" t="str" s="21">
        <v>No</v>
      </c>
      <c r="W2114" t="str" s="21">
        <v>No</v>
      </c>
      <c r="X2114" s="22">
        <v>0</v>
      </c>
      <c r="Y2114" s="18">
        <v>3</v>
      </c>
      <c r="AB2114" t="str" s="6">
        <v>2026-10-01 10:41:27 UTC</v>
      </c>
      <c r="AC2114" t="str" s="6">
        <v>Local Line cache</v>
      </c>
      <c r="AD2114" s="23">
        <v>812652</v>
      </c>
      <c r="AE2114" s="23">
        <v>534520</v>
      </c>
      <c r="AF2114" t="str" s="23">
        <v>812652:534520:herdShare</v>
      </c>
      <c r="AG2114" t="str" s="23">
        <v>No</v>
      </c>
      <c r="AH2114" t="str" s="23">
        <v>No</v>
      </c>
      <c r="AI2114" s="18">
        <v>0</v>
      </c>
    </row>
    <row r="2115" ht="32" customHeight="1">
      <c r="A2115" t="str" s="7">
        <v>MISSING VENDOR</v>
      </c>
      <c r="B2115" t="str" s="7">
        <v>Green and Red Mixed Grapes</v>
      </c>
      <c r="C2115" t="str" s="7">
        <v>pt</v>
      </c>
      <c r="D2115" t="str" s="7">
        <v>CSA Members</v>
      </c>
      <c r="E2115" s="12">
        <v>4</v>
      </c>
      <c r="F2115" s="13">
        <v>4</v>
      </c>
      <c r="G2115" s="13">
        <f>IF(AND(ISNUMBER(E2115),ISNUMBER(F2115)),F2115-E2115,"")</f>
        <v>0</v>
      </c>
      <c r="H2115" s="14">
        <f>IF(AND(ISNUMBER(E2115),E2115&gt;0,ISNUMBER(F2115)),F2115/E2115-1,"")</f>
        <v>0</v>
      </c>
      <c r="I2115" t="str" s="15">
        <v>Hold</v>
      </c>
      <c r="J2115" s="16"/>
      <c r="K2115" t="str" s="15">
        <v/>
      </c>
      <c r="L2115" s="17" t="str">
        <f>IF(AC2115="Local catalog","",IF(AG2115="Yes",IF(ISNUMBER(E2115),E2115,""),IF(I2115="Keep current",IF(ISNUMBER(E2115),E2115,""),IF(AH2115&lt;&gt;"Yes","",IF(I2115="Approve proposed",F2115,IF(AND(I2115="Use my price",AND(ISNUMBER(J2115),J2115&gt;0)),J2115,""))))))</f>
        <v/>
      </c>
      <c r="M2115" t="str" s="7">
        <f>IF(AND(AG2115="Yes",OR(I2115="Approve proposed",I2115="Use my price")),"CHECK: protected price kept current",IF(OR(I2115="Unreviewed",I2115=""),"Pending review",IF(I2115="Hold","On hold",IF(I2115="Keep current",IF(ISNUMBER(E2115),"Kept current","CHECK: no confirmed current price"),IF(AH2115&lt;&gt;"Yes","CHECK: source needs review",IF(AND(I2115="Use my price",NOT(AND(ISNUMBER(J2115),J2115&gt;0))),"CHECK: enter a price above zero",IF(NOT(OR(I2115="Approve proposed",I2115="Use my price")),"CHECK: choose a listed decision",IF(OR(NOT(ISNUMBER(L2115)),L2115&lt;=0,NOT(ISNUMBER(Y2115)),Y2115&lt;=0,X2115&gt;=1),"CHECK: price or base unavailable",IF(L2115/(Y2115*(1-X2115))-1&lt;0,"CHECK: price below local base","Ready")))))))))</f>
        <v>On hold</v>
      </c>
      <c r="N2115" s="18">
        <v>4.2</v>
      </c>
      <c r="O2115" s="19">
        <v>0.4</v>
      </c>
      <c r="P2115" s="14">
        <v>0.3333</v>
      </c>
      <c r="Q2115" s="20" t="str">
        <f>IF(AND(ISNUMBER(L2115),ISNUMBER(Y2115),Y2115&gt;0,X2115&lt;1),ROUND(L2115/(Y2115*(1-X2115))-1,4),"")</f>
        <v/>
      </c>
      <c r="R2115" s="12">
        <v>0</v>
      </c>
      <c r="S2115" s="13">
        <f>IF(AND(ISNUMBER(E2115),E2115&gt;0,ISNUMBER(F2115)),R2115*(F2115/E2115-1)*(1-'Start Here'!$B$16),0)</f>
        <v>0</v>
      </c>
      <c r="T2115" s="17">
        <f>IF(AND(M2115="Ready",OR(I2115="Approve proposed",AND(I2115="Use my price",AND(ISNUMBER(J2115),J2115&gt;0))),ISNUMBER(L2115),E2115&gt;0),R2115*(L2115/E2115-1)*(1-'Start Here'!$B$16),0)</f>
        <v>0</v>
      </c>
      <c r="U2115" t="str" s="6">
        <v>Missing local vendor; Local and Local Line prices differ; Currently hidden; do not activate automatically</v>
      </c>
      <c r="V2115" t="str" s="21">
        <v>No</v>
      </c>
      <c r="W2115" t="str" s="21">
        <v>No</v>
      </c>
      <c r="X2115" s="22">
        <v>0</v>
      </c>
      <c r="Y2115" s="18">
        <v>3</v>
      </c>
      <c r="AB2115" t="str" s="6">
        <v>2026-10-01 10:41:27 UTC</v>
      </c>
      <c r="AC2115" t="str" s="6">
        <v>Local Line cache</v>
      </c>
      <c r="AD2115" s="23">
        <v>812652</v>
      </c>
      <c r="AE2115" s="23">
        <v>534520</v>
      </c>
      <c r="AF2115" t="str" s="23">
        <v>812652:534520:member</v>
      </c>
      <c r="AG2115" t="str" s="23">
        <v>No</v>
      </c>
      <c r="AH2115" t="str" s="23">
        <v>No</v>
      </c>
      <c r="AI2115" s="18">
        <v>0</v>
      </c>
    </row>
    <row r="2116" ht="32" customHeight="1">
      <c r="A2116" t="str" s="7">
        <v>MISSING VENDOR</v>
      </c>
      <c r="B2116" t="str" s="7">
        <v>Green and Red Mixed Grapes</v>
      </c>
      <c r="C2116" t="str" s="7">
        <v>pt</v>
      </c>
      <c r="D2116" t="str" s="7">
        <v>Guest Basket</v>
      </c>
      <c r="E2116" s="12">
        <v>4.2</v>
      </c>
      <c r="F2116" s="13">
        <v>4.2</v>
      </c>
      <c r="G2116" s="13">
        <f>IF(AND(ISNUMBER(E2116),ISNUMBER(F2116)),F2116-E2116,"")</f>
        <v>0</v>
      </c>
      <c r="H2116" s="14">
        <f>IF(AND(ISNUMBER(E2116),E2116&gt;0,ISNUMBER(F2116)),F2116/E2116-1,"")</f>
        <v>0</v>
      </c>
      <c r="I2116" t="str" s="15">
        <v>Hold</v>
      </c>
      <c r="J2116" s="16"/>
      <c r="K2116" t="str" s="15">
        <v/>
      </c>
      <c r="L2116" s="17" t="str">
        <f>IF(AC2116="Local catalog","",IF(AG2116="Yes",IF(ISNUMBER(E2116),E2116,""),IF(I2116="Keep current",IF(ISNUMBER(E2116),E2116,""),IF(AH2116&lt;&gt;"Yes","",IF(I2116="Approve proposed",F2116,IF(AND(I2116="Use my price",AND(ISNUMBER(J2116),J2116&gt;0)),J2116,""))))))</f>
        <v/>
      </c>
      <c r="M2116" t="str" s="7">
        <f>IF(AND(AG2116="Yes",OR(I2116="Approve proposed",I2116="Use my price")),"CHECK: protected price kept current",IF(OR(I2116="Unreviewed",I2116=""),"Pending review",IF(I2116="Hold","On hold",IF(I2116="Keep current",IF(ISNUMBER(E2116),"Kept current","CHECK: no confirmed current price"),IF(AH2116&lt;&gt;"Yes","CHECK: source needs review",IF(AND(I2116="Use my price",NOT(AND(ISNUMBER(J2116),J2116&gt;0))),"CHECK: enter a price above zero",IF(NOT(OR(I2116="Approve proposed",I2116="Use my price")),"CHECK: choose a listed decision",IF(OR(NOT(ISNUMBER(L2116)),L2116&lt;=0,NOT(ISNUMBER(Y2116)),Y2116&lt;=0,X2116&gt;=1),"CHECK: price or base unavailable",IF(L2116/(Y2116*(1-X2116))-1&lt;0,"CHECK: price below local base","Ready")))))))))</f>
        <v>On hold</v>
      </c>
      <c r="N2116" s="18">
        <v>4.65</v>
      </c>
      <c r="O2116" s="19">
        <v>0.55</v>
      </c>
      <c r="P2116" s="14">
        <v>0.4</v>
      </c>
      <c r="Q2116" s="20" t="str">
        <f>IF(AND(ISNUMBER(L2116),ISNUMBER(Y2116),Y2116&gt;0,X2116&lt;1),ROUND(L2116/(Y2116*(1-X2116))-1,4),"")</f>
        <v/>
      </c>
      <c r="R2116" s="12">
        <v>0</v>
      </c>
      <c r="S2116" s="13">
        <f>IF(AND(ISNUMBER(E2116),E2116&gt;0,ISNUMBER(F2116)),R2116*(F2116/E2116-1)*(1-'Start Here'!$B$16),0)</f>
        <v>0</v>
      </c>
      <c r="T2116" s="17">
        <f>IF(AND(M2116="Ready",OR(I2116="Approve proposed",AND(I2116="Use my price",AND(ISNUMBER(J2116),J2116&gt;0))),ISNUMBER(L2116),E2116&gt;0),R2116*(L2116/E2116-1)*(1-'Start Here'!$B$16),0)</f>
        <v>0</v>
      </c>
      <c r="U2116" t="str" s="6">
        <v>Missing local vendor; Local and Local Line prices differ; Currently hidden; do not activate automatically</v>
      </c>
      <c r="V2116" t="str" s="21">
        <v>No</v>
      </c>
      <c r="W2116" t="str" s="21">
        <v>No</v>
      </c>
      <c r="X2116" s="22">
        <v>0</v>
      </c>
      <c r="Y2116" s="18">
        <v>3</v>
      </c>
      <c r="AB2116" t="str" s="6">
        <v>2026-10-01 10:41:27 UTC</v>
      </c>
      <c r="AC2116" t="str" s="6">
        <v>Local Line cache</v>
      </c>
      <c r="AD2116" s="23">
        <v>812652</v>
      </c>
      <c r="AE2116" s="23">
        <v>534520</v>
      </c>
      <c r="AF2116" t="str" s="23">
        <v>812652:534520:guest</v>
      </c>
      <c r="AG2116" t="str" s="23">
        <v>No</v>
      </c>
      <c r="AH2116" t="str" s="23">
        <v>No</v>
      </c>
      <c r="AI2116" s="18">
        <v>0</v>
      </c>
    </row>
    <row r="2117" ht="32" customHeight="1">
      <c r="A2117" t="str" s="7">
        <v>MISSING VENDOR</v>
      </c>
      <c r="B2117" t="str" s="7">
        <v>Green and Red Mixed Grapes</v>
      </c>
      <c r="C2117" t="str" s="7">
        <v>pt</v>
      </c>
      <c r="D2117" t="str" s="7">
        <v>SNAP</v>
      </c>
      <c r="E2117" s="12">
        <v>4</v>
      </c>
      <c r="F2117" s="13">
        <v>4</v>
      </c>
      <c r="G2117" s="13">
        <f>IF(AND(ISNUMBER(E2117),ISNUMBER(F2117)),F2117-E2117,"")</f>
        <v>0</v>
      </c>
      <c r="H2117" s="14">
        <f>IF(AND(ISNUMBER(E2117),E2117&gt;0,ISNUMBER(F2117)),F2117/E2117-1,"")</f>
        <v>0</v>
      </c>
      <c r="I2117" t="str" s="15">
        <v>Keep current</v>
      </c>
      <c r="J2117" s="16"/>
      <c r="K2117" t="str" s="15">
        <v/>
      </c>
      <c r="L2117" s="17">
        <f>IF(AC2117="Local catalog","",IF(AG2117="Yes",IF(ISNUMBER(E2117),E2117,""),IF(I2117="Keep current",IF(ISNUMBER(E2117),E2117,""),IF(AH2117&lt;&gt;"Yes","",IF(I2117="Approve proposed",F2117,IF(AND(I2117="Use my price",AND(ISNUMBER(J2117),J2117&gt;0)),J2117,""))))))</f>
        <v>4</v>
      </c>
      <c r="M2117" t="str" s="7">
        <f>IF(AND(AG2117="Yes",OR(I2117="Approve proposed",I2117="Use my price")),"CHECK: protected price kept current",IF(OR(I2117="Unreviewed",I2117=""),"Pending review",IF(I2117="Hold","On hold",IF(I2117="Keep current",IF(ISNUMBER(E2117),"Kept current","CHECK: no confirmed current price"),IF(AH2117&lt;&gt;"Yes","CHECK: source needs review",IF(AND(I2117="Use my price",NOT(AND(ISNUMBER(J2117),J2117&gt;0))),"CHECK: enter a price above zero",IF(NOT(OR(I2117="Approve proposed",I2117="Use my price")),"CHECK: choose a listed decision",IF(OR(NOT(ISNUMBER(L2117)),L2117&lt;=0,NOT(ISNUMBER(Y2117)),Y2117&lt;=0,X2117&gt;=1),"CHECK: price or base unavailable",IF(L2117/(Y2117*(1-X2117))-1&lt;0,"CHECK: price below local base","Ready")))))))))</f>
        <v>Kept current</v>
      </c>
      <c r="N2117" s="18">
        <v>4.2</v>
      </c>
      <c r="O2117" s="19">
        <v>0.4</v>
      </c>
      <c r="P2117" s="14">
        <v>0.3333</v>
      </c>
      <c r="Q2117" s="20">
        <f>IF(AND(ISNUMBER(L2117),ISNUMBER(Y2117),Y2117&gt;0,X2117&lt;1),ROUND(L2117/(Y2117*(1-X2117))-1,4),"")</f>
        <v>0.3333</v>
      </c>
      <c r="R2117" s="12">
        <v>0</v>
      </c>
      <c r="S2117" s="13">
        <f>IF(AND(ISNUMBER(E2117),E2117&gt;0,ISNUMBER(F2117)),R2117*(F2117/E2117-1)*(1-'Start Here'!$B$16),0)</f>
        <v>0</v>
      </c>
      <c r="T2117" s="17">
        <f>IF(AND(M2117="Ready",OR(I2117="Approve proposed",AND(I2117="Use my price",AND(ISNUMBER(J2117),J2117&gt;0))),ISNUMBER(L2117),E2117&gt;0),R2117*(L2117/E2117-1)*(1-'Start Here'!$B$16),0)</f>
        <v>0</v>
      </c>
      <c r="U2117" t="str" s="6">
        <v>SNAP: preserve existing selling price; Missing local vendor; Local and Local Line prices differ; Currently hidden; do not activate automatically</v>
      </c>
      <c r="V2117" t="str" s="21">
        <v>No</v>
      </c>
      <c r="W2117" t="str" s="21">
        <v>No</v>
      </c>
      <c r="X2117" s="22">
        <v>0</v>
      </c>
      <c r="Y2117" s="18">
        <v>3</v>
      </c>
      <c r="AB2117" t="str" s="6">
        <v>2026-10-01 10:41:27 UTC</v>
      </c>
      <c r="AC2117" t="str" s="6">
        <v>Local Line cache</v>
      </c>
      <c r="AD2117" s="23">
        <v>812652</v>
      </c>
      <c r="AE2117" s="23">
        <v>534520</v>
      </c>
      <c r="AF2117" t="str" s="23">
        <v>812652:534520:snap</v>
      </c>
      <c r="AG2117" t="str" s="23">
        <v>Yes</v>
      </c>
      <c r="AH2117" t="str" s="23">
        <v>No</v>
      </c>
      <c r="AI2117" s="18">
        <v>0</v>
      </c>
    </row>
    <row r="2118" ht="32" customHeight="1">
      <c r="A2118" t="str" s="7">
        <v>MISSING VENDOR</v>
      </c>
      <c r="B2118" t="str" s="7">
        <v>Green Cabbage</v>
      </c>
      <c r="C2118" t="str" s="7">
        <v>each</v>
      </c>
      <c r="D2118" t="str" s="7">
        <v>Herd Share Members</v>
      </c>
      <c r="E2118" s="12">
        <v>3.5</v>
      </c>
      <c r="F2118" s="13">
        <v>3.5</v>
      </c>
      <c r="G2118" s="13">
        <f>IF(AND(ISNUMBER(E2118),ISNUMBER(F2118)),F2118-E2118,"")</f>
        <v>0</v>
      </c>
      <c r="H2118" s="14">
        <f>IF(AND(ISNUMBER(E2118),E2118&gt;0,ISNUMBER(F2118)),F2118/E2118-1,"")</f>
        <v>0</v>
      </c>
      <c r="I2118" t="str" s="15">
        <v>Hold</v>
      </c>
      <c r="J2118" s="16"/>
      <c r="K2118" t="str" s="15">
        <v/>
      </c>
      <c r="L2118" s="17" t="str">
        <f>IF(AC2118="Local catalog","",IF(AG2118="Yes",IF(ISNUMBER(E2118),E2118,""),IF(I2118="Keep current",IF(ISNUMBER(E2118),E2118,""),IF(AH2118&lt;&gt;"Yes","",IF(I2118="Approve proposed",F2118,IF(AND(I2118="Use my price",AND(ISNUMBER(J2118),J2118&gt;0)),J2118,""))))))</f>
        <v/>
      </c>
      <c r="M2118" t="str" s="7">
        <f>IF(AND(AG2118="Yes",OR(I2118="Approve proposed",I2118="Use my price")),"CHECK: protected price kept current",IF(OR(I2118="Unreviewed",I2118=""),"Pending review",IF(I2118="Hold","On hold",IF(I2118="Keep current",IF(ISNUMBER(E2118),"Kept current","CHECK: no confirmed current price"),IF(AH2118&lt;&gt;"Yes","CHECK: source needs review",IF(AND(I2118="Use my price",NOT(AND(ISNUMBER(J2118),J2118&gt;0))),"CHECK: enter a price above zero",IF(NOT(OR(I2118="Approve proposed",I2118="Use my price")),"CHECK: choose a listed decision",IF(OR(NOT(ISNUMBER(L2118)),L2118&lt;=0,NOT(ISNUMBER(Y2118)),Y2118&lt;=0,X2118&gt;=1),"CHECK: price or base unavailable",IF(L2118/(Y2118*(1-X2118))-1&lt;0,"CHECK: price below local base","Ready")))))))))</f>
        <v>On hold</v>
      </c>
      <c r="N2118" s="18">
        <v>3.5</v>
      </c>
      <c r="O2118" s="19">
        <v>0.4</v>
      </c>
      <c r="P2118" s="14">
        <v>0.4</v>
      </c>
      <c r="Q2118" s="20" t="str">
        <f>IF(AND(ISNUMBER(L2118),ISNUMBER(Y2118),Y2118&gt;0,X2118&lt;1),ROUND(L2118/(Y2118*(1-X2118))-1,4),"")</f>
        <v/>
      </c>
      <c r="R2118" s="12">
        <v>0</v>
      </c>
      <c r="S2118" s="13">
        <f>IF(AND(ISNUMBER(E2118),E2118&gt;0,ISNUMBER(F2118)),R2118*(F2118/E2118-1)*(1-'Start Here'!$B$16),0)</f>
        <v>0</v>
      </c>
      <c r="T2118" s="17">
        <f>IF(AND(M2118="Ready",OR(I2118="Approve proposed",AND(I2118="Use my price",AND(ISNUMBER(J2118),J2118&gt;0))),ISNUMBER(L2118),E2118&gt;0),R2118*(L2118/E2118-1)*(1-'Start Here'!$B$16),0)</f>
        <v>0</v>
      </c>
      <c r="U2118" t="str" s="6">
        <v>Missing local vendor; Currently hidden; do not activate automatically</v>
      </c>
      <c r="V2118" t="str" s="21">
        <v>No</v>
      </c>
      <c r="W2118" t="str" s="21">
        <v>No</v>
      </c>
      <c r="X2118" s="22">
        <v>0</v>
      </c>
      <c r="Y2118" s="18">
        <v>2.5</v>
      </c>
      <c r="AB2118" t="str" s="6">
        <v>2026-10-01 10:41:27 UTC</v>
      </c>
      <c r="AC2118" t="str" s="6">
        <v>Local Line cache</v>
      </c>
      <c r="AD2118" s="23">
        <v>1146326</v>
      </c>
      <c r="AE2118" s="23">
        <v>986082</v>
      </c>
      <c r="AF2118" t="str" s="23">
        <v>1146326:986082:herdShare</v>
      </c>
      <c r="AG2118" t="str" s="23">
        <v>No</v>
      </c>
      <c r="AH2118" t="str" s="23">
        <v>No</v>
      </c>
      <c r="AI2118" s="18">
        <v>0</v>
      </c>
    </row>
    <row r="2119" ht="32" customHeight="1">
      <c r="A2119" t="str" s="7">
        <v>MISSING VENDOR</v>
      </c>
      <c r="B2119" t="str" s="7">
        <v>Green Cabbage</v>
      </c>
      <c r="C2119" t="str" s="7">
        <v>each</v>
      </c>
      <c r="D2119" t="str" s="7">
        <v>CSA Members</v>
      </c>
      <c r="G2119" s="13" t="str">
        <f>IF(AND(ISNUMBER(E2119),ISNUMBER(F2119)),F2119-E2119,"")</f>
        <v/>
      </c>
      <c r="H2119" s="14" t="str">
        <f>IF(AND(ISNUMBER(E2119),E2119&gt;0,ISNUMBER(F2119)),F2119/E2119-1,"")</f>
        <v/>
      </c>
      <c r="I2119" t="str" s="15">
        <v>Hold</v>
      </c>
      <c r="J2119" s="24"/>
      <c r="K2119" t="str" s="15">
        <v/>
      </c>
      <c r="L2119" s="17" t="str">
        <f>IF(AC2119="Local catalog","",IF(AG2119="Yes",IF(ISNUMBER(E2119),E2119,""),IF(I2119="Keep current",IF(ISNUMBER(E2119),E2119,""),IF(AH2119&lt;&gt;"Yes","",IF(I2119="Approve proposed",F2119,IF(AND(I2119="Use my price",AND(ISNUMBER(J2119),J2119&gt;0)),J2119,""))))))</f>
        <v/>
      </c>
      <c r="M2119" t="str" s="7">
        <f>IF(AND(AG2119="Yes",OR(I2119="Approve proposed",I2119="Use my price")),"CHECK: protected price kept current",IF(OR(I2119="Unreviewed",I2119=""),"Pending review",IF(I2119="Hold","On hold",IF(I2119="Keep current",IF(ISNUMBER(E2119),"Kept current","CHECK: no confirmed current price"),IF(AH2119&lt;&gt;"Yes","CHECK: source needs review",IF(AND(I2119="Use my price",NOT(AND(ISNUMBER(J2119),J2119&gt;0))),"CHECK: enter a price above zero",IF(NOT(OR(I2119="Approve proposed",I2119="Use my price")),"CHECK: choose a listed decision",IF(OR(NOT(ISNUMBER(L2119)),L2119&lt;=0,NOT(ISNUMBER(Y2119)),Y2119&lt;=0,X2119&gt;=1),"CHECK: price or base unavailable",IF(L2119/(Y2119*(1-X2119))-1&lt;0,"CHECK: price below local base","Ready")))))))))</f>
        <v>On hold</v>
      </c>
      <c r="N2119" s="18">
        <v>3.5</v>
      </c>
      <c r="O2119" s="19">
        <v>0.4</v>
      </c>
      <c r="Q2119" s="20" t="str">
        <f>IF(AND(ISNUMBER(L2119),ISNUMBER(Y2119),Y2119&gt;0,X2119&lt;1),ROUND(L2119/(Y2119*(1-X2119))-1,4),"")</f>
        <v/>
      </c>
      <c r="R2119" s="12">
        <v>0</v>
      </c>
      <c r="S2119" s="13">
        <f>IF(AND(ISNUMBER(E2119),E2119&gt;0,ISNUMBER(F2119)),R2119*(F2119/E2119-1)*(1-'Start Here'!$B$16),0)</f>
        <v>0</v>
      </c>
      <c r="T2119" s="17">
        <f>IF(AND(M2119="Ready",OR(I2119="Approve proposed",AND(I2119="Use my price",AND(ISNUMBER(J2119),J2119&gt;0))),ISNUMBER(L2119),E2119&gt;0),R2119*(L2119/E2119-1)*(1-'Start Here'!$B$16),0)</f>
        <v>0</v>
      </c>
      <c r="U2119" t="str" s="6">
        <v>No confirmed Local Line price/list; local calculation is reference only; Missing local vendor; Currently hidden; do not activate automatically</v>
      </c>
      <c r="V2119" t="str" s="21">
        <v>No</v>
      </c>
      <c r="W2119" t="str" s="21">
        <v>No</v>
      </c>
      <c r="X2119" s="22">
        <v>0</v>
      </c>
      <c r="Y2119" s="18">
        <v>2.5</v>
      </c>
      <c r="AB2119" t="str" s="6">
        <v/>
      </c>
      <c r="AC2119" t="str" s="6">
        <v>Local calculation only</v>
      </c>
      <c r="AD2119" s="23">
        <v>1146326</v>
      </c>
      <c r="AE2119" s="23">
        <v>986082</v>
      </c>
      <c r="AF2119" t="str" s="23">
        <v>1146326:986082:member</v>
      </c>
      <c r="AG2119" t="str" s="23">
        <v>No</v>
      </c>
      <c r="AH2119" t="str" s="23">
        <v>No</v>
      </c>
      <c r="AI2119" s="18">
        <v>0</v>
      </c>
    </row>
    <row r="2120" ht="32" customHeight="1">
      <c r="A2120" t="str" s="7">
        <v>MISSING VENDOR</v>
      </c>
      <c r="B2120" t="str" s="7">
        <v>Green Cabbage</v>
      </c>
      <c r="C2120" t="str" s="7">
        <v>each</v>
      </c>
      <c r="D2120" t="str" s="7">
        <v>Guest Basket</v>
      </c>
      <c r="E2120" s="12">
        <v>3.5</v>
      </c>
      <c r="F2120" s="13">
        <v>3.5</v>
      </c>
      <c r="G2120" s="13">
        <f>IF(AND(ISNUMBER(E2120),ISNUMBER(F2120)),F2120-E2120,"")</f>
        <v>0</v>
      </c>
      <c r="H2120" s="14">
        <f>IF(AND(ISNUMBER(E2120),E2120&gt;0,ISNUMBER(F2120)),F2120/E2120-1,"")</f>
        <v>0</v>
      </c>
      <c r="I2120" t="str" s="15">
        <v>Hold</v>
      </c>
      <c r="J2120" s="16"/>
      <c r="K2120" t="str" s="15">
        <v/>
      </c>
      <c r="L2120" s="17" t="str">
        <f>IF(AC2120="Local catalog","",IF(AG2120="Yes",IF(ISNUMBER(E2120),E2120,""),IF(I2120="Keep current",IF(ISNUMBER(E2120),E2120,""),IF(AH2120&lt;&gt;"Yes","",IF(I2120="Approve proposed",F2120,IF(AND(I2120="Use my price",AND(ISNUMBER(J2120),J2120&gt;0)),J2120,""))))))</f>
        <v/>
      </c>
      <c r="M2120" t="str" s="7">
        <f>IF(AND(AG2120="Yes",OR(I2120="Approve proposed",I2120="Use my price")),"CHECK: protected price kept current",IF(OR(I2120="Unreviewed",I2120=""),"Pending review",IF(I2120="Hold","On hold",IF(I2120="Keep current",IF(ISNUMBER(E2120),"Kept current","CHECK: no confirmed current price"),IF(AH2120&lt;&gt;"Yes","CHECK: source needs review",IF(AND(I2120="Use my price",NOT(AND(ISNUMBER(J2120),J2120&gt;0))),"CHECK: enter a price above zero",IF(NOT(OR(I2120="Approve proposed",I2120="Use my price")),"CHECK: choose a listed decision",IF(OR(NOT(ISNUMBER(L2120)),L2120&lt;=0,NOT(ISNUMBER(Y2120)),Y2120&lt;=0,X2120&gt;=1),"CHECK: price or base unavailable",IF(L2120/(Y2120*(1-X2120))-1&lt;0,"CHECK: price below local base","Ready")))))))))</f>
        <v>On hold</v>
      </c>
      <c r="N2120" s="18">
        <v>3.88</v>
      </c>
      <c r="O2120" s="19">
        <v>0.55</v>
      </c>
      <c r="P2120" s="14">
        <v>0.4</v>
      </c>
      <c r="Q2120" s="20" t="str">
        <f>IF(AND(ISNUMBER(L2120),ISNUMBER(Y2120),Y2120&gt;0,X2120&lt;1),ROUND(L2120/(Y2120*(1-X2120))-1,4),"")</f>
        <v/>
      </c>
      <c r="R2120" s="12">
        <v>0</v>
      </c>
      <c r="S2120" s="13">
        <f>IF(AND(ISNUMBER(E2120),E2120&gt;0,ISNUMBER(F2120)),R2120*(F2120/E2120-1)*(1-'Start Here'!$B$16),0)</f>
        <v>0</v>
      </c>
      <c r="T2120" s="17">
        <f>IF(AND(M2120="Ready",OR(I2120="Approve proposed",AND(I2120="Use my price",AND(ISNUMBER(J2120),J2120&gt;0))),ISNUMBER(L2120),E2120&gt;0),R2120*(L2120/E2120-1)*(1-'Start Here'!$B$16),0)</f>
        <v>0</v>
      </c>
      <c r="U2120" t="str" s="6">
        <v>Missing local vendor; Local and Local Line prices differ; Currently hidden; do not activate automatically</v>
      </c>
      <c r="V2120" t="str" s="21">
        <v>No</v>
      </c>
      <c r="W2120" t="str" s="21">
        <v>No</v>
      </c>
      <c r="X2120" s="22">
        <v>0</v>
      </c>
      <c r="Y2120" s="18">
        <v>2.5</v>
      </c>
      <c r="AB2120" t="str" s="6">
        <v>2026-10-01 10:41:27 UTC</v>
      </c>
      <c r="AC2120" t="str" s="6">
        <v>Local Line cache</v>
      </c>
      <c r="AD2120" s="23">
        <v>1146326</v>
      </c>
      <c r="AE2120" s="23">
        <v>986082</v>
      </c>
      <c r="AF2120" t="str" s="23">
        <v>1146326:986082:guest</v>
      </c>
      <c r="AG2120" t="str" s="23">
        <v>No</v>
      </c>
      <c r="AH2120" t="str" s="23">
        <v>No</v>
      </c>
      <c r="AI2120" s="18">
        <v>0</v>
      </c>
    </row>
    <row r="2121" ht="32" customHeight="1">
      <c r="A2121" t="str" s="7">
        <v>MISSING VENDOR</v>
      </c>
      <c r="B2121" t="str" s="7">
        <v>Green Cabbage</v>
      </c>
      <c r="C2121" t="str" s="7">
        <v>each</v>
      </c>
      <c r="D2121" t="str" s="7">
        <v>SNAP</v>
      </c>
      <c r="E2121" s="12">
        <v>3.5</v>
      </c>
      <c r="F2121" s="13">
        <v>3.5</v>
      </c>
      <c r="G2121" s="13">
        <f>IF(AND(ISNUMBER(E2121),ISNUMBER(F2121)),F2121-E2121,"")</f>
        <v>0</v>
      </c>
      <c r="H2121" s="14">
        <f>IF(AND(ISNUMBER(E2121),E2121&gt;0,ISNUMBER(F2121)),F2121/E2121-1,"")</f>
        <v>0</v>
      </c>
      <c r="I2121" t="str" s="15">
        <v>Keep current</v>
      </c>
      <c r="J2121" s="16"/>
      <c r="K2121" t="str" s="15">
        <v/>
      </c>
      <c r="L2121" s="17">
        <f>IF(AC2121="Local catalog","",IF(AG2121="Yes",IF(ISNUMBER(E2121),E2121,""),IF(I2121="Keep current",IF(ISNUMBER(E2121),E2121,""),IF(AH2121&lt;&gt;"Yes","",IF(I2121="Approve proposed",F2121,IF(AND(I2121="Use my price",AND(ISNUMBER(J2121),J2121&gt;0)),J2121,""))))))</f>
        <v>3.5</v>
      </c>
      <c r="M2121" t="str" s="7">
        <f>IF(AND(AG2121="Yes",OR(I2121="Approve proposed",I2121="Use my price")),"CHECK: protected price kept current",IF(OR(I2121="Unreviewed",I2121=""),"Pending review",IF(I2121="Hold","On hold",IF(I2121="Keep current",IF(ISNUMBER(E2121),"Kept current","CHECK: no confirmed current price"),IF(AH2121&lt;&gt;"Yes","CHECK: source needs review",IF(AND(I2121="Use my price",NOT(AND(ISNUMBER(J2121),J2121&gt;0))),"CHECK: enter a price above zero",IF(NOT(OR(I2121="Approve proposed",I2121="Use my price")),"CHECK: choose a listed decision",IF(OR(NOT(ISNUMBER(L2121)),L2121&lt;=0,NOT(ISNUMBER(Y2121)),Y2121&lt;=0,X2121&gt;=1),"CHECK: price or base unavailable",IF(L2121/(Y2121*(1-X2121))-1&lt;0,"CHECK: price below local base","Ready")))))))))</f>
        <v>Kept current</v>
      </c>
      <c r="N2121" s="18">
        <v>3.5</v>
      </c>
      <c r="O2121" s="19">
        <v>0.4</v>
      </c>
      <c r="P2121" s="14">
        <v>0.4</v>
      </c>
      <c r="Q2121" s="20">
        <f>IF(AND(ISNUMBER(L2121),ISNUMBER(Y2121),Y2121&gt;0,X2121&lt;1),ROUND(L2121/(Y2121*(1-X2121))-1,4),"")</f>
        <v>0.4</v>
      </c>
      <c r="R2121" s="12">
        <v>0</v>
      </c>
      <c r="S2121" s="13">
        <f>IF(AND(ISNUMBER(E2121),E2121&gt;0,ISNUMBER(F2121)),R2121*(F2121/E2121-1)*(1-'Start Here'!$B$16),0)</f>
        <v>0</v>
      </c>
      <c r="T2121" s="17">
        <f>IF(AND(M2121="Ready",OR(I2121="Approve proposed",AND(I2121="Use my price",AND(ISNUMBER(J2121),J2121&gt;0))),ISNUMBER(L2121),E2121&gt;0),R2121*(L2121/E2121-1)*(1-'Start Here'!$B$16),0)</f>
        <v>0</v>
      </c>
      <c r="U2121" t="str" s="6">
        <v>SNAP: preserve existing selling price; Missing local vendor; Currently hidden; do not activate automatically</v>
      </c>
      <c r="V2121" t="str" s="21">
        <v>No</v>
      </c>
      <c r="W2121" t="str" s="21">
        <v>No</v>
      </c>
      <c r="X2121" s="22">
        <v>0</v>
      </c>
      <c r="Y2121" s="18">
        <v>2.5</v>
      </c>
      <c r="AB2121" t="str" s="6">
        <v>2026-10-01 10:41:27 UTC</v>
      </c>
      <c r="AC2121" t="str" s="6">
        <v>Local Line cache</v>
      </c>
      <c r="AD2121" s="23">
        <v>1146326</v>
      </c>
      <c r="AE2121" s="23">
        <v>986082</v>
      </c>
      <c r="AF2121" t="str" s="23">
        <v>1146326:986082:snap</v>
      </c>
      <c r="AG2121" t="str" s="23">
        <v>Yes</v>
      </c>
      <c r="AH2121" t="str" s="23">
        <v>No</v>
      </c>
      <c r="AI2121" s="18">
        <v>0</v>
      </c>
    </row>
    <row r="2122" ht="32" customHeight="1">
      <c r="A2122" t="str" s="7">
        <v>MISSING VENDOR</v>
      </c>
      <c r="B2122" t="str" s="7">
        <v>Green Gage Plums</v>
      </c>
      <c r="C2122" t="str" s="7">
        <v>1 lb</v>
      </c>
      <c r="D2122" t="str" s="7">
        <v>Herd Share Members</v>
      </c>
      <c r="E2122" s="12">
        <v>2.8</v>
      </c>
      <c r="F2122" s="13">
        <v>2.8</v>
      </c>
      <c r="G2122" s="13">
        <f>IF(AND(ISNUMBER(E2122),ISNUMBER(F2122)),F2122-E2122,"")</f>
        <v>0</v>
      </c>
      <c r="H2122" s="14">
        <f>IF(AND(ISNUMBER(E2122),E2122&gt;0,ISNUMBER(F2122)),F2122/E2122-1,"")</f>
        <v>0</v>
      </c>
      <c r="I2122" t="str" s="15">
        <v>Hold</v>
      </c>
      <c r="J2122" s="16"/>
      <c r="K2122" t="str" s="15">
        <v/>
      </c>
      <c r="L2122" s="17" t="str">
        <f>IF(AC2122="Local catalog","",IF(AG2122="Yes",IF(ISNUMBER(E2122),E2122,""),IF(I2122="Keep current",IF(ISNUMBER(E2122),E2122,""),IF(AH2122&lt;&gt;"Yes","",IF(I2122="Approve proposed",F2122,IF(AND(I2122="Use my price",AND(ISNUMBER(J2122),J2122&gt;0)),J2122,""))))))</f>
        <v/>
      </c>
      <c r="M2122" t="str" s="7">
        <f>IF(AND(AG2122="Yes",OR(I2122="Approve proposed",I2122="Use my price")),"CHECK: protected price kept current",IF(OR(I2122="Unreviewed",I2122=""),"Pending review",IF(I2122="Hold","On hold",IF(I2122="Keep current",IF(ISNUMBER(E2122),"Kept current","CHECK: no confirmed current price"),IF(AH2122&lt;&gt;"Yes","CHECK: source needs review",IF(AND(I2122="Use my price",NOT(AND(ISNUMBER(J2122),J2122&gt;0))),"CHECK: enter a price above zero",IF(NOT(OR(I2122="Approve proposed",I2122="Use my price")),"CHECK: choose a listed decision",IF(OR(NOT(ISNUMBER(L2122)),L2122&lt;=0,NOT(ISNUMBER(Y2122)),Y2122&lt;=0,X2122&gt;=1),"CHECK: price or base unavailable",IF(L2122/(Y2122*(1-X2122))-1&lt;0,"CHECK: price below local base","Ready")))))))))</f>
        <v>On hold</v>
      </c>
      <c r="N2122" s="18">
        <v>2.8</v>
      </c>
      <c r="O2122" s="19">
        <v>0.4</v>
      </c>
      <c r="P2122" s="14">
        <v>0.4</v>
      </c>
      <c r="Q2122" s="20" t="str">
        <f>IF(AND(ISNUMBER(L2122),ISNUMBER(Y2122),Y2122&gt;0,X2122&lt;1),ROUND(L2122/(Y2122*(1-X2122))-1,4),"")</f>
        <v/>
      </c>
      <c r="R2122" s="12">
        <v>0</v>
      </c>
      <c r="S2122" s="13">
        <f>IF(AND(ISNUMBER(E2122),E2122&gt;0,ISNUMBER(F2122)),R2122*(F2122/E2122-1)*(1-'Start Here'!$B$16),0)</f>
        <v>0</v>
      </c>
      <c r="T2122" s="17">
        <f>IF(AND(M2122="Ready",OR(I2122="Approve proposed",AND(I2122="Use my price",AND(ISNUMBER(J2122),J2122&gt;0))),ISNUMBER(L2122),E2122&gt;0),R2122*(L2122/E2122-1)*(1-'Start Here'!$B$16),0)</f>
        <v>0</v>
      </c>
      <c r="U2122" t="str" s="6">
        <v>Missing local vendor; Currently hidden; do not activate automatically</v>
      </c>
      <c r="V2122" t="str" s="21">
        <v>No</v>
      </c>
      <c r="W2122" t="str" s="21">
        <v>No</v>
      </c>
      <c r="X2122" s="22">
        <v>0</v>
      </c>
      <c r="Y2122" s="18">
        <v>2</v>
      </c>
      <c r="AB2122" t="str" s="6">
        <v>2026-10-01 10:41:27 UTC</v>
      </c>
      <c r="AC2122" t="str" s="6">
        <v>Local Line cache</v>
      </c>
      <c r="AD2122" s="23">
        <v>1157464</v>
      </c>
      <c r="AE2122" s="23">
        <v>1001265</v>
      </c>
      <c r="AF2122" t="str" s="23">
        <v>1157464:1001265:herdShare</v>
      </c>
      <c r="AG2122" t="str" s="23">
        <v>No</v>
      </c>
      <c r="AH2122" t="str" s="23">
        <v>No</v>
      </c>
      <c r="AI2122" s="18">
        <v>0</v>
      </c>
    </row>
    <row r="2123" ht="32" customHeight="1">
      <c r="A2123" t="str" s="7">
        <v>MISSING VENDOR</v>
      </c>
      <c r="B2123" t="str" s="7">
        <v>Green Gage Plums</v>
      </c>
      <c r="C2123" t="str" s="7">
        <v>1 lb</v>
      </c>
      <c r="D2123" t="str" s="7">
        <v>CSA Members</v>
      </c>
      <c r="G2123" s="13" t="str">
        <f>IF(AND(ISNUMBER(E2123),ISNUMBER(F2123)),F2123-E2123,"")</f>
        <v/>
      </c>
      <c r="H2123" s="14" t="str">
        <f>IF(AND(ISNUMBER(E2123),E2123&gt;0,ISNUMBER(F2123)),F2123/E2123-1,"")</f>
        <v/>
      </c>
      <c r="I2123" t="str" s="15">
        <v>Hold</v>
      </c>
      <c r="J2123" s="24"/>
      <c r="K2123" t="str" s="15">
        <v/>
      </c>
      <c r="L2123" s="17" t="str">
        <f>IF(AC2123="Local catalog","",IF(AG2123="Yes",IF(ISNUMBER(E2123),E2123,""),IF(I2123="Keep current",IF(ISNUMBER(E2123),E2123,""),IF(AH2123&lt;&gt;"Yes","",IF(I2123="Approve proposed",F2123,IF(AND(I2123="Use my price",AND(ISNUMBER(J2123),J2123&gt;0)),J2123,""))))))</f>
        <v/>
      </c>
      <c r="M2123" t="str" s="7">
        <f>IF(AND(AG2123="Yes",OR(I2123="Approve proposed",I2123="Use my price")),"CHECK: protected price kept current",IF(OR(I2123="Unreviewed",I2123=""),"Pending review",IF(I2123="Hold","On hold",IF(I2123="Keep current",IF(ISNUMBER(E2123),"Kept current","CHECK: no confirmed current price"),IF(AH2123&lt;&gt;"Yes","CHECK: source needs review",IF(AND(I2123="Use my price",NOT(AND(ISNUMBER(J2123),J2123&gt;0))),"CHECK: enter a price above zero",IF(NOT(OR(I2123="Approve proposed",I2123="Use my price")),"CHECK: choose a listed decision",IF(OR(NOT(ISNUMBER(L2123)),L2123&lt;=0,NOT(ISNUMBER(Y2123)),Y2123&lt;=0,X2123&gt;=1),"CHECK: price or base unavailable",IF(L2123/(Y2123*(1-X2123))-1&lt;0,"CHECK: price below local base","Ready")))))))))</f>
        <v>On hold</v>
      </c>
      <c r="N2123" s="18">
        <v>2.8</v>
      </c>
      <c r="O2123" s="19">
        <v>0.4</v>
      </c>
      <c r="Q2123" s="20" t="str">
        <f>IF(AND(ISNUMBER(L2123),ISNUMBER(Y2123),Y2123&gt;0,X2123&lt;1),ROUND(L2123/(Y2123*(1-X2123))-1,4),"")</f>
        <v/>
      </c>
      <c r="R2123" s="12">
        <v>0</v>
      </c>
      <c r="S2123" s="13">
        <f>IF(AND(ISNUMBER(E2123),E2123&gt;0,ISNUMBER(F2123)),R2123*(F2123/E2123-1)*(1-'Start Here'!$B$16),0)</f>
        <v>0</v>
      </c>
      <c r="T2123" s="17">
        <f>IF(AND(M2123="Ready",OR(I2123="Approve proposed",AND(I2123="Use my price",AND(ISNUMBER(J2123),J2123&gt;0))),ISNUMBER(L2123),E2123&gt;0),R2123*(L2123/E2123-1)*(1-'Start Here'!$B$16),0)</f>
        <v>0</v>
      </c>
      <c r="U2123" t="str" s="6">
        <v>No confirmed Local Line price/list; local calculation is reference only; Missing local vendor; Currently hidden; do not activate automatically</v>
      </c>
      <c r="V2123" t="str" s="21">
        <v>No</v>
      </c>
      <c r="W2123" t="str" s="21">
        <v>No</v>
      </c>
      <c r="X2123" s="22">
        <v>0</v>
      </c>
      <c r="Y2123" s="18">
        <v>2</v>
      </c>
      <c r="AB2123" t="str" s="6">
        <v/>
      </c>
      <c r="AC2123" t="str" s="6">
        <v>Local calculation only</v>
      </c>
      <c r="AD2123" s="23">
        <v>1157464</v>
      </c>
      <c r="AE2123" s="23">
        <v>1001265</v>
      </c>
      <c r="AF2123" t="str" s="23">
        <v>1157464:1001265:member</v>
      </c>
      <c r="AG2123" t="str" s="23">
        <v>No</v>
      </c>
      <c r="AH2123" t="str" s="23">
        <v>No</v>
      </c>
      <c r="AI2123" s="18">
        <v>0</v>
      </c>
    </row>
    <row r="2124" ht="32" customHeight="1">
      <c r="A2124" t="str" s="7">
        <v>MISSING VENDOR</v>
      </c>
      <c r="B2124" t="str" s="7">
        <v>Green Gage Plums</v>
      </c>
      <c r="C2124" t="str" s="7">
        <v>1 lb</v>
      </c>
      <c r="D2124" t="str" s="7">
        <v>Guest Basket</v>
      </c>
      <c r="E2124" s="12">
        <v>2.8</v>
      </c>
      <c r="F2124" s="13">
        <v>2.8</v>
      </c>
      <c r="G2124" s="13">
        <f>IF(AND(ISNUMBER(E2124),ISNUMBER(F2124)),F2124-E2124,"")</f>
        <v>0</v>
      </c>
      <c r="H2124" s="14">
        <f>IF(AND(ISNUMBER(E2124),E2124&gt;0,ISNUMBER(F2124)),F2124/E2124-1,"")</f>
        <v>0</v>
      </c>
      <c r="I2124" t="str" s="15">
        <v>Hold</v>
      </c>
      <c r="J2124" s="16"/>
      <c r="K2124" t="str" s="15">
        <v/>
      </c>
      <c r="L2124" s="17" t="str">
        <f>IF(AC2124="Local catalog","",IF(AG2124="Yes",IF(ISNUMBER(E2124),E2124,""),IF(I2124="Keep current",IF(ISNUMBER(E2124),E2124,""),IF(AH2124&lt;&gt;"Yes","",IF(I2124="Approve proposed",F2124,IF(AND(I2124="Use my price",AND(ISNUMBER(J2124),J2124&gt;0)),J2124,""))))))</f>
        <v/>
      </c>
      <c r="M2124" t="str" s="7">
        <f>IF(AND(AG2124="Yes",OR(I2124="Approve proposed",I2124="Use my price")),"CHECK: protected price kept current",IF(OR(I2124="Unreviewed",I2124=""),"Pending review",IF(I2124="Hold","On hold",IF(I2124="Keep current",IF(ISNUMBER(E2124),"Kept current","CHECK: no confirmed current price"),IF(AH2124&lt;&gt;"Yes","CHECK: source needs review",IF(AND(I2124="Use my price",NOT(AND(ISNUMBER(J2124),J2124&gt;0))),"CHECK: enter a price above zero",IF(NOT(OR(I2124="Approve proposed",I2124="Use my price")),"CHECK: choose a listed decision",IF(OR(NOT(ISNUMBER(L2124)),L2124&lt;=0,NOT(ISNUMBER(Y2124)),Y2124&lt;=0,X2124&gt;=1),"CHECK: price or base unavailable",IF(L2124/(Y2124*(1-X2124))-1&lt;0,"CHECK: price below local base","Ready")))))))))</f>
        <v>On hold</v>
      </c>
      <c r="N2124" s="18">
        <v>3.1</v>
      </c>
      <c r="O2124" s="19">
        <v>0.55</v>
      </c>
      <c r="P2124" s="14">
        <v>0.4</v>
      </c>
      <c r="Q2124" s="20" t="str">
        <f>IF(AND(ISNUMBER(L2124),ISNUMBER(Y2124),Y2124&gt;0,X2124&lt;1),ROUND(L2124/(Y2124*(1-X2124))-1,4),"")</f>
        <v/>
      </c>
      <c r="R2124" s="12">
        <v>0</v>
      </c>
      <c r="S2124" s="13">
        <f>IF(AND(ISNUMBER(E2124),E2124&gt;0,ISNUMBER(F2124)),R2124*(F2124/E2124-1)*(1-'Start Here'!$B$16),0)</f>
        <v>0</v>
      </c>
      <c r="T2124" s="17">
        <f>IF(AND(M2124="Ready",OR(I2124="Approve proposed",AND(I2124="Use my price",AND(ISNUMBER(J2124),J2124&gt;0))),ISNUMBER(L2124),E2124&gt;0),R2124*(L2124/E2124-1)*(1-'Start Here'!$B$16),0)</f>
        <v>0</v>
      </c>
      <c r="U2124" t="str" s="6">
        <v>Missing local vendor; Local and Local Line prices differ; Currently hidden; do not activate automatically</v>
      </c>
      <c r="V2124" t="str" s="21">
        <v>No</v>
      </c>
      <c r="W2124" t="str" s="21">
        <v>No</v>
      </c>
      <c r="X2124" s="22">
        <v>0</v>
      </c>
      <c r="Y2124" s="18">
        <v>2</v>
      </c>
      <c r="AB2124" t="str" s="6">
        <v>2026-10-01 10:41:27 UTC</v>
      </c>
      <c r="AC2124" t="str" s="6">
        <v>Local Line cache</v>
      </c>
      <c r="AD2124" s="23">
        <v>1157464</v>
      </c>
      <c r="AE2124" s="23">
        <v>1001265</v>
      </c>
      <c r="AF2124" t="str" s="23">
        <v>1157464:1001265:guest</v>
      </c>
      <c r="AG2124" t="str" s="23">
        <v>No</v>
      </c>
      <c r="AH2124" t="str" s="23">
        <v>No</v>
      </c>
      <c r="AI2124" s="18">
        <v>0</v>
      </c>
    </row>
    <row r="2125" ht="32" customHeight="1">
      <c r="A2125" t="str" s="7">
        <v>MISSING VENDOR</v>
      </c>
      <c r="B2125" t="str" s="7">
        <v>Green Gage Plums</v>
      </c>
      <c r="C2125" t="str" s="7">
        <v>1 lb</v>
      </c>
      <c r="D2125" t="str" s="7">
        <v>SNAP</v>
      </c>
      <c r="E2125" s="12">
        <v>2.8</v>
      </c>
      <c r="F2125" s="13">
        <v>2.8</v>
      </c>
      <c r="G2125" s="13">
        <f>IF(AND(ISNUMBER(E2125),ISNUMBER(F2125)),F2125-E2125,"")</f>
        <v>0</v>
      </c>
      <c r="H2125" s="14">
        <f>IF(AND(ISNUMBER(E2125),E2125&gt;0,ISNUMBER(F2125)),F2125/E2125-1,"")</f>
        <v>0</v>
      </c>
      <c r="I2125" t="str" s="15">
        <v>Keep current</v>
      </c>
      <c r="J2125" s="16"/>
      <c r="K2125" t="str" s="15">
        <v/>
      </c>
      <c r="L2125" s="17">
        <f>IF(AC2125="Local catalog","",IF(AG2125="Yes",IF(ISNUMBER(E2125),E2125,""),IF(I2125="Keep current",IF(ISNUMBER(E2125),E2125,""),IF(AH2125&lt;&gt;"Yes","",IF(I2125="Approve proposed",F2125,IF(AND(I2125="Use my price",AND(ISNUMBER(J2125),J2125&gt;0)),J2125,""))))))</f>
        <v>2.8</v>
      </c>
      <c r="M2125" t="str" s="7">
        <f>IF(AND(AG2125="Yes",OR(I2125="Approve proposed",I2125="Use my price")),"CHECK: protected price kept current",IF(OR(I2125="Unreviewed",I2125=""),"Pending review",IF(I2125="Hold","On hold",IF(I2125="Keep current",IF(ISNUMBER(E2125),"Kept current","CHECK: no confirmed current price"),IF(AH2125&lt;&gt;"Yes","CHECK: source needs review",IF(AND(I2125="Use my price",NOT(AND(ISNUMBER(J2125),J2125&gt;0))),"CHECK: enter a price above zero",IF(NOT(OR(I2125="Approve proposed",I2125="Use my price")),"CHECK: choose a listed decision",IF(OR(NOT(ISNUMBER(L2125)),L2125&lt;=0,NOT(ISNUMBER(Y2125)),Y2125&lt;=0,X2125&gt;=1),"CHECK: price or base unavailable",IF(L2125/(Y2125*(1-X2125))-1&lt;0,"CHECK: price below local base","Ready")))))))))</f>
        <v>Kept current</v>
      </c>
      <c r="N2125" s="18">
        <v>2.8</v>
      </c>
      <c r="O2125" s="19">
        <v>0.4</v>
      </c>
      <c r="P2125" s="14">
        <v>0.4</v>
      </c>
      <c r="Q2125" s="20">
        <f>IF(AND(ISNUMBER(L2125),ISNUMBER(Y2125),Y2125&gt;0,X2125&lt;1),ROUND(L2125/(Y2125*(1-X2125))-1,4),"")</f>
        <v>0.4</v>
      </c>
      <c r="R2125" s="12">
        <v>0</v>
      </c>
      <c r="S2125" s="13">
        <f>IF(AND(ISNUMBER(E2125),E2125&gt;0,ISNUMBER(F2125)),R2125*(F2125/E2125-1)*(1-'Start Here'!$B$16),0)</f>
        <v>0</v>
      </c>
      <c r="T2125" s="17">
        <f>IF(AND(M2125="Ready",OR(I2125="Approve proposed",AND(I2125="Use my price",AND(ISNUMBER(J2125),J2125&gt;0))),ISNUMBER(L2125),E2125&gt;0),R2125*(L2125/E2125-1)*(1-'Start Here'!$B$16),0)</f>
        <v>0</v>
      </c>
      <c r="U2125" t="str" s="6">
        <v>SNAP: preserve existing selling price; Missing local vendor; Currently hidden; do not activate automatically</v>
      </c>
      <c r="V2125" t="str" s="21">
        <v>No</v>
      </c>
      <c r="W2125" t="str" s="21">
        <v>No</v>
      </c>
      <c r="X2125" s="22">
        <v>0</v>
      </c>
      <c r="Y2125" s="18">
        <v>2</v>
      </c>
      <c r="AB2125" t="str" s="6">
        <v>2026-10-01 10:41:27 UTC</v>
      </c>
      <c r="AC2125" t="str" s="6">
        <v>Local Line cache</v>
      </c>
      <c r="AD2125" s="23">
        <v>1157464</v>
      </c>
      <c r="AE2125" s="23">
        <v>1001265</v>
      </c>
      <c r="AF2125" t="str" s="23">
        <v>1157464:1001265:snap</v>
      </c>
      <c r="AG2125" t="str" s="23">
        <v>Yes</v>
      </c>
      <c r="AH2125" t="str" s="23">
        <v>No</v>
      </c>
      <c r="AI2125" s="18">
        <v>0</v>
      </c>
    </row>
    <row r="2126" ht="32" customHeight="1">
      <c r="A2126" t="str" s="7">
        <v>MISSING VENDOR</v>
      </c>
      <c r="B2126" t="str" s="7">
        <v>Green Grapes</v>
      </c>
      <c r="C2126" t="str" s="7">
        <v>each</v>
      </c>
      <c r="D2126" t="str" s="7">
        <v>Herd Share Members</v>
      </c>
      <c r="E2126" s="12">
        <v>3.5</v>
      </c>
      <c r="F2126" s="13">
        <v>3.5</v>
      </c>
      <c r="G2126" s="13">
        <f>IF(AND(ISNUMBER(E2126),ISNUMBER(F2126)),F2126-E2126,"")</f>
        <v>0</v>
      </c>
      <c r="H2126" s="14">
        <f>IF(AND(ISNUMBER(E2126),E2126&gt;0,ISNUMBER(F2126)),F2126/E2126-1,"")</f>
        <v>0</v>
      </c>
      <c r="I2126" t="str" s="15">
        <v>Hold</v>
      </c>
      <c r="J2126" s="16"/>
      <c r="K2126" t="str" s="15">
        <v/>
      </c>
      <c r="L2126" s="17" t="str">
        <f>IF(AC2126="Local catalog","",IF(AG2126="Yes",IF(ISNUMBER(E2126),E2126,""),IF(I2126="Keep current",IF(ISNUMBER(E2126),E2126,""),IF(AH2126&lt;&gt;"Yes","",IF(I2126="Approve proposed",F2126,IF(AND(I2126="Use my price",AND(ISNUMBER(J2126),J2126&gt;0)),J2126,""))))))</f>
        <v/>
      </c>
      <c r="M2126" t="str" s="7">
        <f>IF(AND(AG2126="Yes",OR(I2126="Approve proposed",I2126="Use my price")),"CHECK: protected price kept current",IF(OR(I2126="Unreviewed",I2126=""),"Pending review",IF(I2126="Hold","On hold",IF(I2126="Keep current",IF(ISNUMBER(E2126),"Kept current","CHECK: no confirmed current price"),IF(AH2126&lt;&gt;"Yes","CHECK: source needs review",IF(AND(I2126="Use my price",NOT(AND(ISNUMBER(J2126),J2126&gt;0))),"CHECK: enter a price above zero",IF(NOT(OR(I2126="Approve proposed",I2126="Use my price")),"CHECK: choose a listed decision",IF(OR(NOT(ISNUMBER(L2126)),L2126&lt;=0,NOT(ISNUMBER(Y2126)),Y2126&lt;=0,X2126&gt;=1),"CHECK: price or base unavailable",IF(L2126/(Y2126*(1-X2126))-1&lt;0,"CHECK: price below local base","Ready")))))))))</f>
        <v>On hold</v>
      </c>
      <c r="N2126" s="18">
        <v>5.95</v>
      </c>
      <c r="O2126" s="19">
        <v>0.4</v>
      </c>
      <c r="P2126" s="14">
        <v>-0.1765</v>
      </c>
      <c r="Q2126" s="20" t="str">
        <f>IF(AND(ISNUMBER(L2126),ISNUMBER(Y2126),Y2126&gt;0,X2126&lt;1),ROUND(L2126/(Y2126*(1-X2126))-1,4),"")</f>
        <v/>
      </c>
      <c r="R2126" s="12">
        <v>0</v>
      </c>
      <c r="S2126" s="13">
        <f>IF(AND(ISNUMBER(E2126),E2126&gt;0,ISNUMBER(F2126)),R2126*(F2126/E2126-1)*(1-'Start Here'!$B$16),0)</f>
        <v>0</v>
      </c>
      <c r="T2126" s="17">
        <f>IF(AND(M2126="Ready",OR(I2126="Approve proposed",AND(I2126="Use my price",AND(ISNUMBER(J2126),J2126&gt;0))),ISNUMBER(L2126),E2126&gt;0),R2126*(L2126/E2126-1)*(1-'Start Here'!$B$16),0)</f>
        <v>0</v>
      </c>
      <c r="U2126" t="str" s="6">
        <v>Missing local vendor; Local and Local Line prices differ; Proposed price is below local base; requires review; Currently hidden; do not activate automatically</v>
      </c>
      <c r="V2126" t="str" s="21">
        <v>No</v>
      </c>
      <c r="W2126" t="str" s="21">
        <v>No</v>
      </c>
      <c r="X2126" s="22">
        <v>0</v>
      </c>
      <c r="Y2126" s="18">
        <v>4.25</v>
      </c>
      <c r="AB2126" t="str" s="6">
        <v>2026-10-01 10:41:27 UTC</v>
      </c>
      <c r="AC2126" t="str" s="6">
        <v>Local Line cache</v>
      </c>
      <c r="AD2126" s="23">
        <v>805788</v>
      </c>
      <c r="AE2126" s="23">
        <v>526844</v>
      </c>
      <c r="AF2126" t="str" s="23">
        <v>805788:526844:herdShare</v>
      </c>
      <c r="AG2126" t="str" s="23">
        <v>No</v>
      </c>
      <c r="AH2126" t="str" s="23">
        <v>No</v>
      </c>
      <c r="AI2126" s="18">
        <v>0</v>
      </c>
    </row>
    <row r="2127" ht="32" customHeight="1">
      <c r="A2127" t="str" s="7">
        <v>MISSING VENDOR</v>
      </c>
      <c r="B2127" t="str" s="7">
        <v>Green Grapes</v>
      </c>
      <c r="C2127" t="str" s="7">
        <v>each</v>
      </c>
      <c r="D2127" t="str" s="7">
        <v>CSA Members</v>
      </c>
      <c r="E2127" s="12">
        <v>3.5</v>
      </c>
      <c r="F2127" s="13">
        <v>3.5</v>
      </c>
      <c r="G2127" s="13">
        <f>IF(AND(ISNUMBER(E2127),ISNUMBER(F2127)),F2127-E2127,"")</f>
        <v>0</v>
      </c>
      <c r="H2127" s="14">
        <f>IF(AND(ISNUMBER(E2127),E2127&gt;0,ISNUMBER(F2127)),F2127/E2127-1,"")</f>
        <v>0</v>
      </c>
      <c r="I2127" t="str" s="15">
        <v>Hold</v>
      </c>
      <c r="J2127" s="16"/>
      <c r="K2127" t="str" s="15">
        <v/>
      </c>
      <c r="L2127" s="17" t="str">
        <f>IF(AC2127="Local catalog","",IF(AG2127="Yes",IF(ISNUMBER(E2127),E2127,""),IF(I2127="Keep current",IF(ISNUMBER(E2127),E2127,""),IF(AH2127&lt;&gt;"Yes","",IF(I2127="Approve proposed",F2127,IF(AND(I2127="Use my price",AND(ISNUMBER(J2127),J2127&gt;0)),J2127,""))))))</f>
        <v/>
      </c>
      <c r="M2127" t="str" s="7">
        <f>IF(AND(AG2127="Yes",OR(I2127="Approve proposed",I2127="Use my price")),"CHECK: protected price kept current",IF(OR(I2127="Unreviewed",I2127=""),"Pending review",IF(I2127="Hold","On hold",IF(I2127="Keep current",IF(ISNUMBER(E2127),"Kept current","CHECK: no confirmed current price"),IF(AH2127&lt;&gt;"Yes","CHECK: source needs review",IF(AND(I2127="Use my price",NOT(AND(ISNUMBER(J2127),J2127&gt;0))),"CHECK: enter a price above zero",IF(NOT(OR(I2127="Approve proposed",I2127="Use my price")),"CHECK: choose a listed decision",IF(OR(NOT(ISNUMBER(L2127)),L2127&lt;=0,NOT(ISNUMBER(Y2127)),Y2127&lt;=0,X2127&gt;=1),"CHECK: price or base unavailable",IF(L2127/(Y2127*(1-X2127))-1&lt;0,"CHECK: price below local base","Ready")))))))))</f>
        <v>On hold</v>
      </c>
      <c r="N2127" s="18">
        <v>5.95</v>
      </c>
      <c r="O2127" s="19">
        <v>0.4</v>
      </c>
      <c r="P2127" s="14">
        <v>-0.1765</v>
      </c>
      <c r="Q2127" s="20" t="str">
        <f>IF(AND(ISNUMBER(L2127),ISNUMBER(Y2127),Y2127&gt;0,X2127&lt;1),ROUND(L2127/(Y2127*(1-X2127))-1,4),"")</f>
        <v/>
      </c>
      <c r="R2127" s="12">
        <v>0</v>
      </c>
      <c r="S2127" s="13">
        <f>IF(AND(ISNUMBER(E2127),E2127&gt;0,ISNUMBER(F2127)),R2127*(F2127/E2127-1)*(1-'Start Here'!$B$16),0)</f>
        <v>0</v>
      </c>
      <c r="T2127" s="17">
        <f>IF(AND(M2127="Ready",OR(I2127="Approve proposed",AND(I2127="Use my price",AND(ISNUMBER(J2127),J2127&gt;0))),ISNUMBER(L2127),E2127&gt;0),R2127*(L2127/E2127-1)*(1-'Start Here'!$B$16),0)</f>
        <v>0</v>
      </c>
      <c r="U2127" t="str" s="6">
        <v>Missing local vendor; Local and Local Line prices differ; Proposed price is below local base; requires review; Currently hidden; do not activate automatically</v>
      </c>
      <c r="V2127" t="str" s="21">
        <v>No</v>
      </c>
      <c r="W2127" t="str" s="21">
        <v>No</v>
      </c>
      <c r="X2127" s="22">
        <v>0</v>
      </c>
      <c r="Y2127" s="18">
        <v>4.25</v>
      </c>
      <c r="AB2127" t="str" s="6">
        <v>2026-10-01 10:41:27 UTC</v>
      </c>
      <c r="AC2127" t="str" s="6">
        <v>Local Line cache</v>
      </c>
      <c r="AD2127" s="23">
        <v>805788</v>
      </c>
      <c r="AE2127" s="23">
        <v>526844</v>
      </c>
      <c r="AF2127" t="str" s="23">
        <v>805788:526844:member</v>
      </c>
      <c r="AG2127" t="str" s="23">
        <v>No</v>
      </c>
      <c r="AH2127" t="str" s="23">
        <v>No</v>
      </c>
      <c r="AI2127" s="18">
        <v>0</v>
      </c>
    </row>
    <row r="2128" ht="32" customHeight="1">
      <c r="A2128" t="str" s="7">
        <v>MISSING VENDOR</v>
      </c>
      <c r="B2128" t="str" s="7">
        <v>Green Grapes</v>
      </c>
      <c r="C2128" t="str" s="7">
        <v>each</v>
      </c>
      <c r="D2128" t="str" s="7">
        <v>Guest Basket</v>
      </c>
      <c r="G2128" s="13" t="str">
        <f>IF(AND(ISNUMBER(E2128),ISNUMBER(F2128)),F2128-E2128,"")</f>
        <v/>
      </c>
      <c r="H2128" s="14" t="str">
        <f>IF(AND(ISNUMBER(E2128),E2128&gt;0,ISNUMBER(F2128)),F2128/E2128-1,"")</f>
        <v/>
      </c>
      <c r="I2128" t="str" s="15">
        <v>Hold</v>
      </c>
      <c r="J2128" s="24"/>
      <c r="K2128" t="str" s="15">
        <v/>
      </c>
      <c r="L2128" s="17" t="str">
        <f>IF(AC2128="Local catalog","",IF(AG2128="Yes",IF(ISNUMBER(E2128),E2128,""),IF(I2128="Keep current",IF(ISNUMBER(E2128),E2128,""),IF(AH2128&lt;&gt;"Yes","",IF(I2128="Approve proposed",F2128,IF(AND(I2128="Use my price",AND(ISNUMBER(J2128),J2128&gt;0)),J2128,""))))))</f>
        <v/>
      </c>
      <c r="M2128" t="str" s="7">
        <f>IF(AND(AG2128="Yes",OR(I2128="Approve proposed",I2128="Use my price")),"CHECK: protected price kept current",IF(OR(I2128="Unreviewed",I2128=""),"Pending review",IF(I2128="Hold","On hold",IF(I2128="Keep current",IF(ISNUMBER(E2128),"Kept current","CHECK: no confirmed current price"),IF(AH2128&lt;&gt;"Yes","CHECK: source needs review",IF(AND(I2128="Use my price",NOT(AND(ISNUMBER(J2128),J2128&gt;0))),"CHECK: enter a price above zero",IF(NOT(OR(I2128="Approve proposed",I2128="Use my price")),"CHECK: choose a listed decision",IF(OR(NOT(ISNUMBER(L2128)),L2128&lt;=0,NOT(ISNUMBER(Y2128)),Y2128&lt;=0,X2128&gt;=1),"CHECK: price or base unavailable",IF(L2128/(Y2128*(1-X2128))-1&lt;0,"CHECK: price below local base","Ready")))))))))</f>
        <v>On hold</v>
      </c>
      <c r="N2128" s="18">
        <v>6.59</v>
      </c>
      <c r="O2128" s="19">
        <v>0.55</v>
      </c>
      <c r="Q2128" s="20" t="str">
        <f>IF(AND(ISNUMBER(L2128),ISNUMBER(Y2128),Y2128&gt;0,X2128&lt;1),ROUND(L2128/(Y2128*(1-X2128))-1,4),"")</f>
        <v/>
      </c>
      <c r="R2128" s="12">
        <v>0</v>
      </c>
      <c r="S2128" s="13">
        <f>IF(AND(ISNUMBER(E2128),E2128&gt;0,ISNUMBER(F2128)),R2128*(F2128/E2128-1)*(1-'Start Here'!$B$16),0)</f>
        <v>0</v>
      </c>
      <c r="T2128" s="17">
        <f>IF(AND(M2128="Ready",OR(I2128="Approve proposed",AND(I2128="Use my price",AND(ISNUMBER(J2128),J2128&gt;0))),ISNUMBER(L2128),E2128&gt;0),R2128*(L2128/E2128-1)*(1-'Start Here'!$B$16),0)</f>
        <v>0</v>
      </c>
      <c r="U2128" t="str" s="6">
        <v>No confirmed Local Line price/list; local calculation is reference only; Missing local vendor; Currently hidden; do not activate automatically</v>
      </c>
      <c r="V2128" t="str" s="21">
        <v>No</v>
      </c>
      <c r="W2128" t="str" s="21">
        <v>No</v>
      </c>
      <c r="X2128" s="22">
        <v>0</v>
      </c>
      <c r="Y2128" s="18">
        <v>4.25</v>
      </c>
      <c r="AB2128" t="str" s="6">
        <v/>
      </c>
      <c r="AC2128" t="str" s="6">
        <v>Local calculation only</v>
      </c>
      <c r="AD2128" s="23">
        <v>805788</v>
      </c>
      <c r="AE2128" s="23">
        <v>526844</v>
      </c>
      <c r="AF2128" t="str" s="23">
        <v>805788:526844:guest</v>
      </c>
      <c r="AG2128" t="str" s="23">
        <v>No</v>
      </c>
      <c r="AH2128" t="str" s="23">
        <v>No</v>
      </c>
      <c r="AI2128" s="18">
        <v>0</v>
      </c>
    </row>
    <row r="2129" ht="32" customHeight="1">
      <c r="A2129" t="str" s="7">
        <v>MISSING VENDOR</v>
      </c>
      <c r="B2129" t="str" s="7">
        <v>Green Grapes</v>
      </c>
      <c r="C2129" t="str" s="7">
        <v>each</v>
      </c>
      <c r="D2129" t="str" s="7">
        <v>SNAP</v>
      </c>
      <c r="E2129" s="12">
        <v>3.5</v>
      </c>
      <c r="F2129" s="13">
        <v>3.5</v>
      </c>
      <c r="G2129" s="13">
        <f>IF(AND(ISNUMBER(E2129),ISNUMBER(F2129)),F2129-E2129,"")</f>
        <v>0</v>
      </c>
      <c r="H2129" s="14">
        <f>IF(AND(ISNUMBER(E2129),E2129&gt;0,ISNUMBER(F2129)),F2129/E2129-1,"")</f>
        <v>0</v>
      </c>
      <c r="I2129" t="str" s="15">
        <v>Keep current</v>
      </c>
      <c r="J2129" s="16"/>
      <c r="K2129" t="str" s="15">
        <v/>
      </c>
      <c r="L2129" s="17">
        <f>IF(AC2129="Local catalog","",IF(AG2129="Yes",IF(ISNUMBER(E2129),E2129,""),IF(I2129="Keep current",IF(ISNUMBER(E2129),E2129,""),IF(AH2129&lt;&gt;"Yes","",IF(I2129="Approve proposed",F2129,IF(AND(I2129="Use my price",AND(ISNUMBER(J2129),J2129&gt;0)),J2129,""))))))</f>
        <v>3.5</v>
      </c>
      <c r="M2129" t="str" s="7">
        <f>IF(AND(AG2129="Yes",OR(I2129="Approve proposed",I2129="Use my price")),"CHECK: protected price kept current",IF(OR(I2129="Unreviewed",I2129=""),"Pending review",IF(I2129="Hold","On hold",IF(I2129="Keep current",IF(ISNUMBER(E2129),"Kept current","CHECK: no confirmed current price"),IF(AH2129&lt;&gt;"Yes","CHECK: source needs review",IF(AND(I2129="Use my price",NOT(AND(ISNUMBER(J2129),J2129&gt;0))),"CHECK: enter a price above zero",IF(NOT(OR(I2129="Approve proposed",I2129="Use my price")),"CHECK: choose a listed decision",IF(OR(NOT(ISNUMBER(L2129)),L2129&lt;=0,NOT(ISNUMBER(Y2129)),Y2129&lt;=0,X2129&gt;=1),"CHECK: price or base unavailable",IF(L2129/(Y2129*(1-X2129))-1&lt;0,"CHECK: price below local base","Ready")))))))))</f>
        <v>Kept current</v>
      </c>
      <c r="N2129" s="18">
        <v>5.95</v>
      </c>
      <c r="O2129" s="19">
        <v>0.4</v>
      </c>
      <c r="P2129" s="14">
        <v>-0.1765</v>
      </c>
      <c r="Q2129" s="20">
        <f>IF(AND(ISNUMBER(L2129),ISNUMBER(Y2129),Y2129&gt;0,X2129&lt;1),ROUND(L2129/(Y2129*(1-X2129))-1,4),"")</f>
        <v>-0.1765</v>
      </c>
      <c r="R2129" s="12">
        <v>0</v>
      </c>
      <c r="S2129" s="13">
        <f>IF(AND(ISNUMBER(E2129),E2129&gt;0,ISNUMBER(F2129)),R2129*(F2129/E2129-1)*(1-'Start Here'!$B$16),0)</f>
        <v>0</v>
      </c>
      <c r="T2129" s="17">
        <f>IF(AND(M2129="Ready",OR(I2129="Approve proposed",AND(I2129="Use my price",AND(ISNUMBER(J2129),J2129&gt;0))),ISNUMBER(L2129),E2129&gt;0),R2129*(L2129/E2129-1)*(1-'Start Here'!$B$16),0)</f>
        <v>0</v>
      </c>
      <c r="U2129" t="str" s="6">
        <v>SNAP: preserve existing selling price; Missing local vendor; Local and Local Line prices differ; Proposed price is below local base; requires review; Currently hidden; do not activate automatically</v>
      </c>
      <c r="V2129" t="str" s="21">
        <v>No</v>
      </c>
      <c r="W2129" t="str" s="21">
        <v>No</v>
      </c>
      <c r="X2129" s="22">
        <v>0</v>
      </c>
      <c r="Y2129" s="18">
        <v>4.25</v>
      </c>
      <c r="AB2129" t="str" s="6">
        <v>2026-10-01 10:41:27 UTC</v>
      </c>
      <c r="AC2129" t="str" s="6">
        <v>Local Line cache</v>
      </c>
      <c r="AD2129" s="23">
        <v>805788</v>
      </c>
      <c r="AE2129" s="23">
        <v>526844</v>
      </c>
      <c r="AF2129" t="str" s="23">
        <v>805788:526844:snap</v>
      </c>
      <c r="AG2129" t="str" s="23">
        <v>Yes</v>
      </c>
      <c r="AH2129" t="str" s="23">
        <v>No</v>
      </c>
      <c r="AI2129" s="18">
        <v>0</v>
      </c>
    </row>
    <row r="2130" ht="32" customHeight="1">
      <c r="A2130" t="str" s="7">
        <v>MISSING VENDOR</v>
      </c>
      <c r="B2130" t="str" s="7">
        <v>Green Italian Frying Pepper</v>
      </c>
      <c r="C2130" t="str" s="7">
        <v>each</v>
      </c>
      <c r="D2130" t="str" s="7">
        <v>Herd Share Members</v>
      </c>
      <c r="E2130" s="12">
        <v>3.5</v>
      </c>
      <c r="F2130" s="13">
        <v>3.5</v>
      </c>
      <c r="G2130" s="13">
        <f>IF(AND(ISNUMBER(E2130),ISNUMBER(F2130)),F2130-E2130,"")</f>
        <v>0</v>
      </c>
      <c r="H2130" s="14">
        <f>IF(AND(ISNUMBER(E2130),E2130&gt;0,ISNUMBER(F2130)),F2130/E2130-1,"")</f>
        <v>0</v>
      </c>
      <c r="I2130" t="str" s="15">
        <v>Hold</v>
      </c>
      <c r="J2130" s="16"/>
      <c r="K2130" t="str" s="15">
        <v/>
      </c>
      <c r="L2130" s="17" t="str">
        <f>IF(AC2130="Local catalog","",IF(AG2130="Yes",IF(ISNUMBER(E2130),E2130,""),IF(I2130="Keep current",IF(ISNUMBER(E2130),E2130,""),IF(AH2130&lt;&gt;"Yes","",IF(I2130="Approve proposed",F2130,IF(AND(I2130="Use my price",AND(ISNUMBER(J2130),J2130&gt;0)),J2130,""))))))</f>
        <v/>
      </c>
      <c r="M2130" t="str" s="7">
        <f>IF(AND(AG2130="Yes",OR(I2130="Approve proposed",I2130="Use my price")),"CHECK: protected price kept current",IF(OR(I2130="Unreviewed",I2130=""),"Pending review",IF(I2130="Hold","On hold",IF(I2130="Keep current",IF(ISNUMBER(E2130),"Kept current","CHECK: no confirmed current price"),IF(AH2130&lt;&gt;"Yes","CHECK: source needs review",IF(AND(I2130="Use my price",NOT(AND(ISNUMBER(J2130),J2130&gt;0))),"CHECK: enter a price above zero",IF(NOT(OR(I2130="Approve proposed",I2130="Use my price")),"CHECK: choose a listed decision",IF(OR(NOT(ISNUMBER(L2130)),L2130&lt;=0,NOT(ISNUMBER(Y2130)),Y2130&lt;=0,X2130&gt;=1),"CHECK: price or base unavailable",IF(L2130/(Y2130*(1-X2130))-1&lt;0,"CHECK: price below local base","Ready")))))))))</f>
        <v>On hold</v>
      </c>
      <c r="N2130" s="18">
        <v>3.5</v>
      </c>
      <c r="O2130" s="19">
        <v>0.4</v>
      </c>
      <c r="P2130" s="14">
        <v>0.4</v>
      </c>
      <c r="Q2130" s="20" t="str">
        <f>IF(AND(ISNUMBER(L2130),ISNUMBER(Y2130),Y2130&gt;0,X2130&lt;1),ROUND(L2130/(Y2130*(1-X2130))-1,4),"")</f>
        <v/>
      </c>
      <c r="R2130" s="12">
        <v>0</v>
      </c>
      <c r="S2130" s="13">
        <f>IF(AND(ISNUMBER(E2130),E2130&gt;0,ISNUMBER(F2130)),R2130*(F2130/E2130-1)*(1-'Start Here'!$B$16),0)</f>
        <v>0</v>
      </c>
      <c r="T2130" s="17">
        <f>IF(AND(M2130="Ready",OR(I2130="Approve proposed",AND(I2130="Use my price",AND(ISNUMBER(J2130),J2130&gt;0))),ISNUMBER(L2130),E2130&gt;0),R2130*(L2130/E2130-1)*(1-'Start Here'!$B$16),0)</f>
        <v>0</v>
      </c>
      <c r="U2130" t="str" s="6">
        <v>Missing local vendor</v>
      </c>
      <c r="V2130" t="str" s="21">
        <v>Yes</v>
      </c>
      <c r="W2130" t="str" s="21">
        <v>No</v>
      </c>
      <c r="X2130" s="22">
        <v>0</v>
      </c>
      <c r="Y2130" s="18">
        <v>2.5</v>
      </c>
      <c r="AB2130" t="str" s="6">
        <v>2026-10-01 10:41:27 UTC</v>
      </c>
      <c r="AC2130" t="str" s="6">
        <v>Local Line cache</v>
      </c>
      <c r="AD2130" s="23">
        <v>1161320</v>
      </c>
      <c r="AE2130" s="23">
        <v>1006916</v>
      </c>
      <c r="AF2130" t="str" s="23">
        <v>1161320:1006916:herdShare</v>
      </c>
      <c r="AG2130" t="str" s="23">
        <v>No</v>
      </c>
      <c r="AH2130" t="str" s="23">
        <v>No</v>
      </c>
      <c r="AI2130" s="18">
        <v>0</v>
      </c>
    </row>
    <row r="2131" ht="32" customHeight="1">
      <c r="A2131" t="str" s="7">
        <v>MISSING VENDOR</v>
      </c>
      <c r="B2131" t="str" s="7">
        <v>Green Italian Frying Pepper</v>
      </c>
      <c r="C2131" t="str" s="7">
        <v>each</v>
      </c>
      <c r="D2131" t="str" s="7">
        <v>CSA Members</v>
      </c>
      <c r="E2131" s="12">
        <v>3.5</v>
      </c>
      <c r="F2131" s="13">
        <v>3.5</v>
      </c>
      <c r="G2131" s="13">
        <f>IF(AND(ISNUMBER(E2131),ISNUMBER(F2131)),F2131-E2131,"")</f>
        <v>0</v>
      </c>
      <c r="H2131" s="14">
        <f>IF(AND(ISNUMBER(E2131),E2131&gt;0,ISNUMBER(F2131)),F2131/E2131-1,"")</f>
        <v>0</v>
      </c>
      <c r="I2131" t="str" s="15">
        <v>Hold</v>
      </c>
      <c r="J2131" s="16"/>
      <c r="K2131" t="str" s="15">
        <v/>
      </c>
      <c r="L2131" s="17" t="str">
        <f>IF(AC2131="Local catalog","",IF(AG2131="Yes",IF(ISNUMBER(E2131),E2131,""),IF(I2131="Keep current",IF(ISNUMBER(E2131),E2131,""),IF(AH2131&lt;&gt;"Yes","",IF(I2131="Approve proposed",F2131,IF(AND(I2131="Use my price",AND(ISNUMBER(J2131),J2131&gt;0)),J2131,""))))))</f>
        <v/>
      </c>
      <c r="M2131" t="str" s="7">
        <f>IF(AND(AG2131="Yes",OR(I2131="Approve proposed",I2131="Use my price")),"CHECK: protected price kept current",IF(OR(I2131="Unreviewed",I2131=""),"Pending review",IF(I2131="Hold","On hold",IF(I2131="Keep current",IF(ISNUMBER(E2131),"Kept current","CHECK: no confirmed current price"),IF(AH2131&lt;&gt;"Yes","CHECK: source needs review",IF(AND(I2131="Use my price",NOT(AND(ISNUMBER(J2131),J2131&gt;0))),"CHECK: enter a price above zero",IF(NOT(OR(I2131="Approve proposed",I2131="Use my price")),"CHECK: choose a listed decision",IF(OR(NOT(ISNUMBER(L2131)),L2131&lt;=0,NOT(ISNUMBER(Y2131)),Y2131&lt;=0,X2131&gt;=1),"CHECK: price or base unavailable",IF(L2131/(Y2131*(1-X2131))-1&lt;0,"CHECK: price below local base","Ready")))))))))</f>
        <v>On hold</v>
      </c>
      <c r="N2131" s="18">
        <v>3.5</v>
      </c>
      <c r="O2131" s="19">
        <v>0.4</v>
      </c>
      <c r="P2131" s="14">
        <v>0.4</v>
      </c>
      <c r="Q2131" s="20" t="str">
        <f>IF(AND(ISNUMBER(L2131),ISNUMBER(Y2131),Y2131&gt;0,X2131&lt;1),ROUND(L2131/(Y2131*(1-X2131))-1,4),"")</f>
        <v/>
      </c>
      <c r="R2131" s="12">
        <v>0</v>
      </c>
      <c r="S2131" s="13">
        <f>IF(AND(ISNUMBER(E2131),E2131&gt;0,ISNUMBER(F2131)),R2131*(F2131/E2131-1)*(1-'Start Here'!$B$16),0)</f>
        <v>0</v>
      </c>
      <c r="T2131" s="17">
        <f>IF(AND(M2131="Ready",OR(I2131="Approve proposed",AND(I2131="Use my price",AND(ISNUMBER(J2131),J2131&gt;0))),ISNUMBER(L2131),E2131&gt;0),R2131*(L2131/E2131-1)*(1-'Start Here'!$B$16),0)</f>
        <v>0</v>
      </c>
      <c r="U2131" t="str" s="6">
        <v>Missing local vendor</v>
      </c>
      <c r="V2131" t="str" s="21">
        <v>Yes</v>
      </c>
      <c r="W2131" t="str" s="21">
        <v>No</v>
      </c>
      <c r="X2131" s="22">
        <v>0</v>
      </c>
      <c r="Y2131" s="18">
        <v>2.5</v>
      </c>
      <c r="AB2131" t="str" s="6">
        <v>2026-10-01 10:41:27 UTC</v>
      </c>
      <c r="AC2131" t="str" s="6">
        <v>Local Line cache</v>
      </c>
      <c r="AD2131" s="23">
        <v>1161320</v>
      </c>
      <c r="AE2131" s="23">
        <v>1006916</v>
      </c>
      <c r="AF2131" t="str" s="23">
        <v>1161320:1006916:member</v>
      </c>
      <c r="AG2131" t="str" s="23">
        <v>No</v>
      </c>
      <c r="AH2131" t="str" s="23">
        <v>No</v>
      </c>
      <c r="AI2131" s="18">
        <v>0</v>
      </c>
    </row>
    <row r="2132" ht="32" customHeight="1">
      <c r="A2132" t="str" s="7">
        <v>MISSING VENDOR</v>
      </c>
      <c r="B2132" t="str" s="7">
        <v>Green Italian Frying Pepper</v>
      </c>
      <c r="C2132" t="str" s="7">
        <v>each</v>
      </c>
      <c r="D2132" t="str" s="7">
        <v>Guest Basket</v>
      </c>
      <c r="E2132" s="12">
        <v>3.5</v>
      </c>
      <c r="F2132" s="13">
        <v>3.5</v>
      </c>
      <c r="G2132" s="13">
        <f>IF(AND(ISNUMBER(E2132),ISNUMBER(F2132)),F2132-E2132,"")</f>
        <v>0</v>
      </c>
      <c r="H2132" s="14">
        <f>IF(AND(ISNUMBER(E2132),E2132&gt;0,ISNUMBER(F2132)),F2132/E2132-1,"")</f>
        <v>0</v>
      </c>
      <c r="I2132" t="str" s="15">
        <v>Hold</v>
      </c>
      <c r="J2132" s="16"/>
      <c r="K2132" t="str" s="15">
        <v/>
      </c>
      <c r="L2132" s="17" t="str">
        <f>IF(AC2132="Local catalog","",IF(AG2132="Yes",IF(ISNUMBER(E2132),E2132,""),IF(I2132="Keep current",IF(ISNUMBER(E2132),E2132,""),IF(AH2132&lt;&gt;"Yes","",IF(I2132="Approve proposed",F2132,IF(AND(I2132="Use my price",AND(ISNUMBER(J2132),J2132&gt;0)),J2132,""))))))</f>
        <v/>
      </c>
      <c r="M2132" t="str" s="7">
        <f>IF(AND(AG2132="Yes",OR(I2132="Approve proposed",I2132="Use my price")),"CHECK: protected price kept current",IF(OR(I2132="Unreviewed",I2132=""),"Pending review",IF(I2132="Hold","On hold",IF(I2132="Keep current",IF(ISNUMBER(E2132),"Kept current","CHECK: no confirmed current price"),IF(AH2132&lt;&gt;"Yes","CHECK: source needs review",IF(AND(I2132="Use my price",NOT(AND(ISNUMBER(J2132),J2132&gt;0))),"CHECK: enter a price above zero",IF(NOT(OR(I2132="Approve proposed",I2132="Use my price")),"CHECK: choose a listed decision",IF(OR(NOT(ISNUMBER(L2132)),L2132&lt;=0,NOT(ISNUMBER(Y2132)),Y2132&lt;=0,X2132&gt;=1),"CHECK: price or base unavailable",IF(L2132/(Y2132*(1-X2132))-1&lt;0,"CHECK: price below local base","Ready")))))))))</f>
        <v>On hold</v>
      </c>
      <c r="N2132" s="18">
        <v>3.88</v>
      </c>
      <c r="O2132" s="19">
        <v>0.55</v>
      </c>
      <c r="P2132" s="14">
        <v>0.4</v>
      </c>
      <c r="Q2132" s="20" t="str">
        <f>IF(AND(ISNUMBER(L2132),ISNUMBER(Y2132),Y2132&gt;0,X2132&lt;1),ROUND(L2132/(Y2132*(1-X2132))-1,4),"")</f>
        <v/>
      </c>
      <c r="R2132" s="12">
        <v>0</v>
      </c>
      <c r="S2132" s="13">
        <f>IF(AND(ISNUMBER(E2132),E2132&gt;0,ISNUMBER(F2132)),R2132*(F2132/E2132-1)*(1-'Start Here'!$B$16),0)</f>
        <v>0</v>
      </c>
      <c r="T2132" s="17">
        <f>IF(AND(M2132="Ready",OR(I2132="Approve proposed",AND(I2132="Use my price",AND(ISNUMBER(J2132),J2132&gt;0))),ISNUMBER(L2132),E2132&gt;0),R2132*(L2132/E2132-1)*(1-'Start Here'!$B$16),0)</f>
        <v>0</v>
      </c>
      <c r="U2132" t="str" s="6">
        <v>Missing local vendor; Local and Local Line prices differ</v>
      </c>
      <c r="V2132" t="str" s="21">
        <v>Yes</v>
      </c>
      <c r="W2132" t="str" s="21">
        <v>No</v>
      </c>
      <c r="X2132" s="22">
        <v>0</v>
      </c>
      <c r="Y2132" s="18">
        <v>2.5</v>
      </c>
      <c r="AB2132" t="str" s="6">
        <v>2026-10-01 10:41:27 UTC</v>
      </c>
      <c r="AC2132" t="str" s="6">
        <v>Local Line cache</v>
      </c>
      <c r="AD2132" s="23">
        <v>1161320</v>
      </c>
      <c r="AE2132" s="23">
        <v>1006916</v>
      </c>
      <c r="AF2132" t="str" s="23">
        <v>1161320:1006916:guest</v>
      </c>
      <c r="AG2132" t="str" s="23">
        <v>No</v>
      </c>
      <c r="AH2132" t="str" s="23">
        <v>No</v>
      </c>
      <c r="AI2132" s="18">
        <v>0</v>
      </c>
    </row>
    <row r="2133" ht="32" customHeight="1">
      <c r="A2133" t="str" s="7">
        <v>MISSING VENDOR</v>
      </c>
      <c r="B2133" t="str" s="7">
        <v>Green Italian Frying Pepper</v>
      </c>
      <c r="C2133" t="str" s="7">
        <v>each</v>
      </c>
      <c r="D2133" t="str" s="7">
        <v>SNAP</v>
      </c>
      <c r="E2133" s="12">
        <v>3.5</v>
      </c>
      <c r="F2133" s="13">
        <v>3.5</v>
      </c>
      <c r="G2133" s="13">
        <f>IF(AND(ISNUMBER(E2133),ISNUMBER(F2133)),F2133-E2133,"")</f>
        <v>0</v>
      </c>
      <c r="H2133" s="14">
        <f>IF(AND(ISNUMBER(E2133),E2133&gt;0,ISNUMBER(F2133)),F2133/E2133-1,"")</f>
        <v>0</v>
      </c>
      <c r="I2133" t="str" s="15">
        <v>Keep current</v>
      </c>
      <c r="J2133" s="16"/>
      <c r="K2133" t="str" s="15">
        <v/>
      </c>
      <c r="L2133" s="17">
        <f>IF(AC2133="Local catalog","",IF(AG2133="Yes",IF(ISNUMBER(E2133),E2133,""),IF(I2133="Keep current",IF(ISNUMBER(E2133),E2133,""),IF(AH2133&lt;&gt;"Yes","",IF(I2133="Approve proposed",F2133,IF(AND(I2133="Use my price",AND(ISNUMBER(J2133),J2133&gt;0)),J2133,""))))))</f>
        <v>3.5</v>
      </c>
      <c r="M2133" t="str" s="7">
        <f>IF(AND(AG2133="Yes",OR(I2133="Approve proposed",I2133="Use my price")),"CHECK: protected price kept current",IF(OR(I2133="Unreviewed",I2133=""),"Pending review",IF(I2133="Hold","On hold",IF(I2133="Keep current",IF(ISNUMBER(E2133),"Kept current","CHECK: no confirmed current price"),IF(AH2133&lt;&gt;"Yes","CHECK: source needs review",IF(AND(I2133="Use my price",NOT(AND(ISNUMBER(J2133),J2133&gt;0))),"CHECK: enter a price above zero",IF(NOT(OR(I2133="Approve proposed",I2133="Use my price")),"CHECK: choose a listed decision",IF(OR(NOT(ISNUMBER(L2133)),L2133&lt;=0,NOT(ISNUMBER(Y2133)),Y2133&lt;=0,X2133&gt;=1),"CHECK: price or base unavailable",IF(L2133/(Y2133*(1-X2133))-1&lt;0,"CHECK: price below local base","Ready")))))))))</f>
        <v>Kept current</v>
      </c>
      <c r="N2133" s="18">
        <v>3.5</v>
      </c>
      <c r="O2133" s="19">
        <v>0.4</v>
      </c>
      <c r="P2133" s="14">
        <v>0.4</v>
      </c>
      <c r="Q2133" s="20">
        <f>IF(AND(ISNUMBER(L2133),ISNUMBER(Y2133),Y2133&gt;0,X2133&lt;1),ROUND(L2133/(Y2133*(1-X2133))-1,4),"")</f>
        <v>0.4</v>
      </c>
      <c r="R2133" s="12">
        <v>0</v>
      </c>
      <c r="S2133" s="13">
        <f>IF(AND(ISNUMBER(E2133),E2133&gt;0,ISNUMBER(F2133)),R2133*(F2133/E2133-1)*(1-'Start Here'!$B$16),0)</f>
        <v>0</v>
      </c>
      <c r="T2133" s="17">
        <f>IF(AND(M2133="Ready",OR(I2133="Approve proposed",AND(I2133="Use my price",AND(ISNUMBER(J2133),J2133&gt;0))),ISNUMBER(L2133),E2133&gt;0),R2133*(L2133/E2133-1)*(1-'Start Here'!$B$16),0)</f>
        <v>0</v>
      </c>
      <c r="U2133" t="str" s="6">
        <v>SNAP: preserve existing selling price; Missing local vendor</v>
      </c>
      <c r="V2133" t="str" s="21">
        <v>Yes</v>
      </c>
      <c r="W2133" t="str" s="21">
        <v>No</v>
      </c>
      <c r="X2133" s="22">
        <v>0</v>
      </c>
      <c r="Y2133" s="18">
        <v>2.5</v>
      </c>
      <c r="AB2133" t="str" s="6">
        <v>2026-10-01 10:41:27 UTC</v>
      </c>
      <c r="AC2133" t="str" s="6">
        <v>Local Line cache</v>
      </c>
      <c r="AD2133" s="23">
        <v>1161320</v>
      </c>
      <c r="AE2133" s="23">
        <v>1006916</v>
      </c>
      <c r="AF2133" t="str" s="23">
        <v>1161320:1006916:snap</v>
      </c>
      <c r="AG2133" t="str" s="23">
        <v>Yes</v>
      </c>
      <c r="AH2133" t="str" s="23">
        <v>No</v>
      </c>
      <c r="AI2133" s="18">
        <v>0</v>
      </c>
    </row>
    <row r="2134" ht="32" customHeight="1">
      <c r="A2134" t="str" s="7">
        <v>MISSING VENDOR</v>
      </c>
      <c r="B2134" t="str" s="7">
        <v>Green Patty Pan Squash</v>
      </c>
      <c r="C2134" t="str" s="7">
        <v>lb</v>
      </c>
      <c r="D2134" t="str" s="7">
        <v>Herd Share Members</v>
      </c>
      <c r="E2134" s="12">
        <v>2.45</v>
      </c>
      <c r="F2134" s="13">
        <v>2.45</v>
      </c>
      <c r="G2134" s="13">
        <f>IF(AND(ISNUMBER(E2134),ISNUMBER(F2134)),F2134-E2134,"")</f>
        <v>0</v>
      </c>
      <c r="H2134" s="14">
        <f>IF(AND(ISNUMBER(E2134),E2134&gt;0,ISNUMBER(F2134)),F2134/E2134-1,"")</f>
        <v>0</v>
      </c>
      <c r="I2134" t="str" s="15">
        <v>Hold</v>
      </c>
      <c r="J2134" s="16"/>
      <c r="K2134" t="str" s="15">
        <v/>
      </c>
      <c r="L2134" s="17" t="str">
        <f>IF(AC2134="Local catalog","",IF(AG2134="Yes",IF(ISNUMBER(E2134),E2134,""),IF(I2134="Keep current",IF(ISNUMBER(E2134),E2134,""),IF(AH2134&lt;&gt;"Yes","",IF(I2134="Approve proposed",F2134,IF(AND(I2134="Use my price",AND(ISNUMBER(J2134),J2134&gt;0)),J2134,""))))))</f>
        <v/>
      </c>
      <c r="M2134" t="str" s="7">
        <f>IF(AND(AG2134="Yes",OR(I2134="Approve proposed",I2134="Use my price")),"CHECK: protected price kept current",IF(OR(I2134="Unreviewed",I2134=""),"Pending review",IF(I2134="Hold","On hold",IF(I2134="Keep current",IF(ISNUMBER(E2134),"Kept current","CHECK: no confirmed current price"),IF(AH2134&lt;&gt;"Yes","CHECK: source needs review",IF(AND(I2134="Use my price",NOT(AND(ISNUMBER(J2134),J2134&gt;0))),"CHECK: enter a price above zero",IF(NOT(OR(I2134="Approve proposed",I2134="Use my price")),"CHECK: choose a listed decision",IF(OR(NOT(ISNUMBER(L2134)),L2134&lt;=0,NOT(ISNUMBER(Y2134)),Y2134&lt;=0,X2134&gt;=1),"CHECK: price or base unavailable",IF(L2134/(Y2134*(1-X2134))-1&lt;0,"CHECK: price below local base","Ready")))))))))</f>
        <v>On hold</v>
      </c>
      <c r="N2134" s="18">
        <v>2.45</v>
      </c>
      <c r="O2134" s="19">
        <v>0.4</v>
      </c>
      <c r="P2134" s="14">
        <v>0.4</v>
      </c>
      <c r="Q2134" s="20" t="str">
        <f>IF(AND(ISNUMBER(L2134),ISNUMBER(Y2134),Y2134&gt;0,X2134&lt;1),ROUND(L2134/(Y2134*(1-X2134))-1,4),"")</f>
        <v/>
      </c>
      <c r="R2134" s="12">
        <v>0</v>
      </c>
      <c r="S2134" s="13">
        <f>IF(AND(ISNUMBER(E2134),E2134&gt;0,ISNUMBER(F2134)),R2134*(F2134/E2134-1)*(1-'Start Here'!$B$16),0)</f>
        <v>0</v>
      </c>
      <c r="T2134" s="17">
        <f>IF(AND(M2134="Ready",OR(I2134="Approve proposed",AND(I2134="Use my price",AND(ISNUMBER(J2134),J2134&gt;0))),ISNUMBER(L2134),E2134&gt;0),R2134*(L2134/E2134-1)*(1-'Start Here'!$B$16),0)</f>
        <v>0</v>
      </c>
      <c r="U2134" t="str" s="6">
        <v>Missing local vendor; Currently hidden; do not activate automatically</v>
      </c>
      <c r="V2134" t="str" s="21">
        <v>No</v>
      </c>
      <c r="W2134" t="str" s="21">
        <v>No</v>
      </c>
      <c r="X2134" s="22">
        <v>0</v>
      </c>
      <c r="Y2134" s="18">
        <v>1.75</v>
      </c>
      <c r="AB2134" t="str" s="6">
        <v>2026-10-01 10:41:27 UTC</v>
      </c>
      <c r="AC2134" t="str" s="6">
        <v>Local Line cache</v>
      </c>
      <c r="AD2134" s="23">
        <v>1152204</v>
      </c>
      <c r="AE2134" s="23">
        <v>994284</v>
      </c>
      <c r="AF2134" t="str" s="23">
        <v>1152204:994284:herdShare</v>
      </c>
      <c r="AG2134" t="str" s="23">
        <v>No</v>
      </c>
      <c r="AH2134" t="str" s="23">
        <v>No</v>
      </c>
      <c r="AI2134" s="18">
        <v>0</v>
      </c>
    </row>
    <row r="2135" ht="32" customHeight="1">
      <c r="A2135" t="str" s="7">
        <v>MISSING VENDOR</v>
      </c>
      <c r="B2135" t="str" s="7">
        <v>Green Patty Pan Squash</v>
      </c>
      <c r="C2135" t="str" s="7">
        <v>lb</v>
      </c>
      <c r="D2135" t="str" s="7">
        <v>CSA Members</v>
      </c>
      <c r="G2135" s="13" t="str">
        <f>IF(AND(ISNUMBER(E2135),ISNUMBER(F2135)),F2135-E2135,"")</f>
        <v/>
      </c>
      <c r="H2135" s="14" t="str">
        <f>IF(AND(ISNUMBER(E2135),E2135&gt;0,ISNUMBER(F2135)),F2135/E2135-1,"")</f>
        <v/>
      </c>
      <c r="I2135" t="str" s="15">
        <v>Hold</v>
      </c>
      <c r="J2135" s="24"/>
      <c r="K2135" t="str" s="15">
        <v/>
      </c>
      <c r="L2135" s="17" t="str">
        <f>IF(AC2135="Local catalog","",IF(AG2135="Yes",IF(ISNUMBER(E2135),E2135,""),IF(I2135="Keep current",IF(ISNUMBER(E2135),E2135,""),IF(AH2135&lt;&gt;"Yes","",IF(I2135="Approve proposed",F2135,IF(AND(I2135="Use my price",AND(ISNUMBER(J2135),J2135&gt;0)),J2135,""))))))</f>
        <v/>
      </c>
      <c r="M2135" t="str" s="7">
        <f>IF(AND(AG2135="Yes",OR(I2135="Approve proposed",I2135="Use my price")),"CHECK: protected price kept current",IF(OR(I2135="Unreviewed",I2135=""),"Pending review",IF(I2135="Hold","On hold",IF(I2135="Keep current",IF(ISNUMBER(E2135),"Kept current","CHECK: no confirmed current price"),IF(AH2135&lt;&gt;"Yes","CHECK: source needs review",IF(AND(I2135="Use my price",NOT(AND(ISNUMBER(J2135),J2135&gt;0))),"CHECK: enter a price above zero",IF(NOT(OR(I2135="Approve proposed",I2135="Use my price")),"CHECK: choose a listed decision",IF(OR(NOT(ISNUMBER(L2135)),L2135&lt;=0,NOT(ISNUMBER(Y2135)),Y2135&lt;=0,X2135&gt;=1),"CHECK: price or base unavailable",IF(L2135/(Y2135*(1-X2135))-1&lt;0,"CHECK: price below local base","Ready")))))))))</f>
        <v>On hold</v>
      </c>
      <c r="N2135" s="18">
        <v>2.45</v>
      </c>
      <c r="O2135" s="19">
        <v>0.4</v>
      </c>
      <c r="Q2135" s="20" t="str">
        <f>IF(AND(ISNUMBER(L2135),ISNUMBER(Y2135),Y2135&gt;0,X2135&lt;1),ROUND(L2135/(Y2135*(1-X2135))-1,4),"")</f>
        <v/>
      </c>
      <c r="R2135" s="12">
        <v>0</v>
      </c>
      <c r="S2135" s="13">
        <f>IF(AND(ISNUMBER(E2135),E2135&gt;0,ISNUMBER(F2135)),R2135*(F2135/E2135-1)*(1-'Start Here'!$B$16),0)</f>
        <v>0</v>
      </c>
      <c r="T2135" s="17">
        <f>IF(AND(M2135="Ready",OR(I2135="Approve proposed",AND(I2135="Use my price",AND(ISNUMBER(J2135),J2135&gt;0))),ISNUMBER(L2135),E2135&gt;0),R2135*(L2135/E2135-1)*(1-'Start Here'!$B$16),0)</f>
        <v>0</v>
      </c>
      <c r="U2135" t="str" s="6">
        <v>No confirmed Local Line price/list; local calculation is reference only; Missing local vendor; Currently hidden; do not activate automatically</v>
      </c>
      <c r="V2135" t="str" s="21">
        <v>No</v>
      </c>
      <c r="W2135" t="str" s="21">
        <v>No</v>
      </c>
      <c r="X2135" s="22">
        <v>0</v>
      </c>
      <c r="Y2135" s="18">
        <v>1.75</v>
      </c>
      <c r="AB2135" t="str" s="6">
        <v/>
      </c>
      <c r="AC2135" t="str" s="6">
        <v>Local calculation only</v>
      </c>
      <c r="AD2135" s="23">
        <v>1152204</v>
      </c>
      <c r="AE2135" s="23">
        <v>994284</v>
      </c>
      <c r="AF2135" t="str" s="23">
        <v>1152204:994284:member</v>
      </c>
      <c r="AG2135" t="str" s="23">
        <v>No</v>
      </c>
      <c r="AH2135" t="str" s="23">
        <v>No</v>
      </c>
      <c r="AI2135" s="18">
        <v>0</v>
      </c>
    </row>
    <row r="2136" ht="32" customHeight="1">
      <c r="A2136" t="str" s="7">
        <v>MISSING VENDOR</v>
      </c>
      <c r="B2136" t="str" s="7">
        <v>Green Patty Pan Squash</v>
      </c>
      <c r="C2136" t="str" s="7">
        <v>lb</v>
      </c>
      <c r="D2136" t="str" s="7">
        <v>Guest Basket</v>
      </c>
      <c r="E2136" s="12">
        <v>2.45</v>
      </c>
      <c r="F2136" s="13">
        <v>2.45</v>
      </c>
      <c r="G2136" s="13">
        <f>IF(AND(ISNUMBER(E2136),ISNUMBER(F2136)),F2136-E2136,"")</f>
        <v>0</v>
      </c>
      <c r="H2136" s="14">
        <f>IF(AND(ISNUMBER(E2136),E2136&gt;0,ISNUMBER(F2136)),F2136/E2136-1,"")</f>
        <v>0</v>
      </c>
      <c r="I2136" t="str" s="15">
        <v>Hold</v>
      </c>
      <c r="J2136" s="16"/>
      <c r="K2136" t="str" s="15">
        <v/>
      </c>
      <c r="L2136" s="17" t="str">
        <f>IF(AC2136="Local catalog","",IF(AG2136="Yes",IF(ISNUMBER(E2136),E2136,""),IF(I2136="Keep current",IF(ISNUMBER(E2136),E2136,""),IF(AH2136&lt;&gt;"Yes","",IF(I2136="Approve proposed",F2136,IF(AND(I2136="Use my price",AND(ISNUMBER(J2136),J2136&gt;0)),J2136,""))))))</f>
        <v/>
      </c>
      <c r="M2136" t="str" s="7">
        <f>IF(AND(AG2136="Yes",OR(I2136="Approve proposed",I2136="Use my price")),"CHECK: protected price kept current",IF(OR(I2136="Unreviewed",I2136=""),"Pending review",IF(I2136="Hold","On hold",IF(I2136="Keep current",IF(ISNUMBER(E2136),"Kept current","CHECK: no confirmed current price"),IF(AH2136&lt;&gt;"Yes","CHECK: source needs review",IF(AND(I2136="Use my price",NOT(AND(ISNUMBER(J2136),J2136&gt;0))),"CHECK: enter a price above zero",IF(NOT(OR(I2136="Approve proposed",I2136="Use my price")),"CHECK: choose a listed decision",IF(OR(NOT(ISNUMBER(L2136)),L2136&lt;=0,NOT(ISNUMBER(Y2136)),Y2136&lt;=0,X2136&gt;=1),"CHECK: price or base unavailable",IF(L2136/(Y2136*(1-X2136))-1&lt;0,"CHECK: price below local base","Ready")))))))))</f>
        <v>On hold</v>
      </c>
      <c r="N2136" s="18">
        <v>2.71</v>
      </c>
      <c r="O2136" s="19">
        <v>0.55</v>
      </c>
      <c r="P2136" s="14">
        <v>0.4</v>
      </c>
      <c r="Q2136" s="20" t="str">
        <f>IF(AND(ISNUMBER(L2136),ISNUMBER(Y2136),Y2136&gt;0,X2136&lt;1),ROUND(L2136/(Y2136*(1-X2136))-1,4),"")</f>
        <v/>
      </c>
      <c r="R2136" s="12">
        <v>0</v>
      </c>
      <c r="S2136" s="13">
        <f>IF(AND(ISNUMBER(E2136),E2136&gt;0,ISNUMBER(F2136)),R2136*(F2136/E2136-1)*(1-'Start Here'!$B$16),0)</f>
        <v>0</v>
      </c>
      <c r="T2136" s="17">
        <f>IF(AND(M2136="Ready",OR(I2136="Approve proposed",AND(I2136="Use my price",AND(ISNUMBER(J2136),J2136&gt;0))),ISNUMBER(L2136),E2136&gt;0),R2136*(L2136/E2136-1)*(1-'Start Here'!$B$16),0)</f>
        <v>0</v>
      </c>
      <c r="U2136" t="str" s="6">
        <v>Missing local vendor; Local and Local Line prices differ; Currently hidden; do not activate automatically</v>
      </c>
      <c r="V2136" t="str" s="21">
        <v>No</v>
      </c>
      <c r="W2136" t="str" s="21">
        <v>No</v>
      </c>
      <c r="X2136" s="22">
        <v>0</v>
      </c>
      <c r="Y2136" s="18">
        <v>1.75</v>
      </c>
      <c r="AB2136" t="str" s="6">
        <v>2026-10-01 10:41:27 UTC</v>
      </c>
      <c r="AC2136" t="str" s="6">
        <v>Local Line cache</v>
      </c>
      <c r="AD2136" s="23">
        <v>1152204</v>
      </c>
      <c r="AE2136" s="23">
        <v>994284</v>
      </c>
      <c r="AF2136" t="str" s="23">
        <v>1152204:994284:guest</v>
      </c>
      <c r="AG2136" t="str" s="23">
        <v>No</v>
      </c>
      <c r="AH2136" t="str" s="23">
        <v>No</v>
      </c>
      <c r="AI2136" s="18">
        <v>0</v>
      </c>
    </row>
    <row r="2137" ht="32" customHeight="1">
      <c r="A2137" t="str" s="7">
        <v>MISSING VENDOR</v>
      </c>
      <c r="B2137" t="str" s="7">
        <v>Green Patty Pan Squash</v>
      </c>
      <c r="C2137" t="str" s="7">
        <v>lb</v>
      </c>
      <c r="D2137" t="str" s="7">
        <v>SNAP</v>
      </c>
      <c r="E2137" s="12">
        <v>2.45</v>
      </c>
      <c r="F2137" s="13">
        <v>2.45</v>
      </c>
      <c r="G2137" s="13">
        <f>IF(AND(ISNUMBER(E2137),ISNUMBER(F2137)),F2137-E2137,"")</f>
        <v>0</v>
      </c>
      <c r="H2137" s="14">
        <f>IF(AND(ISNUMBER(E2137),E2137&gt;0,ISNUMBER(F2137)),F2137/E2137-1,"")</f>
        <v>0</v>
      </c>
      <c r="I2137" t="str" s="15">
        <v>Keep current</v>
      </c>
      <c r="J2137" s="16"/>
      <c r="K2137" t="str" s="15">
        <v/>
      </c>
      <c r="L2137" s="17">
        <f>IF(AC2137="Local catalog","",IF(AG2137="Yes",IF(ISNUMBER(E2137),E2137,""),IF(I2137="Keep current",IF(ISNUMBER(E2137),E2137,""),IF(AH2137&lt;&gt;"Yes","",IF(I2137="Approve proposed",F2137,IF(AND(I2137="Use my price",AND(ISNUMBER(J2137),J2137&gt;0)),J2137,""))))))</f>
        <v>2.45</v>
      </c>
      <c r="M2137" t="str" s="7">
        <f>IF(AND(AG2137="Yes",OR(I2137="Approve proposed",I2137="Use my price")),"CHECK: protected price kept current",IF(OR(I2137="Unreviewed",I2137=""),"Pending review",IF(I2137="Hold","On hold",IF(I2137="Keep current",IF(ISNUMBER(E2137),"Kept current","CHECK: no confirmed current price"),IF(AH2137&lt;&gt;"Yes","CHECK: source needs review",IF(AND(I2137="Use my price",NOT(AND(ISNUMBER(J2137),J2137&gt;0))),"CHECK: enter a price above zero",IF(NOT(OR(I2137="Approve proposed",I2137="Use my price")),"CHECK: choose a listed decision",IF(OR(NOT(ISNUMBER(L2137)),L2137&lt;=0,NOT(ISNUMBER(Y2137)),Y2137&lt;=0,X2137&gt;=1),"CHECK: price or base unavailable",IF(L2137/(Y2137*(1-X2137))-1&lt;0,"CHECK: price below local base","Ready")))))))))</f>
        <v>Kept current</v>
      </c>
      <c r="N2137" s="18">
        <v>2.45</v>
      </c>
      <c r="O2137" s="19">
        <v>0.4</v>
      </c>
      <c r="P2137" s="14">
        <v>0.4</v>
      </c>
      <c r="Q2137" s="20">
        <f>IF(AND(ISNUMBER(L2137),ISNUMBER(Y2137),Y2137&gt;0,X2137&lt;1),ROUND(L2137/(Y2137*(1-X2137))-1,4),"")</f>
        <v>0.4</v>
      </c>
      <c r="R2137" s="12">
        <v>0</v>
      </c>
      <c r="S2137" s="13">
        <f>IF(AND(ISNUMBER(E2137),E2137&gt;0,ISNUMBER(F2137)),R2137*(F2137/E2137-1)*(1-'Start Here'!$B$16),0)</f>
        <v>0</v>
      </c>
      <c r="T2137" s="17">
        <f>IF(AND(M2137="Ready",OR(I2137="Approve proposed",AND(I2137="Use my price",AND(ISNUMBER(J2137),J2137&gt;0))),ISNUMBER(L2137),E2137&gt;0),R2137*(L2137/E2137-1)*(1-'Start Here'!$B$16),0)</f>
        <v>0</v>
      </c>
      <c r="U2137" t="str" s="6">
        <v>SNAP: preserve existing selling price; Missing local vendor; Currently hidden; do not activate automatically</v>
      </c>
      <c r="V2137" t="str" s="21">
        <v>No</v>
      </c>
      <c r="W2137" t="str" s="21">
        <v>No</v>
      </c>
      <c r="X2137" s="22">
        <v>0</v>
      </c>
      <c r="Y2137" s="18">
        <v>1.75</v>
      </c>
      <c r="AB2137" t="str" s="6">
        <v>2026-10-01 10:41:27 UTC</v>
      </c>
      <c r="AC2137" t="str" s="6">
        <v>Local Line cache</v>
      </c>
      <c r="AD2137" s="23">
        <v>1152204</v>
      </c>
      <c r="AE2137" s="23">
        <v>994284</v>
      </c>
      <c r="AF2137" t="str" s="23">
        <v>1152204:994284:snap</v>
      </c>
      <c r="AG2137" t="str" s="23">
        <v>Yes</v>
      </c>
      <c r="AH2137" t="str" s="23">
        <v>No</v>
      </c>
      <c r="AI2137" s="18">
        <v>0</v>
      </c>
    </row>
    <row r="2138" ht="32" customHeight="1">
      <c r="A2138" t="str" s="7">
        <v>MISSING VENDOR</v>
      </c>
      <c r="B2138" t="str" s="7">
        <v>Green Pole Beans</v>
      </c>
      <c r="C2138" t="str" s="7">
        <v>1 lb</v>
      </c>
      <c r="D2138" t="str" s="7">
        <v>Herd Share Members</v>
      </c>
      <c r="E2138" s="12">
        <v>6.08</v>
      </c>
      <c r="F2138" s="13">
        <v>6.08</v>
      </c>
      <c r="G2138" s="13">
        <f>IF(AND(ISNUMBER(E2138),ISNUMBER(F2138)),F2138-E2138,"")</f>
        <v>0</v>
      </c>
      <c r="H2138" s="14">
        <f>IF(AND(ISNUMBER(E2138),E2138&gt;0,ISNUMBER(F2138)),F2138/E2138-1,"")</f>
        <v>0</v>
      </c>
      <c r="I2138" t="str" s="15">
        <v>Hold</v>
      </c>
      <c r="J2138" s="16"/>
      <c r="K2138" t="str" s="15">
        <v/>
      </c>
      <c r="L2138" s="17" t="str">
        <f>IF(AC2138="Local catalog","",IF(AG2138="Yes",IF(ISNUMBER(E2138),E2138,""),IF(I2138="Keep current",IF(ISNUMBER(E2138),E2138,""),IF(AH2138&lt;&gt;"Yes","",IF(I2138="Approve proposed",F2138,IF(AND(I2138="Use my price",AND(ISNUMBER(J2138),J2138&gt;0)),J2138,""))))))</f>
        <v/>
      </c>
      <c r="M2138" t="str" s="7">
        <f>IF(AND(AG2138="Yes",OR(I2138="Approve proposed",I2138="Use my price")),"CHECK: protected price kept current",IF(OR(I2138="Unreviewed",I2138=""),"Pending review",IF(I2138="Hold","On hold",IF(I2138="Keep current",IF(ISNUMBER(E2138),"Kept current","CHECK: no confirmed current price"),IF(AH2138&lt;&gt;"Yes","CHECK: source needs review",IF(AND(I2138="Use my price",NOT(AND(ISNUMBER(J2138),J2138&gt;0))),"CHECK: enter a price above zero",IF(NOT(OR(I2138="Approve proposed",I2138="Use my price")),"CHECK: choose a listed decision",IF(OR(NOT(ISNUMBER(L2138)),L2138&lt;=0,NOT(ISNUMBER(Y2138)),Y2138&lt;=0,X2138&gt;=1),"CHECK: price or base unavailable",IF(L2138/(Y2138*(1-X2138))-1&lt;0,"CHECK: price below local base","Ready")))))))))</f>
        <v>On hold</v>
      </c>
      <c r="N2138" s="18">
        <v>6.3</v>
      </c>
      <c r="O2138" s="19">
        <v>0.4</v>
      </c>
      <c r="P2138" s="14">
        <v>0.3511</v>
      </c>
      <c r="Q2138" s="20" t="str">
        <f>IF(AND(ISNUMBER(L2138),ISNUMBER(Y2138),Y2138&gt;0,X2138&lt;1),ROUND(L2138/(Y2138*(1-X2138))-1,4),"")</f>
        <v/>
      </c>
      <c r="R2138" s="12">
        <v>0</v>
      </c>
      <c r="S2138" s="13">
        <f>IF(AND(ISNUMBER(E2138),E2138&gt;0,ISNUMBER(F2138)),R2138*(F2138/E2138-1)*(1-'Start Here'!$B$16),0)</f>
        <v>0</v>
      </c>
      <c r="T2138" s="17">
        <f>IF(AND(M2138="Ready",OR(I2138="Approve proposed",AND(I2138="Use my price",AND(ISNUMBER(J2138),J2138&gt;0))),ISNUMBER(L2138),E2138&gt;0),R2138*(L2138/E2138-1)*(1-'Start Here'!$B$16),0)</f>
        <v>0</v>
      </c>
      <c r="U2138" t="str" s="6">
        <v>Missing local vendor; Local and Local Line prices differ; Currently hidden; do not activate automatically</v>
      </c>
      <c r="V2138" t="str" s="21">
        <v>No</v>
      </c>
      <c r="W2138" t="str" s="21">
        <v>No</v>
      </c>
      <c r="X2138" s="22">
        <v>0</v>
      </c>
      <c r="Y2138" s="18">
        <v>4.5</v>
      </c>
      <c r="AB2138" t="str" s="6">
        <v>2026-10-01 10:41:27 UTC</v>
      </c>
      <c r="AC2138" t="str" s="6">
        <v>Local Line cache</v>
      </c>
      <c r="AD2138" s="23">
        <v>805964</v>
      </c>
      <c r="AE2138" s="23">
        <v>527024</v>
      </c>
      <c r="AF2138" t="str" s="23">
        <v>805964:527024:herdShare</v>
      </c>
      <c r="AG2138" t="str" s="23">
        <v>No</v>
      </c>
      <c r="AH2138" t="str" s="23">
        <v>No</v>
      </c>
      <c r="AI2138" s="18">
        <v>0</v>
      </c>
    </row>
    <row r="2139" ht="32" customHeight="1">
      <c r="A2139" t="str" s="7">
        <v>MISSING VENDOR</v>
      </c>
      <c r="B2139" t="str" s="7">
        <v>Green Pole Beans</v>
      </c>
      <c r="C2139" t="str" s="7">
        <v>1 lb</v>
      </c>
      <c r="D2139" t="str" s="7">
        <v>CSA Members</v>
      </c>
      <c r="E2139" s="12">
        <v>6.08</v>
      </c>
      <c r="F2139" s="13">
        <v>6.08</v>
      </c>
      <c r="G2139" s="13">
        <f>IF(AND(ISNUMBER(E2139),ISNUMBER(F2139)),F2139-E2139,"")</f>
        <v>0</v>
      </c>
      <c r="H2139" s="14">
        <f>IF(AND(ISNUMBER(E2139),E2139&gt;0,ISNUMBER(F2139)),F2139/E2139-1,"")</f>
        <v>0</v>
      </c>
      <c r="I2139" t="str" s="15">
        <v>Hold</v>
      </c>
      <c r="J2139" s="16"/>
      <c r="K2139" t="str" s="15">
        <v/>
      </c>
      <c r="L2139" s="17" t="str">
        <f>IF(AC2139="Local catalog","",IF(AG2139="Yes",IF(ISNUMBER(E2139),E2139,""),IF(I2139="Keep current",IF(ISNUMBER(E2139),E2139,""),IF(AH2139&lt;&gt;"Yes","",IF(I2139="Approve proposed",F2139,IF(AND(I2139="Use my price",AND(ISNUMBER(J2139),J2139&gt;0)),J2139,""))))))</f>
        <v/>
      </c>
      <c r="M2139" t="str" s="7">
        <f>IF(AND(AG2139="Yes",OR(I2139="Approve proposed",I2139="Use my price")),"CHECK: protected price kept current",IF(OR(I2139="Unreviewed",I2139=""),"Pending review",IF(I2139="Hold","On hold",IF(I2139="Keep current",IF(ISNUMBER(E2139),"Kept current","CHECK: no confirmed current price"),IF(AH2139&lt;&gt;"Yes","CHECK: source needs review",IF(AND(I2139="Use my price",NOT(AND(ISNUMBER(J2139),J2139&gt;0))),"CHECK: enter a price above zero",IF(NOT(OR(I2139="Approve proposed",I2139="Use my price")),"CHECK: choose a listed decision",IF(OR(NOT(ISNUMBER(L2139)),L2139&lt;=0,NOT(ISNUMBER(Y2139)),Y2139&lt;=0,X2139&gt;=1),"CHECK: price or base unavailable",IF(L2139/(Y2139*(1-X2139))-1&lt;0,"CHECK: price below local base","Ready")))))))))</f>
        <v>On hold</v>
      </c>
      <c r="N2139" s="18">
        <v>6.3</v>
      </c>
      <c r="O2139" s="19">
        <v>0.4</v>
      </c>
      <c r="P2139" s="14">
        <v>0.3511</v>
      </c>
      <c r="Q2139" s="20" t="str">
        <f>IF(AND(ISNUMBER(L2139),ISNUMBER(Y2139),Y2139&gt;0,X2139&lt;1),ROUND(L2139/(Y2139*(1-X2139))-1,4),"")</f>
        <v/>
      </c>
      <c r="R2139" s="12">
        <v>0</v>
      </c>
      <c r="S2139" s="13">
        <f>IF(AND(ISNUMBER(E2139),E2139&gt;0,ISNUMBER(F2139)),R2139*(F2139/E2139-1)*(1-'Start Here'!$B$16),0)</f>
        <v>0</v>
      </c>
      <c r="T2139" s="17">
        <f>IF(AND(M2139="Ready",OR(I2139="Approve proposed",AND(I2139="Use my price",AND(ISNUMBER(J2139),J2139&gt;0))),ISNUMBER(L2139),E2139&gt;0),R2139*(L2139/E2139-1)*(1-'Start Here'!$B$16),0)</f>
        <v>0</v>
      </c>
      <c r="U2139" t="str" s="6">
        <v>Missing local vendor; Local and Local Line prices differ; Currently hidden; do not activate automatically</v>
      </c>
      <c r="V2139" t="str" s="21">
        <v>No</v>
      </c>
      <c r="W2139" t="str" s="21">
        <v>No</v>
      </c>
      <c r="X2139" s="22">
        <v>0</v>
      </c>
      <c r="Y2139" s="18">
        <v>4.5</v>
      </c>
      <c r="AB2139" t="str" s="6">
        <v>2026-10-01 10:41:27 UTC</v>
      </c>
      <c r="AC2139" t="str" s="6">
        <v>Local Line cache</v>
      </c>
      <c r="AD2139" s="23">
        <v>805964</v>
      </c>
      <c r="AE2139" s="23">
        <v>527024</v>
      </c>
      <c r="AF2139" t="str" s="23">
        <v>805964:527024:member</v>
      </c>
      <c r="AG2139" t="str" s="23">
        <v>No</v>
      </c>
      <c r="AH2139" t="str" s="23">
        <v>No</v>
      </c>
      <c r="AI2139" s="18">
        <v>0</v>
      </c>
    </row>
    <row r="2140" ht="32" customHeight="1">
      <c r="A2140" t="str" s="7">
        <v>MISSING VENDOR</v>
      </c>
      <c r="B2140" t="str" s="7">
        <v>Green Pole Beans</v>
      </c>
      <c r="C2140" t="str" s="7">
        <v>1 lb</v>
      </c>
      <c r="D2140" t="str" s="7">
        <v>Guest Basket</v>
      </c>
      <c r="E2140" s="12">
        <v>6.3</v>
      </c>
      <c r="F2140" s="13">
        <v>6.3</v>
      </c>
      <c r="G2140" s="13">
        <f>IF(AND(ISNUMBER(E2140),ISNUMBER(F2140)),F2140-E2140,"")</f>
        <v>0</v>
      </c>
      <c r="H2140" s="14">
        <f>IF(AND(ISNUMBER(E2140),E2140&gt;0,ISNUMBER(F2140)),F2140/E2140-1,"")</f>
        <v>0</v>
      </c>
      <c r="I2140" t="str" s="15">
        <v>Hold</v>
      </c>
      <c r="J2140" s="16"/>
      <c r="K2140" t="str" s="15">
        <v/>
      </c>
      <c r="L2140" s="17" t="str">
        <f>IF(AC2140="Local catalog","",IF(AG2140="Yes",IF(ISNUMBER(E2140),E2140,""),IF(I2140="Keep current",IF(ISNUMBER(E2140),E2140,""),IF(AH2140&lt;&gt;"Yes","",IF(I2140="Approve proposed",F2140,IF(AND(I2140="Use my price",AND(ISNUMBER(J2140),J2140&gt;0)),J2140,""))))))</f>
        <v/>
      </c>
      <c r="M2140" t="str" s="7">
        <f>IF(AND(AG2140="Yes",OR(I2140="Approve proposed",I2140="Use my price")),"CHECK: protected price kept current",IF(OR(I2140="Unreviewed",I2140=""),"Pending review",IF(I2140="Hold","On hold",IF(I2140="Keep current",IF(ISNUMBER(E2140),"Kept current","CHECK: no confirmed current price"),IF(AH2140&lt;&gt;"Yes","CHECK: source needs review",IF(AND(I2140="Use my price",NOT(AND(ISNUMBER(J2140),J2140&gt;0))),"CHECK: enter a price above zero",IF(NOT(OR(I2140="Approve proposed",I2140="Use my price")),"CHECK: choose a listed decision",IF(OR(NOT(ISNUMBER(L2140)),L2140&lt;=0,NOT(ISNUMBER(Y2140)),Y2140&lt;=0,X2140&gt;=1),"CHECK: price or base unavailable",IF(L2140/(Y2140*(1-X2140))-1&lt;0,"CHECK: price below local base","Ready")))))))))</f>
        <v>On hold</v>
      </c>
      <c r="N2140" s="18">
        <v>6.98</v>
      </c>
      <c r="O2140" s="19">
        <v>0.55</v>
      </c>
      <c r="P2140" s="14">
        <v>0.4</v>
      </c>
      <c r="Q2140" s="20" t="str">
        <f>IF(AND(ISNUMBER(L2140),ISNUMBER(Y2140),Y2140&gt;0,X2140&lt;1),ROUND(L2140/(Y2140*(1-X2140))-1,4),"")</f>
        <v/>
      </c>
      <c r="R2140" s="12">
        <v>0</v>
      </c>
      <c r="S2140" s="13">
        <f>IF(AND(ISNUMBER(E2140),E2140&gt;0,ISNUMBER(F2140)),R2140*(F2140/E2140-1)*(1-'Start Here'!$B$16),0)</f>
        <v>0</v>
      </c>
      <c r="T2140" s="17">
        <f>IF(AND(M2140="Ready",OR(I2140="Approve proposed",AND(I2140="Use my price",AND(ISNUMBER(J2140),J2140&gt;0))),ISNUMBER(L2140),E2140&gt;0),R2140*(L2140/E2140-1)*(1-'Start Here'!$B$16),0)</f>
        <v>0</v>
      </c>
      <c r="U2140" t="str" s="6">
        <v>Missing local vendor; Local and Local Line prices differ; Currently hidden; do not activate automatically</v>
      </c>
      <c r="V2140" t="str" s="21">
        <v>No</v>
      </c>
      <c r="W2140" t="str" s="21">
        <v>No</v>
      </c>
      <c r="X2140" s="22">
        <v>0</v>
      </c>
      <c r="Y2140" s="18">
        <v>4.5</v>
      </c>
      <c r="AB2140" t="str" s="6">
        <v>2026-10-01 10:41:27 UTC</v>
      </c>
      <c r="AC2140" t="str" s="6">
        <v>Local Line cache</v>
      </c>
      <c r="AD2140" s="23">
        <v>805964</v>
      </c>
      <c r="AE2140" s="23">
        <v>527024</v>
      </c>
      <c r="AF2140" t="str" s="23">
        <v>805964:527024:guest</v>
      </c>
      <c r="AG2140" t="str" s="23">
        <v>No</v>
      </c>
      <c r="AH2140" t="str" s="23">
        <v>No</v>
      </c>
      <c r="AI2140" s="18">
        <v>0</v>
      </c>
    </row>
    <row r="2141" ht="32" customHeight="1">
      <c r="A2141" t="str" s="7">
        <v>MISSING VENDOR</v>
      </c>
      <c r="B2141" t="str" s="7">
        <v>Green Pole Beans</v>
      </c>
      <c r="C2141" t="str" s="7">
        <v>1 lb</v>
      </c>
      <c r="D2141" t="str" s="7">
        <v>SNAP</v>
      </c>
      <c r="E2141" s="12">
        <v>6.08</v>
      </c>
      <c r="F2141" s="13">
        <v>6.08</v>
      </c>
      <c r="G2141" s="13">
        <f>IF(AND(ISNUMBER(E2141),ISNUMBER(F2141)),F2141-E2141,"")</f>
        <v>0</v>
      </c>
      <c r="H2141" s="14">
        <f>IF(AND(ISNUMBER(E2141),E2141&gt;0,ISNUMBER(F2141)),F2141/E2141-1,"")</f>
        <v>0</v>
      </c>
      <c r="I2141" t="str" s="15">
        <v>Keep current</v>
      </c>
      <c r="J2141" s="16"/>
      <c r="K2141" t="str" s="15">
        <v/>
      </c>
      <c r="L2141" s="17">
        <f>IF(AC2141="Local catalog","",IF(AG2141="Yes",IF(ISNUMBER(E2141),E2141,""),IF(I2141="Keep current",IF(ISNUMBER(E2141),E2141,""),IF(AH2141&lt;&gt;"Yes","",IF(I2141="Approve proposed",F2141,IF(AND(I2141="Use my price",AND(ISNUMBER(J2141),J2141&gt;0)),J2141,""))))))</f>
        <v>6.08</v>
      </c>
      <c r="M2141" t="str" s="7">
        <f>IF(AND(AG2141="Yes",OR(I2141="Approve proposed",I2141="Use my price")),"CHECK: protected price kept current",IF(OR(I2141="Unreviewed",I2141=""),"Pending review",IF(I2141="Hold","On hold",IF(I2141="Keep current",IF(ISNUMBER(E2141),"Kept current","CHECK: no confirmed current price"),IF(AH2141&lt;&gt;"Yes","CHECK: source needs review",IF(AND(I2141="Use my price",NOT(AND(ISNUMBER(J2141),J2141&gt;0))),"CHECK: enter a price above zero",IF(NOT(OR(I2141="Approve proposed",I2141="Use my price")),"CHECK: choose a listed decision",IF(OR(NOT(ISNUMBER(L2141)),L2141&lt;=0,NOT(ISNUMBER(Y2141)),Y2141&lt;=0,X2141&gt;=1),"CHECK: price or base unavailable",IF(L2141/(Y2141*(1-X2141))-1&lt;0,"CHECK: price below local base","Ready")))))))))</f>
        <v>Kept current</v>
      </c>
      <c r="N2141" s="18">
        <v>6.3</v>
      </c>
      <c r="O2141" s="19">
        <v>0.4</v>
      </c>
      <c r="P2141" s="14">
        <v>0.3511</v>
      </c>
      <c r="Q2141" s="20">
        <f>IF(AND(ISNUMBER(L2141),ISNUMBER(Y2141),Y2141&gt;0,X2141&lt;1),ROUND(L2141/(Y2141*(1-X2141))-1,4),"")</f>
        <v>0.3511</v>
      </c>
      <c r="R2141" s="12">
        <v>0</v>
      </c>
      <c r="S2141" s="13">
        <f>IF(AND(ISNUMBER(E2141),E2141&gt;0,ISNUMBER(F2141)),R2141*(F2141/E2141-1)*(1-'Start Here'!$B$16),0)</f>
        <v>0</v>
      </c>
      <c r="T2141" s="17">
        <f>IF(AND(M2141="Ready",OR(I2141="Approve proposed",AND(I2141="Use my price",AND(ISNUMBER(J2141),J2141&gt;0))),ISNUMBER(L2141),E2141&gt;0),R2141*(L2141/E2141-1)*(1-'Start Here'!$B$16),0)</f>
        <v>0</v>
      </c>
      <c r="U2141" t="str" s="6">
        <v>SNAP: preserve existing selling price; Missing local vendor; Local and Local Line prices differ; Currently hidden; do not activate automatically</v>
      </c>
      <c r="V2141" t="str" s="21">
        <v>No</v>
      </c>
      <c r="W2141" t="str" s="21">
        <v>No</v>
      </c>
      <c r="X2141" s="22">
        <v>0</v>
      </c>
      <c r="Y2141" s="18">
        <v>4.5</v>
      </c>
      <c r="AB2141" t="str" s="6">
        <v>2026-10-01 10:41:27 UTC</v>
      </c>
      <c r="AC2141" t="str" s="6">
        <v>Local Line cache</v>
      </c>
      <c r="AD2141" s="23">
        <v>805964</v>
      </c>
      <c r="AE2141" s="23">
        <v>527024</v>
      </c>
      <c r="AF2141" t="str" s="23">
        <v>805964:527024:snap</v>
      </c>
      <c r="AG2141" t="str" s="23">
        <v>Yes</v>
      </c>
      <c r="AH2141" t="str" s="23">
        <v>No</v>
      </c>
      <c r="AI2141" s="18">
        <v>0</v>
      </c>
    </row>
    <row r="2142" ht="32" customHeight="1">
      <c r="A2142" t="str" s="7">
        <v>MISSING VENDOR</v>
      </c>
      <c r="B2142" t="str" s="7">
        <v>Green Romaine Lettuce</v>
      </c>
      <c r="C2142" t="str" s="7">
        <v>each</v>
      </c>
      <c r="D2142" t="str" s="7">
        <v>Herd Share Members</v>
      </c>
      <c r="E2142" s="12">
        <v>2.5</v>
      </c>
      <c r="F2142" s="13">
        <v>2.5</v>
      </c>
      <c r="G2142" s="13">
        <f>IF(AND(ISNUMBER(E2142),ISNUMBER(F2142)),F2142-E2142,"")</f>
        <v>0</v>
      </c>
      <c r="H2142" s="14">
        <f>IF(AND(ISNUMBER(E2142),E2142&gt;0,ISNUMBER(F2142)),F2142/E2142-1,"")</f>
        <v>0</v>
      </c>
      <c r="I2142" t="str" s="15">
        <v>Hold</v>
      </c>
      <c r="J2142" s="16"/>
      <c r="K2142" t="str" s="15">
        <v/>
      </c>
      <c r="L2142" s="17" t="str">
        <f>IF(AC2142="Local catalog","",IF(AG2142="Yes",IF(ISNUMBER(E2142),E2142,""),IF(I2142="Keep current",IF(ISNUMBER(E2142),E2142,""),IF(AH2142&lt;&gt;"Yes","",IF(I2142="Approve proposed",F2142,IF(AND(I2142="Use my price",AND(ISNUMBER(J2142),J2142&gt;0)),J2142,""))))))</f>
        <v/>
      </c>
      <c r="M2142" t="str" s="7">
        <f>IF(AND(AG2142="Yes",OR(I2142="Approve proposed",I2142="Use my price")),"CHECK: protected price kept current",IF(OR(I2142="Unreviewed",I2142=""),"Pending review",IF(I2142="Hold","On hold",IF(I2142="Keep current",IF(ISNUMBER(E2142),"Kept current","CHECK: no confirmed current price"),IF(AH2142&lt;&gt;"Yes","CHECK: source needs review",IF(AND(I2142="Use my price",NOT(AND(ISNUMBER(J2142),J2142&gt;0))),"CHECK: enter a price above zero",IF(NOT(OR(I2142="Approve proposed",I2142="Use my price")),"CHECK: choose a listed decision",IF(OR(NOT(ISNUMBER(L2142)),L2142&lt;=0,NOT(ISNUMBER(Y2142)),Y2142&lt;=0,X2142&gt;=1),"CHECK: price or base unavailable",IF(L2142/(Y2142*(1-X2142))-1&lt;0,"CHECK: price below local base","Ready")))))))))</f>
        <v>On hold</v>
      </c>
      <c r="N2142" s="18">
        <v>2.45</v>
      </c>
      <c r="O2142" s="19">
        <v>0.4</v>
      </c>
      <c r="P2142" s="14">
        <v>0.4286</v>
      </c>
      <c r="Q2142" s="20" t="str">
        <f>IF(AND(ISNUMBER(L2142),ISNUMBER(Y2142),Y2142&gt;0,X2142&lt;1),ROUND(L2142/(Y2142*(1-X2142))-1,4),"")</f>
        <v/>
      </c>
      <c r="R2142" s="12">
        <v>0</v>
      </c>
      <c r="S2142" s="13">
        <f>IF(AND(ISNUMBER(E2142),E2142&gt;0,ISNUMBER(F2142)),R2142*(F2142/E2142-1)*(1-'Start Here'!$B$16),0)</f>
        <v>0</v>
      </c>
      <c r="T2142" s="17">
        <f>IF(AND(M2142="Ready",OR(I2142="Approve proposed",AND(I2142="Use my price",AND(ISNUMBER(J2142),J2142&gt;0))),ISNUMBER(L2142),E2142&gt;0),R2142*(L2142/E2142-1)*(1-'Start Here'!$B$16),0)</f>
        <v>0</v>
      </c>
      <c r="U2142" t="str" s="6">
        <v>Missing local vendor; Local and Local Line prices differ; Currently hidden; do not activate automatically</v>
      </c>
      <c r="V2142" t="str" s="21">
        <v>No</v>
      </c>
      <c r="W2142" t="str" s="21">
        <v>No</v>
      </c>
      <c r="X2142" s="22">
        <v>0</v>
      </c>
      <c r="Y2142" s="18">
        <v>1.75</v>
      </c>
      <c r="AB2142" t="str" s="6">
        <v>2026-10-01 10:41:27 UTC</v>
      </c>
      <c r="AC2142" t="str" s="6">
        <v>Local Line cache</v>
      </c>
      <c r="AD2142" s="23">
        <v>805921</v>
      </c>
      <c r="AE2142" s="23">
        <v>526981</v>
      </c>
      <c r="AF2142" t="str" s="23">
        <v>805921:526981:herdShare</v>
      </c>
      <c r="AG2142" t="str" s="23">
        <v>No</v>
      </c>
      <c r="AH2142" t="str" s="23">
        <v>No</v>
      </c>
      <c r="AI2142" s="18">
        <v>0</v>
      </c>
    </row>
    <row r="2143" ht="32" customHeight="1">
      <c r="A2143" t="str" s="7">
        <v>MISSING VENDOR</v>
      </c>
      <c r="B2143" t="str" s="7">
        <v>Green Romaine Lettuce</v>
      </c>
      <c r="C2143" t="str" s="7">
        <v>each</v>
      </c>
      <c r="D2143" t="str" s="7">
        <v>CSA Members</v>
      </c>
      <c r="E2143" s="12">
        <v>2.5</v>
      </c>
      <c r="F2143" s="13">
        <v>2.5</v>
      </c>
      <c r="G2143" s="13">
        <f>IF(AND(ISNUMBER(E2143),ISNUMBER(F2143)),F2143-E2143,"")</f>
        <v>0</v>
      </c>
      <c r="H2143" s="14">
        <f>IF(AND(ISNUMBER(E2143),E2143&gt;0,ISNUMBER(F2143)),F2143/E2143-1,"")</f>
        <v>0</v>
      </c>
      <c r="I2143" t="str" s="15">
        <v>Hold</v>
      </c>
      <c r="J2143" s="16"/>
      <c r="K2143" t="str" s="15">
        <v/>
      </c>
      <c r="L2143" s="17" t="str">
        <f>IF(AC2143="Local catalog","",IF(AG2143="Yes",IF(ISNUMBER(E2143),E2143,""),IF(I2143="Keep current",IF(ISNUMBER(E2143),E2143,""),IF(AH2143&lt;&gt;"Yes","",IF(I2143="Approve proposed",F2143,IF(AND(I2143="Use my price",AND(ISNUMBER(J2143),J2143&gt;0)),J2143,""))))))</f>
        <v/>
      </c>
      <c r="M2143" t="str" s="7">
        <f>IF(AND(AG2143="Yes",OR(I2143="Approve proposed",I2143="Use my price")),"CHECK: protected price kept current",IF(OR(I2143="Unreviewed",I2143=""),"Pending review",IF(I2143="Hold","On hold",IF(I2143="Keep current",IF(ISNUMBER(E2143),"Kept current","CHECK: no confirmed current price"),IF(AH2143&lt;&gt;"Yes","CHECK: source needs review",IF(AND(I2143="Use my price",NOT(AND(ISNUMBER(J2143),J2143&gt;0))),"CHECK: enter a price above zero",IF(NOT(OR(I2143="Approve proposed",I2143="Use my price")),"CHECK: choose a listed decision",IF(OR(NOT(ISNUMBER(L2143)),L2143&lt;=0,NOT(ISNUMBER(Y2143)),Y2143&lt;=0,X2143&gt;=1),"CHECK: price or base unavailable",IF(L2143/(Y2143*(1-X2143))-1&lt;0,"CHECK: price below local base","Ready")))))))))</f>
        <v>On hold</v>
      </c>
      <c r="N2143" s="18">
        <v>2.45</v>
      </c>
      <c r="O2143" s="19">
        <v>0.4</v>
      </c>
      <c r="P2143" s="14">
        <v>0.4286</v>
      </c>
      <c r="Q2143" s="20" t="str">
        <f>IF(AND(ISNUMBER(L2143),ISNUMBER(Y2143),Y2143&gt;0,X2143&lt;1),ROUND(L2143/(Y2143*(1-X2143))-1,4),"")</f>
        <v/>
      </c>
      <c r="R2143" s="12">
        <v>0</v>
      </c>
      <c r="S2143" s="13">
        <f>IF(AND(ISNUMBER(E2143),E2143&gt;0,ISNUMBER(F2143)),R2143*(F2143/E2143-1)*(1-'Start Here'!$B$16),0)</f>
        <v>0</v>
      </c>
      <c r="T2143" s="17">
        <f>IF(AND(M2143="Ready",OR(I2143="Approve proposed",AND(I2143="Use my price",AND(ISNUMBER(J2143),J2143&gt;0))),ISNUMBER(L2143),E2143&gt;0),R2143*(L2143/E2143-1)*(1-'Start Here'!$B$16),0)</f>
        <v>0</v>
      </c>
      <c r="U2143" t="str" s="6">
        <v>Missing local vendor; Local and Local Line prices differ; Currently hidden; do not activate automatically</v>
      </c>
      <c r="V2143" t="str" s="21">
        <v>No</v>
      </c>
      <c r="W2143" t="str" s="21">
        <v>No</v>
      </c>
      <c r="X2143" s="22">
        <v>0</v>
      </c>
      <c r="Y2143" s="18">
        <v>1.75</v>
      </c>
      <c r="AB2143" t="str" s="6">
        <v>2026-10-01 10:41:27 UTC</v>
      </c>
      <c r="AC2143" t="str" s="6">
        <v>Local Line cache</v>
      </c>
      <c r="AD2143" s="23">
        <v>805921</v>
      </c>
      <c r="AE2143" s="23">
        <v>526981</v>
      </c>
      <c r="AF2143" t="str" s="23">
        <v>805921:526981:member</v>
      </c>
      <c r="AG2143" t="str" s="23">
        <v>No</v>
      </c>
      <c r="AH2143" t="str" s="23">
        <v>No</v>
      </c>
      <c r="AI2143" s="18">
        <v>0</v>
      </c>
    </row>
    <row r="2144" ht="32" customHeight="1">
      <c r="A2144" t="str" s="7">
        <v>MISSING VENDOR</v>
      </c>
      <c r="B2144" t="str" s="7">
        <v>Green Romaine Lettuce</v>
      </c>
      <c r="C2144" t="str" s="7">
        <v>each</v>
      </c>
      <c r="D2144" t="str" s="7">
        <v>Guest Basket</v>
      </c>
      <c r="E2144" s="12">
        <v>2.45</v>
      </c>
      <c r="F2144" s="13">
        <v>2.45</v>
      </c>
      <c r="G2144" s="13">
        <f>IF(AND(ISNUMBER(E2144),ISNUMBER(F2144)),F2144-E2144,"")</f>
        <v>0</v>
      </c>
      <c r="H2144" s="14">
        <f>IF(AND(ISNUMBER(E2144),E2144&gt;0,ISNUMBER(F2144)),F2144/E2144-1,"")</f>
        <v>0</v>
      </c>
      <c r="I2144" t="str" s="15">
        <v>Hold</v>
      </c>
      <c r="J2144" s="16"/>
      <c r="K2144" t="str" s="15">
        <v/>
      </c>
      <c r="L2144" s="17" t="str">
        <f>IF(AC2144="Local catalog","",IF(AG2144="Yes",IF(ISNUMBER(E2144),E2144,""),IF(I2144="Keep current",IF(ISNUMBER(E2144),E2144,""),IF(AH2144&lt;&gt;"Yes","",IF(I2144="Approve proposed",F2144,IF(AND(I2144="Use my price",AND(ISNUMBER(J2144),J2144&gt;0)),J2144,""))))))</f>
        <v/>
      </c>
      <c r="M2144" t="str" s="7">
        <f>IF(AND(AG2144="Yes",OR(I2144="Approve proposed",I2144="Use my price")),"CHECK: protected price kept current",IF(OR(I2144="Unreviewed",I2144=""),"Pending review",IF(I2144="Hold","On hold",IF(I2144="Keep current",IF(ISNUMBER(E2144),"Kept current","CHECK: no confirmed current price"),IF(AH2144&lt;&gt;"Yes","CHECK: source needs review",IF(AND(I2144="Use my price",NOT(AND(ISNUMBER(J2144),J2144&gt;0))),"CHECK: enter a price above zero",IF(NOT(OR(I2144="Approve proposed",I2144="Use my price")),"CHECK: choose a listed decision",IF(OR(NOT(ISNUMBER(L2144)),L2144&lt;=0,NOT(ISNUMBER(Y2144)),Y2144&lt;=0,X2144&gt;=1),"CHECK: price or base unavailable",IF(L2144/(Y2144*(1-X2144))-1&lt;0,"CHECK: price below local base","Ready")))))))))</f>
        <v>On hold</v>
      </c>
      <c r="N2144" s="18">
        <v>2.71</v>
      </c>
      <c r="O2144" s="19">
        <v>0.55</v>
      </c>
      <c r="P2144" s="14">
        <v>0.4</v>
      </c>
      <c r="Q2144" s="20" t="str">
        <f>IF(AND(ISNUMBER(L2144),ISNUMBER(Y2144),Y2144&gt;0,X2144&lt;1),ROUND(L2144/(Y2144*(1-X2144))-1,4),"")</f>
        <v/>
      </c>
      <c r="R2144" s="12">
        <v>0</v>
      </c>
      <c r="S2144" s="13">
        <f>IF(AND(ISNUMBER(E2144),E2144&gt;0,ISNUMBER(F2144)),R2144*(F2144/E2144-1)*(1-'Start Here'!$B$16),0)</f>
        <v>0</v>
      </c>
      <c r="T2144" s="17">
        <f>IF(AND(M2144="Ready",OR(I2144="Approve proposed",AND(I2144="Use my price",AND(ISNUMBER(J2144),J2144&gt;0))),ISNUMBER(L2144),E2144&gt;0),R2144*(L2144/E2144-1)*(1-'Start Here'!$B$16),0)</f>
        <v>0</v>
      </c>
      <c r="U2144" t="str" s="6">
        <v>Missing local vendor; Local and Local Line prices differ; Currently hidden; do not activate automatically</v>
      </c>
      <c r="V2144" t="str" s="21">
        <v>No</v>
      </c>
      <c r="W2144" t="str" s="21">
        <v>No</v>
      </c>
      <c r="X2144" s="22">
        <v>0</v>
      </c>
      <c r="Y2144" s="18">
        <v>1.75</v>
      </c>
      <c r="AB2144" t="str" s="6">
        <v>2026-10-01 10:41:27 UTC</v>
      </c>
      <c r="AC2144" t="str" s="6">
        <v>Local Line cache</v>
      </c>
      <c r="AD2144" s="23">
        <v>805921</v>
      </c>
      <c r="AE2144" s="23">
        <v>526981</v>
      </c>
      <c r="AF2144" t="str" s="23">
        <v>805921:526981:guest</v>
      </c>
      <c r="AG2144" t="str" s="23">
        <v>No</v>
      </c>
      <c r="AH2144" t="str" s="23">
        <v>No</v>
      </c>
      <c r="AI2144" s="18">
        <v>0</v>
      </c>
    </row>
    <row r="2145" ht="32" customHeight="1">
      <c r="A2145" t="str" s="7">
        <v>MISSING VENDOR</v>
      </c>
      <c r="B2145" t="str" s="7">
        <v>Green Romaine Lettuce</v>
      </c>
      <c r="C2145" t="str" s="7">
        <v>each</v>
      </c>
      <c r="D2145" t="str" s="7">
        <v>SNAP</v>
      </c>
      <c r="E2145" s="12">
        <v>2.5</v>
      </c>
      <c r="F2145" s="13">
        <v>2.5</v>
      </c>
      <c r="G2145" s="13">
        <f>IF(AND(ISNUMBER(E2145),ISNUMBER(F2145)),F2145-E2145,"")</f>
        <v>0</v>
      </c>
      <c r="H2145" s="14">
        <f>IF(AND(ISNUMBER(E2145),E2145&gt;0,ISNUMBER(F2145)),F2145/E2145-1,"")</f>
        <v>0</v>
      </c>
      <c r="I2145" t="str" s="15">
        <v>Keep current</v>
      </c>
      <c r="J2145" s="16"/>
      <c r="K2145" t="str" s="15">
        <v/>
      </c>
      <c r="L2145" s="17">
        <f>IF(AC2145="Local catalog","",IF(AG2145="Yes",IF(ISNUMBER(E2145),E2145,""),IF(I2145="Keep current",IF(ISNUMBER(E2145),E2145,""),IF(AH2145&lt;&gt;"Yes","",IF(I2145="Approve proposed",F2145,IF(AND(I2145="Use my price",AND(ISNUMBER(J2145),J2145&gt;0)),J2145,""))))))</f>
        <v>2.5</v>
      </c>
      <c r="M2145" t="str" s="7">
        <f>IF(AND(AG2145="Yes",OR(I2145="Approve proposed",I2145="Use my price")),"CHECK: protected price kept current",IF(OR(I2145="Unreviewed",I2145=""),"Pending review",IF(I2145="Hold","On hold",IF(I2145="Keep current",IF(ISNUMBER(E2145),"Kept current","CHECK: no confirmed current price"),IF(AH2145&lt;&gt;"Yes","CHECK: source needs review",IF(AND(I2145="Use my price",NOT(AND(ISNUMBER(J2145),J2145&gt;0))),"CHECK: enter a price above zero",IF(NOT(OR(I2145="Approve proposed",I2145="Use my price")),"CHECK: choose a listed decision",IF(OR(NOT(ISNUMBER(L2145)),L2145&lt;=0,NOT(ISNUMBER(Y2145)),Y2145&lt;=0,X2145&gt;=1),"CHECK: price or base unavailable",IF(L2145/(Y2145*(1-X2145))-1&lt;0,"CHECK: price below local base","Ready")))))))))</f>
        <v>Kept current</v>
      </c>
      <c r="N2145" s="18">
        <v>2.45</v>
      </c>
      <c r="O2145" s="19">
        <v>0.4</v>
      </c>
      <c r="P2145" s="14">
        <v>0.4286</v>
      </c>
      <c r="Q2145" s="20">
        <f>IF(AND(ISNUMBER(L2145),ISNUMBER(Y2145),Y2145&gt;0,X2145&lt;1),ROUND(L2145/(Y2145*(1-X2145))-1,4),"")</f>
        <v>0.4286</v>
      </c>
      <c r="R2145" s="12">
        <v>0</v>
      </c>
      <c r="S2145" s="13">
        <f>IF(AND(ISNUMBER(E2145),E2145&gt;0,ISNUMBER(F2145)),R2145*(F2145/E2145-1)*(1-'Start Here'!$B$16),0)</f>
        <v>0</v>
      </c>
      <c r="T2145" s="17">
        <f>IF(AND(M2145="Ready",OR(I2145="Approve proposed",AND(I2145="Use my price",AND(ISNUMBER(J2145),J2145&gt;0))),ISNUMBER(L2145),E2145&gt;0),R2145*(L2145/E2145-1)*(1-'Start Here'!$B$16),0)</f>
        <v>0</v>
      </c>
      <c r="U2145" t="str" s="6">
        <v>SNAP: preserve existing selling price; Missing local vendor; Local and Local Line prices differ; Currently hidden; do not activate automatically</v>
      </c>
      <c r="V2145" t="str" s="21">
        <v>No</v>
      </c>
      <c r="W2145" t="str" s="21">
        <v>No</v>
      </c>
      <c r="X2145" s="22">
        <v>0</v>
      </c>
      <c r="Y2145" s="18">
        <v>1.75</v>
      </c>
      <c r="AB2145" t="str" s="6">
        <v>2026-10-01 10:41:27 UTC</v>
      </c>
      <c r="AC2145" t="str" s="6">
        <v>Local Line cache</v>
      </c>
      <c r="AD2145" s="23">
        <v>805921</v>
      </c>
      <c r="AE2145" s="23">
        <v>526981</v>
      </c>
      <c r="AF2145" t="str" s="23">
        <v>805921:526981:snap</v>
      </c>
      <c r="AG2145" t="str" s="23">
        <v>Yes</v>
      </c>
      <c r="AH2145" t="str" s="23">
        <v>No</v>
      </c>
      <c r="AI2145" s="18">
        <v>0</v>
      </c>
    </row>
    <row r="2146" ht="32" customHeight="1">
      <c r="A2146" t="str" s="7">
        <v>MISSING VENDOR</v>
      </c>
      <c r="B2146" t="str" s="7">
        <v>Ground Beef &amp; Pork Bundle</v>
      </c>
      <c r="C2146" t="str" s="7">
        <v>(unnamed package)</v>
      </c>
      <c r="D2146" t="str" s="7">
        <v>Herd Share Members</v>
      </c>
      <c r="G2146" s="13" t="str">
        <f>IF(AND(ISNUMBER(E2146),ISNUMBER(F2146)),F2146-E2146,"")</f>
        <v/>
      </c>
      <c r="H2146" s="14" t="str">
        <f>IF(AND(ISNUMBER(E2146),E2146&gt;0,ISNUMBER(F2146)),F2146/E2146-1,"")</f>
        <v/>
      </c>
      <c r="I2146" t="str" s="15">
        <v>Hold</v>
      </c>
      <c r="J2146" s="24"/>
      <c r="K2146" t="str" s="15">
        <v/>
      </c>
      <c r="L2146" s="17" t="str">
        <f>IF(AC2146="Local catalog","",IF(AG2146="Yes",IF(ISNUMBER(E2146),E2146,""),IF(I2146="Keep current",IF(ISNUMBER(E2146),E2146,""),IF(AH2146&lt;&gt;"Yes","",IF(I2146="Approve proposed",F2146,IF(AND(I2146="Use my price",AND(ISNUMBER(J2146),J2146&gt;0)),J2146,""))))))</f>
        <v/>
      </c>
      <c r="M2146" t="str" s="7">
        <f>IF(AND(AG2146="Yes",OR(I2146="Approve proposed",I2146="Use my price")),"CHECK: protected price kept current",IF(OR(I2146="Unreviewed",I2146=""),"Pending review",IF(I2146="Hold","On hold",IF(I2146="Keep current",IF(ISNUMBER(E2146),"Kept current","CHECK: no confirmed current price"),IF(AH2146&lt;&gt;"Yes","CHECK: source needs review",IF(AND(I2146="Use my price",NOT(AND(ISNUMBER(J2146),J2146&gt;0))),"CHECK: enter a price above zero",IF(NOT(OR(I2146="Approve proposed",I2146="Use my price")),"CHECK: choose a listed decision",IF(OR(NOT(ISNUMBER(L2146)),L2146&lt;=0,NOT(ISNUMBER(Y2146)),Y2146&lt;=0,X2146&gt;=1),"CHECK: price or base unavailable",IF(L2146/(Y2146*(1-X2146))-1&lt;0,"CHECK: price below local base","Ready")))))))))</f>
        <v>On hold</v>
      </c>
      <c r="N2146" s="18">
        <v>37.42</v>
      </c>
      <c r="O2146" s="19">
        <v>0.4</v>
      </c>
      <c r="Q2146" s="20" t="str">
        <f>IF(AND(ISNUMBER(L2146),ISNUMBER(Y2146),Y2146&gt;0,X2146&lt;1),ROUND(L2146/(Y2146*(1-X2146))-1,4),"")</f>
        <v/>
      </c>
      <c r="R2146" s="12">
        <v>0</v>
      </c>
      <c r="S2146" s="13">
        <f>IF(AND(ISNUMBER(E2146),E2146&gt;0,ISNUMBER(F2146)),R2146*(F2146/E2146-1)*(1-'Start Here'!$B$16),0)</f>
        <v>0</v>
      </c>
      <c r="T2146" s="17">
        <f>IF(AND(M2146="Ready",OR(I2146="Approve proposed",AND(I2146="Use my price",AND(ISNUMBER(J2146),J2146&gt;0))),ISNUMBER(L2146),E2146&gt;0),R2146*(L2146/E2146-1)*(1-'Start Here'!$B$16),0)</f>
        <v>0</v>
      </c>
      <c r="U2146" t="str" s="6">
        <v>No confirmed Local Line price/list; local calculation is reference only; Missing local vendor</v>
      </c>
      <c r="V2146" t="str" s="21">
        <v>Yes</v>
      </c>
      <c r="W2146" t="str" s="21">
        <v>No</v>
      </c>
      <c r="X2146" s="22">
        <v>0</v>
      </c>
      <c r="Y2146" s="18">
        <v>26.73</v>
      </c>
      <c r="AB2146" t="str" s="6">
        <v/>
      </c>
      <c r="AC2146" t="str" s="6">
        <v>Local calculation only</v>
      </c>
      <c r="AD2146" s="23">
        <v>1160556</v>
      </c>
      <c r="AE2146" s="23">
        <v>1005875</v>
      </c>
      <c r="AF2146" t="str" s="23">
        <v>1160556:1005875:herdShare</v>
      </c>
      <c r="AG2146" t="str" s="23">
        <v>No</v>
      </c>
      <c r="AH2146" t="str" s="23">
        <v>No</v>
      </c>
      <c r="AI2146" s="18">
        <v>0</v>
      </c>
    </row>
    <row r="2147" ht="32" customHeight="1">
      <c r="A2147" t="str" s="7">
        <v>MISSING VENDOR</v>
      </c>
      <c r="B2147" t="str" s="7">
        <v>Ground Beef &amp; Pork Bundle</v>
      </c>
      <c r="C2147" t="str" s="7">
        <v>(unnamed package)</v>
      </c>
      <c r="D2147" t="str" s="7">
        <v>CSA Members</v>
      </c>
      <c r="G2147" s="13" t="str">
        <f>IF(AND(ISNUMBER(E2147),ISNUMBER(F2147)),F2147-E2147,"")</f>
        <v/>
      </c>
      <c r="H2147" s="14" t="str">
        <f>IF(AND(ISNUMBER(E2147),E2147&gt;0,ISNUMBER(F2147)),F2147/E2147-1,"")</f>
        <v/>
      </c>
      <c r="I2147" t="str" s="15">
        <v>Hold</v>
      </c>
      <c r="J2147" s="24"/>
      <c r="K2147" t="str" s="15">
        <v/>
      </c>
      <c r="L2147" s="17" t="str">
        <f>IF(AC2147="Local catalog","",IF(AG2147="Yes",IF(ISNUMBER(E2147),E2147,""),IF(I2147="Keep current",IF(ISNUMBER(E2147),E2147,""),IF(AH2147&lt;&gt;"Yes","",IF(I2147="Approve proposed",F2147,IF(AND(I2147="Use my price",AND(ISNUMBER(J2147),J2147&gt;0)),J2147,""))))))</f>
        <v/>
      </c>
      <c r="M2147" t="str" s="7">
        <f>IF(AND(AG2147="Yes",OR(I2147="Approve proposed",I2147="Use my price")),"CHECK: protected price kept current",IF(OR(I2147="Unreviewed",I2147=""),"Pending review",IF(I2147="Hold","On hold",IF(I2147="Keep current",IF(ISNUMBER(E2147),"Kept current","CHECK: no confirmed current price"),IF(AH2147&lt;&gt;"Yes","CHECK: source needs review",IF(AND(I2147="Use my price",NOT(AND(ISNUMBER(J2147),J2147&gt;0))),"CHECK: enter a price above zero",IF(NOT(OR(I2147="Approve proposed",I2147="Use my price")),"CHECK: choose a listed decision",IF(OR(NOT(ISNUMBER(L2147)),L2147&lt;=0,NOT(ISNUMBER(Y2147)),Y2147&lt;=0,X2147&gt;=1),"CHECK: price or base unavailable",IF(L2147/(Y2147*(1-X2147))-1&lt;0,"CHECK: price below local base","Ready")))))))))</f>
        <v>On hold</v>
      </c>
      <c r="N2147" s="18">
        <v>37.42</v>
      </c>
      <c r="O2147" s="19">
        <v>0.4</v>
      </c>
      <c r="Q2147" s="20" t="str">
        <f>IF(AND(ISNUMBER(L2147),ISNUMBER(Y2147),Y2147&gt;0,X2147&lt;1),ROUND(L2147/(Y2147*(1-X2147))-1,4),"")</f>
        <v/>
      </c>
      <c r="R2147" s="12">
        <v>0</v>
      </c>
      <c r="S2147" s="13">
        <f>IF(AND(ISNUMBER(E2147),E2147&gt;0,ISNUMBER(F2147)),R2147*(F2147/E2147-1)*(1-'Start Here'!$B$16),0)</f>
        <v>0</v>
      </c>
      <c r="T2147" s="17">
        <f>IF(AND(M2147="Ready",OR(I2147="Approve proposed",AND(I2147="Use my price",AND(ISNUMBER(J2147),J2147&gt;0))),ISNUMBER(L2147),E2147&gt;0),R2147*(L2147/E2147-1)*(1-'Start Here'!$B$16),0)</f>
        <v>0</v>
      </c>
      <c r="U2147" t="str" s="6">
        <v>No confirmed Local Line price/list; local calculation is reference only; Missing local vendor</v>
      </c>
      <c r="V2147" t="str" s="21">
        <v>Yes</v>
      </c>
      <c r="W2147" t="str" s="21">
        <v>No</v>
      </c>
      <c r="X2147" s="22">
        <v>0</v>
      </c>
      <c r="Y2147" s="18">
        <v>26.73</v>
      </c>
      <c r="AB2147" t="str" s="6">
        <v/>
      </c>
      <c r="AC2147" t="str" s="6">
        <v>Local calculation only</v>
      </c>
      <c r="AD2147" s="23">
        <v>1160556</v>
      </c>
      <c r="AE2147" s="23">
        <v>1005875</v>
      </c>
      <c r="AF2147" t="str" s="23">
        <v>1160556:1005875:member</v>
      </c>
      <c r="AG2147" t="str" s="23">
        <v>No</v>
      </c>
      <c r="AH2147" t="str" s="23">
        <v>No</v>
      </c>
      <c r="AI2147" s="18">
        <v>0</v>
      </c>
    </row>
    <row r="2148" ht="32" customHeight="1">
      <c r="A2148" t="str" s="7">
        <v>MISSING VENDOR</v>
      </c>
      <c r="B2148" t="str" s="7">
        <v>Ground Beef &amp; Pork Bundle</v>
      </c>
      <c r="C2148" t="str" s="7">
        <v>(unnamed package)</v>
      </c>
      <c r="D2148" t="str" s="7">
        <v>Guest Basket</v>
      </c>
      <c r="G2148" s="13" t="str">
        <f>IF(AND(ISNUMBER(E2148),ISNUMBER(F2148)),F2148-E2148,"")</f>
        <v/>
      </c>
      <c r="H2148" s="14" t="str">
        <f>IF(AND(ISNUMBER(E2148),E2148&gt;0,ISNUMBER(F2148)),F2148/E2148-1,"")</f>
        <v/>
      </c>
      <c r="I2148" t="str" s="15">
        <v>Hold</v>
      </c>
      <c r="J2148" s="24"/>
      <c r="K2148" t="str" s="15">
        <v/>
      </c>
      <c r="L2148" s="17" t="str">
        <f>IF(AC2148="Local catalog","",IF(AG2148="Yes",IF(ISNUMBER(E2148),E2148,""),IF(I2148="Keep current",IF(ISNUMBER(E2148),E2148,""),IF(AH2148&lt;&gt;"Yes","",IF(I2148="Approve proposed",F2148,IF(AND(I2148="Use my price",AND(ISNUMBER(J2148),J2148&gt;0)),J2148,""))))))</f>
        <v/>
      </c>
      <c r="M2148" t="str" s="7">
        <f>IF(AND(AG2148="Yes",OR(I2148="Approve proposed",I2148="Use my price")),"CHECK: protected price kept current",IF(OR(I2148="Unreviewed",I2148=""),"Pending review",IF(I2148="Hold","On hold",IF(I2148="Keep current",IF(ISNUMBER(E2148),"Kept current","CHECK: no confirmed current price"),IF(AH2148&lt;&gt;"Yes","CHECK: source needs review",IF(AND(I2148="Use my price",NOT(AND(ISNUMBER(J2148),J2148&gt;0))),"CHECK: enter a price above zero",IF(NOT(OR(I2148="Approve proposed",I2148="Use my price")),"CHECK: choose a listed decision",IF(OR(NOT(ISNUMBER(L2148)),L2148&lt;=0,NOT(ISNUMBER(Y2148)),Y2148&lt;=0,X2148&gt;=1),"CHECK: price or base unavailable",IF(L2148/(Y2148*(1-X2148))-1&lt;0,"CHECK: price below local base","Ready")))))))))</f>
        <v>On hold</v>
      </c>
      <c r="N2148" s="18">
        <v>41.43</v>
      </c>
      <c r="O2148" s="19">
        <v>0.55</v>
      </c>
      <c r="Q2148" s="20" t="str">
        <f>IF(AND(ISNUMBER(L2148),ISNUMBER(Y2148),Y2148&gt;0,X2148&lt;1),ROUND(L2148/(Y2148*(1-X2148))-1,4),"")</f>
        <v/>
      </c>
      <c r="R2148" s="12">
        <v>0</v>
      </c>
      <c r="S2148" s="13">
        <f>IF(AND(ISNUMBER(E2148),E2148&gt;0,ISNUMBER(F2148)),R2148*(F2148/E2148-1)*(1-'Start Here'!$B$16),0)</f>
        <v>0</v>
      </c>
      <c r="T2148" s="17">
        <f>IF(AND(M2148="Ready",OR(I2148="Approve proposed",AND(I2148="Use my price",AND(ISNUMBER(J2148),J2148&gt;0))),ISNUMBER(L2148),E2148&gt;0),R2148*(L2148/E2148-1)*(1-'Start Here'!$B$16),0)</f>
        <v>0</v>
      </c>
      <c r="U2148" t="str" s="6">
        <v>No confirmed Local Line price/list; local calculation is reference only; Missing local vendor</v>
      </c>
      <c r="V2148" t="str" s="21">
        <v>Yes</v>
      </c>
      <c r="W2148" t="str" s="21">
        <v>No</v>
      </c>
      <c r="X2148" s="22">
        <v>0</v>
      </c>
      <c r="Y2148" s="18">
        <v>26.73</v>
      </c>
      <c r="AB2148" t="str" s="6">
        <v/>
      </c>
      <c r="AC2148" t="str" s="6">
        <v>Local calculation only</v>
      </c>
      <c r="AD2148" s="23">
        <v>1160556</v>
      </c>
      <c r="AE2148" s="23">
        <v>1005875</v>
      </c>
      <c r="AF2148" t="str" s="23">
        <v>1160556:1005875:guest</v>
      </c>
      <c r="AG2148" t="str" s="23">
        <v>No</v>
      </c>
      <c r="AH2148" t="str" s="23">
        <v>No</v>
      </c>
      <c r="AI2148" s="18">
        <v>0</v>
      </c>
    </row>
    <row r="2149" ht="32" customHeight="1">
      <c r="A2149" t="str" s="7">
        <v>MISSING VENDOR</v>
      </c>
      <c r="B2149" t="str" s="7">
        <v>Ground Beef &amp; Pork Bundle</v>
      </c>
      <c r="C2149" t="str" s="7">
        <v>(unnamed package)</v>
      </c>
      <c r="D2149" t="str" s="7">
        <v>SNAP</v>
      </c>
      <c r="G2149" s="13" t="str">
        <f>IF(AND(ISNUMBER(E2149),ISNUMBER(F2149)),F2149-E2149,"")</f>
        <v/>
      </c>
      <c r="H2149" s="14" t="str">
        <f>IF(AND(ISNUMBER(E2149),E2149&gt;0,ISNUMBER(F2149)),F2149/E2149-1,"")</f>
        <v/>
      </c>
      <c r="I2149" t="str" s="15">
        <v>Hold</v>
      </c>
      <c r="J2149" s="24"/>
      <c r="K2149" t="str" s="15">
        <v/>
      </c>
      <c r="L2149" s="17" t="str">
        <f>IF(AC2149="Local catalog","",IF(AG2149="Yes",IF(ISNUMBER(E2149),E2149,""),IF(I2149="Keep current",IF(ISNUMBER(E2149),E2149,""),IF(AH2149&lt;&gt;"Yes","",IF(I2149="Approve proposed",F2149,IF(AND(I2149="Use my price",AND(ISNUMBER(J2149),J2149&gt;0)),J2149,""))))))</f>
        <v/>
      </c>
      <c r="M2149" t="str" s="7">
        <f>IF(AND(AG2149="Yes",OR(I2149="Approve proposed",I2149="Use my price")),"CHECK: protected price kept current",IF(OR(I2149="Unreviewed",I2149=""),"Pending review",IF(I2149="Hold","On hold",IF(I2149="Keep current",IF(ISNUMBER(E2149),"Kept current","CHECK: no confirmed current price"),IF(AH2149&lt;&gt;"Yes","CHECK: source needs review",IF(AND(I2149="Use my price",NOT(AND(ISNUMBER(J2149),J2149&gt;0))),"CHECK: enter a price above zero",IF(NOT(OR(I2149="Approve proposed",I2149="Use my price")),"CHECK: choose a listed decision",IF(OR(NOT(ISNUMBER(L2149)),L2149&lt;=0,NOT(ISNUMBER(Y2149)),Y2149&lt;=0,X2149&gt;=1),"CHECK: price or base unavailable",IF(L2149/(Y2149*(1-X2149))-1&lt;0,"CHECK: price below local base","Ready")))))))))</f>
        <v>On hold</v>
      </c>
      <c r="N2149" s="18">
        <v>37.42</v>
      </c>
      <c r="O2149" s="19">
        <v>0.4</v>
      </c>
      <c r="Q2149" s="20" t="str">
        <f>IF(AND(ISNUMBER(L2149),ISNUMBER(Y2149),Y2149&gt;0,X2149&lt;1),ROUND(L2149/(Y2149*(1-X2149))-1,4),"")</f>
        <v/>
      </c>
      <c r="R2149" s="12">
        <v>0</v>
      </c>
      <c r="S2149" s="13">
        <f>IF(AND(ISNUMBER(E2149),E2149&gt;0,ISNUMBER(F2149)),R2149*(F2149/E2149-1)*(1-'Start Here'!$B$16),0)</f>
        <v>0</v>
      </c>
      <c r="T2149" s="17">
        <f>IF(AND(M2149="Ready",OR(I2149="Approve proposed",AND(I2149="Use my price",AND(ISNUMBER(J2149),J2149&gt;0))),ISNUMBER(L2149),E2149&gt;0),R2149*(L2149/E2149-1)*(1-'Start Here'!$B$16),0)</f>
        <v>0</v>
      </c>
      <c r="U2149" t="str" s="6">
        <v>SNAP: preserve existing selling price; No confirmed Local Line price/list; local calculation is reference only; Missing local vendor</v>
      </c>
      <c r="V2149" t="str" s="21">
        <v>Yes</v>
      </c>
      <c r="W2149" t="str" s="21">
        <v>No</v>
      </c>
      <c r="X2149" s="22">
        <v>0</v>
      </c>
      <c r="Y2149" s="18">
        <v>26.73</v>
      </c>
      <c r="AB2149" t="str" s="6">
        <v/>
      </c>
      <c r="AC2149" t="str" s="6">
        <v>Local calculation only</v>
      </c>
      <c r="AD2149" s="23">
        <v>1160556</v>
      </c>
      <c r="AE2149" s="23">
        <v>1005875</v>
      </c>
      <c r="AF2149" t="str" s="23">
        <v>1160556:1005875:snap</v>
      </c>
      <c r="AG2149" t="str" s="23">
        <v>Yes</v>
      </c>
      <c r="AH2149" t="str" s="23">
        <v>No</v>
      </c>
      <c r="AI2149" s="18">
        <v>0</v>
      </c>
    </row>
    <row r="2150" ht="32" customHeight="1">
      <c r="A2150" t="str" s="7">
        <v>MISSING VENDOR</v>
      </c>
      <c r="B2150" t="str" s="7">
        <v>Guatemala Cafe Feminino Light Roast Coffee Beans</v>
      </c>
      <c r="C2150" t="str" s="7">
        <v>12 oz bag</v>
      </c>
      <c r="D2150" t="str" s="7">
        <v>Herd Share Members</v>
      </c>
      <c r="E2150" s="12">
        <v>19.6</v>
      </c>
      <c r="F2150" s="13">
        <v>19.6</v>
      </c>
      <c r="G2150" s="13">
        <f>IF(AND(ISNUMBER(E2150),ISNUMBER(F2150)),F2150-E2150,"")</f>
        <v>0</v>
      </c>
      <c r="H2150" s="14">
        <f>IF(AND(ISNUMBER(E2150),E2150&gt;0,ISNUMBER(F2150)),F2150/E2150-1,"")</f>
        <v>0</v>
      </c>
      <c r="I2150" t="str" s="15">
        <v>Hold</v>
      </c>
      <c r="J2150" s="16"/>
      <c r="K2150" t="str" s="15">
        <v/>
      </c>
      <c r="L2150" s="17" t="str">
        <f>IF(AC2150="Local catalog","",IF(AG2150="Yes",IF(ISNUMBER(E2150),E2150,""),IF(I2150="Keep current",IF(ISNUMBER(E2150),E2150,""),IF(AH2150&lt;&gt;"Yes","",IF(I2150="Approve proposed",F2150,IF(AND(I2150="Use my price",AND(ISNUMBER(J2150),J2150&gt;0)),J2150,""))))))</f>
        <v/>
      </c>
      <c r="M2150" t="str" s="7">
        <f>IF(AND(AG2150="Yes",OR(I2150="Approve proposed",I2150="Use my price")),"CHECK: protected price kept current",IF(OR(I2150="Unreviewed",I2150=""),"Pending review",IF(I2150="Hold","On hold",IF(I2150="Keep current",IF(ISNUMBER(E2150),"Kept current","CHECK: no confirmed current price"),IF(AH2150&lt;&gt;"Yes","CHECK: source needs review",IF(AND(I2150="Use my price",NOT(AND(ISNUMBER(J2150),J2150&gt;0))),"CHECK: enter a price above zero",IF(NOT(OR(I2150="Approve proposed",I2150="Use my price")),"CHECK: choose a listed decision",IF(OR(NOT(ISNUMBER(L2150)),L2150&lt;=0,NOT(ISNUMBER(Y2150)),Y2150&lt;=0,X2150&gt;=1),"CHECK: price or base unavailable",IF(L2150/(Y2150*(1-X2150))-1&lt;0,"CHECK: price below local base","Ready")))))))))</f>
        <v>On hold</v>
      </c>
      <c r="N2150" s="18">
        <v>19.6</v>
      </c>
      <c r="O2150" s="19">
        <v>0.4</v>
      </c>
      <c r="P2150" s="14">
        <v>0.4</v>
      </c>
      <c r="Q2150" s="20" t="str">
        <f>IF(AND(ISNUMBER(L2150),ISNUMBER(Y2150),Y2150&gt;0,X2150&lt;1),ROUND(L2150/(Y2150*(1-X2150))-1,4),"")</f>
        <v/>
      </c>
      <c r="R2150" s="12">
        <v>0</v>
      </c>
      <c r="S2150" s="13">
        <f>IF(AND(ISNUMBER(E2150),E2150&gt;0,ISNUMBER(F2150)),R2150*(F2150/E2150-1)*(1-'Start Here'!$B$16),0)</f>
        <v>0</v>
      </c>
      <c r="T2150" s="17">
        <f>IF(AND(M2150="Ready",OR(I2150="Approve proposed",AND(I2150="Use my price",AND(ISNUMBER(J2150),J2150&gt;0))),ISNUMBER(L2150),E2150&gt;0),R2150*(L2150/E2150-1)*(1-'Start Here'!$B$16),0)</f>
        <v>0</v>
      </c>
      <c r="U2150" t="str" s="6">
        <v>Missing local vendor</v>
      </c>
      <c r="V2150" t="str" s="21">
        <v>Yes</v>
      </c>
      <c r="W2150" t="str" s="21">
        <v>No</v>
      </c>
      <c r="X2150" s="22">
        <v>0</v>
      </c>
      <c r="Y2150" s="18">
        <v>14</v>
      </c>
      <c r="AB2150" t="str" s="6">
        <v>2026-10-01 10:41:27 UTC</v>
      </c>
      <c r="AC2150" t="str" s="6">
        <v>Local Line cache</v>
      </c>
      <c r="AD2150" s="23">
        <v>1154521</v>
      </c>
      <c r="AE2150" s="23">
        <v>997778</v>
      </c>
      <c r="AF2150" t="str" s="23">
        <v>1154521:997778:herdShare</v>
      </c>
      <c r="AG2150" t="str" s="23">
        <v>No</v>
      </c>
      <c r="AH2150" t="str" s="23">
        <v>No</v>
      </c>
      <c r="AI2150" s="18">
        <v>0</v>
      </c>
    </row>
    <row r="2151" ht="32" customHeight="1">
      <c r="A2151" t="str" s="7">
        <v>MISSING VENDOR</v>
      </c>
      <c r="B2151" t="str" s="7">
        <v>Guatemala Cafe Feminino Light Roast Coffee Beans</v>
      </c>
      <c r="C2151" t="str" s="7">
        <v>12 oz bag</v>
      </c>
      <c r="D2151" t="str" s="7">
        <v>CSA Members</v>
      </c>
      <c r="G2151" s="13" t="str">
        <f>IF(AND(ISNUMBER(E2151),ISNUMBER(F2151)),F2151-E2151,"")</f>
        <v/>
      </c>
      <c r="H2151" s="14" t="str">
        <f>IF(AND(ISNUMBER(E2151),E2151&gt;0,ISNUMBER(F2151)),F2151/E2151-1,"")</f>
        <v/>
      </c>
      <c r="I2151" t="str" s="15">
        <v>Hold</v>
      </c>
      <c r="J2151" s="24"/>
      <c r="K2151" t="str" s="15">
        <v/>
      </c>
      <c r="L2151" s="17" t="str">
        <f>IF(AC2151="Local catalog","",IF(AG2151="Yes",IF(ISNUMBER(E2151),E2151,""),IF(I2151="Keep current",IF(ISNUMBER(E2151),E2151,""),IF(AH2151&lt;&gt;"Yes","",IF(I2151="Approve proposed",F2151,IF(AND(I2151="Use my price",AND(ISNUMBER(J2151),J2151&gt;0)),J2151,""))))))</f>
        <v/>
      </c>
      <c r="M2151" t="str" s="7">
        <f>IF(AND(AG2151="Yes",OR(I2151="Approve proposed",I2151="Use my price")),"CHECK: protected price kept current",IF(OR(I2151="Unreviewed",I2151=""),"Pending review",IF(I2151="Hold","On hold",IF(I2151="Keep current",IF(ISNUMBER(E2151),"Kept current","CHECK: no confirmed current price"),IF(AH2151&lt;&gt;"Yes","CHECK: source needs review",IF(AND(I2151="Use my price",NOT(AND(ISNUMBER(J2151),J2151&gt;0))),"CHECK: enter a price above zero",IF(NOT(OR(I2151="Approve proposed",I2151="Use my price")),"CHECK: choose a listed decision",IF(OR(NOT(ISNUMBER(L2151)),L2151&lt;=0,NOT(ISNUMBER(Y2151)),Y2151&lt;=0,X2151&gt;=1),"CHECK: price or base unavailable",IF(L2151/(Y2151*(1-X2151))-1&lt;0,"CHECK: price below local base","Ready")))))))))</f>
        <v>On hold</v>
      </c>
      <c r="N2151" s="18">
        <v>19.6</v>
      </c>
      <c r="O2151" s="19">
        <v>0.4</v>
      </c>
      <c r="Q2151" s="20" t="str">
        <f>IF(AND(ISNUMBER(L2151),ISNUMBER(Y2151),Y2151&gt;0,X2151&lt;1),ROUND(L2151/(Y2151*(1-X2151))-1,4),"")</f>
        <v/>
      </c>
      <c r="R2151" s="12">
        <v>0</v>
      </c>
      <c r="S2151" s="13">
        <f>IF(AND(ISNUMBER(E2151),E2151&gt;0,ISNUMBER(F2151)),R2151*(F2151/E2151-1)*(1-'Start Here'!$B$16),0)</f>
        <v>0</v>
      </c>
      <c r="T2151" s="17">
        <f>IF(AND(M2151="Ready",OR(I2151="Approve proposed",AND(I2151="Use my price",AND(ISNUMBER(J2151),J2151&gt;0))),ISNUMBER(L2151),E2151&gt;0),R2151*(L2151/E2151-1)*(1-'Start Here'!$B$16),0)</f>
        <v>0</v>
      </c>
      <c r="U2151" t="str" s="6">
        <v>No confirmed Local Line price/list; local calculation is reference only; Missing local vendor</v>
      </c>
      <c r="V2151" t="str" s="21">
        <v>Yes</v>
      </c>
      <c r="W2151" t="str" s="21">
        <v>No</v>
      </c>
      <c r="X2151" s="22">
        <v>0</v>
      </c>
      <c r="Y2151" s="18">
        <v>14</v>
      </c>
      <c r="AB2151" t="str" s="6">
        <v/>
      </c>
      <c r="AC2151" t="str" s="6">
        <v>Local calculation only</v>
      </c>
      <c r="AD2151" s="23">
        <v>1154521</v>
      </c>
      <c r="AE2151" s="23">
        <v>997778</v>
      </c>
      <c r="AF2151" t="str" s="23">
        <v>1154521:997778:member</v>
      </c>
      <c r="AG2151" t="str" s="23">
        <v>No</v>
      </c>
      <c r="AH2151" t="str" s="23">
        <v>No</v>
      </c>
      <c r="AI2151" s="18">
        <v>0</v>
      </c>
    </row>
    <row r="2152" ht="32" customHeight="1">
      <c r="A2152" t="str" s="7">
        <v>MISSING VENDOR</v>
      </c>
      <c r="B2152" t="str" s="7">
        <v>Guatemala Cafe Feminino Light Roast Coffee Beans</v>
      </c>
      <c r="C2152" t="str" s="7">
        <v>12 oz bag</v>
      </c>
      <c r="D2152" t="str" s="7">
        <v>Guest Basket</v>
      </c>
      <c r="E2152" s="12">
        <v>19.6</v>
      </c>
      <c r="F2152" s="13">
        <v>19.6</v>
      </c>
      <c r="G2152" s="13">
        <f>IF(AND(ISNUMBER(E2152),ISNUMBER(F2152)),F2152-E2152,"")</f>
        <v>0</v>
      </c>
      <c r="H2152" s="14">
        <f>IF(AND(ISNUMBER(E2152),E2152&gt;0,ISNUMBER(F2152)),F2152/E2152-1,"")</f>
        <v>0</v>
      </c>
      <c r="I2152" t="str" s="15">
        <v>Hold</v>
      </c>
      <c r="J2152" s="16"/>
      <c r="K2152" t="str" s="15">
        <v/>
      </c>
      <c r="L2152" s="17" t="str">
        <f>IF(AC2152="Local catalog","",IF(AG2152="Yes",IF(ISNUMBER(E2152),E2152,""),IF(I2152="Keep current",IF(ISNUMBER(E2152),E2152,""),IF(AH2152&lt;&gt;"Yes","",IF(I2152="Approve proposed",F2152,IF(AND(I2152="Use my price",AND(ISNUMBER(J2152),J2152&gt;0)),J2152,""))))))</f>
        <v/>
      </c>
      <c r="M2152" t="str" s="7">
        <f>IF(AND(AG2152="Yes",OR(I2152="Approve proposed",I2152="Use my price")),"CHECK: protected price kept current",IF(OR(I2152="Unreviewed",I2152=""),"Pending review",IF(I2152="Hold","On hold",IF(I2152="Keep current",IF(ISNUMBER(E2152),"Kept current","CHECK: no confirmed current price"),IF(AH2152&lt;&gt;"Yes","CHECK: source needs review",IF(AND(I2152="Use my price",NOT(AND(ISNUMBER(J2152),J2152&gt;0))),"CHECK: enter a price above zero",IF(NOT(OR(I2152="Approve proposed",I2152="Use my price")),"CHECK: choose a listed decision",IF(OR(NOT(ISNUMBER(L2152)),L2152&lt;=0,NOT(ISNUMBER(Y2152)),Y2152&lt;=0,X2152&gt;=1),"CHECK: price or base unavailable",IF(L2152/(Y2152*(1-X2152))-1&lt;0,"CHECK: price below local base","Ready")))))))))</f>
        <v>On hold</v>
      </c>
      <c r="N2152" s="18">
        <v>21.7</v>
      </c>
      <c r="O2152" s="19">
        <v>0.55</v>
      </c>
      <c r="P2152" s="14">
        <v>0.4</v>
      </c>
      <c r="Q2152" s="20" t="str">
        <f>IF(AND(ISNUMBER(L2152),ISNUMBER(Y2152),Y2152&gt;0,X2152&lt;1),ROUND(L2152/(Y2152*(1-X2152))-1,4),"")</f>
        <v/>
      </c>
      <c r="R2152" s="12">
        <v>0</v>
      </c>
      <c r="S2152" s="13">
        <f>IF(AND(ISNUMBER(E2152),E2152&gt;0,ISNUMBER(F2152)),R2152*(F2152/E2152-1)*(1-'Start Here'!$B$16),0)</f>
        <v>0</v>
      </c>
      <c r="T2152" s="17">
        <f>IF(AND(M2152="Ready",OR(I2152="Approve proposed",AND(I2152="Use my price",AND(ISNUMBER(J2152),J2152&gt;0))),ISNUMBER(L2152),E2152&gt;0),R2152*(L2152/E2152-1)*(1-'Start Here'!$B$16),0)</f>
        <v>0</v>
      </c>
      <c r="U2152" t="str" s="6">
        <v>Missing local vendor; Local and Local Line prices differ</v>
      </c>
      <c r="V2152" t="str" s="21">
        <v>Yes</v>
      </c>
      <c r="W2152" t="str" s="21">
        <v>No</v>
      </c>
      <c r="X2152" s="22">
        <v>0</v>
      </c>
      <c r="Y2152" s="18">
        <v>14</v>
      </c>
      <c r="AB2152" t="str" s="6">
        <v>2026-10-01 10:41:27 UTC</v>
      </c>
      <c r="AC2152" t="str" s="6">
        <v>Local Line cache</v>
      </c>
      <c r="AD2152" s="23">
        <v>1154521</v>
      </c>
      <c r="AE2152" s="23">
        <v>997778</v>
      </c>
      <c r="AF2152" t="str" s="23">
        <v>1154521:997778:guest</v>
      </c>
      <c r="AG2152" t="str" s="23">
        <v>No</v>
      </c>
      <c r="AH2152" t="str" s="23">
        <v>No</v>
      </c>
      <c r="AI2152" s="18">
        <v>0</v>
      </c>
    </row>
    <row r="2153" ht="32" customHeight="1">
      <c r="A2153" t="str" s="7">
        <v>MISSING VENDOR</v>
      </c>
      <c r="B2153" t="str" s="7">
        <v>Guatemala Cafe Feminino Light Roast Coffee Beans</v>
      </c>
      <c r="C2153" t="str" s="7">
        <v>12 oz bag</v>
      </c>
      <c r="D2153" t="str" s="7">
        <v>SNAP</v>
      </c>
      <c r="E2153" s="12">
        <v>19.6</v>
      </c>
      <c r="F2153" s="13">
        <v>19.6</v>
      </c>
      <c r="G2153" s="13">
        <f>IF(AND(ISNUMBER(E2153),ISNUMBER(F2153)),F2153-E2153,"")</f>
        <v>0</v>
      </c>
      <c r="H2153" s="14">
        <f>IF(AND(ISNUMBER(E2153),E2153&gt;0,ISNUMBER(F2153)),F2153/E2153-1,"")</f>
        <v>0</v>
      </c>
      <c r="I2153" t="str" s="15">
        <v>Keep current</v>
      </c>
      <c r="J2153" s="16"/>
      <c r="K2153" t="str" s="15">
        <v/>
      </c>
      <c r="L2153" s="17">
        <f>IF(AC2153="Local catalog","",IF(AG2153="Yes",IF(ISNUMBER(E2153),E2153,""),IF(I2153="Keep current",IF(ISNUMBER(E2153),E2153,""),IF(AH2153&lt;&gt;"Yes","",IF(I2153="Approve proposed",F2153,IF(AND(I2153="Use my price",AND(ISNUMBER(J2153),J2153&gt;0)),J2153,""))))))</f>
        <v>19.6</v>
      </c>
      <c r="M2153" t="str" s="7">
        <f>IF(AND(AG2153="Yes",OR(I2153="Approve proposed",I2153="Use my price")),"CHECK: protected price kept current",IF(OR(I2153="Unreviewed",I2153=""),"Pending review",IF(I2153="Hold","On hold",IF(I2153="Keep current",IF(ISNUMBER(E2153),"Kept current","CHECK: no confirmed current price"),IF(AH2153&lt;&gt;"Yes","CHECK: source needs review",IF(AND(I2153="Use my price",NOT(AND(ISNUMBER(J2153),J2153&gt;0))),"CHECK: enter a price above zero",IF(NOT(OR(I2153="Approve proposed",I2153="Use my price")),"CHECK: choose a listed decision",IF(OR(NOT(ISNUMBER(L2153)),L2153&lt;=0,NOT(ISNUMBER(Y2153)),Y2153&lt;=0,X2153&gt;=1),"CHECK: price or base unavailable",IF(L2153/(Y2153*(1-X2153))-1&lt;0,"CHECK: price below local base","Ready")))))))))</f>
        <v>Kept current</v>
      </c>
      <c r="N2153" s="18">
        <v>19.6</v>
      </c>
      <c r="O2153" s="19">
        <v>0.4</v>
      </c>
      <c r="P2153" s="14">
        <v>0.4</v>
      </c>
      <c r="Q2153" s="20">
        <f>IF(AND(ISNUMBER(L2153),ISNUMBER(Y2153),Y2153&gt;0,X2153&lt;1),ROUND(L2153/(Y2153*(1-X2153))-1,4),"")</f>
        <v>0.4</v>
      </c>
      <c r="R2153" s="12">
        <v>0</v>
      </c>
      <c r="S2153" s="13">
        <f>IF(AND(ISNUMBER(E2153),E2153&gt;0,ISNUMBER(F2153)),R2153*(F2153/E2153-1)*(1-'Start Here'!$B$16),0)</f>
        <v>0</v>
      </c>
      <c r="T2153" s="17">
        <f>IF(AND(M2153="Ready",OR(I2153="Approve proposed",AND(I2153="Use my price",AND(ISNUMBER(J2153),J2153&gt;0))),ISNUMBER(L2153),E2153&gt;0),R2153*(L2153/E2153-1)*(1-'Start Here'!$B$16),0)</f>
        <v>0</v>
      </c>
      <c r="U2153" t="str" s="6">
        <v>SNAP: preserve existing selling price; Missing local vendor</v>
      </c>
      <c r="V2153" t="str" s="21">
        <v>Yes</v>
      </c>
      <c r="W2153" t="str" s="21">
        <v>No</v>
      </c>
      <c r="X2153" s="22">
        <v>0</v>
      </c>
      <c r="Y2153" s="18">
        <v>14</v>
      </c>
      <c r="AB2153" t="str" s="6">
        <v>2026-10-01 10:41:27 UTC</v>
      </c>
      <c r="AC2153" t="str" s="6">
        <v>Local Line cache</v>
      </c>
      <c r="AD2153" s="23">
        <v>1154521</v>
      </c>
      <c r="AE2153" s="23">
        <v>997778</v>
      </c>
      <c r="AF2153" t="str" s="23">
        <v>1154521:997778:snap</v>
      </c>
      <c r="AG2153" t="str" s="23">
        <v>Yes</v>
      </c>
      <c r="AH2153" t="str" s="23">
        <v>No</v>
      </c>
      <c r="AI2153" s="18">
        <v>0</v>
      </c>
    </row>
    <row r="2154" ht="32" customHeight="1">
      <c r="A2154" t="str" s="7">
        <v>MISSING VENDOR</v>
      </c>
      <c r="B2154" t="str" s="7">
        <v>Guatemala Cafe Feminino Light Roast Ground Coffee</v>
      </c>
      <c r="C2154" t="str" s="7">
        <v>12 oz bag</v>
      </c>
      <c r="D2154" t="str" s="7">
        <v>Herd Share Members</v>
      </c>
      <c r="E2154" s="12">
        <v>19.6</v>
      </c>
      <c r="F2154" s="13">
        <v>19.6</v>
      </c>
      <c r="G2154" s="13">
        <f>IF(AND(ISNUMBER(E2154),ISNUMBER(F2154)),F2154-E2154,"")</f>
        <v>0</v>
      </c>
      <c r="H2154" s="14">
        <f>IF(AND(ISNUMBER(E2154),E2154&gt;0,ISNUMBER(F2154)),F2154/E2154-1,"")</f>
        <v>0</v>
      </c>
      <c r="I2154" t="str" s="15">
        <v>Hold</v>
      </c>
      <c r="J2154" s="16"/>
      <c r="K2154" t="str" s="15">
        <v/>
      </c>
      <c r="L2154" s="17" t="str">
        <f>IF(AC2154="Local catalog","",IF(AG2154="Yes",IF(ISNUMBER(E2154),E2154,""),IF(I2154="Keep current",IF(ISNUMBER(E2154),E2154,""),IF(AH2154&lt;&gt;"Yes","",IF(I2154="Approve proposed",F2154,IF(AND(I2154="Use my price",AND(ISNUMBER(J2154),J2154&gt;0)),J2154,""))))))</f>
        <v/>
      </c>
      <c r="M2154" t="str" s="7">
        <f>IF(AND(AG2154="Yes",OR(I2154="Approve proposed",I2154="Use my price")),"CHECK: protected price kept current",IF(OR(I2154="Unreviewed",I2154=""),"Pending review",IF(I2154="Hold","On hold",IF(I2154="Keep current",IF(ISNUMBER(E2154),"Kept current","CHECK: no confirmed current price"),IF(AH2154&lt;&gt;"Yes","CHECK: source needs review",IF(AND(I2154="Use my price",NOT(AND(ISNUMBER(J2154),J2154&gt;0))),"CHECK: enter a price above zero",IF(NOT(OR(I2154="Approve proposed",I2154="Use my price")),"CHECK: choose a listed decision",IF(OR(NOT(ISNUMBER(L2154)),L2154&lt;=0,NOT(ISNUMBER(Y2154)),Y2154&lt;=0,X2154&gt;=1),"CHECK: price or base unavailable",IF(L2154/(Y2154*(1-X2154))-1&lt;0,"CHECK: price below local base","Ready")))))))))</f>
        <v>On hold</v>
      </c>
      <c r="N2154" s="18">
        <v>19.6</v>
      </c>
      <c r="O2154" s="19">
        <v>0.4</v>
      </c>
      <c r="P2154" s="14">
        <v>0.4</v>
      </c>
      <c r="Q2154" s="20" t="str">
        <f>IF(AND(ISNUMBER(L2154),ISNUMBER(Y2154),Y2154&gt;0,X2154&lt;1),ROUND(L2154/(Y2154*(1-X2154))-1,4),"")</f>
        <v/>
      </c>
      <c r="R2154" s="12">
        <v>0</v>
      </c>
      <c r="S2154" s="13">
        <f>IF(AND(ISNUMBER(E2154),E2154&gt;0,ISNUMBER(F2154)),R2154*(F2154/E2154-1)*(1-'Start Here'!$B$16),0)</f>
        <v>0</v>
      </c>
      <c r="T2154" s="17">
        <f>IF(AND(M2154="Ready",OR(I2154="Approve proposed",AND(I2154="Use my price",AND(ISNUMBER(J2154),J2154&gt;0))),ISNUMBER(L2154),E2154&gt;0),R2154*(L2154/E2154-1)*(1-'Start Here'!$B$16),0)</f>
        <v>0</v>
      </c>
      <c r="U2154" t="str" s="6">
        <v>Missing local vendor</v>
      </c>
      <c r="V2154" t="str" s="21">
        <v>Yes</v>
      </c>
      <c r="W2154" t="str" s="21">
        <v>No</v>
      </c>
      <c r="X2154" s="22">
        <v>0</v>
      </c>
      <c r="Y2154" s="18">
        <v>14</v>
      </c>
      <c r="AB2154" t="str" s="6">
        <v>2026-10-01 10:41:27 UTC</v>
      </c>
      <c r="AC2154" t="str" s="6">
        <v>Local Line cache</v>
      </c>
      <c r="AD2154" s="23">
        <v>1154522</v>
      </c>
      <c r="AE2154" s="23">
        <v>997779</v>
      </c>
      <c r="AF2154" t="str" s="23">
        <v>1154522:997779:herdShare</v>
      </c>
      <c r="AG2154" t="str" s="23">
        <v>No</v>
      </c>
      <c r="AH2154" t="str" s="23">
        <v>No</v>
      </c>
      <c r="AI2154" s="18">
        <v>0</v>
      </c>
    </row>
    <row r="2155" ht="32" customHeight="1">
      <c r="A2155" t="str" s="7">
        <v>MISSING VENDOR</v>
      </c>
      <c r="B2155" t="str" s="7">
        <v>Guatemala Cafe Feminino Light Roast Ground Coffee</v>
      </c>
      <c r="C2155" t="str" s="7">
        <v>12 oz bag</v>
      </c>
      <c r="D2155" t="str" s="7">
        <v>CSA Members</v>
      </c>
      <c r="G2155" s="13" t="str">
        <f>IF(AND(ISNUMBER(E2155),ISNUMBER(F2155)),F2155-E2155,"")</f>
        <v/>
      </c>
      <c r="H2155" s="14" t="str">
        <f>IF(AND(ISNUMBER(E2155),E2155&gt;0,ISNUMBER(F2155)),F2155/E2155-1,"")</f>
        <v/>
      </c>
      <c r="I2155" t="str" s="15">
        <v>Hold</v>
      </c>
      <c r="J2155" s="24"/>
      <c r="K2155" t="str" s="15">
        <v/>
      </c>
      <c r="L2155" s="17" t="str">
        <f>IF(AC2155="Local catalog","",IF(AG2155="Yes",IF(ISNUMBER(E2155),E2155,""),IF(I2155="Keep current",IF(ISNUMBER(E2155),E2155,""),IF(AH2155&lt;&gt;"Yes","",IF(I2155="Approve proposed",F2155,IF(AND(I2155="Use my price",AND(ISNUMBER(J2155),J2155&gt;0)),J2155,""))))))</f>
        <v/>
      </c>
      <c r="M2155" t="str" s="7">
        <f>IF(AND(AG2155="Yes",OR(I2155="Approve proposed",I2155="Use my price")),"CHECK: protected price kept current",IF(OR(I2155="Unreviewed",I2155=""),"Pending review",IF(I2155="Hold","On hold",IF(I2155="Keep current",IF(ISNUMBER(E2155),"Kept current","CHECK: no confirmed current price"),IF(AH2155&lt;&gt;"Yes","CHECK: source needs review",IF(AND(I2155="Use my price",NOT(AND(ISNUMBER(J2155),J2155&gt;0))),"CHECK: enter a price above zero",IF(NOT(OR(I2155="Approve proposed",I2155="Use my price")),"CHECK: choose a listed decision",IF(OR(NOT(ISNUMBER(L2155)),L2155&lt;=0,NOT(ISNUMBER(Y2155)),Y2155&lt;=0,X2155&gt;=1),"CHECK: price or base unavailable",IF(L2155/(Y2155*(1-X2155))-1&lt;0,"CHECK: price below local base","Ready")))))))))</f>
        <v>On hold</v>
      </c>
      <c r="N2155" s="18">
        <v>19.6</v>
      </c>
      <c r="O2155" s="19">
        <v>0.4</v>
      </c>
      <c r="Q2155" s="20" t="str">
        <f>IF(AND(ISNUMBER(L2155),ISNUMBER(Y2155),Y2155&gt;0,X2155&lt;1),ROUND(L2155/(Y2155*(1-X2155))-1,4),"")</f>
        <v/>
      </c>
      <c r="R2155" s="12">
        <v>0</v>
      </c>
      <c r="S2155" s="13">
        <f>IF(AND(ISNUMBER(E2155),E2155&gt;0,ISNUMBER(F2155)),R2155*(F2155/E2155-1)*(1-'Start Here'!$B$16),0)</f>
        <v>0</v>
      </c>
      <c r="T2155" s="17">
        <f>IF(AND(M2155="Ready",OR(I2155="Approve proposed",AND(I2155="Use my price",AND(ISNUMBER(J2155),J2155&gt;0))),ISNUMBER(L2155),E2155&gt;0),R2155*(L2155/E2155-1)*(1-'Start Here'!$B$16),0)</f>
        <v>0</v>
      </c>
      <c r="U2155" t="str" s="6">
        <v>No confirmed Local Line price/list; local calculation is reference only; Missing local vendor</v>
      </c>
      <c r="V2155" t="str" s="21">
        <v>Yes</v>
      </c>
      <c r="W2155" t="str" s="21">
        <v>No</v>
      </c>
      <c r="X2155" s="22">
        <v>0</v>
      </c>
      <c r="Y2155" s="18">
        <v>14</v>
      </c>
      <c r="AB2155" t="str" s="6">
        <v/>
      </c>
      <c r="AC2155" t="str" s="6">
        <v>Local calculation only</v>
      </c>
      <c r="AD2155" s="23">
        <v>1154522</v>
      </c>
      <c r="AE2155" s="23">
        <v>997779</v>
      </c>
      <c r="AF2155" t="str" s="23">
        <v>1154522:997779:member</v>
      </c>
      <c r="AG2155" t="str" s="23">
        <v>No</v>
      </c>
      <c r="AH2155" t="str" s="23">
        <v>No</v>
      </c>
      <c r="AI2155" s="18">
        <v>0</v>
      </c>
    </row>
    <row r="2156" ht="32" customHeight="1">
      <c r="A2156" t="str" s="7">
        <v>MISSING VENDOR</v>
      </c>
      <c r="B2156" t="str" s="7">
        <v>Guatemala Cafe Feminino Light Roast Ground Coffee</v>
      </c>
      <c r="C2156" t="str" s="7">
        <v>12 oz bag</v>
      </c>
      <c r="D2156" t="str" s="7">
        <v>Guest Basket</v>
      </c>
      <c r="E2156" s="12">
        <v>19.6</v>
      </c>
      <c r="F2156" s="13">
        <v>19.6</v>
      </c>
      <c r="G2156" s="13">
        <f>IF(AND(ISNUMBER(E2156),ISNUMBER(F2156)),F2156-E2156,"")</f>
        <v>0</v>
      </c>
      <c r="H2156" s="14">
        <f>IF(AND(ISNUMBER(E2156),E2156&gt;0,ISNUMBER(F2156)),F2156/E2156-1,"")</f>
        <v>0</v>
      </c>
      <c r="I2156" t="str" s="15">
        <v>Hold</v>
      </c>
      <c r="J2156" s="16"/>
      <c r="K2156" t="str" s="15">
        <v/>
      </c>
      <c r="L2156" s="17" t="str">
        <f>IF(AC2156="Local catalog","",IF(AG2156="Yes",IF(ISNUMBER(E2156),E2156,""),IF(I2156="Keep current",IF(ISNUMBER(E2156),E2156,""),IF(AH2156&lt;&gt;"Yes","",IF(I2156="Approve proposed",F2156,IF(AND(I2156="Use my price",AND(ISNUMBER(J2156),J2156&gt;0)),J2156,""))))))</f>
        <v/>
      </c>
      <c r="M2156" t="str" s="7">
        <f>IF(AND(AG2156="Yes",OR(I2156="Approve proposed",I2156="Use my price")),"CHECK: protected price kept current",IF(OR(I2156="Unreviewed",I2156=""),"Pending review",IF(I2156="Hold","On hold",IF(I2156="Keep current",IF(ISNUMBER(E2156),"Kept current","CHECK: no confirmed current price"),IF(AH2156&lt;&gt;"Yes","CHECK: source needs review",IF(AND(I2156="Use my price",NOT(AND(ISNUMBER(J2156),J2156&gt;0))),"CHECK: enter a price above zero",IF(NOT(OR(I2156="Approve proposed",I2156="Use my price")),"CHECK: choose a listed decision",IF(OR(NOT(ISNUMBER(L2156)),L2156&lt;=0,NOT(ISNUMBER(Y2156)),Y2156&lt;=0,X2156&gt;=1),"CHECK: price or base unavailable",IF(L2156/(Y2156*(1-X2156))-1&lt;0,"CHECK: price below local base","Ready")))))))))</f>
        <v>On hold</v>
      </c>
      <c r="N2156" s="18">
        <v>21.7</v>
      </c>
      <c r="O2156" s="19">
        <v>0.55</v>
      </c>
      <c r="P2156" s="14">
        <v>0.4</v>
      </c>
      <c r="Q2156" s="20" t="str">
        <f>IF(AND(ISNUMBER(L2156),ISNUMBER(Y2156),Y2156&gt;0,X2156&lt;1),ROUND(L2156/(Y2156*(1-X2156))-1,4),"")</f>
        <v/>
      </c>
      <c r="R2156" s="12">
        <v>0</v>
      </c>
      <c r="S2156" s="13">
        <f>IF(AND(ISNUMBER(E2156),E2156&gt;0,ISNUMBER(F2156)),R2156*(F2156/E2156-1)*(1-'Start Here'!$B$16),0)</f>
        <v>0</v>
      </c>
      <c r="T2156" s="17">
        <f>IF(AND(M2156="Ready",OR(I2156="Approve proposed",AND(I2156="Use my price",AND(ISNUMBER(J2156),J2156&gt;0))),ISNUMBER(L2156),E2156&gt;0),R2156*(L2156/E2156-1)*(1-'Start Here'!$B$16),0)</f>
        <v>0</v>
      </c>
      <c r="U2156" t="str" s="6">
        <v>Missing local vendor; Local and Local Line prices differ</v>
      </c>
      <c r="V2156" t="str" s="21">
        <v>Yes</v>
      </c>
      <c r="W2156" t="str" s="21">
        <v>No</v>
      </c>
      <c r="X2156" s="22">
        <v>0</v>
      </c>
      <c r="Y2156" s="18">
        <v>14</v>
      </c>
      <c r="AB2156" t="str" s="6">
        <v>2026-10-01 10:41:27 UTC</v>
      </c>
      <c r="AC2156" t="str" s="6">
        <v>Local Line cache</v>
      </c>
      <c r="AD2156" s="23">
        <v>1154522</v>
      </c>
      <c r="AE2156" s="23">
        <v>997779</v>
      </c>
      <c r="AF2156" t="str" s="23">
        <v>1154522:997779:guest</v>
      </c>
      <c r="AG2156" t="str" s="23">
        <v>No</v>
      </c>
      <c r="AH2156" t="str" s="23">
        <v>No</v>
      </c>
      <c r="AI2156" s="18">
        <v>0</v>
      </c>
    </row>
    <row r="2157" ht="32" customHeight="1">
      <c r="A2157" t="str" s="7">
        <v>MISSING VENDOR</v>
      </c>
      <c r="B2157" t="str" s="7">
        <v>Guatemala Cafe Feminino Light Roast Ground Coffee</v>
      </c>
      <c r="C2157" t="str" s="7">
        <v>12 oz bag</v>
      </c>
      <c r="D2157" t="str" s="7">
        <v>SNAP</v>
      </c>
      <c r="E2157" s="12">
        <v>19.6</v>
      </c>
      <c r="F2157" s="13">
        <v>19.6</v>
      </c>
      <c r="G2157" s="13">
        <f>IF(AND(ISNUMBER(E2157),ISNUMBER(F2157)),F2157-E2157,"")</f>
        <v>0</v>
      </c>
      <c r="H2157" s="14">
        <f>IF(AND(ISNUMBER(E2157),E2157&gt;0,ISNUMBER(F2157)),F2157/E2157-1,"")</f>
        <v>0</v>
      </c>
      <c r="I2157" t="str" s="15">
        <v>Keep current</v>
      </c>
      <c r="J2157" s="16"/>
      <c r="K2157" t="str" s="15">
        <v/>
      </c>
      <c r="L2157" s="17">
        <f>IF(AC2157="Local catalog","",IF(AG2157="Yes",IF(ISNUMBER(E2157),E2157,""),IF(I2157="Keep current",IF(ISNUMBER(E2157),E2157,""),IF(AH2157&lt;&gt;"Yes","",IF(I2157="Approve proposed",F2157,IF(AND(I2157="Use my price",AND(ISNUMBER(J2157),J2157&gt;0)),J2157,""))))))</f>
        <v>19.6</v>
      </c>
      <c r="M2157" t="str" s="7">
        <f>IF(AND(AG2157="Yes",OR(I2157="Approve proposed",I2157="Use my price")),"CHECK: protected price kept current",IF(OR(I2157="Unreviewed",I2157=""),"Pending review",IF(I2157="Hold","On hold",IF(I2157="Keep current",IF(ISNUMBER(E2157),"Kept current","CHECK: no confirmed current price"),IF(AH2157&lt;&gt;"Yes","CHECK: source needs review",IF(AND(I2157="Use my price",NOT(AND(ISNUMBER(J2157),J2157&gt;0))),"CHECK: enter a price above zero",IF(NOT(OR(I2157="Approve proposed",I2157="Use my price")),"CHECK: choose a listed decision",IF(OR(NOT(ISNUMBER(L2157)),L2157&lt;=0,NOT(ISNUMBER(Y2157)),Y2157&lt;=0,X2157&gt;=1),"CHECK: price or base unavailable",IF(L2157/(Y2157*(1-X2157))-1&lt;0,"CHECK: price below local base","Ready")))))))))</f>
        <v>Kept current</v>
      </c>
      <c r="N2157" s="18">
        <v>19.6</v>
      </c>
      <c r="O2157" s="19">
        <v>0.4</v>
      </c>
      <c r="P2157" s="14">
        <v>0.4</v>
      </c>
      <c r="Q2157" s="20">
        <f>IF(AND(ISNUMBER(L2157),ISNUMBER(Y2157),Y2157&gt;0,X2157&lt;1),ROUND(L2157/(Y2157*(1-X2157))-1,4),"")</f>
        <v>0.4</v>
      </c>
      <c r="R2157" s="12">
        <v>0</v>
      </c>
      <c r="S2157" s="13">
        <f>IF(AND(ISNUMBER(E2157),E2157&gt;0,ISNUMBER(F2157)),R2157*(F2157/E2157-1)*(1-'Start Here'!$B$16),0)</f>
        <v>0</v>
      </c>
      <c r="T2157" s="17">
        <f>IF(AND(M2157="Ready",OR(I2157="Approve proposed",AND(I2157="Use my price",AND(ISNUMBER(J2157),J2157&gt;0))),ISNUMBER(L2157),E2157&gt;0),R2157*(L2157/E2157-1)*(1-'Start Here'!$B$16),0)</f>
        <v>0</v>
      </c>
      <c r="U2157" t="str" s="6">
        <v>SNAP: preserve existing selling price; Missing local vendor</v>
      </c>
      <c r="V2157" t="str" s="21">
        <v>Yes</v>
      </c>
      <c r="W2157" t="str" s="21">
        <v>No</v>
      </c>
      <c r="X2157" s="22">
        <v>0</v>
      </c>
      <c r="Y2157" s="18">
        <v>14</v>
      </c>
      <c r="AB2157" t="str" s="6">
        <v>2026-10-01 10:41:27 UTC</v>
      </c>
      <c r="AC2157" t="str" s="6">
        <v>Local Line cache</v>
      </c>
      <c r="AD2157" s="23">
        <v>1154522</v>
      </c>
      <c r="AE2157" s="23">
        <v>997779</v>
      </c>
      <c r="AF2157" t="str" s="23">
        <v>1154522:997779:snap</v>
      </c>
      <c r="AG2157" t="str" s="23">
        <v>Yes</v>
      </c>
      <c r="AH2157" t="str" s="23">
        <v>No</v>
      </c>
      <c r="AI2157" s="18">
        <v>0</v>
      </c>
    </row>
    <row r="2158" ht="32" customHeight="1">
      <c r="A2158" t="str" s="7">
        <v>MISSING VENDOR</v>
      </c>
      <c r="B2158" t="str" s="7">
        <v>Guatemala Xuj Kape Light Roast Coffee Beans</v>
      </c>
      <c r="C2158" t="str" s="7">
        <v>12 oz bag</v>
      </c>
      <c r="D2158" t="str" s="7">
        <v>Herd Share Members</v>
      </c>
      <c r="E2158" s="12">
        <v>16.8</v>
      </c>
      <c r="F2158" s="13">
        <v>16.8</v>
      </c>
      <c r="G2158" s="13">
        <f>IF(AND(ISNUMBER(E2158),ISNUMBER(F2158)),F2158-E2158,"")</f>
        <v>0</v>
      </c>
      <c r="H2158" s="14">
        <f>IF(AND(ISNUMBER(E2158),E2158&gt;0,ISNUMBER(F2158)),F2158/E2158-1,"")</f>
        <v>0</v>
      </c>
      <c r="I2158" t="str" s="15">
        <v>Hold</v>
      </c>
      <c r="J2158" s="16"/>
      <c r="K2158" t="str" s="15">
        <v/>
      </c>
      <c r="L2158" s="17" t="str">
        <f>IF(AC2158="Local catalog","",IF(AG2158="Yes",IF(ISNUMBER(E2158),E2158,""),IF(I2158="Keep current",IF(ISNUMBER(E2158),E2158,""),IF(AH2158&lt;&gt;"Yes","",IF(I2158="Approve proposed",F2158,IF(AND(I2158="Use my price",AND(ISNUMBER(J2158),J2158&gt;0)),J2158,""))))))</f>
        <v/>
      </c>
      <c r="M2158" t="str" s="7">
        <f>IF(AND(AG2158="Yes",OR(I2158="Approve proposed",I2158="Use my price")),"CHECK: protected price kept current",IF(OR(I2158="Unreviewed",I2158=""),"Pending review",IF(I2158="Hold","On hold",IF(I2158="Keep current",IF(ISNUMBER(E2158),"Kept current","CHECK: no confirmed current price"),IF(AH2158&lt;&gt;"Yes","CHECK: source needs review",IF(AND(I2158="Use my price",NOT(AND(ISNUMBER(J2158),J2158&gt;0))),"CHECK: enter a price above zero",IF(NOT(OR(I2158="Approve proposed",I2158="Use my price")),"CHECK: choose a listed decision",IF(OR(NOT(ISNUMBER(L2158)),L2158&lt;=0,NOT(ISNUMBER(Y2158)),Y2158&lt;=0,X2158&gt;=1),"CHECK: price or base unavailable",IF(L2158/(Y2158*(1-X2158))-1&lt;0,"CHECK: price below local base","Ready")))))))))</f>
        <v>On hold</v>
      </c>
      <c r="N2158" s="18">
        <v>16.8</v>
      </c>
      <c r="O2158" s="19">
        <v>0.4</v>
      </c>
      <c r="P2158" s="14">
        <v>0.4</v>
      </c>
      <c r="Q2158" s="20" t="str">
        <f>IF(AND(ISNUMBER(L2158),ISNUMBER(Y2158),Y2158&gt;0,X2158&lt;1),ROUND(L2158/(Y2158*(1-X2158))-1,4),"")</f>
        <v/>
      </c>
      <c r="R2158" s="12">
        <v>0</v>
      </c>
      <c r="S2158" s="13">
        <f>IF(AND(ISNUMBER(E2158),E2158&gt;0,ISNUMBER(F2158)),R2158*(F2158/E2158-1)*(1-'Start Here'!$B$16),0)</f>
        <v>0</v>
      </c>
      <c r="T2158" s="17">
        <f>IF(AND(M2158="Ready",OR(I2158="Approve proposed",AND(I2158="Use my price",AND(ISNUMBER(J2158),J2158&gt;0))),ISNUMBER(L2158),E2158&gt;0),R2158*(L2158/E2158-1)*(1-'Start Here'!$B$16),0)</f>
        <v>0</v>
      </c>
      <c r="U2158" t="str" s="6">
        <v>Missing local vendor; Currently hidden; do not activate automatically</v>
      </c>
      <c r="V2158" t="str" s="21">
        <v>No</v>
      </c>
      <c r="W2158" t="str" s="21">
        <v>No</v>
      </c>
      <c r="X2158" s="22">
        <v>0</v>
      </c>
      <c r="Y2158" s="18">
        <v>12</v>
      </c>
      <c r="AB2158" t="str" s="6">
        <v>2026-10-01 10:41:27 UTC</v>
      </c>
      <c r="AC2158" t="str" s="6">
        <v>Local Line cache</v>
      </c>
      <c r="AD2158" s="23">
        <v>1140514</v>
      </c>
      <c r="AE2158" s="23">
        <v>978736</v>
      </c>
      <c r="AF2158" t="str" s="23">
        <v>1140514:978736:herdShare</v>
      </c>
      <c r="AG2158" t="str" s="23">
        <v>No</v>
      </c>
      <c r="AH2158" t="str" s="23">
        <v>No</v>
      </c>
      <c r="AI2158" s="18">
        <v>0</v>
      </c>
    </row>
    <row r="2159" ht="32" customHeight="1">
      <c r="A2159" t="str" s="7">
        <v>MISSING VENDOR</v>
      </c>
      <c r="B2159" t="str" s="7">
        <v>Guatemala Xuj Kape Light Roast Coffee Beans</v>
      </c>
      <c r="C2159" t="str" s="7">
        <v>12 oz bag</v>
      </c>
      <c r="D2159" t="str" s="7">
        <v>CSA Members</v>
      </c>
      <c r="G2159" s="13" t="str">
        <f>IF(AND(ISNUMBER(E2159),ISNUMBER(F2159)),F2159-E2159,"")</f>
        <v/>
      </c>
      <c r="H2159" s="14" t="str">
        <f>IF(AND(ISNUMBER(E2159),E2159&gt;0,ISNUMBER(F2159)),F2159/E2159-1,"")</f>
        <v/>
      </c>
      <c r="I2159" t="str" s="15">
        <v>Hold</v>
      </c>
      <c r="J2159" s="24"/>
      <c r="K2159" t="str" s="15">
        <v/>
      </c>
      <c r="L2159" s="17" t="str">
        <f>IF(AC2159="Local catalog","",IF(AG2159="Yes",IF(ISNUMBER(E2159),E2159,""),IF(I2159="Keep current",IF(ISNUMBER(E2159),E2159,""),IF(AH2159&lt;&gt;"Yes","",IF(I2159="Approve proposed",F2159,IF(AND(I2159="Use my price",AND(ISNUMBER(J2159),J2159&gt;0)),J2159,""))))))</f>
        <v/>
      </c>
      <c r="M2159" t="str" s="7">
        <f>IF(AND(AG2159="Yes",OR(I2159="Approve proposed",I2159="Use my price")),"CHECK: protected price kept current",IF(OR(I2159="Unreviewed",I2159=""),"Pending review",IF(I2159="Hold","On hold",IF(I2159="Keep current",IF(ISNUMBER(E2159),"Kept current","CHECK: no confirmed current price"),IF(AH2159&lt;&gt;"Yes","CHECK: source needs review",IF(AND(I2159="Use my price",NOT(AND(ISNUMBER(J2159),J2159&gt;0))),"CHECK: enter a price above zero",IF(NOT(OR(I2159="Approve proposed",I2159="Use my price")),"CHECK: choose a listed decision",IF(OR(NOT(ISNUMBER(L2159)),L2159&lt;=0,NOT(ISNUMBER(Y2159)),Y2159&lt;=0,X2159&gt;=1),"CHECK: price or base unavailable",IF(L2159/(Y2159*(1-X2159))-1&lt;0,"CHECK: price below local base","Ready")))))))))</f>
        <v>On hold</v>
      </c>
      <c r="N2159" s="18">
        <v>16.8</v>
      </c>
      <c r="O2159" s="19">
        <v>0.4</v>
      </c>
      <c r="Q2159" s="20" t="str">
        <f>IF(AND(ISNUMBER(L2159),ISNUMBER(Y2159),Y2159&gt;0,X2159&lt;1),ROUND(L2159/(Y2159*(1-X2159))-1,4),"")</f>
        <v/>
      </c>
      <c r="R2159" s="12">
        <v>0</v>
      </c>
      <c r="S2159" s="13">
        <f>IF(AND(ISNUMBER(E2159),E2159&gt;0,ISNUMBER(F2159)),R2159*(F2159/E2159-1)*(1-'Start Here'!$B$16),0)</f>
        <v>0</v>
      </c>
      <c r="T2159" s="17">
        <f>IF(AND(M2159="Ready",OR(I2159="Approve proposed",AND(I2159="Use my price",AND(ISNUMBER(J2159),J2159&gt;0))),ISNUMBER(L2159),E2159&gt;0),R2159*(L2159/E2159-1)*(1-'Start Here'!$B$16),0)</f>
        <v>0</v>
      </c>
      <c r="U2159" t="str" s="6">
        <v>No confirmed Local Line price/list; local calculation is reference only; Missing local vendor; Currently hidden; do not activate automatically</v>
      </c>
      <c r="V2159" t="str" s="21">
        <v>No</v>
      </c>
      <c r="W2159" t="str" s="21">
        <v>No</v>
      </c>
      <c r="X2159" s="22">
        <v>0</v>
      </c>
      <c r="Y2159" s="18">
        <v>12</v>
      </c>
      <c r="AB2159" t="str" s="6">
        <v/>
      </c>
      <c r="AC2159" t="str" s="6">
        <v>Local calculation only</v>
      </c>
      <c r="AD2159" s="23">
        <v>1140514</v>
      </c>
      <c r="AE2159" s="23">
        <v>978736</v>
      </c>
      <c r="AF2159" t="str" s="23">
        <v>1140514:978736:member</v>
      </c>
      <c r="AG2159" t="str" s="23">
        <v>No</v>
      </c>
      <c r="AH2159" t="str" s="23">
        <v>No</v>
      </c>
      <c r="AI2159" s="18">
        <v>0</v>
      </c>
    </row>
    <row r="2160" ht="32" customHeight="1">
      <c r="A2160" t="str" s="7">
        <v>MISSING VENDOR</v>
      </c>
      <c r="B2160" t="str" s="7">
        <v>Guatemala Xuj Kape Light Roast Coffee Beans</v>
      </c>
      <c r="C2160" t="str" s="7">
        <v>12 oz bag</v>
      </c>
      <c r="D2160" t="str" s="7">
        <v>Guest Basket</v>
      </c>
      <c r="E2160" s="12">
        <v>16.8</v>
      </c>
      <c r="F2160" s="13">
        <v>16.8</v>
      </c>
      <c r="G2160" s="13">
        <f>IF(AND(ISNUMBER(E2160),ISNUMBER(F2160)),F2160-E2160,"")</f>
        <v>0</v>
      </c>
      <c r="H2160" s="14">
        <f>IF(AND(ISNUMBER(E2160),E2160&gt;0,ISNUMBER(F2160)),F2160/E2160-1,"")</f>
        <v>0</v>
      </c>
      <c r="I2160" t="str" s="15">
        <v>Hold</v>
      </c>
      <c r="J2160" s="16"/>
      <c r="K2160" t="str" s="15">
        <v/>
      </c>
      <c r="L2160" s="17" t="str">
        <f>IF(AC2160="Local catalog","",IF(AG2160="Yes",IF(ISNUMBER(E2160),E2160,""),IF(I2160="Keep current",IF(ISNUMBER(E2160),E2160,""),IF(AH2160&lt;&gt;"Yes","",IF(I2160="Approve proposed",F2160,IF(AND(I2160="Use my price",AND(ISNUMBER(J2160),J2160&gt;0)),J2160,""))))))</f>
        <v/>
      </c>
      <c r="M2160" t="str" s="7">
        <f>IF(AND(AG2160="Yes",OR(I2160="Approve proposed",I2160="Use my price")),"CHECK: protected price kept current",IF(OR(I2160="Unreviewed",I2160=""),"Pending review",IF(I2160="Hold","On hold",IF(I2160="Keep current",IF(ISNUMBER(E2160),"Kept current","CHECK: no confirmed current price"),IF(AH2160&lt;&gt;"Yes","CHECK: source needs review",IF(AND(I2160="Use my price",NOT(AND(ISNUMBER(J2160),J2160&gt;0))),"CHECK: enter a price above zero",IF(NOT(OR(I2160="Approve proposed",I2160="Use my price")),"CHECK: choose a listed decision",IF(OR(NOT(ISNUMBER(L2160)),L2160&lt;=0,NOT(ISNUMBER(Y2160)),Y2160&lt;=0,X2160&gt;=1),"CHECK: price or base unavailable",IF(L2160/(Y2160*(1-X2160))-1&lt;0,"CHECK: price below local base","Ready")))))))))</f>
        <v>On hold</v>
      </c>
      <c r="N2160" s="18">
        <v>18.6</v>
      </c>
      <c r="O2160" s="19">
        <v>0.55</v>
      </c>
      <c r="P2160" s="14">
        <v>0.4</v>
      </c>
      <c r="Q2160" s="20" t="str">
        <f>IF(AND(ISNUMBER(L2160),ISNUMBER(Y2160),Y2160&gt;0,X2160&lt;1),ROUND(L2160/(Y2160*(1-X2160))-1,4),"")</f>
        <v/>
      </c>
      <c r="R2160" s="12">
        <v>0</v>
      </c>
      <c r="S2160" s="13">
        <f>IF(AND(ISNUMBER(E2160),E2160&gt;0,ISNUMBER(F2160)),R2160*(F2160/E2160-1)*(1-'Start Here'!$B$16),0)</f>
        <v>0</v>
      </c>
      <c r="T2160" s="17">
        <f>IF(AND(M2160="Ready",OR(I2160="Approve proposed",AND(I2160="Use my price",AND(ISNUMBER(J2160),J2160&gt;0))),ISNUMBER(L2160),E2160&gt;0),R2160*(L2160/E2160-1)*(1-'Start Here'!$B$16),0)</f>
        <v>0</v>
      </c>
      <c r="U2160" t="str" s="6">
        <v>Missing local vendor; Local and Local Line prices differ; Currently hidden; do not activate automatically</v>
      </c>
      <c r="V2160" t="str" s="21">
        <v>No</v>
      </c>
      <c r="W2160" t="str" s="21">
        <v>No</v>
      </c>
      <c r="X2160" s="22">
        <v>0</v>
      </c>
      <c r="Y2160" s="18">
        <v>12</v>
      </c>
      <c r="AB2160" t="str" s="6">
        <v>2026-10-01 10:41:27 UTC</v>
      </c>
      <c r="AC2160" t="str" s="6">
        <v>Local Line cache</v>
      </c>
      <c r="AD2160" s="23">
        <v>1140514</v>
      </c>
      <c r="AE2160" s="23">
        <v>978736</v>
      </c>
      <c r="AF2160" t="str" s="23">
        <v>1140514:978736:guest</v>
      </c>
      <c r="AG2160" t="str" s="23">
        <v>No</v>
      </c>
      <c r="AH2160" t="str" s="23">
        <v>No</v>
      </c>
      <c r="AI2160" s="18">
        <v>0</v>
      </c>
    </row>
    <row r="2161" ht="32" customHeight="1">
      <c r="A2161" t="str" s="7">
        <v>MISSING VENDOR</v>
      </c>
      <c r="B2161" t="str" s="7">
        <v>Guatemala Xuj Kape Light Roast Coffee Beans</v>
      </c>
      <c r="C2161" t="str" s="7">
        <v>12 oz bag</v>
      </c>
      <c r="D2161" t="str" s="7">
        <v>SNAP</v>
      </c>
      <c r="E2161" s="12">
        <v>16.8</v>
      </c>
      <c r="F2161" s="13">
        <v>16.8</v>
      </c>
      <c r="G2161" s="13">
        <f>IF(AND(ISNUMBER(E2161),ISNUMBER(F2161)),F2161-E2161,"")</f>
        <v>0</v>
      </c>
      <c r="H2161" s="14">
        <f>IF(AND(ISNUMBER(E2161),E2161&gt;0,ISNUMBER(F2161)),F2161/E2161-1,"")</f>
        <v>0</v>
      </c>
      <c r="I2161" t="str" s="15">
        <v>Keep current</v>
      </c>
      <c r="J2161" s="16"/>
      <c r="K2161" t="str" s="15">
        <v/>
      </c>
      <c r="L2161" s="17">
        <f>IF(AC2161="Local catalog","",IF(AG2161="Yes",IF(ISNUMBER(E2161),E2161,""),IF(I2161="Keep current",IF(ISNUMBER(E2161),E2161,""),IF(AH2161&lt;&gt;"Yes","",IF(I2161="Approve proposed",F2161,IF(AND(I2161="Use my price",AND(ISNUMBER(J2161),J2161&gt;0)),J2161,""))))))</f>
        <v>16.8</v>
      </c>
      <c r="M2161" t="str" s="7">
        <f>IF(AND(AG2161="Yes",OR(I2161="Approve proposed",I2161="Use my price")),"CHECK: protected price kept current",IF(OR(I2161="Unreviewed",I2161=""),"Pending review",IF(I2161="Hold","On hold",IF(I2161="Keep current",IF(ISNUMBER(E2161),"Kept current","CHECK: no confirmed current price"),IF(AH2161&lt;&gt;"Yes","CHECK: source needs review",IF(AND(I2161="Use my price",NOT(AND(ISNUMBER(J2161),J2161&gt;0))),"CHECK: enter a price above zero",IF(NOT(OR(I2161="Approve proposed",I2161="Use my price")),"CHECK: choose a listed decision",IF(OR(NOT(ISNUMBER(L2161)),L2161&lt;=0,NOT(ISNUMBER(Y2161)),Y2161&lt;=0,X2161&gt;=1),"CHECK: price or base unavailable",IF(L2161/(Y2161*(1-X2161))-1&lt;0,"CHECK: price below local base","Ready")))))))))</f>
        <v>Kept current</v>
      </c>
      <c r="N2161" s="18">
        <v>16.8</v>
      </c>
      <c r="O2161" s="19">
        <v>0.4</v>
      </c>
      <c r="P2161" s="14">
        <v>0.4</v>
      </c>
      <c r="Q2161" s="20">
        <f>IF(AND(ISNUMBER(L2161),ISNUMBER(Y2161),Y2161&gt;0,X2161&lt;1),ROUND(L2161/(Y2161*(1-X2161))-1,4),"")</f>
        <v>0.4</v>
      </c>
      <c r="R2161" s="12">
        <v>0</v>
      </c>
      <c r="S2161" s="13">
        <f>IF(AND(ISNUMBER(E2161),E2161&gt;0,ISNUMBER(F2161)),R2161*(F2161/E2161-1)*(1-'Start Here'!$B$16),0)</f>
        <v>0</v>
      </c>
      <c r="T2161" s="17">
        <f>IF(AND(M2161="Ready",OR(I2161="Approve proposed",AND(I2161="Use my price",AND(ISNUMBER(J2161),J2161&gt;0))),ISNUMBER(L2161),E2161&gt;0),R2161*(L2161/E2161-1)*(1-'Start Here'!$B$16),0)</f>
        <v>0</v>
      </c>
      <c r="U2161" t="str" s="6">
        <v>SNAP: preserve existing selling price; Missing local vendor; Currently hidden; do not activate automatically</v>
      </c>
      <c r="V2161" t="str" s="21">
        <v>No</v>
      </c>
      <c r="W2161" t="str" s="21">
        <v>No</v>
      </c>
      <c r="X2161" s="22">
        <v>0</v>
      </c>
      <c r="Y2161" s="18">
        <v>12</v>
      </c>
      <c r="AB2161" t="str" s="6">
        <v>2026-10-01 10:41:27 UTC</v>
      </c>
      <c r="AC2161" t="str" s="6">
        <v>Local Line cache</v>
      </c>
      <c r="AD2161" s="23">
        <v>1140514</v>
      </c>
      <c r="AE2161" s="23">
        <v>978736</v>
      </c>
      <c r="AF2161" t="str" s="23">
        <v>1140514:978736:snap</v>
      </c>
      <c r="AG2161" t="str" s="23">
        <v>Yes</v>
      </c>
      <c r="AH2161" t="str" s="23">
        <v>No</v>
      </c>
      <c r="AI2161" s="18">
        <v>0</v>
      </c>
    </row>
    <row r="2162" ht="32" customHeight="1">
      <c r="A2162" t="str" s="7">
        <v>MISSING VENDOR</v>
      </c>
      <c r="B2162" t="str" s="7">
        <v>Handcrafted  Wooden Bowls Large 20 Oz</v>
      </c>
      <c r="C2162" t="str" s="7">
        <v>each</v>
      </c>
      <c r="D2162" t="str" s="7">
        <v>Herd Share Members</v>
      </c>
      <c r="E2162" s="12">
        <v>46.2</v>
      </c>
      <c r="F2162" s="13">
        <v>46.2</v>
      </c>
      <c r="G2162" s="13">
        <f>IF(AND(ISNUMBER(E2162),ISNUMBER(F2162)),F2162-E2162,"")</f>
        <v>0</v>
      </c>
      <c r="H2162" s="14">
        <f>IF(AND(ISNUMBER(E2162),E2162&gt;0,ISNUMBER(F2162)),F2162/E2162-1,"")</f>
        <v>0</v>
      </c>
      <c r="I2162" t="str" s="15">
        <v>Hold</v>
      </c>
      <c r="J2162" s="16"/>
      <c r="K2162" t="str" s="15">
        <v/>
      </c>
      <c r="L2162" s="17" t="str">
        <f>IF(AC2162="Local catalog","",IF(AG2162="Yes",IF(ISNUMBER(E2162),E2162,""),IF(I2162="Keep current",IF(ISNUMBER(E2162),E2162,""),IF(AH2162&lt;&gt;"Yes","",IF(I2162="Approve proposed",F2162,IF(AND(I2162="Use my price",AND(ISNUMBER(J2162),J2162&gt;0)),J2162,""))))))</f>
        <v/>
      </c>
      <c r="M2162" t="str" s="7">
        <f>IF(AND(AG2162="Yes",OR(I2162="Approve proposed",I2162="Use my price")),"CHECK: protected price kept current",IF(OR(I2162="Unreviewed",I2162=""),"Pending review",IF(I2162="Hold","On hold",IF(I2162="Keep current",IF(ISNUMBER(E2162),"Kept current","CHECK: no confirmed current price"),IF(AH2162&lt;&gt;"Yes","CHECK: source needs review",IF(AND(I2162="Use my price",NOT(AND(ISNUMBER(J2162),J2162&gt;0))),"CHECK: enter a price above zero",IF(NOT(OR(I2162="Approve proposed",I2162="Use my price")),"CHECK: choose a listed decision",IF(OR(NOT(ISNUMBER(L2162)),L2162&lt;=0,NOT(ISNUMBER(Y2162)),Y2162&lt;=0,X2162&gt;=1),"CHECK: price or base unavailable",IF(L2162/(Y2162*(1-X2162))-1&lt;0,"CHECK: price below local base","Ready")))))))))</f>
        <v>On hold</v>
      </c>
      <c r="N2162" s="18">
        <v>49</v>
      </c>
      <c r="O2162" s="19">
        <v>0.4</v>
      </c>
      <c r="P2162" s="14">
        <v>0.32</v>
      </c>
      <c r="Q2162" s="20" t="str">
        <f>IF(AND(ISNUMBER(L2162),ISNUMBER(Y2162),Y2162&gt;0,X2162&lt;1),ROUND(L2162/(Y2162*(1-X2162))-1,4),"")</f>
        <v/>
      </c>
      <c r="R2162" s="12">
        <v>0</v>
      </c>
      <c r="S2162" s="13">
        <f>IF(AND(ISNUMBER(E2162),E2162&gt;0,ISNUMBER(F2162)),R2162*(F2162/E2162-1)*(1-'Start Here'!$B$16),0)</f>
        <v>0</v>
      </c>
      <c r="T2162" s="17">
        <f>IF(AND(M2162="Ready",OR(I2162="Approve proposed",AND(I2162="Use my price",AND(ISNUMBER(J2162),J2162&gt;0))),ISNUMBER(L2162),E2162&gt;0),R2162*(L2162/E2162-1)*(1-'Start Here'!$B$16),0)</f>
        <v>0</v>
      </c>
      <c r="U2162" t="str" s="6">
        <v>Missing local vendor; Local and Local Line prices differ; Currently hidden; do not activate automatically</v>
      </c>
      <c r="V2162" t="str" s="21">
        <v>No</v>
      </c>
      <c r="W2162" t="str" s="21">
        <v>No</v>
      </c>
      <c r="X2162" s="22">
        <v>0</v>
      </c>
      <c r="Y2162" s="18">
        <v>35</v>
      </c>
      <c r="AB2162" t="str" s="6">
        <v>2026-05-11 06:49:59 UTC</v>
      </c>
      <c r="AC2162" t="str" s="6">
        <v>Local Line cache</v>
      </c>
      <c r="AD2162" s="23">
        <v>805735</v>
      </c>
      <c r="AE2162" s="23">
        <v>526790</v>
      </c>
      <c r="AF2162" t="str" s="23">
        <v>805735:526790:herdShare</v>
      </c>
      <c r="AG2162" t="str" s="23">
        <v>No</v>
      </c>
      <c r="AH2162" t="str" s="23">
        <v>No</v>
      </c>
      <c r="AI2162" s="18">
        <v>0</v>
      </c>
    </row>
    <row r="2163" ht="32" customHeight="1">
      <c r="A2163" t="str" s="7">
        <v>MISSING VENDOR</v>
      </c>
      <c r="B2163" t="str" s="7">
        <v>Handcrafted  Wooden Bowls Large 20 Oz</v>
      </c>
      <c r="C2163" t="str" s="7">
        <v>each</v>
      </c>
      <c r="D2163" t="str" s="7">
        <v>CSA Members</v>
      </c>
      <c r="E2163" s="12">
        <v>46.2</v>
      </c>
      <c r="F2163" s="13">
        <v>46.2</v>
      </c>
      <c r="G2163" s="13">
        <f>IF(AND(ISNUMBER(E2163),ISNUMBER(F2163)),F2163-E2163,"")</f>
        <v>0</v>
      </c>
      <c r="H2163" s="14">
        <f>IF(AND(ISNUMBER(E2163),E2163&gt;0,ISNUMBER(F2163)),F2163/E2163-1,"")</f>
        <v>0</v>
      </c>
      <c r="I2163" t="str" s="15">
        <v>Hold</v>
      </c>
      <c r="J2163" s="16"/>
      <c r="K2163" t="str" s="15">
        <v/>
      </c>
      <c r="L2163" s="17" t="str">
        <f>IF(AC2163="Local catalog","",IF(AG2163="Yes",IF(ISNUMBER(E2163),E2163,""),IF(I2163="Keep current",IF(ISNUMBER(E2163),E2163,""),IF(AH2163&lt;&gt;"Yes","",IF(I2163="Approve proposed",F2163,IF(AND(I2163="Use my price",AND(ISNUMBER(J2163),J2163&gt;0)),J2163,""))))))</f>
        <v/>
      </c>
      <c r="M2163" t="str" s="7">
        <f>IF(AND(AG2163="Yes",OR(I2163="Approve proposed",I2163="Use my price")),"CHECK: protected price kept current",IF(OR(I2163="Unreviewed",I2163=""),"Pending review",IF(I2163="Hold","On hold",IF(I2163="Keep current",IF(ISNUMBER(E2163),"Kept current","CHECK: no confirmed current price"),IF(AH2163&lt;&gt;"Yes","CHECK: source needs review",IF(AND(I2163="Use my price",NOT(AND(ISNUMBER(J2163),J2163&gt;0))),"CHECK: enter a price above zero",IF(NOT(OR(I2163="Approve proposed",I2163="Use my price")),"CHECK: choose a listed decision",IF(OR(NOT(ISNUMBER(L2163)),L2163&lt;=0,NOT(ISNUMBER(Y2163)),Y2163&lt;=0,X2163&gt;=1),"CHECK: price or base unavailable",IF(L2163/(Y2163*(1-X2163))-1&lt;0,"CHECK: price below local base","Ready")))))))))</f>
        <v>On hold</v>
      </c>
      <c r="N2163" s="18">
        <v>49</v>
      </c>
      <c r="O2163" s="19">
        <v>0.4</v>
      </c>
      <c r="P2163" s="14">
        <v>0.32</v>
      </c>
      <c r="Q2163" s="20" t="str">
        <f>IF(AND(ISNUMBER(L2163),ISNUMBER(Y2163),Y2163&gt;0,X2163&lt;1),ROUND(L2163/(Y2163*(1-X2163))-1,4),"")</f>
        <v/>
      </c>
      <c r="R2163" s="12">
        <v>0</v>
      </c>
      <c r="S2163" s="13">
        <f>IF(AND(ISNUMBER(E2163),E2163&gt;0,ISNUMBER(F2163)),R2163*(F2163/E2163-1)*(1-'Start Here'!$B$16),0)</f>
        <v>0</v>
      </c>
      <c r="T2163" s="17">
        <f>IF(AND(M2163="Ready",OR(I2163="Approve proposed",AND(I2163="Use my price",AND(ISNUMBER(J2163),J2163&gt;0))),ISNUMBER(L2163),E2163&gt;0),R2163*(L2163/E2163-1)*(1-'Start Here'!$B$16),0)</f>
        <v>0</v>
      </c>
      <c r="U2163" t="str" s="6">
        <v>Missing local vendor; Local and Local Line prices differ; Currently hidden; do not activate automatically</v>
      </c>
      <c r="V2163" t="str" s="21">
        <v>No</v>
      </c>
      <c r="W2163" t="str" s="21">
        <v>No</v>
      </c>
      <c r="X2163" s="22">
        <v>0</v>
      </c>
      <c r="Y2163" s="18">
        <v>35</v>
      </c>
      <c r="AB2163" t="str" s="6">
        <v>2026-05-11 06:49:59 UTC</v>
      </c>
      <c r="AC2163" t="str" s="6">
        <v>Local Line cache</v>
      </c>
      <c r="AD2163" s="23">
        <v>805735</v>
      </c>
      <c r="AE2163" s="23">
        <v>526790</v>
      </c>
      <c r="AF2163" t="str" s="23">
        <v>805735:526790:member</v>
      </c>
      <c r="AG2163" t="str" s="23">
        <v>No</v>
      </c>
      <c r="AH2163" t="str" s="23">
        <v>No</v>
      </c>
      <c r="AI2163" s="18">
        <v>0</v>
      </c>
    </row>
    <row r="2164" ht="32" customHeight="1">
      <c r="A2164" t="str" s="7">
        <v>MISSING VENDOR</v>
      </c>
      <c r="B2164" t="str" s="7">
        <v>Handcrafted  Wooden Bowls Large 20 Oz</v>
      </c>
      <c r="C2164" t="str" s="7">
        <v>each</v>
      </c>
      <c r="D2164" t="str" s="7">
        <v>Guest Basket</v>
      </c>
      <c r="E2164" s="12">
        <v>49</v>
      </c>
      <c r="F2164" s="13">
        <v>49</v>
      </c>
      <c r="G2164" s="13">
        <f>IF(AND(ISNUMBER(E2164),ISNUMBER(F2164)),F2164-E2164,"")</f>
        <v>0</v>
      </c>
      <c r="H2164" s="14">
        <f>IF(AND(ISNUMBER(E2164),E2164&gt;0,ISNUMBER(F2164)),F2164/E2164-1,"")</f>
        <v>0</v>
      </c>
      <c r="I2164" t="str" s="15">
        <v>Hold</v>
      </c>
      <c r="J2164" s="16"/>
      <c r="K2164" t="str" s="15">
        <v/>
      </c>
      <c r="L2164" s="17" t="str">
        <f>IF(AC2164="Local catalog","",IF(AG2164="Yes",IF(ISNUMBER(E2164),E2164,""),IF(I2164="Keep current",IF(ISNUMBER(E2164),E2164,""),IF(AH2164&lt;&gt;"Yes","",IF(I2164="Approve proposed",F2164,IF(AND(I2164="Use my price",AND(ISNUMBER(J2164),J2164&gt;0)),J2164,""))))))</f>
        <v/>
      </c>
      <c r="M2164" t="str" s="7">
        <f>IF(AND(AG2164="Yes",OR(I2164="Approve proposed",I2164="Use my price")),"CHECK: protected price kept current",IF(OR(I2164="Unreviewed",I2164=""),"Pending review",IF(I2164="Hold","On hold",IF(I2164="Keep current",IF(ISNUMBER(E2164),"Kept current","CHECK: no confirmed current price"),IF(AH2164&lt;&gt;"Yes","CHECK: source needs review",IF(AND(I2164="Use my price",NOT(AND(ISNUMBER(J2164),J2164&gt;0))),"CHECK: enter a price above zero",IF(NOT(OR(I2164="Approve proposed",I2164="Use my price")),"CHECK: choose a listed decision",IF(OR(NOT(ISNUMBER(L2164)),L2164&lt;=0,NOT(ISNUMBER(Y2164)),Y2164&lt;=0,X2164&gt;=1),"CHECK: price or base unavailable",IF(L2164/(Y2164*(1-X2164))-1&lt;0,"CHECK: price below local base","Ready")))))))))</f>
        <v>On hold</v>
      </c>
      <c r="N2164" s="18">
        <v>54.25</v>
      </c>
      <c r="O2164" s="19">
        <v>0.55</v>
      </c>
      <c r="P2164" s="14">
        <v>0.4</v>
      </c>
      <c r="Q2164" s="20" t="str">
        <f>IF(AND(ISNUMBER(L2164),ISNUMBER(Y2164),Y2164&gt;0,X2164&lt;1),ROUND(L2164/(Y2164*(1-X2164))-1,4),"")</f>
        <v/>
      </c>
      <c r="R2164" s="12">
        <v>0</v>
      </c>
      <c r="S2164" s="13">
        <f>IF(AND(ISNUMBER(E2164),E2164&gt;0,ISNUMBER(F2164)),R2164*(F2164/E2164-1)*(1-'Start Here'!$B$16),0)</f>
        <v>0</v>
      </c>
      <c r="T2164" s="17">
        <f>IF(AND(M2164="Ready",OR(I2164="Approve proposed",AND(I2164="Use my price",AND(ISNUMBER(J2164),J2164&gt;0))),ISNUMBER(L2164),E2164&gt;0),R2164*(L2164/E2164-1)*(1-'Start Here'!$B$16),0)</f>
        <v>0</v>
      </c>
      <c r="U2164" t="str" s="6">
        <v>Missing local vendor; Local and Local Line prices differ; Currently hidden; do not activate automatically</v>
      </c>
      <c r="V2164" t="str" s="21">
        <v>No</v>
      </c>
      <c r="W2164" t="str" s="21">
        <v>No</v>
      </c>
      <c r="X2164" s="22">
        <v>0</v>
      </c>
      <c r="Y2164" s="18">
        <v>35</v>
      </c>
      <c r="AB2164" t="str" s="6">
        <v>2026-05-11 06:49:59 UTC</v>
      </c>
      <c r="AC2164" t="str" s="6">
        <v>Local Line cache</v>
      </c>
      <c r="AD2164" s="23">
        <v>805735</v>
      </c>
      <c r="AE2164" s="23">
        <v>526790</v>
      </c>
      <c r="AF2164" t="str" s="23">
        <v>805735:526790:guest</v>
      </c>
      <c r="AG2164" t="str" s="23">
        <v>No</v>
      </c>
      <c r="AH2164" t="str" s="23">
        <v>No</v>
      </c>
      <c r="AI2164" s="18">
        <v>0</v>
      </c>
    </row>
    <row r="2165" ht="32" customHeight="1">
      <c r="A2165" t="str" s="7">
        <v>MISSING VENDOR</v>
      </c>
      <c r="B2165" t="str" s="7">
        <v>Handcrafted  Wooden Bowls Large 20 Oz</v>
      </c>
      <c r="C2165" t="str" s="7">
        <v>each</v>
      </c>
      <c r="D2165" t="str" s="7">
        <v>SNAP</v>
      </c>
      <c r="E2165" s="12">
        <v>46.2</v>
      </c>
      <c r="F2165" s="13">
        <v>46.2</v>
      </c>
      <c r="G2165" s="13">
        <f>IF(AND(ISNUMBER(E2165),ISNUMBER(F2165)),F2165-E2165,"")</f>
        <v>0</v>
      </c>
      <c r="H2165" s="14">
        <f>IF(AND(ISNUMBER(E2165),E2165&gt;0,ISNUMBER(F2165)),F2165/E2165-1,"")</f>
        <v>0</v>
      </c>
      <c r="I2165" t="str" s="15">
        <v>Keep current</v>
      </c>
      <c r="J2165" s="16"/>
      <c r="K2165" t="str" s="15">
        <v/>
      </c>
      <c r="L2165" s="17">
        <f>IF(AC2165="Local catalog","",IF(AG2165="Yes",IF(ISNUMBER(E2165),E2165,""),IF(I2165="Keep current",IF(ISNUMBER(E2165),E2165,""),IF(AH2165&lt;&gt;"Yes","",IF(I2165="Approve proposed",F2165,IF(AND(I2165="Use my price",AND(ISNUMBER(J2165),J2165&gt;0)),J2165,""))))))</f>
        <v>46.2</v>
      </c>
      <c r="M2165" t="str" s="7">
        <f>IF(AND(AG2165="Yes",OR(I2165="Approve proposed",I2165="Use my price")),"CHECK: protected price kept current",IF(OR(I2165="Unreviewed",I2165=""),"Pending review",IF(I2165="Hold","On hold",IF(I2165="Keep current",IF(ISNUMBER(E2165),"Kept current","CHECK: no confirmed current price"),IF(AH2165&lt;&gt;"Yes","CHECK: source needs review",IF(AND(I2165="Use my price",NOT(AND(ISNUMBER(J2165),J2165&gt;0))),"CHECK: enter a price above zero",IF(NOT(OR(I2165="Approve proposed",I2165="Use my price")),"CHECK: choose a listed decision",IF(OR(NOT(ISNUMBER(L2165)),L2165&lt;=0,NOT(ISNUMBER(Y2165)),Y2165&lt;=0,X2165&gt;=1),"CHECK: price or base unavailable",IF(L2165/(Y2165*(1-X2165))-1&lt;0,"CHECK: price below local base","Ready")))))))))</f>
        <v>Kept current</v>
      </c>
      <c r="N2165" s="18">
        <v>49</v>
      </c>
      <c r="O2165" s="19">
        <v>0.4</v>
      </c>
      <c r="P2165" s="14">
        <v>0.32</v>
      </c>
      <c r="Q2165" s="20">
        <f>IF(AND(ISNUMBER(L2165),ISNUMBER(Y2165),Y2165&gt;0,X2165&lt;1),ROUND(L2165/(Y2165*(1-X2165))-1,4),"")</f>
        <v>0.32</v>
      </c>
      <c r="R2165" s="12">
        <v>0</v>
      </c>
      <c r="S2165" s="13">
        <f>IF(AND(ISNUMBER(E2165),E2165&gt;0,ISNUMBER(F2165)),R2165*(F2165/E2165-1)*(1-'Start Here'!$B$16),0)</f>
        <v>0</v>
      </c>
      <c r="T2165" s="17">
        <f>IF(AND(M2165="Ready",OR(I2165="Approve proposed",AND(I2165="Use my price",AND(ISNUMBER(J2165),J2165&gt;0))),ISNUMBER(L2165),E2165&gt;0),R2165*(L2165/E2165-1)*(1-'Start Here'!$B$16),0)</f>
        <v>0</v>
      </c>
      <c r="U2165" t="str" s="6">
        <v>SNAP: preserve existing selling price; Missing local vendor; Local and Local Line prices differ; Currently hidden; do not activate automatically</v>
      </c>
      <c r="V2165" t="str" s="21">
        <v>No</v>
      </c>
      <c r="W2165" t="str" s="21">
        <v>No</v>
      </c>
      <c r="X2165" s="22">
        <v>0</v>
      </c>
      <c r="Y2165" s="18">
        <v>35</v>
      </c>
      <c r="AB2165" t="str" s="6">
        <v>2026-05-11 06:49:59 UTC</v>
      </c>
      <c r="AC2165" t="str" s="6">
        <v>Local Line cache</v>
      </c>
      <c r="AD2165" s="23">
        <v>805735</v>
      </c>
      <c r="AE2165" s="23">
        <v>526790</v>
      </c>
      <c r="AF2165" t="str" s="23">
        <v>805735:526790:snap</v>
      </c>
      <c r="AG2165" t="str" s="23">
        <v>Yes</v>
      </c>
      <c r="AH2165" t="str" s="23">
        <v>No</v>
      </c>
      <c r="AI2165" s="18">
        <v>0</v>
      </c>
    </row>
    <row r="2166" ht="32" customHeight="1">
      <c r="A2166" t="str" s="7">
        <v>MISSING VENDOR</v>
      </c>
      <c r="B2166" t="str" s="7">
        <v>Handcrafted Egg Pushers</v>
      </c>
      <c r="C2166" t="str" s="7">
        <v>each</v>
      </c>
      <c r="D2166" t="str" s="7">
        <v>Herd Share Members</v>
      </c>
      <c r="E2166" s="12">
        <v>10.64</v>
      </c>
      <c r="F2166" s="13">
        <v>10.64</v>
      </c>
      <c r="G2166" s="13">
        <f>IF(AND(ISNUMBER(E2166),ISNUMBER(F2166)),F2166-E2166,"")</f>
        <v>0</v>
      </c>
      <c r="H2166" s="14">
        <f>IF(AND(ISNUMBER(E2166),E2166&gt;0,ISNUMBER(F2166)),F2166/E2166-1,"")</f>
        <v>0</v>
      </c>
      <c r="I2166" t="str" s="15">
        <v>Hold</v>
      </c>
      <c r="J2166" s="16"/>
      <c r="K2166" t="str" s="15">
        <v/>
      </c>
      <c r="L2166" s="17" t="str">
        <f>IF(AC2166="Local catalog","",IF(AG2166="Yes",IF(ISNUMBER(E2166),E2166,""),IF(I2166="Keep current",IF(ISNUMBER(E2166),E2166,""),IF(AH2166&lt;&gt;"Yes","",IF(I2166="Approve proposed",F2166,IF(AND(I2166="Use my price",AND(ISNUMBER(J2166),J2166&gt;0)),J2166,""))))))</f>
        <v/>
      </c>
      <c r="M2166" t="str" s="7">
        <f>IF(AND(AG2166="Yes",OR(I2166="Approve proposed",I2166="Use my price")),"CHECK: protected price kept current",IF(OR(I2166="Unreviewed",I2166=""),"Pending review",IF(I2166="Hold","On hold",IF(I2166="Keep current",IF(ISNUMBER(E2166),"Kept current","CHECK: no confirmed current price"),IF(AH2166&lt;&gt;"Yes","CHECK: source needs review",IF(AND(I2166="Use my price",NOT(AND(ISNUMBER(J2166),J2166&gt;0))),"CHECK: enter a price above zero",IF(NOT(OR(I2166="Approve proposed",I2166="Use my price")),"CHECK: choose a listed decision",IF(OR(NOT(ISNUMBER(L2166)),L2166&lt;=0,NOT(ISNUMBER(Y2166)),Y2166&lt;=0,X2166&gt;=1),"CHECK: price or base unavailable",IF(L2166/(Y2166*(1-X2166))-1&lt;0,"CHECK: price below local base","Ready")))))))))</f>
        <v>On hold</v>
      </c>
      <c r="N2166" s="18">
        <v>11.2</v>
      </c>
      <c r="O2166" s="19">
        <v>0.4</v>
      </c>
      <c r="P2166" s="14">
        <v>0.33</v>
      </c>
      <c r="Q2166" s="20" t="str">
        <f>IF(AND(ISNUMBER(L2166),ISNUMBER(Y2166),Y2166&gt;0,X2166&lt;1),ROUND(L2166/(Y2166*(1-X2166))-1,4),"")</f>
        <v/>
      </c>
      <c r="R2166" s="12">
        <v>0</v>
      </c>
      <c r="S2166" s="13">
        <f>IF(AND(ISNUMBER(E2166),E2166&gt;0,ISNUMBER(F2166)),R2166*(F2166/E2166-1)*(1-'Start Here'!$B$16),0)</f>
        <v>0</v>
      </c>
      <c r="T2166" s="17">
        <f>IF(AND(M2166="Ready",OR(I2166="Approve proposed",AND(I2166="Use my price",AND(ISNUMBER(J2166),J2166&gt;0))),ISNUMBER(L2166),E2166&gt;0),R2166*(L2166/E2166-1)*(1-'Start Here'!$B$16),0)</f>
        <v>0</v>
      </c>
      <c r="U2166" t="str" s="6">
        <v>Missing local vendor; Local and Local Line prices differ; Currently hidden; do not activate automatically</v>
      </c>
      <c r="V2166" t="str" s="21">
        <v>No</v>
      </c>
      <c r="W2166" t="str" s="21">
        <v>No</v>
      </c>
      <c r="X2166" s="22">
        <v>0</v>
      </c>
      <c r="Y2166" s="18">
        <v>8</v>
      </c>
      <c r="AB2166" t="str" s="6">
        <v>2026-05-11 06:49:59 UTC</v>
      </c>
      <c r="AC2166" t="str" s="6">
        <v>Local Line cache</v>
      </c>
      <c r="AD2166" s="23">
        <v>805733</v>
      </c>
      <c r="AE2166" s="23">
        <v>526788</v>
      </c>
      <c r="AF2166" t="str" s="23">
        <v>805733:526788:herdShare</v>
      </c>
      <c r="AG2166" t="str" s="23">
        <v>No</v>
      </c>
      <c r="AH2166" t="str" s="23">
        <v>No</v>
      </c>
      <c r="AI2166" s="18">
        <v>0</v>
      </c>
    </row>
    <row r="2167" ht="32" customHeight="1">
      <c r="A2167" t="str" s="7">
        <v>MISSING VENDOR</v>
      </c>
      <c r="B2167" t="str" s="7">
        <v>Handcrafted Egg Pushers</v>
      </c>
      <c r="C2167" t="str" s="7">
        <v>each</v>
      </c>
      <c r="D2167" t="str" s="7">
        <v>CSA Members</v>
      </c>
      <c r="E2167" s="12">
        <v>10.64</v>
      </c>
      <c r="F2167" s="13">
        <v>10.64</v>
      </c>
      <c r="G2167" s="13">
        <f>IF(AND(ISNUMBER(E2167),ISNUMBER(F2167)),F2167-E2167,"")</f>
        <v>0</v>
      </c>
      <c r="H2167" s="14">
        <f>IF(AND(ISNUMBER(E2167),E2167&gt;0,ISNUMBER(F2167)),F2167/E2167-1,"")</f>
        <v>0</v>
      </c>
      <c r="I2167" t="str" s="15">
        <v>Hold</v>
      </c>
      <c r="J2167" s="16"/>
      <c r="K2167" t="str" s="15">
        <v/>
      </c>
      <c r="L2167" s="17" t="str">
        <f>IF(AC2167="Local catalog","",IF(AG2167="Yes",IF(ISNUMBER(E2167),E2167,""),IF(I2167="Keep current",IF(ISNUMBER(E2167),E2167,""),IF(AH2167&lt;&gt;"Yes","",IF(I2167="Approve proposed",F2167,IF(AND(I2167="Use my price",AND(ISNUMBER(J2167),J2167&gt;0)),J2167,""))))))</f>
        <v/>
      </c>
      <c r="M2167" t="str" s="7">
        <f>IF(AND(AG2167="Yes",OR(I2167="Approve proposed",I2167="Use my price")),"CHECK: protected price kept current",IF(OR(I2167="Unreviewed",I2167=""),"Pending review",IF(I2167="Hold","On hold",IF(I2167="Keep current",IF(ISNUMBER(E2167),"Kept current","CHECK: no confirmed current price"),IF(AH2167&lt;&gt;"Yes","CHECK: source needs review",IF(AND(I2167="Use my price",NOT(AND(ISNUMBER(J2167),J2167&gt;0))),"CHECK: enter a price above zero",IF(NOT(OR(I2167="Approve proposed",I2167="Use my price")),"CHECK: choose a listed decision",IF(OR(NOT(ISNUMBER(L2167)),L2167&lt;=0,NOT(ISNUMBER(Y2167)),Y2167&lt;=0,X2167&gt;=1),"CHECK: price or base unavailable",IF(L2167/(Y2167*(1-X2167))-1&lt;0,"CHECK: price below local base","Ready")))))))))</f>
        <v>On hold</v>
      </c>
      <c r="N2167" s="18">
        <v>11.2</v>
      </c>
      <c r="O2167" s="19">
        <v>0.4</v>
      </c>
      <c r="P2167" s="14">
        <v>0.33</v>
      </c>
      <c r="Q2167" s="20" t="str">
        <f>IF(AND(ISNUMBER(L2167),ISNUMBER(Y2167),Y2167&gt;0,X2167&lt;1),ROUND(L2167/(Y2167*(1-X2167))-1,4),"")</f>
        <v/>
      </c>
      <c r="R2167" s="12">
        <v>0</v>
      </c>
      <c r="S2167" s="13">
        <f>IF(AND(ISNUMBER(E2167),E2167&gt;0,ISNUMBER(F2167)),R2167*(F2167/E2167-1)*(1-'Start Here'!$B$16),0)</f>
        <v>0</v>
      </c>
      <c r="T2167" s="17">
        <f>IF(AND(M2167="Ready",OR(I2167="Approve proposed",AND(I2167="Use my price",AND(ISNUMBER(J2167),J2167&gt;0))),ISNUMBER(L2167),E2167&gt;0),R2167*(L2167/E2167-1)*(1-'Start Here'!$B$16),0)</f>
        <v>0</v>
      </c>
      <c r="U2167" t="str" s="6">
        <v>Missing local vendor; Local and Local Line prices differ; Currently hidden; do not activate automatically</v>
      </c>
      <c r="V2167" t="str" s="21">
        <v>No</v>
      </c>
      <c r="W2167" t="str" s="21">
        <v>No</v>
      </c>
      <c r="X2167" s="22">
        <v>0</v>
      </c>
      <c r="Y2167" s="18">
        <v>8</v>
      </c>
      <c r="AB2167" t="str" s="6">
        <v>2026-05-11 06:49:59 UTC</v>
      </c>
      <c r="AC2167" t="str" s="6">
        <v>Local Line cache</v>
      </c>
      <c r="AD2167" s="23">
        <v>805733</v>
      </c>
      <c r="AE2167" s="23">
        <v>526788</v>
      </c>
      <c r="AF2167" t="str" s="23">
        <v>805733:526788:member</v>
      </c>
      <c r="AG2167" t="str" s="23">
        <v>No</v>
      </c>
      <c r="AH2167" t="str" s="23">
        <v>No</v>
      </c>
      <c r="AI2167" s="18">
        <v>0</v>
      </c>
    </row>
    <row r="2168" ht="32" customHeight="1">
      <c r="A2168" t="str" s="7">
        <v>MISSING VENDOR</v>
      </c>
      <c r="B2168" t="str" s="7">
        <v>Handcrafted Egg Pushers</v>
      </c>
      <c r="C2168" t="str" s="7">
        <v>each</v>
      </c>
      <c r="D2168" t="str" s="7">
        <v>Guest Basket</v>
      </c>
      <c r="E2168" s="12">
        <v>11.2</v>
      </c>
      <c r="F2168" s="13">
        <v>11.2</v>
      </c>
      <c r="G2168" s="13">
        <f>IF(AND(ISNUMBER(E2168),ISNUMBER(F2168)),F2168-E2168,"")</f>
        <v>0</v>
      </c>
      <c r="H2168" s="14">
        <f>IF(AND(ISNUMBER(E2168),E2168&gt;0,ISNUMBER(F2168)),F2168/E2168-1,"")</f>
        <v>0</v>
      </c>
      <c r="I2168" t="str" s="15">
        <v>Hold</v>
      </c>
      <c r="J2168" s="16"/>
      <c r="K2168" t="str" s="15">
        <v/>
      </c>
      <c r="L2168" s="17" t="str">
        <f>IF(AC2168="Local catalog","",IF(AG2168="Yes",IF(ISNUMBER(E2168),E2168,""),IF(I2168="Keep current",IF(ISNUMBER(E2168),E2168,""),IF(AH2168&lt;&gt;"Yes","",IF(I2168="Approve proposed",F2168,IF(AND(I2168="Use my price",AND(ISNUMBER(J2168),J2168&gt;0)),J2168,""))))))</f>
        <v/>
      </c>
      <c r="M2168" t="str" s="7">
        <f>IF(AND(AG2168="Yes",OR(I2168="Approve proposed",I2168="Use my price")),"CHECK: protected price kept current",IF(OR(I2168="Unreviewed",I2168=""),"Pending review",IF(I2168="Hold","On hold",IF(I2168="Keep current",IF(ISNUMBER(E2168),"Kept current","CHECK: no confirmed current price"),IF(AH2168&lt;&gt;"Yes","CHECK: source needs review",IF(AND(I2168="Use my price",NOT(AND(ISNUMBER(J2168),J2168&gt;0))),"CHECK: enter a price above zero",IF(NOT(OR(I2168="Approve proposed",I2168="Use my price")),"CHECK: choose a listed decision",IF(OR(NOT(ISNUMBER(L2168)),L2168&lt;=0,NOT(ISNUMBER(Y2168)),Y2168&lt;=0,X2168&gt;=1),"CHECK: price or base unavailable",IF(L2168/(Y2168*(1-X2168))-1&lt;0,"CHECK: price below local base","Ready")))))))))</f>
        <v>On hold</v>
      </c>
      <c r="N2168" s="18">
        <v>12.4</v>
      </c>
      <c r="O2168" s="19">
        <v>0.55</v>
      </c>
      <c r="P2168" s="14">
        <v>0.4</v>
      </c>
      <c r="Q2168" s="20" t="str">
        <f>IF(AND(ISNUMBER(L2168),ISNUMBER(Y2168),Y2168&gt;0,X2168&lt;1),ROUND(L2168/(Y2168*(1-X2168))-1,4),"")</f>
        <v/>
      </c>
      <c r="R2168" s="12">
        <v>0</v>
      </c>
      <c r="S2168" s="13">
        <f>IF(AND(ISNUMBER(E2168),E2168&gt;0,ISNUMBER(F2168)),R2168*(F2168/E2168-1)*(1-'Start Here'!$B$16),0)</f>
        <v>0</v>
      </c>
      <c r="T2168" s="17">
        <f>IF(AND(M2168="Ready",OR(I2168="Approve proposed",AND(I2168="Use my price",AND(ISNUMBER(J2168),J2168&gt;0))),ISNUMBER(L2168),E2168&gt;0),R2168*(L2168/E2168-1)*(1-'Start Here'!$B$16),0)</f>
        <v>0</v>
      </c>
      <c r="U2168" t="str" s="6">
        <v>Missing local vendor; Local and Local Line prices differ; Currently hidden; do not activate automatically</v>
      </c>
      <c r="V2168" t="str" s="21">
        <v>No</v>
      </c>
      <c r="W2168" t="str" s="21">
        <v>No</v>
      </c>
      <c r="X2168" s="22">
        <v>0</v>
      </c>
      <c r="Y2168" s="18">
        <v>8</v>
      </c>
      <c r="AB2168" t="str" s="6">
        <v>2026-05-11 06:49:59 UTC</v>
      </c>
      <c r="AC2168" t="str" s="6">
        <v>Local Line cache</v>
      </c>
      <c r="AD2168" s="23">
        <v>805733</v>
      </c>
      <c r="AE2168" s="23">
        <v>526788</v>
      </c>
      <c r="AF2168" t="str" s="23">
        <v>805733:526788:guest</v>
      </c>
      <c r="AG2168" t="str" s="23">
        <v>No</v>
      </c>
      <c r="AH2168" t="str" s="23">
        <v>No</v>
      </c>
      <c r="AI2168" s="18">
        <v>0</v>
      </c>
    </row>
    <row r="2169" ht="32" customHeight="1">
      <c r="A2169" t="str" s="7">
        <v>MISSING VENDOR</v>
      </c>
      <c r="B2169" t="str" s="7">
        <v>Handcrafted Egg Pushers</v>
      </c>
      <c r="C2169" t="str" s="7">
        <v>each</v>
      </c>
      <c r="D2169" t="str" s="7">
        <v>SNAP</v>
      </c>
      <c r="E2169" s="12">
        <v>10.64</v>
      </c>
      <c r="F2169" s="13">
        <v>10.64</v>
      </c>
      <c r="G2169" s="13">
        <f>IF(AND(ISNUMBER(E2169),ISNUMBER(F2169)),F2169-E2169,"")</f>
        <v>0</v>
      </c>
      <c r="H2169" s="14">
        <f>IF(AND(ISNUMBER(E2169),E2169&gt;0,ISNUMBER(F2169)),F2169/E2169-1,"")</f>
        <v>0</v>
      </c>
      <c r="I2169" t="str" s="15">
        <v>Keep current</v>
      </c>
      <c r="J2169" s="16"/>
      <c r="K2169" t="str" s="15">
        <v/>
      </c>
      <c r="L2169" s="17">
        <f>IF(AC2169="Local catalog","",IF(AG2169="Yes",IF(ISNUMBER(E2169),E2169,""),IF(I2169="Keep current",IF(ISNUMBER(E2169),E2169,""),IF(AH2169&lt;&gt;"Yes","",IF(I2169="Approve proposed",F2169,IF(AND(I2169="Use my price",AND(ISNUMBER(J2169),J2169&gt;0)),J2169,""))))))</f>
        <v>10.64</v>
      </c>
      <c r="M2169" t="str" s="7">
        <f>IF(AND(AG2169="Yes",OR(I2169="Approve proposed",I2169="Use my price")),"CHECK: protected price kept current",IF(OR(I2169="Unreviewed",I2169=""),"Pending review",IF(I2169="Hold","On hold",IF(I2169="Keep current",IF(ISNUMBER(E2169),"Kept current","CHECK: no confirmed current price"),IF(AH2169&lt;&gt;"Yes","CHECK: source needs review",IF(AND(I2169="Use my price",NOT(AND(ISNUMBER(J2169),J2169&gt;0))),"CHECK: enter a price above zero",IF(NOT(OR(I2169="Approve proposed",I2169="Use my price")),"CHECK: choose a listed decision",IF(OR(NOT(ISNUMBER(L2169)),L2169&lt;=0,NOT(ISNUMBER(Y2169)),Y2169&lt;=0,X2169&gt;=1),"CHECK: price or base unavailable",IF(L2169/(Y2169*(1-X2169))-1&lt;0,"CHECK: price below local base","Ready")))))))))</f>
        <v>Kept current</v>
      </c>
      <c r="N2169" s="18">
        <v>11.2</v>
      </c>
      <c r="O2169" s="19">
        <v>0.4</v>
      </c>
      <c r="P2169" s="14">
        <v>0.33</v>
      </c>
      <c r="Q2169" s="20">
        <f>IF(AND(ISNUMBER(L2169),ISNUMBER(Y2169),Y2169&gt;0,X2169&lt;1),ROUND(L2169/(Y2169*(1-X2169))-1,4),"")</f>
        <v>0.33</v>
      </c>
      <c r="R2169" s="12">
        <v>0</v>
      </c>
      <c r="S2169" s="13">
        <f>IF(AND(ISNUMBER(E2169),E2169&gt;0,ISNUMBER(F2169)),R2169*(F2169/E2169-1)*(1-'Start Here'!$B$16),0)</f>
        <v>0</v>
      </c>
      <c r="T2169" s="17">
        <f>IF(AND(M2169="Ready",OR(I2169="Approve proposed",AND(I2169="Use my price",AND(ISNUMBER(J2169),J2169&gt;0))),ISNUMBER(L2169),E2169&gt;0),R2169*(L2169/E2169-1)*(1-'Start Here'!$B$16),0)</f>
        <v>0</v>
      </c>
      <c r="U2169" t="str" s="6">
        <v>SNAP: preserve existing selling price; Missing local vendor; Local and Local Line prices differ; Currently hidden; do not activate automatically</v>
      </c>
      <c r="V2169" t="str" s="21">
        <v>No</v>
      </c>
      <c r="W2169" t="str" s="21">
        <v>No</v>
      </c>
      <c r="X2169" s="22">
        <v>0</v>
      </c>
      <c r="Y2169" s="18">
        <v>8</v>
      </c>
      <c r="AB2169" t="str" s="6">
        <v>2026-05-11 06:49:59 UTC</v>
      </c>
      <c r="AC2169" t="str" s="6">
        <v>Local Line cache</v>
      </c>
      <c r="AD2169" s="23">
        <v>805733</v>
      </c>
      <c r="AE2169" s="23">
        <v>526788</v>
      </c>
      <c r="AF2169" t="str" s="23">
        <v>805733:526788:snap</v>
      </c>
      <c r="AG2169" t="str" s="23">
        <v>Yes</v>
      </c>
      <c r="AH2169" t="str" s="23">
        <v>No</v>
      </c>
      <c r="AI2169" s="18">
        <v>0</v>
      </c>
    </row>
    <row r="2170" ht="32" customHeight="1">
      <c r="A2170" t="str" s="7">
        <v>MISSING VENDOR</v>
      </c>
      <c r="B2170" t="str" s="7">
        <v>Handcrafted Fancy Wooden Eating Spoons</v>
      </c>
      <c r="C2170" t="str" s="7">
        <v>each</v>
      </c>
      <c r="D2170" t="str" s="7">
        <v>Herd Share Members</v>
      </c>
      <c r="E2170" s="12">
        <v>26.6</v>
      </c>
      <c r="F2170" s="13">
        <v>26.6</v>
      </c>
      <c r="G2170" s="13">
        <f>IF(AND(ISNUMBER(E2170),ISNUMBER(F2170)),F2170-E2170,"")</f>
        <v>0</v>
      </c>
      <c r="H2170" s="14">
        <f>IF(AND(ISNUMBER(E2170),E2170&gt;0,ISNUMBER(F2170)),F2170/E2170-1,"")</f>
        <v>0</v>
      </c>
      <c r="I2170" t="str" s="15">
        <v>Hold</v>
      </c>
      <c r="J2170" s="16"/>
      <c r="K2170" t="str" s="15">
        <v/>
      </c>
      <c r="L2170" s="17" t="str">
        <f>IF(AC2170="Local catalog","",IF(AG2170="Yes",IF(ISNUMBER(E2170),E2170,""),IF(I2170="Keep current",IF(ISNUMBER(E2170),E2170,""),IF(AH2170&lt;&gt;"Yes","",IF(I2170="Approve proposed",F2170,IF(AND(I2170="Use my price",AND(ISNUMBER(J2170),J2170&gt;0)),J2170,""))))))</f>
        <v/>
      </c>
      <c r="M2170" t="str" s="7">
        <f>IF(AND(AG2170="Yes",OR(I2170="Approve proposed",I2170="Use my price")),"CHECK: protected price kept current",IF(OR(I2170="Unreviewed",I2170=""),"Pending review",IF(I2170="Hold","On hold",IF(I2170="Keep current",IF(ISNUMBER(E2170),"Kept current","CHECK: no confirmed current price"),IF(AH2170&lt;&gt;"Yes","CHECK: source needs review",IF(AND(I2170="Use my price",NOT(AND(ISNUMBER(J2170),J2170&gt;0))),"CHECK: enter a price above zero",IF(NOT(OR(I2170="Approve proposed",I2170="Use my price")),"CHECK: choose a listed decision",IF(OR(NOT(ISNUMBER(L2170)),L2170&lt;=0,NOT(ISNUMBER(Y2170)),Y2170&lt;=0,X2170&gt;=1),"CHECK: price or base unavailable",IF(L2170/(Y2170*(1-X2170))-1&lt;0,"CHECK: price below local base","Ready")))))))))</f>
        <v>On hold</v>
      </c>
      <c r="N2170" s="18">
        <v>28</v>
      </c>
      <c r="O2170" s="19">
        <v>0.4</v>
      </c>
      <c r="P2170" s="14">
        <v>0.33</v>
      </c>
      <c r="Q2170" s="20" t="str">
        <f>IF(AND(ISNUMBER(L2170),ISNUMBER(Y2170),Y2170&gt;0,X2170&lt;1),ROUND(L2170/(Y2170*(1-X2170))-1,4),"")</f>
        <v/>
      </c>
      <c r="R2170" s="12">
        <v>0</v>
      </c>
      <c r="S2170" s="13">
        <f>IF(AND(ISNUMBER(E2170),E2170&gt;0,ISNUMBER(F2170)),R2170*(F2170/E2170-1)*(1-'Start Here'!$B$16),0)</f>
        <v>0</v>
      </c>
      <c r="T2170" s="17">
        <f>IF(AND(M2170="Ready",OR(I2170="Approve proposed",AND(I2170="Use my price",AND(ISNUMBER(J2170),J2170&gt;0))),ISNUMBER(L2170),E2170&gt;0),R2170*(L2170/E2170-1)*(1-'Start Here'!$B$16),0)</f>
        <v>0</v>
      </c>
      <c r="U2170" t="str" s="6">
        <v>Missing local vendor; Local and Local Line prices differ; Currently hidden; do not activate automatically</v>
      </c>
      <c r="V2170" t="str" s="21">
        <v>No</v>
      </c>
      <c r="W2170" t="str" s="21">
        <v>No</v>
      </c>
      <c r="X2170" s="22">
        <v>0</v>
      </c>
      <c r="Y2170" s="18">
        <v>20</v>
      </c>
      <c r="AB2170" t="str" s="6">
        <v>2026-05-11 06:49:59 UTC</v>
      </c>
      <c r="AC2170" t="str" s="6">
        <v>Local Line cache</v>
      </c>
      <c r="AD2170" s="23">
        <v>805746</v>
      </c>
      <c r="AE2170" s="23">
        <v>526801</v>
      </c>
      <c r="AF2170" t="str" s="23">
        <v>805746:526801:herdShare</v>
      </c>
      <c r="AG2170" t="str" s="23">
        <v>No</v>
      </c>
      <c r="AH2170" t="str" s="23">
        <v>No</v>
      </c>
      <c r="AI2170" s="18">
        <v>0</v>
      </c>
    </row>
    <row r="2171" ht="32" customHeight="1">
      <c r="A2171" t="str" s="7">
        <v>MISSING VENDOR</v>
      </c>
      <c r="B2171" t="str" s="7">
        <v>Handcrafted Fancy Wooden Eating Spoons</v>
      </c>
      <c r="C2171" t="str" s="7">
        <v>each</v>
      </c>
      <c r="D2171" t="str" s="7">
        <v>CSA Members</v>
      </c>
      <c r="E2171" s="12">
        <v>26.6</v>
      </c>
      <c r="F2171" s="13">
        <v>26.6</v>
      </c>
      <c r="G2171" s="13">
        <f>IF(AND(ISNUMBER(E2171),ISNUMBER(F2171)),F2171-E2171,"")</f>
        <v>0</v>
      </c>
      <c r="H2171" s="14">
        <f>IF(AND(ISNUMBER(E2171),E2171&gt;0,ISNUMBER(F2171)),F2171/E2171-1,"")</f>
        <v>0</v>
      </c>
      <c r="I2171" t="str" s="15">
        <v>Hold</v>
      </c>
      <c r="J2171" s="16"/>
      <c r="K2171" t="str" s="15">
        <v/>
      </c>
      <c r="L2171" s="17" t="str">
        <f>IF(AC2171="Local catalog","",IF(AG2171="Yes",IF(ISNUMBER(E2171),E2171,""),IF(I2171="Keep current",IF(ISNUMBER(E2171),E2171,""),IF(AH2171&lt;&gt;"Yes","",IF(I2171="Approve proposed",F2171,IF(AND(I2171="Use my price",AND(ISNUMBER(J2171),J2171&gt;0)),J2171,""))))))</f>
        <v/>
      </c>
      <c r="M2171" t="str" s="7">
        <f>IF(AND(AG2171="Yes",OR(I2171="Approve proposed",I2171="Use my price")),"CHECK: protected price kept current",IF(OR(I2171="Unreviewed",I2171=""),"Pending review",IF(I2171="Hold","On hold",IF(I2171="Keep current",IF(ISNUMBER(E2171),"Kept current","CHECK: no confirmed current price"),IF(AH2171&lt;&gt;"Yes","CHECK: source needs review",IF(AND(I2171="Use my price",NOT(AND(ISNUMBER(J2171),J2171&gt;0))),"CHECK: enter a price above zero",IF(NOT(OR(I2171="Approve proposed",I2171="Use my price")),"CHECK: choose a listed decision",IF(OR(NOT(ISNUMBER(L2171)),L2171&lt;=0,NOT(ISNUMBER(Y2171)),Y2171&lt;=0,X2171&gt;=1),"CHECK: price or base unavailable",IF(L2171/(Y2171*(1-X2171))-1&lt;0,"CHECK: price below local base","Ready")))))))))</f>
        <v>On hold</v>
      </c>
      <c r="N2171" s="18">
        <v>28</v>
      </c>
      <c r="O2171" s="19">
        <v>0.4</v>
      </c>
      <c r="P2171" s="14">
        <v>0.33</v>
      </c>
      <c r="Q2171" s="20" t="str">
        <f>IF(AND(ISNUMBER(L2171),ISNUMBER(Y2171),Y2171&gt;0,X2171&lt;1),ROUND(L2171/(Y2171*(1-X2171))-1,4),"")</f>
        <v/>
      </c>
      <c r="R2171" s="12">
        <v>0</v>
      </c>
      <c r="S2171" s="13">
        <f>IF(AND(ISNUMBER(E2171),E2171&gt;0,ISNUMBER(F2171)),R2171*(F2171/E2171-1)*(1-'Start Here'!$B$16),0)</f>
        <v>0</v>
      </c>
      <c r="T2171" s="17">
        <f>IF(AND(M2171="Ready",OR(I2171="Approve proposed",AND(I2171="Use my price",AND(ISNUMBER(J2171),J2171&gt;0))),ISNUMBER(L2171),E2171&gt;0),R2171*(L2171/E2171-1)*(1-'Start Here'!$B$16),0)</f>
        <v>0</v>
      </c>
      <c r="U2171" t="str" s="6">
        <v>Missing local vendor; Local and Local Line prices differ; Currently hidden; do not activate automatically</v>
      </c>
      <c r="V2171" t="str" s="21">
        <v>No</v>
      </c>
      <c r="W2171" t="str" s="21">
        <v>No</v>
      </c>
      <c r="X2171" s="22">
        <v>0</v>
      </c>
      <c r="Y2171" s="18">
        <v>20</v>
      </c>
      <c r="AB2171" t="str" s="6">
        <v>2026-05-11 06:49:59 UTC</v>
      </c>
      <c r="AC2171" t="str" s="6">
        <v>Local Line cache</v>
      </c>
      <c r="AD2171" s="23">
        <v>805746</v>
      </c>
      <c r="AE2171" s="23">
        <v>526801</v>
      </c>
      <c r="AF2171" t="str" s="23">
        <v>805746:526801:member</v>
      </c>
      <c r="AG2171" t="str" s="23">
        <v>No</v>
      </c>
      <c r="AH2171" t="str" s="23">
        <v>No</v>
      </c>
      <c r="AI2171" s="18">
        <v>0</v>
      </c>
    </row>
    <row r="2172" ht="32" customHeight="1">
      <c r="A2172" t="str" s="7">
        <v>MISSING VENDOR</v>
      </c>
      <c r="B2172" t="str" s="7">
        <v>Handcrafted Fancy Wooden Eating Spoons</v>
      </c>
      <c r="C2172" t="str" s="7">
        <v>each</v>
      </c>
      <c r="D2172" t="str" s="7">
        <v>Guest Basket</v>
      </c>
      <c r="E2172" s="12">
        <v>28</v>
      </c>
      <c r="F2172" s="13">
        <v>28</v>
      </c>
      <c r="G2172" s="13">
        <f>IF(AND(ISNUMBER(E2172),ISNUMBER(F2172)),F2172-E2172,"")</f>
        <v>0</v>
      </c>
      <c r="H2172" s="14">
        <f>IF(AND(ISNUMBER(E2172),E2172&gt;0,ISNUMBER(F2172)),F2172/E2172-1,"")</f>
        <v>0</v>
      </c>
      <c r="I2172" t="str" s="15">
        <v>Hold</v>
      </c>
      <c r="J2172" s="16"/>
      <c r="K2172" t="str" s="15">
        <v/>
      </c>
      <c r="L2172" s="17" t="str">
        <f>IF(AC2172="Local catalog","",IF(AG2172="Yes",IF(ISNUMBER(E2172),E2172,""),IF(I2172="Keep current",IF(ISNUMBER(E2172),E2172,""),IF(AH2172&lt;&gt;"Yes","",IF(I2172="Approve proposed",F2172,IF(AND(I2172="Use my price",AND(ISNUMBER(J2172),J2172&gt;0)),J2172,""))))))</f>
        <v/>
      </c>
      <c r="M2172" t="str" s="7">
        <f>IF(AND(AG2172="Yes",OR(I2172="Approve proposed",I2172="Use my price")),"CHECK: protected price kept current",IF(OR(I2172="Unreviewed",I2172=""),"Pending review",IF(I2172="Hold","On hold",IF(I2172="Keep current",IF(ISNUMBER(E2172),"Kept current","CHECK: no confirmed current price"),IF(AH2172&lt;&gt;"Yes","CHECK: source needs review",IF(AND(I2172="Use my price",NOT(AND(ISNUMBER(J2172),J2172&gt;0))),"CHECK: enter a price above zero",IF(NOT(OR(I2172="Approve proposed",I2172="Use my price")),"CHECK: choose a listed decision",IF(OR(NOT(ISNUMBER(L2172)),L2172&lt;=0,NOT(ISNUMBER(Y2172)),Y2172&lt;=0,X2172&gt;=1),"CHECK: price or base unavailable",IF(L2172/(Y2172*(1-X2172))-1&lt;0,"CHECK: price below local base","Ready")))))))))</f>
        <v>On hold</v>
      </c>
      <c r="N2172" s="18">
        <v>31</v>
      </c>
      <c r="O2172" s="19">
        <v>0.55</v>
      </c>
      <c r="P2172" s="14">
        <v>0.4</v>
      </c>
      <c r="Q2172" s="20" t="str">
        <f>IF(AND(ISNUMBER(L2172),ISNUMBER(Y2172),Y2172&gt;0,X2172&lt;1),ROUND(L2172/(Y2172*(1-X2172))-1,4),"")</f>
        <v/>
      </c>
      <c r="R2172" s="12">
        <v>0</v>
      </c>
      <c r="S2172" s="13">
        <f>IF(AND(ISNUMBER(E2172),E2172&gt;0,ISNUMBER(F2172)),R2172*(F2172/E2172-1)*(1-'Start Here'!$B$16),0)</f>
        <v>0</v>
      </c>
      <c r="T2172" s="17">
        <f>IF(AND(M2172="Ready",OR(I2172="Approve proposed",AND(I2172="Use my price",AND(ISNUMBER(J2172),J2172&gt;0))),ISNUMBER(L2172),E2172&gt;0),R2172*(L2172/E2172-1)*(1-'Start Here'!$B$16),0)</f>
        <v>0</v>
      </c>
      <c r="U2172" t="str" s="6">
        <v>Missing local vendor; Local and Local Line prices differ; Currently hidden; do not activate automatically</v>
      </c>
      <c r="V2172" t="str" s="21">
        <v>No</v>
      </c>
      <c r="W2172" t="str" s="21">
        <v>No</v>
      </c>
      <c r="X2172" s="22">
        <v>0</v>
      </c>
      <c r="Y2172" s="18">
        <v>20</v>
      </c>
      <c r="AB2172" t="str" s="6">
        <v>2026-05-11 06:49:59 UTC</v>
      </c>
      <c r="AC2172" t="str" s="6">
        <v>Local Line cache</v>
      </c>
      <c r="AD2172" s="23">
        <v>805746</v>
      </c>
      <c r="AE2172" s="23">
        <v>526801</v>
      </c>
      <c r="AF2172" t="str" s="23">
        <v>805746:526801:guest</v>
      </c>
      <c r="AG2172" t="str" s="23">
        <v>No</v>
      </c>
      <c r="AH2172" t="str" s="23">
        <v>No</v>
      </c>
      <c r="AI2172" s="18">
        <v>0</v>
      </c>
    </row>
    <row r="2173" ht="32" customHeight="1">
      <c r="A2173" t="str" s="7">
        <v>MISSING VENDOR</v>
      </c>
      <c r="B2173" t="str" s="7">
        <v>Handcrafted Fancy Wooden Eating Spoons</v>
      </c>
      <c r="C2173" t="str" s="7">
        <v>each</v>
      </c>
      <c r="D2173" t="str" s="7">
        <v>SNAP</v>
      </c>
      <c r="E2173" s="12">
        <v>26.6</v>
      </c>
      <c r="F2173" s="13">
        <v>26.6</v>
      </c>
      <c r="G2173" s="13">
        <f>IF(AND(ISNUMBER(E2173),ISNUMBER(F2173)),F2173-E2173,"")</f>
        <v>0</v>
      </c>
      <c r="H2173" s="14">
        <f>IF(AND(ISNUMBER(E2173),E2173&gt;0,ISNUMBER(F2173)),F2173/E2173-1,"")</f>
        <v>0</v>
      </c>
      <c r="I2173" t="str" s="15">
        <v>Keep current</v>
      </c>
      <c r="J2173" s="16"/>
      <c r="K2173" t="str" s="15">
        <v/>
      </c>
      <c r="L2173" s="17">
        <f>IF(AC2173="Local catalog","",IF(AG2173="Yes",IF(ISNUMBER(E2173),E2173,""),IF(I2173="Keep current",IF(ISNUMBER(E2173),E2173,""),IF(AH2173&lt;&gt;"Yes","",IF(I2173="Approve proposed",F2173,IF(AND(I2173="Use my price",AND(ISNUMBER(J2173),J2173&gt;0)),J2173,""))))))</f>
        <v>26.6</v>
      </c>
      <c r="M2173" t="str" s="7">
        <f>IF(AND(AG2173="Yes",OR(I2173="Approve proposed",I2173="Use my price")),"CHECK: protected price kept current",IF(OR(I2173="Unreviewed",I2173=""),"Pending review",IF(I2173="Hold","On hold",IF(I2173="Keep current",IF(ISNUMBER(E2173),"Kept current","CHECK: no confirmed current price"),IF(AH2173&lt;&gt;"Yes","CHECK: source needs review",IF(AND(I2173="Use my price",NOT(AND(ISNUMBER(J2173),J2173&gt;0))),"CHECK: enter a price above zero",IF(NOT(OR(I2173="Approve proposed",I2173="Use my price")),"CHECK: choose a listed decision",IF(OR(NOT(ISNUMBER(L2173)),L2173&lt;=0,NOT(ISNUMBER(Y2173)),Y2173&lt;=0,X2173&gt;=1),"CHECK: price or base unavailable",IF(L2173/(Y2173*(1-X2173))-1&lt;0,"CHECK: price below local base","Ready")))))))))</f>
        <v>Kept current</v>
      </c>
      <c r="N2173" s="18">
        <v>28</v>
      </c>
      <c r="O2173" s="19">
        <v>0.4</v>
      </c>
      <c r="P2173" s="14">
        <v>0.33</v>
      </c>
      <c r="Q2173" s="20">
        <f>IF(AND(ISNUMBER(L2173),ISNUMBER(Y2173),Y2173&gt;0,X2173&lt;1),ROUND(L2173/(Y2173*(1-X2173))-1,4),"")</f>
        <v>0.33</v>
      </c>
      <c r="R2173" s="12">
        <v>0</v>
      </c>
      <c r="S2173" s="13">
        <f>IF(AND(ISNUMBER(E2173),E2173&gt;0,ISNUMBER(F2173)),R2173*(F2173/E2173-1)*(1-'Start Here'!$B$16),0)</f>
        <v>0</v>
      </c>
      <c r="T2173" s="17">
        <f>IF(AND(M2173="Ready",OR(I2173="Approve proposed",AND(I2173="Use my price",AND(ISNUMBER(J2173),J2173&gt;0))),ISNUMBER(L2173),E2173&gt;0),R2173*(L2173/E2173-1)*(1-'Start Here'!$B$16),0)</f>
        <v>0</v>
      </c>
      <c r="U2173" t="str" s="6">
        <v>SNAP: preserve existing selling price; Missing local vendor; Local and Local Line prices differ; Currently hidden; do not activate automatically</v>
      </c>
      <c r="V2173" t="str" s="21">
        <v>No</v>
      </c>
      <c r="W2173" t="str" s="21">
        <v>No</v>
      </c>
      <c r="X2173" s="22">
        <v>0</v>
      </c>
      <c r="Y2173" s="18">
        <v>20</v>
      </c>
      <c r="AB2173" t="str" s="6">
        <v>2026-05-11 06:49:59 UTC</v>
      </c>
      <c r="AC2173" t="str" s="6">
        <v>Local Line cache</v>
      </c>
      <c r="AD2173" s="23">
        <v>805746</v>
      </c>
      <c r="AE2173" s="23">
        <v>526801</v>
      </c>
      <c r="AF2173" t="str" s="23">
        <v>805746:526801:snap</v>
      </c>
      <c r="AG2173" t="str" s="23">
        <v>Yes</v>
      </c>
      <c r="AH2173" t="str" s="23">
        <v>No</v>
      </c>
      <c r="AI2173" s="18">
        <v>0</v>
      </c>
    </row>
    <row r="2174" ht="32" customHeight="1">
      <c r="A2174" t="str" s="7">
        <v>MISSING VENDOR</v>
      </c>
      <c r="B2174" t="str" s="7">
        <v>Handcrafted Maple Candle Holder</v>
      </c>
      <c r="C2174" t="str" s="7">
        <v>ea</v>
      </c>
      <c r="D2174" t="str" s="7">
        <v>Herd Share Members</v>
      </c>
      <c r="E2174" s="12">
        <v>19.8</v>
      </c>
      <c r="F2174" s="13">
        <v>19.8</v>
      </c>
      <c r="G2174" s="13">
        <f>IF(AND(ISNUMBER(E2174),ISNUMBER(F2174)),F2174-E2174,"")</f>
        <v>0</v>
      </c>
      <c r="H2174" s="14">
        <f>IF(AND(ISNUMBER(E2174),E2174&gt;0,ISNUMBER(F2174)),F2174/E2174-1,"")</f>
        <v>0</v>
      </c>
      <c r="I2174" t="str" s="15">
        <v>Hold</v>
      </c>
      <c r="J2174" s="16"/>
      <c r="K2174" t="str" s="15">
        <v/>
      </c>
      <c r="L2174" s="17" t="str">
        <f>IF(AC2174="Local catalog","",IF(AG2174="Yes",IF(ISNUMBER(E2174),E2174,""),IF(I2174="Keep current",IF(ISNUMBER(E2174),E2174,""),IF(AH2174&lt;&gt;"Yes","",IF(I2174="Approve proposed",F2174,IF(AND(I2174="Use my price",AND(ISNUMBER(J2174),J2174&gt;0)),J2174,""))))))</f>
        <v/>
      </c>
      <c r="M2174" t="str" s="7">
        <f>IF(AND(AG2174="Yes",OR(I2174="Approve proposed",I2174="Use my price")),"CHECK: protected price kept current",IF(OR(I2174="Unreviewed",I2174=""),"Pending review",IF(I2174="Hold","On hold",IF(I2174="Keep current",IF(ISNUMBER(E2174),"Kept current","CHECK: no confirmed current price"),IF(AH2174&lt;&gt;"Yes","CHECK: source needs review",IF(AND(I2174="Use my price",NOT(AND(ISNUMBER(J2174),J2174&gt;0))),"CHECK: enter a price above zero",IF(NOT(OR(I2174="Approve proposed",I2174="Use my price")),"CHECK: choose a listed decision",IF(OR(NOT(ISNUMBER(L2174)),L2174&lt;=0,NOT(ISNUMBER(Y2174)),Y2174&lt;=0,X2174&gt;=1),"CHECK: price or base unavailable",IF(L2174/(Y2174*(1-X2174))-1&lt;0,"CHECK: price below local base","Ready")))))))))</f>
        <v>On hold</v>
      </c>
      <c r="N2174" s="18">
        <v>21</v>
      </c>
      <c r="O2174" s="19">
        <v>0.4</v>
      </c>
      <c r="P2174" s="14">
        <v>0.32</v>
      </c>
      <c r="Q2174" s="20" t="str">
        <f>IF(AND(ISNUMBER(L2174),ISNUMBER(Y2174),Y2174&gt;0,X2174&lt;1),ROUND(L2174/(Y2174*(1-X2174))-1,4),"")</f>
        <v/>
      </c>
      <c r="R2174" s="12">
        <v>0</v>
      </c>
      <c r="S2174" s="13">
        <f>IF(AND(ISNUMBER(E2174),E2174&gt;0,ISNUMBER(F2174)),R2174*(F2174/E2174-1)*(1-'Start Here'!$B$16),0)</f>
        <v>0</v>
      </c>
      <c r="T2174" s="17">
        <f>IF(AND(M2174="Ready",OR(I2174="Approve proposed",AND(I2174="Use my price",AND(ISNUMBER(J2174),J2174&gt;0))),ISNUMBER(L2174),E2174&gt;0),R2174*(L2174/E2174-1)*(1-'Start Here'!$B$16),0)</f>
        <v>0</v>
      </c>
      <c r="U2174" t="str" s="6">
        <v>Missing local vendor; Local and Local Line prices differ; Currently hidden; do not activate automatically</v>
      </c>
      <c r="V2174" t="str" s="21">
        <v>No</v>
      </c>
      <c r="W2174" t="str" s="21">
        <v>No</v>
      </c>
      <c r="X2174" s="22">
        <v>0</v>
      </c>
      <c r="Y2174" s="18">
        <v>15</v>
      </c>
      <c r="AB2174" t="str" s="6">
        <v>2026-05-11 06:49:59 UTC</v>
      </c>
      <c r="AC2174" t="str" s="6">
        <v>Local Line cache</v>
      </c>
      <c r="AD2174" s="23">
        <v>825842</v>
      </c>
      <c r="AE2174" s="23">
        <v>549821</v>
      </c>
      <c r="AF2174" t="str" s="23">
        <v>825842:549821:herdShare</v>
      </c>
      <c r="AG2174" t="str" s="23">
        <v>No</v>
      </c>
      <c r="AH2174" t="str" s="23">
        <v>No</v>
      </c>
      <c r="AI2174" s="18">
        <v>0</v>
      </c>
    </row>
    <row r="2175" ht="32" customHeight="1">
      <c r="A2175" t="str" s="7">
        <v>MISSING VENDOR</v>
      </c>
      <c r="B2175" t="str" s="7">
        <v>Handcrafted Maple Candle Holder</v>
      </c>
      <c r="C2175" t="str" s="7">
        <v>ea</v>
      </c>
      <c r="D2175" t="str" s="7">
        <v>CSA Members</v>
      </c>
      <c r="E2175" s="12">
        <v>19.8</v>
      </c>
      <c r="F2175" s="13">
        <v>19.8</v>
      </c>
      <c r="G2175" s="13">
        <f>IF(AND(ISNUMBER(E2175),ISNUMBER(F2175)),F2175-E2175,"")</f>
        <v>0</v>
      </c>
      <c r="H2175" s="14">
        <f>IF(AND(ISNUMBER(E2175),E2175&gt;0,ISNUMBER(F2175)),F2175/E2175-1,"")</f>
        <v>0</v>
      </c>
      <c r="I2175" t="str" s="15">
        <v>Hold</v>
      </c>
      <c r="J2175" s="16"/>
      <c r="K2175" t="str" s="15">
        <v/>
      </c>
      <c r="L2175" s="17" t="str">
        <f>IF(AC2175="Local catalog","",IF(AG2175="Yes",IF(ISNUMBER(E2175),E2175,""),IF(I2175="Keep current",IF(ISNUMBER(E2175),E2175,""),IF(AH2175&lt;&gt;"Yes","",IF(I2175="Approve proposed",F2175,IF(AND(I2175="Use my price",AND(ISNUMBER(J2175),J2175&gt;0)),J2175,""))))))</f>
        <v/>
      </c>
      <c r="M2175" t="str" s="7">
        <f>IF(AND(AG2175="Yes",OR(I2175="Approve proposed",I2175="Use my price")),"CHECK: protected price kept current",IF(OR(I2175="Unreviewed",I2175=""),"Pending review",IF(I2175="Hold","On hold",IF(I2175="Keep current",IF(ISNUMBER(E2175),"Kept current","CHECK: no confirmed current price"),IF(AH2175&lt;&gt;"Yes","CHECK: source needs review",IF(AND(I2175="Use my price",NOT(AND(ISNUMBER(J2175),J2175&gt;0))),"CHECK: enter a price above zero",IF(NOT(OR(I2175="Approve proposed",I2175="Use my price")),"CHECK: choose a listed decision",IF(OR(NOT(ISNUMBER(L2175)),L2175&lt;=0,NOT(ISNUMBER(Y2175)),Y2175&lt;=0,X2175&gt;=1),"CHECK: price or base unavailable",IF(L2175/(Y2175*(1-X2175))-1&lt;0,"CHECK: price below local base","Ready")))))))))</f>
        <v>On hold</v>
      </c>
      <c r="N2175" s="18">
        <v>21</v>
      </c>
      <c r="O2175" s="19">
        <v>0.4</v>
      </c>
      <c r="P2175" s="14">
        <v>0.32</v>
      </c>
      <c r="Q2175" s="20" t="str">
        <f>IF(AND(ISNUMBER(L2175),ISNUMBER(Y2175),Y2175&gt;0,X2175&lt;1),ROUND(L2175/(Y2175*(1-X2175))-1,4),"")</f>
        <v/>
      </c>
      <c r="R2175" s="12">
        <v>0</v>
      </c>
      <c r="S2175" s="13">
        <f>IF(AND(ISNUMBER(E2175),E2175&gt;0,ISNUMBER(F2175)),R2175*(F2175/E2175-1)*(1-'Start Here'!$B$16),0)</f>
        <v>0</v>
      </c>
      <c r="T2175" s="17">
        <f>IF(AND(M2175="Ready",OR(I2175="Approve proposed",AND(I2175="Use my price",AND(ISNUMBER(J2175),J2175&gt;0))),ISNUMBER(L2175),E2175&gt;0),R2175*(L2175/E2175-1)*(1-'Start Here'!$B$16),0)</f>
        <v>0</v>
      </c>
      <c r="U2175" t="str" s="6">
        <v>Missing local vendor; Local and Local Line prices differ; Currently hidden; do not activate automatically</v>
      </c>
      <c r="V2175" t="str" s="21">
        <v>No</v>
      </c>
      <c r="W2175" t="str" s="21">
        <v>No</v>
      </c>
      <c r="X2175" s="22">
        <v>0</v>
      </c>
      <c r="Y2175" s="18">
        <v>15</v>
      </c>
      <c r="AB2175" t="str" s="6">
        <v>2026-05-11 06:49:59 UTC</v>
      </c>
      <c r="AC2175" t="str" s="6">
        <v>Local Line cache</v>
      </c>
      <c r="AD2175" s="23">
        <v>825842</v>
      </c>
      <c r="AE2175" s="23">
        <v>549821</v>
      </c>
      <c r="AF2175" t="str" s="23">
        <v>825842:549821:member</v>
      </c>
      <c r="AG2175" t="str" s="23">
        <v>No</v>
      </c>
      <c r="AH2175" t="str" s="23">
        <v>No</v>
      </c>
      <c r="AI2175" s="18">
        <v>0</v>
      </c>
    </row>
    <row r="2176" ht="32" customHeight="1">
      <c r="A2176" t="str" s="7">
        <v>MISSING VENDOR</v>
      </c>
      <c r="B2176" t="str" s="7">
        <v>Handcrafted Maple Candle Holder</v>
      </c>
      <c r="C2176" t="str" s="7">
        <v>ea</v>
      </c>
      <c r="D2176" t="str" s="7">
        <v>Guest Basket</v>
      </c>
      <c r="E2176" s="12">
        <v>21</v>
      </c>
      <c r="F2176" s="13">
        <v>21</v>
      </c>
      <c r="G2176" s="13">
        <f>IF(AND(ISNUMBER(E2176),ISNUMBER(F2176)),F2176-E2176,"")</f>
        <v>0</v>
      </c>
      <c r="H2176" s="14">
        <f>IF(AND(ISNUMBER(E2176),E2176&gt;0,ISNUMBER(F2176)),F2176/E2176-1,"")</f>
        <v>0</v>
      </c>
      <c r="I2176" t="str" s="15">
        <v>Hold</v>
      </c>
      <c r="J2176" s="16"/>
      <c r="K2176" t="str" s="15">
        <v/>
      </c>
      <c r="L2176" s="17" t="str">
        <f>IF(AC2176="Local catalog","",IF(AG2176="Yes",IF(ISNUMBER(E2176),E2176,""),IF(I2176="Keep current",IF(ISNUMBER(E2176),E2176,""),IF(AH2176&lt;&gt;"Yes","",IF(I2176="Approve proposed",F2176,IF(AND(I2176="Use my price",AND(ISNUMBER(J2176),J2176&gt;0)),J2176,""))))))</f>
        <v/>
      </c>
      <c r="M2176" t="str" s="7">
        <f>IF(AND(AG2176="Yes",OR(I2176="Approve proposed",I2176="Use my price")),"CHECK: protected price kept current",IF(OR(I2176="Unreviewed",I2176=""),"Pending review",IF(I2176="Hold","On hold",IF(I2176="Keep current",IF(ISNUMBER(E2176),"Kept current","CHECK: no confirmed current price"),IF(AH2176&lt;&gt;"Yes","CHECK: source needs review",IF(AND(I2176="Use my price",NOT(AND(ISNUMBER(J2176),J2176&gt;0))),"CHECK: enter a price above zero",IF(NOT(OR(I2176="Approve proposed",I2176="Use my price")),"CHECK: choose a listed decision",IF(OR(NOT(ISNUMBER(L2176)),L2176&lt;=0,NOT(ISNUMBER(Y2176)),Y2176&lt;=0,X2176&gt;=1),"CHECK: price or base unavailable",IF(L2176/(Y2176*(1-X2176))-1&lt;0,"CHECK: price below local base","Ready")))))))))</f>
        <v>On hold</v>
      </c>
      <c r="N2176" s="18">
        <v>23.25</v>
      </c>
      <c r="O2176" s="19">
        <v>0.55</v>
      </c>
      <c r="P2176" s="14">
        <v>0.4</v>
      </c>
      <c r="Q2176" s="20" t="str">
        <f>IF(AND(ISNUMBER(L2176),ISNUMBER(Y2176),Y2176&gt;0,X2176&lt;1),ROUND(L2176/(Y2176*(1-X2176))-1,4),"")</f>
        <v/>
      </c>
      <c r="R2176" s="12">
        <v>0</v>
      </c>
      <c r="S2176" s="13">
        <f>IF(AND(ISNUMBER(E2176),E2176&gt;0,ISNUMBER(F2176)),R2176*(F2176/E2176-1)*(1-'Start Here'!$B$16),0)</f>
        <v>0</v>
      </c>
      <c r="T2176" s="17">
        <f>IF(AND(M2176="Ready",OR(I2176="Approve proposed",AND(I2176="Use my price",AND(ISNUMBER(J2176),J2176&gt;0))),ISNUMBER(L2176),E2176&gt;0),R2176*(L2176/E2176-1)*(1-'Start Here'!$B$16),0)</f>
        <v>0</v>
      </c>
      <c r="U2176" t="str" s="6">
        <v>Missing local vendor; Local and Local Line prices differ; Currently hidden; do not activate automatically</v>
      </c>
      <c r="V2176" t="str" s="21">
        <v>No</v>
      </c>
      <c r="W2176" t="str" s="21">
        <v>No</v>
      </c>
      <c r="X2176" s="22">
        <v>0</v>
      </c>
      <c r="Y2176" s="18">
        <v>15</v>
      </c>
      <c r="AB2176" t="str" s="6">
        <v>2026-05-11 06:49:59 UTC</v>
      </c>
      <c r="AC2176" t="str" s="6">
        <v>Local Line cache</v>
      </c>
      <c r="AD2176" s="23">
        <v>825842</v>
      </c>
      <c r="AE2176" s="23">
        <v>549821</v>
      </c>
      <c r="AF2176" t="str" s="23">
        <v>825842:549821:guest</v>
      </c>
      <c r="AG2176" t="str" s="23">
        <v>No</v>
      </c>
      <c r="AH2176" t="str" s="23">
        <v>No</v>
      </c>
      <c r="AI2176" s="18">
        <v>0</v>
      </c>
    </row>
    <row r="2177" ht="32" customHeight="1">
      <c r="A2177" t="str" s="7">
        <v>MISSING VENDOR</v>
      </c>
      <c r="B2177" t="str" s="7">
        <v>Handcrafted Maple Candle Holder</v>
      </c>
      <c r="C2177" t="str" s="7">
        <v>ea</v>
      </c>
      <c r="D2177" t="str" s="7">
        <v>SNAP</v>
      </c>
      <c r="E2177" s="12">
        <v>19.8</v>
      </c>
      <c r="F2177" s="13">
        <v>19.8</v>
      </c>
      <c r="G2177" s="13">
        <f>IF(AND(ISNUMBER(E2177),ISNUMBER(F2177)),F2177-E2177,"")</f>
        <v>0</v>
      </c>
      <c r="H2177" s="14">
        <f>IF(AND(ISNUMBER(E2177),E2177&gt;0,ISNUMBER(F2177)),F2177/E2177-1,"")</f>
        <v>0</v>
      </c>
      <c r="I2177" t="str" s="15">
        <v>Keep current</v>
      </c>
      <c r="J2177" s="16"/>
      <c r="K2177" t="str" s="15">
        <v/>
      </c>
      <c r="L2177" s="17">
        <f>IF(AC2177="Local catalog","",IF(AG2177="Yes",IF(ISNUMBER(E2177),E2177,""),IF(I2177="Keep current",IF(ISNUMBER(E2177),E2177,""),IF(AH2177&lt;&gt;"Yes","",IF(I2177="Approve proposed",F2177,IF(AND(I2177="Use my price",AND(ISNUMBER(J2177),J2177&gt;0)),J2177,""))))))</f>
        <v>19.8</v>
      </c>
      <c r="M2177" t="str" s="7">
        <f>IF(AND(AG2177="Yes",OR(I2177="Approve proposed",I2177="Use my price")),"CHECK: protected price kept current",IF(OR(I2177="Unreviewed",I2177=""),"Pending review",IF(I2177="Hold","On hold",IF(I2177="Keep current",IF(ISNUMBER(E2177),"Kept current","CHECK: no confirmed current price"),IF(AH2177&lt;&gt;"Yes","CHECK: source needs review",IF(AND(I2177="Use my price",NOT(AND(ISNUMBER(J2177),J2177&gt;0))),"CHECK: enter a price above zero",IF(NOT(OR(I2177="Approve proposed",I2177="Use my price")),"CHECK: choose a listed decision",IF(OR(NOT(ISNUMBER(L2177)),L2177&lt;=0,NOT(ISNUMBER(Y2177)),Y2177&lt;=0,X2177&gt;=1),"CHECK: price or base unavailable",IF(L2177/(Y2177*(1-X2177))-1&lt;0,"CHECK: price below local base","Ready")))))))))</f>
        <v>Kept current</v>
      </c>
      <c r="N2177" s="18">
        <v>21</v>
      </c>
      <c r="O2177" s="19">
        <v>0.4</v>
      </c>
      <c r="P2177" s="14">
        <v>0.32</v>
      </c>
      <c r="Q2177" s="20">
        <f>IF(AND(ISNUMBER(L2177),ISNUMBER(Y2177),Y2177&gt;0,X2177&lt;1),ROUND(L2177/(Y2177*(1-X2177))-1,4),"")</f>
        <v>0.32</v>
      </c>
      <c r="R2177" s="12">
        <v>0</v>
      </c>
      <c r="S2177" s="13">
        <f>IF(AND(ISNUMBER(E2177),E2177&gt;0,ISNUMBER(F2177)),R2177*(F2177/E2177-1)*(1-'Start Here'!$B$16),0)</f>
        <v>0</v>
      </c>
      <c r="T2177" s="17">
        <f>IF(AND(M2177="Ready",OR(I2177="Approve proposed",AND(I2177="Use my price",AND(ISNUMBER(J2177),J2177&gt;0))),ISNUMBER(L2177),E2177&gt;0),R2177*(L2177/E2177-1)*(1-'Start Here'!$B$16),0)</f>
        <v>0</v>
      </c>
      <c r="U2177" t="str" s="6">
        <v>SNAP: preserve existing selling price; Missing local vendor; Local and Local Line prices differ; Currently hidden; do not activate automatically</v>
      </c>
      <c r="V2177" t="str" s="21">
        <v>No</v>
      </c>
      <c r="W2177" t="str" s="21">
        <v>No</v>
      </c>
      <c r="X2177" s="22">
        <v>0</v>
      </c>
      <c r="Y2177" s="18">
        <v>15</v>
      </c>
      <c r="AB2177" t="str" s="6">
        <v>2026-05-11 06:49:59 UTC</v>
      </c>
      <c r="AC2177" t="str" s="6">
        <v>Local Line cache</v>
      </c>
      <c r="AD2177" s="23">
        <v>825842</v>
      </c>
      <c r="AE2177" s="23">
        <v>549821</v>
      </c>
      <c r="AF2177" t="str" s="23">
        <v>825842:549821:snap</v>
      </c>
      <c r="AG2177" t="str" s="23">
        <v>Yes</v>
      </c>
      <c r="AH2177" t="str" s="23">
        <v>No</v>
      </c>
      <c r="AI2177" s="18">
        <v>0</v>
      </c>
    </row>
    <row r="2178" ht="32" customHeight="1">
      <c r="A2178" t="str" s="7">
        <v>MISSING VENDOR</v>
      </c>
      <c r="B2178" t="str" s="7">
        <v>Handcrafted Whisk Brooms</v>
      </c>
      <c r="C2178" t="str" s="7">
        <v>each</v>
      </c>
      <c r="D2178" t="str" s="7">
        <v>Herd Share Members</v>
      </c>
      <c r="E2178" s="12">
        <v>26.6</v>
      </c>
      <c r="F2178" s="13">
        <v>26.6</v>
      </c>
      <c r="G2178" s="13">
        <f>IF(AND(ISNUMBER(E2178),ISNUMBER(F2178)),F2178-E2178,"")</f>
        <v>0</v>
      </c>
      <c r="H2178" s="14">
        <f>IF(AND(ISNUMBER(E2178),E2178&gt;0,ISNUMBER(F2178)),F2178/E2178-1,"")</f>
        <v>0</v>
      </c>
      <c r="I2178" t="str" s="15">
        <v>Hold</v>
      </c>
      <c r="J2178" s="16"/>
      <c r="K2178" t="str" s="15">
        <v/>
      </c>
      <c r="L2178" s="17" t="str">
        <f>IF(AC2178="Local catalog","",IF(AG2178="Yes",IF(ISNUMBER(E2178),E2178,""),IF(I2178="Keep current",IF(ISNUMBER(E2178),E2178,""),IF(AH2178&lt;&gt;"Yes","",IF(I2178="Approve proposed",F2178,IF(AND(I2178="Use my price",AND(ISNUMBER(J2178),J2178&gt;0)),J2178,""))))))</f>
        <v/>
      </c>
      <c r="M2178" t="str" s="7">
        <f>IF(AND(AG2178="Yes",OR(I2178="Approve proposed",I2178="Use my price")),"CHECK: protected price kept current",IF(OR(I2178="Unreviewed",I2178=""),"Pending review",IF(I2178="Hold","On hold",IF(I2178="Keep current",IF(ISNUMBER(E2178),"Kept current","CHECK: no confirmed current price"),IF(AH2178&lt;&gt;"Yes","CHECK: source needs review",IF(AND(I2178="Use my price",NOT(AND(ISNUMBER(J2178),J2178&gt;0))),"CHECK: enter a price above zero",IF(NOT(OR(I2178="Approve proposed",I2178="Use my price")),"CHECK: choose a listed decision",IF(OR(NOT(ISNUMBER(L2178)),L2178&lt;=0,NOT(ISNUMBER(Y2178)),Y2178&lt;=0,X2178&gt;=1),"CHECK: price or base unavailable",IF(L2178/(Y2178*(1-X2178))-1&lt;0,"CHECK: price below local base","Ready")))))))))</f>
        <v>On hold</v>
      </c>
      <c r="N2178" s="18">
        <v>28</v>
      </c>
      <c r="O2178" s="19">
        <v>0.4</v>
      </c>
      <c r="P2178" s="14">
        <v>0.33</v>
      </c>
      <c r="Q2178" s="20" t="str">
        <f>IF(AND(ISNUMBER(L2178),ISNUMBER(Y2178),Y2178&gt;0,X2178&lt;1),ROUND(L2178/(Y2178*(1-X2178))-1,4),"")</f>
        <v/>
      </c>
      <c r="R2178" s="12">
        <v>0</v>
      </c>
      <c r="S2178" s="13">
        <f>IF(AND(ISNUMBER(E2178),E2178&gt;0,ISNUMBER(F2178)),R2178*(F2178/E2178-1)*(1-'Start Here'!$B$16),0)</f>
        <v>0</v>
      </c>
      <c r="T2178" s="17">
        <f>IF(AND(M2178="Ready",OR(I2178="Approve proposed",AND(I2178="Use my price",AND(ISNUMBER(J2178),J2178&gt;0))),ISNUMBER(L2178),E2178&gt;0),R2178*(L2178/E2178-1)*(1-'Start Here'!$B$16),0)</f>
        <v>0</v>
      </c>
      <c r="U2178" t="str" s="6">
        <v>Missing local vendor; Local and Local Line prices differ; Currently hidden; do not activate automatically</v>
      </c>
      <c r="V2178" t="str" s="21">
        <v>No</v>
      </c>
      <c r="W2178" t="str" s="21">
        <v>No</v>
      </c>
      <c r="X2178" s="22">
        <v>0</v>
      </c>
      <c r="Y2178" s="18">
        <v>20</v>
      </c>
      <c r="AB2178" t="str" s="6">
        <v>2026-05-11 06:49:59 UTC</v>
      </c>
      <c r="AC2178" t="str" s="6">
        <v>Local Line cache</v>
      </c>
      <c r="AD2178" s="23">
        <v>805732</v>
      </c>
      <c r="AE2178" s="23">
        <v>526787</v>
      </c>
      <c r="AF2178" t="str" s="23">
        <v>805732:526787:herdShare</v>
      </c>
      <c r="AG2178" t="str" s="23">
        <v>No</v>
      </c>
      <c r="AH2178" t="str" s="23">
        <v>No</v>
      </c>
      <c r="AI2178" s="18">
        <v>0</v>
      </c>
    </row>
    <row r="2179" ht="32" customHeight="1">
      <c r="A2179" t="str" s="7">
        <v>MISSING VENDOR</v>
      </c>
      <c r="B2179" t="str" s="7">
        <v>Handcrafted Whisk Brooms</v>
      </c>
      <c r="C2179" t="str" s="7">
        <v>each</v>
      </c>
      <c r="D2179" t="str" s="7">
        <v>CSA Members</v>
      </c>
      <c r="E2179" s="12">
        <v>26.6</v>
      </c>
      <c r="F2179" s="13">
        <v>26.6</v>
      </c>
      <c r="G2179" s="13">
        <f>IF(AND(ISNUMBER(E2179),ISNUMBER(F2179)),F2179-E2179,"")</f>
        <v>0</v>
      </c>
      <c r="H2179" s="14">
        <f>IF(AND(ISNUMBER(E2179),E2179&gt;0,ISNUMBER(F2179)),F2179/E2179-1,"")</f>
        <v>0</v>
      </c>
      <c r="I2179" t="str" s="15">
        <v>Hold</v>
      </c>
      <c r="J2179" s="16"/>
      <c r="K2179" t="str" s="15">
        <v/>
      </c>
      <c r="L2179" s="17" t="str">
        <f>IF(AC2179="Local catalog","",IF(AG2179="Yes",IF(ISNUMBER(E2179),E2179,""),IF(I2179="Keep current",IF(ISNUMBER(E2179),E2179,""),IF(AH2179&lt;&gt;"Yes","",IF(I2179="Approve proposed",F2179,IF(AND(I2179="Use my price",AND(ISNUMBER(J2179),J2179&gt;0)),J2179,""))))))</f>
        <v/>
      </c>
      <c r="M2179" t="str" s="7">
        <f>IF(AND(AG2179="Yes",OR(I2179="Approve proposed",I2179="Use my price")),"CHECK: protected price kept current",IF(OR(I2179="Unreviewed",I2179=""),"Pending review",IF(I2179="Hold","On hold",IF(I2179="Keep current",IF(ISNUMBER(E2179),"Kept current","CHECK: no confirmed current price"),IF(AH2179&lt;&gt;"Yes","CHECK: source needs review",IF(AND(I2179="Use my price",NOT(AND(ISNUMBER(J2179),J2179&gt;0))),"CHECK: enter a price above zero",IF(NOT(OR(I2179="Approve proposed",I2179="Use my price")),"CHECK: choose a listed decision",IF(OR(NOT(ISNUMBER(L2179)),L2179&lt;=0,NOT(ISNUMBER(Y2179)),Y2179&lt;=0,X2179&gt;=1),"CHECK: price or base unavailable",IF(L2179/(Y2179*(1-X2179))-1&lt;0,"CHECK: price below local base","Ready")))))))))</f>
        <v>On hold</v>
      </c>
      <c r="N2179" s="18">
        <v>28</v>
      </c>
      <c r="O2179" s="19">
        <v>0.4</v>
      </c>
      <c r="P2179" s="14">
        <v>0.33</v>
      </c>
      <c r="Q2179" s="20" t="str">
        <f>IF(AND(ISNUMBER(L2179),ISNUMBER(Y2179),Y2179&gt;0,X2179&lt;1),ROUND(L2179/(Y2179*(1-X2179))-1,4),"")</f>
        <v/>
      </c>
      <c r="R2179" s="12">
        <v>0</v>
      </c>
      <c r="S2179" s="13">
        <f>IF(AND(ISNUMBER(E2179),E2179&gt;0,ISNUMBER(F2179)),R2179*(F2179/E2179-1)*(1-'Start Here'!$B$16),0)</f>
        <v>0</v>
      </c>
      <c r="T2179" s="17">
        <f>IF(AND(M2179="Ready",OR(I2179="Approve proposed",AND(I2179="Use my price",AND(ISNUMBER(J2179),J2179&gt;0))),ISNUMBER(L2179),E2179&gt;0),R2179*(L2179/E2179-1)*(1-'Start Here'!$B$16),0)</f>
        <v>0</v>
      </c>
      <c r="U2179" t="str" s="6">
        <v>Missing local vendor; Local and Local Line prices differ; Currently hidden; do not activate automatically</v>
      </c>
      <c r="V2179" t="str" s="21">
        <v>No</v>
      </c>
      <c r="W2179" t="str" s="21">
        <v>No</v>
      </c>
      <c r="X2179" s="22">
        <v>0</v>
      </c>
      <c r="Y2179" s="18">
        <v>20</v>
      </c>
      <c r="AB2179" t="str" s="6">
        <v>2026-05-11 06:49:59 UTC</v>
      </c>
      <c r="AC2179" t="str" s="6">
        <v>Local Line cache</v>
      </c>
      <c r="AD2179" s="23">
        <v>805732</v>
      </c>
      <c r="AE2179" s="23">
        <v>526787</v>
      </c>
      <c r="AF2179" t="str" s="23">
        <v>805732:526787:member</v>
      </c>
      <c r="AG2179" t="str" s="23">
        <v>No</v>
      </c>
      <c r="AH2179" t="str" s="23">
        <v>No</v>
      </c>
      <c r="AI2179" s="18">
        <v>0</v>
      </c>
    </row>
    <row r="2180" ht="32" customHeight="1">
      <c r="A2180" t="str" s="7">
        <v>MISSING VENDOR</v>
      </c>
      <c r="B2180" t="str" s="7">
        <v>Handcrafted Whisk Brooms</v>
      </c>
      <c r="C2180" t="str" s="7">
        <v>each</v>
      </c>
      <c r="D2180" t="str" s="7">
        <v>Guest Basket</v>
      </c>
      <c r="E2180" s="12">
        <v>28</v>
      </c>
      <c r="F2180" s="13">
        <v>28</v>
      </c>
      <c r="G2180" s="13">
        <f>IF(AND(ISNUMBER(E2180),ISNUMBER(F2180)),F2180-E2180,"")</f>
        <v>0</v>
      </c>
      <c r="H2180" s="14">
        <f>IF(AND(ISNUMBER(E2180),E2180&gt;0,ISNUMBER(F2180)),F2180/E2180-1,"")</f>
        <v>0</v>
      </c>
      <c r="I2180" t="str" s="15">
        <v>Hold</v>
      </c>
      <c r="J2180" s="16"/>
      <c r="K2180" t="str" s="15">
        <v/>
      </c>
      <c r="L2180" s="17" t="str">
        <f>IF(AC2180="Local catalog","",IF(AG2180="Yes",IF(ISNUMBER(E2180),E2180,""),IF(I2180="Keep current",IF(ISNUMBER(E2180),E2180,""),IF(AH2180&lt;&gt;"Yes","",IF(I2180="Approve proposed",F2180,IF(AND(I2180="Use my price",AND(ISNUMBER(J2180),J2180&gt;0)),J2180,""))))))</f>
        <v/>
      </c>
      <c r="M2180" t="str" s="7">
        <f>IF(AND(AG2180="Yes",OR(I2180="Approve proposed",I2180="Use my price")),"CHECK: protected price kept current",IF(OR(I2180="Unreviewed",I2180=""),"Pending review",IF(I2180="Hold","On hold",IF(I2180="Keep current",IF(ISNUMBER(E2180),"Kept current","CHECK: no confirmed current price"),IF(AH2180&lt;&gt;"Yes","CHECK: source needs review",IF(AND(I2180="Use my price",NOT(AND(ISNUMBER(J2180),J2180&gt;0))),"CHECK: enter a price above zero",IF(NOT(OR(I2180="Approve proposed",I2180="Use my price")),"CHECK: choose a listed decision",IF(OR(NOT(ISNUMBER(L2180)),L2180&lt;=0,NOT(ISNUMBER(Y2180)),Y2180&lt;=0,X2180&gt;=1),"CHECK: price or base unavailable",IF(L2180/(Y2180*(1-X2180))-1&lt;0,"CHECK: price below local base","Ready")))))))))</f>
        <v>On hold</v>
      </c>
      <c r="N2180" s="18">
        <v>31</v>
      </c>
      <c r="O2180" s="19">
        <v>0.55</v>
      </c>
      <c r="P2180" s="14">
        <v>0.4</v>
      </c>
      <c r="Q2180" s="20" t="str">
        <f>IF(AND(ISNUMBER(L2180),ISNUMBER(Y2180),Y2180&gt;0,X2180&lt;1),ROUND(L2180/(Y2180*(1-X2180))-1,4),"")</f>
        <v/>
      </c>
      <c r="R2180" s="12">
        <v>0</v>
      </c>
      <c r="S2180" s="13">
        <f>IF(AND(ISNUMBER(E2180),E2180&gt;0,ISNUMBER(F2180)),R2180*(F2180/E2180-1)*(1-'Start Here'!$B$16),0)</f>
        <v>0</v>
      </c>
      <c r="T2180" s="17">
        <f>IF(AND(M2180="Ready",OR(I2180="Approve proposed",AND(I2180="Use my price",AND(ISNUMBER(J2180),J2180&gt;0))),ISNUMBER(L2180),E2180&gt;0),R2180*(L2180/E2180-1)*(1-'Start Here'!$B$16),0)</f>
        <v>0</v>
      </c>
      <c r="U2180" t="str" s="6">
        <v>Missing local vendor; Local and Local Line prices differ; Currently hidden; do not activate automatically</v>
      </c>
      <c r="V2180" t="str" s="21">
        <v>No</v>
      </c>
      <c r="W2180" t="str" s="21">
        <v>No</v>
      </c>
      <c r="X2180" s="22">
        <v>0</v>
      </c>
      <c r="Y2180" s="18">
        <v>20</v>
      </c>
      <c r="AB2180" t="str" s="6">
        <v>2026-05-11 06:49:59 UTC</v>
      </c>
      <c r="AC2180" t="str" s="6">
        <v>Local Line cache</v>
      </c>
      <c r="AD2180" s="23">
        <v>805732</v>
      </c>
      <c r="AE2180" s="23">
        <v>526787</v>
      </c>
      <c r="AF2180" t="str" s="23">
        <v>805732:526787:guest</v>
      </c>
      <c r="AG2180" t="str" s="23">
        <v>No</v>
      </c>
      <c r="AH2180" t="str" s="23">
        <v>No</v>
      </c>
      <c r="AI2180" s="18">
        <v>0</v>
      </c>
    </row>
    <row r="2181" ht="32" customHeight="1">
      <c r="A2181" t="str" s="7">
        <v>MISSING VENDOR</v>
      </c>
      <c r="B2181" t="str" s="7">
        <v>Handcrafted Whisk Brooms</v>
      </c>
      <c r="C2181" t="str" s="7">
        <v>each</v>
      </c>
      <c r="D2181" t="str" s="7">
        <v>SNAP</v>
      </c>
      <c r="E2181" s="12">
        <v>26.6</v>
      </c>
      <c r="F2181" s="13">
        <v>26.6</v>
      </c>
      <c r="G2181" s="13">
        <f>IF(AND(ISNUMBER(E2181),ISNUMBER(F2181)),F2181-E2181,"")</f>
        <v>0</v>
      </c>
      <c r="H2181" s="14">
        <f>IF(AND(ISNUMBER(E2181),E2181&gt;0,ISNUMBER(F2181)),F2181/E2181-1,"")</f>
        <v>0</v>
      </c>
      <c r="I2181" t="str" s="15">
        <v>Keep current</v>
      </c>
      <c r="J2181" s="16"/>
      <c r="K2181" t="str" s="15">
        <v/>
      </c>
      <c r="L2181" s="17">
        <f>IF(AC2181="Local catalog","",IF(AG2181="Yes",IF(ISNUMBER(E2181),E2181,""),IF(I2181="Keep current",IF(ISNUMBER(E2181),E2181,""),IF(AH2181&lt;&gt;"Yes","",IF(I2181="Approve proposed",F2181,IF(AND(I2181="Use my price",AND(ISNUMBER(J2181),J2181&gt;0)),J2181,""))))))</f>
        <v>26.6</v>
      </c>
      <c r="M2181" t="str" s="7">
        <f>IF(AND(AG2181="Yes",OR(I2181="Approve proposed",I2181="Use my price")),"CHECK: protected price kept current",IF(OR(I2181="Unreviewed",I2181=""),"Pending review",IF(I2181="Hold","On hold",IF(I2181="Keep current",IF(ISNUMBER(E2181),"Kept current","CHECK: no confirmed current price"),IF(AH2181&lt;&gt;"Yes","CHECK: source needs review",IF(AND(I2181="Use my price",NOT(AND(ISNUMBER(J2181),J2181&gt;0))),"CHECK: enter a price above zero",IF(NOT(OR(I2181="Approve proposed",I2181="Use my price")),"CHECK: choose a listed decision",IF(OR(NOT(ISNUMBER(L2181)),L2181&lt;=0,NOT(ISNUMBER(Y2181)),Y2181&lt;=0,X2181&gt;=1),"CHECK: price or base unavailable",IF(L2181/(Y2181*(1-X2181))-1&lt;0,"CHECK: price below local base","Ready")))))))))</f>
        <v>Kept current</v>
      </c>
      <c r="N2181" s="18">
        <v>28</v>
      </c>
      <c r="O2181" s="19">
        <v>0.4</v>
      </c>
      <c r="P2181" s="14">
        <v>0.33</v>
      </c>
      <c r="Q2181" s="20">
        <f>IF(AND(ISNUMBER(L2181),ISNUMBER(Y2181),Y2181&gt;0,X2181&lt;1),ROUND(L2181/(Y2181*(1-X2181))-1,4),"")</f>
        <v>0.33</v>
      </c>
      <c r="R2181" s="12">
        <v>0</v>
      </c>
      <c r="S2181" s="13">
        <f>IF(AND(ISNUMBER(E2181),E2181&gt;0,ISNUMBER(F2181)),R2181*(F2181/E2181-1)*(1-'Start Here'!$B$16),0)</f>
        <v>0</v>
      </c>
      <c r="T2181" s="17">
        <f>IF(AND(M2181="Ready",OR(I2181="Approve proposed",AND(I2181="Use my price",AND(ISNUMBER(J2181),J2181&gt;0))),ISNUMBER(L2181),E2181&gt;0),R2181*(L2181/E2181-1)*(1-'Start Here'!$B$16),0)</f>
        <v>0</v>
      </c>
      <c r="U2181" t="str" s="6">
        <v>SNAP: preserve existing selling price; Missing local vendor; Local and Local Line prices differ; Currently hidden; do not activate automatically</v>
      </c>
      <c r="V2181" t="str" s="21">
        <v>No</v>
      </c>
      <c r="W2181" t="str" s="21">
        <v>No</v>
      </c>
      <c r="X2181" s="22">
        <v>0</v>
      </c>
      <c r="Y2181" s="18">
        <v>20</v>
      </c>
      <c r="AB2181" t="str" s="6">
        <v>2026-05-11 06:49:59 UTC</v>
      </c>
      <c r="AC2181" t="str" s="6">
        <v>Local Line cache</v>
      </c>
      <c r="AD2181" s="23">
        <v>805732</v>
      </c>
      <c r="AE2181" s="23">
        <v>526787</v>
      </c>
      <c r="AF2181" t="str" s="23">
        <v>805732:526787:snap</v>
      </c>
      <c r="AG2181" t="str" s="23">
        <v>Yes</v>
      </c>
      <c r="AH2181" t="str" s="23">
        <v>No</v>
      </c>
      <c r="AI2181" s="18">
        <v>0</v>
      </c>
    </row>
    <row r="2182" ht="32" customHeight="1">
      <c r="A2182" t="str" s="7">
        <v>MISSING VENDOR</v>
      </c>
      <c r="B2182" t="str" s="7">
        <v>Handcrafted Wood &amp; Metal Dustpan</v>
      </c>
      <c r="C2182" t="str" s="7">
        <v>each</v>
      </c>
      <c r="D2182" t="str" s="7">
        <v>Herd Share Members</v>
      </c>
      <c r="E2182" s="12">
        <v>33.75</v>
      </c>
      <c r="F2182" s="13">
        <v>33.75</v>
      </c>
      <c r="G2182" s="13">
        <f>IF(AND(ISNUMBER(E2182),ISNUMBER(F2182)),F2182-E2182,"")</f>
        <v>0</v>
      </c>
      <c r="H2182" s="14">
        <f>IF(AND(ISNUMBER(E2182),E2182&gt;0,ISNUMBER(F2182)),F2182/E2182-1,"")</f>
        <v>0</v>
      </c>
      <c r="I2182" t="str" s="15">
        <v>Hold</v>
      </c>
      <c r="J2182" s="16"/>
      <c r="K2182" t="str" s="15">
        <v/>
      </c>
      <c r="L2182" s="17" t="str">
        <f>IF(AC2182="Local catalog","",IF(AG2182="Yes",IF(ISNUMBER(E2182),E2182,""),IF(I2182="Keep current",IF(ISNUMBER(E2182),E2182,""),IF(AH2182&lt;&gt;"Yes","",IF(I2182="Approve proposed",F2182,IF(AND(I2182="Use my price",AND(ISNUMBER(J2182),J2182&gt;0)),J2182,""))))))</f>
        <v/>
      </c>
      <c r="M2182" t="str" s="7">
        <f>IF(AND(AG2182="Yes",OR(I2182="Approve proposed",I2182="Use my price")),"CHECK: protected price kept current",IF(OR(I2182="Unreviewed",I2182=""),"Pending review",IF(I2182="Hold","On hold",IF(I2182="Keep current",IF(ISNUMBER(E2182),"Kept current","CHECK: no confirmed current price"),IF(AH2182&lt;&gt;"Yes","CHECK: source needs review",IF(AND(I2182="Use my price",NOT(AND(ISNUMBER(J2182),J2182&gt;0))),"CHECK: enter a price above zero",IF(NOT(OR(I2182="Approve proposed",I2182="Use my price")),"CHECK: choose a listed decision",IF(OR(NOT(ISNUMBER(L2182)),L2182&lt;=0,NOT(ISNUMBER(Y2182)),Y2182&lt;=0,X2182&gt;=1),"CHECK: price or base unavailable",IF(L2182/(Y2182*(1-X2182))-1&lt;0,"CHECK: price below local base","Ready")))))))))</f>
        <v>On hold</v>
      </c>
      <c r="N2182" s="18">
        <v>56.7</v>
      </c>
      <c r="O2182" s="19">
        <v>0.4</v>
      </c>
      <c r="P2182" s="14">
        <v>-0.1667</v>
      </c>
      <c r="Q2182" s="20" t="str">
        <f>IF(AND(ISNUMBER(L2182),ISNUMBER(Y2182),Y2182&gt;0,X2182&lt;1),ROUND(L2182/(Y2182*(1-X2182))-1,4),"")</f>
        <v/>
      </c>
      <c r="R2182" s="12">
        <v>0</v>
      </c>
      <c r="S2182" s="13">
        <f>IF(AND(ISNUMBER(E2182),E2182&gt;0,ISNUMBER(F2182)),R2182*(F2182/E2182-1)*(1-'Start Here'!$B$16),0)</f>
        <v>0</v>
      </c>
      <c r="T2182" s="17">
        <f>IF(AND(M2182="Ready",OR(I2182="Approve proposed",AND(I2182="Use my price",AND(ISNUMBER(J2182),J2182&gt;0))),ISNUMBER(L2182),E2182&gt;0),R2182*(L2182/E2182-1)*(1-'Start Here'!$B$16),0)</f>
        <v>0</v>
      </c>
      <c r="U2182" t="str" s="6">
        <v>Missing local vendor; Local and Local Line prices differ; Proposed price is below local base; requires review; Currently hidden; do not activate automatically</v>
      </c>
      <c r="V2182" t="str" s="21">
        <v>No</v>
      </c>
      <c r="W2182" t="str" s="21">
        <v>No</v>
      </c>
      <c r="X2182" s="22">
        <v>0</v>
      </c>
      <c r="Y2182" s="18">
        <v>40.5</v>
      </c>
      <c r="AB2182" t="str" s="6">
        <v>2026-05-11 06:49:59 UTC</v>
      </c>
      <c r="AC2182" t="str" s="6">
        <v>Local Line cache</v>
      </c>
      <c r="AD2182" s="23">
        <v>805737</v>
      </c>
      <c r="AE2182" s="23">
        <v>526792</v>
      </c>
      <c r="AF2182" t="str" s="23">
        <v>805737:526792:herdShare</v>
      </c>
      <c r="AG2182" t="str" s="23">
        <v>No</v>
      </c>
      <c r="AH2182" t="str" s="23">
        <v>No</v>
      </c>
      <c r="AI2182" s="18">
        <v>0</v>
      </c>
    </row>
    <row r="2183" ht="32" customHeight="1">
      <c r="A2183" t="str" s="7">
        <v>MISSING VENDOR</v>
      </c>
      <c r="B2183" t="str" s="7">
        <v>Handcrafted Wood &amp; Metal Dustpan</v>
      </c>
      <c r="C2183" t="str" s="7">
        <v>each</v>
      </c>
      <c r="D2183" t="str" s="7">
        <v>CSA Members</v>
      </c>
      <c r="E2183" s="12">
        <v>33.75</v>
      </c>
      <c r="F2183" s="13">
        <v>33.75</v>
      </c>
      <c r="G2183" s="13">
        <f>IF(AND(ISNUMBER(E2183),ISNUMBER(F2183)),F2183-E2183,"")</f>
        <v>0</v>
      </c>
      <c r="H2183" s="14">
        <f>IF(AND(ISNUMBER(E2183),E2183&gt;0,ISNUMBER(F2183)),F2183/E2183-1,"")</f>
        <v>0</v>
      </c>
      <c r="I2183" t="str" s="15">
        <v>Hold</v>
      </c>
      <c r="J2183" s="16"/>
      <c r="K2183" t="str" s="15">
        <v/>
      </c>
      <c r="L2183" s="17" t="str">
        <f>IF(AC2183="Local catalog","",IF(AG2183="Yes",IF(ISNUMBER(E2183),E2183,""),IF(I2183="Keep current",IF(ISNUMBER(E2183),E2183,""),IF(AH2183&lt;&gt;"Yes","",IF(I2183="Approve proposed",F2183,IF(AND(I2183="Use my price",AND(ISNUMBER(J2183),J2183&gt;0)),J2183,""))))))</f>
        <v/>
      </c>
      <c r="M2183" t="str" s="7">
        <f>IF(AND(AG2183="Yes",OR(I2183="Approve proposed",I2183="Use my price")),"CHECK: protected price kept current",IF(OR(I2183="Unreviewed",I2183=""),"Pending review",IF(I2183="Hold","On hold",IF(I2183="Keep current",IF(ISNUMBER(E2183),"Kept current","CHECK: no confirmed current price"),IF(AH2183&lt;&gt;"Yes","CHECK: source needs review",IF(AND(I2183="Use my price",NOT(AND(ISNUMBER(J2183),J2183&gt;0))),"CHECK: enter a price above zero",IF(NOT(OR(I2183="Approve proposed",I2183="Use my price")),"CHECK: choose a listed decision",IF(OR(NOT(ISNUMBER(L2183)),L2183&lt;=0,NOT(ISNUMBER(Y2183)),Y2183&lt;=0,X2183&gt;=1),"CHECK: price or base unavailable",IF(L2183/(Y2183*(1-X2183))-1&lt;0,"CHECK: price below local base","Ready")))))))))</f>
        <v>On hold</v>
      </c>
      <c r="N2183" s="18">
        <v>56.7</v>
      </c>
      <c r="O2183" s="19">
        <v>0.4</v>
      </c>
      <c r="P2183" s="14">
        <v>-0.1667</v>
      </c>
      <c r="Q2183" s="20" t="str">
        <f>IF(AND(ISNUMBER(L2183),ISNUMBER(Y2183),Y2183&gt;0,X2183&lt;1),ROUND(L2183/(Y2183*(1-X2183))-1,4),"")</f>
        <v/>
      </c>
      <c r="R2183" s="12">
        <v>0</v>
      </c>
      <c r="S2183" s="13">
        <f>IF(AND(ISNUMBER(E2183),E2183&gt;0,ISNUMBER(F2183)),R2183*(F2183/E2183-1)*(1-'Start Here'!$B$16),0)</f>
        <v>0</v>
      </c>
      <c r="T2183" s="17">
        <f>IF(AND(M2183="Ready",OR(I2183="Approve proposed",AND(I2183="Use my price",AND(ISNUMBER(J2183),J2183&gt;0))),ISNUMBER(L2183),E2183&gt;0),R2183*(L2183/E2183-1)*(1-'Start Here'!$B$16),0)</f>
        <v>0</v>
      </c>
      <c r="U2183" t="str" s="6">
        <v>Missing local vendor; Local and Local Line prices differ; Proposed price is below local base; requires review; Currently hidden; do not activate automatically</v>
      </c>
      <c r="V2183" t="str" s="21">
        <v>No</v>
      </c>
      <c r="W2183" t="str" s="21">
        <v>No</v>
      </c>
      <c r="X2183" s="22">
        <v>0</v>
      </c>
      <c r="Y2183" s="18">
        <v>40.5</v>
      </c>
      <c r="AB2183" t="str" s="6">
        <v>2026-05-11 06:49:59 UTC</v>
      </c>
      <c r="AC2183" t="str" s="6">
        <v>Local Line cache</v>
      </c>
      <c r="AD2183" s="23">
        <v>805737</v>
      </c>
      <c r="AE2183" s="23">
        <v>526792</v>
      </c>
      <c r="AF2183" t="str" s="23">
        <v>805737:526792:member</v>
      </c>
      <c r="AG2183" t="str" s="23">
        <v>No</v>
      </c>
      <c r="AH2183" t="str" s="23">
        <v>No</v>
      </c>
      <c r="AI2183" s="18">
        <v>0</v>
      </c>
    </row>
    <row r="2184" ht="32" customHeight="1">
      <c r="A2184" t="str" s="7">
        <v>MISSING VENDOR</v>
      </c>
      <c r="B2184" t="str" s="7">
        <v>Handcrafted Wood &amp; Metal Dustpan</v>
      </c>
      <c r="C2184" t="str" s="7">
        <v>each</v>
      </c>
      <c r="D2184" t="str" s="7">
        <v>Guest Basket</v>
      </c>
      <c r="G2184" s="13" t="str">
        <f>IF(AND(ISNUMBER(E2184),ISNUMBER(F2184)),F2184-E2184,"")</f>
        <v/>
      </c>
      <c r="H2184" s="14" t="str">
        <f>IF(AND(ISNUMBER(E2184),E2184&gt;0,ISNUMBER(F2184)),F2184/E2184-1,"")</f>
        <v/>
      </c>
      <c r="I2184" t="str" s="15">
        <v>Hold</v>
      </c>
      <c r="J2184" s="24"/>
      <c r="K2184" t="str" s="15">
        <v/>
      </c>
      <c r="L2184" s="17" t="str">
        <f>IF(AC2184="Local catalog","",IF(AG2184="Yes",IF(ISNUMBER(E2184),E2184,""),IF(I2184="Keep current",IF(ISNUMBER(E2184),E2184,""),IF(AH2184&lt;&gt;"Yes","",IF(I2184="Approve proposed",F2184,IF(AND(I2184="Use my price",AND(ISNUMBER(J2184),J2184&gt;0)),J2184,""))))))</f>
        <v/>
      </c>
      <c r="M2184" t="str" s="7">
        <f>IF(AND(AG2184="Yes",OR(I2184="Approve proposed",I2184="Use my price")),"CHECK: protected price kept current",IF(OR(I2184="Unreviewed",I2184=""),"Pending review",IF(I2184="Hold","On hold",IF(I2184="Keep current",IF(ISNUMBER(E2184),"Kept current","CHECK: no confirmed current price"),IF(AH2184&lt;&gt;"Yes","CHECK: source needs review",IF(AND(I2184="Use my price",NOT(AND(ISNUMBER(J2184),J2184&gt;0))),"CHECK: enter a price above zero",IF(NOT(OR(I2184="Approve proposed",I2184="Use my price")),"CHECK: choose a listed decision",IF(OR(NOT(ISNUMBER(L2184)),L2184&lt;=0,NOT(ISNUMBER(Y2184)),Y2184&lt;=0,X2184&gt;=1),"CHECK: price or base unavailable",IF(L2184/(Y2184*(1-X2184))-1&lt;0,"CHECK: price below local base","Ready")))))))))</f>
        <v>On hold</v>
      </c>
      <c r="N2184" s="18">
        <v>62.77</v>
      </c>
      <c r="O2184" s="19">
        <v>0.55</v>
      </c>
      <c r="Q2184" s="20" t="str">
        <f>IF(AND(ISNUMBER(L2184),ISNUMBER(Y2184),Y2184&gt;0,X2184&lt;1),ROUND(L2184/(Y2184*(1-X2184))-1,4),"")</f>
        <v/>
      </c>
      <c r="R2184" s="12">
        <v>0</v>
      </c>
      <c r="S2184" s="13">
        <f>IF(AND(ISNUMBER(E2184),E2184&gt;0,ISNUMBER(F2184)),R2184*(F2184/E2184-1)*(1-'Start Here'!$B$16),0)</f>
        <v>0</v>
      </c>
      <c r="T2184" s="17">
        <f>IF(AND(M2184="Ready",OR(I2184="Approve proposed",AND(I2184="Use my price",AND(ISNUMBER(J2184),J2184&gt;0))),ISNUMBER(L2184),E2184&gt;0),R2184*(L2184/E2184-1)*(1-'Start Here'!$B$16),0)</f>
        <v>0</v>
      </c>
      <c r="U2184" t="str" s="6">
        <v>No confirmed Local Line price/list; local calculation is reference only; Missing local vendor; Currently hidden; do not activate automatically</v>
      </c>
      <c r="V2184" t="str" s="21">
        <v>No</v>
      </c>
      <c r="W2184" t="str" s="21">
        <v>No</v>
      </c>
      <c r="X2184" s="22">
        <v>0</v>
      </c>
      <c r="Y2184" s="18">
        <v>40.5</v>
      </c>
      <c r="AB2184" t="str" s="6">
        <v/>
      </c>
      <c r="AC2184" t="str" s="6">
        <v>Local calculation only</v>
      </c>
      <c r="AD2184" s="23">
        <v>805737</v>
      </c>
      <c r="AE2184" s="23">
        <v>526792</v>
      </c>
      <c r="AF2184" t="str" s="23">
        <v>805737:526792:guest</v>
      </c>
      <c r="AG2184" t="str" s="23">
        <v>No</v>
      </c>
      <c r="AH2184" t="str" s="23">
        <v>No</v>
      </c>
      <c r="AI2184" s="18">
        <v>0</v>
      </c>
    </row>
    <row r="2185" ht="32" customHeight="1">
      <c r="A2185" t="str" s="7">
        <v>MISSING VENDOR</v>
      </c>
      <c r="B2185" t="str" s="7">
        <v>Handcrafted Wood &amp; Metal Dustpan</v>
      </c>
      <c r="C2185" t="str" s="7">
        <v>each</v>
      </c>
      <c r="D2185" t="str" s="7">
        <v>SNAP</v>
      </c>
      <c r="E2185" s="12">
        <v>33.75</v>
      </c>
      <c r="F2185" s="13">
        <v>33.75</v>
      </c>
      <c r="G2185" s="13">
        <f>IF(AND(ISNUMBER(E2185),ISNUMBER(F2185)),F2185-E2185,"")</f>
        <v>0</v>
      </c>
      <c r="H2185" s="14">
        <f>IF(AND(ISNUMBER(E2185),E2185&gt;0,ISNUMBER(F2185)),F2185/E2185-1,"")</f>
        <v>0</v>
      </c>
      <c r="I2185" t="str" s="15">
        <v>Keep current</v>
      </c>
      <c r="J2185" s="16"/>
      <c r="K2185" t="str" s="15">
        <v/>
      </c>
      <c r="L2185" s="17">
        <f>IF(AC2185="Local catalog","",IF(AG2185="Yes",IF(ISNUMBER(E2185),E2185,""),IF(I2185="Keep current",IF(ISNUMBER(E2185),E2185,""),IF(AH2185&lt;&gt;"Yes","",IF(I2185="Approve proposed",F2185,IF(AND(I2185="Use my price",AND(ISNUMBER(J2185),J2185&gt;0)),J2185,""))))))</f>
        <v>33.75</v>
      </c>
      <c r="M2185" t="str" s="7">
        <f>IF(AND(AG2185="Yes",OR(I2185="Approve proposed",I2185="Use my price")),"CHECK: protected price kept current",IF(OR(I2185="Unreviewed",I2185=""),"Pending review",IF(I2185="Hold","On hold",IF(I2185="Keep current",IF(ISNUMBER(E2185),"Kept current","CHECK: no confirmed current price"),IF(AH2185&lt;&gt;"Yes","CHECK: source needs review",IF(AND(I2185="Use my price",NOT(AND(ISNUMBER(J2185),J2185&gt;0))),"CHECK: enter a price above zero",IF(NOT(OR(I2185="Approve proposed",I2185="Use my price")),"CHECK: choose a listed decision",IF(OR(NOT(ISNUMBER(L2185)),L2185&lt;=0,NOT(ISNUMBER(Y2185)),Y2185&lt;=0,X2185&gt;=1),"CHECK: price or base unavailable",IF(L2185/(Y2185*(1-X2185))-1&lt;0,"CHECK: price below local base","Ready")))))))))</f>
        <v>Kept current</v>
      </c>
      <c r="N2185" s="18">
        <v>56.7</v>
      </c>
      <c r="O2185" s="19">
        <v>0.4</v>
      </c>
      <c r="P2185" s="14">
        <v>-0.1667</v>
      </c>
      <c r="Q2185" s="20">
        <f>IF(AND(ISNUMBER(L2185),ISNUMBER(Y2185),Y2185&gt;0,X2185&lt;1),ROUND(L2185/(Y2185*(1-X2185))-1,4),"")</f>
        <v>-0.1667</v>
      </c>
      <c r="R2185" s="12">
        <v>0</v>
      </c>
      <c r="S2185" s="13">
        <f>IF(AND(ISNUMBER(E2185),E2185&gt;0,ISNUMBER(F2185)),R2185*(F2185/E2185-1)*(1-'Start Here'!$B$16),0)</f>
        <v>0</v>
      </c>
      <c r="T2185" s="17">
        <f>IF(AND(M2185="Ready",OR(I2185="Approve proposed",AND(I2185="Use my price",AND(ISNUMBER(J2185),J2185&gt;0))),ISNUMBER(L2185),E2185&gt;0),R2185*(L2185/E2185-1)*(1-'Start Here'!$B$16),0)</f>
        <v>0</v>
      </c>
      <c r="U2185" t="str" s="6">
        <v>SNAP: preserve existing selling price; Missing local vendor; Local and Local Line prices differ; Proposed price is below local base; requires review; Currently hidden; do not activate automatically</v>
      </c>
      <c r="V2185" t="str" s="21">
        <v>No</v>
      </c>
      <c r="W2185" t="str" s="21">
        <v>No</v>
      </c>
      <c r="X2185" s="22">
        <v>0</v>
      </c>
      <c r="Y2185" s="18">
        <v>40.5</v>
      </c>
      <c r="AB2185" t="str" s="6">
        <v>2026-05-11 06:49:59 UTC</v>
      </c>
      <c r="AC2185" t="str" s="6">
        <v>Local Line cache</v>
      </c>
      <c r="AD2185" s="23">
        <v>805737</v>
      </c>
      <c r="AE2185" s="23">
        <v>526792</v>
      </c>
      <c r="AF2185" t="str" s="23">
        <v>805737:526792:snap</v>
      </c>
      <c r="AG2185" t="str" s="23">
        <v>Yes</v>
      </c>
      <c r="AH2185" t="str" s="23">
        <v>No</v>
      </c>
      <c r="AI2185" s="18">
        <v>0</v>
      </c>
    </row>
    <row r="2186" ht="32" customHeight="1">
      <c r="A2186" t="str" s="7">
        <v>MISSING VENDOR</v>
      </c>
      <c r="B2186" t="str" s="7">
        <v>Handcrafted Wooden Bowls, Small 14 oz</v>
      </c>
      <c r="C2186" t="str" s="7">
        <v>each</v>
      </c>
      <c r="D2186" t="str" s="7">
        <v>Herd Share Members</v>
      </c>
      <c r="E2186" s="12">
        <v>39.6</v>
      </c>
      <c r="F2186" s="13">
        <v>39.6</v>
      </c>
      <c r="G2186" s="13">
        <f>IF(AND(ISNUMBER(E2186),ISNUMBER(F2186)),F2186-E2186,"")</f>
        <v>0</v>
      </c>
      <c r="H2186" s="14">
        <f>IF(AND(ISNUMBER(E2186),E2186&gt;0,ISNUMBER(F2186)),F2186/E2186-1,"")</f>
        <v>0</v>
      </c>
      <c r="I2186" t="str" s="15">
        <v>Hold</v>
      </c>
      <c r="J2186" s="16"/>
      <c r="K2186" t="str" s="15">
        <v/>
      </c>
      <c r="L2186" s="17" t="str">
        <f>IF(AC2186="Local catalog","",IF(AG2186="Yes",IF(ISNUMBER(E2186),E2186,""),IF(I2186="Keep current",IF(ISNUMBER(E2186),E2186,""),IF(AH2186&lt;&gt;"Yes","",IF(I2186="Approve proposed",F2186,IF(AND(I2186="Use my price",AND(ISNUMBER(J2186),J2186&gt;0)),J2186,""))))))</f>
        <v/>
      </c>
      <c r="M2186" t="str" s="7">
        <f>IF(AND(AG2186="Yes",OR(I2186="Approve proposed",I2186="Use my price")),"CHECK: protected price kept current",IF(OR(I2186="Unreviewed",I2186=""),"Pending review",IF(I2186="Hold","On hold",IF(I2186="Keep current",IF(ISNUMBER(E2186),"Kept current","CHECK: no confirmed current price"),IF(AH2186&lt;&gt;"Yes","CHECK: source needs review",IF(AND(I2186="Use my price",NOT(AND(ISNUMBER(J2186),J2186&gt;0))),"CHECK: enter a price above zero",IF(NOT(OR(I2186="Approve proposed",I2186="Use my price")),"CHECK: choose a listed decision",IF(OR(NOT(ISNUMBER(L2186)),L2186&lt;=0,NOT(ISNUMBER(Y2186)),Y2186&lt;=0,X2186&gt;=1),"CHECK: price or base unavailable",IF(L2186/(Y2186*(1-X2186))-1&lt;0,"CHECK: price below local base","Ready")))))))))</f>
        <v>On hold</v>
      </c>
      <c r="N2186" s="18">
        <v>42</v>
      </c>
      <c r="O2186" s="19">
        <v>0.4</v>
      </c>
      <c r="P2186" s="14">
        <v>0.32</v>
      </c>
      <c r="Q2186" s="20" t="str">
        <f>IF(AND(ISNUMBER(L2186),ISNUMBER(Y2186),Y2186&gt;0,X2186&lt;1),ROUND(L2186/(Y2186*(1-X2186))-1,4),"")</f>
        <v/>
      </c>
      <c r="R2186" s="12">
        <v>0</v>
      </c>
      <c r="S2186" s="13">
        <f>IF(AND(ISNUMBER(E2186),E2186&gt;0,ISNUMBER(F2186)),R2186*(F2186/E2186-1)*(1-'Start Here'!$B$16),0)</f>
        <v>0</v>
      </c>
      <c r="T2186" s="17">
        <f>IF(AND(M2186="Ready",OR(I2186="Approve proposed",AND(I2186="Use my price",AND(ISNUMBER(J2186),J2186&gt;0))),ISNUMBER(L2186),E2186&gt;0),R2186*(L2186/E2186-1)*(1-'Start Here'!$B$16),0)</f>
        <v>0</v>
      </c>
      <c r="U2186" t="str" s="6">
        <v>Missing local vendor; Local and Local Line prices differ; Currently hidden; do not activate automatically</v>
      </c>
      <c r="V2186" t="str" s="21">
        <v>No</v>
      </c>
      <c r="W2186" t="str" s="21">
        <v>No</v>
      </c>
      <c r="X2186" s="22">
        <v>0</v>
      </c>
      <c r="Y2186" s="18">
        <v>30</v>
      </c>
      <c r="AB2186" t="str" s="6">
        <v>2026-05-11 06:49:59 UTC</v>
      </c>
      <c r="AC2186" t="str" s="6">
        <v>Local Line cache</v>
      </c>
      <c r="AD2186" s="23">
        <v>805736</v>
      </c>
      <c r="AE2186" s="23">
        <v>526791</v>
      </c>
      <c r="AF2186" t="str" s="23">
        <v>805736:526791:herdShare</v>
      </c>
      <c r="AG2186" t="str" s="23">
        <v>No</v>
      </c>
      <c r="AH2186" t="str" s="23">
        <v>No</v>
      </c>
      <c r="AI2186" s="18">
        <v>0</v>
      </c>
    </row>
    <row r="2187" ht="32" customHeight="1">
      <c r="A2187" t="str" s="7">
        <v>MISSING VENDOR</v>
      </c>
      <c r="B2187" t="str" s="7">
        <v>Handcrafted Wooden Bowls, Small 14 oz</v>
      </c>
      <c r="C2187" t="str" s="7">
        <v>each</v>
      </c>
      <c r="D2187" t="str" s="7">
        <v>CSA Members</v>
      </c>
      <c r="E2187" s="12">
        <v>39.6</v>
      </c>
      <c r="F2187" s="13">
        <v>39.6</v>
      </c>
      <c r="G2187" s="13">
        <f>IF(AND(ISNUMBER(E2187),ISNUMBER(F2187)),F2187-E2187,"")</f>
        <v>0</v>
      </c>
      <c r="H2187" s="14">
        <f>IF(AND(ISNUMBER(E2187),E2187&gt;0,ISNUMBER(F2187)),F2187/E2187-1,"")</f>
        <v>0</v>
      </c>
      <c r="I2187" t="str" s="15">
        <v>Hold</v>
      </c>
      <c r="J2187" s="16"/>
      <c r="K2187" t="str" s="15">
        <v/>
      </c>
      <c r="L2187" s="17" t="str">
        <f>IF(AC2187="Local catalog","",IF(AG2187="Yes",IF(ISNUMBER(E2187),E2187,""),IF(I2187="Keep current",IF(ISNUMBER(E2187),E2187,""),IF(AH2187&lt;&gt;"Yes","",IF(I2187="Approve proposed",F2187,IF(AND(I2187="Use my price",AND(ISNUMBER(J2187),J2187&gt;0)),J2187,""))))))</f>
        <v/>
      </c>
      <c r="M2187" t="str" s="7">
        <f>IF(AND(AG2187="Yes",OR(I2187="Approve proposed",I2187="Use my price")),"CHECK: protected price kept current",IF(OR(I2187="Unreviewed",I2187=""),"Pending review",IF(I2187="Hold","On hold",IF(I2187="Keep current",IF(ISNUMBER(E2187),"Kept current","CHECK: no confirmed current price"),IF(AH2187&lt;&gt;"Yes","CHECK: source needs review",IF(AND(I2187="Use my price",NOT(AND(ISNUMBER(J2187),J2187&gt;0))),"CHECK: enter a price above zero",IF(NOT(OR(I2187="Approve proposed",I2187="Use my price")),"CHECK: choose a listed decision",IF(OR(NOT(ISNUMBER(L2187)),L2187&lt;=0,NOT(ISNUMBER(Y2187)),Y2187&lt;=0,X2187&gt;=1),"CHECK: price or base unavailable",IF(L2187/(Y2187*(1-X2187))-1&lt;0,"CHECK: price below local base","Ready")))))))))</f>
        <v>On hold</v>
      </c>
      <c r="N2187" s="18">
        <v>42</v>
      </c>
      <c r="O2187" s="19">
        <v>0.4</v>
      </c>
      <c r="P2187" s="14">
        <v>0.32</v>
      </c>
      <c r="Q2187" s="20" t="str">
        <f>IF(AND(ISNUMBER(L2187),ISNUMBER(Y2187),Y2187&gt;0,X2187&lt;1),ROUND(L2187/(Y2187*(1-X2187))-1,4),"")</f>
        <v/>
      </c>
      <c r="R2187" s="12">
        <v>0</v>
      </c>
      <c r="S2187" s="13">
        <f>IF(AND(ISNUMBER(E2187),E2187&gt;0,ISNUMBER(F2187)),R2187*(F2187/E2187-1)*(1-'Start Here'!$B$16),0)</f>
        <v>0</v>
      </c>
      <c r="T2187" s="17">
        <f>IF(AND(M2187="Ready",OR(I2187="Approve proposed",AND(I2187="Use my price",AND(ISNUMBER(J2187),J2187&gt;0))),ISNUMBER(L2187),E2187&gt;0),R2187*(L2187/E2187-1)*(1-'Start Here'!$B$16),0)</f>
        <v>0</v>
      </c>
      <c r="U2187" t="str" s="6">
        <v>Missing local vendor; Local and Local Line prices differ; Currently hidden; do not activate automatically</v>
      </c>
      <c r="V2187" t="str" s="21">
        <v>No</v>
      </c>
      <c r="W2187" t="str" s="21">
        <v>No</v>
      </c>
      <c r="X2187" s="22">
        <v>0</v>
      </c>
      <c r="Y2187" s="18">
        <v>30</v>
      </c>
      <c r="AB2187" t="str" s="6">
        <v>2026-05-11 06:49:59 UTC</v>
      </c>
      <c r="AC2187" t="str" s="6">
        <v>Local Line cache</v>
      </c>
      <c r="AD2187" s="23">
        <v>805736</v>
      </c>
      <c r="AE2187" s="23">
        <v>526791</v>
      </c>
      <c r="AF2187" t="str" s="23">
        <v>805736:526791:member</v>
      </c>
      <c r="AG2187" t="str" s="23">
        <v>No</v>
      </c>
      <c r="AH2187" t="str" s="23">
        <v>No</v>
      </c>
      <c r="AI2187" s="18">
        <v>0</v>
      </c>
    </row>
    <row r="2188" ht="32" customHeight="1">
      <c r="A2188" t="str" s="7">
        <v>MISSING VENDOR</v>
      </c>
      <c r="B2188" t="str" s="7">
        <v>Handcrafted Wooden Bowls, Small 14 oz</v>
      </c>
      <c r="C2188" t="str" s="7">
        <v>each</v>
      </c>
      <c r="D2188" t="str" s="7">
        <v>Guest Basket</v>
      </c>
      <c r="E2188" s="12">
        <v>42</v>
      </c>
      <c r="F2188" s="13">
        <v>42</v>
      </c>
      <c r="G2188" s="13">
        <f>IF(AND(ISNUMBER(E2188),ISNUMBER(F2188)),F2188-E2188,"")</f>
        <v>0</v>
      </c>
      <c r="H2188" s="14">
        <f>IF(AND(ISNUMBER(E2188),E2188&gt;0,ISNUMBER(F2188)),F2188/E2188-1,"")</f>
        <v>0</v>
      </c>
      <c r="I2188" t="str" s="15">
        <v>Hold</v>
      </c>
      <c r="J2188" s="16"/>
      <c r="K2188" t="str" s="15">
        <v/>
      </c>
      <c r="L2188" s="17" t="str">
        <f>IF(AC2188="Local catalog","",IF(AG2188="Yes",IF(ISNUMBER(E2188),E2188,""),IF(I2188="Keep current",IF(ISNUMBER(E2188),E2188,""),IF(AH2188&lt;&gt;"Yes","",IF(I2188="Approve proposed",F2188,IF(AND(I2188="Use my price",AND(ISNUMBER(J2188),J2188&gt;0)),J2188,""))))))</f>
        <v/>
      </c>
      <c r="M2188" t="str" s="7">
        <f>IF(AND(AG2188="Yes",OR(I2188="Approve proposed",I2188="Use my price")),"CHECK: protected price kept current",IF(OR(I2188="Unreviewed",I2188=""),"Pending review",IF(I2188="Hold","On hold",IF(I2188="Keep current",IF(ISNUMBER(E2188),"Kept current","CHECK: no confirmed current price"),IF(AH2188&lt;&gt;"Yes","CHECK: source needs review",IF(AND(I2188="Use my price",NOT(AND(ISNUMBER(J2188),J2188&gt;0))),"CHECK: enter a price above zero",IF(NOT(OR(I2188="Approve proposed",I2188="Use my price")),"CHECK: choose a listed decision",IF(OR(NOT(ISNUMBER(L2188)),L2188&lt;=0,NOT(ISNUMBER(Y2188)),Y2188&lt;=0,X2188&gt;=1),"CHECK: price or base unavailable",IF(L2188/(Y2188*(1-X2188))-1&lt;0,"CHECK: price below local base","Ready")))))))))</f>
        <v>On hold</v>
      </c>
      <c r="N2188" s="18">
        <v>46.5</v>
      </c>
      <c r="O2188" s="19">
        <v>0.55</v>
      </c>
      <c r="P2188" s="14">
        <v>0.4</v>
      </c>
      <c r="Q2188" s="20" t="str">
        <f>IF(AND(ISNUMBER(L2188),ISNUMBER(Y2188),Y2188&gt;0,X2188&lt;1),ROUND(L2188/(Y2188*(1-X2188))-1,4),"")</f>
        <v/>
      </c>
      <c r="R2188" s="12">
        <v>0</v>
      </c>
      <c r="S2188" s="13">
        <f>IF(AND(ISNUMBER(E2188),E2188&gt;0,ISNUMBER(F2188)),R2188*(F2188/E2188-1)*(1-'Start Here'!$B$16),0)</f>
        <v>0</v>
      </c>
      <c r="T2188" s="17">
        <f>IF(AND(M2188="Ready",OR(I2188="Approve proposed",AND(I2188="Use my price",AND(ISNUMBER(J2188),J2188&gt;0))),ISNUMBER(L2188),E2188&gt;0),R2188*(L2188/E2188-1)*(1-'Start Here'!$B$16),0)</f>
        <v>0</v>
      </c>
      <c r="U2188" t="str" s="6">
        <v>Missing local vendor; Local and Local Line prices differ; Currently hidden; do not activate automatically</v>
      </c>
      <c r="V2188" t="str" s="21">
        <v>No</v>
      </c>
      <c r="W2188" t="str" s="21">
        <v>No</v>
      </c>
      <c r="X2188" s="22">
        <v>0</v>
      </c>
      <c r="Y2188" s="18">
        <v>30</v>
      </c>
      <c r="AB2188" t="str" s="6">
        <v>2026-05-11 06:49:59 UTC</v>
      </c>
      <c r="AC2188" t="str" s="6">
        <v>Local Line cache</v>
      </c>
      <c r="AD2188" s="23">
        <v>805736</v>
      </c>
      <c r="AE2188" s="23">
        <v>526791</v>
      </c>
      <c r="AF2188" t="str" s="23">
        <v>805736:526791:guest</v>
      </c>
      <c r="AG2188" t="str" s="23">
        <v>No</v>
      </c>
      <c r="AH2188" t="str" s="23">
        <v>No</v>
      </c>
      <c r="AI2188" s="18">
        <v>0</v>
      </c>
    </row>
    <row r="2189" ht="32" customHeight="1">
      <c r="A2189" t="str" s="7">
        <v>MISSING VENDOR</v>
      </c>
      <c r="B2189" t="str" s="7">
        <v>Handcrafted Wooden Bowls, Small 14 oz</v>
      </c>
      <c r="C2189" t="str" s="7">
        <v>each</v>
      </c>
      <c r="D2189" t="str" s="7">
        <v>SNAP</v>
      </c>
      <c r="E2189" s="12">
        <v>39.6</v>
      </c>
      <c r="F2189" s="13">
        <v>39.6</v>
      </c>
      <c r="G2189" s="13">
        <f>IF(AND(ISNUMBER(E2189),ISNUMBER(F2189)),F2189-E2189,"")</f>
        <v>0</v>
      </c>
      <c r="H2189" s="14">
        <f>IF(AND(ISNUMBER(E2189),E2189&gt;0,ISNUMBER(F2189)),F2189/E2189-1,"")</f>
        <v>0</v>
      </c>
      <c r="I2189" t="str" s="15">
        <v>Keep current</v>
      </c>
      <c r="J2189" s="16"/>
      <c r="K2189" t="str" s="15">
        <v/>
      </c>
      <c r="L2189" s="17">
        <f>IF(AC2189="Local catalog","",IF(AG2189="Yes",IF(ISNUMBER(E2189),E2189,""),IF(I2189="Keep current",IF(ISNUMBER(E2189),E2189,""),IF(AH2189&lt;&gt;"Yes","",IF(I2189="Approve proposed",F2189,IF(AND(I2189="Use my price",AND(ISNUMBER(J2189),J2189&gt;0)),J2189,""))))))</f>
        <v>39.6</v>
      </c>
      <c r="M2189" t="str" s="7">
        <f>IF(AND(AG2189="Yes",OR(I2189="Approve proposed",I2189="Use my price")),"CHECK: protected price kept current",IF(OR(I2189="Unreviewed",I2189=""),"Pending review",IF(I2189="Hold","On hold",IF(I2189="Keep current",IF(ISNUMBER(E2189),"Kept current","CHECK: no confirmed current price"),IF(AH2189&lt;&gt;"Yes","CHECK: source needs review",IF(AND(I2189="Use my price",NOT(AND(ISNUMBER(J2189),J2189&gt;0))),"CHECK: enter a price above zero",IF(NOT(OR(I2189="Approve proposed",I2189="Use my price")),"CHECK: choose a listed decision",IF(OR(NOT(ISNUMBER(L2189)),L2189&lt;=0,NOT(ISNUMBER(Y2189)),Y2189&lt;=0,X2189&gt;=1),"CHECK: price or base unavailable",IF(L2189/(Y2189*(1-X2189))-1&lt;0,"CHECK: price below local base","Ready")))))))))</f>
        <v>Kept current</v>
      </c>
      <c r="N2189" s="18">
        <v>42</v>
      </c>
      <c r="O2189" s="19">
        <v>0.4</v>
      </c>
      <c r="P2189" s="14">
        <v>0.32</v>
      </c>
      <c r="Q2189" s="20">
        <f>IF(AND(ISNUMBER(L2189),ISNUMBER(Y2189),Y2189&gt;0,X2189&lt;1),ROUND(L2189/(Y2189*(1-X2189))-1,4),"")</f>
        <v>0.32</v>
      </c>
      <c r="R2189" s="12">
        <v>0</v>
      </c>
      <c r="S2189" s="13">
        <f>IF(AND(ISNUMBER(E2189),E2189&gt;0,ISNUMBER(F2189)),R2189*(F2189/E2189-1)*(1-'Start Here'!$B$16),0)</f>
        <v>0</v>
      </c>
      <c r="T2189" s="17">
        <f>IF(AND(M2189="Ready",OR(I2189="Approve proposed",AND(I2189="Use my price",AND(ISNUMBER(J2189),J2189&gt;0))),ISNUMBER(L2189),E2189&gt;0),R2189*(L2189/E2189-1)*(1-'Start Here'!$B$16),0)</f>
        <v>0</v>
      </c>
      <c r="U2189" t="str" s="6">
        <v>SNAP: preserve existing selling price; Missing local vendor; Local and Local Line prices differ; Currently hidden; do not activate automatically</v>
      </c>
      <c r="V2189" t="str" s="21">
        <v>No</v>
      </c>
      <c r="W2189" t="str" s="21">
        <v>No</v>
      </c>
      <c r="X2189" s="22">
        <v>0</v>
      </c>
      <c r="Y2189" s="18">
        <v>30</v>
      </c>
      <c r="AB2189" t="str" s="6">
        <v>2026-05-11 06:49:59 UTC</v>
      </c>
      <c r="AC2189" t="str" s="6">
        <v>Local Line cache</v>
      </c>
      <c r="AD2189" s="23">
        <v>805736</v>
      </c>
      <c r="AE2189" s="23">
        <v>526791</v>
      </c>
      <c r="AF2189" t="str" s="23">
        <v>805736:526791:snap</v>
      </c>
      <c r="AG2189" t="str" s="23">
        <v>Yes</v>
      </c>
      <c r="AH2189" t="str" s="23">
        <v>No</v>
      </c>
      <c r="AI2189" s="18">
        <v>0</v>
      </c>
    </row>
    <row r="2190" ht="32" customHeight="1">
      <c r="A2190" t="str" s="7">
        <v>MISSING VENDOR</v>
      </c>
      <c r="B2190" t="str" s="7">
        <v>Handcrafted Wooden Chopsticks</v>
      </c>
      <c r="C2190" t="str" s="7">
        <v>each</v>
      </c>
      <c r="D2190" t="str" s="7">
        <v>Herd Share Members</v>
      </c>
      <c r="E2190" s="12">
        <v>11.97</v>
      </c>
      <c r="F2190" s="13">
        <v>11.97</v>
      </c>
      <c r="G2190" s="13">
        <f>IF(AND(ISNUMBER(E2190),ISNUMBER(F2190)),F2190-E2190,"")</f>
        <v>0</v>
      </c>
      <c r="H2190" s="14">
        <f>IF(AND(ISNUMBER(E2190),E2190&gt;0,ISNUMBER(F2190)),F2190/E2190-1,"")</f>
        <v>0</v>
      </c>
      <c r="I2190" t="str" s="15">
        <v>Hold</v>
      </c>
      <c r="J2190" s="16"/>
      <c r="K2190" t="str" s="15">
        <v/>
      </c>
      <c r="L2190" s="17" t="str">
        <f>IF(AC2190="Local catalog","",IF(AG2190="Yes",IF(ISNUMBER(E2190),E2190,""),IF(I2190="Keep current",IF(ISNUMBER(E2190),E2190,""),IF(AH2190&lt;&gt;"Yes","",IF(I2190="Approve proposed",F2190,IF(AND(I2190="Use my price",AND(ISNUMBER(J2190),J2190&gt;0)),J2190,""))))))</f>
        <v/>
      </c>
      <c r="M2190" t="str" s="7">
        <f>IF(AND(AG2190="Yes",OR(I2190="Approve proposed",I2190="Use my price")),"CHECK: protected price kept current",IF(OR(I2190="Unreviewed",I2190=""),"Pending review",IF(I2190="Hold","On hold",IF(I2190="Keep current",IF(ISNUMBER(E2190),"Kept current","CHECK: no confirmed current price"),IF(AH2190&lt;&gt;"Yes","CHECK: source needs review",IF(AND(I2190="Use my price",NOT(AND(ISNUMBER(J2190),J2190&gt;0))),"CHECK: enter a price above zero",IF(NOT(OR(I2190="Approve proposed",I2190="Use my price")),"CHECK: choose a listed decision",IF(OR(NOT(ISNUMBER(L2190)),L2190&lt;=0,NOT(ISNUMBER(Y2190)),Y2190&lt;=0,X2190&gt;=1),"CHECK: price or base unavailable",IF(L2190/(Y2190*(1-X2190))-1&lt;0,"CHECK: price below local base","Ready")))))))))</f>
        <v>On hold</v>
      </c>
      <c r="N2190" s="18">
        <v>12.6</v>
      </c>
      <c r="O2190" s="19">
        <v>0.4</v>
      </c>
      <c r="P2190" s="14">
        <v>0.33</v>
      </c>
      <c r="Q2190" s="20" t="str">
        <f>IF(AND(ISNUMBER(L2190),ISNUMBER(Y2190),Y2190&gt;0,X2190&lt;1),ROUND(L2190/(Y2190*(1-X2190))-1,4),"")</f>
        <v/>
      </c>
      <c r="R2190" s="12">
        <v>0</v>
      </c>
      <c r="S2190" s="13">
        <f>IF(AND(ISNUMBER(E2190),E2190&gt;0,ISNUMBER(F2190)),R2190*(F2190/E2190-1)*(1-'Start Here'!$B$16),0)</f>
        <v>0</v>
      </c>
      <c r="T2190" s="17">
        <f>IF(AND(M2190="Ready",OR(I2190="Approve proposed",AND(I2190="Use my price",AND(ISNUMBER(J2190),J2190&gt;0))),ISNUMBER(L2190),E2190&gt;0),R2190*(L2190/E2190-1)*(1-'Start Here'!$B$16),0)</f>
        <v>0</v>
      </c>
      <c r="U2190" t="str" s="6">
        <v>Missing local vendor; Local and Local Line prices differ; Currently hidden; do not activate automatically</v>
      </c>
      <c r="V2190" t="str" s="21">
        <v>No</v>
      </c>
      <c r="W2190" t="str" s="21">
        <v>No</v>
      </c>
      <c r="X2190" s="22">
        <v>0</v>
      </c>
      <c r="Y2190" s="18">
        <v>9</v>
      </c>
      <c r="AB2190" t="str" s="6">
        <v>2026-05-11 06:49:59 UTC</v>
      </c>
      <c r="AC2190" t="str" s="6">
        <v>Local Line cache</v>
      </c>
      <c r="AD2190" s="23">
        <v>805739</v>
      </c>
      <c r="AE2190" s="23">
        <v>526794</v>
      </c>
      <c r="AF2190" t="str" s="23">
        <v>805739:526794:herdShare</v>
      </c>
      <c r="AG2190" t="str" s="23">
        <v>No</v>
      </c>
      <c r="AH2190" t="str" s="23">
        <v>No</v>
      </c>
      <c r="AI2190" s="18">
        <v>0</v>
      </c>
    </row>
    <row r="2191" ht="32" customHeight="1">
      <c r="A2191" t="str" s="7">
        <v>MISSING VENDOR</v>
      </c>
      <c r="B2191" t="str" s="7">
        <v>Handcrafted Wooden Chopsticks</v>
      </c>
      <c r="C2191" t="str" s="7">
        <v>each</v>
      </c>
      <c r="D2191" t="str" s="7">
        <v>CSA Members</v>
      </c>
      <c r="E2191" s="12">
        <v>11.97</v>
      </c>
      <c r="F2191" s="13">
        <v>11.97</v>
      </c>
      <c r="G2191" s="13">
        <f>IF(AND(ISNUMBER(E2191),ISNUMBER(F2191)),F2191-E2191,"")</f>
        <v>0</v>
      </c>
      <c r="H2191" s="14">
        <f>IF(AND(ISNUMBER(E2191),E2191&gt;0,ISNUMBER(F2191)),F2191/E2191-1,"")</f>
        <v>0</v>
      </c>
      <c r="I2191" t="str" s="15">
        <v>Hold</v>
      </c>
      <c r="J2191" s="16"/>
      <c r="K2191" t="str" s="15">
        <v/>
      </c>
      <c r="L2191" s="17" t="str">
        <f>IF(AC2191="Local catalog","",IF(AG2191="Yes",IF(ISNUMBER(E2191),E2191,""),IF(I2191="Keep current",IF(ISNUMBER(E2191),E2191,""),IF(AH2191&lt;&gt;"Yes","",IF(I2191="Approve proposed",F2191,IF(AND(I2191="Use my price",AND(ISNUMBER(J2191),J2191&gt;0)),J2191,""))))))</f>
        <v/>
      </c>
      <c r="M2191" t="str" s="7">
        <f>IF(AND(AG2191="Yes",OR(I2191="Approve proposed",I2191="Use my price")),"CHECK: protected price kept current",IF(OR(I2191="Unreviewed",I2191=""),"Pending review",IF(I2191="Hold","On hold",IF(I2191="Keep current",IF(ISNUMBER(E2191),"Kept current","CHECK: no confirmed current price"),IF(AH2191&lt;&gt;"Yes","CHECK: source needs review",IF(AND(I2191="Use my price",NOT(AND(ISNUMBER(J2191),J2191&gt;0))),"CHECK: enter a price above zero",IF(NOT(OR(I2191="Approve proposed",I2191="Use my price")),"CHECK: choose a listed decision",IF(OR(NOT(ISNUMBER(L2191)),L2191&lt;=0,NOT(ISNUMBER(Y2191)),Y2191&lt;=0,X2191&gt;=1),"CHECK: price or base unavailable",IF(L2191/(Y2191*(1-X2191))-1&lt;0,"CHECK: price below local base","Ready")))))))))</f>
        <v>On hold</v>
      </c>
      <c r="N2191" s="18">
        <v>12.6</v>
      </c>
      <c r="O2191" s="19">
        <v>0.4</v>
      </c>
      <c r="P2191" s="14">
        <v>0.33</v>
      </c>
      <c r="Q2191" s="20" t="str">
        <f>IF(AND(ISNUMBER(L2191),ISNUMBER(Y2191),Y2191&gt;0,X2191&lt;1),ROUND(L2191/(Y2191*(1-X2191))-1,4),"")</f>
        <v/>
      </c>
      <c r="R2191" s="12">
        <v>0</v>
      </c>
      <c r="S2191" s="13">
        <f>IF(AND(ISNUMBER(E2191),E2191&gt;0,ISNUMBER(F2191)),R2191*(F2191/E2191-1)*(1-'Start Here'!$B$16),0)</f>
        <v>0</v>
      </c>
      <c r="T2191" s="17">
        <f>IF(AND(M2191="Ready",OR(I2191="Approve proposed",AND(I2191="Use my price",AND(ISNUMBER(J2191),J2191&gt;0))),ISNUMBER(L2191),E2191&gt;0),R2191*(L2191/E2191-1)*(1-'Start Here'!$B$16),0)</f>
        <v>0</v>
      </c>
      <c r="U2191" t="str" s="6">
        <v>Missing local vendor; Local and Local Line prices differ; Currently hidden; do not activate automatically</v>
      </c>
      <c r="V2191" t="str" s="21">
        <v>No</v>
      </c>
      <c r="W2191" t="str" s="21">
        <v>No</v>
      </c>
      <c r="X2191" s="22">
        <v>0</v>
      </c>
      <c r="Y2191" s="18">
        <v>9</v>
      </c>
      <c r="AB2191" t="str" s="6">
        <v>2026-05-11 06:49:59 UTC</v>
      </c>
      <c r="AC2191" t="str" s="6">
        <v>Local Line cache</v>
      </c>
      <c r="AD2191" s="23">
        <v>805739</v>
      </c>
      <c r="AE2191" s="23">
        <v>526794</v>
      </c>
      <c r="AF2191" t="str" s="23">
        <v>805739:526794:member</v>
      </c>
      <c r="AG2191" t="str" s="23">
        <v>No</v>
      </c>
      <c r="AH2191" t="str" s="23">
        <v>No</v>
      </c>
      <c r="AI2191" s="18">
        <v>0</v>
      </c>
    </row>
    <row r="2192" ht="32" customHeight="1">
      <c r="A2192" t="str" s="7">
        <v>MISSING VENDOR</v>
      </c>
      <c r="B2192" t="str" s="7">
        <v>Handcrafted Wooden Chopsticks</v>
      </c>
      <c r="C2192" t="str" s="7">
        <v>each</v>
      </c>
      <c r="D2192" t="str" s="7">
        <v>Guest Basket</v>
      </c>
      <c r="E2192" s="12">
        <v>12.6</v>
      </c>
      <c r="F2192" s="13">
        <v>12.6</v>
      </c>
      <c r="G2192" s="13">
        <f>IF(AND(ISNUMBER(E2192),ISNUMBER(F2192)),F2192-E2192,"")</f>
        <v>0</v>
      </c>
      <c r="H2192" s="14">
        <f>IF(AND(ISNUMBER(E2192),E2192&gt;0,ISNUMBER(F2192)),F2192/E2192-1,"")</f>
        <v>0</v>
      </c>
      <c r="I2192" t="str" s="15">
        <v>Hold</v>
      </c>
      <c r="J2192" s="16"/>
      <c r="K2192" t="str" s="15">
        <v/>
      </c>
      <c r="L2192" s="17" t="str">
        <f>IF(AC2192="Local catalog","",IF(AG2192="Yes",IF(ISNUMBER(E2192),E2192,""),IF(I2192="Keep current",IF(ISNUMBER(E2192),E2192,""),IF(AH2192&lt;&gt;"Yes","",IF(I2192="Approve proposed",F2192,IF(AND(I2192="Use my price",AND(ISNUMBER(J2192),J2192&gt;0)),J2192,""))))))</f>
        <v/>
      </c>
      <c r="M2192" t="str" s="7">
        <f>IF(AND(AG2192="Yes",OR(I2192="Approve proposed",I2192="Use my price")),"CHECK: protected price kept current",IF(OR(I2192="Unreviewed",I2192=""),"Pending review",IF(I2192="Hold","On hold",IF(I2192="Keep current",IF(ISNUMBER(E2192),"Kept current","CHECK: no confirmed current price"),IF(AH2192&lt;&gt;"Yes","CHECK: source needs review",IF(AND(I2192="Use my price",NOT(AND(ISNUMBER(J2192),J2192&gt;0))),"CHECK: enter a price above zero",IF(NOT(OR(I2192="Approve proposed",I2192="Use my price")),"CHECK: choose a listed decision",IF(OR(NOT(ISNUMBER(L2192)),L2192&lt;=0,NOT(ISNUMBER(Y2192)),Y2192&lt;=0,X2192&gt;=1),"CHECK: price or base unavailable",IF(L2192/(Y2192*(1-X2192))-1&lt;0,"CHECK: price below local base","Ready")))))))))</f>
        <v>On hold</v>
      </c>
      <c r="N2192" s="18">
        <v>13.95</v>
      </c>
      <c r="O2192" s="19">
        <v>0.55</v>
      </c>
      <c r="P2192" s="14">
        <v>0.4</v>
      </c>
      <c r="Q2192" s="20" t="str">
        <f>IF(AND(ISNUMBER(L2192),ISNUMBER(Y2192),Y2192&gt;0,X2192&lt;1),ROUND(L2192/(Y2192*(1-X2192))-1,4),"")</f>
        <v/>
      </c>
      <c r="R2192" s="12">
        <v>0</v>
      </c>
      <c r="S2192" s="13">
        <f>IF(AND(ISNUMBER(E2192),E2192&gt;0,ISNUMBER(F2192)),R2192*(F2192/E2192-1)*(1-'Start Here'!$B$16),0)</f>
        <v>0</v>
      </c>
      <c r="T2192" s="17">
        <f>IF(AND(M2192="Ready",OR(I2192="Approve proposed",AND(I2192="Use my price",AND(ISNUMBER(J2192),J2192&gt;0))),ISNUMBER(L2192),E2192&gt;0),R2192*(L2192/E2192-1)*(1-'Start Here'!$B$16),0)</f>
        <v>0</v>
      </c>
      <c r="U2192" t="str" s="6">
        <v>Missing local vendor; Local and Local Line prices differ; Currently hidden; do not activate automatically</v>
      </c>
      <c r="V2192" t="str" s="21">
        <v>No</v>
      </c>
      <c r="W2192" t="str" s="21">
        <v>No</v>
      </c>
      <c r="X2192" s="22">
        <v>0</v>
      </c>
      <c r="Y2192" s="18">
        <v>9</v>
      </c>
      <c r="AB2192" t="str" s="6">
        <v>2026-05-11 06:49:59 UTC</v>
      </c>
      <c r="AC2192" t="str" s="6">
        <v>Local Line cache</v>
      </c>
      <c r="AD2192" s="23">
        <v>805739</v>
      </c>
      <c r="AE2192" s="23">
        <v>526794</v>
      </c>
      <c r="AF2192" t="str" s="23">
        <v>805739:526794:guest</v>
      </c>
      <c r="AG2192" t="str" s="23">
        <v>No</v>
      </c>
      <c r="AH2192" t="str" s="23">
        <v>No</v>
      </c>
      <c r="AI2192" s="18">
        <v>0</v>
      </c>
    </row>
    <row r="2193" ht="32" customHeight="1">
      <c r="A2193" t="str" s="7">
        <v>MISSING VENDOR</v>
      </c>
      <c r="B2193" t="str" s="7">
        <v>Handcrafted Wooden Chopsticks</v>
      </c>
      <c r="C2193" t="str" s="7">
        <v>each</v>
      </c>
      <c r="D2193" t="str" s="7">
        <v>SNAP</v>
      </c>
      <c r="E2193" s="12">
        <v>11.97</v>
      </c>
      <c r="F2193" s="13">
        <v>11.97</v>
      </c>
      <c r="G2193" s="13">
        <f>IF(AND(ISNUMBER(E2193),ISNUMBER(F2193)),F2193-E2193,"")</f>
        <v>0</v>
      </c>
      <c r="H2193" s="14">
        <f>IF(AND(ISNUMBER(E2193),E2193&gt;0,ISNUMBER(F2193)),F2193/E2193-1,"")</f>
        <v>0</v>
      </c>
      <c r="I2193" t="str" s="15">
        <v>Keep current</v>
      </c>
      <c r="J2193" s="16"/>
      <c r="K2193" t="str" s="15">
        <v/>
      </c>
      <c r="L2193" s="17">
        <f>IF(AC2193="Local catalog","",IF(AG2193="Yes",IF(ISNUMBER(E2193),E2193,""),IF(I2193="Keep current",IF(ISNUMBER(E2193),E2193,""),IF(AH2193&lt;&gt;"Yes","",IF(I2193="Approve proposed",F2193,IF(AND(I2193="Use my price",AND(ISNUMBER(J2193),J2193&gt;0)),J2193,""))))))</f>
        <v>11.97</v>
      </c>
      <c r="M2193" t="str" s="7">
        <f>IF(AND(AG2193="Yes",OR(I2193="Approve proposed",I2193="Use my price")),"CHECK: protected price kept current",IF(OR(I2193="Unreviewed",I2193=""),"Pending review",IF(I2193="Hold","On hold",IF(I2193="Keep current",IF(ISNUMBER(E2193),"Kept current","CHECK: no confirmed current price"),IF(AH2193&lt;&gt;"Yes","CHECK: source needs review",IF(AND(I2193="Use my price",NOT(AND(ISNUMBER(J2193),J2193&gt;0))),"CHECK: enter a price above zero",IF(NOT(OR(I2193="Approve proposed",I2193="Use my price")),"CHECK: choose a listed decision",IF(OR(NOT(ISNUMBER(L2193)),L2193&lt;=0,NOT(ISNUMBER(Y2193)),Y2193&lt;=0,X2193&gt;=1),"CHECK: price or base unavailable",IF(L2193/(Y2193*(1-X2193))-1&lt;0,"CHECK: price below local base","Ready")))))))))</f>
        <v>Kept current</v>
      </c>
      <c r="N2193" s="18">
        <v>12.6</v>
      </c>
      <c r="O2193" s="19">
        <v>0.4</v>
      </c>
      <c r="P2193" s="14">
        <v>0.33</v>
      </c>
      <c r="Q2193" s="20">
        <f>IF(AND(ISNUMBER(L2193),ISNUMBER(Y2193),Y2193&gt;0,X2193&lt;1),ROUND(L2193/(Y2193*(1-X2193))-1,4),"")</f>
        <v>0.33</v>
      </c>
      <c r="R2193" s="12">
        <v>0</v>
      </c>
      <c r="S2193" s="13">
        <f>IF(AND(ISNUMBER(E2193),E2193&gt;0,ISNUMBER(F2193)),R2193*(F2193/E2193-1)*(1-'Start Here'!$B$16),0)</f>
        <v>0</v>
      </c>
      <c r="T2193" s="17">
        <f>IF(AND(M2193="Ready",OR(I2193="Approve proposed",AND(I2193="Use my price",AND(ISNUMBER(J2193),J2193&gt;0))),ISNUMBER(L2193),E2193&gt;0),R2193*(L2193/E2193-1)*(1-'Start Here'!$B$16),0)</f>
        <v>0</v>
      </c>
      <c r="U2193" t="str" s="6">
        <v>SNAP: preserve existing selling price; Missing local vendor; Local and Local Line prices differ; Currently hidden; do not activate automatically</v>
      </c>
      <c r="V2193" t="str" s="21">
        <v>No</v>
      </c>
      <c r="W2193" t="str" s="21">
        <v>No</v>
      </c>
      <c r="X2193" s="22">
        <v>0</v>
      </c>
      <c r="Y2193" s="18">
        <v>9</v>
      </c>
      <c r="AB2193" t="str" s="6">
        <v>2026-05-11 06:49:59 UTC</v>
      </c>
      <c r="AC2193" t="str" s="6">
        <v>Local Line cache</v>
      </c>
      <c r="AD2193" s="23">
        <v>805739</v>
      </c>
      <c r="AE2193" s="23">
        <v>526794</v>
      </c>
      <c r="AF2193" t="str" s="23">
        <v>805739:526794:snap</v>
      </c>
      <c r="AG2193" t="str" s="23">
        <v>Yes</v>
      </c>
      <c r="AH2193" t="str" s="23">
        <v>No</v>
      </c>
      <c r="AI2193" s="18">
        <v>0</v>
      </c>
    </row>
    <row r="2194" ht="32" customHeight="1">
      <c r="A2194" t="str" s="7">
        <v>MISSING VENDOR</v>
      </c>
      <c r="B2194" t="str" s="7">
        <v>Handcrafted Wooden Fancy Egg Pushers</v>
      </c>
      <c r="C2194" t="str" s="7">
        <v>ea</v>
      </c>
      <c r="D2194" t="str" s="7">
        <v>Herd Share Members</v>
      </c>
      <c r="E2194" s="12">
        <v>15.84</v>
      </c>
      <c r="F2194" s="13">
        <v>15.84</v>
      </c>
      <c r="G2194" s="13">
        <f>IF(AND(ISNUMBER(E2194),ISNUMBER(F2194)),F2194-E2194,"")</f>
        <v>0</v>
      </c>
      <c r="H2194" s="14">
        <f>IF(AND(ISNUMBER(E2194),E2194&gt;0,ISNUMBER(F2194)),F2194/E2194-1,"")</f>
        <v>0</v>
      </c>
      <c r="I2194" t="str" s="15">
        <v>Hold</v>
      </c>
      <c r="J2194" s="16"/>
      <c r="K2194" t="str" s="15">
        <v/>
      </c>
      <c r="L2194" s="17" t="str">
        <f>IF(AC2194="Local catalog","",IF(AG2194="Yes",IF(ISNUMBER(E2194),E2194,""),IF(I2194="Keep current",IF(ISNUMBER(E2194),E2194,""),IF(AH2194&lt;&gt;"Yes","",IF(I2194="Approve proposed",F2194,IF(AND(I2194="Use my price",AND(ISNUMBER(J2194),J2194&gt;0)),J2194,""))))))</f>
        <v/>
      </c>
      <c r="M2194" t="str" s="7">
        <f>IF(AND(AG2194="Yes",OR(I2194="Approve proposed",I2194="Use my price")),"CHECK: protected price kept current",IF(OR(I2194="Unreviewed",I2194=""),"Pending review",IF(I2194="Hold","On hold",IF(I2194="Keep current",IF(ISNUMBER(E2194),"Kept current","CHECK: no confirmed current price"),IF(AH2194&lt;&gt;"Yes","CHECK: source needs review",IF(AND(I2194="Use my price",NOT(AND(ISNUMBER(J2194),J2194&gt;0))),"CHECK: enter a price above zero",IF(NOT(OR(I2194="Approve proposed",I2194="Use my price")),"CHECK: choose a listed decision",IF(OR(NOT(ISNUMBER(L2194)),L2194&lt;=0,NOT(ISNUMBER(Y2194)),Y2194&lt;=0,X2194&gt;=1),"CHECK: price or base unavailable",IF(L2194/(Y2194*(1-X2194))-1&lt;0,"CHECK: price below local base","Ready")))))))))</f>
        <v>On hold</v>
      </c>
      <c r="N2194" s="18">
        <v>16.8</v>
      </c>
      <c r="O2194" s="19">
        <v>0.4</v>
      </c>
      <c r="P2194" s="14">
        <v>0.32</v>
      </c>
      <c r="Q2194" s="20" t="str">
        <f>IF(AND(ISNUMBER(L2194),ISNUMBER(Y2194),Y2194&gt;0,X2194&lt;1),ROUND(L2194/(Y2194*(1-X2194))-1,4),"")</f>
        <v/>
      </c>
      <c r="R2194" s="12">
        <v>0</v>
      </c>
      <c r="S2194" s="13">
        <f>IF(AND(ISNUMBER(E2194),E2194&gt;0,ISNUMBER(F2194)),R2194*(F2194/E2194-1)*(1-'Start Here'!$B$16),0)</f>
        <v>0</v>
      </c>
      <c r="T2194" s="17">
        <f>IF(AND(M2194="Ready",OR(I2194="Approve proposed",AND(I2194="Use my price",AND(ISNUMBER(J2194),J2194&gt;0))),ISNUMBER(L2194),E2194&gt;0),R2194*(L2194/E2194-1)*(1-'Start Here'!$B$16),0)</f>
        <v>0</v>
      </c>
      <c r="U2194" t="str" s="6">
        <v>Missing local vendor; Local and Local Line prices differ; Currently hidden; do not activate automatically</v>
      </c>
      <c r="V2194" t="str" s="21">
        <v>No</v>
      </c>
      <c r="W2194" t="str" s="21">
        <v>No</v>
      </c>
      <c r="X2194" s="22">
        <v>0</v>
      </c>
      <c r="Y2194" s="18">
        <v>12</v>
      </c>
      <c r="AB2194" t="str" s="6">
        <v>2026-05-11 06:49:59 UTC</v>
      </c>
      <c r="AC2194" t="str" s="6">
        <v>Local Line cache</v>
      </c>
      <c r="AD2194" s="23">
        <v>825841</v>
      </c>
      <c r="AE2194" s="23">
        <v>549820</v>
      </c>
      <c r="AF2194" t="str" s="23">
        <v>825841:549820:herdShare</v>
      </c>
      <c r="AG2194" t="str" s="23">
        <v>No</v>
      </c>
      <c r="AH2194" t="str" s="23">
        <v>No</v>
      </c>
      <c r="AI2194" s="18">
        <v>0</v>
      </c>
    </row>
    <row r="2195" ht="32" customHeight="1">
      <c r="A2195" t="str" s="7">
        <v>MISSING VENDOR</v>
      </c>
      <c r="B2195" t="str" s="7">
        <v>Handcrafted Wooden Fancy Egg Pushers</v>
      </c>
      <c r="C2195" t="str" s="7">
        <v>ea</v>
      </c>
      <c r="D2195" t="str" s="7">
        <v>CSA Members</v>
      </c>
      <c r="E2195" s="12">
        <v>15.84</v>
      </c>
      <c r="F2195" s="13">
        <v>15.84</v>
      </c>
      <c r="G2195" s="13">
        <f>IF(AND(ISNUMBER(E2195),ISNUMBER(F2195)),F2195-E2195,"")</f>
        <v>0</v>
      </c>
      <c r="H2195" s="14">
        <f>IF(AND(ISNUMBER(E2195),E2195&gt;0,ISNUMBER(F2195)),F2195/E2195-1,"")</f>
        <v>0</v>
      </c>
      <c r="I2195" t="str" s="15">
        <v>Hold</v>
      </c>
      <c r="J2195" s="16"/>
      <c r="K2195" t="str" s="15">
        <v/>
      </c>
      <c r="L2195" s="17" t="str">
        <f>IF(AC2195="Local catalog","",IF(AG2195="Yes",IF(ISNUMBER(E2195),E2195,""),IF(I2195="Keep current",IF(ISNUMBER(E2195),E2195,""),IF(AH2195&lt;&gt;"Yes","",IF(I2195="Approve proposed",F2195,IF(AND(I2195="Use my price",AND(ISNUMBER(J2195),J2195&gt;0)),J2195,""))))))</f>
        <v/>
      </c>
      <c r="M2195" t="str" s="7">
        <f>IF(AND(AG2195="Yes",OR(I2195="Approve proposed",I2195="Use my price")),"CHECK: protected price kept current",IF(OR(I2195="Unreviewed",I2195=""),"Pending review",IF(I2195="Hold","On hold",IF(I2195="Keep current",IF(ISNUMBER(E2195),"Kept current","CHECK: no confirmed current price"),IF(AH2195&lt;&gt;"Yes","CHECK: source needs review",IF(AND(I2195="Use my price",NOT(AND(ISNUMBER(J2195),J2195&gt;0))),"CHECK: enter a price above zero",IF(NOT(OR(I2195="Approve proposed",I2195="Use my price")),"CHECK: choose a listed decision",IF(OR(NOT(ISNUMBER(L2195)),L2195&lt;=0,NOT(ISNUMBER(Y2195)),Y2195&lt;=0,X2195&gt;=1),"CHECK: price or base unavailable",IF(L2195/(Y2195*(1-X2195))-1&lt;0,"CHECK: price below local base","Ready")))))))))</f>
        <v>On hold</v>
      </c>
      <c r="N2195" s="18">
        <v>16.8</v>
      </c>
      <c r="O2195" s="19">
        <v>0.4</v>
      </c>
      <c r="P2195" s="14">
        <v>0.32</v>
      </c>
      <c r="Q2195" s="20" t="str">
        <f>IF(AND(ISNUMBER(L2195),ISNUMBER(Y2195),Y2195&gt;0,X2195&lt;1),ROUND(L2195/(Y2195*(1-X2195))-1,4),"")</f>
        <v/>
      </c>
      <c r="R2195" s="12">
        <v>0</v>
      </c>
      <c r="S2195" s="13">
        <f>IF(AND(ISNUMBER(E2195),E2195&gt;0,ISNUMBER(F2195)),R2195*(F2195/E2195-1)*(1-'Start Here'!$B$16),0)</f>
        <v>0</v>
      </c>
      <c r="T2195" s="17">
        <f>IF(AND(M2195="Ready",OR(I2195="Approve proposed",AND(I2195="Use my price",AND(ISNUMBER(J2195),J2195&gt;0))),ISNUMBER(L2195),E2195&gt;0),R2195*(L2195/E2195-1)*(1-'Start Here'!$B$16),0)</f>
        <v>0</v>
      </c>
      <c r="U2195" t="str" s="6">
        <v>Missing local vendor; Local and Local Line prices differ; Currently hidden; do not activate automatically</v>
      </c>
      <c r="V2195" t="str" s="21">
        <v>No</v>
      </c>
      <c r="W2195" t="str" s="21">
        <v>No</v>
      </c>
      <c r="X2195" s="22">
        <v>0</v>
      </c>
      <c r="Y2195" s="18">
        <v>12</v>
      </c>
      <c r="AB2195" t="str" s="6">
        <v>2026-05-11 06:49:59 UTC</v>
      </c>
      <c r="AC2195" t="str" s="6">
        <v>Local Line cache</v>
      </c>
      <c r="AD2195" s="23">
        <v>825841</v>
      </c>
      <c r="AE2195" s="23">
        <v>549820</v>
      </c>
      <c r="AF2195" t="str" s="23">
        <v>825841:549820:member</v>
      </c>
      <c r="AG2195" t="str" s="23">
        <v>No</v>
      </c>
      <c r="AH2195" t="str" s="23">
        <v>No</v>
      </c>
      <c r="AI2195" s="18">
        <v>0</v>
      </c>
    </row>
    <row r="2196" ht="32" customHeight="1">
      <c r="A2196" t="str" s="7">
        <v>MISSING VENDOR</v>
      </c>
      <c r="B2196" t="str" s="7">
        <v>Handcrafted Wooden Fancy Egg Pushers</v>
      </c>
      <c r="C2196" t="str" s="7">
        <v>ea</v>
      </c>
      <c r="D2196" t="str" s="7">
        <v>Guest Basket</v>
      </c>
      <c r="E2196" s="12">
        <v>16.8</v>
      </c>
      <c r="F2196" s="13">
        <v>16.8</v>
      </c>
      <c r="G2196" s="13">
        <f>IF(AND(ISNUMBER(E2196),ISNUMBER(F2196)),F2196-E2196,"")</f>
        <v>0</v>
      </c>
      <c r="H2196" s="14">
        <f>IF(AND(ISNUMBER(E2196),E2196&gt;0,ISNUMBER(F2196)),F2196/E2196-1,"")</f>
        <v>0</v>
      </c>
      <c r="I2196" t="str" s="15">
        <v>Hold</v>
      </c>
      <c r="J2196" s="16"/>
      <c r="K2196" t="str" s="15">
        <v/>
      </c>
      <c r="L2196" s="17" t="str">
        <f>IF(AC2196="Local catalog","",IF(AG2196="Yes",IF(ISNUMBER(E2196),E2196,""),IF(I2196="Keep current",IF(ISNUMBER(E2196),E2196,""),IF(AH2196&lt;&gt;"Yes","",IF(I2196="Approve proposed",F2196,IF(AND(I2196="Use my price",AND(ISNUMBER(J2196),J2196&gt;0)),J2196,""))))))</f>
        <v/>
      </c>
      <c r="M2196" t="str" s="7">
        <f>IF(AND(AG2196="Yes",OR(I2196="Approve proposed",I2196="Use my price")),"CHECK: protected price kept current",IF(OR(I2196="Unreviewed",I2196=""),"Pending review",IF(I2196="Hold","On hold",IF(I2196="Keep current",IF(ISNUMBER(E2196),"Kept current","CHECK: no confirmed current price"),IF(AH2196&lt;&gt;"Yes","CHECK: source needs review",IF(AND(I2196="Use my price",NOT(AND(ISNUMBER(J2196),J2196&gt;0))),"CHECK: enter a price above zero",IF(NOT(OR(I2196="Approve proposed",I2196="Use my price")),"CHECK: choose a listed decision",IF(OR(NOT(ISNUMBER(L2196)),L2196&lt;=0,NOT(ISNUMBER(Y2196)),Y2196&lt;=0,X2196&gt;=1),"CHECK: price or base unavailable",IF(L2196/(Y2196*(1-X2196))-1&lt;0,"CHECK: price below local base","Ready")))))))))</f>
        <v>On hold</v>
      </c>
      <c r="N2196" s="18">
        <v>18.6</v>
      </c>
      <c r="O2196" s="19">
        <v>0.55</v>
      </c>
      <c r="P2196" s="14">
        <v>0.4</v>
      </c>
      <c r="Q2196" s="20" t="str">
        <f>IF(AND(ISNUMBER(L2196),ISNUMBER(Y2196),Y2196&gt;0,X2196&lt;1),ROUND(L2196/(Y2196*(1-X2196))-1,4),"")</f>
        <v/>
      </c>
      <c r="R2196" s="12">
        <v>0</v>
      </c>
      <c r="S2196" s="13">
        <f>IF(AND(ISNUMBER(E2196),E2196&gt;0,ISNUMBER(F2196)),R2196*(F2196/E2196-1)*(1-'Start Here'!$B$16),0)</f>
        <v>0</v>
      </c>
      <c r="T2196" s="17">
        <f>IF(AND(M2196="Ready",OR(I2196="Approve proposed",AND(I2196="Use my price",AND(ISNUMBER(J2196),J2196&gt;0))),ISNUMBER(L2196),E2196&gt;0),R2196*(L2196/E2196-1)*(1-'Start Here'!$B$16),0)</f>
        <v>0</v>
      </c>
      <c r="U2196" t="str" s="6">
        <v>Missing local vendor; Local and Local Line prices differ; Currently hidden; do not activate automatically</v>
      </c>
      <c r="V2196" t="str" s="21">
        <v>No</v>
      </c>
      <c r="W2196" t="str" s="21">
        <v>No</v>
      </c>
      <c r="X2196" s="22">
        <v>0</v>
      </c>
      <c r="Y2196" s="18">
        <v>12</v>
      </c>
      <c r="AB2196" t="str" s="6">
        <v>2026-05-11 06:49:59 UTC</v>
      </c>
      <c r="AC2196" t="str" s="6">
        <v>Local Line cache</v>
      </c>
      <c r="AD2196" s="23">
        <v>825841</v>
      </c>
      <c r="AE2196" s="23">
        <v>549820</v>
      </c>
      <c r="AF2196" t="str" s="23">
        <v>825841:549820:guest</v>
      </c>
      <c r="AG2196" t="str" s="23">
        <v>No</v>
      </c>
      <c r="AH2196" t="str" s="23">
        <v>No</v>
      </c>
      <c r="AI2196" s="18">
        <v>0</v>
      </c>
    </row>
    <row r="2197" ht="32" customHeight="1">
      <c r="A2197" t="str" s="7">
        <v>MISSING VENDOR</v>
      </c>
      <c r="B2197" t="str" s="7">
        <v>Handcrafted Wooden Fancy Egg Pushers</v>
      </c>
      <c r="C2197" t="str" s="7">
        <v>ea</v>
      </c>
      <c r="D2197" t="str" s="7">
        <v>SNAP</v>
      </c>
      <c r="E2197" s="12">
        <v>15.84</v>
      </c>
      <c r="F2197" s="13">
        <v>15.84</v>
      </c>
      <c r="G2197" s="13">
        <f>IF(AND(ISNUMBER(E2197),ISNUMBER(F2197)),F2197-E2197,"")</f>
        <v>0</v>
      </c>
      <c r="H2197" s="14">
        <f>IF(AND(ISNUMBER(E2197),E2197&gt;0,ISNUMBER(F2197)),F2197/E2197-1,"")</f>
        <v>0</v>
      </c>
      <c r="I2197" t="str" s="15">
        <v>Keep current</v>
      </c>
      <c r="J2197" s="16"/>
      <c r="K2197" t="str" s="15">
        <v/>
      </c>
      <c r="L2197" s="17">
        <f>IF(AC2197="Local catalog","",IF(AG2197="Yes",IF(ISNUMBER(E2197),E2197,""),IF(I2197="Keep current",IF(ISNUMBER(E2197),E2197,""),IF(AH2197&lt;&gt;"Yes","",IF(I2197="Approve proposed",F2197,IF(AND(I2197="Use my price",AND(ISNUMBER(J2197),J2197&gt;0)),J2197,""))))))</f>
        <v>15.84</v>
      </c>
      <c r="M2197" t="str" s="7">
        <f>IF(AND(AG2197="Yes",OR(I2197="Approve proposed",I2197="Use my price")),"CHECK: protected price kept current",IF(OR(I2197="Unreviewed",I2197=""),"Pending review",IF(I2197="Hold","On hold",IF(I2197="Keep current",IF(ISNUMBER(E2197),"Kept current","CHECK: no confirmed current price"),IF(AH2197&lt;&gt;"Yes","CHECK: source needs review",IF(AND(I2197="Use my price",NOT(AND(ISNUMBER(J2197),J2197&gt;0))),"CHECK: enter a price above zero",IF(NOT(OR(I2197="Approve proposed",I2197="Use my price")),"CHECK: choose a listed decision",IF(OR(NOT(ISNUMBER(L2197)),L2197&lt;=0,NOT(ISNUMBER(Y2197)),Y2197&lt;=0,X2197&gt;=1),"CHECK: price or base unavailable",IF(L2197/(Y2197*(1-X2197))-1&lt;0,"CHECK: price below local base","Ready")))))))))</f>
        <v>Kept current</v>
      </c>
      <c r="N2197" s="18">
        <v>16.8</v>
      </c>
      <c r="O2197" s="19">
        <v>0.4</v>
      </c>
      <c r="P2197" s="14">
        <v>0.32</v>
      </c>
      <c r="Q2197" s="20">
        <f>IF(AND(ISNUMBER(L2197),ISNUMBER(Y2197),Y2197&gt;0,X2197&lt;1),ROUND(L2197/(Y2197*(1-X2197))-1,4),"")</f>
        <v>0.32</v>
      </c>
      <c r="R2197" s="12">
        <v>0</v>
      </c>
      <c r="S2197" s="13">
        <f>IF(AND(ISNUMBER(E2197),E2197&gt;0,ISNUMBER(F2197)),R2197*(F2197/E2197-1)*(1-'Start Here'!$B$16),0)</f>
        <v>0</v>
      </c>
      <c r="T2197" s="17">
        <f>IF(AND(M2197="Ready",OR(I2197="Approve proposed",AND(I2197="Use my price",AND(ISNUMBER(J2197),J2197&gt;0))),ISNUMBER(L2197),E2197&gt;0),R2197*(L2197/E2197-1)*(1-'Start Here'!$B$16),0)</f>
        <v>0</v>
      </c>
      <c r="U2197" t="str" s="6">
        <v>SNAP: preserve existing selling price; Missing local vendor; Local and Local Line prices differ; Currently hidden; do not activate automatically</v>
      </c>
      <c r="V2197" t="str" s="21">
        <v>No</v>
      </c>
      <c r="W2197" t="str" s="21">
        <v>No</v>
      </c>
      <c r="X2197" s="22">
        <v>0</v>
      </c>
      <c r="Y2197" s="18">
        <v>12</v>
      </c>
      <c r="AB2197" t="str" s="6">
        <v>2026-05-11 06:49:59 UTC</v>
      </c>
      <c r="AC2197" t="str" s="6">
        <v>Local Line cache</v>
      </c>
      <c r="AD2197" s="23">
        <v>825841</v>
      </c>
      <c r="AE2197" s="23">
        <v>549820</v>
      </c>
      <c r="AF2197" t="str" s="23">
        <v>825841:549820:snap</v>
      </c>
      <c r="AG2197" t="str" s="23">
        <v>Yes</v>
      </c>
      <c r="AH2197" t="str" s="23">
        <v>No</v>
      </c>
      <c r="AI2197" s="18">
        <v>0</v>
      </c>
    </row>
    <row r="2198" ht="32" customHeight="1">
      <c r="A2198" t="str" s="7">
        <v>MISSING VENDOR</v>
      </c>
      <c r="B2198" t="str" s="7">
        <v>Handcrafted Wooden Fancy Kitchen Spoons</v>
      </c>
      <c r="C2198" t="str" s="7">
        <v>each</v>
      </c>
      <c r="D2198" t="str" s="7">
        <v>Herd Share Members</v>
      </c>
      <c r="E2198" s="12">
        <v>26.6</v>
      </c>
      <c r="F2198" s="13">
        <v>26.6</v>
      </c>
      <c r="G2198" s="13">
        <f>IF(AND(ISNUMBER(E2198),ISNUMBER(F2198)),F2198-E2198,"")</f>
        <v>0</v>
      </c>
      <c r="H2198" s="14">
        <f>IF(AND(ISNUMBER(E2198),E2198&gt;0,ISNUMBER(F2198)),F2198/E2198-1,"")</f>
        <v>0</v>
      </c>
      <c r="I2198" t="str" s="15">
        <v>Hold</v>
      </c>
      <c r="J2198" s="16"/>
      <c r="K2198" t="str" s="15">
        <v/>
      </c>
      <c r="L2198" s="17" t="str">
        <f>IF(AC2198="Local catalog","",IF(AG2198="Yes",IF(ISNUMBER(E2198),E2198,""),IF(I2198="Keep current",IF(ISNUMBER(E2198),E2198,""),IF(AH2198&lt;&gt;"Yes","",IF(I2198="Approve proposed",F2198,IF(AND(I2198="Use my price",AND(ISNUMBER(J2198),J2198&gt;0)),J2198,""))))))</f>
        <v/>
      </c>
      <c r="M2198" t="str" s="7">
        <f>IF(AND(AG2198="Yes",OR(I2198="Approve proposed",I2198="Use my price")),"CHECK: protected price kept current",IF(OR(I2198="Unreviewed",I2198=""),"Pending review",IF(I2198="Hold","On hold",IF(I2198="Keep current",IF(ISNUMBER(E2198),"Kept current","CHECK: no confirmed current price"),IF(AH2198&lt;&gt;"Yes","CHECK: source needs review",IF(AND(I2198="Use my price",NOT(AND(ISNUMBER(J2198),J2198&gt;0))),"CHECK: enter a price above zero",IF(NOT(OR(I2198="Approve proposed",I2198="Use my price")),"CHECK: choose a listed decision",IF(OR(NOT(ISNUMBER(L2198)),L2198&lt;=0,NOT(ISNUMBER(Y2198)),Y2198&lt;=0,X2198&gt;=1),"CHECK: price or base unavailable",IF(L2198/(Y2198*(1-X2198))-1&lt;0,"CHECK: price below local base","Ready")))))))))</f>
        <v>On hold</v>
      </c>
      <c r="N2198" s="18">
        <v>28</v>
      </c>
      <c r="O2198" s="19">
        <v>0.4</v>
      </c>
      <c r="P2198" s="14">
        <v>0.33</v>
      </c>
      <c r="Q2198" s="20" t="str">
        <f>IF(AND(ISNUMBER(L2198),ISNUMBER(Y2198),Y2198&gt;0,X2198&lt;1),ROUND(L2198/(Y2198*(1-X2198))-1,4),"")</f>
        <v/>
      </c>
      <c r="R2198" s="12">
        <v>0</v>
      </c>
      <c r="S2198" s="13">
        <f>IF(AND(ISNUMBER(E2198),E2198&gt;0,ISNUMBER(F2198)),R2198*(F2198/E2198-1)*(1-'Start Here'!$B$16),0)</f>
        <v>0</v>
      </c>
      <c r="T2198" s="17">
        <f>IF(AND(M2198="Ready",OR(I2198="Approve proposed",AND(I2198="Use my price",AND(ISNUMBER(J2198),J2198&gt;0))),ISNUMBER(L2198),E2198&gt;0),R2198*(L2198/E2198-1)*(1-'Start Here'!$B$16),0)</f>
        <v>0</v>
      </c>
      <c r="U2198" t="str" s="6">
        <v>Missing local vendor; Local and Local Line prices differ; Currently hidden; do not activate automatically</v>
      </c>
      <c r="V2198" t="str" s="21">
        <v>No</v>
      </c>
      <c r="W2198" t="str" s="21">
        <v>No</v>
      </c>
      <c r="X2198" s="22">
        <v>0</v>
      </c>
      <c r="Y2198" s="18">
        <v>20</v>
      </c>
      <c r="AB2198" t="str" s="6">
        <v>2026-05-11 06:49:59 UTC</v>
      </c>
      <c r="AC2198" t="str" s="6">
        <v>Local Line cache</v>
      </c>
      <c r="AD2198" s="23">
        <v>805740</v>
      </c>
      <c r="AE2198" s="23">
        <v>526795</v>
      </c>
      <c r="AF2198" t="str" s="23">
        <v>805740:526795:herdShare</v>
      </c>
      <c r="AG2198" t="str" s="23">
        <v>No</v>
      </c>
      <c r="AH2198" t="str" s="23">
        <v>No</v>
      </c>
      <c r="AI2198" s="18">
        <v>0</v>
      </c>
    </row>
    <row r="2199" ht="32" customHeight="1">
      <c r="A2199" t="str" s="7">
        <v>MISSING VENDOR</v>
      </c>
      <c r="B2199" t="str" s="7">
        <v>Handcrafted Wooden Fancy Kitchen Spoons</v>
      </c>
      <c r="C2199" t="str" s="7">
        <v>each</v>
      </c>
      <c r="D2199" t="str" s="7">
        <v>CSA Members</v>
      </c>
      <c r="E2199" s="12">
        <v>26.6</v>
      </c>
      <c r="F2199" s="13">
        <v>26.6</v>
      </c>
      <c r="G2199" s="13">
        <f>IF(AND(ISNUMBER(E2199),ISNUMBER(F2199)),F2199-E2199,"")</f>
        <v>0</v>
      </c>
      <c r="H2199" s="14">
        <f>IF(AND(ISNUMBER(E2199),E2199&gt;0,ISNUMBER(F2199)),F2199/E2199-1,"")</f>
        <v>0</v>
      </c>
      <c r="I2199" t="str" s="15">
        <v>Hold</v>
      </c>
      <c r="J2199" s="16"/>
      <c r="K2199" t="str" s="15">
        <v/>
      </c>
      <c r="L2199" s="17" t="str">
        <f>IF(AC2199="Local catalog","",IF(AG2199="Yes",IF(ISNUMBER(E2199),E2199,""),IF(I2199="Keep current",IF(ISNUMBER(E2199),E2199,""),IF(AH2199&lt;&gt;"Yes","",IF(I2199="Approve proposed",F2199,IF(AND(I2199="Use my price",AND(ISNUMBER(J2199),J2199&gt;0)),J2199,""))))))</f>
        <v/>
      </c>
      <c r="M2199" t="str" s="7">
        <f>IF(AND(AG2199="Yes",OR(I2199="Approve proposed",I2199="Use my price")),"CHECK: protected price kept current",IF(OR(I2199="Unreviewed",I2199=""),"Pending review",IF(I2199="Hold","On hold",IF(I2199="Keep current",IF(ISNUMBER(E2199),"Kept current","CHECK: no confirmed current price"),IF(AH2199&lt;&gt;"Yes","CHECK: source needs review",IF(AND(I2199="Use my price",NOT(AND(ISNUMBER(J2199),J2199&gt;0))),"CHECK: enter a price above zero",IF(NOT(OR(I2199="Approve proposed",I2199="Use my price")),"CHECK: choose a listed decision",IF(OR(NOT(ISNUMBER(L2199)),L2199&lt;=0,NOT(ISNUMBER(Y2199)),Y2199&lt;=0,X2199&gt;=1),"CHECK: price or base unavailable",IF(L2199/(Y2199*(1-X2199))-1&lt;0,"CHECK: price below local base","Ready")))))))))</f>
        <v>On hold</v>
      </c>
      <c r="N2199" s="18">
        <v>28</v>
      </c>
      <c r="O2199" s="19">
        <v>0.4</v>
      </c>
      <c r="P2199" s="14">
        <v>0.33</v>
      </c>
      <c r="Q2199" s="20" t="str">
        <f>IF(AND(ISNUMBER(L2199),ISNUMBER(Y2199),Y2199&gt;0,X2199&lt;1),ROUND(L2199/(Y2199*(1-X2199))-1,4),"")</f>
        <v/>
      </c>
      <c r="R2199" s="12">
        <v>0</v>
      </c>
      <c r="S2199" s="13">
        <f>IF(AND(ISNUMBER(E2199),E2199&gt;0,ISNUMBER(F2199)),R2199*(F2199/E2199-1)*(1-'Start Here'!$B$16),0)</f>
        <v>0</v>
      </c>
      <c r="T2199" s="17">
        <f>IF(AND(M2199="Ready",OR(I2199="Approve proposed",AND(I2199="Use my price",AND(ISNUMBER(J2199),J2199&gt;0))),ISNUMBER(L2199),E2199&gt;0),R2199*(L2199/E2199-1)*(1-'Start Here'!$B$16),0)</f>
        <v>0</v>
      </c>
      <c r="U2199" t="str" s="6">
        <v>Missing local vendor; Local and Local Line prices differ; Currently hidden; do not activate automatically</v>
      </c>
      <c r="V2199" t="str" s="21">
        <v>No</v>
      </c>
      <c r="W2199" t="str" s="21">
        <v>No</v>
      </c>
      <c r="X2199" s="22">
        <v>0</v>
      </c>
      <c r="Y2199" s="18">
        <v>20</v>
      </c>
      <c r="AB2199" t="str" s="6">
        <v>2026-05-11 06:49:59 UTC</v>
      </c>
      <c r="AC2199" t="str" s="6">
        <v>Local Line cache</v>
      </c>
      <c r="AD2199" s="23">
        <v>805740</v>
      </c>
      <c r="AE2199" s="23">
        <v>526795</v>
      </c>
      <c r="AF2199" t="str" s="23">
        <v>805740:526795:member</v>
      </c>
      <c r="AG2199" t="str" s="23">
        <v>No</v>
      </c>
      <c r="AH2199" t="str" s="23">
        <v>No</v>
      </c>
      <c r="AI2199" s="18">
        <v>0</v>
      </c>
    </row>
    <row r="2200" ht="32" customHeight="1">
      <c r="A2200" t="str" s="7">
        <v>MISSING VENDOR</v>
      </c>
      <c r="B2200" t="str" s="7">
        <v>Handcrafted Wooden Fancy Kitchen Spoons</v>
      </c>
      <c r="C2200" t="str" s="7">
        <v>each</v>
      </c>
      <c r="D2200" t="str" s="7">
        <v>Guest Basket</v>
      </c>
      <c r="E2200" s="12">
        <v>28</v>
      </c>
      <c r="F2200" s="13">
        <v>28</v>
      </c>
      <c r="G2200" s="13">
        <f>IF(AND(ISNUMBER(E2200),ISNUMBER(F2200)),F2200-E2200,"")</f>
        <v>0</v>
      </c>
      <c r="H2200" s="14">
        <f>IF(AND(ISNUMBER(E2200),E2200&gt;0,ISNUMBER(F2200)),F2200/E2200-1,"")</f>
        <v>0</v>
      </c>
      <c r="I2200" t="str" s="15">
        <v>Hold</v>
      </c>
      <c r="J2200" s="16"/>
      <c r="K2200" t="str" s="15">
        <v/>
      </c>
      <c r="L2200" s="17" t="str">
        <f>IF(AC2200="Local catalog","",IF(AG2200="Yes",IF(ISNUMBER(E2200),E2200,""),IF(I2200="Keep current",IF(ISNUMBER(E2200),E2200,""),IF(AH2200&lt;&gt;"Yes","",IF(I2200="Approve proposed",F2200,IF(AND(I2200="Use my price",AND(ISNUMBER(J2200),J2200&gt;0)),J2200,""))))))</f>
        <v/>
      </c>
      <c r="M2200" t="str" s="7">
        <f>IF(AND(AG2200="Yes",OR(I2200="Approve proposed",I2200="Use my price")),"CHECK: protected price kept current",IF(OR(I2200="Unreviewed",I2200=""),"Pending review",IF(I2200="Hold","On hold",IF(I2200="Keep current",IF(ISNUMBER(E2200),"Kept current","CHECK: no confirmed current price"),IF(AH2200&lt;&gt;"Yes","CHECK: source needs review",IF(AND(I2200="Use my price",NOT(AND(ISNUMBER(J2200),J2200&gt;0))),"CHECK: enter a price above zero",IF(NOT(OR(I2200="Approve proposed",I2200="Use my price")),"CHECK: choose a listed decision",IF(OR(NOT(ISNUMBER(L2200)),L2200&lt;=0,NOT(ISNUMBER(Y2200)),Y2200&lt;=0,X2200&gt;=1),"CHECK: price or base unavailable",IF(L2200/(Y2200*(1-X2200))-1&lt;0,"CHECK: price below local base","Ready")))))))))</f>
        <v>On hold</v>
      </c>
      <c r="N2200" s="18">
        <v>31</v>
      </c>
      <c r="O2200" s="19">
        <v>0.55</v>
      </c>
      <c r="P2200" s="14">
        <v>0.4</v>
      </c>
      <c r="Q2200" s="20" t="str">
        <f>IF(AND(ISNUMBER(L2200),ISNUMBER(Y2200),Y2200&gt;0,X2200&lt;1),ROUND(L2200/(Y2200*(1-X2200))-1,4),"")</f>
        <v/>
      </c>
      <c r="R2200" s="12">
        <v>0</v>
      </c>
      <c r="S2200" s="13">
        <f>IF(AND(ISNUMBER(E2200),E2200&gt;0,ISNUMBER(F2200)),R2200*(F2200/E2200-1)*(1-'Start Here'!$B$16),0)</f>
        <v>0</v>
      </c>
      <c r="T2200" s="17">
        <f>IF(AND(M2200="Ready",OR(I2200="Approve proposed",AND(I2200="Use my price",AND(ISNUMBER(J2200),J2200&gt;0))),ISNUMBER(L2200),E2200&gt;0),R2200*(L2200/E2200-1)*(1-'Start Here'!$B$16),0)</f>
        <v>0</v>
      </c>
      <c r="U2200" t="str" s="6">
        <v>Missing local vendor; Local and Local Line prices differ; Currently hidden; do not activate automatically</v>
      </c>
      <c r="V2200" t="str" s="21">
        <v>No</v>
      </c>
      <c r="W2200" t="str" s="21">
        <v>No</v>
      </c>
      <c r="X2200" s="22">
        <v>0</v>
      </c>
      <c r="Y2200" s="18">
        <v>20</v>
      </c>
      <c r="AB2200" t="str" s="6">
        <v>2026-05-11 06:49:59 UTC</v>
      </c>
      <c r="AC2200" t="str" s="6">
        <v>Local Line cache</v>
      </c>
      <c r="AD2200" s="23">
        <v>805740</v>
      </c>
      <c r="AE2200" s="23">
        <v>526795</v>
      </c>
      <c r="AF2200" t="str" s="23">
        <v>805740:526795:guest</v>
      </c>
      <c r="AG2200" t="str" s="23">
        <v>No</v>
      </c>
      <c r="AH2200" t="str" s="23">
        <v>No</v>
      </c>
      <c r="AI2200" s="18">
        <v>0</v>
      </c>
    </row>
    <row r="2201" ht="32" customHeight="1">
      <c r="A2201" t="str" s="7">
        <v>MISSING VENDOR</v>
      </c>
      <c r="B2201" t="str" s="7">
        <v>Handcrafted Wooden Fancy Kitchen Spoons</v>
      </c>
      <c r="C2201" t="str" s="7">
        <v>each</v>
      </c>
      <c r="D2201" t="str" s="7">
        <v>SNAP</v>
      </c>
      <c r="E2201" s="12">
        <v>26.6</v>
      </c>
      <c r="F2201" s="13">
        <v>26.6</v>
      </c>
      <c r="G2201" s="13">
        <f>IF(AND(ISNUMBER(E2201),ISNUMBER(F2201)),F2201-E2201,"")</f>
        <v>0</v>
      </c>
      <c r="H2201" s="14">
        <f>IF(AND(ISNUMBER(E2201),E2201&gt;0,ISNUMBER(F2201)),F2201/E2201-1,"")</f>
        <v>0</v>
      </c>
      <c r="I2201" t="str" s="15">
        <v>Keep current</v>
      </c>
      <c r="J2201" s="16"/>
      <c r="K2201" t="str" s="15">
        <v/>
      </c>
      <c r="L2201" s="17">
        <f>IF(AC2201="Local catalog","",IF(AG2201="Yes",IF(ISNUMBER(E2201),E2201,""),IF(I2201="Keep current",IF(ISNUMBER(E2201),E2201,""),IF(AH2201&lt;&gt;"Yes","",IF(I2201="Approve proposed",F2201,IF(AND(I2201="Use my price",AND(ISNUMBER(J2201),J2201&gt;0)),J2201,""))))))</f>
        <v>26.6</v>
      </c>
      <c r="M2201" t="str" s="7">
        <f>IF(AND(AG2201="Yes",OR(I2201="Approve proposed",I2201="Use my price")),"CHECK: protected price kept current",IF(OR(I2201="Unreviewed",I2201=""),"Pending review",IF(I2201="Hold","On hold",IF(I2201="Keep current",IF(ISNUMBER(E2201),"Kept current","CHECK: no confirmed current price"),IF(AH2201&lt;&gt;"Yes","CHECK: source needs review",IF(AND(I2201="Use my price",NOT(AND(ISNUMBER(J2201),J2201&gt;0))),"CHECK: enter a price above zero",IF(NOT(OR(I2201="Approve proposed",I2201="Use my price")),"CHECK: choose a listed decision",IF(OR(NOT(ISNUMBER(L2201)),L2201&lt;=0,NOT(ISNUMBER(Y2201)),Y2201&lt;=0,X2201&gt;=1),"CHECK: price or base unavailable",IF(L2201/(Y2201*(1-X2201))-1&lt;0,"CHECK: price below local base","Ready")))))))))</f>
        <v>Kept current</v>
      </c>
      <c r="N2201" s="18">
        <v>28</v>
      </c>
      <c r="O2201" s="19">
        <v>0.4</v>
      </c>
      <c r="P2201" s="14">
        <v>0.33</v>
      </c>
      <c r="Q2201" s="20">
        <f>IF(AND(ISNUMBER(L2201),ISNUMBER(Y2201),Y2201&gt;0,X2201&lt;1),ROUND(L2201/(Y2201*(1-X2201))-1,4),"")</f>
        <v>0.33</v>
      </c>
      <c r="R2201" s="12">
        <v>0</v>
      </c>
      <c r="S2201" s="13">
        <f>IF(AND(ISNUMBER(E2201),E2201&gt;0,ISNUMBER(F2201)),R2201*(F2201/E2201-1)*(1-'Start Here'!$B$16),0)</f>
        <v>0</v>
      </c>
      <c r="T2201" s="17">
        <f>IF(AND(M2201="Ready",OR(I2201="Approve proposed",AND(I2201="Use my price",AND(ISNUMBER(J2201),J2201&gt;0))),ISNUMBER(L2201),E2201&gt;0),R2201*(L2201/E2201-1)*(1-'Start Here'!$B$16),0)</f>
        <v>0</v>
      </c>
      <c r="U2201" t="str" s="6">
        <v>SNAP: preserve existing selling price; Missing local vendor; Local and Local Line prices differ; Currently hidden; do not activate automatically</v>
      </c>
      <c r="V2201" t="str" s="21">
        <v>No</v>
      </c>
      <c r="W2201" t="str" s="21">
        <v>No</v>
      </c>
      <c r="X2201" s="22">
        <v>0</v>
      </c>
      <c r="Y2201" s="18">
        <v>20</v>
      </c>
      <c r="AB2201" t="str" s="6">
        <v>2026-05-11 06:49:59 UTC</v>
      </c>
      <c r="AC2201" t="str" s="6">
        <v>Local Line cache</v>
      </c>
      <c r="AD2201" s="23">
        <v>805740</v>
      </c>
      <c r="AE2201" s="23">
        <v>526795</v>
      </c>
      <c r="AF2201" t="str" s="23">
        <v>805740:526795:snap</v>
      </c>
      <c r="AG2201" t="str" s="23">
        <v>Yes</v>
      </c>
      <c r="AH2201" t="str" s="23">
        <v>No</v>
      </c>
      <c r="AI2201" s="18">
        <v>0</v>
      </c>
    </row>
    <row r="2202" ht="32" customHeight="1">
      <c r="A2202" t="str" s="7">
        <v>MISSING VENDOR</v>
      </c>
      <c r="B2202" t="str" s="7">
        <v>Handcrafted Wooden Plain Kitchen Stir Stix</v>
      </c>
      <c r="C2202" t="str" s="7">
        <v>each</v>
      </c>
      <c r="D2202" t="str" s="7">
        <v>Herd Share Members</v>
      </c>
      <c r="E2202" s="12">
        <v>11.88</v>
      </c>
      <c r="F2202" s="13">
        <v>11.88</v>
      </c>
      <c r="G2202" s="13">
        <f>IF(AND(ISNUMBER(E2202),ISNUMBER(F2202)),F2202-E2202,"")</f>
        <v>0</v>
      </c>
      <c r="H2202" s="14">
        <f>IF(AND(ISNUMBER(E2202),E2202&gt;0,ISNUMBER(F2202)),F2202/E2202-1,"")</f>
        <v>0</v>
      </c>
      <c r="I2202" t="str" s="15">
        <v>Hold</v>
      </c>
      <c r="J2202" s="16"/>
      <c r="K2202" t="str" s="15">
        <v/>
      </c>
      <c r="L2202" s="17" t="str">
        <f>IF(AC2202="Local catalog","",IF(AG2202="Yes",IF(ISNUMBER(E2202),E2202,""),IF(I2202="Keep current",IF(ISNUMBER(E2202),E2202,""),IF(AH2202&lt;&gt;"Yes","",IF(I2202="Approve proposed",F2202,IF(AND(I2202="Use my price",AND(ISNUMBER(J2202),J2202&gt;0)),J2202,""))))))</f>
        <v/>
      </c>
      <c r="M2202" t="str" s="7">
        <f>IF(AND(AG2202="Yes",OR(I2202="Approve proposed",I2202="Use my price")),"CHECK: protected price kept current",IF(OR(I2202="Unreviewed",I2202=""),"Pending review",IF(I2202="Hold","On hold",IF(I2202="Keep current",IF(ISNUMBER(E2202),"Kept current","CHECK: no confirmed current price"),IF(AH2202&lt;&gt;"Yes","CHECK: source needs review",IF(AND(I2202="Use my price",NOT(AND(ISNUMBER(J2202),J2202&gt;0))),"CHECK: enter a price above zero",IF(NOT(OR(I2202="Approve proposed",I2202="Use my price")),"CHECK: choose a listed decision",IF(OR(NOT(ISNUMBER(L2202)),L2202&lt;=0,NOT(ISNUMBER(Y2202)),Y2202&lt;=0,X2202&gt;=1),"CHECK: price or base unavailable",IF(L2202/(Y2202*(1-X2202))-1&lt;0,"CHECK: price below local base","Ready")))))))))</f>
        <v>On hold</v>
      </c>
      <c r="N2202" s="18">
        <v>12.6</v>
      </c>
      <c r="O2202" s="19">
        <v>0.4</v>
      </c>
      <c r="P2202" s="14">
        <v>0.32</v>
      </c>
      <c r="Q2202" s="20" t="str">
        <f>IF(AND(ISNUMBER(L2202),ISNUMBER(Y2202),Y2202&gt;0,X2202&lt;1),ROUND(L2202/(Y2202*(1-X2202))-1,4),"")</f>
        <v/>
      </c>
      <c r="R2202" s="12">
        <v>0</v>
      </c>
      <c r="S2202" s="13">
        <f>IF(AND(ISNUMBER(E2202),E2202&gt;0,ISNUMBER(F2202)),R2202*(F2202/E2202-1)*(1-'Start Here'!$B$16),0)</f>
        <v>0</v>
      </c>
      <c r="T2202" s="17">
        <f>IF(AND(M2202="Ready",OR(I2202="Approve proposed",AND(I2202="Use my price",AND(ISNUMBER(J2202),J2202&gt;0))),ISNUMBER(L2202),E2202&gt;0),R2202*(L2202/E2202-1)*(1-'Start Here'!$B$16),0)</f>
        <v>0</v>
      </c>
      <c r="U2202" t="str" s="6">
        <v>Missing local vendor; Local and Local Line prices differ; Currently hidden; do not activate automatically</v>
      </c>
      <c r="V2202" t="str" s="21">
        <v>No</v>
      </c>
      <c r="W2202" t="str" s="21">
        <v>No</v>
      </c>
      <c r="X2202" s="22">
        <v>0</v>
      </c>
      <c r="Y2202" s="18">
        <v>9</v>
      </c>
      <c r="AB2202" t="str" s="6">
        <v>2026-05-11 06:49:59 UTC</v>
      </c>
      <c r="AC2202" t="str" s="6">
        <v>Local Line cache</v>
      </c>
      <c r="AD2202" s="23">
        <v>805741</v>
      </c>
      <c r="AE2202" s="23">
        <v>526796</v>
      </c>
      <c r="AF2202" t="str" s="23">
        <v>805741:526796:herdShare</v>
      </c>
      <c r="AG2202" t="str" s="23">
        <v>No</v>
      </c>
      <c r="AH2202" t="str" s="23">
        <v>No</v>
      </c>
      <c r="AI2202" s="18">
        <v>0</v>
      </c>
    </row>
    <row r="2203" ht="32" customHeight="1">
      <c r="A2203" t="str" s="7">
        <v>MISSING VENDOR</v>
      </c>
      <c r="B2203" t="str" s="7">
        <v>Handcrafted Wooden Plain Kitchen Stir Stix</v>
      </c>
      <c r="C2203" t="str" s="7">
        <v>each</v>
      </c>
      <c r="D2203" t="str" s="7">
        <v>CSA Members</v>
      </c>
      <c r="E2203" s="12">
        <v>11.88</v>
      </c>
      <c r="F2203" s="13">
        <v>11.88</v>
      </c>
      <c r="G2203" s="13">
        <f>IF(AND(ISNUMBER(E2203),ISNUMBER(F2203)),F2203-E2203,"")</f>
        <v>0</v>
      </c>
      <c r="H2203" s="14">
        <f>IF(AND(ISNUMBER(E2203),E2203&gt;0,ISNUMBER(F2203)),F2203/E2203-1,"")</f>
        <v>0</v>
      </c>
      <c r="I2203" t="str" s="15">
        <v>Hold</v>
      </c>
      <c r="J2203" s="16"/>
      <c r="K2203" t="str" s="15">
        <v/>
      </c>
      <c r="L2203" s="17" t="str">
        <f>IF(AC2203="Local catalog","",IF(AG2203="Yes",IF(ISNUMBER(E2203),E2203,""),IF(I2203="Keep current",IF(ISNUMBER(E2203),E2203,""),IF(AH2203&lt;&gt;"Yes","",IF(I2203="Approve proposed",F2203,IF(AND(I2203="Use my price",AND(ISNUMBER(J2203),J2203&gt;0)),J2203,""))))))</f>
        <v/>
      </c>
      <c r="M2203" t="str" s="7">
        <f>IF(AND(AG2203="Yes",OR(I2203="Approve proposed",I2203="Use my price")),"CHECK: protected price kept current",IF(OR(I2203="Unreviewed",I2203=""),"Pending review",IF(I2203="Hold","On hold",IF(I2203="Keep current",IF(ISNUMBER(E2203),"Kept current","CHECK: no confirmed current price"),IF(AH2203&lt;&gt;"Yes","CHECK: source needs review",IF(AND(I2203="Use my price",NOT(AND(ISNUMBER(J2203),J2203&gt;0))),"CHECK: enter a price above zero",IF(NOT(OR(I2203="Approve proposed",I2203="Use my price")),"CHECK: choose a listed decision",IF(OR(NOT(ISNUMBER(L2203)),L2203&lt;=0,NOT(ISNUMBER(Y2203)),Y2203&lt;=0,X2203&gt;=1),"CHECK: price or base unavailable",IF(L2203/(Y2203*(1-X2203))-1&lt;0,"CHECK: price below local base","Ready")))))))))</f>
        <v>On hold</v>
      </c>
      <c r="N2203" s="18">
        <v>12.6</v>
      </c>
      <c r="O2203" s="19">
        <v>0.4</v>
      </c>
      <c r="P2203" s="14">
        <v>0.32</v>
      </c>
      <c r="Q2203" s="20" t="str">
        <f>IF(AND(ISNUMBER(L2203),ISNUMBER(Y2203),Y2203&gt;0,X2203&lt;1),ROUND(L2203/(Y2203*(1-X2203))-1,4),"")</f>
        <v/>
      </c>
      <c r="R2203" s="12">
        <v>0</v>
      </c>
      <c r="S2203" s="13">
        <f>IF(AND(ISNUMBER(E2203),E2203&gt;0,ISNUMBER(F2203)),R2203*(F2203/E2203-1)*(1-'Start Here'!$B$16),0)</f>
        <v>0</v>
      </c>
      <c r="T2203" s="17">
        <f>IF(AND(M2203="Ready",OR(I2203="Approve proposed",AND(I2203="Use my price",AND(ISNUMBER(J2203),J2203&gt;0))),ISNUMBER(L2203),E2203&gt;0),R2203*(L2203/E2203-1)*(1-'Start Here'!$B$16),0)</f>
        <v>0</v>
      </c>
      <c r="U2203" t="str" s="6">
        <v>Missing local vendor; Local and Local Line prices differ; Currently hidden; do not activate automatically</v>
      </c>
      <c r="V2203" t="str" s="21">
        <v>No</v>
      </c>
      <c r="W2203" t="str" s="21">
        <v>No</v>
      </c>
      <c r="X2203" s="22">
        <v>0</v>
      </c>
      <c r="Y2203" s="18">
        <v>9</v>
      </c>
      <c r="AB2203" t="str" s="6">
        <v>2026-05-11 06:49:59 UTC</v>
      </c>
      <c r="AC2203" t="str" s="6">
        <v>Local Line cache</v>
      </c>
      <c r="AD2203" s="23">
        <v>805741</v>
      </c>
      <c r="AE2203" s="23">
        <v>526796</v>
      </c>
      <c r="AF2203" t="str" s="23">
        <v>805741:526796:member</v>
      </c>
      <c r="AG2203" t="str" s="23">
        <v>No</v>
      </c>
      <c r="AH2203" t="str" s="23">
        <v>No</v>
      </c>
      <c r="AI2203" s="18">
        <v>0</v>
      </c>
    </row>
    <row r="2204" ht="32" customHeight="1">
      <c r="A2204" t="str" s="7">
        <v>MISSING VENDOR</v>
      </c>
      <c r="B2204" t="str" s="7">
        <v>Handcrafted Wooden Plain Kitchen Stir Stix</v>
      </c>
      <c r="C2204" t="str" s="7">
        <v>each</v>
      </c>
      <c r="D2204" t="str" s="7">
        <v>Guest Basket</v>
      </c>
      <c r="E2204" s="12">
        <v>12.6</v>
      </c>
      <c r="F2204" s="13">
        <v>12.6</v>
      </c>
      <c r="G2204" s="13">
        <f>IF(AND(ISNUMBER(E2204),ISNUMBER(F2204)),F2204-E2204,"")</f>
        <v>0</v>
      </c>
      <c r="H2204" s="14">
        <f>IF(AND(ISNUMBER(E2204),E2204&gt;0,ISNUMBER(F2204)),F2204/E2204-1,"")</f>
        <v>0</v>
      </c>
      <c r="I2204" t="str" s="15">
        <v>Hold</v>
      </c>
      <c r="J2204" s="16"/>
      <c r="K2204" t="str" s="15">
        <v/>
      </c>
      <c r="L2204" s="17" t="str">
        <f>IF(AC2204="Local catalog","",IF(AG2204="Yes",IF(ISNUMBER(E2204),E2204,""),IF(I2204="Keep current",IF(ISNUMBER(E2204),E2204,""),IF(AH2204&lt;&gt;"Yes","",IF(I2204="Approve proposed",F2204,IF(AND(I2204="Use my price",AND(ISNUMBER(J2204),J2204&gt;0)),J2204,""))))))</f>
        <v/>
      </c>
      <c r="M2204" t="str" s="7">
        <f>IF(AND(AG2204="Yes",OR(I2204="Approve proposed",I2204="Use my price")),"CHECK: protected price kept current",IF(OR(I2204="Unreviewed",I2204=""),"Pending review",IF(I2204="Hold","On hold",IF(I2204="Keep current",IF(ISNUMBER(E2204),"Kept current","CHECK: no confirmed current price"),IF(AH2204&lt;&gt;"Yes","CHECK: source needs review",IF(AND(I2204="Use my price",NOT(AND(ISNUMBER(J2204),J2204&gt;0))),"CHECK: enter a price above zero",IF(NOT(OR(I2204="Approve proposed",I2204="Use my price")),"CHECK: choose a listed decision",IF(OR(NOT(ISNUMBER(L2204)),L2204&lt;=0,NOT(ISNUMBER(Y2204)),Y2204&lt;=0,X2204&gt;=1),"CHECK: price or base unavailable",IF(L2204/(Y2204*(1-X2204))-1&lt;0,"CHECK: price below local base","Ready")))))))))</f>
        <v>On hold</v>
      </c>
      <c r="N2204" s="18">
        <v>13.95</v>
      </c>
      <c r="O2204" s="19">
        <v>0.55</v>
      </c>
      <c r="P2204" s="14">
        <v>0.4</v>
      </c>
      <c r="Q2204" s="20" t="str">
        <f>IF(AND(ISNUMBER(L2204),ISNUMBER(Y2204),Y2204&gt;0,X2204&lt;1),ROUND(L2204/(Y2204*(1-X2204))-1,4),"")</f>
        <v/>
      </c>
      <c r="R2204" s="12">
        <v>0</v>
      </c>
      <c r="S2204" s="13">
        <f>IF(AND(ISNUMBER(E2204),E2204&gt;0,ISNUMBER(F2204)),R2204*(F2204/E2204-1)*(1-'Start Here'!$B$16),0)</f>
        <v>0</v>
      </c>
      <c r="T2204" s="17">
        <f>IF(AND(M2204="Ready",OR(I2204="Approve proposed",AND(I2204="Use my price",AND(ISNUMBER(J2204),J2204&gt;0))),ISNUMBER(L2204),E2204&gt;0),R2204*(L2204/E2204-1)*(1-'Start Here'!$B$16),0)</f>
        <v>0</v>
      </c>
      <c r="U2204" t="str" s="6">
        <v>Missing local vendor; Local and Local Line prices differ; Currently hidden; do not activate automatically</v>
      </c>
      <c r="V2204" t="str" s="21">
        <v>No</v>
      </c>
      <c r="W2204" t="str" s="21">
        <v>No</v>
      </c>
      <c r="X2204" s="22">
        <v>0</v>
      </c>
      <c r="Y2204" s="18">
        <v>9</v>
      </c>
      <c r="AB2204" t="str" s="6">
        <v>2026-05-11 06:49:59 UTC</v>
      </c>
      <c r="AC2204" t="str" s="6">
        <v>Local Line cache</v>
      </c>
      <c r="AD2204" s="23">
        <v>805741</v>
      </c>
      <c r="AE2204" s="23">
        <v>526796</v>
      </c>
      <c r="AF2204" t="str" s="23">
        <v>805741:526796:guest</v>
      </c>
      <c r="AG2204" t="str" s="23">
        <v>No</v>
      </c>
      <c r="AH2204" t="str" s="23">
        <v>No</v>
      </c>
      <c r="AI2204" s="18">
        <v>0</v>
      </c>
    </row>
    <row r="2205" ht="32" customHeight="1">
      <c r="A2205" t="str" s="7">
        <v>MISSING VENDOR</v>
      </c>
      <c r="B2205" t="str" s="7">
        <v>Handcrafted Wooden Plain Kitchen Stir Stix</v>
      </c>
      <c r="C2205" t="str" s="7">
        <v>each</v>
      </c>
      <c r="D2205" t="str" s="7">
        <v>SNAP</v>
      </c>
      <c r="E2205" s="12">
        <v>11.88</v>
      </c>
      <c r="F2205" s="13">
        <v>11.88</v>
      </c>
      <c r="G2205" s="13">
        <f>IF(AND(ISNUMBER(E2205),ISNUMBER(F2205)),F2205-E2205,"")</f>
        <v>0</v>
      </c>
      <c r="H2205" s="14">
        <f>IF(AND(ISNUMBER(E2205),E2205&gt;0,ISNUMBER(F2205)),F2205/E2205-1,"")</f>
        <v>0</v>
      </c>
      <c r="I2205" t="str" s="15">
        <v>Keep current</v>
      </c>
      <c r="J2205" s="16"/>
      <c r="K2205" t="str" s="15">
        <v/>
      </c>
      <c r="L2205" s="17">
        <f>IF(AC2205="Local catalog","",IF(AG2205="Yes",IF(ISNUMBER(E2205),E2205,""),IF(I2205="Keep current",IF(ISNUMBER(E2205),E2205,""),IF(AH2205&lt;&gt;"Yes","",IF(I2205="Approve proposed",F2205,IF(AND(I2205="Use my price",AND(ISNUMBER(J2205),J2205&gt;0)),J2205,""))))))</f>
        <v>11.88</v>
      </c>
      <c r="M2205" t="str" s="7">
        <f>IF(AND(AG2205="Yes",OR(I2205="Approve proposed",I2205="Use my price")),"CHECK: protected price kept current",IF(OR(I2205="Unreviewed",I2205=""),"Pending review",IF(I2205="Hold","On hold",IF(I2205="Keep current",IF(ISNUMBER(E2205),"Kept current","CHECK: no confirmed current price"),IF(AH2205&lt;&gt;"Yes","CHECK: source needs review",IF(AND(I2205="Use my price",NOT(AND(ISNUMBER(J2205),J2205&gt;0))),"CHECK: enter a price above zero",IF(NOT(OR(I2205="Approve proposed",I2205="Use my price")),"CHECK: choose a listed decision",IF(OR(NOT(ISNUMBER(L2205)),L2205&lt;=0,NOT(ISNUMBER(Y2205)),Y2205&lt;=0,X2205&gt;=1),"CHECK: price or base unavailable",IF(L2205/(Y2205*(1-X2205))-1&lt;0,"CHECK: price below local base","Ready")))))))))</f>
        <v>Kept current</v>
      </c>
      <c r="N2205" s="18">
        <v>12.6</v>
      </c>
      <c r="O2205" s="19">
        <v>0.4</v>
      </c>
      <c r="P2205" s="14">
        <v>0.32</v>
      </c>
      <c r="Q2205" s="20">
        <f>IF(AND(ISNUMBER(L2205),ISNUMBER(Y2205),Y2205&gt;0,X2205&lt;1),ROUND(L2205/(Y2205*(1-X2205))-1,4),"")</f>
        <v>0.32</v>
      </c>
      <c r="R2205" s="12">
        <v>0</v>
      </c>
      <c r="S2205" s="13">
        <f>IF(AND(ISNUMBER(E2205),E2205&gt;0,ISNUMBER(F2205)),R2205*(F2205/E2205-1)*(1-'Start Here'!$B$16),0)</f>
        <v>0</v>
      </c>
      <c r="T2205" s="17">
        <f>IF(AND(M2205="Ready",OR(I2205="Approve proposed",AND(I2205="Use my price",AND(ISNUMBER(J2205),J2205&gt;0))),ISNUMBER(L2205),E2205&gt;0),R2205*(L2205/E2205-1)*(1-'Start Here'!$B$16),0)</f>
        <v>0</v>
      </c>
      <c r="U2205" t="str" s="6">
        <v>SNAP: preserve existing selling price; Missing local vendor; Local and Local Line prices differ; Currently hidden; do not activate automatically</v>
      </c>
      <c r="V2205" t="str" s="21">
        <v>No</v>
      </c>
      <c r="W2205" t="str" s="21">
        <v>No</v>
      </c>
      <c r="X2205" s="22">
        <v>0</v>
      </c>
      <c r="Y2205" s="18">
        <v>9</v>
      </c>
      <c r="AB2205" t="str" s="6">
        <v>2026-05-11 06:49:59 UTC</v>
      </c>
      <c r="AC2205" t="str" s="6">
        <v>Local Line cache</v>
      </c>
      <c r="AD2205" s="23">
        <v>805741</v>
      </c>
      <c r="AE2205" s="23">
        <v>526796</v>
      </c>
      <c r="AF2205" t="str" s="23">
        <v>805741:526796:snap</v>
      </c>
      <c r="AG2205" t="str" s="23">
        <v>Yes</v>
      </c>
      <c r="AH2205" t="str" s="23">
        <v>No</v>
      </c>
      <c r="AI2205" s="18">
        <v>0</v>
      </c>
    </row>
    <row r="2206" ht="32" customHeight="1">
      <c r="A2206" t="str" s="7">
        <v>MISSING VENDOR</v>
      </c>
      <c r="B2206" t="str" s="7">
        <v>Handcrafted Wooden Plates</v>
      </c>
      <c r="C2206" t="str" s="7">
        <v>each</v>
      </c>
      <c r="D2206" t="str" s="7">
        <v>Herd Share Members</v>
      </c>
      <c r="E2206" s="12">
        <v>33.75</v>
      </c>
      <c r="F2206" s="13">
        <v>33.75</v>
      </c>
      <c r="G2206" s="13">
        <f>IF(AND(ISNUMBER(E2206),ISNUMBER(F2206)),F2206-E2206,"")</f>
        <v>0</v>
      </c>
      <c r="H2206" s="14">
        <f>IF(AND(ISNUMBER(E2206),E2206&gt;0,ISNUMBER(F2206)),F2206/E2206-1,"")</f>
        <v>0</v>
      </c>
      <c r="I2206" t="str" s="15">
        <v>Hold</v>
      </c>
      <c r="J2206" s="16"/>
      <c r="K2206" t="str" s="15">
        <v/>
      </c>
      <c r="L2206" s="17" t="str">
        <f>IF(AC2206="Local catalog","",IF(AG2206="Yes",IF(ISNUMBER(E2206),E2206,""),IF(I2206="Keep current",IF(ISNUMBER(E2206),E2206,""),IF(AH2206&lt;&gt;"Yes","",IF(I2206="Approve proposed",F2206,IF(AND(I2206="Use my price",AND(ISNUMBER(J2206),J2206&gt;0)),J2206,""))))))</f>
        <v/>
      </c>
      <c r="M2206" t="str" s="7">
        <f>IF(AND(AG2206="Yes",OR(I2206="Approve proposed",I2206="Use my price")),"CHECK: protected price kept current",IF(OR(I2206="Unreviewed",I2206=""),"Pending review",IF(I2206="Hold","On hold",IF(I2206="Keep current",IF(ISNUMBER(E2206),"Kept current","CHECK: no confirmed current price"),IF(AH2206&lt;&gt;"Yes","CHECK: source needs review",IF(AND(I2206="Use my price",NOT(AND(ISNUMBER(J2206),J2206&gt;0))),"CHECK: enter a price above zero",IF(NOT(OR(I2206="Approve proposed",I2206="Use my price")),"CHECK: choose a listed decision",IF(OR(NOT(ISNUMBER(L2206)),L2206&lt;=0,NOT(ISNUMBER(Y2206)),Y2206&lt;=0,X2206&gt;=1),"CHECK: price or base unavailable",IF(L2206/(Y2206*(1-X2206))-1&lt;0,"CHECK: price below local base","Ready")))))))))</f>
        <v>On hold</v>
      </c>
      <c r="N2206" s="18">
        <v>56.7</v>
      </c>
      <c r="O2206" s="19">
        <v>0.4</v>
      </c>
      <c r="P2206" s="14">
        <v>-0.1667</v>
      </c>
      <c r="Q2206" s="20" t="str">
        <f>IF(AND(ISNUMBER(L2206),ISNUMBER(Y2206),Y2206&gt;0,X2206&lt;1),ROUND(L2206/(Y2206*(1-X2206))-1,4),"")</f>
        <v/>
      </c>
      <c r="R2206" s="12">
        <v>0</v>
      </c>
      <c r="S2206" s="13">
        <f>IF(AND(ISNUMBER(E2206),E2206&gt;0,ISNUMBER(F2206)),R2206*(F2206/E2206-1)*(1-'Start Here'!$B$16),0)</f>
        <v>0</v>
      </c>
      <c r="T2206" s="17">
        <f>IF(AND(M2206="Ready",OR(I2206="Approve proposed",AND(I2206="Use my price",AND(ISNUMBER(J2206),J2206&gt;0))),ISNUMBER(L2206),E2206&gt;0),R2206*(L2206/E2206-1)*(1-'Start Here'!$B$16),0)</f>
        <v>0</v>
      </c>
      <c r="U2206" t="str" s="6">
        <v>Missing local vendor; Local and Local Line prices differ; Proposed price is below local base; requires review; Currently hidden; do not activate automatically</v>
      </c>
      <c r="V2206" t="str" s="21">
        <v>No</v>
      </c>
      <c r="W2206" t="str" s="21">
        <v>No</v>
      </c>
      <c r="X2206" s="22">
        <v>0</v>
      </c>
      <c r="Y2206" s="18">
        <v>40.5</v>
      </c>
      <c r="AB2206" t="str" s="6">
        <v>2026-05-11 06:49:59 UTC</v>
      </c>
      <c r="AC2206" t="str" s="6">
        <v>Local Line cache</v>
      </c>
      <c r="AD2206" s="23">
        <v>805742</v>
      </c>
      <c r="AE2206" s="23">
        <v>526797</v>
      </c>
      <c r="AF2206" t="str" s="23">
        <v>805742:526797:herdShare</v>
      </c>
      <c r="AG2206" t="str" s="23">
        <v>No</v>
      </c>
      <c r="AH2206" t="str" s="23">
        <v>No</v>
      </c>
      <c r="AI2206" s="18">
        <v>0</v>
      </c>
    </row>
    <row r="2207" ht="32" customHeight="1">
      <c r="A2207" t="str" s="7">
        <v>MISSING VENDOR</v>
      </c>
      <c r="B2207" t="str" s="7">
        <v>Handcrafted Wooden Plates</v>
      </c>
      <c r="C2207" t="str" s="7">
        <v>each</v>
      </c>
      <c r="D2207" t="str" s="7">
        <v>CSA Members</v>
      </c>
      <c r="E2207" s="12">
        <v>33.75</v>
      </c>
      <c r="F2207" s="13">
        <v>33.75</v>
      </c>
      <c r="G2207" s="13">
        <f>IF(AND(ISNUMBER(E2207),ISNUMBER(F2207)),F2207-E2207,"")</f>
        <v>0</v>
      </c>
      <c r="H2207" s="14">
        <f>IF(AND(ISNUMBER(E2207),E2207&gt;0,ISNUMBER(F2207)),F2207/E2207-1,"")</f>
        <v>0</v>
      </c>
      <c r="I2207" t="str" s="15">
        <v>Hold</v>
      </c>
      <c r="J2207" s="16"/>
      <c r="K2207" t="str" s="15">
        <v/>
      </c>
      <c r="L2207" s="17" t="str">
        <f>IF(AC2207="Local catalog","",IF(AG2207="Yes",IF(ISNUMBER(E2207),E2207,""),IF(I2207="Keep current",IF(ISNUMBER(E2207),E2207,""),IF(AH2207&lt;&gt;"Yes","",IF(I2207="Approve proposed",F2207,IF(AND(I2207="Use my price",AND(ISNUMBER(J2207),J2207&gt;0)),J2207,""))))))</f>
        <v/>
      </c>
      <c r="M2207" t="str" s="7">
        <f>IF(AND(AG2207="Yes",OR(I2207="Approve proposed",I2207="Use my price")),"CHECK: protected price kept current",IF(OR(I2207="Unreviewed",I2207=""),"Pending review",IF(I2207="Hold","On hold",IF(I2207="Keep current",IF(ISNUMBER(E2207),"Kept current","CHECK: no confirmed current price"),IF(AH2207&lt;&gt;"Yes","CHECK: source needs review",IF(AND(I2207="Use my price",NOT(AND(ISNUMBER(J2207),J2207&gt;0))),"CHECK: enter a price above zero",IF(NOT(OR(I2207="Approve proposed",I2207="Use my price")),"CHECK: choose a listed decision",IF(OR(NOT(ISNUMBER(L2207)),L2207&lt;=0,NOT(ISNUMBER(Y2207)),Y2207&lt;=0,X2207&gt;=1),"CHECK: price or base unavailable",IF(L2207/(Y2207*(1-X2207))-1&lt;0,"CHECK: price below local base","Ready")))))))))</f>
        <v>On hold</v>
      </c>
      <c r="N2207" s="18">
        <v>56.7</v>
      </c>
      <c r="O2207" s="19">
        <v>0.4</v>
      </c>
      <c r="P2207" s="14">
        <v>-0.1667</v>
      </c>
      <c r="Q2207" s="20" t="str">
        <f>IF(AND(ISNUMBER(L2207),ISNUMBER(Y2207),Y2207&gt;0,X2207&lt;1),ROUND(L2207/(Y2207*(1-X2207))-1,4),"")</f>
        <v/>
      </c>
      <c r="R2207" s="12">
        <v>0</v>
      </c>
      <c r="S2207" s="13">
        <f>IF(AND(ISNUMBER(E2207),E2207&gt;0,ISNUMBER(F2207)),R2207*(F2207/E2207-1)*(1-'Start Here'!$B$16),0)</f>
        <v>0</v>
      </c>
      <c r="T2207" s="17">
        <f>IF(AND(M2207="Ready",OR(I2207="Approve proposed",AND(I2207="Use my price",AND(ISNUMBER(J2207),J2207&gt;0))),ISNUMBER(L2207),E2207&gt;0),R2207*(L2207/E2207-1)*(1-'Start Here'!$B$16),0)</f>
        <v>0</v>
      </c>
      <c r="U2207" t="str" s="6">
        <v>Missing local vendor; Local and Local Line prices differ; Proposed price is below local base; requires review; Currently hidden; do not activate automatically</v>
      </c>
      <c r="V2207" t="str" s="21">
        <v>No</v>
      </c>
      <c r="W2207" t="str" s="21">
        <v>No</v>
      </c>
      <c r="X2207" s="22">
        <v>0</v>
      </c>
      <c r="Y2207" s="18">
        <v>40.5</v>
      </c>
      <c r="AB2207" t="str" s="6">
        <v>2026-05-11 06:49:59 UTC</v>
      </c>
      <c r="AC2207" t="str" s="6">
        <v>Local Line cache</v>
      </c>
      <c r="AD2207" s="23">
        <v>805742</v>
      </c>
      <c r="AE2207" s="23">
        <v>526797</v>
      </c>
      <c r="AF2207" t="str" s="23">
        <v>805742:526797:member</v>
      </c>
      <c r="AG2207" t="str" s="23">
        <v>No</v>
      </c>
      <c r="AH2207" t="str" s="23">
        <v>No</v>
      </c>
      <c r="AI2207" s="18">
        <v>0</v>
      </c>
    </row>
    <row r="2208" ht="32" customHeight="1">
      <c r="A2208" t="str" s="7">
        <v>MISSING VENDOR</v>
      </c>
      <c r="B2208" t="str" s="7">
        <v>Handcrafted Wooden Plates</v>
      </c>
      <c r="C2208" t="str" s="7">
        <v>each</v>
      </c>
      <c r="D2208" t="str" s="7">
        <v>Guest Basket</v>
      </c>
      <c r="G2208" s="13" t="str">
        <f>IF(AND(ISNUMBER(E2208),ISNUMBER(F2208)),F2208-E2208,"")</f>
        <v/>
      </c>
      <c r="H2208" s="14" t="str">
        <f>IF(AND(ISNUMBER(E2208),E2208&gt;0,ISNUMBER(F2208)),F2208/E2208-1,"")</f>
        <v/>
      </c>
      <c r="I2208" t="str" s="15">
        <v>Hold</v>
      </c>
      <c r="J2208" s="24"/>
      <c r="K2208" t="str" s="15">
        <v/>
      </c>
      <c r="L2208" s="17" t="str">
        <f>IF(AC2208="Local catalog","",IF(AG2208="Yes",IF(ISNUMBER(E2208),E2208,""),IF(I2208="Keep current",IF(ISNUMBER(E2208),E2208,""),IF(AH2208&lt;&gt;"Yes","",IF(I2208="Approve proposed",F2208,IF(AND(I2208="Use my price",AND(ISNUMBER(J2208),J2208&gt;0)),J2208,""))))))</f>
        <v/>
      </c>
      <c r="M2208" t="str" s="7">
        <f>IF(AND(AG2208="Yes",OR(I2208="Approve proposed",I2208="Use my price")),"CHECK: protected price kept current",IF(OR(I2208="Unreviewed",I2208=""),"Pending review",IF(I2208="Hold","On hold",IF(I2208="Keep current",IF(ISNUMBER(E2208),"Kept current","CHECK: no confirmed current price"),IF(AH2208&lt;&gt;"Yes","CHECK: source needs review",IF(AND(I2208="Use my price",NOT(AND(ISNUMBER(J2208),J2208&gt;0))),"CHECK: enter a price above zero",IF(NOT(OR(I2208="Approve proposed",I2208="Use my price")),"CHECK: choose a listed decision",IF(OR(NOT(ISNUMBER(L2208)),L2208&lt;=0,NOT(ISNUMBER(Y2208)),Y2208&lt;=0,X2208&gt;=1),"CHECK: price or base unavailable",IF(L2208/(Y2208*(1-X2208))-1&lt;0,"CHECK: price below local base","Ready")))))))))</f>
        <v>On hold</v>
      </c>
      <c r="N2208" s="18">
        <v>62.77</v>
      </c>
      <c r="O2208" s="19">
        <v>0.55</v>
      </c>
      <c r="Q2208" s="20" t="str">
        <f>IF(AND(ISNUMBER(L2208),ISNUMBER(Y2208),Y2208&gt;0,X2208&lt;1),ROUND(L2208/(Y2208*(1-X2208))-1,4),"")</f>
        <v/>
      </c>
      <c r="R2208" s="12">
        <v>0</v>
      </c>
      <c r="S2208" s="13">
        <f>IF(AND(ISNUMBER(E2208),E2208&gt;0,ISNUMBER(F2208)),R2208*(F2208/E2208-1)*(1-'Start Here'!$B$16),0)</f>
        <v>0</v>
      </c>
      <c r="T2208" s="17">
        <f>IF(AND(M2208="Ready",OR(I2208="Approve proposed",AND(I2208="Use my price",AND(ISNUMBER(J2208),J2208&gt;0))),ISNUMBER(L2208),E2208&gt;0),R2208*(L2208/E2208-1)*(1-'Start Here'!$B$16),0)</f>
        <v>0</v>
      </c>
      <c r="U2208" t="str" s="6">
        <v>No confirmed Local Line price/list; local calculation is reference only; Missing local vendor; Currently hidden; do not activate automatically</v>
      </c>
      <c r="V2208" t="str" s="21">
        <v>No</v>
      </c>
      <c r="W2208" t="str" s="21">
        <v>No</v>
      </c>
      <c r="X2208" s="22">
        <v>0</v>
      </c>
      <c r="Y2208" s="18">
        <v>40.5</v>
      </c>
      <c r="AB2208" t="str" s="6">
        <v/>
      </c>
      <c r="AC2208" t="str" s="6">
        <v>Local calculation only</v>
      </c>
      <c r="AD2208" s="23">
        <v>805742</v>
      </c>
      <c r="AE2208" s="23">
        <v>526797</v>
      </c>
      <c r="AF2208" t="str" s="23">
        <v>805742:526797:guest</v>
      </c>
      <c r="AG2208" t="str" s="23">
        <v>No</v>
      </c>
      <c r="AH2208" t="str" s="23">
        <v>No</v>
      </c>
      <c r="AI2208" s="18">
        <v>0</v>
      </c>
    </row>
    <row r="2209" ht="32" customHeight="1">
      <c r="A2209" t="str" s="7">
        <v>MISSING VENDOR</v>
      </c>
      <c r="B2209" t="str" s="7">
        <v>Handcrafted Wooden Plates</v>
      </c>
      <c r="C2209" t="str" s="7">
        <v>each</v>
      </c>
      <c r="D2209" t="str" s="7">
        <v>SNAP</v>
      </c>
      <c r="E2209" s="12">
        <v>33.75</v>
      </c>
      <c r="F2209" s="13">
        <v>33.75</v>
      </c>
      <c r="G2209" s="13">
        <f>IF(AND(ISNUMBER(E2209),ISNUMBER(F2209)),F2209-E2209,"")</f>
        <v>0</v>
      </c>
      <c r="H2209" s="14">
        <f>IF(AND(ISNUMBER(E2209),E2209&gt;0,ISNUMBER(F2209)),F2209/E2209-1,"")</f>
        <v>0</v>
      </c>
      <c r="I2209" t="str" s="15">
        <v>Keep current</v>
      </c>
      <c r="J2209" s="16"/>
      <c r="K2209" t="str" s="15">
        <v/>
      </c>
      <c r="L2209" s="17">
        <f>IF(AC2209="Local catalog","",IF(AG2209="Yes",IF(ISNUMBER(E2209),E2209,""),IF(I2209="Keep current",IF(ISNUMBER(E2209),E2209,""),IF(AH2209&lt;&gt;"Yes","",IF(I2209="Approve proposed",F2209,IF(AND(I2209="Use my price",AND(ISNUMBER(J2209),J2209&gt;0)),J2209,""))))))</f>
        <v>33.75</v>
      </c>
      <c r="M2209" t="str" s="7">
        <f>IF(AND(AG2209="Yes",OR(I2209="Approve proposed",I2209="Use my price")),"CHECK: protected price kept current",IF(OR(I2209="Unreviewed",I2209=""),"Pending review",IF(I2209="Hold","On hold",IF(I2209="Keep current",IF(ISNUMBER(E2209),"Kept current","CHECK: no confirmed current price"),IF(AH2209&lt;&gt;"Yes","CHECK: source needs review",IF(AND(I2209="Use my price",NOT(AND(ISNUMBER(J2209),J2209&gt;0))),"CHECK: enter a price above zero",IF(NOT(OR(I2209="Approve proposed",I2209="Use my price")),"CHECK: choose a listed decision",IF(OR(NOT(ISNUMBER(L2209)),L2209&lt;=0,NOT(ISNUMBER(Y2209)),Y2209&lt;=0,X2209&gt;=1),"CHECK: price or base unavailable",IF(L2209/(Y2209*(1-X2209))-1&lt;0,"CHECK: price below local base","Ready")))))))))</f>
        <v>Kept current</v>
      </c>
      <c r="N2209" s="18">
        <v>56.7</v>
      </c>
      <c r="O2209" s="19">
        <v>0.4</v>
      </c>
      <c r="P2209" s="14">
        <v>-0.1667</v>
      </c>
      <c r="Q2209" s="20">
        <f>IF(AND(ISNUMBER(L2209),ISNUMBER(Y2209),Y2209&gt;0,X2209&lt;1),ROUND(L2209/(Y2209*(1-X2209))-1,4),"")</f>
        <v>-0.1667</v>
      </c>
      <c r="R2209" s="12">
        <v>0</v>
      </c>
      <c r="S2209" s="13">
        <f>IF(AND(ISNUMBER(E2209),E2209&gt;0,ISNUMBER(F2209)),R2209*(F2209/E2209-1)*(1-'Start Here'!$B$16),0)</f>
        <v>0</v>
      </c>
      <c r="T2209" s="17">
        <f>IF(AND(M2209="Ready",OR(I2209="Approve proposed",AND(I2209="Use my price",AND(ISNUMBER(J2209),J2209&gt;0))),ISNUMBER(L2209),E2209&gt;0),R2209*(L2209/E2209-1)*(1-'Start Here'!$B$16),0)</f>
        <v>0</v>
      </c>
      <c r="U2209" t="str" s="6">
        <v>SNAP: preserve existing selling price; Missing local vendor; Local and Local Line prices differ; Proposed price is below local base; requires review; Currently hidden; do not activate automatically</v>
      </c>
      <c r="V2209" t="str" s="21">
        <v>No</v>
      </c>
      <c r="W2209" t="str" s="21">
        <v>No</v>
      </c>
      <c r="X2209" s="22">
        <v>0</v>
      </c>
      <c r="Y2209" s="18">
        <v>40.5</v>
      </c>
      <c r="AB2209" t="str" s="6">
        <v>2026-05-11 06:49:59 UTC</v>
      </c>
      <c r="AC2209" t="str" s="6">
        <v>Local Line cache</v>
      </c>
      <c r="AD2209" s="23">
        <v>805742</v>
      </c>
      <c r="AE2209" s="23">
        <v>526797</v>
      </c>
      <c r="AF2209" t="str" s="23">
        <v>805742:526797:snap</v>
      </c>
      <c r="AG2209" t="str" s="23">
        <v>Yes</v>
      </c>
      <c r="AH2209" t="str" s="23">
        <v>No</v>
      </c>
      <c r="AI2209" s="18">
        <v>0</v>
      </c>
    </row>
    <row r="2210" ht="32" customHeight="1">
      <c r="A2210" t="str" s="7">
        <v>MISSING VENDOR</v>
      </c>
      <c r="B2210" t="str" s="7">
        <v>Handcrafted Wooden Serving Spoons</v>
      </c>
      <c r="C2210" t="str" s="7">
        <v>each</v>
      </c>
      <c r="D2210" t="str" s="7">
        <v>Herd Share Members</v>
      </c>
      <c r="E2210" s="12">
        <v>40.5</v>
      </c>
      <c r="F2210" s="13">
        <v>40.5</v>
      </c>
      <c r="G2210" s="13">
        <f>IF(AND(ISNUMBER(E2210),ISNUMBER(F2210)),F2210-E2210,"")</f>
        <v>0</v>
      </c>
      <c r="H2210" s="14">
        <f>IF(AND(ISNUMBER(E2210),E2210&gt;0,ISNUMBER(F2210)),F2210/E2210-1,"")</f>
        <v>0</v>
      </c>
      <c r="I2210" t="str" s="15">
        <v>Hold</v>
      </c>
      <c r="J2210" s="16"/>
      <c r="K2210" t="str" s="15">
        <v/>
      </c>
      <c r="L2210" s="17" t="str">
        <f>IF(AC2210="Local catalog","",IF(AG2210="Yes",IF(ISNUMBER(E2210),E2210,""),IF(I2210="Keep current",IF(ISNUMBER(E2210),E2210,""),IF(AH2210&lt;&gt;"Yes","",IF(I2210="Approve proposed",F2210,IF(AND(I2210="Use my price",AND(ISNUMBER(J2210),J2210&gt;0)),J2210,""))))))</f>
        <v/>
      </c>
      <c r="M2210" t="str" s="7">
        <f>IF(AND(AG2210="Yes",OR(I2210="Approve proposed",I2210="Use my price")),"CHECK: protected price kept current",IF(OR(I2210="Unreviewed",I2210=""),"Pending review",IF(I2210="Hold","On hold",IF(I2210="Keep current",IF(ISNUMBER(E2210),"Kept current","CHECK: no confirmed current price"),IF(AH2210&lt;&gt;"Yes","CHECK: source needs review",IF(AND(I2210="Use my price",NOT(AND(ISNUMBER(J2210),J2210&gt;0))),"CHECK: enter a price above zero",IF(NOT(OR(I2210="Approve proposed",I2210="Use my price")),"CHECK: choose a listed decision",IF(OR(NOT(ISNUMBER(L2210)),L2210&lt;=0,NOT(ISNUMBER(Y2210)),Y2210&lt;=0,X2210&gt;=1),"CHECK: price or base unavailable",IF(L2210/(Y2210*(1-X2210))-1&lt;0,"CHECK: price below local base","Ready")))))))))</f>
        <v>On hold</v>
      </c>
      <c r="N2210" s="18">
        <v>67.9</v>
      </c>
      <c r="O2210" s="19">
        <v>0.4</v>
      </c>
      <c r="P2210" s="14">
        <v>-0.1649</v>
      </c>
      <c r="Q2210" s="20" t="str">
        <f>IF(AND(ISNUMBER(L2210),ISNUMBER(Y2210),Y2210&gt;0,X2210&lt;1),ROUND(L2210/(Y2210*(1-X2210))-1,4),"")</f>
        <v/>
      </c>
      <c r="R2210" s="12">
        <v>0</v>
      </c>
      <c r="S2210" s="13">
        <f>IF(AND(ISNUMBER(E2210),E2210&gt;0,ISNUMBER(F2210)),R2210*(F2210/E2210-1)*(1-'Start Here'!$B$16),0)</f>
        <v>0</v>
      </c>
      <c r="T2210" s="17">
        <f>IF(AND(M2210="Ready",OR(I2210="Approve proposed",AND(I2210="Use my price",AND(ISNUMBER(J2210),J2210&gt;0))),ISNUMBER(L2210),E2210&gt;0),R2210*(L2210/E2210-1)*(1-'Start Here'!$B$16),0)</f>
        <v>0</v>
      </c>
      <c r="U2210" t="str" s="6">
        <v>Missing local vendor; Local and Local Line prices differ; Proposed price is below local base; requires review; Currently hidden; do not activate automatically</v>
      </c>
      <c r="V2210" t="str" s="21">
        <v>No</v>
      </c>
      <c r="W2210" t="str" s="21">
        <v>No</v>
      </c>
      <c r="X2210" s="22">
        <v>0</v>
      </c>
      <c r="Y2210" s="18">
        <v>48.5</v>
      </c>
      <c r="AB2210" t="str" s="6">
        <v>2026-05-11 06:49:59 UTC</v>
      </c>
      <c r="AC2210" t="str" s="6">
        <v>Local Line cache</v>
      </c>
      <c r="AD2210" s="23">
        <v>805744</v>
      </c>
      <c r="AE2210" s="23">
        <v>526799</v>
      </c>
      <c r="AF2210" t="str" s="23">
        <v>805744:526799:herdShare</v>
      </c>
      <c r="AG2210" t="str" s="23">
        <v>No</v>
      </c>
      <c r="AH2210" t="str" s="23">
        <v>No</v>
      </c>
      <c r="AI2210" s="18">
        <v>0</v>
      </c>
    </row>
    <row r="2211" ht="32" customHeight="1">
      <c r="A2211" t="str" s="7">
        <v>MISSING VENDOR</v>
      </c>
      <c r="B2211" t="str" s="7">
        <v>Handcrafted Wooden Serving Spoons</v>
      </c>
      <c r="C2211" t="str" s="7">
        <v>each</v>
      </c>
      <c r="D2211" t="str" s="7">
        <v>CSA Members</v>
      </c>
      <c r="E2211" s="12">
        <v>40.5</v>
      </c>
      <c r="F2211" s="13">
        <v>40.5</v>
      </c>
      <c r="G2211" s="13">
        <f>IF(AND(ISNUMBER(E2211),ISNUMBER(F2211)),F2211-E2211,"")</f>
        <v>0</v>
      </c>
      <c r="H2211" s="14">
        <f>IF(AND(ISNUMBER(E2211),E2211&gt;0,ISNUMBER(F2211)),F2211/E2211-1,"")</f>
        <v>0</v>
      </c>
      <c r="I2211" t="str" s="15">
        <v>Hold</v>
      </c>
      <c r="J2211" s="16"/>
      <c r="K2211" t="str" s="15">
        <v/>
      </c>
      <c r="L2211" s="17" t="str">
        <f>IF(AC2211="Local catalog","",IF(AG2211="Yes",IF(ISNUMBER(E2211),E2211,""),IF(I2211="Keep current",IF(ISNUMBER(E2211),E2211,""),IF(AH2211&lt;&gt;"Yes","",IF(I2211="Approve proposed",F2211,IF(AND(I2211="Use my price",AND(ISNUMBER(J2211),J2211&gt;0)),J2211,""))))))</f>
        <v/>
      </c>
      <c r="M2211" t="str" s="7">
        <f>IF(AND(AG2211="Yes",OR(I2211="Approve proposed",I2211="Use my price")),"CHECK: protected price kept current",IF(OR(I2211="Unreviewed",I2211=""),"Pending review",IF(I2211="Hold","On hold",IF(I2211="Keep current",IF(ISNUMBER(E2211),"Kept current","CHECK: no confirmed current price"),IF(AH2211&lt;&gt;"Yes","CHECK: source needs review",IF(AND(I2211="Use my price",NOT(AND(ISNUMBER(J2211),J2211&gt;0))),"CHECK: enter a price above zero",IF(NOT(OR(I2211="Approve proposed",I2211="Use my price")),"CHECK: choose a listed decision",IF(OR(NOT(ISNUMBER(L2211)),L2211&lt;=0,NOT(ISNUMBER(Y2211)),Y2211&lt;=0,X2211&gt;=1),"CHECK: price or base unavailable",IF(L2211/(Y2211*(1-X2211))-1&lt;0,"CHECK: price below local base","Ready")))))))))</f>
        <v>On hold</v>
      </c>
      <c r="N2211" s="18">
        <v>67.9</v>
      </c>
      <c r="O2211" s="19">
        <v>0.4</v>
      </c>
      <c r="P2211" s="14">
        <v>-0.1649</v>
      </c>
      <c r="Q2211" s="20" t="str">
        <f>IF(AND(ISNUMBER(L2211),ISNUMBER(Y2211),Y2211&gt;0,X2211&lt;1),ROUND(L2211/(Y2211*(1-X2211))-1,4),"")</f>
        <v/>
      </c>
      <c r="R2211" s="12">
        <v>0</v>
      </c>
      <c r="S2211" s="13">
        <f>IF(AND(ISNUMBER(E2211),E2211&gt;0,ISNUMBER(F2211)),R2211*(F2211/E2211-1)*(1-'Start Here'!$B$16),0)</f>
        <v>0</v>
      </c>
      <c r="T2211" s="17">
        <f>IF(AND(M2211="Ready",OR(I2211="Approve proposed",AND(I2211="Use my price",AND(ISNUMBER(J2211),J2211&gt;0))),ISNUMBER(L2211),E2211&gt;0),R2211*(L2211/E2211-1)*(1-'Start Here'!$B$16),0)</f>
        <v>0</v>
      </c>
      <c r="U2211" t="str" s="6">
        <v>Missing local vendor; Local and Local Line prices differ; Proposed price is below local base; requires review; Currently hidden; do not activate automatically</v>
      </c>
      <c r="V2211" t="str" s="21">
        <v>No</v>
      </c>
      <c r="W2211" t="str" s="21">
        <v>No</v>
      </c>
      <c r="X2211" s="22">
        <v>0</v>
      </c>
      <c r="Y2211" s="18">
        <v>48.5</v>
      </c>
      <c r="AB2211" t="str" s="6">
        <v>2026-05-11 06:49:59 UTC</v>
      </c>
      <c r="AC2211" t="str" s="6">
        <v>Local Line cache</v>
      </c>
      <c r="AD2211" s="23">
        <v>805744</v>
      </c>
      <c r="AE2211" s="23">
        <v>526799</v>
      </c>
      <c r="AF2211" t="str" s="23">
        <v>805744:526799:member</v>
      </c>
      <c r="AG2211" t="str" s="23">
        <v>No</v>
      </c>
      <c r="AH2211" t="str" s="23">
        <v>No</v>
      </c>
      <c r="AI2211" s="18">
        <v>0</v>
      </c>
    </row>
    <row r="2212" ht="32" customHeight="1">
      <c r="A2212" t="str" s="7">
        <v>MISSING VENDOR</v>
      </c>
      <c r="B2212" t="str" s="7">
        <v>Handcrafted Wooden Serving Spoons</v>
      </c>
      <c r="C2212" t="str" s="7">
        <v>each</v>
      </c>
      <c r="D2212" t="str" s="7">
        <v>Guest Basket</v>
      </c>
      <c r="G2212" s="13" t="str">
        <f>IF(AND(ISNUMBER(E2212),ISNUMBER(F2212)),F2212-E2212,"")</f>
        <v/>
      </c>
      <c r="H2212" s="14" t="str">
        <f>IF(AND(ISNUMBER(E2212),E2212&gt;0,ISNUMBER(F2212)),F2212/E2212-1,"")</f>
        <v/>
      </c>
      <c r="I2212" t="str" s="15">
        <v>Hold</v>
      </c>
      <c r="J2212" s="24"/>
      <c r="K2212" t="str" s="15">
        <v/>
      </c>
      <c r="L2212" s="17" t="str">
        <f>IF(AC2212="Local catalog","",IF(AG2212="Yes",IF(ISNUMBER(E2212),E2212,""),IF(I2212="Keep current",IF(ISNUMBER(E2212),E2212,""),IF(AH2212&lt;&gt;"Yes","",IF(I2212="Approve proposed",F2212,IF(AND(I2212="Use my price",AND(ISNUMBER(J2212),J2212&gt;0)),J2212,""))))))</f>
        <v/>
      </c>
      <c r="M2212" t="str" s="7">
        <f>IF(AND(AG2212="Yes",OR(I2212="Approve proposed",I2212="Use my price")),"CHECK: protected price kept current",IF(OR(I2212="Unreviewed",I2212=""),"Pending review",IF(I2212="Hold","On hold",IF(I2212="Keep current",IF(ISNUMBER(E2212),"Kept current","CHECK: no confirmed current price"),IF(AH2212&lt;&gt;"Yes","CHECK: source needs review",IF(AND(I2212="Use my price",NOT(AND(ISNUMBER(J2212),J2212&gt;0))),"CHECK: enter a price above zero",IF(NOT(OR(I2212="Approve proposed",I2212="Use my price")),"CHECK: choose a listed decision",IF(OR(NOT(ISNUMBER(L2212)),L2212&lt;=0,NOT(ISNUMBER(Y2212)),Y2212&lt;=0,X2212&gt;=1),"CHECK: price or base unavailable",IF(L2212/(Y2212*(1-X2212))-1&lt;0,"CHECK: price below local base","Ready")))))))))</f>
        <v>On hold</v>
      </c>
      <c r="N2212" s="18">
        <v>75.17</v>
      </c>
      <c r="O2212" s="19">
        <v>0.55</v>
      </c>
      <c r="Q2212" s="20" t="str">
        <f>IF(AND(ISNUMBER(L2212),ISNUMBER(Y2212),Y2212&gt;0,X2212&lt;1),ROUND(L2212/(Y2212*(1-X2212))-1,4),"")</f>
        <v/>
      </c>
      <c r="R2212" s="12">
        <v>0</v>
      </c>
      <c r="S2212" s="13">
        <f>IF(AND(ISNUMBER(E2212),E2212&gt;0,ISNUMBER(F2212)),R2212*(F2212/E2212-1)*(1-'Start Here'!$B$16),0)</f>
        <v>0</v>
      </c>
      <c r="T2212" s="17">
        <f>IF(AND(M2212="Ready",OR(I2212="Approve proposed",AND(I2212="Use my price",AND(ISNUMBER(J2212),J2212&gt;0))),ISNUMBER(L2212),E2212&gt;0),R2212*(L2212/E2212-1)*(1-'Start Here'!$B$16),0)</f>
        <v>0</v>
      </c>
      <c r="U2212" t="str" s="6">
        <v>No confirmed Local Line price/list; local calculation is reference only; Missing local vendor; Currently hidden; do not activate automatically</v>
      </c>
      <c r="V2212" t="str" s="21">
        <v>No</v>
      </c>
      <c r="W2212" t="str" s="21">
        <v>No</v>
      </c>
      <c r="X2212" s="22">
        <v>0</v>
      </c>
      <c r="Y2212" s="18">
        <v>48.5</v>
      </c>
      <c r="AB2212" t="str" s="6">
        <v/>
      </c>
      <c r="AC2212" t="str" s="6">
        <v>Local calculation only</v>
      </c>
      <c r="AD2212" s="23">
        <v>805744</v>
      </c>
      <c r="AE2212" s="23">
        <v>526799</v>
      </c>
      <c r="AF2212" t="str" s="23">
        <v>805744:526799:guest</v>
      </c>
      <c r="AG2212" t="str" s="23">
        <v>No</v>
      </c>
      <c r="AH2212" t="str" s="23">
        <v>No</v>
      </c>
      <c r="AI2212" s="18">
        <v>0</v>
      </c>
    </row>
    <row r="2213" ht="32" customHeight="1">
      <c r="A2213" t="str" s="7">
        <v>MISSING VENDOR</v>
      </c>
      <c r="B2213" t="str" s="7">
        <v>Handcrafted Wooden Serving Spoons</v>
      </c>
      <c r="C2213" t="str" s="7">
        <v>each</v>
      </c>
      <c r="D2213" t="str" s="7">
        <v>SNAP</v>
      </c>
      <c r="E2213" s="12">
        <v>40.5</v>
      </c>
      <c r="F2213" s="13">
        <v>40.5</v>
      </c>
      <c r="G2213" s="13">
        <f>IF(AND(ISNUMBER(E2213),ISNUMBER(F2213)),F2213-E2213,"")</f>
        <v>0</v>
      </c>
      <c r="H2213" s="14">
        <f>IF(AND(ISNUMBER(E2213),E2213&gt;0,ISNUMBER(F2213)),F2213/E2213-1,"")</f>
        <v>0</v>
      </c>
      <c r="I2213" t="str" s="15">
        <v>Keep current</v>
      </c>
      <c r="J2213" s="16"/>
      <c r="K2213" t="str" s="15">
        <v/>
      </c>
      <c r="L2213" s="17">
        <f>IF(AC2213="Local catalog","",IF(AG2213="Yes",IF(ISNUMBER(E2213),E2213,""),IF(I2213="Keep current",IF(ISNUMBER(E2213),E2213,""),IF(AH2213&lt;&gt;"Yes","",IF(I2213="Approve proposed",F2213,IF(AND(I2213="Use my price",AND(ISNUMBER(J2213),J2213&gt;0)),J2213,""))))))</f>
        <v>40.5</v>
      </c>
      <c r="M2213" t="str" s="7">
        <f>IF(AND(AG2213="Yes",OR(I2213="Approve proposed",I2213="Use my price")),"CHECK: protected price kept current",IF(OR(I2213="Unreviewed",I2213=""),"Pending review",IF(I2213="Hold","On hold",IF(I2213="Keep current",IF(ISNUMBER(E2213),"Kept current","CHECK: no confirmed current price"),IF(AH2213&lt;&gt;"Yes","CHECK: source needs review",IF(AND(I2213="Use my price",NOT(AND(ISNUMBER(J2213),J2213&gt;0))),"CHECK: enter a price above zero",IF(NOT(OR(I2213="Approve proposed",I2213="Use my price")),"CHECK: choose a listed decision",IF(OR(NOT(ISNUMBER(L2213)),L2213&lt;=0,NOT(ISNUMBER(Y2213)),Y2213&lt;=0,X2213&gt;=1),"CHECK: price or base unavailable",IF(L2213/(Y2213*(1-X2213))-1&lt;0,"CHECK: price below local base","Ready")))))))))</f>
        <v>Kept current</v>
      </c>
      <c r="N2213" s="18">
        <v>67.9</v>
      </c>
      <c r="O2213" s="19">
        <v>0.4</v>
      </c>
      <c r="P2213" s="14">
        <v>-0.1649</v>
      </c>
      <c r="Q2213" s="20">
        <f>IF(AND(ISNUMBER(L2213),ISNUMBER(Y2213),Y2213&gt;0,X2213&lt;1),ROUND(L2213/(Y2213*(1-X2213))-1,4),"")</f>
        <v>-0.1649</v>
      </c>
      <c r="R2213" s="12">
        <v>0</v>
      </c>
      <c r="S2213" s="13">
        <f>IF(AND(ISNUMBER(E2213),E2213&gt;0,ISNUMBER(F2213)),R2213*(F2213/E2213-1)*(1-'Start Here'!$B$16),0)</f>
        <v>0</v>
      </c>
      <c r="T2213" s="17">
        <f>IF(AND(M2213="Ready",OR(I2213="Approve proposed",AND(I2213="Use my price",AND(ISNUMBER(J2213),J2213&gt;0))),ISNUMBER(L2213),E2213&gt;0),R2213*(L2213/E2213-1)*(1-'Start Here'!$B$16),0)</f>
        <v>0</v>
      </c>
      <c r="U2213" t="str" s="6">
        <v>SNAP: preserve existing selling price; Missing local vendor; Local and Local Line prices differ; Proposed price is below local base; requires review; Currently hidden; do not activate automatically</v>
      </c>
      <c r="V2213" t="str" s="21">
        <v>No</v>
      </c>
      <c r="W2213" t="str" s="21">
        <v>No</v>
      </c>
      <c r="X2213" s="22">
        <v>0</v>
      </c>
      <c r="Y2213" s="18">
        <v>48.5</v>
      </c>
      <c r="AB2213" t="str" s="6">
        <v>2026-05-11 06:49:59 UTC</v>
      </c>
      <c r="AC2213" t="str" s="6">
        <v>Local Line cache</v>
      </c>
      <c r="AD2213" s="23">
        <v>805744</v>
      </c>
      <c r="AE2213" s="23">
        <v>526799</v>
      </c>
      <c r="AF2213" t="str" s="23">
        <v>805744:526799:snap</v>
      </c>
      <c r="AG2213" t="str" s="23">
        <v>Yes</v>
      </c>
      <c r="AH2213" t="str" s="23">
        <v>No</v>
      </c>
      <c r="AI2213" s="18">
        <v>0</v>
      </c>
    </row>
    <row r="2214" ht="32" customHeight="1">
      <c r="A2214" t="str" s="7">
        <v>MISSING VENDOR</v>
      </c>
      <c r="B2214" t="str" s="7">
        <v>Handcrafted Wooden Spatulas</v>
      </c>
      <c r="C2214" t="str" s="7">
        <v>each</v>
      </c>
      <c r="D2214" t="str" s="7">
        <v>Herd Share Members</v>
      </c>
      <c r="E2214" s="12">
        <v>17.5</v>
      </c>
      <c r="F2214" s="13">
        <v>17.5</v>
      </c>
      <c r="G2214" s="13">
        <f>IF(AND(ISNUMBER(E2214),ISNUMBER(F2214)),F2214-E2214,"")</f>
        <v>0</v>
      </c>
      <c r="H2214" s="14">
        <f>IF(AND(ISNUMBER(E2214),E2214&gt;0,ISNUMBER(F2214)),F2214/E2214-1,"")</f>
        <v>0</v>
      </c>
      <c r="I2214" t="str" s="15">
        <v>Hold</v>
      </c>
      <c r="J2214" s="16"/>
      <c r="K2214" t="str" s="15">
        <v/>
      </c>
      <c r="L2214" s="17" t="str">
        <f>IF(AC2214="Local catalog","",IF(AG2214="Yes",IF(ISNUMBER(E2214),E2214,""),IF(I2214="Keep current",IF(ISNUMBER(E2214),E2214,""),IF(AH2214&lt;&gt;"Yes","",IF(I2214="Approve proposed",F2214,IF(AND(I2214="Use my price",AND(ISNUMBER(J2214),J2214&gt;0)),J2214,""))))))</f>
        <v/>
      </c>
      <c r="M2214" t="str" s="7">
        <f>IF(AND(AG2214="Yes",OR(I2214="Approve proposed",I2214="Use my price")),"CHECK: protected price kept current",IF(OR(I2214="Unreviewed",I2214=""),"Pending review",IF(I2214="Hold","On hold",IF(I2214="Keep current",IF(ISNUMBER(E2214),"Kept current","CHECK: no confirmed current price"),IF(AH2214&lt;&gt;"Yes","CHECK: source needs review",IF(AND(I2214="Use my price",NOT(AND(ISNUMBER(J2214),J2214&gt;0))),"CHECK: enter a price above zero",IF(NOT(OR(I2214="Approve proposed",I2214="Use my price")),"CHECK: choose a listed decision",IF(OR(NOT(ISNUMBER(L2214)),L2214&lt;=0,NOT(ISNUMBER(Y2214)),Y2214&lt;=0,X2214&gt;=1),"CHECK: price or base unavailable",IF(L2214/(Y2214*(1-X2214))-1&lt;0,"CHECK: price below local base","Ready")))))))))</f>
        <v>On hold</v>
      </c>
      <c r="N2214" s="18">
        <v>29.4</v>
      </c>
      <c r="O2214" s="19">
        <v>0.4</v>
      </c>
      <c r="P2214" s="14">
        <v>-0.1667</v>
      </c>
      <c r="Q2214" s="20" t="str">
        <f>IF(AND(ISNUMBER(L2214),ISNUMBER(Y2214),Y2214&gt;0,X2214&lt;1),ROUND(L2214/(Y2214*(1-X2214))-1,4),"")</f>
        <v/>
      </c>
      <c r="R2214" s="12">
        <v>0</v>
      </c>
      <c r="S2214" s="13">
        <f>IF(AND(ISNUMBER(E2214),E2214&gt;0,ISNUMBER(F2214)),R2214*(F2214/E2214-1)*(1-'Start Here'!$B$16),0)</f>
        <v>0</v>
      </c>
      <c r="T2214" s="17">
        <f>IF(AND(M2214="Ready",OR(I2214="Approve proposed",AND(I2214="Use my price",AND(ISNUMBER(J2214),J2214&gt;0))),ISNUMBER(L2214),E2214&gt;0),R2214*(L2214/E2214-1)*(1-'Start Here'!$B$16),0)</f>
        <v>0</v>
      </c>
      <c r="U2214" t="str" s="6">
        <v>Missing local vendor; Local and Local Line prices differ; Proposed price is below local base; requires review; Currently hidden; do not activate automatically</v>
      </c>
      <c r="V2214" t="str" s="21">
        <v>No</v>
      </c>
      <c r="W2214" t="str" s="21">
        <v>No</v>
      </c>
      <c r="X2214" s="22">
        <v>0</v>
      </c>
      <c r="Y2214" s="18">
        <v>21</v>
      </c>
      <c r="AB2214" t="str" s="6">
        <v>2026-05-11 06:49:59 UTC</v>
      </c>
      <c r="AC2214" t="str" s="6">
        <v>Local Line cache</v>
      </c>
      <c r="AD2214" s="23">
        <v>805745</v>
      </c>
      <c r="AE2214" s="23">
        <v>526800</v>
      </c>
      <c r="AF2214" t="str" s="23">
        <v>805745:526800:herdShare</v>
      </c>
      <c r="AG2214" t="str" s="23">
        <v>No</v>
      </c>
      <c r="AH2214" t="str" s="23">
        <v>No</v>
      </c>
      <c r="AI2214" s="18">
        <v>0</v>
      </c>
    </row>
    <row r="2215" ht="32" customHeight="1">
      <c r="A2215" t="str" s="7">
        <v>MISSING VENDOR</v>
      </c>
      <c r="B2215" t="str" s="7">
        <v>Handcrafted Wooden Spatulas</v>
      </c>
      <c r="C2215" t="str" s="7">
        <v>each</v>
      </c>
      <c r="D2215" t="str" s="7">
        <v>CSA Members</v>
      </c>
      <c r="E2215" s="12">
        <v>17.5</v>
      </c>
      <c r="F2215" s="13">
        <v>17.5</v>
      </c>
      <c r="G2215" s="13">
        <f>IF(AND(ISNUMBER(E2215),ISNUMBER(F2215)),F2215-E2215,"")</f>
        <v>0</v>
      </c>
      <c r="H2215" s="14">
        <f>IF(AND(ISNUMBER(E2215),E2215&gt;0,ISNUMBER(F2215)),F2215/E2215-1,"")</f>
        <v>0</v>
      </c>
      <c r="I2215" t="str" s="15">
        <v>Hold</v>
      </c>
      <c r="J2215" s="16"/>
      <c r="K2215" t="str" s="15">
        <v/>
      </c>
      <c r="L2215" s="17" t="str">
        <f>IF(AC2215="Local catalog","",IF(AG2215="Yes",IF(ISNUMBER(E2215),E2215,""),IF(I2215="Keep current",IF(ISNUMBER(E2215),E2215,""),IF(AH2215&lt;&gt;"Yes","",IF(I2215="Approve proposed",F2215,IF(AND(I2215="Use my price",AND(ISNUMBER(J2215),J2215&gt;0)),J2215,""))))))</f>
        <v/>
      </c>
      <c r="M2215" t="str" s="7">
        <f>IF(AND(AG2215="Yes",OR(I2215="Approve proposed",I2215="Use my price")),"CHECK: protected price kept current",IF(OR(I2215="Unreviewed",I2215=""),"Pending review",IF(I2215="Hold","On hold",IF(I2215="Keep current",IF(ISNUMBER(E2215),"Kept current","CHECK: no confirmed current price"),IF(AH2215&lt;&gt;"Yes","CHECK: source needs review",IF(AND(I2215="Use my price",NOT(AND(ISNUMBER(J2215),J2215&gt;0))),"CHECK: enter a price above zero",IF(NOT(OR(I2215="Approve proposed",I2215="Use my price")),"CHECK: choose a listed decision",IF(OR(NOT(ISNUMBER(L2215)),L2215&lt;=0,NOT(ISNUMBER(Y2215)),Y2215&lt;=0,X2215&gt;=1),"CHECK: price or base unavailable",IF(L2215/(Y2215*(1-X2215))-1&lt;0,"CHECK: price below local base","Ready")))))))))</f>
        <v>On hold</v>
      </c>
      <c r="N2215" s="18">
        <v>29.4</v>
      </c>
      <c r="O2215" s="19">
        <v>0.4</v>
      </c>
      <c r="P2215" s="14">
        <v>-0.1667</v>
      </c>
      <c r="Q2215" s="20" t="str">
        <f>IF(AND(ISNUMBER(L2215),ISNUMBER(Y2215),Y2215&gt;0,X2215&lt;1),ROUND(L2215/(Y2215*(1-X2215))-1,4),"")</f>
        <v/>
      </c>
      <c r="R2215" s="12">
        <v>0</v>
      </c>
      <c r="S2215" s="13">
        <f>IF(AND(ISNUMBER(E2215),E2215&gt;0,ISNUMBER(F2215)),R2215*(F2215/E2215-1)*(1-'Start Here'!$B$16),0)</f>
        <v>0</v>
      </c>
      <c r="T2215" s="17">
        <f>IF(AND(M2215="Ready",OR(I2215="Approve proposed",AND(I2215="Use my price",AND(ISNUMBER(J2215),J2215&gt;0))),ISNUMBER(L2215),E2215&gt;0),R2215*(L2215/E2215-1)*(1-'Start Here'!$B$16),0)</f>
        <v>0</v>
      </c>
      <c r="U2215" t="str" s="6">
        <v>Missing local vendor; Local and Local Line prices differ; Proposed price is below local base; requires review; Currently hidden; do not activate automatically</v>
      </c>
      <c r="V2215" t="str" s="21">
        <v>No</v>
      </c>
      <c r="W2215" t="str" s="21">
        <v>No</v>
      </c>
      <c r="X2215" s="22">
        <v>0</v>
      </c>
      <c r="Y2215" s="18">
        <v>21</v>
      </c>
      <c r="AB2215" t="str" s="6">
        <v>2026-05-11 06:49:59 UTC</v>
      </c>
      <c r="AC2215" t="str" s="6">
        <v>Local Line cache</v>
      </c>
      <c r="AD2215" s="23">
        <v>805745</v>
      </c>
      <c r="AE2215" s="23">
        <v>526800</v>
      </c>
      <c r="AF2215" t="str" s="23">
        <v>805745:526800:member</v>
      </c>
      <c r="AG2215" t="str" s="23">
        <v>No</v>
      </c>
      <c r="AH2215" t="str" s="23">
        <v>No</v>
      </c>
      <c r="AI2215" s="18">
        <v>0</v>
      </c>
    </row>
    <row r="2216" ht="32" customHeight="1">
      <c r="A2216" t="str" s="7">
        <v>MISSING VENDOR</v>
      </c>
      <c r="B2216" t="str" s="7">
        <v>Handcrafted Wooden Spatulas</v>
      </c>
      <c r="C2216" t="str" s="7">
        <v>each</v>
      </c>
      <c r="D2216" t="str" s="7">
        <v>Guest Basket</v>
      </c>
      <c r="G2216" s="13" t="str">
        <f>IF(AND(ISNUMBER(E2216),ISNUMBER(F2216)),F2216-E2216,"")</f>
        <v/>
      </c>
      <c r="H2216" s="14" t="str">
        <f>IF(AND(ISNUMBER(E2216),E2216&gt;0,ISNUMBER(F2216)),F2216/E2216-1,"")</f>
        <v/>
      </c>
      <c r="I2216" t="str" s="15">
        <v>Hold</v>
      </c>
      <c r="J2216" s="24"/>
      <c r="K2216" t="str" s="15">
        <v/>
      </c>
      <c r="L2216" s="17" t="str">
        <f>IF(AC2216="Local catalog","",IF(AG2216="Yes",IF(ISNUMBER(E2216),E2216,""),IF(I2216="Keep current",IF(ISNUMBER(E2216),E2216,""),IF(AH2216&lt;&gt;"Yes","",IF(I2216="Approve proposed",F2216,IF(AND(I2216="Use my price",AND(ISNUMBER(J2216),J2216&gt;0)),J2216,""))))))</f>
        <v/>
      </c>
      <c r="M2216" t="str" s="7">
        <f>IF(AND(AG2216="Yes",OR(I2216="Approve proposed",I2216="Use my price")),"CHECK: protected price kept current",IF(OR(I2216="Unreviewed",I2216=""),"Pending review",IF(I2216="Hold","On hold",IF(I2216="Keep current",IF(ISNUMBER(E2216),"Kept current","CHECK: no confirmed current price"),IF(AH2216&lt;&gt;"Yes","CHECK: source needs review",IF(AND(I2216="Use my price",NOT(AND(ISNUMBER(J2216),J2216&gt;0))),"CHECK: enter a price above zero",IF(NOT(OR(I2216="Approve proposed",I2216="Use my price")),"CHECK: choose a listed decision",IF(OR(NOT(ISNUMBER(L2216)),L2216&lt;=0,NOT(ISNUMBER(Y2216)),Y2216&lt;=0,X2216&gt;=1),"CHECK: price or base unavailable",IF(L2216/(Y2216*(1-X2216))-1&lt;0,"CHECK: price below local base","Ready")))))))))</f>
        <v>On hold</v>
      </c>
      <c r="N2216" s="18">
        <v>32.55</v>
      </c>
      <c r="O2216" s="19">
        <v>0.55</v>
      </c>
      <c r="Q2216" s="20" t="str">
        <f>IF(AND(ISNUMBER(L2216),ISNUMBER(Y2216),Y2216&gt;0,X2216&lt;1),ROUND(L2216/(Y2216*(1-X2216))-1,4),"")</f>
        <v/>
      </c>
      <c r="R2216" s="12">
        <v>0</v>
      </c>
      <c r="S2216" s="13">
        <f>IF(AND(ISNUMBER(E2216),E2216&gt;0,ISNUMBER(F2216)),R2216*(F2216/E2216-1)*(1-'Start Here'!$B$16),0)</f>
        <v>0</v>
      </c>
      <c r="T2216" s="17">
        <f>IF(AND(M2216="Ready",OR(I2216="Approve proposed",AND(I2216="Use my price",AND(ISNUMBER(J2216),J2216&gt;0))),ISNUMBER(L2216),E2216&gt;0),R2216*(L2216/E2216-1)*(1-'Start Here'!$B$16),0)</f>
        <v>0</v>
      </c>
      <c r="U2216" t="str" s="6">
        <v>No confirmed Local Line price/list; local calculation is reference only; Missing local vendor; Currently hidden; do not activate automatically</v>
      </c>
      <c r="V2216" t="str" s="21">
        <v>No</v>
      </c>
      <c r="W2216" t="str" s="21">
        <v>No</v>
      </c>
      <c r="X2216" s="22">
        <v>0</v>
      </c>
      <c r="Y2216" s="18">
        <v>21</v>
      </c>
      <c r="AB2216" t="str" s="6">
        <v/>
      </c>
      <c r="AC2216" t="str" s="6">
        <v>Local calculation only</v>
      </c>
      <c r="AD2216" s="23">
        <v>805745</v>
      </c>
      <c r="AE2216" s="23">
        <v>526800</v>
      </c>
      <c r="AF2216" t="str" s="23">
        <v>805745:526800:guest</v>
      </c>
      <c r="AG2216" t="str" s="23">
        <v>No</v>
      </c>
      <c r="AH2216" t="str" s="23">
        <v>No</v>
      </c>
      <c r="AI2216" s="18">
        <v>0</v>
      </c>
    </row>
    <row r="2217" ht="32" customHeight="1">
      <c r="A2217" t="str" s="7">
        <v>MISSING VENDOR</v>
      </c>
      <c r="B2217" t="str" s="7">
        <v>Handcrafted Wooden Spatulas</v>
      </c>
      <c r="C2217" t="str" s="7">
        <v>each</v>
      </c>
      <c r="D2217" t="str" s="7">
        <v>SNAP</v>
      </c>
      <c r="E2217" s="12">
        <v>17.5</v>
      </c>
      <c r="F2217" s="13">
        <v>17.5</v>
      </c>
      <c r="G2217" s="13">
        <f>IF(AND(ISNUMBER(E2217),ISNUMBER(F2217)),F2217-E2217,"")</f>
        <v>0</v>
      </c>
      <c r="H2217" s="14">
        <f>IF(AND(ISNUMBER(E2217),E2217&gt;0,ISNUMBER(F2217)),F2217/E2217-1,"")</f>
        <v>0</v>
      </c>
      <c r="I2217" t="str" s="15">
        <v>Keep current</v>
      </c>
      <c r="J2217" s="16"/>
      <c r="K2217" t="str" s="15">
        <v/>
      </c>
      <c r="L2217" s="17">
        <f>IF(AC2217="Local catalog","",IF(AG2217="Yes",IF(ISNUMBER(E2217),E2217,""),IF(I2217="Keep current",IF(ISNUMBER(E2217),E2217,""),IF(AH2217&lt;&gt;"Yes","",IF(I2217="Approve proposed",F2217,IF(AND(I2217="Use my price",AND(ISNUMBER(J2217),J2217&gt;0)),J2217,""))))))</f>
        <v>17.5</v>
      </c>
      <c r="M2217" t="str" s="7">
        <f>IF(AND(AG2217="Yes",OR(I2217="Approve proposed",I2217="Use my price")),"CHECK: protected price kept current",IF(OR(I2217="Unreviewed",I2217=""),"Pending review",IF(I2217="Hold","On hold",IF(I2217="Keep current",IF(ISNUMBER(E2217),"Kept current","CHECK: no confirmed current price"),IF(AH2217&lt;&gt;"Yes","CHECK: source needs review",IF(AND(I2217="Use my price",NOT(AND(ISNUMBER(J2217),J2217&gt;0))),"CHECK: enter a price above zero",IF(NOT(OR(I2217="Approve proposed",I2217="Use my price")),"CHECK: choose a listed decision",IF(OR(NOT(ISNUMBER(L2217)),L2217&lt;=0,NOT(ISNUMBER(Y2217)),Y2217&lt;=0,X2217&gt;=1),"CHECK: price or base unavailable",IF(L2217/(Y2217*(1-X2217))-1&lt;0,"CHECK: price below local base","Ready")))))))))</f>
        <v>Kept current</v>
      </c>
      <c r="N2217" s="18">
        <v>29.4</v>
      </c>
      <c r="O2217" s="19">
        <v>0.4</v>
      </c>
      <c r="P2217" s="14">
        <v>-0.1667</v>
      </c>
      <c r="Q2217" s="20">
        <f>IF(AND(ISNUMBER(L2217),ISNUMBER(Y2217),Y2217&gt;0,X2217&lt;1),ROUND(L2217/(Y2217*(1-X2217))-1,4),"")</f>
        <v>-0.1667</v>
      </c>
      <c r="R2217" s="12">
        <v>0</v>
      </c>
      <c r="S2217" s="13">
        <f>IF(AND(ISNUMBER(E2217),E2217&gt;0,ISNUMBER(F2217)),R2217*(F2217/E2217-1)*(1-'Start Here'!$B$16),0)</f>
        <v>0</v>
      </c>
      <c r="T2217" s="17">
        <f>IF(AND(M2217="Ready",OR(I2217="Approve proposed",AND(I2217="Use my price",AND(ISNUMBER(J2217),J2217&gt;0))),ISNUMBER(L2217),E2217&gt;0),R2217*(L2217/E2217-1)*(1-'Start Here'!$B$16),0)</f>
        <v>0</v>
      </c>
      <c r="U2217" t="str" s="6">
        <v>SNAP: preserve existing selling price; Missing local vendor; Local and Local Line prices differ; Proposed price is below local base; requires review; Currently hidden; do not activate automatically</v>
      </c>
      <c r="V2217" t="str" s="21">
        <v>No</v>
      </c>
      <c r="W2217" t="str" s="21">
        <v>No</v>
      </c>
      <c r="X2217" s="22">
        <v>0</v>
      </c>
      <c r="Y2217" s="18">
        <v>21</v>
      </c>
      <c r="AB2217" t="str" s="6">
        <v>2026-05-11 06:49:59 UTC</v>
      </c>
      <c r="AC2217" t="str" s="6">
        <v>Local Line cache</v>
      </c>
      <c r="AD2217" s="23">
        <v>805745</v>
      </c>
      <c r="AE2217" s="23">
        <v>526800</v>
      </c>
      <c r="AF2217" t="str" s="23">
        <v>805745:526800:snap</v>
      </c>
      <c r="AG2217" t="str" s="23">
        <v>Yes</v>
      </c>
      <c r="AH2217" t="str" s="23">
        <v>No</v>
      </c>
      <c r="AI2217" s="18">
        <v>0</v>
      </c>
    </row>
    <row r="2218" ht="32" customHeight="1">
      <c r="A2218" t="str" s="7">
        <v>MISSING VENDOR</v>
      </c>
      <c r="B2218" t="str" s="7">
        <v>Handcrafted Wooden Teaspoons</v>
      </c>
      <c r="C2218" t="str" s="7">
        <v>each</v>
      </c>
      <c r="D2218" t="str" s="7">
        <v>Herd Share Members</v>
      </c>
      <c r="E2218" s="12">
        <v>20.25</v>
      </c>
      <c r="F2218" s="13">
        <v>20.25</v>
      </c>
      <c r="G2218" s="13">
        <f>IF(AND(ISNUMBER(E2218),ISNUMBER(F2218)),F2218-E2218,"")</f>
        <v>0</v>
      </c>
      <c r="H2218" s="14">
        <f>IF(AND(ISNUMBER(E2218),E2218&gt;0,ISNUMBER(F2218)),F2218/E2218-1,"")</f>
        <v>0</v>
      </c>
      <c r="I2218" t="str" s="15">
        <v>Hold</v>
      </c>
      <c r="J2218" s="16"/>
      <c r="K2218" t="str" s="15">
        <v/>
      </c>
      <c r="L2218" s="17" t="str">
        <f>IF(AC2218="Local catalog","",IF(AG2218="Yes",IF(ISNUMBER(E2218),E2218,""),IF(I2218="Keep current",IF(ISNUMBER(E2218),E2218,""),IF(AH2218&lt;&gt;"Yes","",IF(I2218="Approve proposed",F2218,IF(AND(I2218="Use my price",AND(ISNUMBER(J2218),J2218&gt;0)),J2218,""))))))</f>
        <v/>
      </c>
      <c r="M2218" t="str" s="7">
        <f>IF(AND(AG2218="Yes",OR(I2218="Approve proposed",I2218="Use my price")),"CHECK: protected price kept current",IF(OR(I2218="Unreviewed",I2218=""),"Pending review",IF(I2218="Hold","On hold",IF(I2218="Keep current",IF(ISNUMBER(E2218),"Kept current","CHECK: no confirmed current price"),IF(AH2218&lt;&gt;"Yes","CHECK: source needs review",IF(AND(I2218="Use my price",NOT(AND(ISNUMBER(J2218),J2218&gt;0))),"CHECK: enter a price above zero",IF(NOT(OR(I2218="Approve proposed",I2218="Use my price")),"CHECK: choose a listed decision",IF(OR(NOT(ISNUMBER(L2218)),L2218&lt;=0,NOT(ISNUMBER(Y2218)),Y2218&lt;=0,X2218&gt;=1),"CHECK: price or base unavailable",IF(L2218/(Y2218*(1-X2218))-1&lt;0,"CHECK: price below local base","Ready")))))))))</f>
        <v>On hold</v>
      </c>
      <c r="N2218" s="18">
        <v>33.95</v>
      </c>
      <c r="O2218" s="19">
        <v>0.4</v>
      </c>
      <c r="P2218" s="14">
        <v>-0.1649</v>
      </c>
      <c r="Q2218" s="20" t="str">
        <f>IF(AND(ISNUMBER(L2218),ISNUMBER(Y2218),Y2218&gt;0,X2218&lt;1),ROUND(L2218/(Y2218*(1-X2218))-1,4),"")</f>
        <v/>
      </c>
      <c r="R2218" s="12">
        <v>0</v>
      </c>
      <c r="S2218" s="13">
        <f>IF(AND(ISNUMBER(E2218),E2218&gt;0,ISNUMBER(F2218)),R2218*(F2218/E2218-1)*(1-'Start Here'!$B$16),0)</f>
        <v>0</v>
      </c>
      <c r="T2218" s="17">
        <f>IF(AND(M2218="Ready",OR(I2218="Approve proposed",AND(I2218="Use my price",AND(ISNUMBER(J2218),J2218&gt;0))),ISNUMBER(L2218),E2218&gt;0),R2218*(L2218/E2218-1)*(1-'Start Here'!$B$16),0)</f>
        <v>0</v>
      </c>
      <c r="U2218" t="str" s="6">
        <v>Missing local vendor; Local and Local Line prices differ; Proposed price is below local base; requires review; Currently hidden; do not activate automatically</v>
      </c>
      <c r="V2218" t="str" s="21">
        <v>No</v>
      </c>
      <c r="W2218" t="str" s="21">
        <v>No</v>
      </c>
      <c r="X2218" s="22">
        <v>0</v>
      </c>
      <c r="Y2218" s="18">
        <v>24.25</v>
      </c>
      <c r="AB2218" t="str" s="6">
        <v>2026-05-11 06:49:59 UTC</v>
      </c>
      <c r="AC2218" t="str" s="6">
        <v>Local Line cache</v>
      </c>
      <c r="AD2218" s="23">
        <v>805747</v>
      </c>
      <c r="AE2218" s="23">
        <v>526802</v>
      </c>
      <c r="AF2218" t="str" s="23">
        <v>805747:526802:herdShare</v>
      </c>
      <c r="AG2218" t="str" s="23">
        <v>No</v>
      </c>
      <c r="AH2218" t="str" s="23">
        <v>No</v>
      </c>
      <c r="AI2218" s="18">
        <v>0</v>
      </c>
    </row>
    <row r="2219" ht="32" customHeight="1">
      <c r="A2219" t="str" s="7">
        <v>MISSING VENDOR</v>
      </c>
      <c r="B2219" t="str" s="7">
        <v>Handcrafted Wooden Teaspoons</v>
      </c>
      <c r="C2219" t="str" s="7">
        <v>each</v>
      </c>
      <c r="D2219" t="str" s="7">
        <v>CSA Members</v>
      </c>
      <c r="E2219" s="12">
        <v>20.25</v>
      </c>
      <c r="F2219" s="13">
        <v>20.25</v>
      </c>
      <c r="G2219" s="13">
        <f>IF(AND(ISNUMBER(E2219),ISNUMBER(F2219)),F2219-E2219,"")</f>
        <v>0</v>
      </c>
      <c r="H2219" s="14">
        <f>IF(AND(ISNUMBER(E2219),E2219&gt;0,ISNUMBER(F2219)),F2219/E2219-1,"")</f>
        <v>0</v>
      </c>
      <c r="I2219" t="str" s="15">
        <v>Hold</v>
      </c>
      <c r="J2219" s="16"/>
      <c r="K2219" t="str" s="15">
        <v/>
      </c>
      <c r="L2219" s="17" t="str">
        <f>IF(AC2219="Local catalog","",IF(AG2219="Yes",IF(ISNUMBER(E2219),E2219,""),IF(I2219="Keep current",IF(ISNUMBER(E2219),E2219,""),IF(AH2219&lt;&gt;"Yes","",IF(I2219="Approve proposed",F2219,IF(AND(I2219="Use my price",AND(ISNUMBER(J2219),J2219&gt;0)),J2219,""))))))</f>
        <v/>
      </c>
      <c r="M2219" t="str" s="7">
        <f>IF(AND(AG2219="Yes",OR(I2219="Approve proposed",I2219="Use my price")),"CHECK: protected price kept current",IF(OR(I2219="Unreviewed",I2219=""),"Pending review",IF(I2219="Hold","On hold",IF(I2219="Keep current",IF(ISNUMBER(E2219),"Kept current","CHECK: no confirmed current price"),IF(AH2219&lt;&gt;"Yes","CHECK: source needs review",IF(AND(I2219="Use my price",NOT(AND(ISNUMBER(J2219),J2219&gt;0))),"CHECK: enter a price above zero",IF(NOT(OR(I2219="Approve proposed",I2219="Use my price")),"CHECK: choose a listed decision",IF(OR(NOT(ISNUMBER(L2219)),L2219&lt;=0,NOT(ISNUMBER(Y2219)),Y2219&lt;=0,X2219&gt;=1),"CHECK: price or base unavailable",IF(L2219/(Y2219*(1-X2219))-1&lt;0,"CHECK: price below local base","Ready")))))))))</f>
        <v>On hold</v>
      </c>
      <c r="N2219" s="18">
        <v>33.95</v>
      </c>
      <c r="O2219" s="19">
        <v>0.4</v>
      </c>
      <c r="P2219" s="14">
        <v>-0.1649</v>
      </c>
      <c r="Q2219" s="20" t="str">
        <f>IF(AND(ISNUMBER(L2219),ISNUMBER(Y2219),Y2219&gt;0,X2219&lt;1),ROUND(L2219/(Y2219*(1-X2219))-1,4),"")</f>
        <v/>
      </c>
      <c r="R2219" s="12">
        <v>0</v>
      </c>
      <c r="S2219" s="13">
        <f>IF(AND(ISNUMBER(E2219),E2219&gt;0,ISNUMBER(F2219)),R2219*(F2219/E2219-1)*(1-'Start Here'!$B$16),0)</f>
        <v>0</v>
      </c>
      <c r="T2219" s="17">
        <f>IF(AND(M2219="Ready",OR(I2219="Approve proposed",AND(I2219="Use my price",AND(ISNUMBER(J2219),J2219&gt;0))),ISNUMBER(L2219),E2219&gt;0),R2219*(L2219/E2219-1)*(1-'Start Here'!$B$16),0)</f>
        <v>0</v>
      </c>
      <c r="U2219" t="str" s="6">
        <v>Missing local vendor; Local and Local Line prices differ; Proposed price is below local base; requires review; Currently hidden; do not activate automatically</v>
      </c>
      <c r="V2219" t="str" s="21">
        <v>No</v>
      </c>
      <c r="W2219" t="str" s="21">
        <v>No</v>
      </c>
      <c r="X2219" s="22">
        <v>0</v>
      </c>
      <c r="Y2219" s="18">
        <v>24.25</v>
      </c>
      <c r="AB2219" t="str" s="6">
        <v>2026-05-11 06:49:59 UTC</v>
      </c>
      <c r="AC2219" t="str" s="6">
        <v>Local Line cache</v>
      </c>
      <c r="AD2219" s="23">
        <v>805747</v>
      </c>
      <c r="AE2219" s="23">
        <v>526802</v>
      </c>
      <c r="AF2219" t="str" s="23">
        <v>805747:526802:member</v>
      </c>
      <c r="AG2219" t="str" s="23">
        <v>No</v>
      </c>
      <c r="AH2219" t="str" s="23">
        <v>No</v>
      </c>
      <c r="AI2219" s="18">
        <v>0</v>
      </c>
    </row>
    <row r="2220" ht="32" customHeight="1">
      <c r="A2220" t="str" s="7">
        <v>MISSING VENDOR</v>
      </c>
      <c r="B2220" t="str" s="7">
        <v>Handcrafted Wooden Teaspoons</v>
      </c>
      <c r="C2220" t="str" s="7">
        <v>each</v>
      </c>
      <c r="D2220" t="str" s="7">
        <v>Guest Basket</v>
      </c>
      <c r="G2220" s="13" t="str">
        <f>IF(AND(ISNUMBER(E2220),ISNUMBER(F2220)),F2220-E2220,"")</f>
        <v/>
      </c>
      <c r="H2220" s="14" t="str">
        <f>IF(AND(ISNUMBER(E2220),E2220&gt;0,ISNUMBER(F2220)),F2220/E2220-1,"")</f>
        <v/>
      </c>
      <c r="I2220" t="str" s="15">
        <v>Hold</v>
      </c>
      <c r="J2220" s="24"/>
      <c r="K2220" t="str" s="15">
        <v/>
      </c>
      <c r="L2220" s="17" t="str">
        <f>IF(AC2220="Local catalog","",IF(AG2220="Yes",IF(ISNUMBER(E2220),E2220,""),IF(I2220="Keep current",IF(ISNUMBER(E2220),E2220,""),IF(AH2220&lt;&gt;"Yes","",IF(I2220="Approve proposed",F2220,IF(AND(I2220="Use my price",AND(ISNUMBER(J2220),J2220&gt;0)),J2220,""))))))</f>
        <v/>
      </c>
      <c r="M2220" t="str" s="7">
        <f>IF(AND(AG2220="Yes",OR(I2220="Approve proposed",I2220="Use my price")),"CHECK: protected price kept current",IF(OR(I2220="Unreviewed",I2220=""),"Pending review",IF(I2220="Hold","On hold",IF(I2220="Keep current",IF(ISNUMBER(E2220),"Kept current","CHECK: no confirmed current price"),IF(AH2220&lt;&gt;"Yes","CHECK: source needs review",IF(AND(I2220="Use my price",NOT(AND(ISNUMBER(J2220),J2220&gt;0))),"CHECK: enter a price above zero",IF(NOT(OR(I2220="Approve proposed",I2220="Use my price")),"CHECK: choose a listed decision",IF(OR(NOT(ISNUMBER(L2220)),L2220&lt;=0,NOT(ISNUMBER(Y2220)),Y2220&lt;=0,X2220&gt;=1),"CHECK: price or base unavailable",IF(L2220/(Y2220*(1-X2220))-1&lt;0,"CHECK: price below local base","Ready")))))))))</f>
        <v>On hold</v>
      </c>
      <c r="N2220" s="18">
        <v>37.59</v>
      </c>
      <c r="O2220" s="19">
        <v>0.55</v>
      </c>
      <c r="Q2220" s="20" t="str">
        <f>IF(AND(ISNUMBER(L2220),ISNUMBER(Y2220),Y2220&gt;0,X2220&lt;1),ROUND(L2220/(Y2220*(1-X2220))-1,4),"")</f>
        <v/>
      </c>
      <c r="R2220" s="12">
        <v>0</v>
      </c>
      <c r="S2220" s="13">
        <f>IF(AND(ISNUMBER(E2220),E2220&gt;0,ISNUMBER(F2220)),R2220*(F2220/E2220-1)*(1-'Start Here'!$B$16),0)</f>
        <v>0</v>
      </c>
      <c r="T2220" s="17">
        <f>IF(AND(M2220="Ready",OR(I2220="Approve proposed",AND(I2220="Use my price",AND(ISNUMBER(J2220),J2220&gt;0))),ISNUMBER(L2220),E2220&gt;0),R2220*(L2220/E2220-1)*(1-'Start Here'!$B$16),0)</f>
        <v>0</v>
      </c>
      <c r="U2220" t="str" s="6">
        <v>No confirmed Local Line price/list; local calculation is reference only; Missing local vendor; Currently hidden; do not activate automatically</v>
      </c>
      <c r="V2220" t="str" s="21">
        <v>No</v>
      </c>
      <c r="W2220" t="str" s="21">
        <v>No</v>
      </c>
      <c r="X2220" s="22">
        <v>0</v>
      </c>
      <c r="Y2220" s="18">
        <v>24.25</v>
      </c>
      <c r="AB2220" t="str" s="6">
        <v/>
      </c>
      <c r="AC2220" t="str" s="6">
        <v>Local calculation only</v>
      </c>
      <c r="AD2220" s="23">
        <v>805747</v>
      </c>
      <c r="AE2220" s="23">
        <v>526802</v>
      </c>
      <c r="AF2220" t="str" s="23">
        <v>805747:526802:guest</v>
      </c>
      <c r="AG2220" t="str" s="23">
        <v>No</v>
      </c>
      <c r="AH2220" t="str" s="23">
        <v>No</v>
      </c>
      <c r="AI2220" s="18">
        <v>0</v>
      </c>
    </row>
    <row r="2221" ht="32" customHeight="1">
      <c r="A2221" t="str" s="7">
        <v>MISSING VENDOR</v>
      </c>
      <c r="B2221" t="str" s="7">
        <v>Handcrafted Wooden Teaspoons</v>
      </c>
      <c r="C2221" t="str" s="7">
        <v>each</v>
      </c>
      <c r="D2221" t="str" s="7">
        <v>SNAP</v>
      </c>
      <c r="E2221" s="12">
        <v>20.25</v>
      </c>
      <c r="F2221" s="13">
        <v>20.25</v>
      </c>
      <c r="G2221" s="13">
        <f>IF(AND(ISNUMBER(E2221),ISNUMBER(F2221)),F2221-E2221,"")</f>
        <v>0</v>
      </c>
      <c r="H2221" s="14">
        <f>IF(AND(ISNUMBER(E2221),E2221&gt;0,ISNUMBER(F2221)),F2221/E2221-1,"")</f>
        <v>0</v>
      </c>
      <c r="I2221" t="str" s="15">
        <v>Keep current</v>
      </c>
      <c r="J2221" s="16"/>
      <c r="K2221" t="str" s="15">
        <v/>
      </c>
      <c r="L2221" s="17">
        <f>IF(AC2221="Local catalog","",IF(AG2221="Yes",IF(ISNUMBER(E2221),E2221,""),IF(I2221="Keep current",IF(ISNUMBER(E2221),E2221,""),IF(AH2221&lt;&gt;"Yes","",IF(I2221="Approve proposed",F2221,IF(AND(I2221="Use my price",AND(ISNUMBER(J2221),J2221&gt;0)),J2221,""))))))</f>
        <v>20.25</v>
      </c>
      <c r="M2221" t="str" s="7">
        <f>IF(AND(AG2221="Yes",OR(I2221="Approve proposed",I2221="Use my price")),"CHECK: protected price kept current",IF(OR(I2221="Unreviewed",I2221=""),"Pending review",IF(I2221="Hold","On hold",IF(I2221="Keep current",IF(ISNUMBER(E2221),"Kept current","CHECK: no confirmed current price"),IF(AH2221&lt;&gt;"Yes","CHECK: source needs review",IF(AND(I2221="Use my price",NOT(AND(ISNUMBER(J2221),J2221&gt;0))),"CHECK: enter a price above zero",IF(NOT(OR(I2221="Approve proposed",I2221="Use my price")),"CHECK: choose a listed decision",IF(OR(NOT(ISNUMBER(L2221)),L2221&lt;=0,NOT(ISNUMBER(Y2221)),Y2221&lt;=0,X2221&gt;=1),"CHECK: price or base unavailable",IF(L2221/(Y2221*(1-X2221))-1&lt;0,"CHECK: price below local base","Ready")))))))))</f>
        <v>Kept current</v>
      </c>
      <c r="N2221" s="18">
        <v>33.95</v>
      </c>
      <c r="O2221" s="19">
        <v>0.4</v>
      </c>
      <c r="P2221" s="14">
        <v>-0.1649</v>
      </c>
      <c r="Q2221" s="20">
        <f>IF(AND(ISNUMBER(L2221),ISNUMBER(Y2221),Y2221&gt;0,X2221&lt;1),ROUND(L2221/(Y2221*(1-X2221))-1,4),"")</f>
        <v>-0.1649</v>
      </c>
      <c r="R2221" s="12">
        <v>0</v>
      </c>
      <c r="S2221" s="13">
        <f>IF(AND(ISNUMBER(E2221),E2221&gt;0,ISNUMBER(F2221)),R2221*(F2221/E2221-1)*(1-'Start Here'!$B$16),0)</f>
        <v>0</v>
      </c>
      <c r="T2221" s="17">
        <f>IF(AND(M2221="Ready",OR(I2221="Approve proposed",AND(I2221="Use my price",AND(ISNUMBER(J2221),J2221&gt;0))),ISNUMBER(L2221),E2221&gt;0),R2221*(L2221/E2221-1)*(1-'Start Here'!$B$16),0)</f>
        <v>0</v>
      </c>
      <c r="U2221" t="str" s="6">
        <v>SNAP: preserve existing selling price; Missing local vendor; Local and Local Line prices differ; Proposed price is below local base; requires review; Currently hidden; do not activate automatically</v>
      </c>
      <c r="V2221" t="str" s="21">
        <v>No</v>
      </c>
      <c r="W2221" t="str" s="21">
        <v>No</v>
      </c>
      <c r="X2221" s="22">
        <v>0</v>
      </c>
      <c r="Y2221" s="18">
        <v>24.25</v>
      </c>
      <c r="AB2221" t="str" s="6">
        <v>2026-05-11 06:49:59 UTC</v>
      </c>
      <c r="AC2221" t="str" s="6">
        <v>Local Line cache</v>
      </c>
      <c r="AD2221" s="23">
        <v>805747</v>
      </c>
      <c r="AE2221" s="23">
        <v>526802</v>
      </c>
      <c r="AF2221" t="str" s="23">
        <v>805747:526802:snap</v>
      </c>
      <c r="AG2221" t="str" s="23">
        <v>Yes</v>
      </c>
      <c r="AH2221" t="str" s="23">
        <v>No</v>
      </c>
      <c r="AI2221" s="18">
        <v>0</v>
      </c>
    </row>
    <row r="2222" ht="32" customHeight="1">
      <c r="A2222" t="str" s="7">
        <v>MISSING VENDOR</v>
      </c>
      <c r="B2222" t="str" s="7">
        <v>Italian Plum</v>
      </c>
      <c r="C2222" t="str" s="7">
        <v>lb</v>
      </c>
      <c r="D2222" t="str" s="7">
        <v>Herd Share Members</v>
      </c>
      <c r="E2222" s="12">
        <v>2.8</v>
      </c>
      <c r="F2222" s="13">
        <v>2.8</v>
      </c>
      <c r="G2222" s="13">
        <f>IF(AND(ISNUMBER(E2222),ISNUMBER(F2222)),F2222-E2222,"")</f>
        <v>0</v>
      </c>
      <c r="H2222" s="14">
        <f>IF(AND(ISNUMBER(E2222),E2222&gt;0,ISNUMBER(F2222)),F2222/E2222-1,"")</f>
        <v>0</v>
      </c>
      <c r="I2222" t="str" s="15">
        <v>Hold</v>
      </c>
      <c r="J2222" s="16"/>
      <c r="K2222" t="str" s="15">
        <v/>
      </c>
      <c r="L2222" s="17" t="str">
        <f>IF(AC2222="Local catalog","",IF(AG2222="Yes",IF(ISNUMBER(E2222),E2222,""),IF(I2222="Keep current",IF(ISNUMBER(E2222),E2222,""),IF(AH2222&lt;&gt;"Yes","",IF(I2222="Approve proposed",F2222,IF(AND(I2222="Use my price",AND(ISNUMBER(J2222),J2222&gt;0)),J2222,""))))))</f>
        <v/>
      </c>
      <c r="M2222" t="str" s="7">
        <f>IF(AND(AG2222="Yes",OR(I2222="Approve proposed",I2222="Use my price")),"CHECK: protected price kept current",IF(OR(I2222="Unreviewed",I2222=""),"Pending review",IF(I2222="Hold","On hold",IF(I2222="Keep current",IF(ISNUMBER(E2222),"Kept current","CHECK: no confirmed current price"),IF(AH2222&lt;&gt;"Yes","CHECK: source needs review",IF(AND(I2222="Use my price",NOT(AND(ISNUMBER(J2222),J2222&gt;0))),"CHECK: enter a price above zero",IF(NOT(OR(I2222="Approve proposed",I2222="Use my price")),"CHECK: choose a listed decision",IF(OR(NOT(ISNUMBER(L2222)),L2222&lt;=0,NOT(ISNUMBER(Y2222)),Y2222&lt;=0,X2222&gt;=1),"CHECK: price or base unavailable",IF(L2222/(Y2222*(1-X2222))-1&lt;0,"CHECK: price below local base","Ready")))))))))</f>
        <v>On hold</v>
      </c>
      <c r="N2222" s="18">
        <v>2.8</v>
      </c>
      <c r="O2222" s="19">
        <v>0.4</v>
      </c>
      <c r="P2222" s="14">
        <v>0.4</v>
      </c>
      <c r="Q2222" s="20" t="str">
        <f>IF(AND(ISNUMBER(L2222),ISNUMBER(Y2222),Y2222&gt;0,X2222&lt;1),ROUND(L2222/(Y2222*(1-X2222))-1,4),"")</f>
        <v/>
      </c>
      <c r="R2222" s="12">
        <v>0</v>
      </c>
      <c r="S2222" s="13">
        <f>IF(AND(ISNUMBER(E2222),E2222&gt;0,ISNUMBER(F2222)),R2222*(F2222/E2222-1)*(1-'Start Here'!$B$16),0)</f>
        <v>0</v>
      </c>
      <c r="T2222" s="17">
        <f>IF(AND(M2222="Ready",OR(I2222="Approve proposed",AND(I2222="Use my price",AND(ISNUMBER(J2222),J2222&gt;0))),ISNUMBER(L2222),E2222&gt;0),R2222*(L2222/E2222-1)*(1-'Start Here'!$B$16),0)</f>
        <v>0</v>
      </c>
      <c r="U2222" t="str" s="6">
        <v>Missing local vendor; Currently hidden; do not activate automatically</v>
      </c>
      <c r="V2222" t="str" s="21">
        <v>No</v>
      </c>
      <c r="W2222" t="str" s="21">
        <v>No</v>
      </c>
      <c r="X2222" s="22">
        <v>0</v>
      </c>
      <c r="Y2222" s="18">
        <v>2</v>
      </c>
      <c r="AB2222" t="str" s="6">
        <v>2026-10-01 10:41:27 UTC</v>
      </c>
      <c r="AC2222" t="str" s="6">
        <v>Local Line cache</v>
      </c>
      <c r="AD2222" s="23">
        <v>1157463</v>
      </c>
      <c r="AE2222" s="23">
        <v>1001264</v>
      </c>
      <c r="AF2222" t="str" s="23">
        <v>1157463:1001264:herdShare</v>
      </c>
      <c r="AG2222" t="str" s="23">
        <v>No</v>
      </c>
      <c r="AH2222" t="str" s="23">
        <v>No</v>
      </c>
      <c r="AI2222" s="18">
        <v>0</v>
      </c>
    </row>
    <row r="2223" ht="32" customHeight="1">
      <c r="A2223" t="str" s="7">
        <v>MISSING VENDOR</v>
      </c>
      <c r="B2223" t="str" s="7">
        <v>Italian Plum</v>
      </c>
      <c r="C2223" t="str" s="7">
        <v>lb</v>
      </c>
      <c r="D2223" t="str" s="7">
        <v>CSA Members</v>
      </c>
      <c r="G2223" s="13" t="str">
        <f>IF(AND(ISNUMBER(E2223),ISNUMBER(F2223)),F2223-E2223,"")</f>
        <v/>
      </c>
      <c r="H2223" s="14" t="str">
        <f>IF(AND(ISNUMBER(E2223),E2223&gt;0,ISNUMBER(F2223)),F2223/E2223-1,"")</f>
        <v/>
      </c>
      <c r="I2223" t="str" s="15">
        <v>Hold</v>
      </c>
      <c r="J2223" s="24"/>
      <c r="K2223" t="str" s="15">
        <v/>
      </c>
      <c r="L2223" s="17" t="str">
        <f>IF(AC2223="Local catalog","",IF(AG2223="Yes",IF(ISNUMBER(E2223),E2223,""),IF(I2223="Keep current",IF(ISNUMBER(E2223),E2223,""),IF(AH2223&lt;&gt;"Yes","",IF(I2223="Approve proposed",F2223,IF(AND(I2223="Use my price",AND(ISNUMBER(J2223),J2223&gt;0)),J2223,""))))))</f>
        <v/>
      </c>
      <c r="M2223" t="str" s="7">
        <f>IF(AND(AG2223="Yes",OR(I2223="Approve proposed",I2223="Use my price")),"CHECK: protected price kept current",IF(OR(I2223="Unreviewed",I2223=""),"Pending review",IF(I2223="Hold","On hold",IF(I2223="Keep current",IF(ISNUMBER(E2223),"Kept current","CHECK: no confirmed current price"),IF(AH2223&lt;&gt;"Yes","CHECK: source needs review",IF(AND(I2223="Use my price",NOT(AND(ISNUMBER(J2223),J2223&gt;0))),"CHECK: enter a price above zero",IF(NOT(OR(I2223="Approve proposed",I2223="Use my price")),"CHECK: choose a listed decision",IF(OR(NOT(ISNUMBER(L2223)),L2223&lt;=0,NOT(ISNUMBER(Y2223)),Y2223&lt;=0,X2223&gt;=1),"CHECK: price or base unavailable",IF(L2223/(Y2223*(1-X2223))-1&lt;0,"CHECK: price below local base","Ready")))))))))</f>
        <v>On hold</v>
      </c>
      <c r="N2223" s="18">
        <v>2.8</v>
      </c>
      <c r="O2223" s="19">
        <v>0.4</v>
      </c>
      <c r="Q2223" s="20" t="str">
        <f>IF(AND(ISNUMBER(L2223),ISNUMBER(Y2223),Y2223&gt;0,X2223&lt;1),ROUND(L2223/(Y2223*(1-X2223))-1,4),"")</f>
        <v/>
      </c>
      <c r="R2223" s="12">
        <v>0</v>
      </c>
      <c r="S2223" s="13">
        <f>IF(AND(ISNUMBER(E2223),E2223&gt;0,ISNUMBER(F2223)),R2223*(F2223/E2223-1)*(1-'Start Here'!$B$16),0)</f>
        <v>0</v>
      </c>
      <c r="T2223" s="17">
        <f>IF(AND(M2223="Ready",OR(I2223="Approve proposed",AND(I2223="Use my price",AND(ISNUMBER(J2223),J2223&gt;0))),ISNUMBER(L2223),E2223&gt;0),R2223*(L2223/E2223-1)*(1-'Start Here'!$B$16),0)</f>
        <v>0</v>
      </c>
      <c r="U2223" t="str" s="6">
        <v>No confirmed Local Line price/list; local calculation is reference only; Missing local vendor; Currently hidden; do not activate automatically</v>
      </c>
      <c r="V2223" t="str" s="21">
        <v>No</v>
      </c>
      <c r="W2223" t="str" s="21">
        <v>No</v>
      </c>
      <c r="X2223" s="22">
        <v>0</v>
      </c>
      <c r="Y2223" s="18">
        <v>2</v>
      </c>
      <c r="AB2223" t="str" s="6">
        <v/>
      </c>
      <c r="AC2223" t="str" s="6">
        <v>Local calculation only</v>
      </c>
      <c r="AD2223" s="23">
        <v>1157463</v>
      </c>
      <c r="AE2223" s="23">
        <v>1001264</v>
      </c>
      <c r="AF2223" t="str" s="23">
        <v>1157463:1001264:member</v>
      </c>
      <c r="AG2223" t="str" s="23">
        <v>No</v>
      </c>
      <c r="AH2223" t="str" s="23">
        <v>No</v>
      </c>
      <c r="AI2223" s="18">
        <v>0</v>
      </c>
    </row>
    <row r="2224" ht="32" customHeight="1">
      <c r="A2224" t="str" s="7">
        <v>MISSING VENDOR</v>
      </c>
      <c r="B2224" t="str" s="7">
        <v>Italian Plum</v>
      </c>
      <c r="C2224" t="str" s="7">
        <v>lb</v>
      </c>
      <c r="D2224" t="str" s="7">
        <v>Guest Basket</v>
      </c>
      <c r="E2224" s="12">
        <v>2.8</v>
      </c>
      <c r="F2224" s="13">
        <v>2.8</v>
      </c>
      <c r="G2224" s="13">
        <f>IF(AND(ISNUMBER(E2224),ISNUMBER(F2224)),F2224-E2224,"")</f>
        <v>0</v>
      </c>
      <c r="H2224" s="14">
        <f>IF(AND(ISNUMBER(E2224),E2224&gt;0,ISNUMBER(F2224)),F2224/E2224-1,"")</f>
        <v>0</v>
      </c>
      <c r="I2224" t="str" s="15">
        <v>Hold</v>
      </c>
      <c r="J2224" s="16"/>
      <c r="K2224" t="str" s="15">
        <v/>
      </c>
      <c r="L2224" s="17" t="str">
        <f>IF(AC2224="Local catalog","",IF(AG2224="Yes",IF(ISNUMBER(E2224),E2224,""),IF(I2224="Keep current",IF(ISNUMBER(E2224),E2224,""),IF(AH2224&lt;&gt;"Yes","",IF(I2224="Approve proposed",F2224,IF(AND(I2224="Use my price",AND(ISNUMBER(J2224),J2224&gt;0)),J2224,""))))))</f>
        <v/>
      </c>
      <c r="M2224" t="str" s="7">
        <f>IF(AND(AG2224="Yes",OR(I2224="Approve proposed",I2224="Use my price")),"CHECK: protected price kept current",IF(OR(I2224="Unreviewed",I2224=""),"Pending review",IF(I2224="Hold","On hold",IF(I2224="Keep current",IF(ISNUMBER(E2224),"Kept current","CHECK: no confirmed current price"),IF(AH2224&lt;&gt;"Yes","CHECK: source needs review",IF(AND(I2224="Use my price",NOT(AND(ISNUMBER(J2224),J2224&gt;0))),"CHECK: enter a price above zero",IF(NOT(OR(I2224="Approve proposed",I2224="Use my price")),"CHECK: choose a listed decision",IF(OR(NOT(ISNUMBER(L2224)),L2224&lt;=0,NOT(ISNUMBER(Y2224)),Y2224&lt;=0,X2224&gt;=1),"CHECK: price or base unavailable",IF(L2224/(Y2224*(1-X2224))-1&lt;0,"CHECK: price below local base","Ready")))))))))</f>
        <v>On hold</v>
      </c>
      <c r="N2224" s="18">
        <v>3.1</v>
      </c>
      <c r="O2224" s="19">
        <v>0.55</v>
      </c>
      <c r="P2224" s="14">
        <v>0.4</v>
      </c>
      <c r="Q2224" s="20" t="str">
        <f>IF(AND(ISNUMBER(L2224),ISNUMBER(Y2224),Y2224&gt;0,X2224&lt;1),ROUND(L2224/(Y2224*(1-X2224))-1,4),"")</f>
        <v/>
      </c>
      <c r="R2224" s="12">
        <v>0</v>
      </c>
      <c r="S2224" s="13">
        <f>IF(AND(ISNUMBER(E2224),E2224&gt;0,ISNUMBER(F2224)),R2224*(F2224/E2224-1)*(1-'Start Here'!$B$16),0)</f>
        <v>0</v>
      </c>
      <c r="T2224" s="17">
        <f>IF(AND(M2224="Ready",OR(I2224="Approve proposed",AND(I2224="Use my price",AND(ISNUMBER(J2224),J2224&gt;0))),ISNUMBER(L2224),E2224&gt;0),R2224*(L2224/E2224-1)*(1-'Start Here'!$B$16),0)</f>
        <v>0</v>
      </c>
      <c r="U2224" t="str" s="6">
        <v>Missing local vendor; Local and Local Line prices differ; Currently hidden; do not activate automatically</v>
      </c>
      <c r="V2224" t="str" s="21">
        <v>No</v>
      </c>
      <c r="W2224" t="str" s="21">
        <v>No</v>
      </c>
      <c r="X2224" s="22">
        <v>0</v>
      </c>
      <c r="Y2224" s="18">
        <v>2</v>
      </c>
      <c r="AB2224" t="str" s="6">
        <v>2026-10-01 10:41:27 UTC</v>
      </c>
      <c r="AC2224" t="str" s="6">
        <v>Local Line cache</v>
      </c>
      <c r="AD2224" s="23">
        <v>1157463</v>
      </c>
      <c r="AE2224" s="23">
        <v>1001264</v>
      </c>
      <c r="AF2224" t="str" s="23">
        <v>1157463:1001264:guest</v>
      </c>
      <c r="AG2224" t="str" s="23">
        <v>No</v>
      </c>
      <c r="AH2224" t="str" s="23">
        <v>No</v>
      </c>
      <c r="AI2224" s="18">
        <v>0</v>
      </c>
    </row>
    <row r="2225" ht="32" customHeight="1">
      <c r="A2225" t="str" s="7">
        <v>MISSING VENDOR</v>
      </c>
      <c r="B2225" t="str" s="7">
        <v>Italian Plum</v>
      </c>
      <c r="C2225" t="str" s="7">
        <v>lb</v>
      </c>
      <c r="D2225" t="str" s="7">
        <v>SNAP</v>
      </c>
      <c r="E2225" s="12">
        <v>2.8</v>
      </c>
      <c r="F2225" s="13">
        <v>2.8</v>
      </c>
      <c r="G2225" s="13">
        <f>IF(AND(ISNUMBER(E2225),ISNUMBER(F2225)),F2225-E2225,"")</f>
        <v>0</v>
      </c>
      <c r="H2225" s="14">
        <f>IF(AND(ISNUMBER(E2225),E2225&gt;0,ISNUMBER(F2225)),F2225/E2225-1,"")</f>
        <v>0</v>
      </c>
      <c r="I2225" t="str" s="15">
        <v>Keep current</v>
      </c>
      <c r="J2225" s="16"/>
      <c r="K2225" t="str" s="15">
        <v/>
      </c>
      <c r="L2225" s="17">
        <f>IF(AC2225="Local catalog","",IF(AG2225="Yes",IF(ISNUMBER(E2225),E2225,""),IF(I2225="Keep current",IF(ISNUMBER(E2225),E2225,""),IF(AH2225&lt;&gt;"Yes","",IF(I2225="Approve proposed",F2225,IF(AND(I2225="Use my price",AND(ISNUMBER(J2225),J2225&gt;0)),J2225,""))))))</f>
        <v>2.8</v>
      </c>
      <c r="M2225" t="str" s="7">
        <f>IF(AND(AG2225="Yes",OR(I2225="Approve proposed",I2225="Use my price")),"CHECK: protected price kept current",IF(OR(I2225="Unreviewed",I2225=""),"Pending review",IF(I2225="Hold","On hold",IF(I2225="Keep current",IF(ISNUMBER(E2225),"Kept current","CHECK: no confirmed current price"),IF(AH2225&lt;&gt;"Yes","CHECK: source needs review",IF(AND(I2225="Use my price",NOT(AND(ISNUMBER(J2225),J2225&gt;0))),"CHECK: enter a price above zero",IF(NOT(OR(I2225="Approve proposed",I2225="Use my price")),"CHECK: choose a listed decision",IF(OR(NOT(ISNUMBER(L2225)),L2225&lt;=0,NOT(ISNUMBER(Y2225)),Y2225&lt;=0,X2225&gt;=1),"CHECK: price or base unavailable",IF(L2225/(Y2225*(1-X2225))-1&lt;0,"CHECK: price below local base","Ready")))))))))</f>
        <v>Kept current</v>
      </c>
      <c r="N2225" s="18">
        <v>2.8</v>
      </c>
      <c r="O2225" s="19">
        <v>0.4</v>
      </c>
      <c r="P2225" s="14">
        <v>0.4</v>
      </c>
      <c r="Q2225" s="20">
        <f>IF(AND(ISNUMBER(L2225),ISNUMBER(Y2225),Y2225&gt;0,X2225&lt;1),ROUND(L2225/(Y2225*(1-X2225))-1,4),"")</f>
        <v>0.4</v>
      </c>
      <c r="R2225" s="12">
        <v>0</v>
      </c>
      <c r="S2225" s="13">
        <f>IF(AND(ISNUMBER(E2225),E2225&gt;0,ISNUMBER(F2225)),R2225*(F2225/E2225-1)*(1-'Start Here'!$B$16),0)</f>
        <v>0</v>
      </c>
      <c r="T2225" s="17">
        <f>IF(AND(M2225="Ready",OR(I2225="Approve proposed",AND(I2225="Use my price",AND(ISNUMBER(J2225),J2225&gt;0))),ISNUMBER(L2225),E2225&gt;0),R2225*(L2225/E2225-1)*(1-'Start Here'!$B$16),0)</f>
        <v>0</v>
      </c>
      <c r="U2225" t="str" s="6">
        <v>SNAP: preserve existing selling price; Missing local vendor; Currently hidden; do not activate automatically</v>
      </c>
      <c r="V2225" t="str" s="21">
        <v>No</v>
      </c>
      <c r="W2225" t="str" s="21">
        <v>No</v>
      </c>
      <c r="X2225" s="22">
        <v>0</v>
      </c>
      <c r="Y2225" s="18">
        <v>2</v>
      </c>
      <c r="AB2225" t="str" s="6">
        <v>2026-10-01 10:41:27 UTC</v>
      </c>
      <c r="AC2225" t="str" s="6">
        <v>Local Line cache</v>
      </c>
      <c r="AD2225" s="23">
        <v>1157463</v>
      </c>
      <c r="AE2225" s="23">
        <v>1001264</v>
      </c>
      <c r="AF2225" t="str" s="23">
        <v>1157463:1001264:snap</v>
      </c>
      <c r="AG2225" t="str" s="23">
        <v>Yes</v>
      </c>
      <c r="AH2225" t="str" s="23">
        <v>No</v>
      </c>
      <c r="AI2225" s="18">
        <v>0</v>
      </c>
    </row>
    <row r="2226" ht="32" customHeight="1">
      <c r="A2226" t="str" s="7">
        <v>MISSING VENDOR</v>
      </c>
      <c r="B2226" t="str" s="7">
        <v>Jeff's Rolled Oats</v>
      </c>
      <c r="C2226" t="str" s="7">
        <v>1.5 lb bag</v>
      </c>
      <c r="D2226" t="str" s="7">
        <v>Herd Share Members</v>
      </c>
      <c r="E2226" s="12">
        <v>6.3</v>
      </c>
      <c r="F2226" s="13">
        <v>6.3</v>
      </c>
      <c r="G2226" s="13">
        <f>IF(AND(ISNUMBER(E2226),ISNUMBER(F2226)),F2226-E2226,"")</f>
        <v>0</v>
      </c>
      <c r="H2226" s="14">
        <f>IF(AND(ISNUMBER(E2226),E2226&gt;0,ISNUMBER(F2226)),F2226/E2226-1,"")</f>
        <v>0</v>
      </c>
      <c r="I2226" t="str" s="15">
        <v>Hold</v>
      </c>
      <c r="J2226" s="16"/>
      <c r="K2226" t="str" s="15">
        <v/>
      </c>
      <c r="L2226" s="17" t="str">
        <f>IF(AC2226="Local catalog","",IF(AG2226="Yes",IF(ISNUMBER(E2226),E2226,""),IF(I2226="Keep current",IF(ISNUMBER(E2226),E2226,""),IF(AH2226&lt;&gt;"Yes","",IF(I2226="Approve proposed",F2226,IF(AND(I2226="Use my price",AND(ISNUMBER(J2226),J2226&gt;0)),J2226,""))))))</f>
        <v/>
      </c>
      <c r="M2226" t="str" s="7">
        <f>IF(AND(AG2226="Yes",OR(I2226="Approve proposed",I2226="Use my price")),"CHECK: protected price kept current",IF(OR(I2226="Unreviewed",I2226=""),"Pending review",IF(I2226="Hold","On hold",IF(I2226="Keep current",IF(ISNUMBER(E2226),"Kept current","CHECK: no confirmed current price"),IF(AH2226&lt;&gt;"Yes","CHECK: source needs review",IF(AND(I2226="Use my price",NOT(AND(ISNUMBER(J2226),J2226&gt;0))),"CHECK: enter a price above zero",IF(NOT(OR(I2226="Approve proposed",I2226="Use my price")),"CHECK: choose a listed decision",IF(OR(NOT(ISNUMBER(L2226)),L2226&lt;=0,NOT(ISNUMBER(Y2226)),Y2226&lt;=0,X2226&gt;=1),"CHECK: price or base unavailable",IF(L2226/(Y2226*(1-X2226))-1&lt;0,"CHECK: price below local base","Ready")))))))))</f>
        <v>On hold</v>
      </c>
      <c r="N2226" s="18">
        <v>6.3</v>
      </c>
      <c r="O2226" s="19">
        <v>0.4</v>
      </c>
      <c r="P2226" s="14">
        <v>0.4</v>
      </c>
      <c r="Q2226" s="20" t="str">
        <f>IF(AND(ISNUMBER(L2226),ISNUMBER(Y2226),Y2226&gt;0,X2226&lt;1),ROUND(L2226/(Y2226*(1-X2226))-1,4),"")</f>
        <v/>
      </c>
      <c r="R2226" s="12">
        <v>0</v>
      </c>
      <c r="S2226" s="13">
        <f>IF(AND(ISNUMBER(E2226),E2226&gt;0,ISNUMBER(F2226)),R2226*(F2226/E2226-1)*(1-'Start Here'!$B$16),0)</f>
        <v>0</v>
      </c>
      <c r="T2226" s="17">
        <f>IF(AND(M2226="Ready",OR(I2226="Approve proposed",AND(I2226="Use my price",AND(ISNUMBER(J2226),J2226&gt;0))),ISNUMBER(L2226),E2226&gt;0),R2226*(L2226/E2226-1)*(1-'Start Here'!$B$16),0)</f>
        <v>0</v>
      </c>
      <c r="U2226" t="str" s="6">
        <v>Missing local vendor</v>
      </c>
      <c r="V2226" t="str" s="21">
        <v>Yes</v>
      </c>
      <c r="W2226" t="str" s="21">
        <v>No</v>
      </c>
      <c r="X2226" s="22">
        <v>0</v>
      </c>
      <c r="Y2226" s="18">
        <v>4.5</v>
      </c>
      <c r="AB2226" t="str" s="6">
        <v>2026-10-01 10:41:27 UTC</v>
      </c>
      <c r="AC2226" t="str" s="6">
        <v>Local Line cache</v>
      </c>
      <c r="AD2226" s="23">
        <v>1143177</v>
      </c>
      <c r="AE2226" s="23">
        <v>982383</v>
      </c>
      <c r="AF2226" t="str" s="23">
        <v>1143177:982383:herdShare</v>
      </c>
      <c r="AG2226" t="str" s="23">
        <v>No</v>
      </c>
      <c r="AH2226" t="str" s="23">
        <v>No</v>
      </c>
      <c r="AI2226" s="18">
        <v>0</v>
      </c>
    </row>
    <row r="2227" ht="32" customHeight="1">
      <c r="A2227" t="str" s="7">
        <v>MISSING VENDOR</v>
      </c>
      <c r="B2227" t="str" s="7">
        <v>Jeff's Rolled Oats</v>
      </c>
      <c r="C2227" t="str" s="7">
        <v>1.5 lb bag</v>
      </c>
      <c r="D2227" t="str" s="7">
        <v>CSA Members</v>
      </c>
      <c r="G2227" s="13" t="str">
        <f>IF(AND(ISNUMBER(E2227),ISNUMBER(F2227)),F2227-E2227,"")</f>
        <v/>
      </c>
      <c r="H2227" s="14" t="str">
        <f>IF(AND(ISNUMBER(E2227),E2227&gt;0,ISNUMBER(F2227)),F2227/E2227-1,"")</f>
        <v/>
      </c>
      <c r="I2227" t="str" s="15">
        <v>Hold</v>
      </c>
      <c r="J2227" s="24"/>
      <c r="K2227" t="str" s="15">
        <v/>
      </c>
      <c r="L2227" s="17" t="str">
        <f>IF(AC2227="Local catalog","",IF(AG2227="Yes",IF(ISNUMBER(E2227),E2227,""),IF(I2227="Keep current",IF(ISNUMBER(E2227),E2227,""),IF(AH2227&lt;&gt;"Yes","",IF(I2227="Approve proposed",F2227,IF(AND(I2227="Use my price",AND(ISNUMBER(J2227),J2227&gt;0)),J2227,""))))))</f>
        <v/>
      </c>
      <c r="M2227" t="str" s="7">
        <f>IF(AND(AG2227="Yes",OR(I2227="Approve proposed",I2227="Use my price")),"CHECK: protected price kept current",IF(OR(I2227="Unreviewed",I2227=""),"Pending review",IF(I2227="Hold","On hold",IF(I2227="Keep current",IF(ISNUMBER(E2227),"Kept current","CHECK: no confirmed current price"),IF(AH2227&lt;&gt;"Yes","CHECK: source needs review",IF(AND(I2227="Use my price",NOT(AND(ISNUMBER(J2227),J2227&gt;0))),"CHECK: enter a price above zero",IF(NOT(OR(I2227="Approve proposed",I2227="Use my price")),"CHECK: choose a listed decision",IF(OR(NOT(ISNUMBER(L2227)),L2227&lt;=0,NOT(ISNUMBER(Y2227)),Y2227&lt;=0,X2227&gt;=1),"CHECK: price or base unavailable",IF(L2227/(Y2227*(1-X2227))-1&lt;0,"CHECK: price below local base","Ready")))))))))</f>
        <v>On hold</v>
      </c>
      <c r="N2227" s="18">
        <v>6.3</v>
      </c>
      <c r="O2227" s="19">
        <v>0.4</v>
      </c>
      <c r="Q2227" s="20" t="str">
        <f>IF(AND(ISNUMBER(L2227),ISNUMBER(Y2227),Y2227&gt;0,X2227&lt;1),ROUND(L2227/(Y2227*(1-X2227))-1,4),"")</f>
        <v/>
      </c>
      <c r="R2227" s="12">
        <v>0</v>
      </c>
      <c r="S2227" s="13">
        <f>IF(AND(ISNUMBER(E2227),E2227&gt;0,ISNUMBER(F2227)),R2227*(F2227/E2227-1)*(1-'Start Here'!$B$16),0)</f>
        <v>0</v>
      </c>
      <c r="T2227" s="17">
        <f>IF(AND(M2227="Ready",OR(I2227="Approve proposed",AND(I2227="Use my price",AND(ISNUMBER(J2227),J2227&gt;0))),ISNUMBER(L2227),E2227&gt;0),R2227*(L2227/E2227-1)*(1-'Start Here'!$B$16),0)</f>
        <v>0</v>
      </c>
      <c r="U2227" t="str" s="6">
        <v>No confirmed Local Line price/list; local calculation is reference only; Missing local vendor</v>
      </c>
      <c r="V2227" t="str" s="21">
        <v>Yes</v>
      </c>
      <c r="W2227" t="str" s="21">
        <v>No</v>
      </c>
      <c r="X2227" s="22">
        <v>0</v>
      </c>
      <c r="Y2227" s="18">
        <v>4.5</v>
      </c>
      <c r="AB2227" t="str" s="6">
        <v/>
      </c>
      <c r="AC2227" t="str" s="6">
        <v>Local calculation only</v>
      </c>
      <c r="AD2227" s="23">
        <v>1143177</v>
      </c>
      <c r="AE2227" s="23">
        <v>982383</v>
      </c>
      <c r="AF2227" t="str" s="23">
        <v>1143177:982383:member</v>
      </c>
      <c r="AG2227" t="str" s="23">
        <v>No</v>
      </c>
      <c r="AH2227" t="str" s="23">
        <v>No</v>
      </c>
      <c r="AI2227" s="18">
        <v>0</v>
      </c>
    </row>
    <row r="2228" ht="32" customHeight="1">
      <c r="A2228" t="str" s="7">
        <v>MISSING VENDOR</v>
      </c>
      <c r="B2228" t="str" s="7">
        <v>Jeff's Rolled Oats</v>
      </c>
      <c r="C2228" t="str" s="7">
        <v>1.5 lb bag</v>
      </c>
      <c r="D2228" t="str" s="7">
        <v>Guest Basket</v>
      </c>
      <c r="E2228" s="12">
        <v>6.3</v>
      </c>
      <c r="F2228" s="13">
        <v>6.3</v>
      </c>
      <c r="G2228" s="13">
        <f>IF(AND(ISNUMBER(E2228),ISNUMBER(F2228)),F2228-E2228,"")</f>
        <v>0</v>
      </c>
      <c r="H2228" s="14">
        <f>IF(AND(ISNUMBER(E2228),E2228&gt;0,ISNUMBER(F2228)),F2228/E2228-1,"")</f>
        <v>0</v>
      </c>
      <c r="I2228" t="str" s="15">
        <v>Hold</v>
      </c>
      <c r="J2228" s="16"/>
      <c r="K2228" t="str" s="15">
        <v/>
      </c>
      <c r="L2228" s="17" t="str">
        <f>IF(AC2228="Local catalog","",IF(AG2228="Yes",IF(ISNUMBER(E2228),E2228,""),IF(I2228="Keep current",IF(ISNUMBER(E2228),E2228,""),IF(AH2228&lt;&gt;"Yes","",IF(I2228="Approve proposed",F2228,IF(AND(I2228="Use my price",AND(ISNUMBER(J2228),J2228&gt;0)),J2228,""))))))</f>
        <v/>
      </c>
      <c r="M2228" t="str" s="7">
        <f>IF(AND(AG2228="Yes",OR(I2228="Approve proposed",I2228="Use my price")),"CHECK: protected price kept current",IF(OR(I2228="Unreviewed",I2228=""),"Pending review",IF(I2228="Hold","On hold",IF(I2228="Keep current",IF(ISNUMBER(E2228),"Kept current","CHECK: no confirmed current price"),IF(AH2228&lt;&gt;"Yes","CHECK: source needs review",IF(AND(I2228="Use my price",NOT(AND(ISNUMBER(J2228),J2228&gt;0))),"CHECK: enter a price above zero",IF(NOT(OR(I2228="Approve proposed",I2228="Use my price")),"CHECK: choose a listed decision",IF(OR(NOT(ISNUMBER(L2228)),L2228&lt;=0,NOT(ISNUMBER(Y2228)),Y2228&lt;=0,X2228&gt;=1),"CHECK: price or base unavailable",IF(L2228/(Y2228*(1-X2228))-1&lt;0,"CHECK: price below local base","Ready")))))))))</f>
        <v>On hold</v>
      </c>
      <c r="N2228" s="18">
        <v>6.98</v>
      </c>
      <c r="O2228" s="19">
        <v>0.55</v>
      </c>
      <c r="P2228" s="14">
        <v>0.4</v>
      </c>
      <c r="Q2228" s="20" t="str">
        <f>IF(AND(ISNUMBER(L2228),ISNUMBER(Y2228),Y2228&gt;0,X2228&lt;1),ROUND(L2228/(Y2228*(1-X2228))-1,4),"")</f>
        <v/>
      </c>
      <c r="R2228" s="12">
        <v>0</v>
      </c>
      <c r="S2228" s="13">
        <f>IF(AND(ISNUMBER(E2228),E2228&gt;0,ISNUMBER(F2228)),R2228*(F2228/E2228-1)*(1-'Start Here'!$B$16),0)</f>
        <v>0</v>
      </c>
      <c r="T2228" s="17">
        <f>IF(AND(M2228="Ready",OR(I2228="Approve proposed",AND(I2228="Use my price",AND(ISNUMBER(J2228),J2228&gt;0))),ISNUMBER(L2228),E2228&gt;0),R2228*(L2228/E2228-1)*(1-'Start Here'!$B$16),0)</f>
        <v>0</v>
      </c>
      <c r="U2228" t="str" s="6">
        <v>Missing local vendor; Local and Local Line prices differ</v>
      </c>
      <c r="V2228" t="str" s="21">
        <v>Yes</v>
      </c>
      <c r="W2228" t="str" s="21">
        <v>No</v>
      </c>
      <c r="X2228" s="22">
        <v>0</v>
      </c>
      <c r="Y2228" s="18">
        <v>4.5</v>
      </c>
      <c r="AB2228" t="str" s="6">
        <v>2026-10-01 10:41:27 UTC</v>
      </c>
      <c r="AC2228" t="str" s="6">
        <v>Local Line cache</v>
      </c>
      <c r="AD2228" s="23">
        <v>1143177</v>
      </c>
      <c r="AE2228" s="23">
        <v>982383</v>
      </c>
      <c r="AF2228" t="str" s="23">
        <v>1143177:982383:guest</v>
      </c>
      <c r="AG2228" t="str" s="23">
        <v>No</v>
      </c>
      <c r="AH2228" t="str" s="23">
        <v>No</v>
      </c>
      <c r="AI2228" s="18">
        <v>0</v>
      </c>
    </row>
    <row r="2229" ht="32" customHeight="1">
      <c r="A2229" t="str" s="7">
        <v>MISSING VENDOR</v>
      </c>
      <c r="B2229" t="str" s="7">
        <v>Jeff's Rolled Oats</v>
      </c>
      <c r="C2229" t="str" s="7">
        <v>1.5 lb bag</v>
      </c>
      <c r="D2229" t="str" s="7">
        <v>SNAP</v>
      </c>
      <c r="E2229" s="12">
        <v>6.3</v>
      </c>
      <c r="F2229" s="13">
        <v>6.3</v>
      </c>
      <c r="G2229" s="13">
        <f>IF(AND(ISNUMBER(E2229),ISNUMBER(F2229)),F2229-E2229,"")</f>
        <v>0</v>
      </c>
      <c r="H2229" s="14">
        <f>IF(AND(ISNUMBER(E2229),E2229&gt;0,ISNUMBER(F2229)),F2229/E2229-1,"")</f>
        <v>0</v>
      </c>
      <c r="I2229" t="str" s="15">
        <v>Keep current</v>
      </c>
      <c r="J2229" s="16"/>
      <c r="K2229" t="str" s="15">
        <v/>
      </c>
      <c r="L2229" s="17">
        <f>IF(AC2229="Local catalog","",IF(AG2229="Yes",IF(ISNUMBER(E2229),E2229,""),IF(I2229="Keep current",IF(ISNUMBER(E2229),E2229,""),IF(AH2229&lt;&gt;"Yes","",IF(I2229="Approve proposed",F2229,IF(AND(I2229="Use my price",AND(ISNUMBER(J2229),J2229&gt;0)),J2229,""))))))</f>
        <v>6.3</v>
      </c>
      <c r="M2229" t="str" s="7">
        <f>IF(AND(AG2229="Yes",OR(I2229="Approve proposed",I2229="Use my price")),"CHECK: protected price kept current",IF(OR(I2229="Unreviewed",I2229=""),"Pending review",IF(I2229="Hold","On hold",IF(I2229="Keep current",IF(ISNUMBER(E2229),"Kept current","CHECK: no confirmed current price"),IF(AH2229&lt;&gt;"Yes","CHECK: source needs review",IF(AND(I2229="Use my price",NOT(AND(ISNUMBER(J2229),J2229&gt;0))),"CHECK: enter a price above zero",IF(NOT(OR(I2229="Approve proposed",I2229="Use my price")),"CHECK: choose a listed decision",IF(OR(NOT(ISNUMBER(L2229)),L2229&lt;=0,NOT(ISNUMBER(Y2229)),Y2229&lt;=0,X2229&gt;=1),"CHECK: price or base unavailable",IF(L2229/(Y2229*(1-X2229))-1&lt;0,"CHECK: price below local base","Ready")))))))))</f>
        <v>Kept current</v>
      </c>
      <c r="N2229" s="18">
        <v>6.3</v>
      </c>
      <c r="O2229" s="19">
        <v>0.4</v>
      </c>
      <c r="P2229" s="14">
        <v>0.4</v>
      </c>
      <c r="Q2229" s="20">
        <f>IF(AND(ISNUMBER(L2229),ISNUMBER(Y2229),Y2229&gt;0,X2229&lt;1),ROUND(L2229/(Y2229*(1-X2229))-1,4),"")</f>
        <v>0.4</v>
      </c>
      <c r="R2229" s="12">
        <v>0</v>
      </c>
      <c r="S2229" s="13">
        <f>IF(AND(ISNUMBER(E2229),E2229&gt;0,ISNUMBER(F2229)),R2229*(F2229/E2229-1)*(1-'Start Here'!$B$16),0)</f>
        <v>0</v>
      </c>
      <c r="T2229" s="17">
        <f>IF(AND(M2229="Ready",OR(I2229="Approve proposed",AND(I2229="Use my price",AND(ISNUMBER(J2229),J2229&gt;0))),ISNUMBER(L2229),E2229&gt;0),R2229*(L2229/E2229-1)*(1-'Start Here'!$B$16),0)</f>
        <v>0</v>
      </c>
      <c r="U2229" t="str" s="6">
        <v>SNAP: preserve existing selling price; Missing local vendor</v>
      </c>
      <c r="V2229" t="str" s="21">
        <v>Yes</v>
      </c>
      <c r="W2229" t="str" s="21">
        <v>No</v>
      </c>
      <c r="X2229" s="22">
        <v>0</v>
      </c>
      <c r="Y2229" s="18">
        <v>4.5</v>
      </c>
      <c r="AB2229" t="str" s="6">
        <v>2026-10-01 10:41:27 UTC</v>
      </c>
      <c r="AC2229" t="str" s="6">
        <v>Local Line cache</v>
      </c>
      <c r="AD2229" s="23">
        <v>1143177</v>
      </c>
      <c r="AE2229" s="23">
        <v>982383</v>
      </c>
      <c r="AF2229" t="str" s="23">
        <v>1143177:982383:snap</v>
      </c>
      <c r="AG2229" t="str" s="23">
        <v>Yes</v>
      </c>
      <c r="AH2229" t="str" s="23">
        <v>No</v>
      </c>
      <c r="AI2229" s="18">
        <v>0</v>
      </c>
    </row>
    <row r="2230" ht="32" customHeight="1">
      <c r="A2230" t="str" s="7">
        <v>MISSING VENDOR</v>
      </c>
      <c r="B2230" t="str" s="7">
        <v>Kiwi Berries</v>
      </c>
      <c r="C2230" t="str" s="7">
        <v>1/2 pt</v>
      </c>
      <c r="D2230" t="str" s="7">
        <v>Herd Share Members</v>
      </c>
      <c r="E2230" s="12">
        <v>7</v>
      </c>
      <c r="F2230" s="13">
        <v>7</v>
      </c>
      <c r="G2230" s="13">
        <f>IF(AND(ISNUMBER(E2230),ISNUMBER(F2230)),F2230-E2230,"")</f>
        <v>0</v>
      </c>
      <c r="H2230" s="14">
        <f>IF(AND(ISNUMBER(E2230),E2230&gt;0,ISNUMBER(F2230)),F2230/E2230-1,"")</f>
        <v>0</v>
      </c>
      <c r="I2230" t="str" s="15">
        <v>Hold</v>
      </c>
      <c r="J2230" s="16"/>
      <c r="K2230" t="str" s="15">
        <v/>
      </c>
      <c r="L2230" s="17" t="str">
        <f>IF(AC2230="Local catalog","",IF(AG2230="Yes",IF(ISNUMBER(E2230),E2230,""),IF(I2230="Keep current",IF(ISNUMBER(E2230),E2230,""),IF(AH2230&lt;&gt;"Yes","",IF(I2230="Approve proposed",F2230,IF(AND(I2230="Use my price",AND(ISNUMBER(J2230),J2230&gt;0)),J2230,""))))))</f>
        <v/>
      </c>
      <c r="M2230" t="str" s="7">
        <f>IF(AND(AG2230="Yes",OR(I2230="Approve proposed",I2230="Use my price")),"CHECK: protected price kept current",IF(OR(I2230="Unreviewed",I2230=""),"Pending review",IF(I2230="Hold","On hold",IF(I2230="Keep current",IF(ISNUMBER(E2230),"Kept current","CHECK: no confirmed current price"),IF(AH2230&lt;&gt;"Yes","CHECK: source needs review",IF(AND(I2230="Use my price",NOT(AND(ISNUMBER(J2230),J2230&gt;0))),"CHECK: enter a price above zero",IF(NOT(OR(I2230="Approve proposed",I2230="Use my price")),"CHECK: choose a listed decision",IF(OR(NOT(ISNUMBER(L2230)),L2230&lt;=0,NOT(ISNUMBER(Y2230)),Y2230&lt;=0,X2230&gt;=1),"CHECK: price or base unavailable",IF(L2230/(Y2230*(1-X2230))-1&lt;0,"CHECK: price below local base","Ready")))))))))</f>
        <v>On hold</v>
      </c>
      <c r="N2230" s="18">
        <v>7</v>
      </c>
      <c r="O2230" s="19">
        <v>0.4</v>
      </c>
      <c r="P2230" s="14">
        <v>0.4</v>
      </c>
      <c r="Q2230" s="20" t="str">
        <f>IF(AND(ISNUMBER(L2230),ISNUMBER(Y2230),Y2230&gt;0,X2230&lt;1),ROUND(L2230/(Y2230*(1-X2230))-1,4),"")</f>
        <v/>
      </c>
      <c r="R2230" s="12">
        <v>0</v>
      </c>
      <c r="S2230" s="13">
        <f>IF(AND(ISNUMBER(E2230),E2230&gt;0,ISNUMBER(F2230)),R2230*(F2230/E2230-1)*(1-'Start Here'!$B$16),0)</f>
        <v>0</v>
      </c>
      <c r="T2230" s="17">
        <f>IF(AND(M2230="Ready",OR(I2230="Approve proposed",AND(I2230="Use my price",AND(ISNUMBER(J2230),J2230&gt;0))),ISNUMBER(L2230),E2230&gt;0),R2230*(L2230/E2230-1)*(1-'Start Here'!$B$16),0)</f>
        <v>0</v>
      </c>
      <c r="U2230" t="str" s="6">
        <v>Missing local vendor</v>
      </c>
      <c r="V2230" t="str" s="21">
        <v>Yes</v>
      </c>
      <c r="W2230" t="str" s="21">
        <v>No</v>
      </c>
      <c r="X2230" s="22">
        <v>0</v>
      </c>
      <c r="Y2230" s="18">
        <v>5</v>
      </c>
      <c r="AB2230" t="str" s="6">
        <v>2026-10-01 10:41:27 UTC</v>
      </c>
      <c r="AC2230" t="str" s="6">
        <v>Local Line cache</v>
      </c>
      <c r="AD2230" s="23">
        <v>1163512</v>
      </c>
      <c r="AE2230" s="23">
        <v>1011063</v>
      </c>
      <c r="AF2230" t="str" s="23">
        <v>1163512:1011063:herdShare</v>
      </c>
      <c r="AG2230" t="str" s="23">
        <v>No</v>
      </c>
      <c r="AH2230" t="str" s="23">
        <v>No</v>
      </c>
      <c r="AI2230" s="18">
        <v>0</v>
      </c>
    </row>
    <row r="2231" ht="32" customHeight="1">
      <c r="A2231" t="str" s="7">
        <v>MISSING VENDOR</v>
      </c>
      <c r="B2231" t="str" s="7">
        <v>Kiwi Berries</v>
      </c>
      <c r="C2231" t="str" s="7">
        <v>1/2 pt</v>
      </c>
      <c r="D2231" t="str" s="7">
        <v>CSA Members</v>
      </c>
      <c r="G2231" s="13" t="str">
        <f>IF(AND(ISNUMBER(E2231),ISNUMBER(F2231)),F2231-E2231,"")</f>
        <v/>
      </c>
      <c r="H2231" s="14" t="str">
        <f>IF(AND(ISNUMBER(E2231),E2231&gt;0,ISNUMBER(F2231)),F2231/E2231-1,"")</f>
        <v/>
      </c>
      <c r="I2231" t="str" s="15">
        <v>Hold</v>
      </c>
      <c r="J2231" s="24"/>
      <c r="K2231" t="str" s="15">
        <v/>
      </c>
      <c r="L2231" s="17" t="str">
        <f>IF(AC2231="Local catalog","",IF(AG2231="Yes",IF(ISNUMBER(E2231),E2231,""),IF(I2231="Keep current",IF(ISNUMBER(E2231),E2231,""),IF(AH2231&lt;&gt;"Yes","",IF(I2231="Approve proposed",F2231,IF(AND(I2231="Use my price",AND(ISNUMBER(J2231),J2231&gt;0)),J2231,""))))))</f>
        <v/>
      </c>
      <c r="M2231" t="str" s="7">
        <f>IF(AND(AG2231="Yes",OR(I2231="Approve proposed",I2231="Use my price")),"CHECK: protected price kept current",IF(OR(I2231="Unreviewed",I2231=""),"Pending review",IF(I2231="Hold","On hold",IF(I2231="Keep current",IF(ISNUMBER(E2231),"Kept current","CHECK: no confirmed current price"),IF(AH2231&lt;&gt;"Yes","CHECK: source needs review",IF(AND(I2231="Use my price",NOT(AND(ISNUMBER(J2231),J2231&gt;0))),"CHECK: enter a price above zero",IF(NOT(OR(I2231="Approve proposed",I2231="Use my price")),"CHECK: choose a listed decision",IF(OR(NOT(ISNUMBER(L2231)),L2231&lt;=0,NOT(ISNUMBER(Y2231)),Y2231&lt;=0,X2231&gt;=1),"CHECK: price or base unavailable",IF(L2231/(Y2231*(1-X2231))-1&lt;0,"CHECK: price below local base","Ready")))))))))</f>
        <v>On hold</v>
      </c>
      <c r="N2231" s="18">
        <v>7</v>
      </c>
      <c r="O2231" s="19">
        <v>0.4</v>
      </c>
      <c r="Q2231" s="20" t="str">
        <f>IF(AND(ISNUMBER(L2231),ISNUMBER(Y2231),Y2231&gt;0,X2231&lt;1),ROUND(L2231/(Y2231*(1-X2231))-1,4),"")</f>
        <v/>
      </c>
      <c r="R2231" s="12">
        <v>0</v>
      </c>
      <c r="S2231" s="13">
        <f>IF(AND(ISNUMBER(E2231),E2231&gt;0,ISNUMBER(F2231)),R2231*(F2231/E2231-1)*(1-'Start Here'!$B$16),0)</f>
        <v>0</v>
      </c>
      <c r="T2231" s="17">
        <f>IF(AND(M2231="Ready",OR(I2231="Approve proposed",AND(I2231="Use my price",AND(ISNUMBER(J2231),J2231&gt;0))),ISNUMBER(L2231),E2231&gt;0),R2231*(L2231/E2231-1)*(1-'Start Here'!$B$16),0)</f>
        <v>0</v>
      </c>
      <c r="U2231" t="str" s="6">
        <v>No confirmed Local Line price/list; local calculation is reference only; Missing local vendor</v>
      </c>
      <c r="V2231" t="str" s="21">
        <v>Yes</v>
      </c>
      <c r="W2231" t="str" s="21">
        <v>No</v>
      </c>
      <c r="X2231" s="22">
        <v>0</v>
      </c>
      <c r="Y2231" s="18">
        <v>5</v>
      </c>
      <c r="AB2231" t="str" s="6">
        <v/>
      </c>
      <c r="AC2231" t="str" s="6">
        <v>Local calculation only</v>
      </c>
      <c r="AD2231" s="23">
        <v>1163512</v>
      </c>
      <c r="AE2231" s="23">
        <v>1011063</v>
      </c>
      <c r="AF2231" t="str" s="23">
        <v>1163512:1011063:member</v>
      </c>
      <c r="AG2231" t="str" s="23">
        <v>No</v>
      </c>
      <c r="AH2231" t="str" s="23">
        <v>No</v>
      </c>
      <c r="AI2231" s="18">
        <v>0</v>
      </c>
    </row>
    <row r="2232" ht="32" customHeight="1">
      <c r="A2232" t="str" s="7">
        <v>MISSING VENDOR</v>
      </c>
      <c r="B2232" t="str" s="7">
        <v>Kiwi Berries</v>
      </c>
      <c r="C2232" t="str" s="7">
        <v>1/2 pt</v>
      </c>
      <c r="D2232" t="str" s="7">
        <v>Guest Basket</v>
      </c>
      <c r="E2232" s="12">
        <v>7</v>
      </c>
      <c r="F2232" s="13">
        <v>7</v>
      </c>
      <c r="G2232" s="13">
        <f>IF(AND(ISNUMBER(E2232),ISNUMBER(F2232)),F2232-E2232,"")</f>
        <v>0</v>
      </c>
      <c r="H2232" s="14">
        <f>IF(AND(ISNUMBER(E2232),E2232&gt;0,ISNUMBER(F2232)),F2232/E2232-1,"")</f>
        <v>0</v>
      </c>
      <c r="I2232" t="str" s="15">
        <v>Hold</v>
      </c>
      <c r="J2232" s="16"/>
      <c r="K2232" t="str" s="15">
        <v/>
      </c>
      <c r="L2232" s="17" t="str">
        <f>IF(AC2232="Local catalog","",IF(AG2232="Yes",IF(ISNUMBER(E2232),E2232,""),IF(I2232="Keep current",IF(ISNUMBER(E2232),E2232,""),IF(AH2232&lt;&gt;"Yes","",IF(I2232="Approve proposed",F2232,IF(AND(I2232="Use my price",AND(ISNUMBER(J2232),J2232&gt;0)),J2232,""))))))</f>
        <v/>
      </c>
      <c r="M2232" t="str" s="7">
        <f>IF(AND(AG2232="Yes",OR(I2232="Approve proposed",I2232="Use my price")),"CHECK: protected price kept current",IF(OR(I2232="Unreviewed",I2232=""),"Pending review",IF(I2232="Hold","On hold",IF(I2232="Keep current",IF(ISNUMBER(E2232),"Kept current","CHECK: no confirmed current price"),IF(AH2232&lt;&gt;"Yes","CHECK: source needs review",IF(AND(I2232="Use my price",NOT(AND(ISNUMBER(J2232),J2232&gt;0))),"CHECK: enter a price above zero",IF(NOT(OR(I2232="Approve proposed",I2232="Use my price")),"CHECK: choose a listed decision",IF(OR(NOT(ISNUMBER(L2232)),L2232&lt;=0,NOT(ISNUMBER(Y2232)),Y2232&lt;=0,X2232&gt;=1),"CHECK: price or base unavailable",IF(L2232/(Y2232*(1-X2232))-1&lt;0,"CHECK: price below local base","Ready")))))))))</f>
        <v>On hold</v>
      </c>
      <c r="N2232" s="18">
        <v>7.75</v>
      </c>
      <c r="O2232" s="19">
        <v>0.55</v>
      </c>
      <c r="P2232" s="14">
        <v>0.4</v>
      </c>
      <c r="Q2232" s="20" t="str">
        <f>IF(AND(ISNUMBER(L2232),ISNUMBER(Y2232),Y2232&gt;0,X2232&lt;1),ROUND(L2232/(Y2232*(1-X2232))-1,4),"")</f>
        <v/>
      </c>
      <c r="R2232" s="12">
        <v>0</v>
      </c>
      <c r="S2232" s="13">
        <f>IF(AND(ISNUMBER(E2232),E2232&gt;0,ISNUMBER(F2232)),R2232*(F2232/E2232-1)*(1-'Start Here'!$B$16),0)</f>
        <v>0</v>
      </c>
      <c r="T2232" s="17">
        <f>IF(AND(M2232="Ready",OR(I2232="Approve proposed",AND(I2232="Use my price",AND(ISNUMBER(J2232),J2232&gt;0))),ISNUMBER(L2232),E2232&gt;0),R2232*(L2232/E2232-1)*(1-'Start Here'!$B$16),0)</f>
        <v>0</v>
      </c>
      <c r="U2232" t="str" s="6">
        <v>Missing local vendor; Local and Local Line prices differ</v>
      </c>
      <c r="V2232" t="str" s="21">
        <v>Yes</v>
      </c>
      <c r="W2232" t="str" s="21">
        <v>No</v>
      </c>
      <c r="X2232" s="22">
        <v>0</v>
      </c>
      <c r="Y2232" s="18">
        <v>5</v>
      </c>
      <c r="AB2232" t="str" s="6">
        <v>2026-10-01 10:41:27 UTC</v>
      </c>
      <c r="AC2232" t="str" s="6">
        <v>Local Line cache</v>
      </c>
      <c r="AD2232" s="23">
        <v>1163512</v>
      </c>
      <c r="AE2232" s="23">
        <v>1011063</v>
      </c>
      <c r="AF2232" t="str" s="23">
        <v>1163512:1011063:guest</v>
      </c>
      <c r="AG2232" t="str" s="23">
        <v>No</v>
      </c>
      <c r="AH2232" t="str" s="23">
        <v>No</v>
      </c>
      <c r="AI2232" s="18">
        <v>0</v>
      </c>
    </row>
    <row r="2233" ht="32" customHeight="1">
      <c r="A2233" t="str" s="7">
        <v>MISSING VENDOR</v>
      </c>
      <c r="B2233" t="str" s="7">
        <v>Kiwi Berries</v>
      </c>
      <c r="C2233" t="str" s="7">
        <v>1/2 pt</v>
      </c>
      <c r="D2233" t="str" s="7">
        <v>SNAP</v>
      </c>
      <c r="E2233" s="12">
        <v>7</v>
      </c>
      <c r="F2233" s="13">
        <v>7</v>
      </c>
      <c r="G2233" s="13">
        <f>IF(AND(ISNUMBER(E2233),ISNUMBER(F2233)),F2233-E2233,"")</f>
        <v>0</v>
      </c>
      <c r="H2233" s="14">
        <f>IF(AND(ISNUMBER(E2233),E2233&gt;0,ISNUMBER(F2233)),F2233/E2233-1,"")</f>
        <v>0</v>
      </c>
      <c r="I2233" t="str" s="15">
        <v>Keep current</v>
      </c>
      <c r="J2233" s="16"/>
      <c r="K2233" t="str" s="15">
        <v/>
      </c>
      <c r="L2233" s="17">
        <f>IF(AC2233="Local catalog","",IF(AG2233="Yes",IF(ISNUMBER(E2233),E2233,""),IF(I2233="Keep current",IF(ISNUMBER(E2233),E2233,""),IF(AH2233&lt;&gt;"Yes","",IF(I2233="Approve proposed",F2233,IF(AND(I2233="Use my price",AND(ISNUMBER(J2233),J2233&gt;0)),J2233,""))))))</f>
        <v>7</v>
      </c>
      <c r="M2233" t="str" s="7">
        <f>IF(AND(AG2233="Yes",OR(I2233="Approve proposed",I2233="Use my price")),"CHECK: protected price kept current",IF(OR(I2233="Unreviewed",I2233=""),"Pending review",IF(I2233="Hold","On hold",IF(I2233="Keep current",IF(ISNUMBER(E2233),"Kept current","CHECK: no confirmed current price"),IF(AH2233&lt;&gt;"Yes","CHECK: source needs review",IF(AND(I2233="Use my price",NOT(AND(ISNUMBER(J2233),J2233&gt;0))),"CHECK: enter a price above zero",IF(NOT(OR(I2233="Approve proposed",I2233="Use my price")),"CHECK: choose a listed decision",IF(OR(NOT(ISNUMBER(L2233)),L2233&lt;=0,NOT(ISNUMBER(Y2233)),Y2233&lt;=0,X2233&gt;=1),"CHECK: price or base unavailable",IF(L2233/(Y2233*(1-X2233))-1&lt;0,"CHECK: price below local base","Ready")))))))))</f>
        <v>Kept current</v>
      </c>
      <c r="N2233" s="18">
        <v>7</v>
      </c>
      <c r="O2233" s="19">
        <v>0.4</v>
      </c>
      <c r="P2233" s="14">
        <v>0.4</v>
      </c>
      <c r="Q2233" s="20">
        <f>IF(AND(ISNUMBER(L2233),ISNUMBER(Y2233),Y2233&gt;0,X2233&lt;1),ROUND(L2233/(Y2233*(1-X2233))-1,4),"")</f>
        <v>0.4</v>
      </c>
      <c r="R2233" s="12">
        <v>0</v>
      </c>
      <c r="S2233" s="13">
        <f>IF(AND(ISNUMBER(E2233),E2233&gt;0,ISNUMBER(F2233)),R2233*(F2233/E2233-1)*(1-'Start Here'!$B$16),0)</f>
        <v>0</v>
      </c>
      <c r="T2233" s="17">
        <f>IF(AND(M2233="Ready",OR(I2233="Approve proposed",AND(I2233="Use my price",AND(ISNUMBER(J2233),J2233&gt;0))),ISNUMBER(L2233),E2233&gt;0),R2233*(L2233/E2233-1)*(1-'Start Here'!$B$16),0)</f>
        <v>0</v>
      </c>
      <c r="U2233" t="str" s="6">
        <v>SNAP: preserve existing selling price; Missing local vendor</v>
      </c>
      <c r="V2233" t="str" s="21">
        <v>Yes</v>
      </c>
      <c r="W2233" t="str" s="21">
        <v>No</v>
      </c>
      <c r="X2233" s="22">
        <v>0</v>
      </c>
      <c r="Y2233" s="18">
        <v>5</v>
      </c>
      <c r="AB2233" t="str" s="6">
        <v>2026-10-01 10:41:27 UTC</v>
      </c>
      <c r="AC2233" t="str" s="6">
        <v>Local Line cache</v>
      </c>
      <c r="AD2233" s="23">
        <v>1163512</v>
      </c>
      <c r="AE2233" s="23">
        <v>1011063</v>
      </c>
      <c r="AF2233" t="str" s="23">
        <v>1163512:1011063:snap</v>
      </c>
      <c r="AG2233" t="str" s="23">
        <v>Yes</v>
      </c>
      <c r="AH2233" t="str" s="23">
        <v>No</v>
      </c>
      <c r="AI2233" s="18">
        <v>0</v>
      </c>
    </row>
    <row r="2234" ht="32" customHeight="1">
      <c r="A2234" t="str" s="7">
        <v>MISSING VENDOR</v>
      </c>
      <c r="B2234" t="str" s="7">
        <v>Kohlrabi Purple or Green</v>
      </c>
      <c r="C2234" t="str" s="7">
        <v>1 bunch</v>
      </c>
      <c r="D2234" t="str" s="7">
        <v>Herd Share Members</v>
      </c>
      <c r="E2234" s="12">
        <v>3.02</v>
      </c>
      <c r="F2234" s="13">
        <v>3.02</v>
      </c>
      <c r="G2234" s="13">
        <f>IF(AND(ISNUMBER(E2234),ISNUMBER(F2234)),F2234-E2234,"")</f>
        <v>0</v>
      </c>
      <c r="H2234" s="14">
        <f>IF(AND(ISNUMBER(E2234),E2234&gt;0,ISNUMBER(F2234)),F2234/E2234-1,"")</f>
        <v>0</v>
      </c>
      <c r="I2234" t="str" s="15">
        <v>Hold</v>
      </c>
      <c r="J2234" s="16"/>
      <c r="K2234" t="str" s="15">
        <v/>
      </c>
      <c r="L2234" s="17" t="str">
        <f>IF(AC2234="Local catalog","",IF(AG2234="Yes",IF(ISNUMBER(E2234),E2234,""),IF(I2234="Keep current",IF(ISNUMBER(E2234),E2234,""),IF(AH2234&lt;&gt;"Yes","",IF(I2234="Approve proposed",F2234,IF(AND(I2234="Use my price",AND(ISNUMBER(J2234),J2234&gt;0)),J2234,""))))))</f>
        <v/>
      </c>
      <c r="M2234" t="str" s="7">
        <f>IF(AND(AG2234="Yes",OR(I2234="Approve proposed",I2234="Use my price")),"CHECK: protected price kept current",IF(OR(I2234="Unreviewed",I2234=""),"Pending review",IF(I2234="Hold","On hold",IF(I2234="Keep current",IF(ISNUMBER(E2234),"Kept current","CHECK: no confirmed current price"),IF(AH2234&lt;&gt;"Yes","CHECK: source needs review",IF(AND(I2234="Use my price",NOT(AND(ISNUMBER(J2234),J2234&gt;0))),"CHECK: enter a price above zero",IF(NOT(OR(I2234="Approve proposed",I2234="Use my price")),"CHECK: choose a listed decision",IF(OR(NOT(ISNUMBER(L2234)),L2234&lt;=0,NOT(ISNUMBER(Y2234)),Y2234&lt;=0,X2234&gt;=1),"CHECK: price or base unavailable",IF(L2234/(Y2234*(1-X2234))-1&lt;0,"CHECK: price below local base","Ready")))))))))</f>
        <v>On hold</v>
      </c>
      <c r="N2234" s="18">
        <v>3.15</v>
      </c>
      <c r="O2234" s="19">
        <v>0.4</v>
      </c>
      <c r="P2234" s="14">
        <v>0.3422</v>
      </c>
      <c r="Q2234" s="20" t="str">
        <f>IF(AND(ISNUMBER(L2234),ISNUMBER(Y2234),Y2234&gt;0,X2234&lt;1),ROUND(L2234/(Y2234*(1-X2234))-1,4),"")</f>
        <v/>
      </c>
      <c r="R2234" s="12">
        <v>0</v>
      </c>
      <c r="S2234" s="13">
        <f>IF(AND(ISNUMBER(E2234),E2234&gt;0,ISNUMBER(F2234)),R2234*(F2234/E2234-1)*(1-'Start Here'!$B$16),0)</f>
        <v>0</v>
      </c>
      <c r="T2234" s="17">
        <f>IF(AND(M2234="Ready",OR(I2234="Approve proposed",AND(I2234="Use my price",AND(ISNUMBER(J2234),J2234&gt;0))),ISNUMBER(L2234),E2234&gt;0),R2234*(L2234/E2234-1)*(1-'Start Here'!$B$16),0)</f>
        <v>0</v>
      </c>
      <c r="U2234" t="str" s="6">
        <v>Missing local vendor; Local and Local Line prices differ; Currently hidden; do not activate automatically</v>
      </c>
      <c r="V2234" t="str" s="21">
        <v>No</v>
      </c>
      <c r="W2234" t="str" s="21">
        <v>No</v>
      </c>
      <c r="X2234" s="22">
        <v>0</v>
      </c>
      <c r="Y2234" s="18">
        <v>2.25</v>
      </c>
      <c r="AB2234" t="str" s="6">
        <v>2026-06-06 10:41:50 UTC</v>
      </c>
      <c r="AC2234" t="str" s="6">
        <v>Local Line cache</v>
      </c>
      <c r="AD2234" s="23">
        <v>805952</v>
      </c>
      <c r="AE2234" s="23">
        <v>527012</v>
      </c>
      <c r="AF2234" t="str" s="23">
        <v>805952:527012:herdShare</v>
      </c>
      <c r="AG2234" t="str" s="23">
        <v>No</v>
      </c>
      <c r="AH2234" t="str" s="23">
        <v>No</v>
      </c>
      <c r="AI2234" s="18">
        <v>0</v>
      </c>
    </row>
    <row r="2235" ht="32" customHeight="1">
      <c r="A2235" t="str" s="7">
        <v>MISSING VENDOR</v>
      </c>
      <c r="B2235" t="str" s="7">
        <v>Kohlrabi Purple or Green</v>
      </c>
      <c r="C2235" t="str" s="7">
        <v>1 bunch</v>
      </c>
      <c r="D2235" t="str" s="7">
        <v>CSA Members</v>
      </c>
      <c r="E2235" s="12">
        <v>3.02</v>
      </c>
      <c r="F2235" s="13">
        <v>3.02</v>
      </c>
      <c r="G2235" s="13">
        <f>IF(AND(ISNUMBER(E2235),ISNUMBER(F2235)),F2235-E2235,"")</f>
        <v>0</v>
      </c>
      <c r="H2235" s="14">
        <f>IF(AND(ISNUMBER(E2235),E2235&gt;0,ISNUMBER(F2235)),F2235/E2235-1,"")</f>
        <v>0</v>
      </c>
      <c r="I2235" t="str" s="15">
        <v>Hold</v>
      </c>
      <c r="J2235" s="16"/>
      <c r="K2235" t="str" s="15">
        <v/>
      </c>
      <c r="L2235" s="17" t="str">
        <f>IF(AC2235="Local catalog","",IF(AG2235="Yes",IF(ISNUMBER(E2235),E2235,""),IF(I2235="Keep current",IF(ISNUMBER(E2235),E2235,""),IF(AH2235&lt;&gt;"Yes","",IF(I2235="Approve proposed",F2235,IF(AND(I2235="Use my price",AND(ISNUMBER(J2235),J2235&gt;0)),J2235,""))))))</f>
        <v/>
      </c>
      <c r="M2235" t="str" s="7">
        <f>IF(AND(AG2235="Yes",OR(I2235="Approve proposed",I2235="Use my price")),"CHECK: protected price kept current",IF(OR(I2235="Unreviewed",I2235=""),"Pending review",IF(I2235="Hold","On hold",IF(I2235="Keep current",IF(ISNUMBER(E2235),"Kept current","CHECK: no confirmed current price"),IF(AH2235&lt;&gt;"Yes","CHECK: source needs review",IF(AND(I2235="Use my price",NOT(AND(ISNUMBER(J2235),J2235&gt;0))),"CHECK: enter a price above zero",IF(NOT(OR(I2235="Approve proposed",I2235="Use my price")),"CHECK: choose a listed decision",IF(OR(NOT(ISNUMBER(L2235)),L2235&lt;=0,NOT(ISNUMBER(Y2235)),Y2235&lt;=0,X2235&gt;=1),"CHECK: price or base unavailable",IF(L2235/(Y2235*(1-X2235))-1&lt;0,"CHECK: price below local base","Ready")))))))))</f>
        <v>On hold</v>
      </c>
      <c r="N2235" s="18">
        <v>3.15</v>
      </c>
      <c r="O2235" s="19">
        <v>0.4</v>
      </c>
      <c r="P2235" s="14">
        <v>0.3422</v>
      </c>
      <c r="Q2235" s="20" t="str">
        <f>IF(AND(ISNUMBER(L2235),ISNUMBER(Y2235),Y2235&gt;0,X2235&lt;1),ROUND(L2235/(Y2235*(1-X2235))-1,4),"")</f>
        <v/>
      </c>
      <c r="R2235" s="12">
        <v>0</v>
      </c>
      <c r="S2235" s="13">
        <f>IF(AND(ISNUMBER(E2235),E2235&gt;0,ISNUMBER(F2235)),R2235*(F2235/E2235-1)*(1-'Start Here'!$B$16),0)</f>
        <v>0</v>
      </c>
      <c r="T2235" s="17">
        <f>IF(AND(M2235="Ready",OR(I2235="Approve proposed",AND(I2235="Use my price",AND(ISNUMBER(J2235),J2235&gt;0))),ISNUMBER(L2235),E2235&gt;0),R2235*(L2235/E2235-1)*(1-'Start Here'!$B$16),0)</f>
        <v>0</v>
      </c>
      <c r="U2235" t="str" s="6">
        <v>Missing local vendor; Local and Local Line prices differ; Currently hidden; do not activate automatically</v>
      </c>
      <c r="V2235" t="str" s="21">
        <v>No</v>
      </c>
      <c r="W2235" t="str" s="21">
        <v>No</v>
      </c>
      <c r="X2235" s="22">
        <v>0</v>
      </c>
      <c r="Y2235" s="18">
        <v>2.25</v>
      </c>
      <c r="AB2235" t="str" s="6">
        <v>2026-06-06 10:41:50 UTC</v>
      </c>
      <c r="AC2235" t="str" s="6">
        <v>Local Line cache</v>
      </c>
      <c r="AD2235" s="23">
        <v>805952</v>
      </c>
      <c r="AE2235" s="23">
        <v>527012</v>
      </c>
      <c r="AF2235" t="str" s="23">
        <v>805952:527012:member</v>
      </c>
      <c r="AG2235" t="str" s="23">
        <v>No</v>
      </c>
      <c r="AH2235" t="str" s="23">
        <v>No</v>
      </c>
      <c r="AI2235" s="18">
        <v>0</v>
      </c>
    </row>
    <row r="2236" ht="32" customHeight="1">
      <c r="A2236" t="str" s="7">
        <v>MISSING VENDOR</v>
      </c>
      <c r="B2236" t="str" s="7">
        <v>Kohlrabi Purple or Green</v>
      </c>
      <c r="C2236" t="str" s="7">
        <v>1 bunch</v>
      </c>
      <c r="D2236" t="str" s="7">
        <v>Guest Basket</v>
      </c>
      <c r="E2236" s="12">
        <v>3.15</v>
      </c>
      <c r="F2236" s="13">
        <v>3.15</v>
      </c>
      <c r="G2236" s="13">
        <f>IF(AND(ISNUMBER(E2236),ISNUMBER(F2236)),F2236-E2236,"")</f>
        <v>0</v>
      </c>
      <c r="H2236" s="14">
        <f>IF(AND(ISNUMBER(E2236),E2236&gt;0,ISNUMBER(F2236)),F2236/E2236-1,"")</f>
        <v>0</v>
      </c>
      <c r="I2236" t="str" s="15">
        <v>Hold</v>
      </c>
      <c r="J2236" s="16"/>
      <c r="K2236" t="str" s="15">
        <v/>
      </c>
      <c r="L2236" s="17" t="str">
        <f>IF(AC2236="Local catalog","",IF(AG2236="Yes",IF(ISNUMBER(E2236),E2236,""),IF(I2236="Keep current",IF(ISNUMBER(E2236),E2236,""),IF(AH2236&lt;&gt;"Yes","",IF(I2236="Approve proposed",F2236,IF(AND(I2236="Use my price",AND(ISNUMBER(J2236),J2236&gt;0)),J2236,""))))))</f>
        <v/>
      </c>
      <c r="M2236" t="str" s="7">
        <f>IF(AND(AG2236="Yes",OR(I2236="Approve proposed",I2236="Use my price")),"CHECK: protected price kept current",IF(OR(I2236="Unreviewed",I2236=""),"Pending review",IF(I2236="Hold","On hold",IF(I2236="Keep current",IF(ISNUMBER(E2236),"Kept current","CHECK: no confirmed current price"),IF(AH2236&lt;&gt;"Yes","CHECK: source needs review",IF(AND(I2236="Use my price",NOT(AND(ISNUMBER(J2236),J2236&gt;0))),"CHECK: enter a price above zero",IF(NOT(OR(I2236="Approve proposed",I2236="Use my price")),"CHECK: choose a listed decision",IF(OR(NOT(ISNUMBER(L2236)),L2236&lt;=0,NOT(ISNUMBER(Y2236)),Y2236&lt;=0,X2236&gt;=1),"CHECK: price or base unavailable",IF(L2236/(Y2236*(1-X2236))-1&lt;0,"CHECK: price below local base","Ready")))))))))</f>
        <v>On hold</v>
      </c>
      <c r="N2236" s="18">
        <v>3.49</v>
      </c>
      <c r="O2236" s="19">
        <v>0.55</v>
      </c>
      <c r="P2236" s="14">
        <v>0.4</v>
      </c>
      <c r="Q2236" s="20" t="str">
        <f>IF(AND(ISNUMBER(L2236),ISNUMBER(Y2236),Y2236&gt;0,X2236&lt;1),ROUND(L2236/(Y2236*(1-X2236))-1,4),"")</f>
        <v/>
      </c>
      <c r="R2236" s="12">
        <v>0</v>
      </c>
      <c r="S2236" s="13">
        <f>IF(AND(ISNUMBER(E2236),E2236&gt;0,ISNUMBER(F2236)),R2236*(F2236/E2236-1)*(1-'Start Here'!$B$16),0)</f>
        <v>0</v>
      </c>
      <c r="T2236" s="17">
        <f>IF(AND(M2236="Ready",OR(I2236="Approve proposed",AND(I2236="Use my price",AND(ISNUMBER(J2236),J2236&gt;0))),ISNUMBER(L2236),E2236&gt;0),R2236*(L2236/E2236-1)*(1-'Start Here'!$B$16),0)</f>
        <v>0</v>
      </c>
      <c r="U2236" t="str" s="6">
        <v>Missing local vendor; Local and Local Line prices differ; Currently hidden; do not activate automatically</v>
      </c>
      <c r="V2236" t="str" s="21">
        <v>No</v>
      </c>
      <c r="W2236" t="str" s="21">
        <v>No</v>
      </c>
      <c r="X2236" s="22">
        <v>0</v>
      </c>
      <c r="Y2236" s="18">
        <v>2.25</v>
      </c>
      <c r="AB2236" t="str" s="6">
        <v>2026-06-06 10:41:50 UTC</v>
      </c>
      <c r="AC2236" t="str" s="6">
        <v>Local Line cache</v>
      </c>
      <c r="AD2236" s="23">
        <v>805952</v>
      </c>
      <c r="AE2236" s="23">
        <v>527012</v>
      </c>
      <c r="AF2236" t="str" s="23">
        <v>805952:527012:guest</v>
      </c>
      <c r="AG2236" t="str" s="23">
        <v>No</v>
      </c>
      <c r="AH2236" t="str" s="23">
        <v>No</v>
      </c>
      <c r="AI2236" s="18">
        <v>0</v>
      </c>
    </row>
    <row r="2237" ht="32" customHeight="1">
      <c r="A2237" t="str" s="7">
        <v>MISSING VENDOR</v>
      </c>
      <c r="B2237" t="str" s="7">
        <v>Kohlrabi Purple or Green</v>
      </c>
      <c r="C2237" t="str" s="7">
        <v>1 bunch</v>
      </c>
      <c r="D2237" t="str" s="7">
        <v>SNAP</v>
      </c>
      <c r="E2237" s="12">
        <v>3.02</v>
      </c>
      <c r="F2237" s="13">
        <v>3.02</v>
      </c>
      <c r="G2237" s="13">
        <f>IF(AND(ISNUMBER(E2237),ISNUMBER(F2237)),F2237-E2237,"")</f>
        <v>0</v>
      </c>
      <c r="H2237" s="14">
        <f>IF(AND(ISNUMBER(E2237),E2237&gt;0,ISNUMBER(F2237)),F2237/E2237-1,"")</f>
        <v>0</v>
      </c>
      <c r="I2237" t="str" s="15">
        <v>Keep current</v>
      </c>
      <c r="J2237" s="16"/>
      <c r="K2237" t="str" s="15">
        <v/>
      </c>
      <c r="L2237" s="17">
        <f>IF(AC2237="Local catalog","",IF(AG2237="Yes",IF(ISNUMBER(E2237),E2237,""),IF(I2237="Keep current",IF(ISNUMBER(E2237),E2237,""),IF(AH2237&lt;&gt;"Yes","",IF(I2237="Approve proposed",F2237,IF(AND(I2237="Use my price",AND(ISNUMBER(J2237),J2237&gt;0)),J2237,""))))))</f>
        <v>3.02</v>
      </c>
      <c r="M2237" t="str" s="7">
        <f>IF(AND(AG2237="Yes",OR(I2237="Approve proposed",I2237="Use my price")),"CHECK: protected price kept current",IF(OR(I2237="Unreviewed",I2237=""),"Pending review",IF(I2237="Hold","On hold",IF(I2237="Keep current",IF(ISNUMBER(E2237),"Kept current","CHECK: no confirmed current price"),IF(AH2237&lt;&gt;"Yes","CHECK: source needs review",IF(AND(I2237="Use my price",NOT(AND(ISNUMBER(J2237),J2237&gt;0))),"CHECK: enter a price above zero",IF(NOT(OR(I2237="Approve proposed",I2237="Use my price")),"CHECK: choose a listed decision",IF(OR(NOT(ISNUMBER(L2237)),L2237&lt;=0,NOT(ISNUMBER(Y2237)),Y2237&lt;=0,X2237&gt;=1),"CHECK: price or base unavailable",IF(L2237/(Y2237*(1-X2237))-1&lt;0,"CHECK: price below local base","Ready")))))))))</f>
        <v>Kept current</v>
      </c>
      <c r="N2237" s="18">
        <v>3.15</v>
      </c>
      <c r="O2237" s="19">
        <v>0.4</v>
      </c>
      <c r="P2237" s="14">
        <v>0.3422</v>
      </c>
      <c r="Q2237" s="20">
        <f>IF(AND(ISNUMBER(L2237),ISNUMBER(Y2237),Y2237&gt;0,X2237&lt;1),ROUND(L2237/(Y2237*(1-X2237))-1,4),"")</f>
        <v>0.3422</v>
      </c>
      <c r="R2237" s="12">
        <v>0</v>
      </c>
      <c r="S2237" s="13">
        <f>IF(AND(ISNUMBER(E2237),E2237&gt;0,ISNUMBER(F2237)),R2237*(F2237/E2237-1)*(1-'Start Here'!$B$16),0)</f>
        <v>0</v>
      </c>
      <c r="T2237" s="17">
        <f>IF(AND(M2237="Ready",OR(I2237="Approve proposed",AND(I2237="Use my price",AND(ISNUMBER(J2237),J2237&gt;0))),ISNUMBER(L2237),E2237&gt;0),R2237*(L2237/E2237-1)*(1-'Start Here'!$B$16),0)</f>
        <v>0</v>
      </c>
      <c r="U2237" t="str" s="6">
        <v>SNAP: preserve existing selling price; Missing local vendor; Local and Local Line prices differ; Currently hidden; do not activate automatically</v>
      </c>
      <c r="V2237" t="str" s="21">
        <v>No</v>
      </c>
      <c r="W2237" t="str" s="21">
        <v>No</v>
      </c>
      <c r="X2237" s="22">
        <v>0</v>
      </c>
      <c r="Y2237" s="18">
        <v>2.25</v>
      </c>
      <c r="AB2237" t="str" s="6">
        <v>2026-06-06 10:41:50 UTC</v>
      </c>
      <c r="AC2237" t="str" s="6">
        <v>Local Line cache</v>
      </c>
      <c r="AD2237" s="23">
        <v>805952</v>
      </c>
      <c r="AE2237" s="23">
        <v>527012</v>
      </c>
      <c r="AF2237" t="str" s="23">
        <v>805952:527012:snap</v>
      </c>
      <c r="AG2237" t="str" s="23">
        <v>Yes</v>
      </c>
      <c r="AH2237" t="str" s="23">
        <v>No</v>
      </c>
      <c r="AI2237" s="18">
        <v>0</v>
      </c>
    </row>
    <row r="2238" ht="32" customHeight="1">
      <c r="A2238" t="str" s="7">
        <v>MISSING VENDOR</v>
      </c>
      <c r="B2238" t="str" s="7">
        <v>Levitate Elixirs-Spiced Cranberry Orange &amp; Vanilla</v>
      </c>
      <c r="C2238" t="str" s="7">
        <v>750 ml / 25.4 fl oz ea</v>
      </c>
      <c r="D2238" t="str" s="7">
        <v>Herd Share Members</v>
      </c>
      <c r="E2238" s="12">
        <v>40</v>
      </c>
      <c r="F2238" s="13">
        <v>40</v>
      </c>
      <c r="G2238" s="13">
        <f>IF(AND(ISNUMBER(E2238),ISNUMBER(F2238)),F2238-E2238,"")</f>
        <v>0</v>
      </c>
      <c r="H2238" s="14">
        <f>IF(AND(ISNUMBER(E2238),E2238&gt;0,ISNUMBER(F2238)),F2238/E2238-1,"")</f>
        <v>0</v>
      </c>
      <c r="I2238" t="str" s="15">
        <v>Hold</v>
      </c>
      <c r="J2238" s="16"/>
      <c r="K2238" t="str" s="15">
        <v/>
      </c>
      <c r="L2238" s="17" t="str">
        <f>IF(AC2238="Local catalog","",IF(AG2238="Yes",IF(ISNUMBER(E2238),E2238,""),IF(I2238="Keep current",IF(ISNUMBER(E2238),E2238,""),IF(AH2238&lt;&gt;"Yes","",IF(I2238="Approve proposed",F2238,IF(AND(I2238="Use my price",AND(ISNUMBER(J2238),J2238&gt;0)),J2238,""))))))</f>
        <v/>
      </c>
      <c r="M2238" t="str" s="7">
        <f>IF(AND(AG2238="Yes",OR(I2238="Approve proposed",I2238="Use my price")),"CHECK: protected price kept current",IF(OR(I2238="Unreviewed",I2238=""),"Pending review",IF(I2238="Hold","On hold",IF(I2238="Keep current",IF(ISNUMBER(E2238),"Kept current","CHECK: no confirmed current price"),IF(AH2238&lt;&gt;"Yes","CHECK: source needs review",IF(AND(I2238="Use my price",NOT(AND(ISNUMBER(J2238),J2238&gt;0))),"CHECK: enter a price above zero",IF(NOT(OR(I2238="Approve proposed",I2238="Use my price")),"CHECK: choose a listed decision",IF(OR(NOT(ISNUMBER(L2238)),L2238&lt;=0,NOT(ISNUMBER(Y2238)),Y2238&lt;=0,X2238&gt;=1),"CHECK: price or base unavailable",IF(L2238/(Y2238*(1-X2238))-1&lt;0,"CHECK: price below local base","Ready")))))))))</f>
        <v>On hold</v>
      </c>
      <c r="N2238" s="18">
        <v>35</v>
      </c>
      <c r="O2238" s="19">
        <v>0.4</v>
      </c>
      <c r="P2238" s="14">
        <v>0.6</v>
      </c>
      <c r="Q2238" s="20" t="str">
        <f>IF(AND(ISNUMBER(L2238),ISNUMBER(Y2238),Y2238&gt;0,X2238&lt;1),ROUND(L2238/(Y2238*(1-X2238))-1,4),"")</f>
        <v/>
      </c>
      <c r="R2238" s="12">
        <v>0</v>
      </c>
      <c r="S2238" s="13">
        <f>IF(AND(ISNUMBER(E2238),E2238&gt;0,ISNUMBER(F2238)),R2238*(F2238/E2238-1)*(1-'Start Here'!$B$16),0)</f>
        <v>0</v>
      </c>
      <c r="T2238" s="17">
        <f>IF(AND(M2238="Ready",OR(I2238="Approve proposed",AND(I2238="Use my price",AND(ISNUMBER(J2238),J2238&gt;0))),ISNUMBER(L2238),E2238&gt;0),R2238*(L2238/E2238-1)*(1-'Start Here'!$B$16),0)</f>
        <v>0</v>
      </c>
      <c r="U2238" t="str" s="6">
        <v>Missing local vendor; Local and Local Line prices differ</v>
      </c>
      <c r="V2238" t="str" s="21">
        <v>Yes</v>
      </c>
      <c r="W2238" t="str" s="21">
        <v>No</v>
      </c>
      <c r="X2238" s="22">
        <v>0</v>
      </c>
      <c r="Y2238" s="18">
        <v>25</v>
      </c>
      <c r="AB2238" t="str" s="6">
        <v>2026-10-01 10:41:27 UTC</v>
      </c>
      <c r="AC2238" t="str" s="6">
        <v>Local Line cache</v>
      </c>
      <c r="AD2238" s="23">
        <v>1151478</v>
      </c>
      <c r="AE2238" s="23">
        <v>993255</v>
      </c>
      <c r="AF2238" t="str" s="23">
        <v>1151478:993255:herdShare</v>
      </c>
      <c r="AG2238" t="str" s="23">
        <v>No</v>
      </c>
      <c r="AH2238" t="str" s="23">
        <v>No</v>
      </c>
      <c r="AI2238" s="18">
        <v>0</v>
      </c>
    </row>
    <row r="2239" ht="32" customHeight="1">
      <c r="A2239" t="str" s="7">
        <v>MISSING VENDOR</v>
      </c>
      <c r="B2239" t="str" s="7">
        <v>Levitate Elixirs-Spiced Cranberry Orange &amp; Vanilla</v>
      </c>
      <c r="C2239" t="str" s="7">
        <v>750 ml / 25.4 fl oz ea</v>
      </c>
      <c r="D2239" t="str" s="7">
        <v>CSA Members</v>
      </c>
      <c r="E2239" s="12">
        <v>40</v>
      </c>
      <c r="F2239" s="13">
        <v>40</v>
      </c>
      <c r="G2239" s="13">
        <f>IF(AND(ISNUMBER(E2239),ISNUMBER(F2239)),F2239-E2239,"")</f>
        <v>0</v>
      </c>
      <c r="H2239" s="14">
        <f>IF(AND(ISNUMBER(E2239),E2239&gt;0,ISNUMBER(F2239)),F2239/E2239-1,"")</f>
        <v>0</v>
      </c>
      <c r="I2239" t="str" s="15">
        <v>Hold</v>
      </c>
      <c r="J2239" s="16"/>
      <c r="K2239" t="str" s="15">
        <v/>
      </c>
      <c r="L2239" s="17" t="str">
        <f>IF(AC2239="Local catalog","",IF(AG2239="Yes",IF(ISNUMBER(E2239),E2239,""),IF(I2239="Keep current",IF(ISNUMBER(E2239),E2239,""),IF(AH2239&lt;&gt;"Yes","",IF(I2239="Approve proposed",F2239,IF(AND(I2239="Use my price",AND(ISNUMBER(J2239),J2239&gt;0)),J2239,""))))))</f>
        <v/>
      </c>
      <c r="M2239" t="str" s="7">
        <f>IF(AND(AG2239="Yes",OR(I2239="Approve proposed",I2239="Use my price")),"CHECK: protected price kept current",IF(OR(I2239="Unreviewed",I2239=""),"Pending review",IF(I2239="Hold","On hold",IF(I2239="Keep current",IF(ISNUMBER(E2239),"Kept current","CHECK: no confirmed current price"),IF(AH2239&lt;&gt;"Yes","CHECK: source needs review",IF(AND(I2239="Use my price",NOT(AND(ISNUMBER(J2239),J2239&gt;0))),"CHECK: enter a price above zero",IF(NOT(OR(I2239="Approve proposed",I2239="Use my price")),"CHECK: choose a listed decision",IF(OR(NOT(ISNUMBER(L2239)),L2239&lt;=0,NOT(ISNUMBER(Y2239)),Y2239&lt;=0,X2239&gt;=1),"CHECK: price or base unavailable",IF(L2239/(Y2239*(1-X2239))-1&lt;0,"CHECK: price below local base","Ready")))))))))</f>
        <v>On hold</v>
      </c>
      <c r="N2239" s="18">
        <v>35</v>
      </c>
      <c r="O2239" s="19">
        <v>0.4</v>
      </c>
      <c r="P2239" s="14">
        <v>0.6</v>
      </c>
      <c r="Q2239" s="20" t="str">
        <f>IF(AND(ISNUMBER(L2239),ISNUMBER(Y2239),Y2239&gt;0,X2239&lt;1),ROUND(L2239/(Y2239*(1-X2239))-1,4),"")</f>
        <v/>
      </c>
      <c r="R2239" s="12">
        <v>0</v>
      </c>
      <c r="S2239" s="13">
        <f>IF(AND(ISNUMBER(E2239),E2239&gt;0,ISNUMBER(F2239)),R2239*(F2239/E2239-1)*(1-'Start Here'!$B$16),0)</f>
        <v>0</v>
      </c>
      <c r="T2239" s="17">
        <f>IF(AND(M2239="Ready",OR(I2239="Approve proposed",AND(I2239="Use my price",AND(ISNUMBER(J2239),J2239&gt;0))),ISNUMBER(L2239),E2239&gt;0),R2239*(L2239/E2239-1)*(1-'Start Here'!$B$16),0)</f>
        <v>0</v>
      </c>
      <c r="U2239" t="str" s="6">
        <v>Missing local vendor; Local and Local Line prices differ</v>
      </c>
      <c r="V2239" t="str" s="21">
        <v>Yes</v>
      </c>
      <c r="W2239" t="str" s="21">
        <v>No</v>
      </c>
      <c r="X2239" s="22">
        <v>0</v>
      </c>
      <c r="Y2239" s="18">
        <v>25</v>
      </c>
      <c r="AB2239" t="str" s="6">
        <v>2026-10-01 10:41:27 UTC</v>
      </c>
      <c r="AC2239" t="str" s="6">
        <v>Local Line cache</v>
      </c>
      <c r="AD2239" s="23">
        <v>1151478</v>
      </c>
      <c r="AE2239" s="23">
        <v>993255</v>
      </c>
      <c r="AF2239" t="str" s="23">
        <v>1151478:993255:member</v>
      </c>
      <c r="AG2239" t="str" s="23">
        <v>No</v>
      </c>
      <c r="AH2239" t="str" s="23">
        <v>No</v>
      </c>
      <c r="AI2239" s="18">
        <v>0</v>
      </c>
    </row>
    <row r="2240" ht="32" customHeight="1">
      <c r="A2240" t="str" s="7">
        <v>MISSING VENDOR</v>
      </c>
      <c r="B2240" t="str" s="7">
        <v>Levitate Elixirs-Spiced Cranberry Orange &amp; Vanilla</v>
      </c>
      <c r="C2240" t="str" s="7">
        <v>750 ml / 25.4 fl oz ea</v>
      </c>
      <c r="D2240" t="str" s="7">
        <v>Guest Basket</v>
      </c>
      <c r="E2240" s="12">
        <v>40</v>
      </c>
      <c r="F2240" s="13">
        <v>40</v>
      </c>
      <c r="G2240" s="13">
        <f>IF(AND(ISNUMBER(E2240),ISNUMBER(F2240)),F2240-E2240,"")</f>
        <v>0</v>
      </c>
      <c r="H2240" s="14">
        <f>IF(AND(ISNUMBER(E2240),E2240&gt;0,ISNUMBER(F2240)),F2240/E2240-1,"")</f>
        <v>0</v>
      </c>
      <c r="I2240" t="str" s="15">
        <v>Hold</v>
      </c>
      <c r="J2240" s="16"/>
      <c r="K2240" t="str" s="15">
        <v/>
      </c>
      <c r="L2240" s="17" t="str">
        <f>IF(AC2240="Local catalog","",IF(AG2240="Yes",IF(ISNUMBER(E2240),E2240,""),IF(I2240="Keep current",IF(ISNUMBER(E2240),E2240,""),IF(AH2240&lt;&gt;"Yes","",IF(I2240="Approve proposed",F2240,IF(AND(I2240="Use my price",AND(ISNUMBER(J2240),J2240&gt;0)),J2240,""))))))</f>
        <v/>
      </c>
      <c r="M2240" t="str" s="7">
        <f>IF(AND(AG2240="Yes",OR(I2240="Approve proposed",I2240="Use my price")),"CHECK: protected price kept current",IF(OR(I2240="Unreviewed",I2240=""),"Pending review",IF(I2240="Hold","On hold",IF(I2240="Keep current",IF(ISNUMBER(E2240),"Kept current","CHECK: no confirmed current price"),IF(AH2240&lt;&gt;"Yes","CHECK: source needs review",IF(AND(I2240="Use my price",NOT(AND(ISNUMBER(J2240),J2240&gt;0))),"CHECK: enter a price above zero",IF(NOT(OR(I2240="Approve proposed",I2240="Use my price")),"CHECK: choose a listed decision",IF(OR(NOT(ISNUMBER(L2240)),L2240&lt;=0,NOT(ISNUMBER(Y2240)),Y2240&lt;=0,X2240&gt;=1),"CHECK: price or base unavailable",IF(L2240/(Y2240*(1-X2240))-1&lt;0,"CHECK: price below local base","Ready")))))))))</f>
        <v>On hold</v>
      </c>
      <c r="N2240" s="18">
        <v>38.75</v>
      </c>
      <c r="O2240" s="19">
        <v>0.55</v>
      </c>
      <c r="P2240" s="14">
        <v>0.6</v>
      </c>
      <c r="Q2240" s="20" t="str">
        <f>IF(AND(ISNUMBER(L2240),ISNUMBER(Y2240),Y2240&gt;0,X2240&lt;1),ROUND(L2240/(Y2240*(1-X2240))-1,4),"")</f>
        <v/>
      </c>
      <c r="R2240" s="12">
        <v>0</v>
      </c>
      <c r="S2240" s="13">
        <f>IF(AND(ISNUMBER(E2240),E2240&gt;0,ISNUMBER(F2240)),R2240*(F2240/E2240-1)*(1-'Start Here'!$B$16),0)</f>
        <v>0</v>
      </c>
      <c r="T2240" s="17">
        <f>IF(AND(M2240="Ready",OR(I2240="Approve proposed",AND(I2240="Use my price",AND(ISNUMBER(J2240),J2240&gt;0))),ISNUMBER(L2240),E2240&gt;0),R2240*(L2240/E2240-1)*(1-'Start Here'!$B$16),0)</f>
        <v>0</v>
      </c>
      <c r="U2240" t="str" s="6">
        <v>Missing local vendor; Local and Local Line prices differ</v>
      </c>
      <c r="V2240" t="str" s="21">
        <v>Yes</v>
      </c>
      <c r="W2240" t="str" s="21">
        <v>No</v>
      </c>
      <c r="X2240" s="22">
        <v>0</v>
      </c>
      <c r="Y2240" s="18">
        <v>25</v>
      </c>
      <c r="AB2240" t="str" s="6">
        <v>2026-10-01 10:41:27 UTC</v>
      </c>
      <c r="AC2240" t="str" s="6">
        <v>Local Line cache</v>
      </c>
      <c r="AD2240" s="23">
        <v>1151478</v>
      </c>
      <c r="AE2240" s="23">
        <v>993255</v>
      </c>
      <c r="AF2240" t="str" s="23">
        <v>1151478:993255:guest</v>
      </c>
      <c r="AG2240" t="str" s="23">
        <v>No</v>
      </c>
      <c r="AH2240" t="str" s="23">
        <v>No</v>
      </c>
      <c r="AI2240" s="18">
        <v>0</v>
      </c>
    </row>
    <row r="2241" ht="32" customHeight="1">
      <c r="A2241" t="str" s="7">
        <v>MISSING VENDOR</v>
      </c>
      <c r="B2241" t="str" s="7">
        <v>Levitate Elixirs-Spiced Cranberry Orange &amp; Vanilla</v>
      </c>
      <c r="C2241" t="str" s="7">
        <v>750 ml / 25.4 fl oz ea</v>
      </c>
      <c r="D2241" t="str" s="7">
        <v>SNAP</v>
      </c>
      <c r="G2241" s="13" t="str">
        <f>IF(AND(ISNUMBER(E2241),ISNUMBER(F2241)),F2241-E2241,"")</f>
        <v/>
      </c>
      <c r="H2241" s="14" t="str">
        <f>IF(AND(ISNUMBER(E2241),E2241&gt;0,ISNUMBER(F2241)),F2241/E2241-1,"")</f>
        <v/>
      </c>
      <c r="I2241" t="str" s="15">
        <v>Hold</v>
      </c>
      <c r="J2241" s="24"/>
      <c r="K2241" t="str" s="15">
        <v/>
      </c>
      <c r="L2241" s="17" t="str">
        <f>IF(AC2241="Local catalog","",IF(AG2241="Yes",IF(ISNUMBER(E2241),E2241,""),IF(I2241="Keep current",IF(ISNUMBER(E2241),E2241,""),IF(AH2241&lt;&gt;"Yes","",IF(I2241="Approve proposed",F2241,IF(AND(I2241="Use my price",AND(ISNUMBER(J2241),J2241&gt;0)),J2241,""))))))</f>
        <v/>
      </c>
      <c r="M2241" t="str" s="7">
        <f>IF(AND(AG2241="Yes",OR(I2241="Approve proposed",I2241="Use my price")),"CHECK: protected price kept current",IF(OR(I2241="Unreviewed",I2241=""),"Pending review",IF(I2241="Hold","On hold",IF(I2241="Keep current",IF(ISNUMBER(E2241),"Kept current","CHECK: no confirmed current price"),IF(AH2241&lt;&gt;"Yes","CHECK: source needs review",IF(AND(I2241="Use my price",NOT(AND(ISNUMBER(J2241),J2241&gt;0))),"CHECK: enter a price above zero",IF(NOT(OR(I2241="Approve proposed",I2241="Use my price")),"CHECK: choose a listed decision",IF(OR(NOT(ISNUMBER(L2241)),L2241&lt;=0,NOT(ISNUMBER(Y2241)),Y2241&lt;=0,X2241&gt;=1),"CHECK: price or base unavailable",IF(L2241/(Y2241*(1-X2241))-1&lt;0,"CHECK: price below local base","Ready")))))))))</f>
        <v>On hold</v>
      </c>
      <c r="N2241" s="18">
        <v>35</v>
      </c>
      <c r="O2241" s="19">
        <v>0.4</v>
      </c>
      <c r="Q2241" s="20" t="str">
        <f>IF(AND(ISNUMBER(L2241),ISNUMBER(Y2241),Y2241&gt;0,X2241&lt;1),ROUND(L2241/(Y2241*(1-X2241))-1,4),"")</f>
        <v/>
      </c>
      <c r="R2241" s="12">
        <v>0</v>
      </c>
      <c r="S2241" s="13">
        <f>IF(AND(ISNUMBER(E2241),E2241&gt;0,ISNUMBER(F2241)),R2241*(F2241/E2241-1)*(1-'Start Here'!$B$16),0)</f>
        <v>0</v>
      </c>
      <c r="T2241" s="17">
        <f>IF(AND(M2241="Ready",OR(I2241="Approve proposed",AND(I2241="Use my price",AND(ISNUMBER(J2241),J2241&gt;0))),ISNUMBER(L2241),E2241&gt;0),R2241*(L2241/E2241-1)*(1-'Start Here'!$B$16),0)</f>
        <v>0</v>
      </c>
      <c r="U2241" t="str" s="6">
        <v>SNAP: preserve existing selling price; No confirmed Local Line price/list; local calculation is reference only; Missing local vendor</v>
      </c>
      <c r="V2241" t="str" s="21">
        <v>Yes</v>
      </c>
      <c r="W2241" t="str" s="21">
        <v>No</v>
      </c>
      <c r="X2241" s="22">
        <v>0</v>
      </c>
      <c r="Y2241" s="18">
        <v>25</v>
      </c>
      <c r="AB2241" t="str" s="6">
        <v/>
      </c>
      <c r="AC2241" t="str" s="6">
        <v>Local calculation only</v>
      </c>
      <c r="AD2241" s="23">
        <v>1151478</v>
      </c>
      <c r="AE2241" s="23">
        <v>993255</v>
      </c>
      <c r="AF2241" t="str" s="23">
        <v>1151478:993255:snap</v>
      </c>
      <c r="AG2241" t="str" s="23">
        <v>Yes</v>
      </c>
      <c r="AH2241" t="str" s="23">
        <v>No</v>
      </c>
      <c r="AI2241" s="18">
        <v>0</v>
      </c>
    </row>
    <row r="2242" ht="32" customHeight="1">
      <c r="A2242" t="str" s="7">
        <v>MISSING VENDOR</v>
      </c>
      <c r="B2242" t="str" s="7">
        <v>Levitate Elixirs-Spiced Pineapple &amp; Coconut</v>
      </c>
      <c r="C2242" t="str" s="7">
        <v>750 ml / 25.4 fl oz ea</v>
      </c>
      <c r="D2242" t="str" s="7">
        <v>Herd Share Members</v>
      </c>
      <c r="E2242" s="12">
        <v>40</v>
      </c>
      <c r="F2242" s="13">
        <v>40</v>
      </c>
      <c r="G2242" s="13">
        <f>IF(AND(ISNUMBER(E2242),ISNUMBER(F2242)),F2242-E2242,"")</f>
        <v>0</v>
      </c>
      <c r="H2242" s="14">
        <f>IF(AND(ISNUMBER(E2242),E2242&gt;0,ISNUMBER(F2242)),F2242/E2242-1,"")</f>
        <v>0</v>
      </c>
      <c r="I2242" t="str" s="15">
        <v>Hold</v>
      </c>
      <c r="J2242" s="16"/>
      <c r="K2242" t="str" s="15">
        <v/>
      </c>
      <c r="L2242" s="17" t="str">
        <f>IF(AC2242="Local catalog","",IF(AG2242="Yes",IF(ISNUMBER(E2242),E2242,""),IF(I2242="Keep current",IF(ISNUMBER(E2242),E2242,""),IF(AH2242&lt;&gt;"Yes","",IF(I2242="Approve proposed",F2242,IF(AND(I2242="Use my price",AND(ISNUMBER(J2242),J2242&gt;0)),J2242,""))))))</f>
        <v/>
      </c>
      <c r="M2242" t="str" s="7">
        <f>IF(AND(AG2242="Yes",OR(I2242="Approve proposed",I2242="Use my price")),"CHECK: protected price kept current",IF(OR(I2242="Unreviewed",I2242=""),"Pending review",IF(I2242="Hold","On hold",IF(I2242="Keep current",IF(ISNUMBER(E2242),"Kept current","CHECK: no confirmed current price"),IF(AH2242&lt;&gt;"Yes","CHECK: source needs review",IF(AND(I2242="Use my price",NOT(AND(ISNUMBER(J2242),J2242&gt;0))),"CHECK: enter a price above zero",IF(NOT(OR(I2242="Approve proposed",I2242="Use my price")),"CHECK: choose a listed decision",IF(OR(NOT(ISNUMBER(L2242)),L2242&lt;=0,NOT(ISNUMBER(Y2242)),Y2242&lt;=0,X2242&gt;=1),"CHECK: price or base unavailable",IF(L2242/(Y2242*(1-X2242))-1&lt;0,"CHECK: price below local base","Ready")))))))))</f>
        <v>On hold</v>
      </c>
      <c r="N2242" s="18">
        <v>35</v>
      </c>
      <c r="O2242" s="19">
        <v>0.4</v>
      </c>
      <c r="P2242" s="14">
        <v>0.6</v>
      </c>
      <c r="Q2242" s="20" t="str">
        <f>IF(AND(ISNUMBER(L2242),ISNUMBER(Y2242),Y2242&gt;0,X2242&lt;1),ROUND(L2242/(Y2242*(1-X2242))-1,4),"")</f>
        <v/>
      </c>
      <c r="R2242" s="12">
        <v>0</v>
      </c>
      <c r="S2242" s="13">
        <f>IF(AND(ISNUMBER(E2242),E2242&gt;0,ISNUMBER(F2242)),R2242*(F2242/E2242-1)*(1-'Start Here'!$B$16),0)</f>
        <v>0</v>
      </c>
      <c r="T2242" s="17">
        <f>IF(AND(M2242="Ready",OR(I2242="Approve proposed",AND(I2242="Use my price",AND(ISNUMBER(J2242),J2242&gt;0))),ISNUMBER(L2242),E2242&gt;0),R2242*(L2242/E2242-1)*(1-'Start Here'!$B$16),0)</f>
        <v>0</v>
      </c>
      <c r="U2242" t="str" s="6">
        <v>Missing local vendor; Local and Local Line prices differ</v>
      </c>
      <c r="V2242" t="str" s="21">
        <v>Yes</v>
      </c>
      <c r="W2242" t="str" s="21">
        <v>No</v>
      </c>
      <c r="X2242" s="22">
        <v>0</v>
      </c>
      <c r="Y2242" s="18">
        <v>25</v>
      </c>
      <c r="AB2242" t="str" s="6">
        <v>2026-10-01 10:41:27 UTC</v>
      </c>
      <c r="AC2242" t="str" s="6">
        <v>Local Line cache</v>
      </c>
      <c r="AD2242" s="23">
        <v>1151475</v>
      </c>
      <c r="AE2242" s="23">
        <v>993252</v>
      </c>
      <c r="AF2242" t="str" s="23">
        <v>1151475:993252:herdShare</v>
      </c>
      <c r="AG2242" t="str" s="23">
        <v>No</v>
      </c>
      <c r="AH2242" t="str" s="23">
        <v>No</v>
      </c>
      <c r="AI2242" s="18">
        <v>0</v>
      </c>
    </row>
    <row r="2243" ht="32" customHeight="1">
      <c r="A2243" t="str" s="7">
        <v>MISSING VENDOR</v>
      </c>
      <c r="B2243" t="str" s="7">
        <v>Levitate Elixirs-Spiced Pineapple &amp; Coconut</v>
      </c>
      <c r="C2243" t="str" s="7">
        <v>750 ml / 25.4 fl oz ea</v>
      </c>
      <c r="D2243" t="str" s="7">
        <v>CSA Members</v>
      </c>
      <c r="E2243" s="12">
        <v>40</v>
      </c>
      <c r="F2243" s="13">
        <v>40</v>
      </c>
      <c r="G2243" s="13">
        <f>IF(AND(ISNUMBER(E2243),ISNUMBER(F2243)),F2243-E2243,"")</f>
        <v>0</v>
      </c>
      <c r="H2243" s="14">
        <f>IF(AND(ISNUMBER(E2243),E2243&gt;0,ISNUMBER(F2243)),F2243/E2243-1,"")</f>
        <v>0</v>
      </c>
      <c r="I2243" t="str" s="15">
        <v>Hold</v>
      </c>
      <c r="J2243" s="16"/>
      <c r="K2243" t="str" s="15">
        <v/>
      </c>
      <c r="L2243" s="17" t="str">
        <f>IF(AC2243="Local catalog","",IF(AG2243="Yes",IF(ISNUMBER(E2243),E2243,""),IF(I2243="Keep current",IF(ISNUMBER(E2243),E2243,""),IF(AH2243&lt;&gt;"Yes","",IF(I2243="Approve proposed",F2243,IF(AND(I2243="Use my price",AND(ISNUMBER(J2243),J2243&gt;0)),J2243,""))))))</f>
        <v/>
      </c>
      <c r="M2243" t="str" s="7">
        <f>IF(AND(AG2243="Yes",OR(I2243="Approve proposed",I2243="Use my price")),"CHECK: protected price kept current",IF(OR(I2243="Unreviewed",I2243=""),"Pending review",IF(I2243="Hold","On hold",IF(I2243="Keep current",IF(ISNUMBER(E2243),"Kept current","CHECK: no confirmed current price"),IF(AH2243&lt;&gt;"Yes","CHECK: source needs review",IF(AND(I2243="Use my price",NOT(AND(ISNUMBER(J2243),J2243&gt;0))),"CHECK: enter a price above zero",IF(NOT(OR(I2243="Approve proposed",I2243="Use my price")),"CHECK: choose a listed decision",IF(OR(NOT(ISNUMBER(L2243)),L2243&lt;=0,NOT(ISNUMBER(Y2243)),Y2243&lt;=0,X2243&gt;=1),"CHECK: price or base unavailable",IF(L2243/(Y2243*(1-X2243))-1&lt;0,"CHECK: price below local base","Ready")))))))))</f>
        <v>On hold</v>
      </c>
      <c r="N2243" s="18">
        <v>35</v>
      </c>
      <c r="O2243" s="19">
        <v>0.4</v>
      </c>
      <c r="P2243" s="14">
        <v>0.6</v>
      </c>
      <c r="Q2243" s="20" t="str">
        <f>IF(AND(ISNUMBER(L2243),ISNUMBER(Y2243),Y2243&gt;0,X2243&lt;1),ROUND(L2243/(Y2243*(1-X2243))-1,4),"")</f>
        <v/>
      </c>
      <c r="R2243" s="12">
        <v>0</v>
      </c>
      <c r="S2243" s="13">
        <f>IF(AND(ISNUMBER(E2243),E2243&gt;0,ISNUMBER(F2243)),R2243*(F2243/E2243-1)*(1-'Start Here'!$B$16),0)</f>
        <v>0</v>
      </c>
      <c r="T2243" s="17">
        <f>IF(AND(M2243="Ready",OR(I2243="Approve proposed",AND(I2243="Use my price",AND(ISNUMBER(J2243),J2243&gt;0))),ISNUMBER(L2243),E2243&gt;0),R2243*(L2243/E2243-1)*(1-'Start Here'!$B$16),0)</f>
        <v>0</v>
      </c>
      <c r="U2243" t="str" s="6">
        <v>Missing local vendor; Local and Local Line prices differ</v>
      </c>
      <c r="V2243" t="str" s="21">
        <v>Yes</v>
      </c>
      <c r="W2243" t="str" s="21">
        <v>No</v>
      </c>
      <c r="X2243" s="22">
        <v>0</v>
      </c>
      <c r="Y2243" s="18">
        <v>25</v>
      </c>
      <c r="AB2243" t="str" s="6">
        <v>2026-10-01 10:41:27 UTC</v>
      </c>
      <c r="AC2243" t="str" s="6">
        <v>Local Line cache</v>
      </c>
      <c r="AD2243" s="23">
        <v>1151475</v>
      </c>
      <c r="AE2243" s="23">
        <v>993252</v>
      </c>
      <c r="AF2243" t="str" s="23">
        <v>1151475:993252:member</v>
      </c>
      <c r="AG2243" t="str" s="23">
        <v>No</v>
      </c>
      <c r="AH2243" t="str" s="23">
        <v>No</v>
      </c>
      <c r="AI2243" s="18">
        <v>0</v>
      </c>
    </row>
    <row r="2244" ht="32" customHeight="1">
      <c r="A2244" t="str" s="7">
        <v>MISSING VENDOR</v>
      </c>
      <c r="B2244" t="str" s="7">
        <v>Levitate Elixirs-Spiced Pineapple &amp; Coconut</v>
      </c>
      <c r="C2244" t="str" s="7">
        <v>750 ml / 25.4 fl oz ea</v>
      </c>
      <c r="D2244" t="str" s="7">
        <v>Guest Basket</v>
      </c>
      <c r="E2244" s="12">
        <v>40</v>
      </c>
      <c r="F2244" s="13">
        <v>40</v>
      </c>
      <c r="G2244" s="13">
        <f>IF(AND(ISNUMBER(E2244),ISNUMBER(F2244)),F2244-E2244,"")</f>
        <v>0</v>
      </c>
      <c r="H2244" s="14">
        <f>IF(AND(ISNUMBER(E2244),E2244&gt;0,ISNUMBER(F2244)),F2244/E2244-1,"")</f>
        <v>0</v>
      </c>
      <c r="I2244" t="str" s="15">
        <v>Hold</v>
      </c>
      <c r="J2244" s="16"/>
      <c r="K2244" t="str" s="15">
        <v/>
      </c>
      <c r="L2244" s="17" t="str">
        <f>IF(AC2244="Local catalog","",IF(AG2244="Yes",IF(ISNUMBER(E2244),E2244,""),IF(I2244="Keep current",IF(ISNUMBER(E2244),E2244,""),IF(AH2244&lt;&gt;"Yes","",IF(I2244="Approve proposed",F2244,IF(AND(I2244="Use my price",AND(ISNUMBER(J2244),J2244&gt;0)),J2244,""))))))</f>
        <v/>
      </c>
      <c r="M2244" t="str" s="7">
        <f>IF(AND(AG2244="Yes",OR(I2244="Approve proposed",I2244="Use my price")),"CHECK: protected price kept current",IF(OR(I2244="Unreviewed",I2244=""),"Pending review",IF(I2244="Hold","On hold",IF(I2244="Keep current",IF(ISNUMBER(E2244),"Kept current","CHECK: no confirmed current price"),IF(AH2244&lt;&gt;"Yes","CHECK: source needs review",IF(AND(I2244="Use my price",NOT(AND(ISNUMBER(J2244),J2244&gt;0))),"CHECK: enter a price above zero",IF(NOT(OR(I2244="Approve proposed",I2244="Use my price")),"CHECK: choose a listed decision",IF(OR(NOT(ISNUMBER(L2244)),L2244&lt;=0,NOT(ISNUMBER(Y2244)),Y2244&lt;=0,X2244&gt;=1),"CHECK: price or base unavailable",IF(L2244/(Y2244*(1-X2244))-1&lt;0,"CHECK: price below local base","Ready")))))))))</f>
        <v>On hold</v>
      </c>
      <c r="N2244" s="18">
        <v>38.75</v>
      </c>
      <c r="O2244" s="19">
        <v>0.55</v>
      </c>
      <c r="P2244" s="14">
        <v>0.6</v>
      </c>
      <c r="Q2244" s="20" t="str">
        <f>IF(AND(ISNUMBER(L2244),ISNUMBER(Y2244),Y2244&gt;0,X2244&lt;1),ROUND(L2244/(Y2244*(1-X2244))-1,4),"")</f>
        <v/>
      </c>
      <c r="R2244" s="12">
        <v>0</v>
      </c>
      <c r="S2244" s="13">
        <f>IF(AND(ISNUMBER(E2244),E2244&gt;0,ISNUMBER(F2244)),R2244*(F2244/E2244-1)*(1-'Start Here'!$B$16),0)</f>
        <v>0</v>
      </c>
      <c r="T2244" s="17">
        <f>IF(AND(M2244="Ready",OR(I2244="Approve proposed",AND(I2244="Use my price",AND(ISNUMBER(J2244),J2244&gt;0))),ISNUMBER(L2244),E2244&gt;0),R2244*(L2244/E2244-1)*(1-'Start Here'!$B$16),0)</f>
        <v>0</v>
      </c>
      <c r="U2244" t="str" s="6">
        <v>Missing local vendor; Local and Local Line prices differ</v>
      </c>
      <c r="V2244" t="str" s="21">
        <v>Yes</v>
      </c>
      <c r="W2244" t="str" s="21">
        <v>No</v>
      </c>
      <c r="X2244" s="22">
        <v>0</v>
      </c>
      <c r="Y2244" s="18">
        <v>25</v>
      </c>
      <c r="AB2244" t="str" s="6">
        <v>2026-10-01 10:41:27 UTC</v>
      </c>
      <c r="AC2244" t="str" s="6">
        <v>Local Line cache</v>
      </c>
      <c r="AD2244" s="23">
        <v>1151475</v>
      </c>
      <c r="AE2244" s="23">
        <v>993252</v>
      </c>
      <c r="AF2244" t="str" s="23">
        <v>1151475:993252:guest</v>
      </c>
      <c r="AG2244" t="str" s="23">
        <v>No</v>
      </c>
      <c r="AH2244" t="str" s="23">
        <v>No</v>
      </c>
      <c r="AI2244" s="18">
        <v>0</v>
      </c>
    </row>
    <row r="2245" ht="32" customHeight="1">
      <c r="A2245" t="str" s="7">
        <v>MISSING VENDOR</v>
      </c>
      <c r="B2245" t="str" s="7">
        <v>Levitate Elixirs-Spiced Pineapple &amp; Coconut</v>
      </c>
      <c r="C2245" t="str" s="7">
        <v>750 ml / 25.4 fl oz ea</v>
      </c>
      <c r="D2245" t="str" s="7">
        <v>SNAP</v>
      </c>
      <c r="G2245" s="13" t="str">
        <f>IF(AND(ISNUMBER(E2245),ISNUMBER(F2245)),F2245-E2245,"")</f>
        <v/>
      </c>
      <c r="H2245" s="14" t="str">
        <f>IF(AND(ISNUMBER(E2245),E2245&gt;0,ISNUMBER(F2245)),F2245/E2245-1,"")</f>
        <v/>
      </c>
      <c r="I2245" t="str" s="15">
        <v>Hold</v>
      </c>
      <c r="J2245" s="24"/>
      <c r="K2245" t="str" s="15">
        <v/>
      </c>
      <c r="L2245" s="17" t="str">
        <f>IF(AC2245="Local catalog","",IF(AG2245="Yes",IF(ISNUMBER(E2245),E2245,""),IF(I2245="Keep current",IF(ISNUMBER(E2245),E2245,""),IF(AH2245&lt;&gt;"Yes","",IF(I2245="Approve proposed",F2245,IF(AND(I2245="Use my price",AND(ISNUMBER(J2245),J2245&gt;0)),J2245,""))))))</f>
        <v/>
      </c>
      <c r="M2245" t="str" s="7">
        <f>IF(AND(AG2245="Yes",OR(I2245="Approve proposed",I2245="Use my price")),"CHECK: protected price kept current",IF(OR(I2245="Unreviewed",I2245=""),"Pending review",IF(I2245="Hold","On hold",IF(I2245="Keep current",IF(ISNUMBER(E2245),"Kept current","CHECK: no confirmed current price"),IF(AH2245&lt;&gt;"Yes","CHECK: source needs review",IF(AND(I2245="Use my price",NOT(AND(ISNUMBER(J2245),J2245&gt;0))),"CHECK: enter a price above zero",IF(NOT(OR(I2245="Approve proposed",I2245="Use my price")),"CHECK: choose a listed decision",IF(OR(NOT(ISNUMBER(L2245)),L2245&lt;=0,NOT(ISNUMBER(Y2245)),Y2245&lt;=0,X2245&gt;=1),"CHECK: price or base unavailable",IF(L2245/(Y2245*(1-X2245))-1&lt;0,"CHECK: price below local base","Ready")))))))))</f>
        <v>On hold</v>
      </c>
      <c r="N2245" s="18">
        <v>35</v>
      </c>
      <c r="O2245" s="19">
        <v>0.4</v>
      </c>
      <c r="Q2245" s="20" t="str">
        <f>IF(AND(ISNUMBER(L2245),ISNUMBER(Y2245),Y2245&gt;0,X2245&lt;1),ROUND(L2245/(Y2245*(1-X2245))-1,4),"")</f>
        <v/>
      </c>
      <c r="R2245" s="12">
        <v>0</v>
      </c>
      <c r="S2245" s="13">
        <f>IF(AND(ISNUMBER(E2245),E2245&gt;0,ISNUMBER(F2245)),R2245*(F2245/E2245-1)*(1-'Start Here'!$B$16),0)</f>
        <v>0</v>
      </c>
      <c r="T2245" s="17">
        <f>IF(AND(M2245="Ready",OR(I2245="Approve proposed",AND(I2245="Use my price",AND(ISNUMBER(J2245),J2245&gt;0))),ISNUMBER(L2245),E2245&gt;0),R2245*(L2245/E2245-1)*(1-'Start Here'!$B$16),0)</f>
        <v>0</v>
      </c>
      <c r="U2245" t="str" s="6">
        <v>SNAP: preserve existing selling price; No confirmed Local Line price/list; local calculation is reference only; Missing local vendor</v>
      </c>
      <c r="V2245" t="str" s="21">
        <v>Yes</v>
      </c>
      <c r="W2245" t="str" s="21">
        <v>No</v>
      </c>
      <c r="X2245" s="22">
        <v>0</v>
      </c>
      <c r="Y2245" s="18">
        <v>25</v>
      </c>
      <c r="AB2245" t="str" s="6">
        <v/>
      </c>
      <c r="AC2245" t="str" s="6">
        <v>Local calculation only</v>
      </c>
      <c r="AD2245" s="23">
        <v>1151475</v>
      </c>
      <c r="AE2245" s="23">
        <v>993252</v>
      </c>
      <c r="AF2245" t="str" s="23">
        <v>1151475:993252:snap</v>
      </c>
      <c r="AG2245" t="str" s="23">
        <v>Yes</v>
      </c>
      <c r="AH2245" t="str" s="23">
        <v>No</v>
      </c>
      <c r="AI2245" s="18">
        <v>0</v>
      </c>
    </row>
    <row r="2246" ht="32" customHeight="1">
      <c r="A2246" t="str" s="7">
        <v>MISSING VENDOR</v>
      </c>
      <c r="B2246" t="str" s="7">
        <v>Levitate Elixirs-Strawberry, Hops &amp; Rose</v>
      </c>
      <c r="C2246" t="str" s="7">
        <v>750 ml / 25.4 fl oz ea</v>
      </c>
      <c r="D2246" t="str" s="7">
        <v>Herd Share Members</v>
      </c>
      <c r="E2246" s="12">
        <v>40</v>
      </c>
      <c r="F2246" s="13">
        <v>40</v>
      </c>
      <c r="G2246" s="13">
        <f>IF(AND(ISNUMBER(E2246),ISNUMBER(F2246)),F2246-E2246,"")</f>
        <v>0</v>
      </c>
      <c r="H2246" s="14">
        <f>IF(AND(ISNUMBER(E2246),E2246&gt;0,ISNUMBER(F2246)),F2246/E2246-1,"")</f>
        <v>0</v>
      </c>
      <c r="I2246" t="str" s="15">
        <v>Hold</v>
      </c>
      <c r="J2246" s="16"/>
      <c r="K2246" t="str" s="15">
        <v/>
      </c>
      <c r="L2246" s="17" t="str">
        <f>IF(AC2246="Local catalog","",IF(AG2246="Yes",IF(ISNUMBER(E2246),E2246,""),IF(I2246="Keep current",IF(ISNUMBER(E2246),E2246,""),IF(AH2246&lt;&gt;"Yes","",IF(I2246="Approve proposed",F2246,IF(AND(I2246="Use my price",AND(ISNUMBER(J2246),J2246&gt;0)),J2246,""))))))</f>
        <v/>
      </c>
      <c r="M2246" t="str" s="7">
        <f>IF(AND(AG2246="Yes",OR(I2246="Approve proposed",I2246="Use my price")),"CHECK: protected price kept current",IF(OR(I2246="Unreviewed",I2246=""),"Pending review",IF(I2246="Hold","On hold",IF(I2246="Keep current",IF(ISNUMBER(E2246),"Kept current","CHECK: no confirmed current price"),IF(AH2246&lt;&gt;"Yes","CHECK: source needs review",IF(AND(I2246="Use my price",NOT(AND(ISNUMBER(J2246),J2246&gt;0))),"CHECK: enter a price above zero",IF(NOT(OR(I2246="Approve proposed",I2246="Use my price")),"CHECK: choose a listed decision",IF(OR(NOT(ISNUMBER(L2246)),L2246&lt;=0,NOT(ISNUMBER(Y2246)),Y2246&lt;=0,X2246&gt;=1),"CHECK: price or base unavailable",IF(L2246/(Y2246*(1-X2246))-1&lt;0,"CHECK: price below local base","Ready")))))))))</f>
        <v>On hold</v>
      </c>
      <c r="N2246" s="18">
        <v>35</v>
      </c>
      <c r="O2246" s="19">
        <v>0.4</v>
      </c>
      <c r="P2246" s="14">
        <v>0.6</v>
      </c>
      <c r="Q2246" s="20" t="str">
        <f>IF(AND(ISNUMBER(L2246),ISNUMBER(Y2246),Y2246&gt;0,X2246&lt;1),ROUND(L2246/(Y2246*(1-X2246))-1,4),"")</f>
        <v/>
      </c>
      <c r="R2246" s="12">
        <v>0</v>
      </c>
      <c r="S2246" s="13">
        <f>IF(AND(ISNUMBER(E2246),E2246&gt;0,ISNUMBER(F2246)),R2246*(F2246/E2246-1)*(1-'Start Here'!$B$16),0)</f>
        <v>0</v>
      </c>
      <c r="T2246" s="17">
        <f>IF(AND(M2246="Ready",OR(I2246="Approve proposed",AND(I2246="Use my price",AND(ISNUMBER(J2246),J2246&gt;0))),ISNUMBER(L2246),E2246&gt;0),R2246*(L2246/E2246-1)*(1-'Start Here'!$B$16),0)</f>
        <v>0</v>
      </c>
      <c r="U2246" t="str" s="6">
        <v>Missing local vendor; Local and Local Line prices differ</v>
      </c>
      <c r="V2246" t="str" s="21">
        <v>Yes</v>
      </c>
      <c r="W2246" t="str" s="21">
        <v>No</v>
      </c>
      <c r="X2246" s="22">
        <v>0</v>
      </c>
      <c r="Y2246" s="18">
        <v>25</v>
      </c>
      <c r="AB2246" t="str" s="6">
        <v>2026-10-01 10:41:27 UTC</v>
      </c>
      <c r="AC2246" t="str" s="6">
        <v>Local Line cache</v>
      </c>
      <c r="AD2246" s="23">
        <v>1151473</v>
      </c>
      <c r="AE2246" s="23">
        <v>993250</v>
      </c>
      <c r="AF2246" t="str" s="23">
        <v>1151473:993250:herdShare</v>
      </c>
      <c r="AG2246" t="str" s="23">
        <v>No</v>
      </c>
      <c r="AH2246" t="str" s="23">
        <v>No</v>
      </c>
      <c r="AI2246" s="18">
        <v>0</v>
      </c>
    </row>
    <row r="2247" ht="32" customHeight="1">
      <c r="A2247" t="str" s="7">
        <v>MISSING VENDOR</v>
      </c>
      <c r="B2247" t="str" s="7">
        <v>Levitate Elixirs-Strawberry, Hops &amp; Rose</v>
      </c>
      <c r="C2247" t="str" s="7">
        <v>750 ml / 25.4 fl oz ea</v>
      </c>
      <c r="D2247" t="str" s="7">
        <v>CSA Members</v>
      </c>
      <c r="E2247" s="12">
        <v>40</v>
      </c>
      <c r="F2247" s="13">
        <v>40</v>
      </c>
      <c r="G2247" s="13">
        <f>IF(AND(ISNUMBER(E2247),ISNUMBER(F2247)),F2247-E2247,"")</f>
        <v>0</v>
      </c>
      <c r="H2247" s="14">
        <f>IF(AND(ISNUMBER(E2247),E2247&gt;0,ISNUMBER(F2247)),F2247/E2247-1,"")</f>
        <v>0</v>
      </c>
      <c r="I2247" t="str" s="15">
        <v>Hold</v>
      </c>
      <c r="J2247" s="16"/>
      <c r="K2247" t="str" s="15">
        <v/>
      </c>
      <c r="L2247" s="17" t="str">
        <f>IF(AC2247="Local catalog","",IF(AG2247="Yes",IF(ISNUMBER(E2247),E2247,""),IF(I2247="Keep current",IF(ISNUMBER(E2247),E2247,""),IF(AH2247&lt;&gt;"Yes","",IF(I2247="Approve proposed",F2247,IF(AND(I2247="Use my price",AND(ISNUMBER(J2247),J2247&gt;0)),J2247,""))))))</f>
        <v/>
      </c>
      <c r="M2247" t="str" s="7">
        <f>IF(AND(AG2247="Yes",OR(I2247="Approve proposed",I2247="Use my price")),"CHECK: protected price kept current",IF(OR(I2247="Unreviewed",I2247=""),"Pending review",IF(I2247="Hold","On hold",IF(I2247="Keep current",IF(ISNUMBER(E2247),"Kept current","CHECK: no confirmed current price"),IF(AH2247&lt;&gt;"Yes","CHECK: source needs review",IF(AND(I2247="Use my price",NOT(AND(ISNUMBER(J2247),J2247&gt;0))),"CHECK: enter a price above zero",IF(NOT(OR(I2247="Approve proposed",I2247="Use my price")),"CHECK: choose a listed decision",IF(OR(NOT(ISNUMBER(L2247)),L2247&lt;=0,NOT(ISNUMBER(Y2247)),Y2247&lt;=0,X2247&gt;=1),"CHECK: price or base unavailable",IF(L2247/(Y2247*(1-X2247))-1&lt;0,"CHECK: price below local base","Ready")))))))))</f>
        <v>On hold</v>
      </c>
      <c r="N2247" s="18">
        <v>35</v>
      </c>
      <c r="O2247" s="19">
        <v>0.4</v>
      </c>
      <c r="P2247" s="14">
        <v>0.6</v>
      </c>
      <c r="Q2247" s="20" t="str">
        <f>IF(AND(ISNUMBER(L2247),ISNUMBER(Y2247),Y2247&gt;0,X2247&lt;1),ROUND(L2247/(Y2247*(1-X2247))-1,4),"")</f>
        <v/>
      </c>
      <c r="R2247" s="12">
        <v>0</v>
      </c>
      <c r="S2247" s="13">
        <f>IF(AND(ISNUMBER(E2247),E2247&gt;0,ISNUMBER(F2247)),R2247*(F2247/E2247-1)*(1-'Start Here'!$B$16),0)</f>
        <v>0</v>
      </c>
      <c r="T2247" s="17">
        <f>IF(AND(M2247="Ready",OR(I2247="Approve proposed",AND(I2247="Use my price",AND(ISNUMBER(J2247),J2247&gt;0))),ISNUMBER(L2247),E2247&gt;0),R2247*(L2247/E2247-1)*(1-'Start Here'!$B$16),0)</f>
        <v>0</v>
      </c>
      <c r="U2247" t="str" s="6">
        <v>Missing local vendor; Local and Local Line prices differ</v>
      </c>
      <c r="V2247" t="str" s="21">
        <v>Yes</v>
      </c>
      <c r="W2247" t="str" s="21">
        <v>No</v>
      </c>
      <c r="X2247" s="22">
        <v>0</v>
      </c>
      <c r="Y2247" s="18">
        <v>25</v>
      </c>
      <c r="AB2247" t="str" s="6">
        <v>2026-10-01 10:41:27 UTC</v>
      </c>
      <c r="AC2247" t="str" s="6">
        <v>Local Line cache</v>
      </c>
      <c r="AD2247" s="23">
        <v>1151473</v>
      </c>
      <c r="AE2247" s="23">
        <v>993250</v>
      </c>
      <c r="AF2247" t="str" s="23">
        <v>1151473:993250:member</v>
      </c>
      <c r="AG2247" t="str" s="23">
        <v>No</v>
      </c>
      <c r="AH2247" t="str" s="23">
        <v>No</v>
      </c>
      <c r="AI2247" s="18">
        <v>0</v>
      </c>
    </row>
    <row r="2248" ht="32" customHeight="1">
      <c r="A2248" t="str" s="7">
        <v>MISSING VENDOR</v>
      </c>
      <c r="B2248" t="str" s="7">
        <v>Levitate Elixirs-Strawberry, Hops &amp; Rose</v>
      </c>
      <c r="C2248" t="str" s="7">
        <v>750 ml / 25.4 fl oz ea</v>
      </c>
      <c r="D2248" t="str" s="7">
        <v>Guest Basket</v>
      </c>
      <c r="E2248" s="12">
        <v>40</v>
      </c>
      <c r="F2248" s="13">
        <v>40</v>
      </c>
      <c r="G2248" s="13">
        <f>IF(AND(ISNUMBER(E2248),ISNUMBER(F2248)),F2248-E2248,"")</f>
        <v>0</v>
      </c>
      <c r="H2248" s="14">
        <f>IF(AND(ISNUMBER(E2248),E2248&gt;0,ISNUMBER(F2248)),F2248/E2248-1,"")</f>
        <v>0</v>
      </c>
      <c r="I2248" t="str" s="15">
        <v>Hold</v>
      </c>
      <c r="J2248" s="16"/>
      <c r="K2248" t="str" s="15">
        <v/>
      </c>
      <c r="L2248" s="17" t="str">
        <f>IF(AC2248="Local catalog","",IF(AG2248="Yes",IF(ISNUMBER(E2248),E2248,""),IF(I2248="Keep current",IF(ISNUMBER(E2248),E2248,""),IF(AH2248&lt;&gt;"Yes","",IF(I2248="Approve proposed",F2248,IF(AND(I2248="Use my price",AND(ISNUMBER(J2248),J2248&gt;0)),J2248,""))))))</f>
        <v/>
      </c>
      <c r="M2248" t="str" s="7">
        <f>IF(AND(AG2248="Yes",OR(I2248="Approve proposed",I2248="Use my price")),"CHECK: protected price kept current",IF(OR(I2248="Unreviewed",I2248=""),"Pending review",IF(I2248="Hold","On hold",IF(I2248="Keep current",IF(ISNUMBER(E2248),"Kept current","CHECK: no confirmed current price"),IF(AH2248&lt;&gt;"Yes","CHECK: source needs review",IF(AND(I2248="Use my price",NOT(AND(ISNUMBER(J2248),J2248&gt;0))),"CHECK: enter a price above zero",IF(NOT(OR(I2248="Approve proposed",I2248="Use my price")),"CHECK: choose a listed decision",IF(OR(NOT(ISNUMBER(L2248)),L2248&lt;=0,NOT(ISNUMBER(Y2248)),Y2248&lt;=0,X2248&gt;=1),"CHECK: price or base unavailable",IF(L2248/(Y2248*(1-X2248))-1&lt;0,"CHECK: price below local base","Ready")))))))))</f>
        <v>On hold</v>
      </c>
      <c r="N2248" s="18">
        <v>38.75</v>
      </c>
      <c r="O2248" s="19">
        <v>0.55</v>
      </c>
      <c r="P2248" s="14">
        <v>0.6</v>
      </c>
      <c r="Q2248" s="20" t="str">
        <f>IF(AND(ISNUMBER(L2248),ISNUMBER(Y2248),Y2248&gt;0,X2248&lt;1),ROUND(L2248/(Y2248*(1-X2248))-1,4),"")</f>
        <v/>
      </c>
      <c r="R2248" s="12">
        <v>0</v>
      </c>
      <c r="S2248" s="13">
        <f>IF(AND(ISNUMBER(E2248),E2248&gt;0,ISNUMBER(F2248)),R2248*(F2248/E2248-1)*(1-'Start Here'!$B$16),0)</f>
        <v>0</v>
      </c>
      <c r="T2248" s="17">
        <f>IF(AND(M2248="Ready",OR(I2248="Approve proposed",AND(I2248="Use my price",AND(ISNUMBER(J2248),J2248&gt;0))),ISNUMBER(L2248),E2248&gt;0),R2248*(L2248/E2248-1)*(1-'Start Here'!$B$16),0)</f>
        <v>0</v>
      </c>
      <c r="U2248" t="str" s="6">
        <v>Missing local vendor; Local and Local Line prices differ</v>
      </c>
      <c r="V2248" t="str" s="21">
        <v>Yes</v>
      </c>
      <c r="W2248" t="str" s="21">
        <v>No</v>
      </c>
      <c r="X2248" s="22">
        <v>0</v>
      </c>
      <c r="Y2248" s="18">
        <v>25</v>
      </c>
      <c r="AB2248" t="str" s="6">
        <v>2026-10-01 10:41:27 UTC</v>
      </c>
      <c r="AC2248" t="str" s="6">
        <v>Local Line cache</v>
      </c>
      <c r="AD2248" s="23">
        <v>1151473</v>
      </c>
      <c r="AE2248" s="23">
        <v>993250</v>
      </c>
      <c r="AF2248" t="str" s="23">
        <v>1151473:993250:guest</v>
      </c>
      <c r="AG2248" t="str" s="23">
        <v>No</v>
      </c>
      <c r="AH2248" t="str" s="23">
        <v>No</v>
      </c>
      <c r="AI2248" s="18">
        <v>0</v>
      </c>
    </row>
    <row r="2249" ht="32" customHeight="1">
      <c r="A2249" t="str" s="7">
        <v>MISSING VENDOR</v>
      </c>
      <c r="B2249" t="str" s="7">
        <v>Levitate Elixirs-Strawberry, Hops &amp; Rose</v>
      </c>
      <c r="C2249" t="str" s="7">
        <v>750 ml / 25.4 fl oz ea</v>
      </c>
      <c r="D2249" t="str" s="7">
        <v>SNAP</v>
      </c>
      <c r="G2249" s="13" t="str">
        <f>IF(AND(ISNUMBER(E2249),ISNUMBER(F2249)),F2249-E2249,"")</f>
        <v/>
      </c>
      <c r="H2249" s="14" t="str">
        <f>IF(AND(ISNUMBER(E2249),E2249&gt;0,ISNUMBER(F2249)),F2249/E2249-1,"")</f>
        <v/>
      </c>
      <c r="I2249" t="str" s="15">
        <v>Hold</v>
      </c>
      <c r="J2249" s="24"/>
      <c r="K2249" t="str" s="15">
        <v/>
      </c>
      <c r="L2249" s="17" t="str">
        <f>IF(AC2249="Local catalog","",IF(AG2249="Yes",IF(ISNUMBER(E2249),E2249,""),IF(I2249="Keep current",IF(ISNUMBER(E2249),E2249,""),IF(AH2249&lt;&gt;"Yes","",IF(I2249="Approve proposed",F2249,IF(AND(I2249="Use my price",AND(ISNUMBER(J2249),J2249&gt;0)),J2249,""))))))</f>
        <v/>
      </c>
      <c r="M2249" t="str" s="7">
        <f>IF(AND(AG2249="Yes",OR(I2249="Approve proposed",I2249="Use my price")),"CHECK: protected price kept current",IF(OR(I2249="Unreviewed",I2249=""),"Pending review",IF(I2249="Hold","On hold",IF(I2249="Keep current",IF(ISNUMBER(E2249),"Kept current","CHECK: no confirmed current price"),IF(AH2249&lt;&gt;"Yes","CHECK: source needs review",IF(AND(I2249="Use my price",NOT(AND(ISNUMBER(J2249),J2249&gt;0))),"CHECK: enter a price above zero",IF(NOT(OR(I2249="Approve proposed",I2249="Use my price")),"CHECK: choose a listed decision",IF(OR(NOT(ISNUMBER(L2249)),L2249&lt;=0,NOT(ISNUMBER(Y2249)),Y2249&lt;=0,X2249&gt;=1),"CHECK: price or base unavailable",IF(L2249/(Y2249*(1-X2249))-1&lt;0,"CHECK: price below local base","Ready")))))))))</f>
        <v>On hold</v>
      </c>
      <c r="N2249" s="18">
        <v>35</v>
      </c>
      <c r="O2249" s="19">
        <v>0.4</v>
      </c>
      <c r="Q2249" s="20" t="str">
        <f>IF(AND(ISNUMBER(L2249),ISNUMBER(Y2249),Y2249&gt;0,X2249&lt;1),ROUND(L2249/(Y2249*(1-X2249))-1,4),"")</f>
        <v/>
      </c>
      <c r="R2249" s="12">
        <v>0</v>
      </c>
      <c r="S2249" s="13">
        <f>IF(AND(ISNUMBER(E2249),E2249&gt;0,ISNUMBER(F2249)),R2249*(F2249/E2249-1)*(1-'Start Here'!$B$16),0)</f>
        <v>0</v>
      </c>
      <c r="T2249" s="17">
        <f>IF(AND(M2249="Ready",OR(I2249="Approve proposed",AND(I2249="Use my price",AND(ISNUMBER(J2249),J2249&gt;0))),ISNUMBER(L2249),E2249&gt;0),R2249*(L2249/E2249-1)*(1-'Start Here'!$B$16),0)</f>
        <v>0</v>
      </c>
      <c r="U2249" t="str" s="6">
        <v>SNAP: preserve existing selling price; No confirmed Local Line price/list; local calculation is reference only; Missing local vendor</v>
      </c>
      <c r="V2249" t="str" s="21">
        <v>Yes</v>
      </c>
      <c r="W2249" t="str" s="21">
        <v>No</v>
      </c>
      <c r="X2249" s="22">
        <v>0</v>
      </c>
      <c r="Y2249" s="18">
        <v>25</v>
      </c>
      <c r="AB2249" t="str" s="6">
        <v/>
      </c>
      <c r="AC2249" t="str" s="6">
        <v>Local calculation only</v>
      </c>
      <c r="AD2249" s="23">
        <v>1151473</v>
      </c>
      <c r="AE2249" s="23">
        <v>993250</v>
      </c>
      <c r="AF2249" t="str" s="23">
        <v>1151473:993250:snap</v>
      </c>
      <c r="AG2249" t="str" s="23">
        <v>Yes</v>
      </c>
      <c r="AH2249" t="str" s="23">
        <v>No</v>
      </c>
      <c r="AI2249" s="18">
        <v>0</v>
      </c>
    </row>
    <row r="2250" ht="32" customHeight="1">
      <c r="A2250" t="str" s="7">
        <v>MISSING VENDOR</v>
      </c>
      <c r="B2250" t="str" s="7">
        <v>Levitate Elixirs-Wild Blueberry, Lemon &amp; Rosemary</v>
      </c>
      <c r="C2250" t="str" s="7">
        <v>750 ml / 25.4 fl oz ea</v>
      </c>
      <c r="D2250" t="str" s="7">
        <v>Herd Share Members</v>
      </c>
      <c r="E2250" s="12">
        <v>40</v>
      </c>
      <c r="F2250" s="13">
        <v>40</v>
      </c>
      <c r="G2250" s="13">
        <f>IF(AND(ISNUMBER(E2250),ISNUMBER(F2250)),F2250-E2250,"")</f>
        <v>0</v>
      </c>
      <c r="H2250" s="14">
        <f>IF(AND(ISNUMBER(E2250),E2250&gt;0,ISNUMBER(F2250)),F2250/E2250-1,"")</f>
        <v>0</v>
      </c>
      <c r="I2250" t="str" s="15">
        <v>Hold</v>
      </c>
      <c r="J2250" s="16"/>
      <c r="K2250" t="str" s="15">
        <v/>
      </c>
      <c r="L2250" s="17" t="str">
        <f>IF(AC2250="Local catalog","",IF(AG2250="Yes",IF(ISNUMBER(E2250),E2250,""),IF(I2250="Keep current",IF(ISNUMBER(E2250),E2250,""),IF(AH2250&lt;&gt;"Yes","",IF(I2250="Approve proposed",F2250,IF(AND(I2250="Use my price",AND(ISNUMBER(J2250),J2250&gt;0)),J2250,""))))))</f>
        <v/>
      </c>
      <c r="M2250" t="str" s="7">
        <f>IF(AND(AG2250="Yes",OR(I2250="Approve proposed",I2250="Use my price")),"CHECK: protected price kept current",IF(OR(I2250="Unreviewed",I2250=""),"Pending review",IF(I2250="Hold","On hold",IF(I2250="Keep current",IF(ISNUMBER(E2250),"Kept current","CHECK: no confirmed current price"),IF(AH2250&lt;&gt;"Yes","CHECK: source needs review",IF(AND(I2250="Use my price",NOT(AND(ISNUMBER(J2250),J2250&gt;0))),"CHECK: enter a price above zero",IF(NOT(OR(I2250="Approve proposed",I2250="Use my price")),"CHECK: choose a listed decision",IF(OR(NOT(ISNUMBER(L2250)),L2250&lt;=0,NOT(ISNUMBER(Y2250)),Y2250&lt;=0,X2250&gt;=1),"CHECK: price or base unavailable",IF(L2250/(Y2250*(1-X2250))-1&lt;0,"CHECK: price below local base","Ready")))))))))</f>
        <v>On hold</v>
      </c>
      <c r="N2250" s="18">
        <v>35</v>
      </c>
      <c r="O2250" s="19">
        <v>0.4</v>
      </c>
      <c r="P2250" s="14">
        <v>0.6</v>
      </c>
      <c r="Q2250" s="20" t="str">
        <f>IF(AND(ISNUMBER(L2250),ISNUMBER(Y2250),Y2250&gt;0,X2250&lt;1),ROUND(L2250/(Y2250*(1-X2250))-1,4),"")</f>
        <v/>
      </c>
      <c r="R2250" s="12">
        <v>0</v>
      </c>
      <c r="S2250" s="13">
        <f>IF(AND(ISNUMBER(E2250),E2250&gt;0,ISNUMBER(F2250)),R2250*(F2250/E2250-1)*(1-'Start Here'!$B$16),0)</f>
        <v>0</v>
      </c>
      <c r="T2250" s="17">
        <f>IF(AND(M2250="Ready",OR(I2250="Approve proposed",AND(I2250="Use my price",AND(ISNUMBER(J2250),J2250&gt;0))),ISNUMBER(L2250),E2250&gt;0),R2250*(L2250/E2250-1)*(1-'Start Here'!$B$16),0)</f>
        <v>0</v>
      </c>
      <c r="U2250" t="str" s="6">
        <v>Missing local vendor; Local and Local Line prices differ</v>
      </c>
      <c r="V2250" t="str" s="21">
        <v>Yes</v>
      </c>
      <c r="W2250" t="str" s="21">
        <v>No</v>
      </c>
      <c r="X2250" s="22">
        <v>0</v>
      </c>
      <c r="Y2250" s="18">
        <v>25</v>
      </c>
      <c r="AB2250" t="str" s="6">
        <v>2026-10-01 10:41:27 UTC</v>
      </c>
      <c r="AC2250" t="str" s="6">
        <v>Local Line cache</v>
      </c>
      <c r="AD2250" s="23">
        <v>1151477</v>
      </c>
      <c r="AE2250" s="23">
        <v>993254</v>
      </c>
      <c r="AF2250" t="str" s="23">
        <v>1151477:993254:herdShare</v>
      </c>
      <c r="AG2250" t="str" s="23">
        <v>No</v>
      </c>
      <c r="AH2250" t="str" s="23">
        <v>No</v>
      </c>
      <c r="AI2250" s="18">
        <v>0</v>
      </c>
    </row>
    <row r="2251" ht="32" customHeight="1">
      <c r="A2251" t="str" s="7">
        <v>MISSING VENDOR</v>
      </c>
      <c r="B2251" t="str" s="7">
        <v>Levitate Elixirs-Wild Blueberry, Lemon &amp; Rosemary</v>
      </c>
      <c r="C2251" t="str" s="7">
        <v>750 ml / 25.4 fl oz ea</v>
      </c>
      <c r="D2251" t="str" s="7">
        <v>CSA Members</v>
      </c>
      <c r="E2251" s="12">
        <v>40</v>
      </c>
      <c r="F2251" s="13">
        <v>40</v>
      </c>
      <c r="G2251" s="13">
        <f>IF(AND(ISNUMBER(E2251),ISNUMBER(F2251)),F2251-E2251,"")</f>
        <v>0</v>
      </c>
      <c r="H2251" s="14">
        <f>IF(AND(ISNUMBER(E2251),E2251&gt;0,ISNUMBER(F2251)),F2251/E2251-1,"")</f>
        <v>0</v>
      </c>
      <c r="I2251" t="str" s="15">
        <v>Hold</v>
      </c>
      <c r="J2251" s="16"/>
      <c r="K2251" t="str" s="15">
        <v/>
      </c>
      <c r="L2251" s="17" t="str">
        <f>IF(AC2251="Local catalog","",IF(AG2251="Yes",IF(ISNUMBER(E2251),E2251,""),IF(I2251="Keep current",IF(ISNUMBER(E2251),E2251,""),IF(AH2251&lt;&gt;"Yes","",IF(I2251="Approve proposed",F2251,IF(AND(I2251="Use my price",AND(ISNUMBER(J2251),J2251&gt;0)),J2251,""))))))</f>
        <v/>
      </c>
      <c r="M2251" t="str" s="7">
        <f>IF(AND(AG2251="Yes",OR(I2251="Approve proposed",I2251="Use my price")),"CHECK: protected price kept current",IF(OR(I2251="Unreviewed",I2251=""),"Pending review",IF(I2251="Hold","On hold",IF(I2251="Keep current",IF(ISNUMBER(E2251),"Kept current","CHECK: no confirmed current price"),IF(AH2251&lt;&gt;"Yes","CHECK: source needs review",IF(AND(I2251="Use my price",NOT(AND(ISNUMBER(J2251),J2251&gt;0))),"CHECK: enter a price above zero",IF(NOT(OR(I2251="Approve proposed",I2251="Use my price")),"CHECK: choose a listed decision",IF(OR(NOT(ISNUMBER(L2251)),L2251&lt;=0,NOT(ISNUMBER(Y2251)),Y2251&lt;=0,X2251&gt;=1),"CHECK: price or base unavailable",IF(L2251/(Y2251*(1-X2251))-1&lt;0,"CHECK: price below local base","Ready")))))))))</f>
        <v>On hold</v>
      </c>
      <c r="N2251" s="18">
        <v>35</v>
      </c>
      <c r="O2251" s="19">
        <v>0.4</v>
      </c>
      <c r="P2251" s="14">
        <v>0.6</v>
      </c>
      <c r="Q2251" s="20" t="str">
        <f>IF(AND(ISNUMBER(L2251),ISNUMBER(Y2251),Y2251&gt;0,X2251&lt;1),ROUND(L2251/(Y2251*(1-X2251))-1,4),"")</f>
        <v/>
      </c>
      <c r="R2251" s="12">
        <v>0</v>
      </c>
      <c r="S2251" s="13">
        <f>IF(AND(ISNUMBER(E2251),E2251&gt;0,ISNUMBER(F2251)),R2251*(F2251/E2251-1)*(1-'Start Here'!$B$16),0)</f>
        <v>0</v>
      </c>
      <c r="T2251" s="17">
        <f>IF(AND(M2251="Ready",OR(I2251="Approve proposed",AND(I2251="Use my price",AND(ISNUMBER(J2251),J2251&gt;0))),ISNUMBER(L2251),E2251&gt;0),R2251*(L2251/E2251-1)*(1-'Start Here'!$B$16),0)</f>
        <v>0</v>
      </c>
      <c r="U2251" t="str" s="6">
        <v>Missing local vendor; Local and Local Line prices differ</v>
      </c>
      <c r="V2251" t="str" s="21">
        <v>Yes</v>
      </c>
      <c r="W2251" t="str" s="21">
        <v>No</v>
      </c>
      <c r="X2251" s="22">
        <v>0</v>
      </c>
      <c r="Y2251" s="18">
        <v>25</v>
      </c>
      <c r="AB2251" t="str" s="6">
        <v>2026-10-01 10:41:27 UTC</v>
      </c>
      <c r="AC2251" t="str" s="6">
        <v>Local Line cache</v>
      </c>
      <c r="AD2251" s="23">
        <v>1151477</v>
      </c>
      <c r="AE2251" s="23">
        <v>993254</v>
      </c>
      <c r="AF2251" t="str" s="23">
        <v>1151477:993254:member</v>
      </c>
      <c r="AG2251" t="str" s="23">
        <v>No</v>
      </c>
      <c r="AH2251" t="str" s="23">
        <v>No</v>
      </c>
      <c r="AI2251" s="18">
        <v>0</v>
      </c>
    </row>
    <row r="2252" ht="32" customHeight="1">
      <c r="A2252" t="str" s="7">
        <v>MISSING VENDOR</v>
      </c>
      <c r="B2252" t="str" s="7">
        <v>Levitate Elixirs-Wild Blueberry, Lemon &amp; Rosemary</v>
      </c>
      <c r="C2252" t="str" s="7">
        <v>750 ml / 25.4 fl oz ea</v>
      </c>
      <c r="D2252" t="str" s="7">
        <v>Guest Basket</v>
      </c>
      <c r="E2252" s="12">
        <v>40</v>
      </c>
      <c r="F2252" s="13">
        <v>40</v>
      </c>
      <c r="G2252" s="13">
        <f>IF(AND(ISNUMBER(E2252),ISNUMBER(F2252)),F2252-E2252,"")</f>
        <v>0</v>
      </c>
      <c r="H2252" s="14">
        <f>IF(AND(ISNUMBER(E2252),E2252&gt;0,ISNUMBER(F2252)),F2252/E2252-1,"")</f>
        <v>0</v>
      </c>
      <c r="I2252" t="str" s="15">
        <v>Hold</v>
      </c>
      <c r="J2252" s="16"/>
      <c r="K2252" t="str" s="15">
        <v/>
      </c>
      <c r="L2252" s="17" t="str">
        <f>IF(AC2252="Local catalog","",IF(AG2252="Yes",IF(ISNUMBER(E2252),E2252,""),IF(I2252="Keep current",IF(ISNUMBER(E2252),E2252,""),IF(AH2252&lt;&gt;"Yes","",IF(I2252="Approve proposed",F2252,IF(AND(I2252="Use my price",AND(ISNUMBER(J2252),J2252&gt;0)),J2252,""))))))</f>
        <v/>
      </c>
      <c r="M2252" t="str" s="7">
        <f>IF(AND(AG2252="Yes",OR(I2252="Approve proposed",I2252="Use my price")),"CHECK: protected price kept current",IF(OR(I2252="Unreviewed",I2252=""),"Pending review",IF(I2252="Hold","On hold",IF(I2252="Keep current",IF(ISNUMBER(E2252),"Kept current","CHECK: no confirmed current price"),IF(AH2252&lt;&gt;"Yes","CHECK: source needs review",IF(AND(I2252="Use my price",NOT(AND(ISNUMBER(J2252),J2252&gt;0))),"CHECK: enter a price above zero",IF(NOT(OR(I2252="Approve proposed",I2252="Use my price")),"CHECK: choose a listed decision",IF(OR(NOT(ISNUMBER(L2252)),L2252&lt;=0,NOT(ISNUMBER(Y2252)),Y2252&lt;=0,X2252&gt;=1),"CHECK: price or base unavailable",IF(L2252/(Y2252*(1-X2252))-1&lt;0,"CHECK: price below local base","Ready")))))))))</f>
        <v>On hold</v>
      </c>
      <c r="N2252" s="18">
        <v>38.75</v>
      </c>
      <c r="O2252" s="19">
        <v>0.55</v>
      </c>
      <c r="P2252" s="14">
        <v>0.6</v>
      </c>
      <c r="Q2252" s="20" t="str">
        <f>IF(AND(ISNUMBER(L2252),ISNUMBER(Y2252),Y2252&gt;0,X2252&lt;1),ROUND(L2252/(Y2252*(1-X2252))-1,4),"")</f>
        <v/>
      </c>
      <c r="R2252" s="12">
        <v>0</v>
      </c>
      <c r="S2252" s="13">
        <f>IF(AND(ISNUMBER(E2252),E2252&gt;0,ISNUMBER(F2252)),R2252*(F2252/E2252-1)*(1-'Start Here'!$B$16),0)</f>
        <v>0</v>
      </c>
      <c r="T2252" s="17">
        <f>IF(AND(M2252="Ready",OR(I2252="Approve proposed",AND(I2252="Use my price",AND(ISNUMBER(J2252),J2252&gt;0))),ISNUMBER(L2252),E2252&gt;0),R2252*(L2252/E2252-1)*(1-'Start Here'!$B$16),0)</f>
        <v>0</v>
      </c>
      <c r="U2252" t="str" s="6">
        <v>Missing local vendor; Local and Local Line prices differ</v>
      </c>
      <c r="V2252" t="str" s="21">
        <v>Yes</v>
      </c>
      <c r="W2252" t="str" s="21">
        <v>No</v>
      </c>
      <c r="X2252" s="22">
        <v>0</v>
      </c>
      <c r="Y2252" s="18">
        <v>25</v>
      </c>
      <c r="AB2252" t="str" s="6">
        <v>2026-10-01 10:41:27 UTC</v>
      </c>
      <c r="AC2252" t="str" s="6">
        <v>Local Line cache</v>
      </c>
      <c r="AD2252" s="23">
        <v>1151477</v>
      </c>
      <c r="AE2252" s="23">
        <v>993254</v>
      </c>
      <c r="AF2252" t="str" s="23">
        <v>1151477:993254:guest</v>
      </c>
      <c r="AG2252" t="str" s="23">
        <v>No</v>
      </c>
      <c r="AH2252" t="str" s="23">
        <v>No</v>
      </c>
      <c r="AI2252" s="18">
        <v>0</v>
      </c>
    </row>
    <row r="2253" ht="32" customHeight="1">
      <c r="A2253" t="str" s="7">
        <v>MISSING VENDOR</v>
      </c>
      <c r="B2253" t="str" s="7">
        <v>Levitate Elixirs-Wild Blueberry, Lemon &amp; Rosemary</v>
      </c>
      <c r="C2253" t="str" s="7">
        <v>750 ml / 25.4 fl oz ea</v>
      </c>
      <c r="D2253" t="str" s="7">
        <v>SNAP</v>
      </c>
      <c r="G2253" s="13" t="str">
        <f>IF(AND(ISNUMBER(E2253),ISNUMBER(F2253)),F2253-E2253,"")</f>
        <v/>
      </c>
      <c r="H2253" s="14" t="str">
        <f>IF(AND(ISNUMBER(E2253),E2253&gt;0,ISNUMBER(F2253)),F2253/E2253-1,"")</f>
        <v/>
      </c>
      <c r="I2253" t="str" s="15">
        <v>Hold</v>
      </c>
      <c r="J2253" s="24"/>
      <c r="K2253" t="str" s="15">
        <v/>
      </c>
      <c r="L2253" s="17" t="str">
        <f>IF(AC2253="Local catalog","",IF(AG2253="Yes",IF(ISNUMBER(E2253),E2253,""),IF(I2253="Keep current",IF(ISNUMBER(E2253),E2253,""),IF(AH2253&lt;&gt;"Yes","",IF(I2253="Approve proposed",F2253,IF(AND(I2253="Use my price",AND(ISNUMBER(J2253),J2253&gt;0)),J2253,""))))))</f>
        <v/>
      </c>
      <c r="M2253" t="str" s="7">
        <f>IF(AND(AG2253="Yes",OR(I2253="Approve proposed",I2253="Use my price")),"CHECK: protected price kept current",IF(OR(I2253="Unreviewed",I2253=""),"Pending review",IF(I2253="Hold","On hold",IF(I2253="Keep current",IF(ISNUMBER(E2253),"Kept current","CHECK: no confirmed current price"),IF(AH2253&lt;&gt;"Yes","CHECK: source needs review",IF(AND(I2253="Use my price",NOT(AND(ISNUMBER(J2253),J2253&gt;0))),"CHECK: enter a price above zero",IF(NOT(OR(I2253="Approve proposed",I2253="Use my price")),"CHECK: choose a listed decision",IF(OR(NOT(ISNUMBER(L2253)),L2253&lt;=0,NOT(ISNUMBER(Y2253)),Y2253&lt;=0,X2253&gt;=1),"CHECK: price or base unavailable",IF(L2253/(Y2253*(1-X2253))-1&lt;0,"CHECK: price below local base","Ready")))))))))</f>
        <v>On hold</v>
      </c>
      <c r="N2253" s="18">
        <v>35</v>
      </c>
      <c r="O2253" s="19">
        <v>0.4</v>
      </c>
      <c r="Q2253" s="20" t="str">
        <f>IF(AND(ISNUMBER(L2253),ISNUMBER(Y2253),Y2253&gt;0,X2253&lt;1),ROUND(L2253/(Y2253*(1-X2253))-1,4),"")</f>
        <v/>
      </c>
      <c r="R2253" s="12">
        <v>0</v>
      </c>
      <c r="S2253" s="13">
        <f>IF(AND(ISNUMBER(E2253),E2253&gt;0,ISNUMBER(F2253)),R2253*(F2253/E2253-1)*(1-'Start Here'!$B$16),0)</f>
        <v>0</v>
      </c>
      <c r="T2253" s="17">
        <f>IF(AND(M2253="Ready",OR(I2253="Approve proposed",AND(I2253="Use my price",AND(ISNUMBER(J2253),J2253&gt;0))),ISNUMBER(L2253),E2253&gt;0),R2253*(L2253/E2253-1)*(1-'Start Here'!$B$16),0)</f>
        <v>0</v>
      </c>
      <c r="U2253" t="str" s="6">
        <v>SNAP: preserve existing selling price; No confirmed Local Line price/list; local calculation is reference only; Missing local vendor</v>
      </c>
      <c r="V2253" t="str" s="21">
        <v>Yes</v>
      </c>
      <c r="W2253" t="str" s="21">
        <v>No</v>
      </c>
      <c r="X2253" s="22">
        <v>0</v>
      </c>
      <c r="Y2253" s="18">
        <v>25</v>
      </c>
      <c r="AB2253" t="str" s="6">
        <v/>
      </c>
      <c r="AC2253" t="str" s="6">
        <v>Local calculation only</v>
      </c>
      <c r="AD2253" s="23">
        <v>1151477</v>
      </c>
      <c r="AE2253" s="23">
        <v>993254</v>
      </c>
      <c r="AF2253" t="str" s="23">
        <v>1151477:993254:snap</v>
      </c>
      <c r="AG2253" t="str" s="23">
        <v>Yes</v>
      </c>
      <c r="AH2253" t="str" s="23">
        <v>No</v>
      </c>
      <c r="AI2253" s="18">
        <v>0</v>
      </c>
    </row>
    <row r="2254" ht="32" customHeight="1">
      <c r="A2254" t="str" s="7">
        <v>MISSING VENDOR</v>
      </c>
      <c r="B2254" t="str" s="7">
        <v>Marionberry</v>
      </c>
      <c r="C2254" t="str" s="7">
        <v>1/2 pt</v>
      </c>
      <c r="D2254" t="str" s="7">
        <v>Herd Share Members</v>
      </c>
      <c r="E2254" s="12">
        <v>4.76</v>
      </c>
      <c r="F2254" s="13">
        <v>4.76</v>
      </c>
      <c r="G2254" s="13">
        <f>IF(AND(ISNUMBER(E2254),ISNUMBER(F2254)),F2254-E2254,"")</f>
        <v>0</v>
      </c>
      <c r="H2254" s="14">
        <f>IF(AND(ISNUMBER(E2254),E2254&gt;0,ISNUMBER(F2254)),F2254/E2254-1,"")</f>
        <v>0</v>
      </c>
      <c r="I2254" t="str" s="15">
        <v>Hold</v>
      </c>
      <c r="J2254" s="16"/>
      <c r="K2254" t="str" s="15">
        <v/>
      </c>
      <c r="L2254" s="17" t="str">
        <f>IF(AC2254="Local catalog","",IF(AG2254="Yes",IF(ISNUMBER(E2254),E2254,""),IF(I2254="Keep current",IF(ISNUMBER(E2254),E2254,""),IF(AH2254&lt;&gt;"Yes","",IF(I2254="Approve proposed",F2254,IF(AND(I2254="Use my price",AND(ISNUMBER(J2254),J2254&gt;0)),J2254,""))))))</f>
        <v/>
      </c>
      <c r="M2254" t="str" s="7">
        <f>IF(AND(AG2254="Yes",OR(I2254="Approve proposed",I2254="Use my price")),"CHECK: protected price kept current",IF(OR(I2254="Unreviewed",I2254=""),"Pending review",IF(I2254="Hold","On hold",IF(I2254="Keep current",IF(ISNUMBER(E2254),"Kept current","CHECK: no confirmed current price"),IF(AH2254&lt;&gt;"Yes","CHECK: source needs review",IF(AND(I2254="Use my price",NOT(AND(ISNUMBER(J2254),J2254&gt;0))),"CHECK: enter a price above zero",IF(NOT(OR(I2254="Approve proposed",I2254="Use my price")),"CHECK: choose a listed decision",IF(OR(NOT(ISNUMBER(L2254)),L2254&lt;=0,NOT(ISNUMBER(Y2254)),Y2254&lt;=0,X2254&gt;=1),"CHECK: price or base unavailable",IF(L2254/(Y2254*(1-X2254))-1&lt;0,"CHECK: price below local base","Ready")))))))))</f>
        <v>On hold</v>
      </c>
      <c r="N2254" s="18">
        <v>4.76</v>
      </c>
      <c r="O2254" s="19">
        <v>0.4</v>
      </c>
      <c r="P2254" s="14">
        <v>0.4</v>
      </c>
      <c r="Q2254" s="20" t="str">
        <f>IF(AND(ISNUMBER(L2254),ISNUMBER(Y2254),Y2254&gt;0,X2254&lt;1),ROUND(L2254/(Y2254*(1-X2254))-1,4),"")</f>
        <v/>
      </c>
      <c r="R2254" s="12">
        <v>0</v>
      </c>
      <c r="S2254" s="13">
        <f>IF(AND(ISNUMBER(E2254),E2254&gt;0,ISNUMBER(F2254)),R2254*(F2254/E2254-1)*(1-'Start Here'!$B$16),0)</f>
        <v>0</v>
      </c>
      <c r="T2254" s="17">
        <f>IF(AND(M2254="Ready",OR(I2254="Approve proposed",AND(I2254="Use my price",AND(ISNUMBER(J2254),J2254&gt;0))),ISNUMBER(L2254),E2254&gt;0),R2254*(L2254/E2254-1)*(1-'Start Here'!$B$16),0)</f>
        <v>0</v>
      </c>
      <c r="U2254" t="str" s="6">
        <v>Missing local vendor; Currently hidden; do not activate automatically</v>
      </c>
      <c r="V2254" t="str" s="21">
        <v>No</v>
      </c>
      <c r="W2254" t="str" s="21">
        <v>No</v>
      </c>
      <c r="X2254" s="22">
        <v>0</v>
      </c>
      <c r="Y2254" s="18">
        <v>3.4</v>
      </c>
      <c r="AB2254" t="str" s="6">
        <v>2026-10-01 10:41:27 UTC</v>
      </c>
      <c r="AC2254" t="str" s="6">
        <v>Local Line cache</v>
      </c>
      <c r="AD2254" s="23">
        <v>1139026</v>
      </c>
      <c r="AE2254" s="23">
        <v>976775</v>
      </c>
      <c r="AF2254" t="str" s="23">
        <v>1139026:976775:herdShare</v>
      </c>
      <c r="AG2254" t="str" s="23">
        <v>No</v>
      </c>
      <c r="AH2254" t="str" s="23">
        <v>No</v>
      </c>
      <c r="AI2254" s="18">
        <v>0</v>
      </c>
    </row>
    <row r="2255" ht="32" customHeight="1">
      <c r="A2255" t="str" s="7">
        <v>MISSING VENDOR</v>
      </c>
      <c r="B2255" t="str" s="7">
        <v>Marionberry</v>
      </c>
      <c r="C2255" t="str" s="7">
        <v>1/2 pt</v>
      </c>
      <c r="D2255" t="str" s="7">
        <v>CSA Members</v>
      </c>
      <c r="G2255" s="13" t="str">
        <f>IF(AND(ISNUMBER(E2255),ISNUMBER(F2255)),F2255-E2255,"")</f>
        <v/>
      </c>
      <c r="H2255" s="14" t="str">
        <f>IF(AND(ISNUMBER(E2255),E2255&gt;0,ISNUMBER(F2255)),F2255/E2255-1,"")</f>
        <v/>
      </c>
      <c r="I2255" t="str" s="15">
        <v>Hold</v>
      </c>
      <c r="J2255" s="24"/>
      <c r="K2255" t="str" s="15">
        <v/>
      </c>
      <c r="L2255" s="17" t="str">
        <f>IF(AC2255="Local catalog","",IF(AG2255="Yes",IF(ISNUMBER(E2255),E2255,""),IF(I2255="Keep current",IF(ISNUMBER(E2255),E2255,""),IF(AH2255&lt;&gt;"Yes","",IF(I2255="Approve proposed",F2255,IF(AND(I2255="Use my price",AND(ISNUMBER(J2255),J2255&gt;0)),J2255,""))))))</f>
        <v/>
      </c>
      <c r="M2255" t="str" s="7">
        <f>IF(AND(AG2255="Yes",OR(I2255="Approve proposed",I2255="Use my price")),"CHECK: protected price kept current",IF(OR(I2255="Unreviewed",I2255=""),"Pending review",IF(I2255="Hold","On hold",IF(I2255="Keep current",IF(ISNUMBER(E2255),"Kept current","CHECK: no confirmed current price"),IF(AH2255&lt;&gt;"Yes","CHECK: source needs review",IF(AND(I2255="Use my price",NOT(AND(ISNUMBER(J2255),J2255&gt;0))),"CHECK: enter a price above zero",IF(NOT(OR(I2255="Approve proposed",I2255="Use my price")),"CHECK: choose a listed decision",IF(OR(NOT(ISNUMBER(L2255)),L2255&lt;=0,NOT(ISNUMBER(Y2255)),Y2255&lt;=0,X2255&gt;=1),"CHECK: price or base unavailable",IF(L2255/(Y2255*(1-X2255))-1&lt;0,"CHECK: price below local base","Ready")))))))))</f>
        <v>On hold</v>
      </c>
      <c r="N2255" s="18">
        <v>4.76</v>
      </c>
      <c r="O2255" s="19">
        <v>0.4</v>
      </c>
      <c r="Q2255" s="20" t="str">
        <f>IF(AND(ISNUMBER(L2255),ISNUMBER(Y2255),Y2255&gt;0,X2255&lt;1),ROUND(L2255/(Y2255*(1-X2255))-1,4),"")</f>
        <v/>
      </c>
      <c r="R2255" s="12">
        <v>0</v>
      </c>
      <c r="S2255" s="13">
        <f>IF(AND(ISNUMBER(E2255),E2255&gt;0,ISNUMBER(F2255)),R2255*(F2255/E2255-1)*(1-'Start Here'!$B$16),0)</f>
        <v>0</v>
      </c>
      <c r="T2255" s="17">
        <f>IF(AND(M2255="Ready",OR(I2255="Approve proposed",AND(I2255="Use my price",AND(ISNUMBER(J2255),J2255&gt;0))),ISNUMBER(L2255),E2255&gt;0),R2255*(L2255/E2255-1)*(1-'Start Here'!$B$16),0)</f>
        <v>0</v>
      </c>
      <c r="U2255" t="str" s="6">
        <v>No confirmed Local Line price/list; local calculation is reference only; Missing local vendor; Currently hidden; do not activate automatically</v>
      </c>
      <c r="V2255" t="str" s="21">
        <v>No</v>
      </c>
      <c r="W2255" t="str" s="21">
        <v>No</v>
      </c>
      <c r="X2255" s="22">
        <v>0</v>
      </c>
      <c r="Y2255" s="18">
        <v>3.4</v>
      </c>
      <c r="AB2255" t="str" s="6">
        <v/>
      </c>
      <c r="AC2255" t="str" s="6">
        <v>Local calculation only</v>
      </c>
      <c r="AD2255" s="23">
        <v>1139026</v>
      </c>
      <c r="AE2255" s="23">
        <v>976775</v>
      </c>
      <c r="AF2255" t="str" s="23">
        <v>1139026:976775:member</v>
      </c>
      <c r="AG2255" t="str" s="23">
        <v>No</v>
      </c>
      <c r="AH2255" t="str" s="23">
        <v>No</v>
      </c>
      <c r="AI2255" s="18">
        <v>0</v>
      </c>
    </row>
    <row r="2256" ht="32" customHeight="1">
      <c r="A2256" t="str" s="7">
        <v>MISSING VENDOR</v>
      </c>
      <c r="B2256" t="str" s="7">
        <v>Marionberry</v>
      </c>
      <c r="C2256" t="str" s="7">
        <v>1/2 pt</v>
      </c>
      <c r="D2256" t="str" s="7">
        <v>Guest Basket</v>
      </c>
      <c r="E2256" s="12">
        <v>4.76</v>
      </c>
      <c r="F2256" s="13">
        <v>4.76</v>
      </c>
      <c r="G2256" s="13">
        <f>IF(AND(ISNUMBER(E2256),ISNUMBER(F2256)),F2256-E2256,"")</f>
        <v>0</v>
      </c>
      <c r="H2256" s="14">
        <f>IF(AND(ISNUMBER(E2256),E2256&gt;0,ISNUMBER(F2256)),F2256/E2256-1,"")</f>
        <v>0</v>
      </c>
      <c r="I2256" t="str" s="15">
        <v>Hold</v>
      </c>
      <c r="J2256" s="16"/>
      <c r="K2256" t="str" s="15">
        <v/>
      </c>
      <c r="L2256" s="17" t="str">
        <f>IF(AC2256="Local catalog","",IF(AG2256="Yes",IF(ISNUMBER(E2256),E2256,""),IF(I2256="Keep current",IF(ISNUMBER(E2256),E2256,""),IF(AH2256&lt;&gt;"Yes","",IF(I2256="Approve proposed",F2256,IF(AND(I2256="Use my price",AND(ISNUMBER(J2256),J2256&gt;0)),J2256,""))))))</f>
        <v/>
      </c>
      <c r="M2256" t="str" s="7">
        <f>IF(AND(AG2256="Yes",OR(I2256="Approve proposed",I2256="Use my price")),"CHECK: protected price kept current",IF(OR(I2256="Unreviewed",I2256=""),"Pending review",IF(I2256="Hold","On hold",IF(I2256="Keep current",IF(ISNUMBER(E2256),"Kept current","CHECK: no confirmed current price"),IF(AH2256&lt;&gt;"Yes","CHECK: source needs review",IF(AND(I2256="Use my price",NOT(AND(ISNUMBER(J2256),J2256&gt;0))),"CHECK: enter a price above zero",IF(NOT(OR(I2256="Approve proposed",I2256="Use my price")),"CHECK: choose a listed decision",IF(OR(NOT(ISNUMBER(L2256)),L2256&lt;=0,NOT(ISNUMBER(Y2256)),Y2256&lt;=0,X2256&gt;=1),"CHECK: price or base unavailable",IF(L2256/(Y2256*(1-X2256))-1&lt;0,"CHECK: price below local base","Ready")))))))))</f>
        <v>On hold</v>
      </c>
      <c r="N2256" s="18">
        <v>5.27</v>
      </c>
      <c r="O2256" s="19">
        <v>0.55</v>
      </c>
      <c r="P2256" s="14">
        <v>0.4</v>
      </c>
      <c r="Q2256" s="20" t="str">
        <f>IF(AND(ISNUMBER(L2256),ISNUMBER(Y2256),Y2256&gt;0,X2256&lt;1),ROUND(L2256/(Y2256*(1-X2256))-1,4),"")</f>
        <v/>
      </c>
      <c r="R2256" s="12">
        <v>0</v>
      </c>
      <c r="S2256" s="13">
        <f>IF(AND(ISNUMBER(E2256),E2256&gt;0,ISNUMBER(F2256)),R2256*(F2256/E2256-1)*(1-'Start Here'!$B$16),0)</f>
        <v>0</v>
      </c>
      <c r="T2256" s="17">
        <f>IF(AND(M2256="Ready",OR(I2256="Approve proposed",AND(I2256="Use my price",AND(ISNUMBER(J2256),J2256&gt;0))),ISNUMBER(L2256),E2256&gt;0),R2256*(L2256/E2256-1)*(1-'Start Here'!$B$16),0)</f>
        <v>0</v>
      </c>
      <c r="U2256" t="str" s="6">
        <v>Missing local vendor; Local and Local Line prices differ; Currently hidden; do not activate automatically</v>
      </c>
      <c r="V2256" t="str" s="21">
        <v>No</v>
      </c>
      <c r="W2256" t="str" s="21">
        <v>No</v>
      </c>
      <c r="X2256" s="22">
        <v>0</v>
      </c>
      <c r="Y2256" s="18">
        <v>3.4</v>
      </c>
      <c r="AB2256" t="str" s="6">
        <v>2026-10-01 10:41:27 UTC</v>
      </c>
      <c r="AC2256" t="str" s="6">
        <v>Local Line cache</v>
      </c>
      <c r="AD2256" s="23">
        <v>1139026</v>
      </c>
      <c r="AE2256" s="23">
        <v>976775</v>
      </c>
      <c r="AF2256" t="str" s="23">
        <v>1139026:976775:guest</v>
      </c>
      <c r="AG2256" t="str" s="23">
        <v>No</v>
      </c>
      <c r="AH2256" t="str" s="23">
        <v>No</v>
      </c>
      <c r="AI2256" s="18">
        <v>0</v>
      </c>
    </row>
    <row r="2257" ht="32" customHeight="1">
      <c r="A2257" t="str" s="7">
        <v>MISSING VENDOR</v>
      </c>
      <c r="B2257" t="str" s="7">
        <v>Marionberry</v>
      </c>
      <c r="C2257" t="str" s="7">
        <v>1/2 pt</v>
      </c>
      <c r="D2257" t="str" s="7">
        <v>SNAP</v>
      </c>
      <c r="E2257" s="12">
        <v>4.76</v>
      </c>
      <c r="F2257" s="13">
        <v>4.76</v>
      </c>
      <c r="G2257" s="13">
        <f>IF(AND(ISNUMBER(E2257),ISNUMBER(F2257)),F2257-E2257,"")</f>
        <v>0</v>
      </c>
      <c r="H2257" s="14">
        <f>IF(AND(ISNUMBER(E2257),E2257&gt;0,ISNUMBER(F2257)),F2257/E2257-1,"")</f>
        <v>0</v>
      </c>
      <c r="I2257" t="str" s="15">
        <v>Keep current</v>
      </c>
      <c r="J2257" s="16"/>
      <c r="K2257" t="str" s="15">
        <v/>
      </c>
      <c r="L2257" s="17">
        <f>IF(AC2257="Local catalog","",IF(AG2257="Yes",IF(ISNUMBER(E2257),E2257,""),IF(I2257="Keep current",IF(ISNUMBER(E2257),E2257,""),IF(AH2257&lt;&gt;"Yes","",IF(I2257="Approve proposed",F2257,IF(AND(I2257="Use my price",AND(ISNUMBER(J2257),J2257&gt;0)),J2257,""))))))</f>
        <v>4.76</v>
      </c>
      <c r="M2257" t="str" s="7">
        <f>IF(AND(AG2257="Yes",OR(I2257="Approve proposed",I2257="Use my price")),"CHECK: protected price kept current",IF(OR(I2257="Unreviewed",I2257=""),"Pending review",IF(I2257="Hold","On hold",IF(I2257="Keep current",IF(ISNUMBER(E2257),"Kept current","CHECK: no confirmed current price"),IF(AH2257&lt;&gt;"Yes","CHECK: source needs review",IF(AND(I2257="Use my price",NOT(AND(ISNUMBER(J2257),J2257&gt;0))),"CHECK: enter a price above zero",IF(NOT(OR(I2257="Approve proposed",I2257="Use my price")),"CHECK: choose a listed decision",IF(OR(NOT(ISNUMBER(L2257)),L2257&lt;=0,NOT(ISNUMBER(Y2257)),Y2257&lt;=0,X2257&gt;=1),"CHECK: price or base unavailable",IF(L2257/(Y2257*(1-X2257))-1&lt;0,"CHECK: price below local base","Ready")))))))))</f>
        <v>Kept current</v>
      </c>
      <c r="N2257" s="18">
        <v>4.76</v>
      </c>
      <c r="O2257" s="19">
        <v>0.4</v>
      </c>
      <c r="P2257" s="14">
        <v>0.4</v>
      </c>
      <c r="Q2257" s="20">
        <f>IF(AND(ISNUMBER(L2257),ISNUMBER(Y2257),Y2257&gt;0,X2257&lt;1),ROUND(L2257/(Y2257*(1-X2257))-1,4),"")</f>
        <v>0.4</v>
      </c>
      <c r="R2257" s="12">
        <v>0</v>
      </c>
      <c r="S2257" s="13">
        <f>IF(AND(ISNUMBER(E2257),E2257&gt;0,ISNUMBER(F2257)),R2257*(F2257/E2257-1)*(1-'Start Here'!$B$16),0)</f>
        <v>0</v>
      </c>
      <c r="T2257" s="17">
        <f>IF(AND(M2257="Ready",OR(I2257="Approve proposed",AND(I2257="Use my price",AND(ISNUMBER(J2257),J2257&gt;0))),ISNUMBER(L2257),E2257&gt;0),R2257*(L2257/E2257-1)*(1-'Start Here'!$B$16),0)</f>
        <v>0</v>
      </c>
      <c r="U2257" t="str" s="6">
        <v>SNAP: preserve existing selling price; Missing local vendor; Currently hidden; do not activate automatically</v>
      </c>
      <c r="V2257" t="str" s="21">
        <v>No</v>
      </c>
      <c r="W2257" t="str" s="21">
        <v>No</v>
      </c>
      <c r="X2257" s="22">
        <v>0</v>
      </c>
      <c r="Y2257" s="18">
        <v>3.4</v>
      </c>
      <c r="AB2257" t="str" s="6">
        <v>2026-10-01 10:41:27 UTC</v>
      </c>
      <c r="AC2257" t="str" s="6">
        <v>Local Line cache</v>
      </c>
      <c r="AD2257" s="23">
        <v>1139026</v>
      </c>
      <c r="AE2257" s="23">
        <v>976775</v>
      </c>
      <c r="AF2257" t="str" s="23">
        <v>1139026:976775:snap</v>
      </c>
      <c r="AG2257" t="str" s="23">
        <v>Yes</v>
      </c>
      <c r="AH2257" t="str" s="23">
        <v>No</v>
      </c>
      <c r="AI2257" s="18">
        <v>0</v>
      </c>
    </row>
    <row r="2258" ht="32" customHeight="1">
      <c r="A2258" t="str" s="7">
        <v>MISSING VENDOR</v>
      </c>
      <c r="B2258" t="str" s="7">
        <v>Matsutake mushrooms</v>
      </c>
      <c r="C2258" t="str" s="7">
        <v>1/2 lb</v>
      </c>
      <c r="D2258" t="str" s="7">
        <v>Herd Share Members</v>
      </c>
      <c r="E2258" s="12">
        <v>14.96</v>
      </c>
      <c r="F2258" s="13">
        <v>14.96</v>
      </c>
      <c r="G2258" s="13">
        <f>IF(AND(ISNUMBER(E2258),ISNUMBER(F2258)),F2258-E2258,"")</f>
        <v>0</v>
      </c>
      <c r="H2258" s="14">
        <f>IF(AND(ISNUMBER(E2258),E2258&gt;0,ISNUMBER(F2258)),F2258/E2258-1,"")</f>
        <v>0</v>
      </c>
      <c r="I2258" t="str" s="15">
        <v>Hold</v>
      </c>
      <c r="J2258" s="16"/>
      <c r="K2258" t="str" s="15">
        <v/>
      </c>
      <c r="L2258" s="17" t="str">
        <f>IF(AC2258="Local catalog","",IF(AG2258="Yes",IF(ISNUMBER(E2258),E2258,""),IF(I2258="Keep current",IF(ISNUMBER(E2258),E2258,""),IF(AH2258&lt;&gt;"Yes","",IF(I2258="Approve proposed",F2258,IF(AND(I2258="Use my price",AND(ISNUMBER(J2258),J2258&gt;0)),J2258,""))))))</f>
        <v/>
      </c>
      <c r="M2258" t="str" s="7">
        <f>IF(AND(AG2258="Yes",OR(I2258="Approve proposed",I2258="Use my price")),"CHECK: protected price kept current",IF(OR(I2258="Unreviewed",I2258=""),"Pending review",IF(I2258="Hold","On hold",IF(I2258="Keep current",IF(ISNUMBER(E2258),"Kept current","CHECK: no confirmed current price"),IF(AH2258&lt;&gt;"Yes","CHECK: source needs review",IF(AND(I2258="Use my price",NOT(AND(ISNUMBER(J2258),J2258&gt;0))),"CHECK: enter a price above zero",IF(NOT(OR(I2258="Approve proposed",I2258="Use my price")),"CHECK: choose a listed decision",IF(OR(NOT(ISNUMBER(L2258)),L2258&lt;=0,NOT(ISNUMBER(Y2258)),Y2258&lt;=0,X2258&gt;=1),"CHECK: price or base unavailable",IF(L2258/(Y2258*(1-X2258))-1&lt;0,"CHECK: price below local base","Ready")))))))))</f>
        <v>On hold</v>
      </c>
      <c r="N2258" s="18">
        <v>15.75</v>
      </c>
      <c r="O2258" s="19">
        <v>0.4</v>
      </c>
      <c r="P2258" s="14">
        <v>0.3298</v>
      </c>
      <c r="Q2258" s="20" t="str">
        <f>IF(AND(ISNUMBER(L2258),ISNUMBER(Y2258),Y2258&gt;0,X2258&lt;1),ROUND(L2258/(Y2258*(1-X2258))-1,4),"")</f>
        <v/>
      </c>
      <c r="R2258" s="12">
        <v>0</v>
      </c>
      <c r="S2258" s="13">
        <f>IF(AND(ISNUMBER(E2258),E2258&gt;0,ISNUMBER(F2258)),R2258*(F2258/E2258-1)*(1-'Start Here'!$B$16),0)</f>
        <v>0</v>
      </c>
      <c r="T2258" s="17">
        <f>IF(AND(M2258="Ready",OR(I2258="Approve proposed",AND(I2258="Use my price",AND(ISNUMBER(J2258),J2258&gt;0))),ISNUMBER(L2258),E2258&gt;0),R2258*(L2258/E2258-1)*(1-'Start Here'!$B$16),0)</f>
        <v>0</v>
      </c>
      <c r="U2258" t="str" s="6">
        <v>Missing local vendor; Local and Local Line prices differ; Currently hidden; do not activate automatically</v>
      </c>
      <c r="V2258" t="str" s="21">
        <v>No</v>
      </c>
      <c r="W2258" t="str" s="21">
        <v>No</v>
      </c>
      <c r="X2258" s="22">
        <v>0</v>
      </c>
      <c r="Y2258" s="18">
        <v>11.25</v>
      </c>
      <c r="AB2258" t="str" s="6">
        <v>2026-10-01 10:41:27 UTC</v>
      </c>
      <c r="AC2258" t="str" s="6">
        <v>Local Line cache</v>
      </c>
      <c r="AD2258" s="23">
        <v>825305</v>
      </c>
      <c r="AE2258" s="23">
        <v>549219</v>
      </c>
      <c r="AF2258" t="str" s="23">
        <v>825305:549219:herdShare</v>
      </c>
      <c r="AG2258" t="str" s="23">
        <v>No</v>
      </c>
      <c r="AH2258" t="str" s="23">
        <v>No</v>
      </c>
      <c r="AI2258" s="18">
        <v>0</v>
      </c>
    </row>
    <row r="2259" ht="32" customHeight="1">
      <c r="A2259" t="str" s="7">
        <v>MISSING VENDOR</v>
      </c>
      <c r="B2259" t="str" s="7">
        <v>Matsutake mushrooms</v>
      </c>
      <c r="C2259" t="str" s="7">
        <v>1/2 lb</v>
      </c>
      <c r="D2259" t="str" s="7">
        <v>CSA Members</v>
      </c>
      <c r="E2259" s="12">
        <v>14.96</v>
      </c>
      <c r="F2259" s="13">
        <v>14.96</v>
      </c>
      <c r="G2259" s="13">
        <f>IF(AND(ISNUMBER(E2259),ISNUMBER(F2259)),F2259-E2259,"")</f>
        <v>0</v>
      </c>
      <c r="H2259" s="14">
        <f>IF(AND(ISNUMBER(E2259),E2259&gt;0,ISNUMBER(F2259)),F2259/E2259-1,"")</f>
        <v>0</v>
      </c>
      <c r="I2259" t="str" s="15">
        <v>Hold</v>
      </c>
      <c r="J2259" s="16"/>
      <c r="K2259" t="str" s="15">
        <v/>
      </c>
      <c r="L2259" s="17" t="str">
        <f>IF(AC2259="Local catalog","",IF(AG2259="Yes",IF(ISNUMBER(E2259),E2259,""),IF(I2259="Keep current",IF(ISNUMBER(E2259),E2259,""),IF(AH2259&lt;&gt;"Yes","",IF(I2259="Approve proposed",F2259,IF(AND(I2259="Use my price",AND(ISNUMBER(J2259),J2259&gt;0)),J2259,""))))))</f>
        <v/>
      </c>
      <c r="M2259" t="str" s="7">
        <f>IF(AND(AG2259="Yes",OR(I2259="Approve proposed",I2259="Use my price")),"CHECK: protected price kept current",IF(OR(I2259="Unreviewed",I2259=""),"Pending review",IF(I2259="Hold","On hold",IF(I2259="Keep current",IF(ISNUMBER(E2259),"Kept current","CHECK: no confirmed current price"),IF(AH2259&lt;&gt;"Yes","CHECK: source needs review",IF(AND(I2259="Use my price",NOT(AND(ISNUMBER(J2259),J2259&gt;0))),"CHECK: enter a price above zero",IF(NOT(OR(I2259="Approve proposed",I2259="Use my price")),"CHECK: choose a listed decision",IF(OR(NOT(ISNUMBER(L2259)),L2259&lt;=0,NOT(ISNUMBER(Y2259)),Y2259&lt;=0,X2259&gt;=1),"CHECK: price or base unavailable",IF(L2259/(Y2259*(1-X2259))-1&lt;0,"CHECK: price below local base","Ready")))))))))</f>
        <v>On hold</v>
      </c>
      <c r="N2259" s="18">
        <v>15.75</v>
      </c>
      <c r="O2259" s="19">
        <v>0.4</v>
      </c>
      <c r="P2259" s="14">
        <v>0.3298</v>
      </c>
      <c r="Q2259" s="20" t="str">
        <f>IF(AND(ISNUMBER(L2259),ISNUMBER(Y2259),Y2259&gt;0,X2259&lt;1),ROUND(L2259/(Y2259*(1-X2259))-1,4),"")</f>
        <v/>
      </c>
      <c r="R2259" s="12">
        <v>0</v>
      </c>
      <c r="S2259" s="13">
        <f>IF(AND(ISNUMBER(E2259),E2259&gt;0,ISNUMBER(F2259)),R2259*(F2259/E2259-1)*(1-'Start Here'!$B$16),0)</f>
        <v>0</v>
      </c>
      <c r="T2259" s="17">
        <f>IF(AND(M2259="Ready",OR(I2259="Approve proposed",AND(I2259="Use my price",AND(ISNUMBER(J2259),J2259&gt;0))),ISNUMBER(L2259),E2259&gt;0),R2259*(L2259/E2259-1)*(1-'Start Here'!$B$16),0)</f>
        <v>0</v>
      </c>
      <c r="U2259" t="str" s="6">
        <v>Missing local vendor; Local and Local Line prices differ; Currently hidden; do not activate automatically</v>
      </c>
      <c r="V2259" t="str" s="21">
        <v>No</v>
      </c>
      <c r="W2259" t="str" s="21">
        <v>No</v>
      </c>
      <c r="X2259" s="22">
        <v>0</v>
      </c>
      <c r="Y2259" s="18">
        <v>11.25</v>
      </c>
      <c r="AB2259" t="str" s="6">
        <v>2026-10-01 10:41:27 UTC</v>
      </c>
      <c r="AC2259" t="str" s="6">
        <v>Local Line cache</v>
      </c>
      <c r="AD2259" s="23">
        <v>825305</v>
      </c>
      <c r="AE2259" s="23">
        <v>549219</v>
      </c>
      <c r="AF2259" t="str" s="23">
        <v>825305:549219:member</v>
      </c>
      <c r="AG2259" t="str" s="23">
        <v>No</v>
      </c>
      <c r="AH2259" t="str" s="23">
        <v>No</v>
      </c>
      <c r="AI2259" s="18">
        <v>0</v>
      </c>
    </row>
    <row r="2260" ht="32" customHeight="1">
      <c r="A2260" t="str" s="7">
        <v>MISSING VENDOR</v>
      </c>
      <c r="B2260" t="str" s="7">
        <v>Matsutake mushrooms</v>
      </c>
      <c r="C2260" t="str" s="7">
        <v>1/2 lb</v>
      </c>
      <c r="D2260" t="str" s="7">
        <v>Guest Basket</v>
      </c>
      <c r="E2260" s="12">
        <v>15.75</v>
      </c>
      <c r="F2260" s="13">
        <v>15.75</v>
      </c>
      <c r="G2260" s="13">
        <f>IF(AND(ISNUMBER(E2260),ISNUMBER(F2260)),F2260-E2260,"")</f>
        <v>0</v>
      </c>
      <c r="H2260" s="14">
        <f>IF(AND(ISNUMBER(E2260),E2260&gt;0,ISNUMBER(F2260)),F2260/E2260-1,"")</f>
        <v>0</v>
      </c>
      <c r="I2260" t="str" s="15">
        <v>Hold</v>
      </c>
      <c r="J2260" s="16"/>
      <c r="K2260" t="str" s="15">
        <v/>
      </c>
      <c r="L2260" s="17" t="str">
        <f>IF(AC2260="Local catalog","",IF(AG2260="Yes",IF(ISNUMBER(E2260),E2260,""),IF(I2260="Keep current",IF(ISNUMBER(E2260),E2260,""),IF(AH2260&lt;&gt;"Yes","",IF(I2260="Approve proposed",F2260,IF(AND(I2260="Use my price",AND(ISNUMBER(J2260),J2260&gt;0)),J2260,""))))))</f>
        <v/>
      </c>
      <c r="M2260" t="str" s="7">
        <f>IF(AND(AG2260="Yes",OR(I2260="Approve proposed",I2260="Use my price")),"CHECK: protected price kept current",IF(OR(I2260="Unreviewed",I2260=""),"Pending review",IF(I2260="Hold","On hold",IF(I2260="Keep current",IF(ISNUMBER(E2260),"Kept current","CHECK: no confirmed current price"),IF(AH2260&lt;&gt;"Yes","CHECK: source needs review",IF(AND(I2260="Use my price",NOT(AND(ISNUMBER(J2260),J2260&gt;0))),"CHECK: enter a price above zero",IF(NOT(OR(I2260="Approve proposed",I2260="Use my price")),"CHECK: choose a listed decision",IF(OR(NOT(ISNUMBER(L2260)),L2260&lt;=0,NOT(ISNUMBER(Y2260)),Y2260&lt;=0,X2260&gt;=1),"CHECK: price or base unavailable",IF(L2260/(Y2260*(1-X2260))-1&lt;0,"CHECK: price below local base","Ready")))))))))</f>
        <v>On hold</v>
      </c>
      <c r="N2260" s="18">
        <v>17.44</v>
      </c>
      <c r="O2260" s="19">
        <v>0.55</v>
      </c>
      <c r="P2260" s="14">
        <v>0.4</v>
      </c>
      <c r="Q2260" s="20" t="str">
        <f>IF(AND(ISNUMBER(L2260),ISNUMBER(Y2260),Y2260&gt;0,X2260&lt;1),ROUND(L2260/(Y2260*(1-X2260))-1,4),"")</f>
        <v/>
      </c>
      <c r="R2260" s="12">
        <v>0</v>
      </c>
      <c r="S2260" s="13">
        <f>IF(AND(ISNUMBER(E2260),E2260&gt;0,ISNUMBER(F2260)),R2260*(F2260/E2260-1)*(1-'Start Here'!$B$16),0)</f>
        <v>0</v>
      </c>
      <c r="T2260" s="17">
        <f>IF(AND(M2260="Ready",OR(I2260="Approve proposed",AND(I2260="Use my price",AND(ISNUMBER(J2260),J2260&gt;0))),ISNUMBER(L2260),E2260&gt;0),R2260*(L2260/E2260-1)*(1-'Start Here'!$B$16),0)</f>
        <v>0</v>
      </c>
      <c r="U2260" t="str" s="6">
        <v>Missing local vendor; Local and Local Line prices differ; Currently hidden; do not activate automatically</v>
      </c>
      <c r="V2260" t="str" s="21">
        <v>No</v>
      </c>
      <c r="W2260" t="str" s="21">
        <v>No</v>
      </c>
      <c r="X2260" s="22">
        <v>0</v>
      </c>
      <c r="Y2260" s="18">
        <v>11.25</v>
      </c>
      <c r="AB2260" t="str" s="6">
        <v>2026-10-01 10:41:27 UTC</v>
      </c>
      <c r="AC2260" t="str" s="6">
        <v>Local Line cache</v>
      </c>
      <c r="AD2260" s="23">
        <v>825305</v>
      </c>
      <c r="AE2260" s="23">
        <v>549219</v>
      </c>
      <c r="AF2260" t="str" s="23">
        <v>825305:549219:guest</v>
      </c>
      <c r="AG2260" t="str" s="23">
        <v>No</v>
      </c>
      <c r="AH2260" t="str" s="23">
        <v>No</v>
      </c>
      <c r="AI2260" s="18">
        <v>0</v>
      </c>
    </row>
    <row r="2261" ht="32" customHeight="1">
      <c r="A2261" t="str" s="7">
        <v>MISSING VENDOR</v>
      </c>
      <c r="B2261" t="str" s="7">
        <v>Matsutake mushrooms</v>
      </c>
      <c r="C2261" t="str" s="7">
        <v>1/2 lb</v>
      </c>
      <c r="D2261" t="str" s="7">
        <v>SNAP</v>
      </c>
      <c r="E2261" s="12">
        <v>14.96</v>
      </c>
      <c r="F2261" s="13">
        <v>14.96</v>
      </c>
      <c r="G2261" s="13">
        <f>IF(AND(ISNUMBER(E2261),ISNUMBER(F2261)),F2261-E2261,"")</f>
        <v>0</v>
      </c>
      <c r="H2261" s="14">
        <f>IF(AND(ISNUMBER(E2261),E2261&gt;0,ISNUMBER(F2261)),F2261/E2261-1,"")</f>
        <v>0</v>
      </c>
      <c r="I2261" t="str" s="15">
        <v>Keep current</v>
      </c>
      <c r="J2261" s="16"/>
      <c r="K2261" t="str" s="15">
        <v/>
      </c>
      <c r="L2261" s="17">
        <f>IF(AC2261="Local catalog","",IF(AG2261="Yes",IF(ISNUMBER(E2261),E2261,""),IF(I2261="Keep current",IF(ISNUMBER(E2261),E2261,""),IF(AH2261&lt;&gt;"Yes","",IF(I2261="Approve proposed",F2261,IF(AND(I2261="Use my price",AND(ISNUMBER(J2261),J2261&gt;0)),J2261,""))))))</f>
        <v>14.96</v>
      </c>
      <c r="M2261" t="str" s="7">
        <f>IF(AND(AG2261="Yes",OR(I2261="Approve proposed",I2261="Use my price")),"CHECK: protected price kept current",IF(OR(I2261="Unreviewed",I2261=""),"Pending review",IF(I2261="Hold","On hold",IF(I2261="Keep current",IF(ISNUMBER(E2261),"Kept current","CHECK: no confirmed current price"),IF(AH2261&lt;&gt;"Yes","CHECK: source needs review",IF(AND(I2261="Use my price",NOT(AND(ISNUMBER(J2261),J2261&gt;0))),"CHECK: enter a price above zero",IF(NOT(OR(I2261="Approve proposed",I2261="Use my price")),"CHECK: choose a listed decision",IF(OR(NOT(ISNUMBER(L2261)),L2261&lt;=0,NOT(ISNUMBER(Y2261)),Y2261&lt;=0,X2261&gt;=1),"CHECK: price or base unavailable",IF(L2261/(Y2261*(1-X2261))-1&lt;0,"CHECK: price below local base","Ready")))))))))</f>
        <v>Kept current</v>
      </c>
      <c r="N2261" s="18">
        <v>15.75</v>
      </c>
      <c r="O2261" s="19">
        <v>0.4</v>
      </c>
      <c r="P2261" s="14">
        <v>0.3298</v>
      </c>
      <c r="Q2261" s="20">
        <f>IF(AND(ISNUMBER(L2261),ISNUMBER(Y2261),Y2261&gt;0,X2261&lt;1),ROUND(L2261/(Y2261*(1-X2261))-1,4),"")</f>
        <v>0.3298</v>
      </c>
      <c r="R2261" s="12">
        <v>0</v>
      </c>
      <c r="S2261" s="13">
        <f>IF(AND(ISNUMBER(E2261),E2261&gt;0,ISNUMBER(F2261)),R2261*(F2261/E2261-1)*(1-'Start Here'!$B$16),0)</f>
        <v>0</v>
      </c>
      <c r="T2261" s="17">
        <f>IF(AND(M2261="Ready",OR(I2261="Approve proposed",AND(I2261="Use my price",AND(ISNUMBER(J2261),J2261&gt;0))),ISNUMBER(L2261),E2261&gt;0),R2261*(L2261/E2261-1)*(1-'Start Here'!$B$16),0)</f>
        <v>0</v>
      </c>
      <c r="U2261" t="str" s="6">
        <v>SNAP: preserve existing selling price; Missing local vendor; Local and Local Line prices differ; Currently hidden; do not activate automatically</v>
      </c>
      <c r="V2261" t="str" s="21">
        <v>No</v>
      </c>
      <c r="W2261" t="str" s="21">
        <v>No</v>
      </c>
      <c r="X2261" s="22">
        <v>0</v>
      </c>
      <c r="Y2261" s="18">
        <v>11.25</v>
      </c>
      <c r="AB2261" t="str" s="6">
        <v>2026-10-01 10:41:27 UTC</v>
      </c>
      <c r="AC2261" t="str" s="6">
        <v>Local Line cache</v>
      </c>
      <c r="AD2261" s="23">
        <v>825305</v>
      </c>
      <c r="AE2261" s="23">
        <v>549219</v>
      </c>
      <c r="AF2261" t="str" s="23">
        <v>825305:549219:snap</v>
      </c>
      <c r="AG2261" t="str" s="23">
        <v>Yes</v>
      </c>
      <c r="AH2261" t="str" s="23">
        <v>No</v>
      </c>
      <c r="AI2261" s="18">
        <v>0</v>
      </c>
    </row>
    <row r="2262" ht="32" customHeight="1">
      <c r="A2262" t="str" s="7">
        <v>MISSING VENDOR</v>
      </c>
      <c r="B2262" t="str" s="7">
        <v>Medium Mixed Flower Bouquet</v>
      </c>
      <c r="C2262" t="str" s="7">
        <v>ea</v>
      </c>
      <c r="D2262" t="str" s="7">
        <v>Herd Share Members</v>
      </c>
      <c r="E2262" s="12">
        <v>16.8</v>
      </c>
      <c r="F2262" s="13">
        <v>16.8</v>
      </c>
      <c r="G2262" s="13">
        <f>IF(AND(ISNUMBER(E2262),ISNUMBER(F2262)),F2262-E2262,"")</f>
        <v>0</v>
      </c>
      <c r="H2262" s="14">
        <f>IF(AND(ISNUMBER(E2262),E2262&gt;0,ISNUMBER(F2262)),F2262/E2262-1,"")</f>
        <v>0</v>
      </c>
      <c r="I2262" t="str" s="15">
        <v>Hold</v>
      </c>
      <c r="J2262" s="16"/>
      <c r="K2262" t="str" s="15">
        <v/>
      </c>
      <c r="L2262" s="17" t="str">
        <f>IF(AC2262="Local catalog","",IF(AG2262="Yes",IF(ISNUMBER(E2262),E2262,""),IF(I2262="Keep current",IF(ISNUMBER(E2262),E2262,""),IF(AH2262&lt;&gt;"Yes","",IF(I2262="Approve proposed",F2262,IF(AND(I2262="Use my price",AND(ISNUMBER(J2262),J2262&gt;0)),J2262,""))))))</f>
        <v/>
      </c>
      <c r="M2262" t="str" s="7">
        <f>IF(AND(AG2262="Yes",OR(I2262="Approve proposed",I2262="Use my price")),"CHECK: protected price kept current",IF(OR(I2262="Unreviewed",I2262=""),"Pending review",IF(I2262="Hold","On hold",IF(I2262="Keep current",IF(ISNUMBER(E2262),"Kept current","CHECK: no confirmed current price"),IF(AH2262&lt;&gt;"Yes","CHECK: source needs review",IF(AND(I2262="Use my price",NOT(AND(ISNUMBER(J2262),J2262&gt;0))),"CHECK: enter a price above zero",IF(NOT(OR(I2262="Approve proposed",I2262="Use my price")),"CHECK: choose a listed decision",IF(OR(NOT(ISNUMBER(L2262)),L2262&lt;=0,NOT(ISNUMBER(Y2262)),Y2262&lt;=0,X2262&gt;=1),"CHECK: price or base unavailable",IF(L2262/(Y2262*(1-X2262))-1&lt;0,"CHECK: price below local base","Ready")))))))))</f>
        <v>On hold</v>
      </c>
      <c r="N2262" s="18">
        <v>16.8</v>
      </c>
      <c r="O2262" s="19">
        <v>0.4</v>
      </c>
      <c r="P2262" s="14">
        <v>0.4</v>
      </c>
      <c r="Q2262" s="20" t="str">
        <f>IF(AND(ISNUMBER(L2262),ISNUMBER(Y2262),Y2262&gt;0,X2262&lt;1),ROUND(L2262/(Y2262*(1-X2262))-1,4),"")</f>
        <v/>
      </c>
      <c r="R2262" s="12">
        <v>0</v>
      </c>
      <c r="S2262" s="13">
        <f>IF(AND(ISNUMBER(E2262),E2262&gt;0,ISNUMBER(F2262)),R2262*(F2262/E2262-1)*(1-'Start Here'!$B$16),0)</f>
        <v>0</v>
      </c>
      <c r="T2262" s="17">
        <f>IF(AND(M2262="Ready",OR(I2262="Approve proposed",AND(I2262="Use my price",AND(ISNUMBER(J2262),J2262&gt;0))),ISNUMBER(L2262),E2262&gt;0),R2262*(L2262/E2262-1)*(1-'Start Here'!$B$16),0)</f>
        <v>0</v>
      </c>
      <c r="U2262" t="str" s="6">
        <v>Missing local vendor; Currently hidden; do not activate automatically</v>
      </c>
      <c r="V2262" t="str" s="21">
        <v>No</v>
      </c>
      <c r="W2262" t="str" s="21">
        <v>No</v>
      </c>
      <c r="X2262" s="22">
        <v>0</v>
      </c>
      <c r="Y2262" s="18">
        <v>12</v>
      </c>
      <c r="AB2262" t="str" s="6">
        <v>2026-10-01 10:41:27 UTC</v>
      </c>
      <c r="AC2262" t="str" s="6">
        <v>Local Line cache</v>
      </c>
      <c r="AD2262" s="23">
        <v>1141557</v>
      </c>
      <c r="AE2262" s="23">
        <v>980230</v>
      </c>
      <c r="AF2262" t="str" s="23">
        <v>1141557:980230:herdShare</v>
      </c>
      <c r="AG2262" t="str" s="23">
        <v>No</v>
      </c>
      <c r="AH2262" t="str" s="23">
        <v>No</v>
      </c>
      <c r="AI2262" s="18">
        <v>0</v>
      </c>
    </row>
    <row r="2263" ht="32" customHeight="1">
      <c r="A2263" t="str" s="7">
        <v>MISSING VENDOR</v>
      </c>
      <c r="B2263" t="str" s="7">
        <v>Medium Mixed Flower Bouquet</v>
      </c>
      <c r="C2263" t="str" s="7">
        <v>ea</v>
      </c>
      <c r="D2263" t="str" s="7">
        <v>CSA Members</v>
      </c>
      <c r="G2263" s="13" t="str">
        <f>IF(AND(ISNUMBER(E2263),ISNUMBER(F2263)),F2263-E2263,"")</f>
        <v/>
      </c>
      <c r="H2263" s="14" t="str">
        <f>IF(AND(ISNUMBER(E2263),E2263&gt;0,ISNUMBER(F2263)),F2263/E2263-1,"")</f>
        <v/>
      </c>
      <c r="I2263" t="str" s="15">
        <v>Hold</v>
      </c>
      <c r="J2263" s="24"/>
      <c r="K2263" t="str" s="15">
        <v/>
      </c>
      <c r="L2263" s="17" t="str">
        <f>IF(AC2263="Local catalog","",IF(AG2263="Yes",IF(ISNUMBER(E2263),E2263,""),IF(I2263="Keep current",IF(ISNUMBER(E2263),E2263,""),IF(AH2263&lt;&gt;"Yes","",IF(I2263="Approve proposed",F2263,IF(AND(I2263="Use my price",AND(ISNUMBER(J2263),J2263&gt;0)),J2263,""))))))</f>
        <v/>
      </c>
      <c r="M2263" t="str" s="7">
        <f>IF(AND(AG2263="Yes",OR(I2263="Approve proposed",I2263="Use my price")),"CHECK: protected price kept current",IF(OR(I2263="Unreviewed",I2263=""),"Pending review",IF(I2263="Hold","On hold",IF(I2263="Keep current",IF(ISNUMBER(E2263),"Kept current","CHECK: no confirmed current price"),IF(AH2263&lt;&gt;"Yes","CHECK: source needs review",IF(AND(I2263="Use my price",NOT(AND(ISNUMBER(J2263),J2263&gt;0))),"CHECK: enter a price above zero",IF(NOT(OR(I2263="Approve proposed",I2263="Use my price")),"CHECK: choose a listed decision",IF(OR(NOT(ISNUMBER(L2263)),L2263&lt;=0,NOT(ISNUMBER(Y2263)),Y2263&lt;=0,X2263&gt;=1),"CHECK: price or base unavailable",IF(L2263/(Y2263*(1-X2263))-1&lt;0,"CHECK: price below local base","Ready")))))))))</f>
        <v>On hold</v>
      </c>
      <c r="N2263" s="18">
        <v>16.8</v>
      </c>
      <c r="O2263" s="19">
        <v>0.4</v>
      </c>
      <c r="Q2263" s="20" t="str">
        <f>IF(AND(ISNUMBER(L2263),ISNUMBER(Y2263),Y2263&gt;0,X2263&lt;1),ROUND(L2263/(Y2263*(1-X2263))-1,4),"")</f>
        <v/>
      </c>
      <c r="R2263" s="12">
        <v>0</v>
      </c>
      <c r="S2263" s="13">
        <f>IF(AND(ISNUMBER(E2263),E2263&gt;0,ISNUMBER(F2263)),R2263*(F2263/E2263-1)*(1-'Start Here'!$B$16),0)</f>
        <v>0</v>
      </c>
      <c r="T2263" s="17">
        <f>IF(AND(M2263="Ready",OR(I2263="Approve proposed",AND(I2263="Use my price",AND(ISNUMBER(J2263),J2263&gt;0))),ISNUMBER(L2263),E2263&gt;0),R2263*(L2263/E2263-1)*(1-'Start Here'!$B$16),0)</f>
        <v>0</v>
      </c>
      <c r="U2263" t="str" s="6">
        <v>No confirmed Local Line price/list; local calculation is reference only; Missing local vendor; Currently hidden; do not activate automatically</v>
      </c>
      <c r="V2263" t="str" s="21">
        <v>No</v>
      </c>
      <c r="W2263" t="str" s="21">
        <v>No</v>
      </c>
      <c r="X2263" s="22">
        <v>0</v>
      </c>
      <c r="Y2263" s="18">
        <v>12</v>
      </c>
      <c r="AB2263" t="str" s="6">
        <v/>
      </c>
      <c r="AC2263" t="str" s="6">
        <v>Local calculation only</v>
      </c>
      <c r="AD2263" s="23">
        <v>1141557</v>
      </c>
      <c r="AE2263" s="23">
        <v>980230</v>
      </c>
      <c r="AF2263" t="str" s="23">
        <v>1141557:980230:member</v>
      </c>
      <c r="AG2263" t="str" s="23">
        <v>No</v>
      </c>
      <c r="AH2263" t="str" s="23">
        <v>No</v>
      </c>
      <c r="AI2263" s="18">
        <v>0</v>
      </c>
    </row>
    <row r="2264" ht="32" customHeight="1">
      <c r="A2264" t="str" s="7">
        <v>MISSING VENDOR</v>
      </c>
      <c r="B2264" t="str" s="7">
        <v>Medium Mixed Flower Bouquet</v>
      </c>
      <c r="C2264" t="str" s="7">
        <v>ea</v>
      </c>
      <c r="D2264" t="str" s="7">
        <v>Guest Basket</v>
      </c>
      <c r="E2264" s="12">
        <v>16.8</v>
      </c>
      <c r="F2264" s="13">
        <v>16.8</v>
      </c>
      <c r="G2264" s="13">
        <f>IF(AND(ISNUMBER(E2264),ISNUMBER(F2264)),F2264-E2264,"")</f>
        <v>0</v>
      </c>
      <c r="H2264" s="14">
        <f>IF(AND(ISNUMBER(E2264),E2264&gt;0,ISNUMBER(F2264)),F2264/E2264-1,"")</f>
        <v>0</v>
      </c>
      <c r="I2264" t="str" s="15">
        <v>Hold</v>
      </c>
      <c r="J2264" s="16"/>
      <c r="K2264" t="str" s="15">
        <v/>
      </c>
      <c r="L2264" s="17" t="str">
        <f>IF(AC2264="Local catalog","",IF(AG2264="Yes",IF(ISNUMBER(E2264),E2264,""),IF(I2264="Keep current",IF(ISNUMBER(E2264),E2264,""),IF(AH2264&lt;&gt;"Yes","",IF(I2264="Approve proposed",F2264,IF(AND(I2264="Use my price",AND(ISNUMBER(J2264),J2264&gt;0)),J2264,""))))))</f>
        <v/>
      </c>
      <c r="M2264" t="str" s="7">
        <f>IF(AND(AG2264="Yes",OR(I2264="Approve proposed",I2264="Use my price")),"CHECK: protected price kept current",IF(OR(I2264="Unreviewed",I2264=""),"Pending review",IF(I2264="Hold","On hold",IF(I2264="Keep current",IF(ISNUMBER(E2264),"Kept current","CHECK: no confirmed current price"),IF(AH2264&lt;&gt;"Yes","CHECK: source needs review",IF(AND(I2264="Use my price",NOT(AND(ISNUMBER(J2264),J2264&gt;0))),"CHECK: enter a price above zero",IF(NOT(OR(I2264="Approve proposed",I2264="Use my price")),"CHECK: choose a listed decision",IF(OR(NOT(ISNUMBER(L2264)),L2264&lt;=0,NOT(ISNUMBER(Y2264)),Y2264&lt;=0,X2264&gt;=1),"CHECK: price or base unavailable",IF(L2264/(Y2264*(1-X2264))-1&lt;0,"CHECK: price below local base","Ready")))))))))</f>
        <v>On hold</v>
      </c>
      <c r="N2264" s="18">
        <v>18.6</v>
      </c>
      <c r="O2264" s="19">
        <v>0.55</v>
      </c>
      <c r="P2264" s="14">
        <v>0.4</v>
      </c>
      <c r="Q2264" s="20" t="str">
        <f>IF(AND(ISNUMBER(L2264),ISNUMBER(Y2264),Y2264&gt;0,X2264&lt;1),ROUND(L2264/(Y2264*(1-X2264))-1,4),"")</f>
        <v/>
      </c>
      <c r="R2264" s="12">
        <v>0</v>
      </c>
      <c r="S2264" s="13">
        <f>IF(AND(ISNUMBER(E2264),E2264&gt;0,ISNUMBER(F2264)),R2264*(F2264/E2264-1)*(1-'Start Here'!$B$16),0)</f>
        <v>0</v>
      </c>
      <c r="T2264" s="17">
        <f>IF(AND(M2264="Ready",OR(I2264="Approve proposed",AND(I2264="Use my price",AND(ISNUMBER(J2264),J2264&gt;0))),ISNUMBER(L2264),E2264&gt;0),R2264*(L2264/E2264-1)*(1-'Start Here'!$B$16),0)</f>
        <v>0</v>
      </c>
      <c r="U2264" t="str" s="6">
        <v>Missing local vendor; Local and Local Line prices differ; Currently hidden; do not activate automatically</v>
      </c>
      <c r="V2264" t="str" s="21">
        <v>No</v>
      </c>
      <c r="W2264" t="str" s="21">
        <v>No</v>
      </c>
      <c r="X2264" s="22">
        <v>0</v>
      </c>
      <c r="Y2264" s="18">
        <v>12</v>
      </c>
      <c r="AB2264" t="str" s="6">
        <v>2026-10-01 10:41:27 UTC</v>
      </c>
      <c r="AC2264" t="str" s="6">
        <v>Local Line cache</v>
      </c>
      <c r="AD2264" s="23">
        <v>1141557</v>
      </c>
      <c r="AE2264" s="23">
        <v>980230</v>
      </c>
      <c r="AF2264" t="str" s="23">
        <v>1141557:980230:guest</v>
      </c>
      <c r="AG2264" t="str" s="23">
        <v>No</v>
      </c>
      <c r="AH2264" t="str" s="23">
        <v>No</v>
      </c>
      <c r="AI2264" s="18">
        <v>0</v>
      </c>
    </row>
    <row r="2265" ht="32" customHeight="1">
      <c r="A2265" t="str" s="7">
        <v>MISSING VENDOR</v>
      </c>
      <c r="B2265" t="str" s="7">
        <v>Medium Mixed Flower Bouquet</v>
      </c>
      <c r="C2265" t="str" s="7">
        <v>ea</v>
      </c>
      <c r="D2265" t="str" s="7">
        <v>SNAP</v>
      </c>
      <c r="G2265" s="13" t="str">
        <f>IF(AND(ISNUMBER(E2265),ISNUMBER(F2265)),F2265-E2265,"")</f>
        <v/>
      </c>
      <c r="H2265" s="14" t="str">
        <f>IF(AND(ISNUMBER(E2265),E2265&gt;0,ISNUMBER(F2265)),F2265/E2265-1,"")</f>
        <v/>
      </c>
      <c r="I2265" t="str" s="15">
        <v>Hold</v>
      </c>
      <c r="J2265" s="24"/>
      <c r="K2265" t="str" s="15">
        <v/>
      </c>
      <c r="L2265" s="17" t="str">
        <f>IF(AC2265="Local catalog","",IF(AG2265="Yes",IF(ISNUMBER(E2265),E2265,""),IF(I2265="Keep current",IF(ISNUMBER(E2265),E2265,""),IF(AH2265&lt;&gt;"Yes","",IF(I2265="Approve proposed",F2265,IF(AND(I2265="Use my price",AND(ISNUMBER(J2265),J2265&gt;0)),J2265,""))))))</f>
        <v/>
      </c>
      <c r="M2265" t="str" s="7">
        <f>IF(AND(AG2265="Yes",OR(I2265="Approve proposed",I2265="Use my price")),"CHECK: protected price kept current",IF(OR(I2265="Unreviewed",I2265=""),"Pending review",IF(I2265="Hold","On hold",IF(I2265="Keep current",IF(ISNUMBER(E2265),"Kept current","CHECK: no confirmed current price"),IF(AH2265&lt;&gt;"Yes","CHECK: source needs review",IF(AND(I2265="Use my price",NOT(AND(ISNUMBER(J2265),J2265&gt;0))),"CHECK: enter a price above zero",IF(NOT(OR(I2265="Approve proposed",I2265="Use my price")),"CHECK: choose a listed decision",IF(OR(NOT(ISNUMBER(L2265)),L2265&lt;=0,NOT(ISNUMBER(Y2265)),Y2265&lt;=0,X2265&gt;=1),"CHECK: price or base unavailable",IF(L2265/(Y2265*(1-X2265))-1&lt;0,"CHECK: price below local base","Ready")))))))))</f>
        <v>On hold</v>
      </c>
      <c r="N2265" s="18">
        <v>16.8</v>
      </c>
      <c r="O2265" s="19">
        <v>0.4</v>
      </c>
      <c r="Q2265" s="20" t="str">
        <f>IF(AND(ISNUMBER(L2265),ISNUMBER(Y2265),Y2265&gt;0,X2265&lt;1),ROUND(L2265/(Y2265*(1-X2265))-1,4),"")</f>
        <v/>
      </c>
      <c r="R2265" s="12">
        <v>0</v>
      </c>
      <c r="S2265" s="13">
        <f>IF(AND(ISNUMBER(E2265),E2265&gt;0,ISNUMBER(F2265)),R2265*(F2265/E2265-1)*(1-'Start Here'!$B$16),0)</f>
        <v>0</v>
      </c>
      <c r="T2265" s="17">
        <f>IF(AND(M2265="Ready",OR(I2265="Approve proposed",AND(I2265="Use my price",AND(ISNUMBER(J2265),J2265&gt;0))),ISNUMBER(L2265),E2265&gt;0),R2265*(L2265/E2265-1)*(1-'Start Here'!$B$16),0)</f>
        <v>0</v>
      </c>
      <c r="U2265" t="str" s="6">
        <v>SNAP: preserve existing selling price; No confirmed Local Line price/list; local calculation is reference only; Missing local vendor; Currently hidden; do not activate automatically</v>
      </c>
      <c r="V2265" t="str" s="21">
        <v>No</v>
      </c>
      <c r="W2265" t="str" s="21">
        <v>No</v>
      </c>
      <c r="X2265" s="22">
        <v>0</v>
      </c>
      <c r="Y2265" s="18">
        <v>12</v>
      </c>
      <c r="AB2265" t="str" s="6">
        <v/>
      </c>
      <c r="AC2265" t="str" s="6">
        <v>Local calculation only</v>
      </c>
      <c r="AD2265" s="23">
        <v>1141557</v>
      </c>
      <c r="AE2265" s="23">
        <v>980230</v>
      </c>
      <c r="AF2265" t="str" s="23">
        <v>1141557:980230:snap</v>
      </c>
      <c r="AG2265" t="str" s="23">
        <v>Yes</v>
      </c>
      <c r="AH2265" t="str" s="23">
        <v>No</v>
      </c>
      <c r="AI2265" s="18">
        <v>0</v>
      </c>
    </row>
    <row r="2266" ht="32" customHeight="1">
      <c r="A2266" t="str" s="7">
        <v>MISSING VENDOR</v>
      </c>
      <c r="B2266" t="str" s="7">
        <v>Mix of Pears</v>
      </c>
      <c r="C2266" t="str" s="7">
        <v>ea</v>
      </c>
      <c r="D2266" t="str" s="7">
        <v>Herd Share Members</v>
      </c>
      <c r="E2266" s="12">
        <v>1.4</v>
      </c>
      <c r="F2266" s="13">
        <v>1.4</v>
      </c>
      <c r="G2266" s="13">
        <f>IF(AND(ISNUMBER(E2266),ISNUMBER(F2266)),F2266-E2266,"")</f>
        <v>0</v>
      </c>
      <c r="H2266" s="14">
        <f>IF(AND(ISNUMBER(E2266),E2266&gt;0,ISNUMBER(F2266)),F2266/E2266-1,"")</f>
        <v>0</v>
      </c>
      <c r="I2266" t="str" s="15">
        <v>Hold</v>
      </c>
      <c r="J2266" s="16"/>
      <c r="K2266" t="str" s="15">
        <v/>
      </c>
      <c r="L2266" s="17" t="str">
        <f>IF(AC2266="Local catalog","",IF(AG2266="Yes",IF(ISNUMBER(E2266),E2266,""),IF(I2266="Keep current",IF(ISNUMBER(E2266),E2266,""),IF(AH2266&lt;&gt;"Yes","",IF(I2266="Approve proposed",F2266,IF(AND(I2266="Use my price",AND(ISNUMBER(J2266),J2266&gt;0)),J2266,""))))))</f>
        <v/>
      </c>
      <c r="M2266" t="str" s="7">
        <f>IF(AND(AG2266="Yes",OR(I2266="Approve proposed",I2266="Use my price")),"CHECK: protected price kept current",IF(OR(I2266="Unreviewed",I2266=""),"Pending review",IF(I2266="Hold","On hold",IF(I2266="Keep current",IF(ISNUMBER(E2266),"Kept current","CHECK: no confirmed current price"),IF(AH2266&lt;&gt;"Yes","CHECK: source needs review",IF(AND(I2266="Use my price",NOT(AND(ISNUMBER(J2266),J2266&gt;0))),"CHECK: enter a price above zero",IF(NOT(OR(I2266="Approve proposed",I2266="Use my price")),"CHECK: choose a listed decision",IF(OR(NOT(ISNUMBER(L2266)),L2266&lt;=0,NOT(ISNUMBER(Y2266)),Y2266&lt;=0,X2266&gt;=1),"CHECK: price or base unavailable",IF(L2266/(Y2266*(1-X2266))-1&lt;0,"CHECK: price below local base","Ready")))))))))</f>
        <v>On hold</v>
      </c>
      <c r="N2266" s="18">
        <v>1.4</v>
      </c>
      <c r="O2266" s="19">
        <v>0.4</v>
      </c>
      <c r="P2266" s="14">
        <v>0.4</v>
      </c>
      <c r="Q2266" s="20" t="str">
        <f>IF(AND(ISNUMBER(L2266),ISNUMBER(Y2266),Y2266&gt;0,X2266&lt;1),ROUND(L2266/(Y2266*(1-X2266))-1,4),"")</f>
        <v/>
      </c>
      <c r="R2266" s="12">
        <v>0</v>
      </c>
      <c r="S2266" s="13">
        <f>IF(AND(ISNUMBER(E2266),E2266&gt;0,ISNUMBER(F2266)),R2266*(F2266/E2266-1)*(1-'Start Here'!$B$16),0)</f>
        <v>0</v>
      </c>
      <c r="T2266" s="17">
        <f>IF(AND(M2266="Ready",OR(I2266="Approve proposed",AND(I2266="Use my price",AND(ISNUMBER(J2266),J2266&gt;0))),ISNUMBER(L2266),E2266&gt;0),R2266*(L2266/E2266-1)*(1-'Start Here'!$B$16),0)</f>
        <v>0</v>
      </c>
      <c r="U2266" t="str" s="6">
        <v>Missing local vendor</v>
      </c>
      <c r="V2266" t="str" s="21">
        <v>Yes</v>
      </c>
      <c r="W2266" t="str" s="21">
        <v>No</v>
      </c>
      <c r="X2266" s="22">
        <v>0</v>
      </c>
      <c r="Y2266" s="18">
        <v>1</v>
      </c>
      <c r="AB2266" t="str" s="6">
        <v>2026-10-01 10:41:27 UTC</v>
      </c>
      <c r="AC2266" t="str" s="6">
        <v>Local Line cache</v>
      </c>
      <c r="AD2266" s="23">
        <v>1163513</v>
      </c>
      <c r="AE2266" s="23">
        <v>1011064</v>
      </c>
      <c r="AF2266" t="str" s="23">
        <v>1163513:1011064:herdShare</v>
      </c>
      <c r="AG2266" t="str" s="23">
        <v>No</v>
      </c>
      <c r="AH2266" t="str" s="23">
        <v>No</v>
      </c>
      <c r="AI2266" s="18">
        <v>0</v>
      </c>
    </row>
    <row r="2267" ht="32" customHeight="1">
      <c r="A2267" t="str" s="7">
        <v>MISSING VENDOR</v>
      </c>
      <c r="B2267" t="str" s="7">
        <v>Mix of Pears</v>
      </c>
      <c r="C2267" t="str" s="7">
        <v>ea</v>
      </c>
      <c r="D2267" t="str" s="7">
        <v>CSA Members</v>
      </c>
      <c r="E2267" s="12">
        <v>1.4</v>
      </c>
      <c r="F2267" s="13">
        <v>1.4</v>
      </c>
      <c r="G2267" s="13">
        <f>IF(AND(ISNUMBER(E2267),ISNUMBER(F2267)),F2267-E2267,"")</f>
        <v>0</v>
      </c>
      <c r="H2267" s="14">
        <f>IF(AND(ISNUMBER(E2267),E2267&gt;0,ISNUMBER(F2267)),F2267/E2267-1,"")</f>
        <v>0</v>
      </c>
      <c r="I2267" t="str" s="15">
        <v>Hold</v>
      </c>
      <c r="J2267" s="16"/>
      <c r="K2267" t="str" s="15">
        <v/>
      </c>
      <c r="L2267" s="17" t="str">
        <f>IF(AC2267="Local catalog","",IF(AG2267="Yes",IF(ISNUMBER(E2267),E2267,""),IF(I2267="Keep current",IF(ISNUMBER(E2267),E2267,""),IF(AH2267&lt;&gt;"Yes","",IF(I2267="Approve proposed",F2267,IF(AND(I2267="Use my price",AND(ISNUMBER(J2267),J2267&gt;0)),J2267,""))))))</f>
        <v/>
      </c>
      <c r="M2267" t="str" s="7">
        <f>IF(AND(AG2267="Yes",OR(I2267="Approve proposed",I2267="Use my price")),"CHECK: protected price kept current",IF(OR(I2267="Unreviewed",I2267=""),"Pending review",IF(I2267="Hold","On hold",IF(I2267="Keep current",IF(ISNUMBER(E2267),"Kept current","CHECK: no confirmed current price"),IF(AH2267&lt;&gt;"Yes","CHECK: source needs review",IF(AND(I2267="Use my price",NOT(AND(ISNUMBER(J2267),J2267&gt;0))),"CHECK: enter a price above zero",IF(NOT(OR(I2267="Approve proposed",I2267="Use my price")),"CHECK: choose a listed decision",IF(OR(NOT(ISNUMBER(L2267)),L2267&lt;=0,NOT(ISNUMBER(Y2267)),Y2267&lt;=0,X2267&gt;=1),"CHECK: price or base unavailable",IF(L2267/(Y2267*(1-X2267))-1&lt;0,"CHECK: price below local base","Ready")))))))))</f>
        <v>On hold</v>
      </c>
      <c r="N2267" s="18">
        <v>1.4</v>
      </c>
      <c r="O2267" s="19">
        <v>0.4</v>
      </c>
      <c r="P2267" s="14">
        <v>0.4</v>
      </c>
      <c r="Q2267" s="20" t="str">
        <f>IF(AND(ISNUMBER(L2267),ISNUMBER(Y2267),Y2267&gt;0,X2267&lt;1),ROUND(L2267/(Y2267*(1-X2267))-1,4),"")</f>
        <v/>
      </c>
      <c r="R2267" s="12">
        <v>0</v>
      </c>
      <c r="S2267" s="13">
        <f>IF(AND(ISNUMBER(E2267),E2267&gt;0,ISNUMBER(F2267)),R2267*(F2267/E2267-1)*(1-'Start Here'!$B$16),0)</f>
        <v>0</v>
      </c>
      <c r="T2267" s="17">
        <f>IF(AND(M2267="Ready",OR(I2267="Approve proposed",AND(I2267="Use my price",AND(ISNUMBER(J2267),J2267&gt;0))),ISNUMBER(L2267),E2267&gt;0),R2267*(L2267/E2267-1)*(1-'Start Here'!$B$16),0)</f>
        <v>0</v>
      </c>
      <c r="U2267" t="str" s="6">
        <v>Missing local vendor</v>
      </c>
      <c r="V2267" t="str" s="21">
        <v>Yes</v>
      </c>
      <c r="W2267" t="str" s="21">
        <v>No</v>
      </c>
      <c r="X2267" s="22">
        <v>0</v>
      </c>
      <c r="Y2267" s="18">
        <v>1</v>
      </c>
      <c r="AB2267" t="str" s="6">
        <v>2026-10-01 10:41:27 UTC</v>
      </c>
      <c r="AC2267" t="str" s="6">
        <v>Local Line cache</v>
      </c>
      <c r="AD2267" s="23">
        <v>1163513</v>
      </c>
      <c r="AE2267" s="23">
        <v>1011064</v>
      </c>
      <c r="AF2267" t="str" s="23">
        <v>1163513:1011064:member</v>
      </c>
      <c r="AG2267" t="str" s="23">
        <v>No</v>
      </c>
      <c r="AH2267" t="str" s="23">
        <v>No</v>
      </c>
      <c r="AI2267" s="18">
        <v>0</v>
      </c>
    </row>
    <row r="2268" ht="32" customHeight="1">
      <c r="A2268" t="str" s="7">
        <v>MISSING VENDOR</v>
      </c>
      <c r="B2268" t="str" s="7">
        <v>Mix of Pears</v>
      </c>
      <c r="C2268" t="str" s="7">
        <v>ea</v>
      </c>
      <c r="D2268" t="str" s="7">
        <v>Guest Basket</v>
      </c>
      <c r="E2268" s="12">
        <v>1.4</v>
      </c>
      <c r="F2268" s="13">
        <v>1.4</v>
      </c>
      <c r="G2268" s="13">
        <f>IF(AND(ISNUMBER(E2268),ISNUMBER(F2268)),F2268-E2268,"")</f>
        <v>0</v>
      </c>
      <c r="H2268" s="14">
        <f>IF(AND(ISNUMBER(E2268),E2268&gt;0,ISNUMBER(F2268)),F2268/E2268-1,"")</f>
        <v>0</v>
      </c>
      <c r="I2268" t="str" s="15">
        <v>Hold</v>
      </c>
      <c r="J2268" s="16"/>
      <c r="K2268" t="str" s="15">
        <v/>
      </c>
      <c r="L2268" s="17" t="str">
        <f>IF(AC2268="Local catalog","",IF(AG2268="Yes",IF(ISNUMBER(E2268),E2268,""),IF(I2268="Keep current",IF(ISNUMBER(E2268),E2268,""),IF(AH2268&lt;&gt;"Yes","",IF(I2268="Approve proposed",F2268,IF(AND(I2268="Use my price",AND(ISNUMBER(J2268),J2268&gt;0)),J2268,""))))))</f>
        <v/>
      </c>
      <c r="M2268" t="str" s="7">
        <f>IF(AND(AG2268="Yes",OR(I2268="Approve proposed",I2268="Use my price")),"CHECK: protected price kept current",IF(OR(I2268="Unreviewed",I2268=""),"Pending review",IF(I2268="Hold","On hold",IF(I2268="Keep current",IF(ISNUMBER(E2268),"Kept current","CHECK: no confirmed current price"),IF(AH2268&lt;&gt;"Yes","CHECK: source needs review",IF(AND(I2268="Use my price",NOT(AND(ISNUMBER(J2268),J2268&gt;0))),"CHECK: enter a price above zero",IF(NOT(OR(I2268="Approve proposed",I2268="Use my price")),"CHECK: choose a listed decision",IF(OR(NOT(ISNUMBER(L2268)),L2268&lt;=0,NOT(ISNUMBER(Y2268)),Y2268&lt;=0,X2268&gt;=1),"CHECK: price or base unavailable",IF(L2268/(Y2268*(1-X2268))-1&lt;0,"CHECK: price below local base","Ready")))))))))</f>
        <v>On hold</v>
      </c>
      <c r="N2268" s="18">
        <v>1.55</v>
      </c>
      <c r="O2268" s="19">
        <v>0.55</v>
      </c>
      <c r="P2268" s="14">
        <v>0.4</v>
      </c>
      <c r="Q2268" s="20" t="str">
        <f>IF(AND(ISNUMBER(L2268),ISNUMBER(Y2268),Y2268&gt;0,X2268&lt;1),ROUND(L2268/(Y2268*(1-X2268))-1,4),"")</f>
        <v/>
      </c>
      <c r="R2268" s="12">
        <v>0</v>
      </c>
      <c r="S2268" s="13">
        <f>IF(AND(ISNUMBER(E2268),E2268&gt;0,ISNUMBER(F2268)),R2268*(F2268/E2268-1)*(1-'Start Here'!$B$16),0)</f>
        <v>0</v>
      </c>
      <c r="T2268" s="17">
        <f>IF(AND(M2268="Ready",OR(I2268="Approve proposed",AND(I2268="Use my price",AND(ISNUMBER(J2268),J2268&gt;0))),ISNUMBER(L2268),E2268&gt;0),R2268*(L2268/E2268-1)*(1-'Start Here'!$B$16),0)</f>
        <v>0</v>
      </c>
      <c r="U2268" t="str" s="6">
        <v>Missing local vendor; Local and Local Line prices differ</v>
      </c>
      <c r="V2268" t="str" s="21">
        <v>Yes</v>
      </c>
      <c r="W2268" t="str" s="21">
        <v>No</v>
      </c>
      <c r="X2268" s="22">
        <v>0</v>
      </c>
      <c r="Y2268" s="18">
        <v>1</v>
      </c>
      <c r="AB2268" t="str" s="6">
        <v>2026-10-01 10:41:27 UTC</v>
      </c>
      <c r="AC2268" t="str" s="6">
        <v>Local Line cache</v>
      </c>
      <c r="AD2268" s="23">
        <v>1163513</v>
      </c>
      <c r="AE2268" s="23">
        <v>1011064</v>
      </c>
      <c r="AF2268" t="str" s="23">
        <v>1163513:1011064:guest</v>
      </c>
      <c r="AG2268" t="str" s="23">
        <v>No</v>
      </c>
      <c r="AH2268" t="str" s="23">
        <v>No</v>
      </c>
      <c r="AI2268" s="18">
        <v>0</v>
      </c>
    </row>
    <row r="2269" ht="32" customHeight="1">
      <c r="A2269" t="str" s="7">
        <v>MISSING VENDOR</v>
      </c>
      <c r="B2269" t="str" s="7">
        <v>Mix of Pears</v>
      </c>
      <c r="C2269" t="str" s="7">
        <v>ea</v>
      </c>
      <c r="D2269" t="str" s="7">
        <v>SNAP</v>
      </c>
      <c r="E2269" s="12">
        <v>1.4</v>
      </c>
      <c r="F2269" s="13">
        <v>1.4</v>
      </c>
      <c r="G2269" s="13">
        <f>IF(AND(ISNUMBER(E2269),ISNUMBER(F2269)),F2269-E2269,"")</f>
        <v>0</v>
      </c>
      <c r="H2269" s="14">
        <f>IF(AND(ISNUMBER(E2269),E2269&gt;0,ISNUMBER(F2269)),F2269/E2269-1,"")</f>
        <v>0</v>
      </c>
      <c r="I2269" t="str" s="15">
        <v>Keep current</v>
      </c>
      <c r="J2269" s="16"/>
      <c r="K2269" t="str" s="15">
        <v/>
      </c>
      <c r="L2269" s="17">
        <f>IF(AC2269="Local catalog","",IF(AG2269="Yes",IF(ISNUMBER(E2269),E2269,""),IF(I2269="Keep current",IF(ISNUMBER(E2269),E2269,""),IF(AH2269&lt;&gt;"Yes","",IF(I2269="Approve proposed",F2269,IF(AND(I2269="Use my price",AND(ISNUMBER(J2269),J2269&gt;0)),J2269,""))))))</f>
        <v>1.4</v>
      </c>
      <c r="M2269" t="str" s="7">
        <f>IF(AND(AG2269="Yes",OR(I2269="Approve proposed",I2269="Use my price")),"CHECK: protected price kept current",IF(OR(I2269="Unreviewed",I2269=""),"Pending review",IF(I2269="Hold","On hold",IF(I2269="Keep current",IF(ISNUMBER(E2269),"Kept current","CHECK: no confirmed current price"),IF(AH2269&lt;&gt;"Yes","CHECK: source needs review",IF(AND(I2269="Use my price",NOT(AND(ISNUMBER(J2269),J2269&gt;0))),"CHECK: enter a price above zero",IF(NOT(OR(I2269="Approve proposed",I2269="Use my price")),"CHECK: choose a listed decision",IF(OR(NOT(ISNUMBER(L2269)),L2269&lt;=0,NOT(ISNUMBER(Y2269)),Y2269&lt;=0,X2269&gt;=1),"CHECK: price or base unavailable",IF(L2269/(Y2269*(1-X2269))-1&lt;0,"CHECK: price below local base","Ready")))))))))</f>
        <v>Kept current</v>
      </c>
      <c r="N2269" s="18">
        <v>1.4</v>
      </c>
      <c r="O2269" s="19">
        <v>0.4</v>
      </c>
      <c r="P2269" s="14">
        <v>0.4</v>
      </c>
      <c r="Q2269" s="20">
        <f>IF(AND(ISNUMBER(L2269),ISNUMBER(Y2269),Y2269&gt;0,X2269&lt;1),ROUND(L2269/(Y2269*(1-X2269))-1,4),"")</f>
        <v>0.4</v>
      </c>
      <c r="R2269" s="12">
        <v>0</v>
      </c>
      <c r="S2269" s="13">
        <f>IF(AND(ISNUMBER(E2269),E2269&gt;0,ISNUMBER(F2269)),R2269*(F2269/E2269-1)*(1-'Start Here'!$B$16),0)</f>
        <v>0</v>
      </c>
      <c r="T2269" s="17">
        <f>IF(AND(M2269="Ready",OR(I2269="Approve proposed",AND(I2269="Use my price",AND(ISNUMBER(J2269),J2269&gt;0))),ISNUMBER(L2269),E2269&gt;0),R2269*(L2269/E2269-1)*(1-'Start Here'!$B$16),0)</f>
        <v>0</v>
      </c>
      <c r="U2269" t="str" s="6">
        <v>SNAP: preserve existing selling price; Missing local vendor</v>
      </c>
      <c r="V2269" t="str" s="21">
        <v>Yes</v>
      </c>
      <c r="W2269" t="str" s="21">
        <v>No</v>
      </c>
      <c r="X2269" s="22">
        <v>0</v>
      </c>
      <c r="Y2269" s="18">
        <v>1</v>
      </c>
      <c r="AB2269" t="str" s="6">
        <v>2026-10-01 10:41:27 UTC</v>
      </c>
      <c r="AC2269" t="str" s="6">
        <v>Local Line cache</v>
      </c>
      <c r="AD2269" s="23">
        <v>1163513</v>
      </c>
      <c r="AE2269" s="23">
        <v>1011064</v>
      </c>
      <c r="AF2269" t="str" s="23">
        <v>1163513:1011064:snap</v>
      </c>
      <c r="AG2269" t="str" s="23">
        <v>Yes</v>
      </c>
      <c r="AH2269" t="str" s="23">
        <v>No</v>
      </c>
      <c r="AI2269" s="18">
        <v>0</v>
      </c>
    </row>
    <row r="2270" ht="32" customHeight="1">
      <c r="A2270" t="str" s="7">
        <v>MISSING VENDOR</v>
      </c>
      <c r="B2270" t="str" s="7">
        <v>Mixed Red and Yellow Peppers</v>
      </c>
      <c r="C2270" t="str" s="7">
        <v>lb</v>
      </c>
      <c r="D2270" t="str" s="7">
        <v>Herd Share Members</v>
      </c>
      <c r="E2270" s="12">
        <v>5.6</v>
      </c>
      <c r="F2270" s="13">
        <v>5.6</v>
      </c>
      <c r="G2270" s="13">
        <f>IF(AND(ISNUMBER(E2270),ISNUMBER(F2270)),F2270-E2270,"")</f>
        <v>0</v>
      </c>
      <c r="H2270" s="14">
        <f>IF(AND(ISNUMBER(E2270),E2270&gt;0,ISNUMBER(F2270)),F2270/E2270-1,"")</f>
        <v>0</v>
      </c>
      <c r="I2270" t="str" s="15">
        <v>Hold</v>
      </c>
      <c r="J2270" s="16"/>
      <c r="K2270" t="str" s="15">
        <v/>
      </c>
      <c r="L2270" s="17" t="str">
        <f>IF(AC2270="Local catalog","",IF(AG2270="Yes",IF(ISNUMBER(E2270),E2270,""),IF(I2270="Keep current",IF(ISNUMBER(E2270),E2270,""),IF(AH2270&lt;&gt;"Yes","",IF(I2270="Approve proposed",F2270,IF(AND(I2270="Use my price",AND(ISNUMBER(J2270),J2270&gt;0)),J2270,""))))))</f>
        <v/>
      </c>
      <c r="M2270" t="str" s="7">
        <f>IF(AND(AG2270="Yes",OR(I2270="Approve proposed",I2270="Use my price")),"CHECK: protected price kept current",IF(OR(I2270="Unreviewed",I2270=""),"Pending review",IF(I2270="Hold","On hold",IF(I2270="Keep current",IF(ISNUMBER(E2270),"Kept current","CHECK: no confirmed current price"),IF(AH2270&lt;&gt;"Yes","CHECK: source needs review",IF(AND(I2270="Use my price",NOT(AND(ISNUMBER(J2270),J2270&gt;0))),"CHECK: enter a price above zero",IF(NOT(OR(I2270="Approve proposed",I2270="Use my price")),"CHECK: choose a listed decision",IF(OR(NOT(ISNUMBER(L2270)),L2270&lt;=0,NOT(ISNUMBER(Y2270)),Y2270&lt;=0,X2270&gt;=1),"CHECK: price or base unavailable",IF(L2270/(Y2270*(1-X2270))-1&lt;0,"CHECK: price below local base","Ready")))))))))</f>
        <v>On hold</v>
      </c>
      <c r="N2270" s="18">
        <v>5.6</v>
      </c>
      <c r="O2270" s="19">
        <v>0.4</v>
      </c>
      <c r="P2270" s="14">
        <v>0.4</v>
      </c>
      <c r="Q2270" s="20" t="str">
        <f>IF(AND(ISNUMBER(L2270),ISNUMBER(Y2270),Y2270&gt;0,X2270&lt;1),ROUND(L2270/(Y2270*(1-X2270))-1,4),"")</f>
        <v/>
      </c>
      <c r="R2270" s="12">
        <v>0</v>
      </c>
      <c r="S2270" s="13">
        <f>IF(AND(ISNUMBER(E2270),E2270&gt;0,ISNUMBER(F2270)),R2270*(F2270/E2270-1)*(1-'Start Here'!$B$16),0)</f>
        <v>0</v>
      </c>
      <c r="T2270" s="17">
        <f>IF(AND(M2270="Ready",OR(I2270="Approve proposed",AND(I2270="Use my price",AND(ISNUMBER(J2270),J2270&gt;0))),ISNUMBER(L2270),E2270&gt;0),R2270*(L2270/E2270-1)*(1-'Start Here'!$B$16),0)</f>
        <v>0</v>
      </c>
      <c r="U2270" t="str" s="6">
        <v>Missing local vendor; Currently hidden; do not activate automatically</v>
      </c>
      <c r="V2270" t="str" s="21">
        <v>No</v>
      </c>
      <c r="W2270" t="str" s="21">
        <v>No</v>
      </c>
      <c r="X2270" s="22">
        <v>0</v>
      </c>
      <c r="Y2270" s="18">
        <v>4</v>
      </c>
      <c r="AB2270" t="str" s="6">
        <v>2026-10-01 10:41:27 UTC</v>
      </c>
      <c r="AC2270" t="str" s="6">
        <v>Local Line cache</v>
      </c>
      <c r="AD2270" s="23">
        <v>1153445</v>
      </c>
      <c r="AE2270" s="23">
        <v>996042</v>
      </c>
      <c r="AF2270" t="str" s="23">
        <v>1153445:996042:herdShare</v>
      </c>
      <c r="AG2270" t="str" s="23">
        <v>No</v>
      </c>
      <c r="AH2270" t="str" s="23">
        <v>No</v>
      </c>
      <c r="AI2270" s="18">
        <v>0</v>
      </c>
    </row>
    <row r="2271" ht="32" customHeight="1">
      <c r="A2271" t="str" s="7">
        <v>MISSING VENDOR</v>
      </c>
      <c r="B2271" t="str" s="7">
        <v>Mixed Red and Yellow Peppers</v>
      </c>
      <c r="C2271" t="str" s="7">
        <v>lb</v>
      </c>
      <c r="D2271" t="str" s="7">
        <v>CSA Members</v>
      </c>
      <c r="G2271" s="13" t="str">
        <f>IF(AND(ISNUMBER(E2271),ISNUMBER(F2271)),F2271-E2271,"")</f>
        <v/>
      </c>
      <c r="H2271" s="14" t="str">
        <f>IF(AND(ISNUMBER(E2271),E2271&gt;0,ISNUMBER(F2271)),F2271/E2271-1,"")</f>
        <v/>
      </c>
      <c r="I2271" t="str" s="15">
        <v>Hold</v>
      </c>
      <c r="J2271" s="24"/>
      <c r="K2271" t="str" s="15">
        <v/>
      </c>
      <c r="L2271" s="17" t="str">
        <f>IF(AC2271="Local catalog","",IF(AG2271="Yes",IF(ISNUMBER(E2271),E2271,""),IF(I2271="Keep current",IF(ISNUMBER(E2271),E2271,""),IF(AH2271&lt;&gt;"Yes","",IF(I2271="Approve proposed",F2271,IF(AND(I2271="Use my price",AND(ISNUMBER(J2271),J2271&gt;0)),J2271,""))))))</f>
        <v/>
      </c>
      <c r="M2271" t="str" s="7">
        <f>IF(AND(AG2271="Yes",OR(I2271="Approve proposed",I2271="Use my price")),"CHECK: protected price kept current",IF(OR(I2271="Unreviewed",I2271=""),"Pending review",IF(I2271="Hold","On hold",IF(I2271="Keep current",IF(ISNUMBER(E2271),"Kept current","CHECK: no confirmed current price"),IF(AH2271&lt;&gt;"Yes","CHECK: source needs review",IF(AND(I2271="Use my price",NOT(AND(ISNUMBER(J2271),J2271&gt;0))),"CHECK: enter a price above zero",IF(NOT(OR(I2271="Approve proposed",I2271="Use my price")),"CHECK: choose a listed decision",IF(OR(NOT(ISNUMBER(L2271)),L2271&lt;=0,NOT(ISNUMBER(Y2271)),Y2271&lt;=0,X2271&gt;=1),"CHECK: price or base unavailable",IF(L2271/(Y2271*(1-X2271))-1&lt;0,"CHECK: price below local base","Ready")))))))))</f>
        <v>On hold</v>
      </c>
      <c r="N2271" s="18">
        <v>5.6</v>
      </c>
      <c r="O2271" s="19">
        <v>0.4</v>
      </c>
      <c r="Q2271" s="20" t="str">
        <f>IF(AND(ISNUMBER(L2271),ISNUMBER(Y2271),Y2271&gt;0,X2271&lt;1),ROUND(L2271/(Y2271*(1-X2271))-1,4),"")</f>
        <v/>
      </c>
      <c r="R2271" s="12">
        <v>0</v>
      </c>
      <c r="S2271" s="13">
        <f>IF(AND(ISNUMBER(E2271),E2271&gt;0,ISNUMBER(F2271)),R2271*(F2271/E2271-1)*(1-'Start Here'!$B$16),0)</f>
        <v>0</v>
      </c>
      <c r="T2271" s="17">
        <f>IF(AND(M2271="Ready",OR(I2271="Approve proposed",AND(I2271="Use my price",AND(ISNUMBER(J2271),J2271&gt;0))),ISNUMBER(L2271),E2271&gt;0),R2271*(L2271/E2271-1)*(1-'Start Here'!$B$16),0)</f>
        <v>0</v>
      </c>
      <c r="U2271" t="str" s="6">
        <v>No confirmed Local Line price/list; local calculation is reference only; Missing local vendor; Currently hidden; do not activate automatically</v>
      </c>
      <c r="V2271" t="str" s="21">
        <v>No</v>
      </c>
      <c r="W2271" t="str" s="21">
        <v>No</v>
      </c>
      <c r="X2271" s="22">
        <v>0</v>
      </c>
      <c r="Y2271" s="18">
        <v>4</v>
      </c>
      <c r="AB2271" t="str" s="6">
        <v/>
      </c>
      <c r="AC2271" t="str" s="6">
        <v>Local calculation only</v>
      </c>
      <c r="AD2271" s="23">
        <v>1153445</v>
      </c>
      <c r="AE2271" s="23">
        <v>996042</v>
      </c>
      <c r="AF2271" t="str" s="23">
        <v>1153445:996042:member</v>
      </c>
      <c r="AG2271" t="str" s="23">
        <v>No</v>
      </c>
      <c r="AH2271" t="str" s="23">
        <v>No</v>
      </c>
      <c r="AI2271" s="18">
        <v>0</v>
      </c>
    </row>
    <row r="2272" ht="32" customHeight="1">
      <c r="A2272" t="str" s="7">
        <v>MISSING VENDOR</v>
      </c>
      <c r="B2272" t="str" s="7">
        <v>Mixed Red and Yellow Peppers</v>
      </c>
      <c r="C2272" t="str" s="7">
        <v>lb</v>
      </c>
      <c r="D2272" t="str" s="7">
        <v>Guest Basket</v>
      </c>
      <c r="E2272" s="12">
        <v>5.6</v>
      </c>
      <c r="F2272" s="13">
        <v>5.6</v>
      </c>
      <c r="G2272" s="13">
        <f>IF(AND(ISNUMBER(E2272),ISNUMBER(F2272)),F2272-E2272,"")</f>
        <v>0</v>
      </c>
      <c r="H2272" s="14">
        <f>IF(AND(ISNUMBER(E2272),E2272&gt;0,ISNUMBER(F2272)),F2272/E2272-1,"")</f>
        <v>0</v>
      </c>
      <c r="I2272" t="str" s="15">
        <v>Hold</v>
      </c>
      <c r="J2272" s="16"/>
      <c r="K2272" t="str" s="15">
        <v/>
      </c>
      <c r="L2272" s="17" t="str">
        <f>IF(AC2272="Local catalog","",IF(AG2272="Yes",IF(ISNUMBER(E2272),E2272,""),IF(I2272="Keep current",IF(ISNUMBER(E2272),E2272,""),IF(AH2272&lt;&gt;"Yes","",IF(I2272="Approve proposed",F2272,IF(AND(I2272="Use my price",AND(ISNUMBER(J2272),J2272&gt;0)),J2272,""))))))</f>
        <v/>
      </c>
      <c r="M2272" t="str" s="7">
        <f>IF(AND(AG2272="Yes",OR(I2272="Approve proposed",I2272="Use my price")),"CHECK: protected price kept current",IF(OR(I2272="Unreviewed",I2272=""),"Pending review",IF(I2272="Hold","On hold",IF(I2272="Keep current",IF(ISNUMBER(E2272),"Kept current","CHECK: no confirmed current price"),IF(AH2272&lt;&gt;"Yes","CHECK: source needs review",IF(AND(I2272="Use my price",NOT(AND(ISNUMBER(J2272),J2272&gt;0))),"CHECK: enter a price above zero",IF(NOT(OR(I2272="Approve proposed",I2272="Use my price")),"CHECK: choose a listed decision",IF(OR(NOT(ISNUMBER(L2272)),L2272&lt;=0,NOT(ISNUMBER(Y2272)),Y2272&lt;=0,X2272&gt;=1),"CHECK: price or base unavailable",IF(L2272/(Y2272*(1-X2272))-1&lt;0,"CHECK: price below local base","Ready")))))))))</f>
        <v>On hold</v>
      </c>
      <c r="N2272" s="18">
        <v>6.2</v>
      </c>
      <c r="O2272" s="19">
        <v>0.55</v>
      </c>
      <c r="P2272" s="14">
        <v>0.4</v>
      </c>
      <c r="Q2272" s="20" t="str">
        <f>IF(AND(ISNUMBER(L2272),ISNUMBER(Y2272),Y2272&gt;0,X2272&lt;1),ROUND(L2272/(Y2272*(1-X2272))-1,4),"")</f>
        <v/>
      </c>
      <c r="R2272" s="12">
        <v>0</v>
      </c>
      <c r="S2272" s="13">
        <f>IF(AND(ISNUMBER(E2272),E2272&gt;0,ISNUMBER(F2272)),R2272*(F2272/E2272-1)*(1-'Start Here'!$B$16),0)</f>
        <v>0</v>
      </c>
      <c r="T2272" s="17">
        <f>IF(AND(M2272="Ready",OR(I2272="Approve proposed",AND(I2272="Use my price",AND(ISNUMBER(J2272),J2272&gt;0))),ISNUMBER(L2272),E2272&gt;0),R2272*(L2272/E2272-1)*(1-'Start Here'!$B$16),0)</f>
        <v>0</v>
      </c>
      <c r="U2272" t="str" s="6">
        <v>Missing local vendor; Local and Local Line prices differ; Currently hidden; do not activate automatically</v>
      </c>
      <c r="V2272" t="str" s="21">
        <v>No</v>
      </c>
      <c r="W2272" t="str" s="21">
        <v>No</v>
      </c>
      <c r="X2272" s="22">
        <v>0</v>
      </c>
      <c r="Y2272" s="18">
        <v>4</v>
      </c>
      <c r="AB2272" t="str" s="6">
        <v>2026-10-01 10:41:27 UTC</v>
      </c>
      <c r="AC2272" t="str" s="6">
        <v>Local Line cache</v>
      </c>
      <c r="AD2272" s="23">
        <v>1153445</v>
      </c>
      <c r="AE2272" s="23">
        <v>996042</v>
      </c>
      <c r="AF2272" t="str" s="23">
        <v>1153445:996042:guest</v>
      </c>
      <c r="AG2272" t="str" s="23">
        <v>No</v>
      </c>
      <c r="AH2272" t="str" s="23">
        <v>No</v>
      </c>
      <c r="AI2272" s="18">
        <v>0</v>
      </c>
    </row>
    <row r="2273" ht="32" customHeight="1">
      <c r="A2273" t="str" s="7">
        <v>MISSING VENDOR</v>
      </c>
      <c r="B2273" t="str" s="7">
        <v>Mixed Red and Yellow Peppers</v>
      </c>
      <c r="C2273" t="str" s="7">
        <v>lb</v>
      </c>
      <c r="D2273" t="str" s="7">
        <v>SNAP</v>
      </c>
      <c r="E2273" s="12">
        <v>5.6</v>
      </c>
      <c r="F2273" s="13">
        <v>5.6</v>
      </c>
      <c r="G2273" s="13">
        <f>IF(AND(ISNUMBER(E2273),ISNUMBER(F2273)),F2273-E2273,"")</f>
        <v>0</v>
      </c>
      <c r="H2273" s="14">
        <f>IF(AND(ISNUMBER(E2273),E2273&gt;0,ISNUMBER(F2273)),F2273/E2273-1,"")</f>
        <v>0</v>
      </c>
      <c r="I2273" t="str" s="15">
        <v>Keep current</v>
      </c>
      <c r="J2273" s="16"/>
      <c r="K2273" t="str" s="15">
        <v/>
      </c>
      <c r="L2273" s="17">
        <f>IF(AC2273="Local catalog","",IF(AG2273="Yes",IF(ISNUMBER(E2273),E2273,""),IF(I2273="Keep current",IF(ISNUMBER(E2273),E2273,""),IF(AH2273&lt;&gt;"Yes","",IF(I2273="Approve proposed",F2273,IF(AND(I2273="Use my price",AND(ISNUMBER(J2273),J2273&gt;0)),J2273,""))))))</f>
        <v>5.6</v>
      </c>
      <c r="M2273" t="str" s="7">
        <f>IF(AND(AG2273="Yes",OR(I2273="Approve proposed",I2273="Use my price")),"CHECK: protected price kept current",IF(OR(I2273="Unreviewed",I2273=""),"Pending review",IF(I2273="Hold","On hold",IF(I2273="Keep current",IF(ISNUMBER(E2273),"Kept current","CHECK: no confirmed current price"),IF(AH2273&lt;&gt;"Yes","CHECK: source needs review",IF(AND(I2273="Use my price",NOT(AND(ISNUMBER(J2273),J2273&gt;0))),"CHECK: enter a price above zero",IF(NOT(OR(I2273="Approve proposed",I2273="Use my price")),"CHECK: choose a listed decision",IF(OR(NOT(ISNUMBER(L2273)),L2273&lt;=0,NOT(ISNUMBER(Y2273)),Y2273&lt;=0,X2273&gt;=1),"CHECK: price or base unavailable",IF(L2273/(Y2273*(1-X2273))-1&lt;0,"CHECK: price below local base","Ready")))))))))</f>
        <v>Kept current</v>
      </c>
      <c r="N2273" s="18">
        <v>5.6</v>
      </c>
      <c r="O2273" s="19">
        <v>0.4</v>
      </c>
      <c r="P2273" s="14">
        <v>0.4</v>
      </c>
      <c r="Q2273" s="20">
        <f>IF(AND(ISNUMBER(L2273),ISNUMBER(Y2273),Y2273&gt;0,X2273&lt;1),ROUND(L2273/(Y2273*(1-X2273))-1,4),"")</f>
        <v>0.4</v>
      </c>
      <c r="R2273" s="12">
        <v>0</v>
      </c>
      <c r="S2273" s="13">
        <f>IF(AND(ISNUMBER(E2273),E2273&gt;0,ISNUMBER(F2273)),R2273*(F2273/E2273-1)*(1-'Start Here'!$B$16),0)</f>
        <v>0</v>
      </c>
      <c r="T2273" s="17">
        <f>IF(AND(M2273="Ready",OR(I2273="Approve proposed",AND(I2273="Use my price",AND(ISNUMBER(J2273),J2273&gt;0))),ISNUMBER(L2273),E2273&gt;0),R2273*(L2273/E2273-1)*(1-'Start Here'!$B$16),0)</f>
        <v>0</v>
      </c>
      <c r="U2273" t="str" s="6">
        <v>SNAP: preserve existing selling price; Missing local vendor; Currently hidden; do not activate automatically</v>
      </c>
      <c r="V2273" t="str" s="21">
        <v>No</v>
      </c>
      <c r="W2273" t="str" s="21">
        <v>No</v>
      </c>
      <c r="X2273" s="22">
        <v>0</v>
      </c>
      <c r="Y2273" s="18">
        <v>4</v>
      </c>
      <c r="AB2273" t="str" s="6">
        <v>2026-10-01 10:41:27 UTC</v>
      </c>
      <c r="AC2273" t="str" s="6">
        <v>Local Line cache</v>
      </c>
      <c r="AD2273" s="23">
        <v>1153445</v>
      </c>
      <c r="AE2273" s="23">
        <v>996042</v>
      </c>
      <c r="AF2273" t="str" s="23">
        <v>1153445:996042:snap</v>
      </c>
      <c r="AG2273" t="str" s="23">
        <v>Yes</v>
      </c>
      <c r="AH2273" t="str" s="23">
        <v>No</v>
      </c>
      <c r="AI2273" s="18">
        <v>0</v>
      </c>
    </row>
    <row r="2274" ht="32" customHeight="1">
      <c r="A2274" t="str" s="7">
        <v>MISSING VENDOR</v>
      </c>
      <c r="B2274" t="str" s="7">
        <v>Music Garlic (Dried and Cured)</v>
      </c>
      <c r="C2274" t="str" s="7">
        <v>1/2 lb</v>
      </c>
      <c r="D2274" t="str" s="7">
        <v>Herd Share Members</v>
      </c>
      <c r="E2274" s="12">
        <v>5.6</v>
      </c>
      <c r="F2274" s="13">
        <v>5.6</v>
      </c>
      <c r="G2274" s="13">
        <f>IF(AND(ISNUMBER(E2274),ISNUMBER(F2274)),F2274-E2274,"")</f>
        <v>0</v>
      </c>
      <c r="H2274" s="14">
        <f>IF(AND(ISNUMBER(E2274),E2274&gt;0,ISNUMBER(F2274)),F2274/E2274-1,"")</f>
        <v>0</v>
      </c>
      <c r="I2274" t="str" s="15">
        <v>Hold</v>
      </c>
      <c r="J2274" s="16"/>
      <c r="K2274" t="str" s="15">
        <v/>
      </c>
      <c r="L2274" s="17" t="str">
        <f>IF(AC2274="Local catalog","",IF(AG2274="Yes",IF(ISNUMBER(E2274),E2274,""),IF(I2274="Keep current",IF(ISNUMBER(E2274),E2274,""),IF(AH2274&lt;&gt;"Yes","",IF(I2274="Approve proposed",F2274,IF(AND(I2274="Use my price",AND(ISNUMBER(J2274),J2274&gt;0)),J2274,""))))))</f>
        <v/>
      </c>
      <c r="M2274" t="str" s="7">
        <f>IF(AND(AG2274="Yes",OR(I2274="Approve proposed",I2274="Use my price")),"CHECK: protected price kept current",IF(OR(I2274="Unreviewed",I2274=""),"Pending review",IF(I2274="Hold","On hold",IF(I2274="Keep current",IF(ISNUMBER(E2274),"Kept current","CHECK: no confirmed current price"),IF(AH2274&lt;&gt;"Yes","CHECK: source needs review",IF(AND(I2274="Use my price",NOT(AND(ISNUMBER(J2274),J2274&gt;0))),"CHECK: enter a price above zero",IF(NOT(OR(I2274="Approve proposed",I2274="Use my price")),"CHECK: choose a listed decision",IF(OR(NOT(ISNUMBER(L2274)),L2274&lt;=0,NOT(ISNUMBER(Y2274)),Y2274&lt;=0,X2274&gt;=1),"CHECK: price or base unavailable",IF(L2274/(Y2274*(1-X2274))-1&lt;0,"CHECK: price below local base","Ready")))))))))</f>
        <v>On hold</v>
      </c>
      <c r="N2274" s="18">
        <v>5.6</v>
      </c>
      <c r="O2274" s="19">
        <v>0.4</v>
      </c>
      <c r="P2274" s="14">
        <v>0.4</v>
      </c>
      <c r="Q2274" s="20" t="str">
        <f>IF(AND(ISNUMBER(L2274),ISNUMBER(Y2274),Y2274&gt;0,X2274&lt;1),ROUND(L2274/(Y2274*(1-X2274))-1,4),"")</f>
        <v/>
      </c>
      <c r="R2274" s="12">
        <v>0</v>
      </c>
      <c r="S2274" s="13">
        <f>IF(AND(ISNUMBER(E2274),E2274&gt;0,ISNUMBER(F2274)),R2274*(F2274/E2274-1)*(1-'Start Here'!$B$16),0)</f>
        <v>0</v>
      </c>
      <c r="T2274" s="17">
        <f>IF(AND(M2274="Ready",OR(I2274="Approve proposed",AND(I2274="Use my price",AND(ISNUMBER(J2274),J2274&gt;0))),ISNUMBER(L2274),E2274&gt;0),R2274*(L2274/E2274-1)*(1-'Start Here'!$B$16),0)</f>
        <v>0</v>
      </c>
      <c r="U2274" t="str" s="6">
        <v>Missing local vendor</v>
      </c>
      <c r="V2274" t="str" s="21">
        <v>Yes</v>
      </c>
      <c r="W2274" t="str" s="21">
        <v>No</v>
      </c>
      <c r="X2274" s="22">
        <v>0</v>
      </c>
      <c r="Y2274" s="18">
        <v>4</v>
      </c>
      <c r="AB2274" t="str" s="6">
        <v>2026-10-01 10:41:27 UTC</v>
      </c>
      <c r="AC2274" t="str" s="6">
        <v>Local Line cache</v>
      </c>
      <c r="AD2274" s="23">
        <v>1149432</v>
      </c>
      <c r="AE2274" s="23">
        <v>990479</v>
      </c>
      <c r="AF2274" t="str" s="23">
        <v>1149432:990479:herdShare</v>
      </c>
      <c r="AG2274" t="str" s="23">
        <v>No</v>
      </c>
      <c r="AH2274" t="str" s="23">
        <v>No</v>
      </c>
      <c r="AI2274" s="18">
        <v>0</v>
      </c>
    </row>
    <row r="2275" ht="32" customHeight="1">
      <c r="A2275" t="str" s="7">
        <v>MISSING VENDOR</v>
      </c>
      <c r="B2275" t="str" s="7">
        <v>Music Garlic (Dried and Cured)</v>
      </c>
      <c r="C2275" t="str" s="7">
        <v>1/2 lb</v>
      </c>
      <c r="D2275" t="str" s="7">
        <v>CSA Members</v>
      </c>
      <c r="G2275" s="13" t="str">
        <f>IF(AND(ISNUMBER(E2275),ISNUMBER(F2275)),F2275-E2275,"")</f>
        <v/>
      </c>
      <c r="H2275" s="14" t="str">
        <f>IF(AND(ISNUMBER(E2275),E2275&gt;0,ISNUMBER(F2275)),F2275/E2275-1,"")</f>
        <v/>
      </c>
      <c r="I2275" t="str" s="15">
        <v>Hold</v>
      </c>
      <c r="J2275" s="24"/>
      <c r="K2275" t="str" s="15">
        <v/>
      </c>
      <c r="L2275" s="17" t="str">
        <f>IF(AC2275="Local catalog","",IF(AG2275="Yes",IF(ISNUMBER(E2275),E2275,""),IF(I2275="Keep current",IF(ISNUMBER(E2275),E2275,""),IF(AH2275&lt;&gt;"Yes","",IF(I2275="Approve proposed",F2275,IF(AND(I2275="Use my price",AND(ISNUMBER(J2275),J2275&gt;0)),J2275,""))))))</f>
        <v/>
      </c>
      <c r="M2275" t="str" s="7">
        <f>IF(AND(AG2275="Yes",OR(I2275="Approve proposed",I2275="Use my price")),"CHECK: protected price kept current",IF(OR(I2275="Unreviewed",I2275=""),"Pending review",IF(I2275="Hold","On hold",IF(I2275="Keep current",IF(ISNUMBER(E2275),"Kept current","CHECK: no confirmed current price"),IF(AH2275&lt;&gt;"Yes","CHECK: source needs review",IF(AND(I2275="Use my price",NOT(AND(ISNUMBER(J2275),J2275&gt;0))),"CHECK: enter a price above zero",IF(NOT(OR(I2275="Approve proposed",I2275="Use my price")),"CHECK: choose a listed decision",IF(OR(NOT(ISNUMBER(L2275)),L2275&lt;=0,NOT(ISNUMBER(Y2275)),Y2275&lt;=0,X2275&gt;=1),"CHECK: price or base unavailable",IF(L2275/(Y2275*(1-X2275))-1&lt;0,"CHECK: price below local base","Ready")))))))))</f>
        <v>On hold</v>
      </c>
      <c r="N2275" s="18">
        <v>5.6</v>
      </c>
      <c r="O2275" s="19">
        <v>0.4</v>
      </c>
      <c r="Q2275" s="20" t="str">
        <f>IF(AND(ISNUMBER(L2275),ISNUMBER(Y2275),Y2275&gt;0,X2275&lt;1),ROUND(L2275/(Y2275*(1-X2275))-1,4),"")</f>
        <v/>
      </c>
      <c r="R2275" s="12">
        <v>0</v>
      </c>
      <c r="S2275" s="13">
        <f>IF(AND(ISNUMBER(E2275),E2275&gt;0,ISNUMBER(F2275)),R2275*(F2275/E2275-1)*(1-'Start Here'!$B$16),0)</f>
        <v>0</v>
      </c>
      <c r="T2275" s="17">
        <f>IF(AND(M2275="Ready",OR(I2275="Approve proposed",AND(I2275="Use my price",AND(ISNUMBER(J2275),J2275&gt;0))),ISNUMBER(L2275),E2275&gt;0),R2275*(L2275/E2275-1)*(1-'Start Here'!$B$16),0)</f>
        <v>0</v>
      </c>
      <c r="U2275" t="str" s="6">
        <v>No confirmed Local Line price/list; local calculation is reference only; Missing local vendor</v>
      </c>
      <c r="V2275" t="str" s="21">
        <v>Yes</v>
      </c>
      <c r="W2275" t="str" s="21">
        <v>No</v>
      </c>
      <c r="X2275" s="22">
        <v>0</v>
      </c>
      <c r="Y2275" s="18">
        <v>4</v>
      </c>
      <c r="AB2275" t="str" s="6">
        <v/>
      </c>
      <c r="AC2275" t="str" s="6">
        <v>Local calculation only</v>
      </c>
      <c r="AD2275" s="23">
        <v>1149432</v>
      </c>
      <c r="AE2275" s="23">
        <v>990479</v>
      </c>
      <c r="AF2275" t="str" s="23">
        <v>1149432:990479:member</v>
      </c>
      <c r="AG2275" t="str" s="23">
        <v>No</v>
      </c>
      <c r="AH2275" t="str" s="23">
        <v>No</v>
      </c>
      <c r="AI2275" s="18">
        <v>0</v>
      </c>
    </row>
    <row r="2276" ht="32" customHeight="1">
      <c r="A2276" t="str" s="7">
        <v>MISSING VENDOR</v>
      </c>
      <c r="B2276" t="str" s="7">
        <v>Music Garlic (Dried and Cured)</v>
      </c>
      <c r="C2276" t="str" s="7">
        <v>1/2 lb</v>
      </c>
      <c r="D2276" t="str" s="7">
        <v>Guest Basket</v>
      </c>
      <c r="E2276" s="12">
        <v>5.6</v>
      </c>
      <c r="F2276" s="13">
        <v>5.6</v>
      </c>
      <c r="G2276" s="13">
        <f>IF(AND(ISNUMBER(E2276),ISNUMBER(F2276)),F2276-E2276,"")</f>
        <v>0</v>
      </c>
      <c r="H2276" s="14">
        <f>IF(AND(ISNUMBER(E2276),E2276&gt;0,ISNUMBER(F2276)),F2276/E2276-1,"")</f>
        <v>0</v>
      </c>
      <c r="I2276" t="str" s="15">
        <v>Hold</v>
      </c>
      <c r="J2276" s="16"/>
      <c r="K2276" t="str" s="15">
        <v/>
      </c>
      <c r="L2276" s="17" t="str">
        <f>IF(AC2276="Local catalog","",IF(AG2276="Yes",IF(ISNUMBER(E2276),E2276,""),IF(I2276="Keep current",IF(ISNUMBER(E2276),E2276,""),IF(AH2276&lt;&gt;"Yes","",IF(I2276="Approve proposed",F2276,IF(AND(I2276="Use my price",AND(ISNUMBER(J2276),J2276&gt;0)),J2276,""))))))</f>
        <v/>
      </c>
      <c r="M2276" t="str" s="7">
        <f>IF(AND(AG2276="Yes",OR(I2276="Approve proposed",I2276="Use my price")),"CHECK: protected price kept current",IF(OR(I2276="Unreviewed",I2276=""),"Pending review",IF(I2276="Hold","On hold",IF(I2276="Keep current",IF(ISNUMBER(E2276),"Kept current","CHECK: no confirmed current price"),IF(AH2276&lt;&gt;"Yes","CHECK: source needs review",IF(AND(I2276="Use my price",NOT(AND(ISNUMBER(J2276),J2276&gt;0))),"CHECK: enter a price above zero",IF(NOT(OR(I2276="Approve proposed",I2276="Use my price")),"CHECK: choose a listed decision",IF(OR(NOT(ISNUMBER(L2276)),L2276&lt;=0,NOT(ISNUMBER(Y2276)),Y2276&lt;=0,X2276&gt;=1),"CHECK: price or base unavailable",IF(L2276/(Y2276*(1-X2276))-1&lt;0,"CHECK: price below local base","Ready")))))))))</f>
        <v>On hold</v>
      </c>
      <c r="N2276" s="18">
        <v>6.2</v>
      </c>
      <c r="O2276" s="19">
        <v>0.55</v>
      </c>
      <c r="P2276" s="14">
        <v>0.4</v>
      </c>
      <c r="Q2276" s="20" t="str">
        <f>IF(AND(ISNUMBER(L2276),ISNUMBER(Y2276),Y2276&gt;0,X2276&lt;1),ROUND(L2276/(Y2276*(1-X2276))-1,4),"")</f>
        <v/>
      </c>
      <c r="R2276" s="12">
        <v>0</v>
      </c>
      <c r="S2276" s="13">
        <f>IF(AND(ISNUMBER(E2276),E2276&gt;0,ISNUMBER(F2276)),R2276*(F2276/E2276-1)*(1-'Start Here'!$B$16),0)</f>
        <v>0</v>
      </c>
      <c r="T2276" s="17">
        <f>IF(AND(M2276="Ready",OR(I2276="Approve proposed",AND(I2276="Use my price",AND(ISNUMBER(J2276),J2276&gt;0))),ISNUMBER(L2276),E2276&gt;0),R2276*(L2276/E2276-1)*(1-'Start Here'!$B$16),0)</f>
        <v>0</v>
      </c>
      <c r="U2276" t="str" s="6">
        <v>Missing local vendor; Local and Local Line prices differ</v>
      </c>
      <c r="V2276" t="str" s="21">
        <v>Yes</v>
      </c>
      <c r="W2276" t="str" s="21">
        <v>No</v>
      </c>
      <c r="X2276" s="22">
        <v>0</v>
      </c>
      <c r="Y2276" s="18">
        <v>4</v>
      </c>
      <c r="AB2276" t="str" s="6">
        <v>2026-10-01 10:41:27 UTC</v>
      </c>
      <c r="AC2276" t="str" s="6">
        <v>Local Line cache</v>
      </c>
      <c r="AD2276" s="23">
        <v>1149432</v>
      </c>
      <c r="AE2276" s="23">
        <v>990479</v>
      </c>
      <c r="AF2276" t="str" s="23">
        <v>1149432:990479:guest</v>
      </c>
      <c r="AG2276" t="str" s="23">
        <v>No</v>
      </c>
      <c r="AH2276" t="str" s="23">
        <v>No</v>
      </c>
      <c r="AI2276" s="18">
        <v>0</v>
      </c>
    </row>
    <row r="2277" ht="32" customHeight="1">
      <c r="A2277" t="str" s="7">
        <v>MISSING VENDOR</v>
      </c>
      <c r="B2277" t="str" s="7">
        <v>Music Garlic (Dried and Cured)</v>
      </c>
      <c r="C2277" t="str" s="7">
        <v>1/2 lb</v>
      </c>
      <c r="D2277" t="str" s="7">
        <v>SNAP</v>
      </c>
      <c r="E2277" s="12">
        <v>5.6</v>
      </c>
      <c r="F2277" s="13">
        <v>5.6</v>
      </c>
      <c r="G2277" s="13">
        <f>IF(AND(ISNUMBER(E2277),ISNUMBER(F2277)),F2277-E2277,"")</f>
        <v>0</v>
      </c>
      <c r="H2277" s="14">
        <f>IF(AND(ISNUMBER(E2277),E2277&gt;0,ISNUMBER(F2277)),F2277/E2277-1,"")</f>
        <v>0</v>
      </c>
      <c r="I2277" t="str" s="15">
        <v>Keep current</v>
      </c>
      <c r="J2277" s="16"/>
      <c r="K2277" t="str" s="15">
        <v/>
      </c>
      <c r="L2277" s="17">
        <f>IF(AC2277="Local catalog","",IF(AG2277="Yes",IF(ISNUMBER(E2277),E2277,""),IF(I2277="Keep current",IF(ISNUMBER(E2277),E2277,""),IF(AH2277&lt;&gt;"Yes","",IF(I2277="Approve proposed",F2277,IF(AND(I2277="Use my price",AND(ISNUMBER(J2277),J2277&gt;0)),J2277,""))))))</f>
        <v>5.6</v>
      </c>
      <c r="M2277" t="str" s="7">
        <f>IF(AND(AG2277="Yes",OR(I2277="Approve proposed",I2277="Use my price")),"CHECK: protected price kept current",IF(OR(I2277="Unreviewed",I2277=""),"Pending review",IF(I2277="Hold","On hold",IF(I2277="Keep current",IF(ISNUMBER(E2277),"Kept current","CHECK: no confirmed current price"),IF(AH2277&lt;&gt;"Yes","CHECK: source needs review",IF(AND(I2277="Use my price",NOT(AND(ISNUMBER(J2277),J2277&gt;0))),"CHECK: enter a price above zero",IF(NOT(OR(I2277="Approve proposed",I2277="Use my price")),"CHECK: choose a listed decision",IF(OR(NOT(ISNUMBER(L2277)),L2277&lt;=0,NOT(ISNUMBER(Y2277)),Y2277&lt;=0,X2277&gt;=1),"CHECK: price or base unavailable",IF(L2277/(Y2277*(1-X2277))-1&lt;0,"CHECK: price below local base","Ready")))))))))</f>
        <v>Kept current</v>
      </c>
      <c r="N2277" s="18">
        <v>5.6</v>
      </c>
      <c r="O2277" s="19">
        <v>0.4</v>
      </c>
      <c r="P2277" s="14">
        <v>0.4</v>
      </c>
      <c r="Q2277" s="20">
        <f>IF(AND(ISNUMBER(L2277),ISNUMBER(Y2277),Y2277&gt;0,X2277&lt;1),ROUND(L2277/(Y2277*(1-X2277))-1,4),"")</f>
        <v>0.4</v>
      </c>
      <c r="R2277" s="12">
        <v>0</v>
      </c>
      <c r="S2277" s="13">
        <f>IF(AND(ISNUMBER(E2277),E2277&gt;0,ISNUMBER(F2277)),R2277*(F2277/E2277-1)*(1-'Start Here'!$B$16),0)</f>
        <v>0</v>
      </c>
      <c r="T2277" s="17">
        <f>IF(AND(M2277="Ready",OR(I2277="Approve proposed",AND(I2277="Use my price",AND(ISNUMBER(J2277),J2277&gt;0))),ISNUMBER(L2277),E2277&gt;0),R2277*(L2277/E2277-1)*(1-'Start Here'!$B$16),0)</f>
        <v>0</v>
      </c>
      <c r="U2277" t="str" s="6">
        <v>SNAP: preserve existing selling price; Missing local vendor</v>
      </c>
      <c r="V2277" t="str" s="21">
        <v>Yes</v>
      </c>
      <c r="W2277" t="str" s="21">
        <v>No</v>
      </c>
      <c r="X2277" s="22">
        <v>0</v>
      </c>
      <c r="Y2277" s="18">
        <v>4</v>
      </c>
      <c r="AB2277" t="str" s="6">
        <v>2026-10-01 10:41:27 UTC</v>
      </c>
      <c r="AC2277" t="str" s="6">
        <v>Local Line cache</v>
      </c>
      <c r="AD2277" s="23">
        <v>1149432</v>
      </c>
      <c r="AE2277" s="23">
        <v>990479</v>
      </c>
      <c r="AF2277" t="str" s="23">
        <v>1149432:990479:snap</v>
      </c>
      <c r="AG2277" t="str" s="23">
        <v>Yes</v>
      </c>
      <c r="AH2277" t="str" s="23">
        <v>No</v>
      </c>
      <c r="AI2277" s="18">
        <v>0</v>
      </c>
    </row>
    <row r="2278" ht="32" customHeight="1">
      <c r="A2278" t="str" s="7">
        <v>MISSING VENDOR</v>
      </c>
      <c r="B2278" t="str" s="7">
        <v>Naravilla and Laturilla Figs</v>
      </c>
      <c r="C2278" t="str" s="7">
        <v>pack</v>
      </c>
      <c r="D2278" t="str" s="7">
        <v>Herd Share Members</v>
      </c>
      <c r="E2278" s="12">
        <v>8.4</v>
      </c>
      <c r="F2278" s="13">
        <v>8.4</v>
      </c>
      <c r="G2278" s="13">
        <f>IF(AND(ISNUMBER(E2278),ISNUMBER(F2278)),F2278-E2278,"")</f>
        <v>0</v>
      </c>
      <c r="H2278" s="14">
        <f>IF(AND(ISNUMBER(E2278),E2278&gt;0,ISNUMBER(F2278)),F2278/E2278-1,"")</f>
        <v>0</v>
      </c>
      <c r="I2278" t="str" s="15">
        <v>Hold</v>
      </c>
      <c r="J2278" s="16"/>
      <c r="K2278" t="str" s="15">
        <v/>
      </c>
      <c r="L2278" s="17" t="str">
        <f>IF(AC2278="Local catalog","",IF(AG2278="Yes",IF(ISNUMBER(E2278),E2278,""),IF(I2278="Keep current",IF(ISNUMBER(E2278),E2278,""),IF(AH2278&lt;&gt;"Yes","",IF(I2278="Approve proposed",F2278,IF(AND(I2278="Use my price",AND(ISNUMBER(J2278),J2278&gt;0)),J2278,""))))))</f>
        <v/>
      </c>
      <c r="M2278" t="str" s="7">
        <f>IF(AND(AG2278="Yes",OR(I2278="Approve proposed",I2278="Use my price")),"CHECK: protected price kept current",IF(OR(I2278="Unreviewed",I2278=""),"Pending review",IF(I2278="Hold","On hold",IF(I2278="Keep current",IF(ISNUMBER(E2278),"Kept current","CHECK: no confirmed current price"),IF(AH2278&lt;&gt;"Yes","CHECK: source needs review",IF(AND(I2278="Use my price",NOT(AND(ISNUMBER(J2278),J2278&gt;0))),"CHECK: enter a price above zero",IF(NOT(OR(I2278="Approve proposed",I2278="Use my price")),"CHECK: choose a listed decision",IF(OR(NOT(ISNUMBER(L2278)),L2278&lt;=0,NOT(ISNUMBER(Y2278)),Y2278&lt;=0,X2278&gt;=1),"CHECK: price or base unavailable",IF(L2278/(Y2278*(1-X2278))-1&lt;0,"CHECK: price below local base","Ready")))))))))</f>
        <v>On hold</v>
      </c>
      <c r="N2278" s="18">
        <v>8.4</v>
      </c>
      <c r="O2278" s="19">
        <v>0.4</v>
      </c>
      <c r="P2278" s="14">
        <v>0.4</v>
      </c>
      <c r="Q2278" s="20" t="str">
        <f>IF(AND(ISNUMBER(L2278),ISNUMBER(Y2278),Y2278&gt;0,X2278&lt;1),ROUND(L2278/(Y2278*(1-X2278))-1,4),"")</f>
        <v/>
      </c>
      <c r="R2278" s="12">
        <v>0</v>
      </c>
      <c r="S2278" s="13">
        <f>IF(AND(ISNUMBER(E2278),E2278&gt;0,ISNUMBER(F2278)),R2278*(F2278/E2278-1)*(1-'Start Here'!$B$16),0)</f>
        <v>0</v>
      </c>
      <c r="T2278" s="17">
        <f>IF(AND(M2278="Ready",OR(I2278="Approve proposed",AND(I2278="Use my price",AND(ISNUMBER(J2278),J2278&gt;0))),ISNUMBER(L2278),E2278&gt;0),R2278*(L2278/E2278-1)*(1-'Start Here'!$B$16),0)</f>
        <v>0</v>
      </c>
      <c r="U2278" t="str" s="6">
        <v>Missing local vendor</v>
      </c>
      <c r="V2278" t="str" s="21">
        <v>Yes</v>
      </c>
      <c r="W2278" t="str" s="21">
        <v>No</v>
      </c>
      <c r="X2278" s="22">
        <v>0</v>
      </c>
      <c r="Y2278" s="18">
        <v>6</v>
      </c>
      <c r="AB2278" t="str" s="6">
        <v>2026-10-01 10:41:27 UTC</v>
      </c>
      <c r="AC2278" t="str" s="6">
        <v>Local Line cache</v>
      </c>
      <c r="AD2278" s="23">
        <v>1161243</v>
      </c>
      <c r="AE2278" s="23">
        <v>1006816</v>
      </c>
      <c r="AF2278" t="str" s="23">
        <v>1161243:1006816:herdShare</v>
      </c>
      <c r="AG2278" t="str" s="23">
        <v>No</v>
      </c>
      <c r="AH2278" t="str" s="23">
        <v>No</v>
      </c>
      <c r="AI2278" s="18">
        <v>0</v>
      </c>
    </row>
    <row r="2279" ht="32" customHeight="1">
      <c r="A2279" t="str" s="7">
        <v>MISSING VENDOR</v>
      </c>
      <c r="B2279" t="str" s="7">
        <v>Naravilla and Laturilla Figs</v>
      </c>
      <c r="C2279" t="str" s="7">
        <v>pack</v>
      </c>
      <c r="D2279" t="str" s="7">
        <v>CSA Members</v>
      </c>
      <c r="G2279" s="13" t="str">
        <f>IF(AND(ISNUMBER(E2279),ISNUMBER(F2279)),F2279-E2279,"")</f>
        <v/>
      </c>
      <c r="H2279" s="14" t="str">
        <f>IF(AND(ISNUMBER(E2279),E2279&gt;0,ISNUMBER(F2279)),F2279/E2279-1,"")</f>
        <v/>
      </c>
      <c r="I2279" t="str" s="15">
        <v>Hold</v>
      </c>
      <c r="J2279" s="24"/>
      <c r="K2279" t="str" s="15">
        <v/>
      </c>
      <c r="L2279" s="17" t="str">
        <f>IF(AC2279="Local catalog","",IF(AG2279="Yes",IF(ISNUMBER(E2279),E2279,""),IF(I2279="Keep current",IF(ISNUMBER(E2279),E2279,""),IF(AH2279&lt;&gt;"Yes","",IF(I2279="Approve proposed",F2279,IF(AND(I2279="Use my price",AND(ISNUMBER(J2279),J2279&gt;0)),J2279,""))))))</f>
        <v/>
      </c>
      <c r="M2279" t="str" s="7">
        <f>IF(AND(AG2279="Yes",OR(I2279="Approve proposed",I2279="Use my price")),"CHECK: protected price kept current",IF(OR(I2279="Unreviewed",I2279=""),"Pending review",IF(I2279="Hold","On hold",IF(I2279="Keep current",IF(ISNUMBER(E2279),"Kept current","CHECK: no confirmed current price"),IF(AH2279&lt;&gt;"Yes","CHECK: source needs review",IF(AND(I2279="Use my price",NOT(AND(ISNUMBER(J2279),J2279&gt;0))),"CHECK: enter a price above zero",IF(NOT(OR(I2279="Approve proposed",I2279="Use my price")),"CHECK: choose a listed decision",IF(OR(NOT(ISNUMBER(L2279)),L2279&lt;=0,NOT(ISNUMBER(Y2279)),Y2279&lt;=0,X2279&gt;=1),"CHECK: price or base unavailable",IF(L2279/(Y2279*(1-X2279))-1&lt;0,"CHECK: price below local base","Ready")))))))))</f>
        <v>On hold</v>
      </c>
      <c r="N2279" s="18">
        <v>8.4</v>
      </c>
      <c r="O2279" s="19">
        <v>0.4</v>
      </c>
      <c r="Q2279" s="20" t="str">
        <f>IF(AND(ISNUMBER(L2279),ISNUMBER(Y2279),Y2279&gt;0,X2279&lt;1),ROUND(L2279/(Y2279*(1-X2279))-1,4),"")</f>
        <v/>
      </c>
      <c r="R2279" s="12">
        <v>0</v>
      </c>
      <c r="S2279" s="13">
        <f>IF(AND(ISNUMBER(E2279),E2279&gt;0,ISNUMBER(F2279)),R2279*(F2279/E2279-1)*(1-'Start Here'!$B$16),0)</f>
        <v>0</v>
      </c>
      <c r="T2279" s="17">
        <f>IF(AND(M2279="Ready",OR(I2279="Approve proposed",AND(I2279="Use my price",AND(ISNUMBER(J2279),J2279&gt;0))),ISNUMBER(L2279),E2279&gt;0),R2279*(L2279/E2279-1)*(1-'Start Here'!$B$16),0)</f>
        <v>0</v>
      </c>
      <c r="U2279" t="str" s="6">
        <v>No confirmed Local Line price/list; local calculation is reference only; Missing local vendor</v>
      </c>
      <c r="V2279" t="str" s="21">
        <v>Yes</v>
      </c>
      <c r="W2279" t="str" s="21">
        <v>No</v>
      </c>
      <c r="X2279" s="22">
        <v>0</v>
      </c>
      <c r="Y2279" s="18">
        <v>6</v>
      </c>
      <c r="AB2279" t="str" s="6">
        <v/>
      </c>
      <c r="AC2279" t="str" s="6">
        <v>Local calculation only</v>
      </c>
      <c r="AD2279" s="23">
        <v>1161243</v>
      </c>
      <c r="AE2279" s="23">
        <v>1006816</v>
      </c>
      <c r="AF2279" t="str" s="23">
        <v>1161243:1006816:member</v>
      </c>
      <c r="AG2279" t="str" s="23">
        <v>No</v>
      </c>
      <c r="AH2279" t="str" s="23">
        <v>No</v>
      </c>
      <c r="AI2279" s="18">
        <v>0</v>
      </c>
    </row>
    <row r="2280" ht="32" customHeight="1">
      <c r="A2280" t="str" s="7">
        <v>MISSING VENDOR</v>
      </c>
      <c r="B2280" t="str" s="7">
        <v>Naravilla and Laturilla Figs</v>
      </c>
      <c r="C2280" t="str" s="7">
        <v>pack</v>
      </c>
      <c r="D2280" t="str" s="7">
        <v>Guest Basket</v>
      </c>
      <c r="E2280" s="12">
        <v>8.4</v>
      </c>
      <c r="F2280" s="13">
        <v>8.4</v>
      </c>
      <c r="G2280" s="13">
        <f>IF(AND(ISNUMBER(E2280),ISNUMBER(F2280)),F2280-E2280,"")</f>
        <v>0</v>
      </c>
      <c r="H2280" s="14">
        <f>IF(AND(ISNUMBER(E2280),E2280&gt;0,ISNUMBER(F2280)),F2280/E2280-1,"")</f>
        <v>0</v>
      </c>
      <c r="I2280" t="str" s="15">
        <v>Hold</v>
      </c>
      <c r="J2280" s="16"/>
      <c r="K2280" t="str" s="15">
        <v/>
      </c>
      <c r="L2280" s="17" t="str">
        <f>IF(AC2280="Local catalog","",IF(AG2280="Yes",IF(ISNUMBER(E2280),E2280,""),IF(I2280="Keep current",IF(ISNUMBER(E2280),E2280,""),IF(AH2280&lt;&gt;"Yes","",IF(I2280="Approve proposed",F2280,IF(AND(I2280="Use my price",AND(ISNUMBER(J2280),J2280&gt;0)),J2280,""))))))</f>
        <v/>
      </c>
      <c r="M2280" t="str" s="7">
        <f>IF(AND(AG2280="Yes",OR(I2280="Approve proposed",I2280="Use my price")),"CHECK: protected price kept current",IF(OR(I2280="Unreviewed",I2280=""),"Pending review",IF(I2280="Hold","On hold",IF(I2280="Keep current",IF(ISNUMBER(E2280),"Kept current","CHECK: no confirmed current price"),IF(AH2280&lt;&gt;"Yes","CHECK: source needs review",IF(AND(I2280="Use my price",NOT(AND(ISNUMBER(J2280),J2280&gt;0))),"CHECK: enter a price above zero",IF(NOT(OR(I2280="Approve proposed",I2280="Use my price")),"CHECK: choose a listed decision",IF(OR(NOT(ISNUMBER(L2280)),L2280&lt;=0,NOT(ISNUMBER(Y2280)),Y2280&lt;=0,X2280&gt;=1),"CHECK: price or base unavailable",IF(L2280/(Y2280*(1-X2280))-1&lt;0,"CHECK: price below local base","Ready")))))))))</f>
        <v>On hold</v>
      </c>
      <c r="N2280" s="18">
        <v>9.3</v>
      </c>
      <c r="O2280" s="19">
        <v>0.55</v>
      </c>
      <c r="P2280" s="14">
        <v>0.4</v>
      </c>
      <c r="Q2280" s="20" t="str">
        <f>IF(AND(ISNUMBER(L2280),ISNUMBER(Y2280),Y2280&gt;0,X2280&lt;1),ROUND(L2280/(Y2280*(1-X2280))-1,4),"")</f>
        <v/>
      </c>
      <c r="R2280" s="12">
        <v>0</v>
      </c>
      <c r="S2280" s="13">
        <f>IF(AND(ISNUMBER(E2280),E2280&gt;0,ISNUMBER(F2280)),R2280*(F2280/E2280-1)*(1-'Start Here'!$B$16),0)</f>
        <v>0</v>
      </c>
      <c r="T2280" s="17">
        <f>IF(AND(M2280="Ready",OR(I2280="Approve proposed",AND(I2280="Use my price",AND(ISNUMBER(J2280),J2280&gt;0))),ISNUMBER(L2280),E2280&gt;0),R2280*(L2280/E2280-1)*(1-'Start Here'!$B$16),0)</f>
        <v>0</v>
      </c>
      <c r="U2280" t="str" s="6">
        <v>Missing local vendor; Local and Local Line prices differ</v>
      </c>
      <c r="V2280" t="str" s="21">
        <v>Yes</v>
      </c>
      <c r="W2280" t="str" s="21">
        <v>No</v>
      </c>
      <c r="X2280" s="22">
        <v>0</v>
      </c>
      <c r="Y2280" s="18">
        <v>6</v>
      </c>
      <c r="AB2280" t="str" s="6">
        <v>2026-10-01 10:41:27 UTC</v>
      </c>
      <c r="AC2280" t="str" s="6">
        <v>Local Line cache</v>
      </c>
      <c r="AD2280" s="23">
        <v>1161243</v>
      </c>
      <c r="AE2280" s="23">
        <v>1006816</v>
      </c>
      <c r="AF2280" t="str" s="23">
        <v>1161243:1006816:guest</v>
      </c>
      <c r="AG2280" t="str" s="23">
        <v>No</v>
      </c>
      <c r="AH2280" t="str" s="23">
        <v>No</v>
      </c>
      <c r="AI2280" s="18">
        <v>0</v>
      </c>
    </row>
    <row r="2281" ht="32" customHeight="1">
      <c r="A2281" t="str" s="7">
        <v>MISSING VENDOR</v>
      </c>
      <c r="B2281" t="str" s="7">
        <v>Naravilla and Laturilla Figs</v>
      </c>
      <c r="C2281" t="str" s="7">
        <v>pack</v>
      </c>
      <c r="D2281" t="str" s="7">
        <v>SNAP</v>
      </c>
      <c r="E2281" s="12">
        <v>8.4</v>
      </c>
      <c r="F2281" s="13">
        <v>8.4</v>
      </c>
      <c r="G2281" s="13">
        <f>IF(AND(ISNUMBER(E2281),ISNUMBER(F2281)),F2281-E2281,"")</f>
        <v>0</v>
      </c>
      <c r="H2281" s="14">
        <f>IF(AND(ISNUMBER(E2281),E2281&gt;0,ISNUMBER(F2281)),F2281/E2281-1,"")</f>
        <v>0</v>
      </c>
      <c r="I2281" t="str" s="15">
        <v>Keep current</v>
      </c>
      <c r="J2281" s="16"/>
      <c r="K2281" t="str" s="15">
        <v/>
      </c>
      <c r="L2281" s="17">
        <f>IF(AC2281="Local catalog","",IF(AG2281="Yes",IF(ISNUMBER(E2281),E2281,""),IF(I2281="Keep current",IF(ISNUMBER(E2281),E2281,""),IF(AH2281&lt;&gt;"Yes","",IF(I2281="Approve proposed",F2281,IF(AND(I2281="Use my price",AND(ISNUMBER(J2281),J2281&gt;0)),J2281,""))))))</f>
        <v>8.4</v>
      </c>
      <c r="M2281" t="str" s="7">
        <f>IF(AND(AG2281="Yes",OR(I2281="Approve proposed",I2281="Use my price")),"CHECK: protected price kept current",IF(OR(I2281="Unreviewed",I2281=""),"Pending review",IF(I2281="Hold","On hold",IF(I2281="Keep current",IF(ISNUMBER(E2281),"Kept current","CHECK: no confirmed current price"),IF(AH2281&lt;&gt;"Yes","CHECK: source needs review",IF(AND(I2281="Use my price",NOT(AND(ISNUMBER(J2281),J2281&gt;0))),"CHECK: enter a price above zero",IF(NOT(OR(I2281="Approve proposed",I2281="Use my price")),"CHECK: choose a listed decision",IF(OR(NOT(ISNUMBER(L2281)),L2281&lt;=0,NOT(ISNUMBER(Y2281)),Y2281&lt;=0,X2281&gt;=1),"CHECK: price or base unavailable",IF(L2281/(Y2281*(1-X2281))-1&lt;0,"CHECK: price below local base","Ready")))))))))</f>
        <v>Kept current</v>
      </c>
      <c r="N2281" s="18">
        <v>8.4</v>
      </c>
      <c r="O2281" s="19">
        <v>0.4</v>
      </c>
      <c r="P2281" s="14">
        <v>0.4</v>
      </c>
      <c r="Q2281" s="20">
        <f>IF(AND(ISNUMBER(L2281),ISNUMBER(Y2281),Y2281&gt;0,X2281&lt;1),ROUND(L2281/(Y2281*(1-X2281))-1,4),"")</f>
        <v>0.4</v>
      </c>
      <c r="R2281" s="12">
        <v>0</v>
      </c>
      <c r="S2281" s="13">
        <f>IF(AND(ISNUMBER(E2281),E2281&gt;0,ISNUMBER(F2281)),R2281*(F2281/E2281-1)*(1-'Start Here'!$B$16),0)</f>
        <v>0</v>
      </c>
      <c r="T2281" s="17">
        <f>IF(AND(M2281="Ready",OR(I2281="Approve proposed",AND(I2281="Use my price",AND(ISNUMBER(J2281),J2281&gt;0))),ISNUMBER(L2281),E2281&gt;0),R2281*(L2281/E2281-1)*(1-'Start Here'!$B$16),0)</f>
        <v>0</v>
      </c>
      <c r="U2281" t="str" s="6">
        <v>SNAP: preserve existing selling price; Missing local vendor</v>
      </c>
      <c r="V2281" t="str" s="21">
        <v>Yes</v>
      </c>
      <c r="W2281" t="str" s="21">
        <v>No</v>
      </c>
      <c r="X2281" s="22">
        <v>0</v>
      </c>
      <c r="Y2281" s="18">
        <v>6</v>
      </c>
      <c r="AB2281" t="str" s="6">
        <v>2026-10-01 10:41:27 UTC</v>
      </c>
      <c r="AC2281" t="str" s="6">
        <v>Local Line cache</v>
      </c>
      <c r="AD2281" s="23">
        <v>1161243</v>
      </c>
      <c r="AE2281" s="23">
        <v>1006816</v>
      </c>
      <c r="AF2281" t="str" s="23">
        <v>1161243:1006816:snap</v>
      </c>
      <c r="AG2281" t="str" s="23">
        <v>Yes</v>
      </c>
      <c r="AH2281" t="str" s="23">
        <v>No</v>
      </c>
      <c r="AI2281" s="18">
        <v>0</v>
      </c>
    </row>
    <row r="2282" ht="32" customHeight="1">
      <c r="A2282" t="str" s="7">
        <v>MISSING VENDOR</v>
      </c>
      <c r="B2282" t="str" s="7">
        <v>Organic Spelt Flour</v>
      </c>
      <c r="C2282" t="str" s="7">
        <v>4 lb. Bag</v>
      </c>
      <c r="D2282" t="str" s="7">
        <v>Herd Share Members</v>
      </c>
      <c r="E2282" s="12">
        <v>16.8</v>
      </c>
      <c r="F2282" s="13">
        <v>16.8</v>
      </c>
      <c r="G2282" s="13">
        <f>IF(AND(ISNUMBER(E2282),ISNUMBER(F2282)),F2282-E2282,"")</f>
        <v>0</v>
      </c>
      <c r="H2282" s="14">
        <f>IF(AND(ISNUMBER(E2282),E2282&gt;0,ISNUMBER(F2282)),F2282/E2282-1,"")</f>
        <v>0</v>
      </c>
      <c r="I2282" t="str" s="15">
        <v>Hold</v>
      </c>
      <c r="J2282" s="16"/>
      <c r="K2282" t="str" s="15">
        <v/>
      </c>
      <c r="L2282" s="17" t="str">
        <f>IF(AC2282="Local catalog","",IF(AG2282="Yes",IF(ISNUMBER(E2282),E2282,""),IF(I2282="Keep current",IF(ISNUMBER(E2282),E2282,""),IF(AH2282&lt;&gt;"Yes","",IF(I2282="Approve proposed",F2282,IF(AND(I2282="Use my price",AND(ISNUMBER(J2282),J2282&gt;0)),J2282,""))))))</f>
        <v/>
      </c>
      <c r="M2282" t="str" s="7">
        <f>IF(AND(AG2282="Yes",OR(I2282="Approve proposed",I2282="Use my price")),"CHECK: protected price kept current",IF(OR(I2282="Unreviewed",I2282=""),"Pending review",IF(I2282="Hold","On hold",IF(I2282="Keep current",IF(ISNUMBER(E2282),"Kept current","CHECK: no confirmed current price"),IF(AH2282&lt;&gt;"Yes","CHECK: source needs review",IF(AND(I2282="Use my price",NOT(AND(ISNUMBER(J2282),J2282&gt;0))),"CHECK: enter a price above zero",IF(NOT(OR(I2282="Approve proposed",I2282="Use my price")),"CHECK: choose a listed decision",IF(OR(NOT(ISNUMBER(L2282)),L2282&lt;=0,NOT(ISNUMBER(Y2282)),Y2282&lt;=0,X2282&gt;=1),"CHECK: price or base unavailable",IF(L2282/(Y2282*(1-X2282))-1&lt;0,"CHECK: price below local base","Ready")))))))))</f>
        <v>On hold</v>
      </c>
      <c r="N2282" s="18">
        <v>16.8</v>
      </c>
      <c r="O2282" s="19">
        <v>0.4</v>
      </c>
      <c r="P2282" s="14">
        <v>0.4</v>
      </c>
      <c r="Q2282" s="20" t="str">
        <f>IF(AND(ISNUMBER(L2282),ISNUMBER(Y2282),Y2282&gt;0,X2282&lt;1),ROUND(L2282/(Y2282*(1-X2282))-1,4),"")</f>
        <v/>
      </c>
      <c r="R2282" s="12">
        <v>0</v>
      </c>
      <c r="S2282" s="13">
        <f>IF(AND(ISNUMBER(E2282),E2282&gt;0,ISNUMBER(F2282)),R2282*(F2282/E2282-1)*(1-'Start Here'!$B$16),0)</f>
        <v>0</v>
      </c>
      <c r="T2282" s="17">
        <f>IF(AND(M2282="Ready",OR(I2282="Approve proposed",AND(I2282="Use my price",AND(ISNUMBER(J2282),J2282&gt;0))),ISNUMBER(L2282),E2282&gt;0),R2282*(L2282/E2282-1)*(1-'Start Here'!$B$16),0)</f>
        <v>0</v>
      </c>
      <c r="U2282" t="str" s="6">
        <v>Missing local vendor</v>
      </c>
      <c r="V2282" t="str" s="21">
        <v>Yes</v>
      </c>
      <c r="W2282" t="str" s="21">
        <v>No</v>
      </c>
      <c r="X2282" s="22">
        <v>0</v>
      </c>
      <c r="Y2282" s="18">
        <v>12</v>
      </c>
      <c r="AB2282" t="str" s="6">
        <v>2026-10-01 10:41:27 UTC</v>
      </c>
      <c r="AC2282" t="str" s="6">
        <v>Local Line cache</v>
      </c>
      <c r="AD2282" s="23">
        <v>1162016</v>
      </c>
      <c r="AE2282" s="23">
        <v>1008808</v>
      </c>
      <c r="AF2282" t="str" s="23">
        <v>1162016:1008808:herdShare</v>
      </c>
      <c r="AG2282" t="str" s="23">
        <v>No</v>
      </c>
      <c r="AH2282" t="str" s="23">
        <v>No</v>
      </c>
      <c r="AI2282" s="18">
        <v>0</v>
      </c>
    </row>
    <row r="2283" ht="32" customHeight="1">
      <c r="A2283" t="str" s="7">
        <v>MISSING VENDOR</v>
      </c>
      <c r="B2283" t="str" s="7">
        <v>Organic Spelt Flour</v>
      </c>
      <c r="C2283" t="str" s="7">
        <v>4 lb. Bag</v>
      </c>
      <c r="D2283" t="str" s="7">
        <v>CSA Members</v>
      </c>
      <c r="E2283" s="12">
        <v>16.8</v>
      </c>
      <c r="F2283" s="13">
        <v>16.8</v>
      </c>
      <c r="G2283" s="13">
        <f>IF(AND(ISNUMBER(E2283),ISNUMBER(F2283)),F2283-E2283,"")</f>
        <v>0</v>
      </c>
      <c r="H2283" s="14">
        <f>IF(AND(ISNUMBER(E2283),E2283&gt;0,ISNUMBER(F2283)),F2283/E2283-1,"")</f>
        <v>0</v>
      </c>
      <c r="I2283" t="str" s="15">
        <v>Hold</v>
      </c>
      <c r="J2283" s="16"/>
      <c r="K2283" t="str" s="15">
        <v/>
      </c>
      <c r="L2283" s="17" t="str">
        <f>IF(AC2283="Local catalog","",IF(AG2283="Yes",IF(ISNUMBER(E2283),E2283,""),IF(I2283="Keep current",IF(ISNUMBER(E2283),E2283,""),IF(AH2283&lt;&gt;"Yes","",IF(I2283="Approve proposed",F2283,IF(AND(I2283="Use my price",AND(ISNUMBER(J2283),J2283&gt;0)),J2283,""))))))</f>
        <v/>
      </c>
      <c r="M2283" t="str" s="7">
        <f>IF(AND(AG2283="Yes",OR(I2283="Approve proposed",I2283="Use my price")),"CHECK: protected price kept current",IF(OR(I2283="Unreviewed",I2283=""),"Pending review",IF(I2283="Hold","On hold",IF(I2283="Keep current",IF(ISNUMBER(E2283),"Kept current","CHECK: no confirmed current price"),IF(AH2283&lt;&gt;"Yes","CHECK: source needs review",IF(AND(I2283="Use my price",NOT(AND(ISNUMBER(J2283),J2283&gt;0))),"CHECK: enter a price above zero",IF(NOT(OR(I2283="Approve proposed",I2283="Use my price")),"CHECK: choose a listed decision",IF(OR(NOT(ISNUMBER(L2283)),L2283&lt;=0,NOT(ISNUMBER(Y2283)),Y2283&lt;=0,X2283&gt;=1),"CHECK: price or base unavailable",IF(L2283/(Y2283*(1-X2283))-1&lt;0,"CHECK: price below local base","Ready")))))))))</f>
        <v>On hold</v>
      </c>
      <c r="N2283" s="18">
        <v>16.8</v>
      </c>
      <c r="O2283" s="19">
        <v>0.4</v>
      </c>
      <c r="P2283" s="14">
        <v>0.4</v>
      </c>
      <c r="Q2283" s="20" t="str">
        <f>IF(AND(ISNUMBER(L2283),ISNUMBER(Y2283),Y2283&gt;0,X2283&lt;1),ROUND(L2283/(Y2283*(1-X2283))-1,4),"")</f>
        <v/>
      </c>
      <c r="R2283" s="12">
        <v>0</v>
      </c>
      <c r="S2283" s="13">
        <f>IF(AND(ISNUMBER(E2283),E2283&gt;0,ISNUMBER(F2283)),R2283*(F2283/E2283-1)*(1-'Start Here'!$B$16),0)</f>
        <v>0</v>
      </c>
      <c r="T2283" s="17">
        <f>IF(AND(M2283="Ready",OR(I2283="Approve proposed",AND(I2283="Use my price",AND(ISNUMBER(J2283),J2283&gt;0))),ISNUMBER(L2283),E2283&gt;0),R2283*(L2283/E2283-1)*(1-'Start Here'!$B$16),0)</f>
        <v>0</v>
      </c>
      <c r="U2283" t="str" s="6">
        <v>Missing local vendor</v>
      </c>
      <c r="V2283" t="str" s="21">
        <v>Yes</v>
      </c>
      <c r="W2283" t="str" s="21">
        <v>No</v>
      </c>
      <c r="X2283" s="22">
        <v>0</v>
      </c>
      <c r="Y2283" s="18">
        <v>12</v>
      </c>
      <c r="AB2283" t="str" s="6">
        <v>2026-10-01 10:41:27 UTC</v>
      </c>
      <c r="AC2283" t="str" s="6">
        <v>Local Line cache</v>
      </c>
      <c r="AD2283" s="23">
        <v>1162016</v>
      </c>
      <c r="AE2283" s="23">
        <v>1008808</v>
      </c>
      <c r="AF2283" t="str" s="23">
        <v>1162016:1008808:member</v>
      </c>
      <c r="AG2283" t="str" s="23">
        <v>No</v>
      </c>
      <c r="AH2283" t="str" s="23">
        <v>No</v>
      </c>
      <c r="AI2283" s="18">
        <v>0</v>
      </c>
    </row>
    <row r="2284" ht="32" customHeight="1">
      <c r="A2284" t="str" s="7">
        <v>MISSING VENDOR</v>
      </c>
      <c r="B2284" t="str" s="7">
        <v>Organic Spelt Flour</v>
      </c>
      <c r="C2284" t="str" s="7">
        <v>4 lb. Bag</v>
      </c>
      <c r="D2284" t="str" s="7">
        <v>Guest Basket</v>
      </c>
      <c r="E2284" s="12">
        <v>16.8</v>
      </c>
      <c r="F2284" s="13">
        <v>16.8</v>
      </c>
      <c r="G2284" s="13">
        <f>IF(AND(ISNUMBER(E2284),ISNUMBER(F2284)),F2284-E2284,"")</f>
        <v>0</v>
      </c>
      <c r="H2284" s="14">
        <f>IF(AND(ISNUMBER(E2284),E2284&gt;0,ISNUMBER(F2284)),F2284/E2284-1,"")</f>
        <v>0</v>
      </c>
      <c r="I2284" t="str" s="15">
        <v>Hold</v>
      </c>
      <c r="J2284" s="16"/>
      <c r="K2284" t="str" s="15">
        <v/>
      </c>
      <c r="L2284" s="17" t="str">
        <f>IF(AC2284="Local catalog","",IF(AG2284="Yes",IF(ISNUMBER(E2284),E2284,""),IF(I2284="Keep current",IF(ISNUMBER(E2284),E2284,""),IF(AH2284&lt;&gt;"Yes","",IF(I2284="Approve proposed",F2284,IF(AND(I2284="Use my price",AND(ISNUMBER(J2284),J2284&gt;0)),J2284,""))))))</f>
        <v/>
      </c>
      <c r="M2284" t="str" s="7">
        <f>IF(AND(AG2284="Yes",OR(I2284="Approve proposed",I2284="Use my price")),"CHECK: protected price kept current",IF(OR(I2284="Unreviewed",I2284=""),"Pending review",IF(I2284="Hold","On hold",IF(I2284="Keep current",IF(ISNUMBER(E2284),"Kept current","CHECK: no confirmed current price"),IF(AH2284&lt;&gt;"Yes","CHECK: source needs review",IF(AND(I2284="Use my price",NOT(AND(ISNUMBER(J2284),J2284&gt;0))),"CHECK: enter a price above zero",IF(NOT(OR(I2284="Approve proposed",I2284="Use my price")),"CHECK: choose a listed decision",IF(OR(NOT(ISNUMBER(L2284)),L2284&lt;=0,NOT(ISNUMBER(Y2284)),Y2284&lt;=0,X2284&gt;=1),"CHECK: price or base unavailable",IF(L2284/(Y2284*(1-X2284))-1&lt;0,"CHECK: price below local base","Ready")))))))))</f>
        <v>On hold</v>
      </c>
      <c r="N2284" s="18">
        <v>18.6</v>
      </c>
      <c r="O2284" s="19">
        <v>0.55</v>
      </c>
      <c r="P2284" s="14">
        <v>0.4</v>
      </c>
      <c r="Q2284" s="20" t="str">
        <f>IF(AND(ISNUMBER(L2284),ISNUMBER(Y2284),Y2284&gt;0,X2284&lt;1),ROUND(L2284/(Y2284*(1-X2284))-1,4),"")</f>
        <v/>
      </c>
      <c r="R2284" s="12">
        <v>0</v>
      </c>
      <c r="S2284" s="13">
        <f>IF(AND(ISNUMBER(E2284),E2284&gt;0,ISNUMBER(F2284)),R2284*(F2284/E2284-1)*(1-'Start Here'!$B$16),0)</f>
        <v>0</v>
      </c>
      <c r="T2284" s="17">
        <f>IF(AND(M2284="Ready",OR(I2284="Approve proposed",AND(I2284="Use my price",AND(ISNUMBER(J2284),J2284&gt;0))),ISNUMBER(L2284),E2284&gt;0),R2284*(L2284/E2284-1)*(1-'Start Here'!$B$16),0)</f>
        <v>0</v>
      </c>
      <c r="U2284" t="str" s="6">
        <v>Missing local vendor; Local and Local Line prices differ</v>
      </c>
      <c r="V2284" t="str" s="21">
        <v>Yes</v>
      </c>
      <c r="W2284" t="str" s="21">
        <v>No</v>
      </c>
      <c r="X2284" s="22">
        <v>0</v>
      </c>
      <c r="Y2284" s="18">
        <v>12</v>
      </c>
      <c r="AB2284" t="str" s="6">
        <v>2026-10-01 10:41:27 UTC</v>
      </c>
      <c r="AC2284" t="str" s="6">
        <v>Local Line cache</v>
      </c>
      <c r="AD2284" s="23">
        <v>1162016</v>
      </c>
      <c r="AE2284" s="23">
        <v>1008808</v>
      </c>
      <c r="AF2284" t="str" s="23">
        <v>1162016:1008808:guest</v>
      </c>
      <c r="AG2284" t="str" s="23">
        <v>No</v>
      </c>
      <c r="AH2284" t="str" s="23">
        <v>No</v>
      </c>
      <c r="AI2284" s="18">
        <v>0</v>
      </c>
    </row>
    <row r="2285" ht="32" customHeight="1">
      <c r="A2285" t="str" s="7">
        <v>MISSING VENDOR</v>
      </c>
      <c r="B2285" t="str" s="7">
        <v>Organic Spelt Flour</v>
      </c>
      <c r="C2285" t="str" s="7">
        <v>4 lb. Bag</v>
      </c>
      <c r="D2285" t="str" s="7">
        <v>SNAP</v>
      </c>
      <c r="E2285" s="12">
        <v>16.8</v>
      </c>
      <c r="F2285" s="13">
        <v>16.8</v>
      </c>
      <c r="G2285" s="13">
        <f>IF(AND(ISNUMBER(E2285),ISNUMBER(F2285)),F2285-E2285,"")</f>
        <v>0</v>
      </c>
      <c r="H2285" s="14">
        <f>IF(AND(ISNUMBER(E2285),E2285&gt;0,ISNUMBER(F2285)),F2285/E2285-1,"")</f>
        <v>0</v>
      </c>
      <c r="I2285" t="str" s="15">
        <v>Keep current</v>
      </c>
      <c r="J2285" s="16"/>
      <c r="K2285" t="str" s="15">
        <v/>
      </c>
      <c r="L2285" s="17">
        <f>IF(AC2285="Local catalog","",IF(AG2285="Yes",IF(ISNUMBER(E2285),E2285,""),IF(I2285="Keep current",IF(ISNUMBER(E2285),E2285,""),IF(AH2285&lt;&gt;"Yes","",IF(I2285="Approve proposed",F2285,IF(AND(I2285="Use my price",AND(ISNUMBER(J2285),J2285&gt;0)),J2285,""))))))</f>
        <v>16.8</v>
      </c>
      <c r="M2285" t="str" s="7">
        <f>IF(AND(AG2285="Yes",OR(I2285="Approve proposed",I2285="Use my price")),"CHECK: protected price kept current",IF(OR(I2285="Unreviewed",I2285=""),"Pending review",IF(I2285="Hold","On hold",IF(I2285="Keep current",IF(ISNUMBER(E2285),"Kept current","CHECK: no confirmed current price"),IF(AH2285&lt;&gt;"Yes","CHECK: source needs review",IF(AND(I2285="Use my price",NOT(AND(ISNUMBER(J2285),J2285&gt;0))),"CHECK: enter a price above zero",IF(NOT(OR(I2285="Approve proposed",I2285="Use my price")),"CHECK: choose a listed decision",IF(OR(NOT(ISNUMBER(L2285)),L2285&lt;=0,NOT(ISNUMBER(Y2285)),Y2285&lt;=0,X2285&gt;=1),"CHECK: price or base unavailable",IF(L2285/(Y2285*(1-X2285))-1&lt;0,"CHECK: price below local base","Ready")))))))))</f>
        <v>Kept current</v>
      </c>
      <c r="N2285" s="18">
        <v>16.8</v>
      </c>
      <c r="O2285" s="19">
        <v>0.4</v>
      </c>
      <c r="P2285" s="14">
        <v>0.4</v>
      </c>
      <c r="Q2285" s="20">
        <f>IF(AND(ISNUMBER(L2285),ISNUMBER(Y2285),Y2285&gt;0,X2285&lt;1),ROUND(L2285/(Y2285*(1-X2285))-1,4),"")</f>
        <v>0.4</v>
      </c>
      <c r="R2285" s="12">
        <v>0</v>
      </c>
      <c r="S2285" s="13">
        <f>IF(AND(ISNUMBER(E2285),E2285&gt;0,ISNUMBER(F2285)),R2285*(F2285/E2285-1)*(1-'Start Here'!$B$16),0)</f>
        <v>0</v>
      </c>
      <c r="T2285" s="17">
        <f>IF(AND(M2285="Ready",OR(I2285="Approve proposed",AND(I2285="Use my price",AND(ISNUMBER(J2285),J2285&gt;0))),ISNUMBER(L2285),E2285&gt;0),R2285*(L2285/E2285-1)*(1-'Start Here'!$B$16),0)</f>
        <v>0</v>
      </c>
      <c r="U2285" t="str" s="6">
        <v>SNAP: preserve existing selling price; Missing local vendor</v>
      </c>
      <c r="V2285" t="str" s="21">
        <v>Yes</v>
      </c>
      <c r="W2285" t="str" s="21">
        <v>No</v>
      </c>
      <c r="X2285" s="22">
        <v>0</v>
      </c>
      <c r="Y2285" s="18">
        <v>12</v>
      </c>
      <c r="AB2285" t="str" s="6">
        <v>2026-10-01 10:41:27 UTC</v>
      </c>
      <c r="AC2285" t="str" s="6">
        <v>Local Line cache</v>
      </c>
      <c r="AD2285" s="23">
        <v>1162016</v>
      </c>
      <c r="AE2285" s="23">
        <v>1008808</v>
      </c>
      <c r="AF2285" t="str" s="23">
        <v>1162016:1008808:snap</v>
      </c>
      <c r="AG2285" t="str" s="23">
        <v>Yes</v>
      </c>
      <c r="AH2285" t="str" s="23">
        <v>No</v>
      </c>
      <c r="AI2285" s="18">
        <v>0</v>
      </c>
    </row>
    <row r="2286" ht="32" customHeight="1">
      <c r="A2286" t="str" s="7">
        <v>MISSING VENDOR</v>
      </c>
      <c r="B2286" t="str" s="7">
        <v>Pea Shoots</v>
      </c>
      <c r="C2286" t="str" s="7">
        <v>1/2 Lb.</v>
      </c>
      <c r="D2286" t="str" s="7">
        <v>Herd Share Members</v>
      </c>
      <c r="E2286" s="12">
        <v>6.75</v>
      </c>
      <c r="F2286" s="13">
        <v>6.75</v>
      </c>
      <c r="G2286" s="13">
        <f>IF(AND(ISNUMBER(E2286),ISNUMBER(F2286)),F2286-E2286,"")</f>
        <v>0</v>
      </c>
      <c r="H2286" s="14">
        <f>IF(AND(ISNUMBER(E2286),E2286&gt;0,ISNUMBER(F2286)),F2286/E2286-1,"")</f>
        <v>0</v>
      </c>
      <c r="I2286" t="str" s="15">
        <v>Hold</v>
      </c>
      <c r="J2286" s="16"/>
      <c r="K2286" t="str" s="15">
        <v/>
      </c>
      <c r="L2286" s="17" t="str">
        <f>IF(AC2286="Local catalog","",IF(AG2286="Yes",IF(ISNUMBER(E2286),E2286,""),IF(I2286="Keep current",IF(ISNUMBER(E2286),E2286,""),IF(AH2286&lt;&gt;"Yes","",IF(I2286="Approve proposed",F2286,IF(AND(I2286="Use my price",AND(ISNUMBER(J2286),J2286&gt;0)),J2286,""))))))</f>
        <v/>
      </c>
      <c r="M2286" t="str" s="7">
        <f>IF(AND(AG2286="Yes",OR(I2286="Approve proposed",I2286="Use my price")),"CHECK: protected price kept current",IF(OR(I2286="Unreviewed",I2286=""),"Pending review",IF(I2286="Hold","On hold",IF(I2286="Keep current",IF(ISNUMBER(E2286),"Kept current","CHECK: no confirmed current price"),IF(AH2286&lt;&gt;"Yes","CHECK: source needs review",IF(AND(I2286="Use my price",NOT(AND(ISNUMBER(J2286),J2286&gt;0))),"CHECK: enter a price above zero",IF(NOT(OR(I2286="Approve proposed",I2286="Use my price")),"CHECK: choose a listed decision",IF(OR(NOT(ISNUMBER(L2286)),L2286&lt;=0,NOT(ISNUMBER(Y2286)),Y2286&lt;=0,X2286&gt;=1),"CHECK: price or base unavailable",IF(L2286/(Y2286*(1-X2286))-1&lt;0,"CHECK: price below local base","Ready")))))))))</f>
        <v>On hold</v>
      </c>
      <c r="N2286" s="18">
        <v>7</v>
      </c>
      <c r="O2286" s="19">
        <v>0.4</v>
      </c>
      <c r="P2286" s="14">
        <v>0.35</v>
      </c>
      <c r="Q2286" s="20" t="str">
        <f>IF(AND(ISNUMBER(L2286),ISNUMBER(Y2286),Y2286&gt;0,X2286&lt;1),ROUND(L2286/(Y2286*(1-X2286))-1,4),"")</f>
        <v/>
      </c>
      <c r="R2286" s="12">
        <v>0</v>
      </c>
      <c r="S2286" s="13">
        <f>IF(AND(ISNUMBER(E2286),E2286&gt;0,ISNUMBER(F2286)),R2286*(F2286/E2286-1)*(1-'Start Here'!$B$16),0)</f>
        <v>0</v>
      </c>
      <c r="T2286" s="17">
        <f>IF(AND(M2286="Ready",OR(I2286="Approve proposed",AND(I2286="Use my price",AND(ISNUMBER(J2286),J2286&gt;0))),ISNUMBER(L2286),E2286&gt;0),R2286*(L2286/E2286-1)*(1-'Start Here'!$B$16),0)</f>
        <v>0</v>
      </c>
      <c r="U2286" t="str" s="6">
        <v>Missing local vendor; Local and Local Line prices differ; Currently hidden; do not activate automatically</v>
      </c>
      <c r="V2286" t="str" s="21">
        <v>No</v>
      </c>
      <c r="W2286" t="str" s="21">
        <v>No</v>
      </c>
      <c r="X2286" s="22">
        <v>0</v>
      </c>
      <c r="Y2286" s="18">
        <v>5</v>
      </c>
      <c r="AB2286" t="str" s="6">
        <v>2026-10-01 10:41:27 UTC</v>
      </c>
      <c r="AC2286" t="str" s="6">
        <v>Local Line cache</v>
      </c>
      <c r="AD2286" s="23">
        <v>870774</v>
      </c>
      <c r="AE2286" s="23">
        <v>603300</v>
      </c>
      <c r="AF2286" t="str" s="23">
        <v>870774:603300:herdShare</v>
      </c>
      <c r="AG2286" t="str" s="23">
        <v>No</v>
      </c>
      <c r="AH2286" t="str" s="23">
        <v>No</v>
      </c>
      <c r="AI2286" s="18">
        <v>0</v>
      </c>
    </row>
    <row r="2287" ht="32" customHeight="1">
      <c r="A2287" t="str" s="7">
        <v>MISSING VENDOR</v>
      </c>
      <c r="B2287" t="str" s="7">
        <v>Pea Shoots</v>
      </c>
      <c r="C2287" t="str" s="7">
        <v>1/2 Lb.</v>
      </c>
      <c r="D2287" t="str" s="7">
        <v>CSA Members</v>
      </c>
      <c r="E2287" s="12">
        <v>6.75</v>
      </c>
      <c r="F2287" s="13">
        <v>6.75</v>
      </c>
      <c r="G2287" s="13">
        <f>IF(AND(ISNUMBER(E2287),ISNUMBER(F2287)),F2287-E2287,"")</f>
        <v>0</v>
      </c>
      <c r="H2287" s="14">
        <f>IF(AND(ISNUMBER(E2287),E2287&gt;0,ISNUMBER(F2287)),F2287/E2287-1,"")</f>
        <v>0</v>
      </c>
      <c r="I2287" t="str" s="15">
        <v>Hold</v>
      </c>
      <c r="J2287" s="16"/>
      <c r="K2287" t="str" s="15">
        <v/>
      </c>
      <c r="L2287" s="17" t="str">
        <f>IF(AC2287="Local catalog","",IF(AG2287="Yes",IF(ISNUMBER(E2287),E2287,""),IF(I2287="Keep current",IF(ISNUMBER(E2287),E2287,""),IF(AH2287&lt;&gt;"Yes","",IF(I2287="Approve proposed",F2287,IF(AND(I2287="Use my price",AND(ISNUMBER(J2287),J2287&gt;0)),J2287,""))))))</f>
        <v/>
      </c>
      <c r="M2287" t="str" s="7">
        <f>IF(AND(AG2287="Yes",OR(I2287="Approve proposed",I2287="Use my price")),"CHECK: protected price kept current",IF(OR(I2287="Unreviewed",I2287=""),"Pending review",IF(I2287="Hold","On hold",IF(I2287="Keep current",IF(ISNUMBER(E2287),"Kept current","CHECK: no confirmed current price"),IF(AH2287&lt;&gt;"Yes","CHECK: source needs review",IF(AND(I2287="Use my price",NOT(AND(ISNUMBER(J2287),J2287&gt;0))),"CHECK: enter a price above zero",IF(NOT(OR(I2287="Approve proposed",I2287="Use my price")),"CHECK: choose a listed decision",IF(OR(NOT(ISNUMBER(L2287)),L2287&lt;=0,NOT(ISNUMBER(Y2287)),Y2287&lt;=0,X2287&gt;=1),"CHECK: price or base unavailable",IF(L2287/(Y2287*(1-X2287))-1&lt;0,"CHECK: price below local base","Ready")))))))))</f>
        <v>On hold</v>
      </c>
      <c r="N2287" s="18">
        <v>7</v>
      </c>
      <c r="O2287" s="19">
        <v>0.4</v>
      </c>
      <c r="P2287" s="14">
        <v>0.35</v>
      </c>
      <c r="Q2287" s="20" t="str">
        <f>IF(AND(ISNUMBER(L2287),ISNUMBER(Y2287),Y2287&gt;0,X2287&lt;1),ROUND(L2287/(Y2287*(1-X2287))-1,4),"")</f>
        <v/>
      </c>
      <c r="R2287" s="12">
        <v>0</v>
      </c>
      <c r="S2287" s="13">
        <f>IF(AND(ISNUMBER(E2287),E2287&gt;0,ISNUMBER(F2287)),R2287*(F2287/E2287-1)*(1-'Start Here'!$B$16),0)</f>
        <v>0</v>
      </c>
      <c r="T2287" s="17">
        <f>IF(AND(M2287="Ready",OR(I2287="Approve proposed",AND(I2287="Use my price",AND(ISNUMBER(J2287),J2287&gt;0))),ISNUMBER(L2287),E2287&gt;0),R2287*(L2287/E2287-1)*(1-'Start Here'!$B$16),0)</f>
        <v>0</v>
      </c>
      <c r="U2287" t="str" s="6">
        <v>Missing local vendor; Local and Local Line prices differ; Currently hidden; do not activate automatically</v>
      </c>
      <c r="V2287" t="str" s="21">
        <v>No</v>
      </c>
      <c r="W2287" t="str" s="21">
        <v>No</v>
      </c>
      <c r="X2287" s="22">
        <v>0</v>
      </c>
      <c r="Y2287" s="18">
        <v>5</v>
      </c>
      <c r="AB2287" t="str" s="6">
        <v>2026-10-01 10:41:27 UTC</v>
      </c>
      <c r="AC2287" t="str" s="6">
        <v>Local Line cache</v>
      </c>
      <c r="AD2287" s="23">
        <v>870774</v>
      </c>
      <c r="AE2287" s="23">
        <v>603300</v>
      </c>
      <c r="AF2287" t="str" s="23">
        <v>870774:603300:member</v>
      </c>
      <c r="AG2287" t="str" s="23">
        <v>No</v>
      </c>
      <c r="AH2287" t="str" s="23">
        <v>No</v>
      </c>
      <c r="AI2287" s="18">
        <v>0</v>
      </c>
    </row>
    <row r="2288" ht="32" customHeight="1">
      <c r="A2288" t="str" s="7">
        <v>MISSING VENDOR</v>
      </c>
      <c r="B2288" t="str" s="7">
        <v>Pea Shoots</v>
      </c>
      <c r="C2288" t="str" s="7">
        <v>1/2 Lb.</v>
      </c>
      <c r="D2288" t="str" s="7">
        <v>Guest Basket</v>
      </c>
      <c r="E2288" s="12">
        <v>7</v>
      </c>
      <c r="F2288" s="13">
        <v>7</v>
      </c>
      <c r="G2288" s="13">
        <f>IF(AND(ISNUMBER(E2288),ISNUMBER(F2288)),F2288-E2288,"")</f>
        <v>0</v>
      </c>
      <c r="H2288" s="14">
        <f>IF(AND(ISNUMBER(E2288),E2288&gt;0,ISNUMBER(F2288)),F2288/E2288-1,"")</f>
        <v>0</v>
      </c>
      <c r="I2288" t="str" s="15">
        <v>Hold</v>
      </c>
      <c r="J2288" s="16"/>
      <c r="K2288" t="str" s="15">
        <v/>
      </c>
      <c r="L2288" s="17" t="str">
        <f>IF(AC2288="Local catalog","",IF(AG2288="Yes",IF(ISNUMBER(E2288),E2288,""),IF(I2288="Keep current",IF(ISNUMBER(E2288),E2288,""),IF(AH2288&lt;&gt;"Yes","",IF(I2288="Approve proposed",F2288,IF(AND(I2288="Use my price",AND(ISNUMBER(J2288),J2288&gt;0)),J2288,""))))))</f>
        <v/>
      </c>
      <c r="M2288" t="str" s="7">
        <f>IF(AND(AG2288="Yes",OR(I2288="Approve proposed",I2288="Use my price")),"CHECK: protected price kept current",IF(OR(I2288="Unreviewed",I2288=""),"Pending review",IF(I2288="Hold","On hold",IF(I2288="Keep current",IF(ISNUMBER(E2288),"Kept current","CHECK: no confirmed current price"),IF(AH2288&lt;&gt;"Yes","CHECK: source needs review",IF(AND(I2288="Use my price",NOT(AND(ISNUMBER(J2288),J2288&gt;0))),"CHECK: enter a price above zero",IF(NOT(OR(I2288="Approve proposed",I2288="Use my price")),"CHECK: choose a listed decision",IF(OR(NOT(ISNUMBER(L2288)),L2288&lt;=0,NOT(ISNUMBER(Y2288)),Y2288&lt;=0,X2288&gt;=1),"CHECK: price or base unavailable",IF(L2288/(Y2288*(1-X2288))-1&lt;0,"CHECK: price below local base","Ready")))))))))</f>
        <v>On hold</v>
      </c>
      <c r="N2288" s="18">
        <v>7.75</v>
      </c>
      <c r="O2288" s="19">
        <v>0.55</v>
      </c>
      <c r="P2288" s="14">
        <v>0.4</v>
      </c>
      <c r="Q2288" s="20" t="str">
        <f>IF(AND(ISNUMBER(L2288),ISNUMBER(Y2288),Y2288&gt;0,X2288&lt;1),ROUND(L2288/(Y2288*(1-X2288))-1,4),"")</f>
        <v/>
      </c>
      <c r="R2288" s="12">
        <v>0</v>
      </c>
      <c r="S2288" s="13">
        <f>IF(AND(ISNUMBER(E2288),E2288&gt;0,ISNUMBER(F2288)),R2288*(F2288/E2288-1)*(1-'Start Here'!$B$16),0)</f>
        <v>0</v>
      </c>
      <c r="T2288" s="17">
        <f>IF(AND(M2288="Ready",OR(I2288="Approve proposed",AND(I2288="Use my price",AND(ISNUMBER(J2288),J2288&gt;0))),ISNUMBER(L2288),E2288&gt;0),R2288*(L2288/E2288-1)*(1-'Start Here'!$B$16),0)</f>
        <v>0</v>
      </c>
      <c r="U2288" t="str" s="6">
        <v>Missing local vendor; Local and Local Line prices differ; Currently hidden; do not activate automatically</v>
      </c>
      <c r="V2288" t="str" s="21">
        <v>No</v>
      </c>
      <c r="W2288" t="str" s="21">
        <v>No</v>
      </c>
      <c r="X2288" s="22">
        <v>0</v>
      </c>
      <c r="Y2288" s="18">
        <v>5</v>
      </c>
      <c r="AB2288" t="str" s="6">
        <v>2026-10-01 10:41:27 UTC</v>
      </c>
      <c r="AC2288" t="str" s="6">
        <v>Local Line cache</v>
      </c>
      <c r="AD2288" s="23">
        <v>870774</v>
      </c>
      <c r="AE2288" s="23">
        <v>603300</v>
      </c>
      <c r="AF2288" t="str" s="23">
        <v>870774:603300:guest</v>
      </c>
      <c r="AG2288" t="str" s="23">
        <v>No</v>
      </c>
      <c r="AH2288" t="str" s="23">
        <v>No</v>
      </c>
      <c r="AI2288" s="18">
        <v>0</v>
      </c>
    </row>
    <row r="2289" ht="32" customHeight="1">
      <c r="A2289" t="str" s="7">
        <v>MISSING VENDOR</v>
      </c>
      <c r="B2289" t="str" s="7">
        <v>Pea Shoots</v>
      </c>
      <c r="C2289" t="str" s="7">
        <v>1/2 Lb.</v>
      </c>
      <c r="D2289" t="str" s="7">
        <v>SNAP</v>
      </c>
      <c r="E2289" s="12">
        <v>6.75</v>
      </c>
      <c r="F2289" s="13">
        <v>6.75</v>
      </c>
      <c r="G2289" s="13">
        <f>IF(AND(ISNUMBER(E2289),ISNUMBER(F2289)),F2289-E2289,"")</f>
        <v>0</v>
      </c>
      <c r="H2289" s="14">
        <f>IF(AND(ISNUMBER(E2289),E2289&gt;0,ISNUMBER(F2289)),F2289/E2289-1,"")</f>
        <v>0</v>
      </c>
      <c r="I2289" t="str" s="15">
        <v>Keep current</v>
      </c>
      <c r="J2289" s="16"/>
      <c r="K2289" t="str" s="15">
        <v/>
      </c>
      <c r="L2289" s="17">
        <f>IF(AC2289="Local catalog","",IF(AG2289="Yes",IF(ISNUMBER(E2289),E2289,""),IF(I2289="Keep current",IF(ISNUMBER(E2289),E2289,""),IF(AH2289&lt;&gt;"Yes","",IF(I2289="Approve proposed",F2289,IF(AND(I2289="Use my price",AND(ISNUMBER(J2289),J2289&gt;0)),J2289,""))))))</f>
        <v>6.75</v>
      </c>
      <c r="M2289" t="str" s="7">
        <f>IF(AND(AG2289="Yes",OR(I2289="Approve proposed",I2289="Use my price")),"CHECK: protected price kept current",IF(OR(I2289="Unreviewed",I2289=""),"Pending review",IF(I2289="Hold","On hold",IF(I2289="Keep current",IF(ISNUMBER(E2289),"Kept current","CHECK: no confirmed current price"),IF(AH2289&lt;&gt;"Yes","CHECK: source needs review",IF(AND(I2289="Use my price",NOT(AND(ISNUMBER(J2289),J2289&gt;0))),"CHECK: enter a price above zero",IF(NOT(OR(I2289="Approve proposed",I2289="Use my price")),"CHECK: choose a listed decision",IF(OR(NOT(ISNUMBER(L2289)),L2289&lt;=0,NOT(ISNUMBER(Y2289)),Y2289&lt;=0,X2289&gt;=1),"CHECK: price or base unavailable",IF(L2289/(Y2289*(1-X2289))-1&lt;0,"CHECK: price below local base","Ready")))))))))</f>
        <v>Kept current</v>
      </c>
      <c r="N2289" s="18">
        <v>7</v>
      </c>
      <c r="O2289" s="19">
        <v>0.4</v>
      </c>
      <c r="P2289" s="14">
        <v>0.35</v>
      </c>
      <c r="Q2289" s="20">
        <f>IF(AND(ISNUMBER(L2289),ISNUMBER(Y2289),Y2289&gt;0,X2289&lt;1),ROUND(L2289/(Y2289*(1-X2289))-1,4),"")</f>
        <v>0.35</v>
      </c>
      <c r="R2289" s="12">
        <v>0</v>
      </c>
      <c r="S2289" s="13">
        <f>IF(AND(ISNUMBER(E2289),E2289&gt;0,ISNUMBER(F2289)),R2289*(F2289/E2289-1)*(1-'Start Here'!$B$16),0)</f>
        <v>0</v>
      </c>
      <c r="T2289" s="17">
        <f>IF(AND(M2289="Ready",OR(I2289="Approve proposed",AND(I2289="Use my price",AND(ISNUMBER(J2289),J2289&gt;0))),ISNUMBER(L2289),E2289&gt;0),R2289*(L2289/E2289-1)*(1-'Start Here'!$B$16),0)</f>
        <v>0</v>
      </c>
      <c r="U2289" t="str" s="6">
        <v>SNAP: preserve existing selling price; Missing local vendor; Local and Local Line prices differ; Currently hidden; do not activate automatically</v>
      </c>
      <c r="V2289" t="str" s="21">
        <v>No</v>
      </c>
      <c r="W2289" t="str" s="21">
        <v>No</v>
      </c>
      <c r="X2289" s="22">
        <v>0</v>
      </c>
      <c r="Y2289" s="18">
        <v>5</v>
      </c>
      <c r="AB2289" t="str" s="6">
        <v>2026-10-01 10:41:27 UTC</v>
      </c>
      <c r="AC2289" t="str" s="6">
        <v>Local Line cache</v>
      </c>
      <c r="AD2289" s="23">
        <v>870774</v>
      </c>
      <c r="AE2289" s="23">
        <v>603300</v>
      </c>
      <c r="AF2289" t="str" s="23">
        <v>870774:603300:snap</v>
      </c>
      <c r="AG2289" t="str" s="23">
        <v>Yes</v>
      </c>
      <c r="AH2289" t="str" s="23">
        <v>No</v>
      </c>
      <c r="AI2289" s="18">
        <v>0</v>
      </c>
    </row>
    <row r="2290" ht="32" customHeight="1">
      <c r="A2290" t="str" s="7">
        <v>MISSING VENDOR</v>
      </c>
      <c r="B2290" t="str" s="7">
        <v>Peppermint</v>
      </c>
      <c r="C2290" t="str" s="7">
        <v>each</v>
      </c>
      <c r="D2290" t="str" s="7">
        <v>Herd Share Members</v>
      </c>
      <c r="E2290" s="12">
        <v>3</v>
      </c>
      <c r="F2290" s="13">
        <v>3</v>
      </c>
      <c r="G2290" s="13">
        <f>IF(AND(ISNUMBER(E2290),ISNUMBER(F2290)),F2290-E2290,"")</f>
        <v>0</v>
      </c>
      <c r="H2290" s="14">
        <f>IF(AND(ISNUMBER(E2290),E2290&gt;0,ISNUMBER(F2290)),F2290/E2290-1,"")</f>
        <v>0</v>
      </c>
      <c r="I2290" t="str" s="15">
        <v>Hold</v>
      </c>
      <c r="J2290" s="16"/>
      <c r="K2290" t="str" s="15">
        <v/>
      </c>
      <c r="L2290" s="17" t="str">
        <f>IF(AC2290="Local catalog","",IF(AG2290="Yes",IF(ISNUMBER(E2290),E2290,""),IF(I2290="Keep current",IF(ISNUMBER(E2290),E2290,""),IF(AH2290&lt;&gt;"Yes","",IF(I2290="Approve proposed",F2290,IF(AND(I2290="Use my price",AND(ISNUMBER(J2290),J2290&gt;0)),J2290,""))))))</f>
        <v/>
      </c>
      <c r="M2290" t="str" s="7">
        <f>IF(AND(AG2290="Yes",OR(I2290="Approve proposed",I2290="Use my price")),"CHECK: protected price kept current",IF(OR(I2290="Unreviewed",I2290=""),"Pending review",IF(I2290="Hold","On hold",IF(I2290="Keep current",IF(ISNUMBER(E2290),"Kept current","CHECK: no confirmed current price"),IF(AH2290&lt;&gt;"Yes","CHECK: source needs review",IF(AND(I2290="Use my price",NOT(AND(ISNUMBER(J2290),J2290&gt;0))),"CHECK: enter a price above zero",IF(NOT(OR(I2290="Approve proposed",I2290="Use my price")),"CHECK: choose a listed decision",IF(OR(NOT(ISNUMBER(L2290)),L2290&lt;=0,NOT(ISNUMBER(Y2290)),Y2290&lt;=0,X2290&gt;=1),"CHECK: price or base unavailable",IF(L2290/(Y2290*(1-X2290))-1&lt;0,"CHECK: price below local base","Ready")))))))))</f>
        <v>On hold</v>
      </c>
      <c r="N2290" s="18">
        <v>4.9</v>
      </c>
      <c r="O2290" s="19">
        <v>0.4</v>
      </c>
      <c r="P2290" s="14">
        <v>-0.1429</v>
      </c>
      <c r="Q2290" s="20" t="str">
        <f>IF(AND(ISNUMBER(L2290),ISNUMBER(Y2290),Y2290&gt;0,X2290&lt;1),ROUND(L2290/(Y2290*(1-X2290))-1,4),"")</f>
        <v/>
      </c>
      <c r="R2290" s="12">
        <v>0</v>
      </c>
      <c r="S2290" s="13">
        <f>IF(AND(ISNUMBER(E2290),E2290&gt;0,ISNUMBER(F2290)),R2290*(F2290/E2290-1)*(1-'Start Here'!$B$16),0)</f>
        <v>0</v>
      </c>
      <c r="T2290" s="17">
        <f>IF(AND(M2290="Ready",OR(I2290="Approve proposed",AND(I2290="Use my price",AND(ISNUMBER(J2290),J2290&gt;0))),ISNUMBER(L2290),E2290&gt;0),R2290*(L2290/E2290-1)*(1-'Start Here'!$B$16),0)</f>
        <v>0</v>
      </c>
      <c r="U2290" t="str" s="6">
        <v>Missing local vendor; Local and Local Line prices differ; Proposed price is below local base; requires review; Currently hidden; do not activate automatically</v>
      </c>
      <c r="V2290" t="str" s="21">
        <v>No</v>
      </c>
      <c r="W2290" t="str" s="21">
        <v>No</v>
      </c>
      <c r="X2290" s="22">
        <v>0</v>
      </c>
      <c r="Y2290" s="18">
        <v>3.5</v>
      </c>
      <c r="AB2290" t="str" s="6">
        <v>2026-10-01 10:41:27 UTC</v>
      </c>
      <c r="AC2290" t="str" s="6">
        <v>Local Line cache</v>
      </c>
      <c r="AD2290" s="23">
        <v>805982</v>
      </c>
      <c r="AE2290" s="23">
        <v>527042</v>
      </c>
      <c r="AF2290" t="str" s="23">
        <v>805982:527042:herdShare</v>
      </c>
      <c r="AG2290" t="str" s="23">
        <v>No</v>
      </c>
      <c r="AH2290" t="str" s="23">
        <v>No</v>
      </c>
      <c r="AI2290" s="18">
        <v>0</v>
      </c>
    </row>
    <row r="2291" ht="32" customHeight="1">
      <c r="A2291" t="str" s="7">
        <v>MISSING VENDOR</v>
      </c>
      <c r="B2291" t="str" s="7">
        <v>Peppermint</v>
      </c>
      <c r="C2291" t="str" s="7">
        <v>each</v>
      </c>
      <c r="D2291" t="str" s="7">
        <v>CSA Members</v>
      </c>
      <c r="E2291" s="12">
        <v>3</v>
      </c>
      <c r="F2291" s="13">
        <v>3</v>
      </c>
      <c r="G2291" s="13">
        <f>IF(AND(ISNUMBER(E2291),ISNUMBER(F2291)),F2291-E2291,"")</f>
        <v>0</v>
      </c>
      <c r="H2291" s="14">
        <f>IF(AND(ISNUMBER(E2291),E2291&gt;0,ISNUMBER(F2291)),F2291/E2291-1,"")</f>
        <v>0</v>
      </c>
      <c r="I2291" t="str" s="15">
        <v>Hold</v>
      </c>
      <c r="J2291" s="16"/>
      <c r="K2291" t="str" s="15">
        <v/>
      </c>
      <c r="L2291" s="17" t="str">
        <f>IF(AC2291="Local catalog","",IF(AG2291="Yes",IF(ISNUMBER(E2291),E2291,""),IF(I2291="Keep current",IF(ISNUMBER(E2291),E2291,""),IF(AH2291&lt;&gt;"Yes","",IF(I2291="Approve proposed",F2291,IF(AND(I2291="Use my price",AND(ISNUMBER(J2291),J2291&gt;0)),J2291,""))))))</f>
        <v/>
      </c>
      <c r="M2291" t="str" s="7">
        <f>IF(AND(AG2291="Yes",OR(I2291="Approve proposed",I2291="Use my price")),"CHECK: protected price kept current",IF(OR(I2291="Unreviewed",I2291=""),"Pending review",IF(I2291="Hold","On hold",IF(I2291="Keep current",IF(ISNUMBER(E2291),"Kept current","CHECK: no confirmed current price"),IF(AH2291&lt;&gt;"Yes","CHECK: source needs review",IF(AND(I2291="Use my price",NOT(AND(ISNUMBER(J2291),J2291&gt;0))),"CHECK: enter a price above zero",IF(NOT(OR(I2291="Approve proposed",I2291="Use my price")),"CHECK: choose a listed decision",IF(OR(NOT(ISNUMBER(L2291)),L2291&lt;=0,NOT(ISNUMBER(Y2291)),Y2291&lt;=0,X2291&gt;=1),"CHECK: price or base unavailable",IF(L2291/(Y2291*(1-X2291))-1&lt;0,"CHECK: price below local base","Ready")))))))))</f>
        <v>On hold</v>
      </c>
      <c r="N2291" s="18">
        <v>4.9</v>
      </c>
      <c r="O2291" s="19">
        <v>0.4</v>
      </c>
      <c r="P2291" s="14">
        <v>-0.1429</v>
      </c>
      <c r="Q2291" s="20" t="str">
        <f>IF(AND(ISNUMBER(L2291),ISNUMBER(Y2291),Y2291&gt;0,X2291&lt;1),ROUND(L2291/(Y2291*(1-X2291))-1,4),"")</f>
        <v/>
      </c>
      <c r="R2291" s="12">
        <v>0</v>
      </c>
      <c r="S2291" s="13">
        <f>IF(AND(ISNUMBER(E2291),E2291&gt;0,ISNUMBER(F2291)),R2291*(F2291/E2291-1)*(1-'Start Here'!$B$16),0)</f>
        <v>0</v>
      </c>
      <c r="T2291" s="17">
        <f>IF(AND(M2291="Ready",OR(I2291="Approve proposed",AND(I2291="Use my price",AND(ISNUMBER(J2291),J2291&gt;0))),ISNUMBER(L2291),E2291&gt;0),R2291*(L2291/E2291-1)*(1-'Start Here'!$B$16),0)</f>
        <v>0</v>
      </c>
      <c r="U2291" t="str" s="6">
        <v>Missing local vendor; Local and Local Line prices differ; Proposed price is below local base; requires review; Currently hidden; do not activate automatically</v>
      </c>
      <c r="V2291" t="str" s="21">
        <v>No</v>
      </c>
      <c r="W2291" t="str" s="21">
        <v>No</v>
      </c>
      <c r="X2291" s="22">
        <v>0</v>
      </c>
      <c r="Y2291" s="18">
        <v>3.5</v>
      </c>
      <c r="AB2291" t="str" s="6">
        <v>2026-10-01 10:41:27 UTC</v>
      </c>
      <c r="AC2291" t="str" s="6">
        <v>Local Line cache</v>
      </c>
      <c r="AD2291" s="23">
        <v>805982</v>
      </c>
      <c r="AE2291" s="23">
        <v>527042</v>
      </c>
      <c r="AF2291" t="str" s="23">
        <v>805982:527042:member</v>
      </c>
      <c r="AG2291" t="str" s="23">
        <v>No</v>
      </c>
      <c r="AH2291" t="str" s="23">
        <v>No</v>
      </c>
      <c r="AI2291" s="18">
        <v>0</v>
      </c>
    </row>
    <row r="2292" ht="32" customHeight="1">
      <c r="A2292" t="str" s="7">
        <v>MISSING VENDOR</v>
      </c>
      <c r="B2292" t="str" s="7">
        <v>Peppermint</v>
      </c>
      <c r="C2292" t="str" s="7">
        <v>each</v>
      </c>
      <c r="D2292" t="str" s="7">
        <v>Guest Basket</v>
      </c>
      <c r="G2292" s="13" t="str">
        <f>IF(AND(ISNUMBER(E2292),ISNUMBER(F2292)),F2292-E2292,"")</f>
        <v/>
      </c>
      <c r="H2292" s="14" t="str">
        <f>IF(AND(ISNUMBER(E2292),E2292&gt;0,ISNUMBER(F2292)),F2292/E2292-1,"")</f>
        <v/>
      </c>
      <c r="I2292" t="str" s="15">
        <v>Hold</v>
      </c>
      <c r="J2292" s="24"/>
      <c r="K2292" t="str" s="15">
        <v/>
      </c>
      <c r="L2292" s="17" t="str">
        <f>IF(AC2292="Local catalog","",IF(AG2292="Yes",IF(ISNUMBER(E2292),E2292,""),IF(I2292="Keep current",IF(ISNUMBER(E2292),E2292,""),IF(AH2292&lt;&gt;"Yes","",IF(I2292="Approve proposed",F2292,IF(AND(I2292="Use my price",AND(ISNUMBER(J2292),J2292&gt;0)),J2292,""))))))</f>
        <v/>
      </c>
      <c r="M2292" t="str" s="7">
        <f>IF(AND(AG2292="Yes",OR(I2292="Approve proposed",I2292="Use my price")),"CHECK: protected price kept current",IF(OR(I2292="Unreviewed",I2292=""),"Pending review",IF(I2292="Hold","On hold",IF(I2292="Keep current",IF(ISNUMBER(E2292),"Kept current","CHECK: no confirmed current price"),IF(AH2292&lt;&gt;"Yes","CHECK: source needs review",IF(AND(I2292="Use my price",NOT(AND(ISNUMBER(J2292),J2292&gt;0))),"CHECK: enter a price above zero",IF(NOT(OR(I2292="Approve proposed",I2292="Use my price")),"CHECK: choose a listed decision",IF(OR(NOT(ISNUMBER(L2292)),L2292&lt;=0,NOT(ISNUMBER(Y2292)),Y2292&lt;=0,X2292&gt;=1),"CHECK: price or base unavailable",IF(L2292/(Y2292*(1-X2292))-1&lt;0,"CHECK: price below local base","Ready")))))))))</f>
        <v>On hold</v>
      </c>
      <c r="N2292" s="18">
        <v>5.42</v>
      </c>
      <c r="O2292" s="19">
        <v>0.55</v>
      </c>
      <c r="Q2292" s="20" t="str">
        <f>IF(AND(ISNUMBER(L2292),ISNUMBER(Y2292),Y2292&gt;0,X2292&lt;1),ROUND(L2292/(Y2292*(1-X2292))-1,4),"")</f>
        <v/>
      </c>
      <c r="R2292" s="12">
        <v>0</v>
      </c>
      <c r="S2292" s="13">
        <f>IF(AND(ISNUMBER(E2292),E2292&gt;0,ISNUMBER(F2292)),R2292*(F2292/E2292-1)*(1-'Start Here'!$B$16),0)</f>
        <v>0</v>
      </c>
      <c r="T2292" s="17">
        <f>IF(AND(M2292="Ready",OR(I2292="Approve proposed",AND(I2292="Use my price",AND(ISNUMBER(J2292),J2292&gt;0))),ISNUMBER(L2292),E2292&gt;0),R2292*(L2292/E2292-1)*(1-'Start Here'!$B$16),0)</f>
        <v>0</v>
      </c>
      <c r="U2292" t="str" s="6">
        <v>No confirmed Local Line price/list; local calculation is reference only; Missing local vendor; Currently hidden; do not activate automatically</v>
      </c>
      <c r="V2292" t="str" s="21">
        <v>No</v>
      </c>
      <c r="W2292" t="str" s="21">
        <v>No</v>
      </c>
      <c r="X2292" s="22">
        <v>0</v>
      </c>
      <c r="Y2292" s="18">
        <v>3.5</v>
      </c>
      <c r="AB2292" t="str" s="6">
        <v/>
      </c>
      <c r="AC2292" t="str" s="6">
        <v>Local calculation only</v>
      </c>
      <c r="AD2292" s="23">
        <v>805982</v>
      </c>
      <c r="AE2292" s="23">
        <v>527042</v>
      </c>
      <c r="AF2292" t="str" s="23">
        <v>805982:527042:guest</v>
      </c>
      <c r="AG2292" t="str" s="23">
        <v>No</v>
      </c>
      <c r="AH2292" t="str" s="23">
        <v>No</v>
      </c>
      <c r="AI2292" s="18">
        <v>0</v>
      </c>
    </row>
    <row r="2293" ht="32" customHeight="1">
      <c r="A2293" t="str" s="7">
        <v>MISSING VENDOR</v>
      </c>
      <c r="B2293" t="str" s="7">
        <v>Peppermint</v>
      </c>
      <c r="C2293" t="str" s="7">
        <v>each</v>
      </c>
      <c r="D2293" t="str" s="7">
        <v>SNAP</v>
      </c>
      <c r="E2293" s="12">
        <v>3</v>
      </c>
      <c r="F2293" s="13">
        <v>3</v>
      </c>
      <c r="G2293" s="13">
        <f>IF(AND(ISNUMBER(E2293),ISNUMBER(F2293)),F2293-E2293,"")</f>
        <v>0</v>
      </c>
      <c r="H2293" s="14">
        <f>IF(AND(ISNUMBER(E2293),E2293&gt;0,ISNUMBER(F2293)),F2293/E2293-1,"")</f>
        <v>0</v>
      </c>
      <c r="I2293" t="str" s="15">
        <v>Keep current</v>
      </c>
      <c r="J2293" s="16"/>
      <c r="K2293" t="str" s="15">
        <v/>
      </c>
      <c r="L2293" s="17">
        <f>IF(AC2293="Local catalog","",IF(AG2293="Yes",IF(ISNUMBER(E2293),E2293,""),IF(I2293="Keep current",IF(ISNUMBER(E2293),E2293,""),IF(AH2293&lt;&gt;"Yes","",IF(I2293="Approve proposed",F2293,IF(AND(I2293="Use my price",AND(ISNUMBER(J2293),J2293&gt;0)),J2293,""))))))</f>
        <v>3</v>
      </c>
      <c r="M2293" t="str" s="7">
        <f>IF(AND(AG2293="Yes",OR(I2293="Approve proposed",I2293="Use my price")),"CHECK: protected price kept current",IF(OR(I2293="Unreviewed",I2293=""),"Pending review",IF(I2293="Hold","On hold",IF(I2293="Keep current",IF(ISNUMBER(E2293),"Kept current","CHECK: no confirmed current price"),IF(AH2293&lt;&gt;"Yes","CHECK: source needs review",IF(AND(I2293="Use my price",NOT(AND(ISNUMBER(J2293),J2293&gt;0))),"CHECK: enter a price above zero",IF(NOT(OR(I2293="Approve proposed",I2293="Use my price")),"CHECK: choose a listed decision",IF(OR(NOT(ISNUMBER(L2293)),L2293&lt;=0,NOT(ISNUMBER(Y2293)),Y2293&lt;=0,X2293&gt;=1),"CHECK: price or base unavailable",IF(L2293/(Y2293*(1-X2293))-1&lt;0,"CHECK: price below local base","Ready")))))))))</f>
        <v>Kept current</v>
      </c>
      <c r="N2293" s="18">
        <v>4.9</v>
      </c>
      <c r="O2293" s="19">
        <v>0.4</v>
      </c>
      <c r="P2293" s="14">
        <v>-0.1429</v>
      </c>
      <c r="Q2293" s="20">
        <f>IF(AND(ISNUMBER(L2293),ISNUMBER(Y2293),Y2293&gt;0,X2293&lt;1),ROUND(L2293/(Y2293*(1-X2293))-1,4),"")</f>
        <v>-0.1429</v>
      </c>
      <c r="R2293" s="12">
        <v>0</v>
      </c>
      <c r="S2293" s="13">
        <f>IF(AND(ISNUMBER(E2293),E2293&gt;0,ISNUMBER(F2293)),R2293*(F2293/E2293-1)*(1-'Start Here'!$B$16),0)</f>
        <v>0</v>
      </c>
      <c r="T2293" s="17">
        <f>IF(AND(M2293="Ready",OR(I2293="Approve proposed",AND(I2293="Use my price",AND(ISNUMBER(J2293),J2293&gt;0))),ISNUMBER(L2293),E2293&gt;0),R2293*(L2293/E2293-1)*(1-'Start Here'!$B$16),0)</f>
        <v>0</v>
      </c>
      <c r="U2293" t="str" s="6">
        <v>SNAP: preserve existing selling price; Missing local vendor; Local and Local Line prices differ; Proposed price is below local base; requires review; Currently hidden; do not activate automatically</v>
      </c>
      <c r="V2293" t="str" s="21">
        <v>No</v>
      </c>
      <c r="W2293" t="str" s="21">
        <v>No</v>
      </c>
      <c r="X2293" s="22">
        <v>0</v>
      </c>
      <c r="Y2293" s="18">
        <v>3.5</v>
      </c>
      <c r="AB2293" t="str" s="6">
        <v>2026-10-01 10:41:27 UTC</v>
      </c>
      <c r="AC2293" t="str" s="6">
        <v>Local Line cache</v>
      </c>
      <c r="AD2293" s="23">
        <v>805982</v>
      </c>
      <c r="AE2293" s="23">
        <v>527042</v>
      </c>
      <c r="AF2293" t="str" s="23">
        <v>805982:527042:snap</v>
      </c>
      <c r="AG2293" t="str" s="23">
        <v>Yes</v>
      </c>
      <c r="AH2293" t="str" s="23">
        <v>No</v>
      </c>
      <c r="AI2293" s="18">
        <v>0</v>
      </c>
    </row>
    <row r="2294" ht="32" customHeight="1">
      <c r="A2294" t="str" s="7">
        <v>MISSING VENDOR</v>
      </c>
      <c r="B2294" t="str" s="7">
        <v>Persian Cucumber</v>
      </c>
      <c r="C2294" t="str" s="7">
        <v>1 lb</v>
      </c>
      <c r="D2294" t="str" s="7">
        <v>Herd Share Members</v>
      </c>
      <c r="E2294" s="12">
        <v>3.22</v>
      </c>
      <c r="F2294" s="13">
        <v>3.22</v>
      </c>
      <c r="G2294" s="13">
        <f>IF(AND(ISNUMBER(E2294),ISNUMBER(F2294)),F2294-E2294,"")</f>
        <v>0</v>
      </c>
      <c r="H2294" s="14">
        <f>IF(AND(ISNUMBER(E2294),E2294&gt;0,ISNUMBER(F2294)),F2294/E2294-1,"")</f>
        <v>0</v>
      </c>
      <c r="I2294" t="str" s="15">
        <v>Hold</v>
      </c>
      <c r="J2294" s="16"/>
      <c r="K2294" t="str" s="15">
        <v/>
      </c>
      <c r="L2294" s="17" t="str">
        <f>IF(AC2294="Local catalog","",IF(AG2294="Yes",IF(ISNUMBER(E2294),E2294,""),IF(I2294="Keep current",IF(ISNUMBER(E2294),E2294,""),IF(AH2294&lt;&gt;"Yes","",IF(I2294="Approve proposed",F2294,IF(AND(I2294="Use my price",AND(ISNUMBER(J2294),J2294&gt;0)),J2294,""))))))</f>
        <v/>
      </c>
      <c r="M2294" t="str" s="7">
        <f>IF(AND(AG2294="Yes",OR(I2294="Approve proposed",I2294="Use my price")),"CHECK: protected price kept current",IF(OR(I2294="Unreviewed",I2294=""),"Pending review",IF(I2294="Hold","On hold",IF(I2294="Keep current",IF(ISNUMBER(E2294),"Kept current","CHECK: no confirmed current price"),IF(AH2294&lt;&gt;"Yes","CHECK: source needs review",IF(AND(I2294="Use my price",NOT(AND(ISNUMBER(J2294),J2294&gt;0))),"CHECK: enter a price above zero",IF(NOT(OR(I2294="Approve proposed",I2294="Use my price")),"CHECK: choose a listed decision",IF(OR(NOT(ISNUMBER(L2294)),L2294&lt;=0,NOT(ISNUMBER(Y2294)),Y2294&lt;=0,X2294&gt;=1),"CHECK: price or base unavailable",IF(L2294/(Y2294*(1-X2294))-1&lt;0,"CHECK: price below local base","Ready")))))))))</f>
        <v>On hold</v>
      </c>
      <c r="N2294" s="18">
        <v>3.36</v>
      </c>
      <c r="O2294" s="19">
        <v>0.4</v>
      </c>
      <c r="P2294" s="14">
        <v>0.3417</v>
      </c>
      <c r="Q2294" s="20" t="str">
        <f>IF(AND(ISNUMBER(L2294),ISNUMBER(Y2294),Y2294&gt;0,X2294&lt;1),ROUND(L2294/(Y2294*(1-X2294))-1,4),"")</f>
        <v/>
      </c>
      <c r="R2294" s="12">
        <v>0</v>
      </c>
      <c r="S2294" s="13">
        <f>IF(AND(ISNUMBER(E2294),E2294&gt;0,ISNUMBER(F2294)),R2294*(F2294/E2294-1)*(1-'Start Here'!$B$16),0)</f>
        <v>0</v>
      </c>
      <c r="T2294" s="17">
        <f>IF(AND(M2294="Ready",OR(I2294="Approve proposed",AND(I2294="Use my price",AND(ISNUMBER(J2294),J2294&gt;0))),ISNUMBER(L2294),E2294&gt;0),R2294*(L2294/E2294-1)*(1-'Start Here'!$B$16),0)</f>
        <v>0</v>
      </c>
      <c r="U2294" t="str" s="6">
        <v>Missing local vendor; Local and Local Line prices differ; Currently hidden; do not activate automatically</v>
      </c>
      <c r="V2294" t="str" s="21">
        <v>No</v>
      </c>
      <c r="W2294" t="str" s="21">
        <v>No</v>
      </c>
      <c r="X2294" s="22">
        <v>0</v>
      </c>
      <c r="Y2294" s="18">
        <v>2.4</v>
      </c>
      <c r="AB2294" t="str" s="6">
        <v>2026-10-01 10:41:27 UTC</v>
      </c>
      <c r="AC2294" t="str" s="6">
        <v>Local Line cache</v>
      </c>
      <c r="AD2294" s="23">
        <v>883821</v>
      </c>
      <c r="AE2294" s="23">
        <v>621073</v>
      </c>
      <c r="AF2294" t="str" s="23">
        <v>883821:621073:herdShare</v>
      </c>
      <c r="AG2294" t="str" s="23">
        <v>No</v>
      </c>
      <c r="AH2294" t="str" s="23">
        <v>No</v>
      </c>
      <c r="AI2294" s="18">
        <v>0</v>
      </c>
    </row>
    <row r="2295" ht="32" customHeight="1">
      <c r="A2295" t="str" s="7">
        <v>MISSING VENDOR</v>
      </c>
      <c r="B2295" t="str" s="7">
        <v>Persian Cucumber</v>
      </c>
      <c r="C2295" t="str" s="7">
        <v>1 lb</v>
      </c>
      <c r="D2295" t="str" s="7">
        <v>CSA Members</v>
      </c>
      <c r="E2295" s="12">
        <v>3.22</v>
      </c>
      <c r="F2295" s="13">
        <v>3.22</v>
      </c>
      <c r="G2295" s="13">
        <f>IF(AND(ISNUMBER(E2295),ISNUMBER(F2295)),F2295-E2295,"")</f>
        <v>0</v>
      </c>
      <c r="H2295" s="14">
        <f>IF(AND(ISNUMBER(E2295),E2295&gt;0,ISNUMBER(F2295)),F2295/E2295-1,"")</f>
        <v>0</v>
      </c>
      <c r="I2295" t="str" s="15">
        <v>Hold</v>
      </c>
      <c r="J2295" s="16"/>
      <c r="K2295" t="str" s="15">
        <v/>
      </c>
      <c r="L2295" s="17" t="str">
        <f>IF(AC2295="Local catalog","",IF(AG2295="Yes",IF(ISNUMBER(E2295),E2295,""),IF(I2295="Keep current",IF(ISNUMBER(E2295),E2295,""),IF(AH2295&lt;&gt;"Yes","",IF(I2295="Approve proposed",F2295,IF(AND(I2295="Use my price",AND(ISNUMBER(J2295),J2295&gt;0)),J2295,""))))))</f>
        <v/>
      </c>
      <c r="M2295" t="str" s="7">
        <f>IF(AND(AG2295="Yes",OR(I2295="Approve proposed",I2295="Use my price")),"CHECK: protected price kept current",IF(OR(I2295="Unreviewed",I2295=""),"Pending review",IF(I2295="Hold","On hold",IF(I2295="Keep current",IF(ISNUMBER(E2295),"Kept current","CHECK: no confirmed current price"),IF(AH2295&lt;&gt;"Yes","CHECK: source needs review",IF(AND(I2295="Use my price",NOT(AND(ISNUMBER(J2295),J2295&gt;0))),"CHECK: enter a price above zero",IF(NOT(OR(I2295="Approve proposed",I2295="Use my price")),"CHECK: choose a listed decision",IF(OR(NOT(ISNUMBER(L2295)),L2295&lt;=0,NOT(ISNUMBER(Y2295)),Y2295&lt;=0,X2295&gt;=1),"CHECK: price or base unavailable",IF(L2295/(Y2295*(1-X2295))-1&lt;0,"CHECK: price below local base","Ready")))))))))</f>
        <v>On hold</v>
      </c>
      <c r="N2295" s="18">
        <v>3.36</v>
      </c>
      <c r="O2295" s="19">
        <v>0.4</v>
      </c>
      <c r="P2295" s="14">
        <v>0.3417</v>
      </c>
      <c r="Q2295" s="20" t="str">
        <f>IF(AND(ISNUMBER(L2295),ISNUMBER(Y2295),Y2295&gt;0,X2295&lt;1),ROUND(L2295/(Y2295*(1-X2295))-1,4),"")</f>
        <v/>
      </c>
      <c r="R2295" s="12">
        <v>0</v>
      </c>
      <c r="S2295" s="13">
        <f>IF(AND(ISNUMBER(E2295),E2295&gt;0,ISNUMBER(F2295)),R2295*(F2295/E2295-1)*(1-'Start Here'!$B$16),0)</f>
        <v>0</v>
      </c>
      <c r="T2295" s="17">
        <f>IF(AND(M2295="Ready",OR(I2295="Approve proposed",AND(I2295="Use my price",AND(ISNUMBER(J2295),J2295&gt;0))),ISNUMBER(L2295),E2295&gt;0),R2295*(L2295/E2295-1)*(1-'Start Here'!$B$16),0)</f>
        <v>0</v>
      </c>
      <c r="U2295" t="str" s="6">
        <v>Missing local vendor; Local and Local Line prices differ; Currently hidden; do not activate automatically</v>
      </c>
      <c r="V2295" t="str" s="21">
        <v>No</v>
      </c>
      <c r="W2295" t="str" s="21">
        <v>No</v>
      </c>
      <c r="X2295" s="22">
        <v>0</v>
      </c>
      <c r="Y2295" s="18">
        <v>2.4</v>
      </c>
      <c r="AB2295" t="str" s="6">
        <v>2026-10-01 10:41:27 UTC</v>
      </c>
      <c r="AC2295" t="str" s="6">
        <v>Local Line cache</v>
      </c>
      <c r="AD2295" s="23">
        <v>883821</v>
      </c>
      <c r="AE2295" s="23">
        <v>621073</v>
      </c>
      <c r="AF2295" t="str" s="23">
        <v>883821:621073:member</v>
      </c>
      <c r="AG2295" t="str" s="23">
        <v>No</v>
      </c>
      <c r="AH2295" t="str" s="23">
        <v>No</v>
      </c>
      <c r="AI2295" s="18">
        <v>0</v>
      </c>
    </row>
    <row r="2296" ht="32" customHeight="1">
      <c r="A2296" t="str" s="7">
        <v>MISSING VENDOR</v>
      </c>
      <c r="B2296" t="str" s="7">
        <v>Persian Cucumber</v>
      </c>
      <c r="C2296" t="str" s="7">
        <v>1 lb</v>
      </c>
      <c r="D2296" t="str" s="7">
        <v>Guest Basket</v>
      </c>
      <c r="E2296" s="12">
        <v>3.36</v>
      </c>
      <c r="F2296" s="13">
        <v>3.36</v>
      </c>
      <c r="G2296" s="13">
        <f>IF(AND(ISNUMBER(E2296),ISNUMBER(F2296)),F2296-E2296,"")</f>
        <v>0</v>
      </c>
      <c r="H2296" s="14">
        <f>IF(AND(ISNUMBER(E2296),E2296&gt;0,ISNUMBER(F2296)),F2296/E2296-1,"")</f>
        <v>0</v>
      </c>
      <c r="I2296" t="str" s="15">
        <v>Hold</v>
      </c>
      <c r="J2296" s="16"/>
      <c r="K2296" t="str" s="15">
        <v/>
      </c>
      <c r="L2296" s="17" t="str">
        <f>IF(AC2296="Local catalog","",IF(AG2296="Yes",IF(ISNUMBER(E2296),E2296,""),IF(I2296="Keep current",IF(ISNUMBER(E2296),E2296,""),IF(AH2296&lt;&gt;"Yes","",IF(I2296="Approve proposed",F2296,IF(AND(I2296="Use my price",AND(ISNUMBER(J2296),J2296&gt;0)),J2296,""))))))</f>
        <v/>
      </c>
      <c r="M2296" t="str" s="7">
        <f>IF(AND(AG2296="Yes",OR(I2296="Approve proposed",I2296="Use my price")),"CHECK: protected price kept current",IF(OR(I2296="Unreviewed",I2296=""),"Pending review",IF(I2296="Hold","On hold",IF(I2296="Keep current",IF(ISNUMBER(E2296),"Kept current","CHECK: no confirmed current price"),IF(AH2296&lt;&gt;"Yes","CHECK: source needs review",IF(AND(I2296="Use my price",NOT(AND(ISNUMBER(J2296),J2296&gt;0))),"CHECK: enter a price above zero",IF(NOT(OR(I2296="Approve proposed",I2296="Use my price")),"CHECK: choose a listed decision",IF(OR(NOT(ISNUMBER(L2296)),L2296&lt;=0,NOT(ISNUMBER(Y2296)),Y2296&lt;=0,X2296&gt;=1),"CHECK: price or base unavailable",IF(L2296/(Y2296*(1-X2296))-1&lt;0,"CHECK: price below local base","Ready")))))))))</f>
        <v>On hold</v>
      </c>
      <c r="N2296" s="18">
        <v>3.72</v>
      </c>
      <c r="O2296" s="19">
        <v>0.55</v>
      </c>
      <c r="P2296" s="14">
        <v>0.4</v>
      </c>
      <c r="Q2296" s="20" t="str">
        <f>IF(AND(ISNUMBER(L2296),ISNUMBER(Y2296),Y2296&gt;0,X2296&lt;1),ROUND(L2296/(Y2296*(1-X2296))-1,4),"")</f>
        <v/>
      </c>
      <c r="R2296" s="12">
        <v>0</v>
      </c>
      <c r="S2296" s="13">
        <f>IF(AND(ISNUMBER(E2296),E2296&gt;0,ISNUMBER(F2296)),R2296*(F2296/E2296-1)*(1-'Start Here'!$B$16),0)</f>
        <v>0</v>
      </c>
      <c r="T2296" s="17">
        <f>IF(AND(M2296="Ready",OR(I2296="Approve proposed",AND(I2296="Use my price",AND(ISNUMBER(J2296),J2296&gt;0))),ISNUMBER(L2296),E2296&gt;0),R2296*(L2296/E2296-1)*(1-'Start Here'!$B$16),0)</f>
        <v>0</v>
      </c>
      <c r="U2296" t="str" s="6">
        <v>Missing local vendor; Local and Local Line prices differ; Currently hidden; do not activate automatically</v>
      </c>
      <c r="V2296" t="str" s="21">
        <v>No</v>
      </c>
      <c r="W2296" t="str" s="21">
        <v>No</v>
      </c>
      <c r="X2296" s="22">
        <v>0</v>
      </c>
      <c r="Y2296" s="18">
        <v>2.4</v>
      </c>
      <c r="AB2296" t="str" s="6">
        <v>2026-10-01 10:41:27 UTC</v>
      </c>
      <c r="AC2296" t="str" s="6">
        <v>Local Line cache</v>
      </c>
      <c r="AD2296" s="23">
        <v>883821</v>
      </c>
      <c r="AE2296" s="23">
        <v>621073</v>
      </c>
      <c r="AF2296" t="str" s="23">
        <v>883821:621073:guest</v>
      </c>
      <c r="AG2296" t="str" s="23">
        <v>No</v>
      </c>
      <c r="AH2296" t="str" s="23">
        <v>No</v>
      </c>
      <c r="AI2296" s="18">
        <v>0</v>
      </c>
    </row>
    <row r="2297" ht="32" customHeight="1">
      <c r="A2297" t="str" s="7">
        <v>MISSING VENDOR</v>
      </c>
      <c r="B2297" t="str" s="7">
        <v>Persian Cucumber</v>
      </c>
      <c r="C2297" t="str" s="7">
        <v>1 lb</v>
      </c>
      <c r="D2297" t="str" s="7">
        <v>SNAP</v>
      </c>
      <c r="E2297" s="12">
        <v>3.22</v>
      </c>
      <c r="F2297" s="13">
        <v>3.22</v>
      </c>
      <c r="G2297" s="13">
        <f>IF(AND(ISNUMBER(E2297),ISNUMBER(F2297)),F2297-E2297,"")</f>
        <v>0</v>
      </c>
      <c r="H2297" s="14">
        <f>IF(AND(ISNUMBER(E2297),E2297&gt;0,ISNUMBER(F2297)),F2297/E2297-1,"")</f>
        <v>0</v>
      </c>
      <c r="I2297" t="str" s="15">
        <v>Keep current</v>
      </c>
      <c r="J2297" s="16"/>
      <c r="K2297" t="str" s="15">
        <v/>
      </c>
      <c r="L2297" s="17">
        <f>IF(AC2297="Local catalog","",IF(AG2297="Yes",IF(ISNUMBER(E2297),E2297,""),IF(I2297="Keep current",IF(ISNUMBER(E2297),E2297,""),IF(AH2297&lt;&gt;"Yes","",IF(I2297="Approve proposed",F2297,IF(AND(I2297="Use my price",AND(ISNUMBER(J2297),J2297&gt;0)),J2297,""))))))</f>
        <v>3.22</v>
      </c>
      <c r="M2297" t="str" s="7">
        <f>IF(AND(AG2297="Yes",OR(I2297="Approve proposed",I2297="Use my price")),"CHECK: protected price kept current",IF(OR(I2297="Unreviewed",I2297=""),"Pending review",IF(I2297="Hold","On hold",IF(I2297="Keep current",IF(ISNUMBER(E2297),"Kept current","CHECK: no confirmed current price"),IF(AH2297&lt;&gt;"Yes","CHECK: source needs review",IF(AND(I2297="Use my price",NOT(AND(ISNUMBER(J2297),J2297&gt;0))),"CHECK: enter a price above zero",IF(NOT(OR(I2297="Approve proposed",I2297="Use my price")),"CHECK: choose a listed decision",IF(OR(NOT(ISNUMBER(L2297)),L2297&lt;=0,NOT(ISNUMBER(Y2297)),Y2297&lt;=0,X2297&gt;=1),"CHECK: price or base unavailable",IF(L2297/(Y2297*(1-X2297))-1&lt;0,"CHECK: price below local base","Ready")))))))))</f>
        <v>Kept current</v>
      </c>
      <c r="N2297" s="18">
        <v>3.36</v>
      </c>
      <c r="O2297" s="19">
        <v>0.4</v>
      </c>
      <c r="P2297" s="14">
        <v>0.3417</v>
      </c>
      <c r="Q2297" s="20">
        <f>IF(AND(ISNUMBER(L2297),ISNUMBER(Y2297),Y2297&gt;0,X2297&lt;1),ROUND(L2297/(Y2297*(1-X2297))-1,4),"")</f>
        <v>0.3417</v>
      </c>
      <c r="R2297" s="12">
        <v>0</v>
      </c>
      <c r="S2297" s="13">
        <f>IF(AND(ISNUMBER(E2297),E2297&gt;0,ISNUMBER(F2297)),R2297*(F2297/E2297-1)*(1-'Start Here'!$B$16),0)</f>
        <v>0</v>
      </c>
      <c r="T2297" s="17">
        <f>IF(AND(M2297="Ready",OR(I2297="Approve proposed",AND(I2297="Use my price",AND(ISNUMBER(J2297),J2297&gt;0))),ISNUMBER(L2297),E2297&gt;0),R2297*(L2297/E2297-1)*(1-'Start Here'!$B$16),0)</f>
        <v>0</v>
      </c>
      <c r="U2297" t="str" s="6">
        <v>SNAP: preserve existing selling price; Missing local vendor; Local and Local Line prices differ; Currently hidden; do not activate automatically</v>
      </c>
      <c r="V2297" t="str" s="21">
        <v>No</v>
      </c>
      <c r="W2297" t="str" s="21">
        <v>No</v>
      </c>
      <c r="X2297" s="22">
        <v>0</v>
      </c>
      <c r="Y2297" s="18">
        <v>2.4</v>
      </c>
      <c r="AB2297" t="str" s="6">
        <v>2026-10-01 10:41:27 UTC</v>
      </c>
      <c r="AC2297" t="str" s="6">
        <v>Local Line cache</v>
      </c>
      <c r="AD2297" s="23">
        <v>883821</v>
      </c>
      <c r="AE2297" s="23">
        <v>621073</v>
      </c>
      <c r="AF2297" t="str" s="23">
        <v>883821:621073:snap</v>
      </c>
      <c r="AG2297" t="str" s="23">
        <v>Yes</v>
      </c>
      <c r="AH2297" t="str" s="23">
        <v>No</v>
      </c>
      <c r="AI2297" s="18">
        <v>0</v>
      </c>
    </row>
    <row r="2298" ht="32" customHeight="1">
      <c r="A2298" t="str" s="7">
        <v>MISSING VENDOR</v>
      </c>
      <c r="B2298" t="str" s="7">
        <v>Polish White Garlic (Dried and Cured)</v>
      </c>
      <c r="C2298" t="str" s="7">
        <v>1/2 lb</v>
      </c>
      <c r="D2298" t="str" s="7">
        <v>Herd Share Members</v>
      </c>
      <c r="E2298" s="12">
        <v>5.6</v>
      </c>
      <c r="F2298" s="13">
        <v>5.6</v>
      </c>
      <c r="G2298" s="13">
        <f>IF(AND(ISNUMBER(E2298),ISNUMBER(F2298)),F2298-E2298,"")</f>
        <v>0</v>
      </c>
      <c r="H2298" s="14">
        <f>IF(AND(ISNUMBER(E2298),E2298&gt;0,ISNUMBER(F2298)),F2298/E2298-1,"")</f>
        <v>0</v>
      </c>
      <c r="I2298" t="str" s="15">
        <v>Hold</v>
      </c>
      <c r="J2298" s="16"/>
      <c r="K2298" t="str" s="15">
        <v/>
      </c>
      <c r="L2298" s="17" t="str">
        <f>IF(AC2298="Local catalog","",IF(AG2298="Yes",IF(ISNUMBER(E2298),E2298,""),IF(I2298="Keep current",IF(ISNUMBER(E2298),E2298,""),IF(AH2298&lt;&gt;"Yes","",IF(I2298="Approve proposed",F2298,IF(AND(I2298="Use my price",AND(ISNUMBER(J2298),J2298&gt;0)),J2298,""))))))</f>
        <v/>
      </c>
      <c r="M2298" t="str" s="7">
        <f>IF(AND(AG2298="Yes",OR(I2298="Approve proposed",I2298="Use my price")),"CHECK: protected price kept current",IF(OR(I2298="Unreviewed",I2298=""),"Pending review",IF(I2298="Hold","On hold",IF(I2298="Keep current",IF(ISNUMBER(E2298),"Kept current","CHECK: no confirmed current price"),IF(AH2298&lt;&gt;"Yes","CHECK: source needs review",IF(AND(I2298="Use my price",NOT(AND(ISNUMBER(J2298),J2298&gt;0))),"CHECK: enter a price above zero",IF(NOT(OR(I2298="Approve proposed",I2298="Use my price")),"CHECK: choose a listed decision",IF(OR(NOT(ISNUMBER(L2298)),L2298&lt;=0,NOT(ISNUMBER(Y2298)),Y2298&lt;=0,X2298&gt;=1),"CHECK: price or base unavailable",IF(L2298/(Y2298*(1-X2298))-1&lt;0,"CHECK: price below local base","Ready")))))))))</f>
        <v>On hold</v>
      </c>
      <c r="N2298" s="18">
        <v>5.6</v>
      </c>
      <c r="O2298" s="19">
        <v>0.4</v>
      </c>
      <c r="P2298" s="14">
        <v>0.4</v>
      </c>
      <c r="Q2298" s="20" t="str">
        <f>IF(AND(ISNUMBER(L2298),ISNUMBER(Y2298),Y2298&gt;0,X2298&lt;1),ROUND(L2298/(Y2298*(1-X2298))-1,4),"")</f>
        <v/>
      </c>
      <c r="R2298" s="12">
        <v>0</v>
      </c>
      <c r="S2298" s="13">
        <f>IF(AND(ISNUMBER(E2298),E2298&gt;0,ISNUMBER(F2298)),R2298*(F2298/E2298-1)*(1-'Start Here'!$B$16),0)</f>
        <v>0</v>
      </c>
      <c r="T2298" s="17">
        <f>IF(AND(M2298="Ready",OR(I2298="Approve proposed",AND(I2298="Use my price",AND(ISNUMBER(J2298),J2298&gt;0))),ISNUMBER(L2298),E2298&gt;0),R2298*(L2298/E2298-1)*(1-'Start Here'!$B$16),0)</f>
        <v>0</v>
      </c>
      <c r="U2298" t="str" s="6">
        <v>Missing local vendor</v>
      </c>
      <c r="V2298" t="str" s="21">
        <v>Yes</v>
      </c>
      <c r="W2298" t="str" s="21">
        <v>No</v>
      </c>
      <c r="X2298" s="22">
        <v>0</v>
      </c>
      <c r="Y2298" s="18">
        <v>4</v>
      </c>
      <c r="AB2298" t="str" s="6">
        <v>2026-10-01 10:41:27 UTC</v>
      </c>
      <c r="AC2298" t="str" s="6">
        <v>Local Line cache</v>
      </c>
      <c r="AD2298" s="23">
        <v>1149424</v>
      </c>
      <c r="AE2298" s="23">
        <v>990469</v>
      </c>
      <c r="AF2298" t="str" s="23">
        <v>1149424:990469:herdShare</v>
      </c>
      <c r="AG2298" t="str" s="23">
        <v>No</v>
      </c>
      <c r="AH2298" t="str" s="23">
        <v>No</v>
      </c>
      <c r="AI2298" s="18">
        <v>0</v>
      </c>
    </row>
    <row r="2299" ht="32" customHeight="1">
      <c r="A2299" t="str" s="7">
        <v>MISSING VENDOR</v>
      </c>
      <c r="B2299" t="str" s="7">
        <v>Polish White Garlic (Dried and Cured)</v>
      </c>
      <c r="C2299" t="str" s="7">
        <v>1/2 lb</v>
      </c>
      <c r="D2299" t="str" s="7">
        <v>CSA Members</v>
      </c>
      <c r="E2299" s="12">
        <v>5.6</v>
      </c>
      <c r="F2299" s="13">
        <v>5.6</v>
      </c>
      <c r="G2299" s="13">
        <f>IF(AND(ISNUMBER(E2299),ISNUMBER(F2299)),F2299-E2299,"")</f>
        <v>0</v>
      </c>
      <c r="H2299" s="14">
        <f>IF(AND(ISNUMBER(E2299),E2299&gt;0,ISNUMBER(F2299)),F2299/E2299-1,"")</f>
        <v>0</v>
      </c>
      <c r="I2299" t="str" s="15">
        <v>Hold</v>
      </c>
      <c r="J2299" s="16"/>
      <c r="K2299" t="str" s="15">
        <v/>
      </c>
      <c r="L2299" s="17" t="str">
        <f>IF(AC2299="Local catalog","",IF(AG2299="Yes",IF(ISNUMBER(E2299),E2299,""),IF(I2299="Keep current",IF(ISNUMBER(E2299),E2299,""),IF(AH2299&lt;&gt;"Yes","",IF(I2299="Approve proposed",F2299,IF(AND(I2299="Use my price",AND(ISNUMBER(J2299),J2299&gt;0)),J2299,""))))))</f>
        <v/>
      </c>
      <c r="M2299" t="str" s="7">
        <f>IF(AND(AG2299="Yes",OR(I2299="Approve proposed",I2299="Use my price")),"CHECK: protected price kept current",IF(OR(I2299="Unreviewed",I2299=""),"Pending review",IF(I2299="Hold","On hold",IF(I2299="Keep current",IF(ISNUMBER(E2299),"Kept current","CHECK: no confirmed current price"),IF(AH2299&lt;&gt;"Yes","CHECK: source needs review",IF(AND(I2299="Use my price",NOT(AND(ISNUMBER(J2299),J2299&gt;0))),"CHECK: enter a price above zero",IF(NOT(OR(I2299="Approve proposed",I2299="Use my price")),"CHECK: choose a listed decision",IF(OR(NOT(ISNUMBER(L2299)),L2299&lt;=0,NOT(ISNUMBER(Y2299)),Y2299&lt;=0,X2299&gt;=1),"CHECK: price or base unavailable",IF(L2299/(Y2299*(1-X2299))-1&lt;0,"CHECK: price below local base","Ready")))))))))</f>
        <v>On hold</v>
      </c>
      <c r="N2299" s="18">
        <v>5.6</v>
      </c>
      <c r="O2299" s="19">
        <v>0.4</v>
      </c>
      <c r="P2299" s="14">
        <v>0.4</v>
      </c>
      <c r="Q2299" s="20" t="str">
        <f>IF(AND(ISNUMBER(L2299),ISNUMBER(Y2299),Y2299&gt;0,X2299&lt;1),ROUND(L2299/(Y2299*(1-X2299))-1,4),"")</f>
        <v/>
      </c>
      <c r="R2299" s="12">
        <v>0</v>
      </c>
      <c r="S2299" s="13">
        <f>IF(AND(ISNUMBER(E2299),E2299&gt;0,ISNUMBER(F2299)),R2299*(F2299/E2299-1)*(1-'Start Here'!$B$16),0)</f>
        <v>0</v>
      </c>
      <c r="T2299" s="17">
        <f>IF(AND(M2299="Ready",OR(I2299="Approve proposed",AND(I2299="Use my price",AND(ISNUMBER(J2299),J2299&gt;0))),ISNUMBER(L2299),E2299&gt;0),R2299*(L2299/E2299-1)*(1-'Start Here'!$B$16),0)</f>
        <v>0</v>
      </c>
      <c r="U2299" t="str" s="6">
        <v>Missing local vendor</v>
      </c>
      <c r="V2299" t="str" s="21">
        <v>Yes</v>
      </c>
      <c r="W2299" t="str" s="21">
        <v>No</v>
      </c>
      <c r="X2299" s="22">
        <v>0</v>
      </c>
      <c r="Y2299" s="18">
        <v>4</v>
      </c>
      <c r="AB2299" t="str" s="6">
        <v>2026-10-01 10:41:27 UTC</v>
      </c>
      <c r="AC2299" t="str" s="6">
        <v>Local Line cache</v>
      </c>
      <c r="AD2299" s="23">
        <v>1149424</v>
      </c>
      <c r="AE2299" s="23">
        <v>990469</v>
      </c>
      <c r="AF2299" t="str" s="23">
        <v>1149424:990469:member</v>
      </c>
      <c r="AG2299" t="str" s="23">
        <v>No</v>
      </c>
      <c r="AH2299" t="str" s="23">
        <v>No</v>
      </c>
      <c r="AI2299" s="18">
        <v>0</v>
      </c>
    </row>
    <row r="2300" ht="32" customHeight="1">
      <c r="A2300" t="str" s="7">
        <v>MISSING VENDOR</v>
      </c>
      <c r="B2300" t="str" s="7">
        <v>Polish White Garlic (Dried and Cured)</v>
      </c>
      <c r="C2300" t="str" s="7">
        <v>1/2 lb</v>
      </c>
      <c r="D2300" t="str" s="7">
        <v>Guest Basket</v>
      </c>
      <c r="E2300" s="12">
        <v>5.6</v>
      </c>
      <c r="F2300" s="13">
        <v>5.6</v>
      </c>
      <c r="G2300" s="13">
        <f>IF(AND(ISNUMBER(E2300),ISNUMBER(F2300)),F2300-E2300,"")</f>
        <v>0</v>
      </c>
      <c r="H2300" s="14">
        <f>IF(AND(ISNUMBER(E2300),E2300&gt;0,ISNUMBER(F2300)),F2300/E2300-1,"")</f>
        <v>0</v>
      </c>
      <c r="I2300" t="str" s="15">
        <v>Hold</v>
      </c>
      <c r="J2300" s="16"/>
      <c r="K2300" t="str" s="15">
        <v/>
      </c>
      <c r="L2300" s="17" t="str">
        <f>IF(AC2300="Local catalog","",IF(AG2300="Yes",IF(ISNUMBER(E2300),E2300,""),IF(I2300="Keep current",IF(ISNUMBER(E2300),E2300,""),IF(AH2300&lt;&gt;"Yes","",IF(I2300="Approve proposed",F2300,IF(AND(I2300="Use my price",AND(ISNUMBER(J2300),J2300&gt;0)),J2300,""))))))</f>
        <v/>
      </c>
      <c r="M2300" t="str" s="7">
        <f>IF(AND(AG2300="Yes",OR(I2300="Approve proposed",I2300="Use my price")),"CHECK: protected price kept current",IF(OR(I2300="Unreviewed",I2300=""),"Pending review",IF(I2300="Hold","On hold",IF(I2300="Keep current",IF(ISNUMBER(E2300),"Kept current","CHECK: no confirmed current price"),IF(AH2300&lt;&gt;"Yes","CHECK: source needs review",IF(AND(I2300="Use my price",NOT(AND(ISNUMBER(J2300),J2300&gt;0))),"CHECK: enter a price above zero",IF(NOT(OR(I2300="Approve proposed",I2300="Use my price")),"CHECK: choose a listed decision",IF(OR(NOT(ISNUMBER(L2300)),L2300&lt;=0,NOT(ISNUMBER(Y2300)),Y2300&lt;=0,X2300&gt;=1),"CHECK: price or base unavailable",IF(L2300/(Y2300*(1-X2300))-1&lt;0,"CHECK: price below local base","Ready")))))))))</f>
        <v>On hold</v>
      </c>
      <c r="N2300" s="18">
        <v>6.2</v>
      </c>
      <c r="O2300" s="19">
        <v>0.55</v>
      </c>
      <c r="P2300" s="14">
        <v>0.4</v>
      </c>
      <c r="Q2300" s="20" t="str">
        <f>IF(AND(ISNUMBER(L2300),ISNUMBER(Y2300),Y2300&gt;0,X2300&lt;1),ROUND(L2300/(Y2300*(1-X2300))-1,4),"")</f>
        <v/>
      </c>
      <c r="R2300" s="12">
        <v>0</v>
      </c>
      <c r="S2300" s="13">
        <f>IF(AND(ISNUMBER(E2300),E2300&gt;0,ISNUMBER(F2300)),R2300*(F2300/E2300-1)*(1-'Start Here'!$B$16),0)</f>
        <v>0</v>
      </c>
      <c r="T2300" s="17">
        <f>IF(AND(M2300="Ready",OR(I2300="Approve proposed",AND(I2300="Use my price",AND(ISNUMBER(J2300),J2300&gt;0))),ISNUMBER(L2300),E2300&gt;0),R2300*(L2300/E2300-1)*(1-'Start Here'!$B$16),0)</f>
        <v>0</v>
      </c>
      <c r="U2300" t="str" s="6">
        <v>Missing local vendor; Local and Local Line prices differ</v>
      </c>
      <c r="V2300" t="str" s="21">
        <v>Yes</v>
      </c>
      <c r="W2300" t="str" s="21">
        <v>No</v>
      </c>
      <c r="X2300" s="22">
        <v>0</v>
      </c>
      <c r="Y2300" s="18">
        <v>4</v>
      </c>
      <c r="AB2300" t="str" s="6">
        <v>2026-10-01 10:41:27 UTC</v>
      </c>
      <c r="AC2300" t="str" s="6">
        <v>Local Line cache</v>
      </c>
      <c r="AD2300" s="23">
        <v>1149424</v>
      </c>
      <c r="AE2300" s="23">
        <v>990469</v>
      </c>
      <c r="AF2300" t="str" s="23">
        <v>1149424:990469:guest</v>
      </c>
      <c r="AG2300" t="str" s="23">
        <v>No</v>
      </c>
      <c r="AH2300" t="str" s="23">
        <v>No</v>
      </c>
      <c r="AI2300" s="18">
        <v>0</v>
      </c>
    </row>
    <row r="2301" ht="32" customHeight="1">
      <c r="A2301" t="str" s="7">
        <v>MISSING VENDOR</v>
      </c>
      <c r="B2301" t="str" s="7">
        <v>Polish White Garlic (Dried and Cured)</v>
      </c>
      <c r="C2301" t="str" s="7">
        <v>1/2 lb</v>
      </c>
      <c r="D2301" t="str" s="7">
        <v>SNAP</v>
      </c>
      <c r="E2301" s="12">
        <v>5.6</v>
      </c>
      <c r="F2301" s="13">
        <v>5.6</v>
      </c>
      <c r="G2301" s="13">
        <f>IF(AND(ISNUMBER(E2301),ISNUMBER(F2301)),F2301-E2301,"")</f>
        <v>0</v>
      </c>
      <c r="H2301" s="14">
        <f>IF(AND(ISNUMBER(E2301),E2301&gt;0,ISNUMBER(F2301)),F2301/E2301-1,"")</f>
        <v>0</v>
      </c>
      <c r="I2301" t="str" s="15">
        <v>Keep current</v>
      </c>
      <c r="J2301" s="16"/>
      <c r="K2301" t="str" s="15">
        <v/>
      </c>
      <c r="L2301" s="17">
        <f>IF(AC2301="Local catalog","",IF(AG2301="Yes",IF(ISNUMBER(E2301),E2301,""),IF(I2301="Keep current",IF(ISNUMBER(E2301),E2301,""),IF(AH2301&lt;&gt;"Yes","",IF(I2301="Approve proposed",F2301,IF(AND(I2301="Use my price",AND(ISNUMBER(J2301),J2301&gt;0)),J2301,""))))))</f>
        <v>5.6</v>
      </c>
      <c r="M2301" t="str" s="7">
        <f>IF(AND(AG2301="Yes",OR(I2301="Approve proposed",I2301="Use my price")),"CHECK: protected price kept current",IF(OR(I2301="Unreviewed",I2301=""),"Pending review",IF(I2301="Hold","On hold",IF(I2301="Keep current",IF(ISNUMBER(E2301),"Kept current","CHECK: no confirmed current price"),IF(AH2301&lt;&gt;"Yes","CHECK: source needs review",IF(AND(I2301="Use my price",NOT(AND(ISNUMBER(J2301),J2301&gt;0))),"CHECK: enter a price above zero",IF(NOT(OR(I2301="Approve proposed",I2301="Use my price")),"CHECK: choose a listed decision",IF(OR(NOT(ISNUMBER(L2301)),L2301&lt;=0,NOT(ISNUMBER(Y2301)),Y2301&lt;=0,X2301&gt;=1),"CHECK: price or base unavailable",IF(L2301/(Y2301*(1-X2301))-1&lt;0,"CHECK: price below local base","Ready")))))))))</f>
        <v>Kept current</v>
      </c>
      <c r="N2301" s="18">
        <v>5.6</v>
      </c>
      <c r="O2301" s="19">
        <v>0.4</v>
      </c>
      <c r="P2301" s="14">
        <v>0.4</v>
      </c>
      <c r="Q2301" s="20">
        <f>IF(AND(ISNUMBER(L2301),ISNUMBER(Y2301),Y2301&gt;0,X2301&lt;1),ROUND(L2301/(Y2301*(1-X2301))-1,4),"")</f>
        <v>0.4</v>
      </c>
      <c r="R2301" s="12">
        <v>0</v>
      </c>
      <c r="S2301" s="13">
        <f>IF(AND(ISNUMBER(E2301),E2301&gt;0,ISNUMBER(F2301)),R2301*(F2301/E2301-1)*(1-'Start Here'!$B$16),0)</f>
        <v>0</v>
      </c>
      <c r="T2301" s="17">
        <f>IF(AND(M2301="Ready",OR(I2301="Approve proposed",AND(I2301="Use my price",AND(ISNUMBER(J2301),J2301&gt;0))),ISNUMBER(L2301),E2301&gt;0),R2301*(L2301/E2301-1)*(1-'Start Here'!$B$16),0)</f>
        <v>0</v>
      </c>
      <c r="U2301" t="str" s="6">
        <v>SNAP: preserve existing selling price; Missing local vendor</v>
      </c>
      <c r="V2301" t="str" s="21">
        <v>Yes</v>
      </c>
      <c r="W2301" t="str" s="21">
        <v>No</v>
      </c>
      <c r="X2301" s="22">
        <v>0</v>
      </c>
      <c r="Y2301" s="18">
        <v>4</v>
      </c>
      <c r="AB2301" t="str" s="6">
        <v>2026-10-01 10:41:27 UTC</v>
      </c>
      <c r="AC2301" t="str" s="6">
        <v>Local Line cache</v>
      </c>
      <c r="AD2301" s="23">
        <v>1149424</v>
      </c>
      <c r="AE2301" s="23">
        <v>990469</v>
      </c>
      <c r="AF2301" t="str" s="23">
        <v>1149424:990469:snap</v>
      </c>
      <c r="AG2301" t="str" s="23">
        <v>Yes</v>
      </c>
      <c r="AH2301" t="str" s="23">
        <v>No</v>
      </c>
      <c r="AI2301" s="18">
        <v>0</v>
      </c>
    </row>
    <row r="2302" ht="32" customHeight="1">
      <c r="A2302" t="str" s="7">
        <v>MISSING VENDOR</v>
      </c>
      <c r="B2302" t="str" s="7">
        <v>Red Butter-head Little Gem Lettuce</v>
      </c>
      <c r="C2302" t="str" s="7">
        <v>each</v>
      </c>
      <c r="D2302" t="str" s="7">
        <v>Herd Share Members</v>
      </c>
      <c r="E2302" s="12">
        <v>1.88</v>
      </c>
      <c r="F2302" s="13">
        <v>1.88</v>
      </c>
      <c r="G2302" s="13">
        <f>IF(AND(ISNUMBER(E2302),ISNUMBER(F2302)),F2302-E2302,"")</f>
        <v>0</v>
      </c>
      <c r="H2302" s="14">
        <f>IF(AND(ISNUMBER(E2302),E2302&gt;0,ISNUMBER(F2302)),F2302/E2302-1,"")</f>
        <v>0</v>
      </c>
      <c r="I2302" t="str" s="15">
        <v>Hold</v>
      </c>
      <c r="J2302" s="16"/>
      <c r="K2302" t="str" s="15">
        <v/>
      </c>
      <c r="L2302" s="17" t="str">
        <f>IF(AC2302="Local catalog","",IF(AG2302="Yes",IF(ISNUMBER(E2302),E2302,""),IF(I2302="Keep current",IF(ISNUMBER(E2302),E2302,""),IF(AH2302&lt;&gt;"Yes","",IF(I2302="Approve proposed",F2302,IF(AND(I2302="Use my price",AND(ISNUMBER(J2302),J2302&gt;0)),J2302,""))))))</f>
        <v/>
      </c>
      <c r="M2302" t="str" s="7">
        <f>IF(AND(AG2302="Yes",OR(I2302="Approve proposed",I2302="Use my price")),"CHECK: protected price kept current",IF(OR(I2302="Unreviewed",I2302=""),"Pending review",IF(I2302="Hold","On hold",IF(I2302="Keep current",IF(ISNUMBER(E2302),"Kept current","CHECK: no confirmed current price"),IF(AH2302&lt;&gt;"Yes","CHECK: source needs review",IF(AND(I2302="Use my price",NOT(AND(ISNUMBER(J2302),J2302&gt;0))),"CHECK: enter a price above zero",IF(NOT(OR(I2302="Approve proposed",I2302="Use my price")),"CHECK: choose a listed decision",IF(OR(NOT(ISNUMBER(L2302)),L2302&lt;=0,NOT(ISNUMBER(Y2302)),Y2302&lt;=0,X2302&gt;=1),"CHECK: price or base unavailable",IF(L2302/(Y2302*(1-X2302))-1&lt;0,"CHECK: price below local base","Ready")))))))))</f>
        <v>On hold</v>
      </c>
      <c r="N2302" s="18">
        <v>1.96</v>
      </c>
      <c r="O2302" s="19">
        <v>0.4</v>
      </c>
      <c r="P2302" s="14">
        <v>0.3429</v>
      </c>
      <c r="Q2302" s="20" t="str">
        <f>IF(AND(ISNUMBER(L2302),ISNUMBER(Y2302),Y2302&gt;0,X2302&lt;1),ROUND(L2302/(Y2302*(1-X2302))-1,4),"")</f>
        <v/>
      </c>
      <c r="R2302" s="12">
        <v>0</v>
      </c>
      <c r="S2302" s="13">
        <f>IF(AND(ISNUMBER(E2302),E2302&gt;0,ISNUMBER(F2302)),R2302*(F2302/E2302-1)*(1-'Start Here'!$B$16),0)</f>
        <v>0</v>
      </c>
      <c r="T2302" s="17">
        <f>IF(AND(M2302="Ready",OR(I2302="Approve proposed",AND(I2302="Use my price",AND(ISNUMBER(J2302),J2302&gt;0))),ISNUMBER(L2302),E2302&gt;0),R2302*(L2302/E2302-1)*(1-'Start Here'!$B$16),0)</f>
        <v>0</v>
      </c>
      <c r="U2302" t="str" s="6">
        <v>Missing local vendor; Local and Local Line prices differ; Currently hidden; do not activate automatically</v>
      </c>
      <c r="V2302" t="str" s="21">
        <v>No</v>
      </c>
      <c r="W2302" t="str" s="21">
        <v>No</v>
      </c>
      <c r="X2302" s="22">
        <v>0</v>
      </c>
      <c r="Y2302" s="18">
        <v>1.4</v>
      </c>
      <c r="AB2302" t="str" s="6">
        <v>2026-10-01 10:41:27 UTC</v>
      </c>
      <c r="AC2302" t="str" s="6">
        <v>Local Line cache</v>
      </c>
      <c r="AD2302" s="23">
        <v>805962</v>
      </c>
      <c r="AE2302" s="23">
        <v>527022</v>
      </c>
      <c r="AF2302" t="str" s="23">
        <v>805962:527022:herdShare</v>
      </c>
      <c r="AG2302" t="str" s="23">
        <v>No</v>
      </c>
      <c r="AH2302" t="str" s="23">
        <v>No</v>
      </c>
      <c r="AI2302" s="18">
        <v>0</v>
      </c>
    </row>
    <row r="2303" ht="32" customHeight="1">
      <c r="A2303" t="str" s="7">
        <v>MISSING VENDOR</v>
      </c>
      <c r="B2303" t="str" s="7">
        <v>Red Butter-head Little Gem Lettuce</v>
      </c>
      <c r="C2303" t="str" s="7">
        <v>each</v>
      </c>
      <c r="D2303" t="str" s="7">
        <v>CSA Members</v>
      </c>
      <c r="E2303" s="12">
        <v>1.88</v>
      </c>
      <c r="F2303" s="13">
        <v>1.88</v>
      </c>
      <c r="G2303" s="13">
        <f>IF(AND(ISNUMBER(E2303),ISNUMBER(F2303)),F2303-E2303,"")</f>
        <v>0</v>
      </c>
      <c r="H2303" s="14">
        <f>IF(AND(ISNUMBER(E2303),E2303&gt;0,ISNUMBER(F2303)),F2303/E2303-1,"")</f>
        <v>0</v>
      </c>
      <c r="I2303" t="str" s="15">
        <v>Hold</v>
      </c>
      <c r="J2303" s="16"/>
      <c r="K2303" t="str" s="15">
        <v/>
      </c>
      <c r="L2303" s="17" t="str">
        <f>IF(AC2303="Local catalog","",IF(AG2303="Yes",IF(ISNUMBER(E2303),E2303,""),IF(I2303="Keep current",IF(ISNUMBER(E2303),E2303,""),IF(AH2303&lt;&gt;"Yes","",IF(I2303="Approve proposed",F2303,IF(AND(I2303="Use my price",AND(ISNUMBER(J2303),J2303&gt;0)),J2303,""))))))</f>
        <v/>
      </c>
      <c r="M2303" t="str" s="7">
        <f>IF(AND(AG2303="Yes",OR(I2303="Approve proposed",I2303="Use my price")),"CHECK: protected price kept current",IF(OR(I2303="Unreviewed",I2303=""),"Pending review",IF(I2303="Hold","On hold",IF(I2303="Keep current",IF(ISNUMBER(E2303),"Kept current","CHECK: no confirmed current price"),IF(AH2303&lt;&gt;"Yes","CHECK: source needs review",IF(AND(I2303="Use my price",NOT(AND(ISNUMBER(J2303),J2303&gt;0))),"CHECK: enter a price above zero",IF(NOT(OR(I2303="Approve proposed",I2303="Use my price")),"CHECK: choose a listed decision",IF(OR(NOT(ISNUMBER(L2303)),L2303&lt;=0,NOT(ISNUMBER(Y2303)),Y2303&lt;=0,X2303&gt;=1),"CHECK: price or base unavailable",IF(L2303/(Y2303*(1-X2303))-1&lt;0,"CHECK: price below local base","Ready")))))))))</f>
        <v>On hold</v>
      </c>
      <c r="N2303" s="18">
        <v>1.96</v>
      </c>
      <c r="O2303" s="19">
        <v>0.4</v>
      </c>
      <c r="P2303" s="14">
        <v>0.3429</v>
      </c>
      <c r="Q2303" s="20" t="str">
        <f>IF(AND(ISNUMBER(L2303),ISNUMBER(Y2303),Y2303&gt;0,X2303&lt;1),ROUND(L2303/(Y2303*(1-X2303))-1,4),"")</f>
        <v/>
      </c>
      <c r="R2303" s="12">
        <v>0</v>
      </c>
      <c r="S2303" s="13">
        <f>IF(AND(ISNUMBER(E2303),E2303&gt;0,ISNUMBER(F2303)),R2303*(F2303/E2303-1)*(1-'Start Here'!$B$16),0)</f>
        <v>0</v>
      </c>
      <c r="T2303" s="17">
        <f>IF(AND(M2303="Ready",OR(I2303="Approve proposed",AND(I2303="Use my price",AND(ISNUMBER(J2303),J2303&gt;0))),ISNUMBER(L2303),E2303&gt;0),R2303*(L2303/E2303-1)*(1-'Start Here'!$B$16),0)</f>
        <v>0</v>
      </c>
      <c r="U2303" t="str" s="6">
        <v>Missing local vendor; Local and Local Line prices differ; Currently hidden; do not activate automatically</v>
      </c>
      <c r="V2303" t="str" s="21">
        <v>No</v>
      </c>
      <c r="W2303" t="str" s="21">
        <v>No</v>
      </c>
      <c r="X2303" s="22">
        <v>0</v>
      </c>
      <c r="Y2303" s="18">
        <v>1.4</v>
      </c>
      <c r="AB2303" t="str" s="6">
        <v>2026-10-01 10:41:27 UTC</v>
      </c>
      <c r="AC2303" t="str" s="6">
        <v>Local Line cache</v>
      </c>
      <c r="AD2303" s="23">
        <v>805962</v>
      </c>
      <c r="AE2303" s="23">
        <v>527022</v>
      </c>
      <c r="AF2303" t="str" s="23">
        <v>805962:527022:member</v>
      </c>
      <c r="AG2303" t="str" s="23">
        <v>No</v>
      </c>
      <c r="AH2303" t="str" s="23">
        <v>No</v>
      </c>
      <c r="AI2303" s="18">
        <v>0</v>
      </c>
    </row>
    <row r="2304" ht="32" customHeight="1">
      <c r="A2304" t="str" s="7">
        <v>MISSING VENDOR</v>
      </c>
      <c r="B2304" t="str" s="7">
        <v>Red Butter-head Little Gem Lettuce</v>
      </c>
      <c r="C2304" t="str" s="7">
        <v>each</v>
      </c>
      <c r="D2304" t="str" s="7">
        <v>Guest Basket</v>
      </c>
      <c r="E2304" s="12">
        <v>1.96</v>
      </c>
      <c r="F2304" s="13">
        <v>1.96</v>
      </c>
      <c r="G2304" s="13">
        <f>IF(AND(ISNUMBER(E2304),ISNUMBER(F2304)),F2304-E2304,"")</f>
        <v>0</v>
      </c>
      <c r="H2304" s="14">
        <f>IF(AND(ISNUMBER(E2304),E2304&gt;0,ISNUMBER(F2304)),F2304/E2304-1,"")</f>
        <v>0</v>
      </c>
      <c r="I2304" t="str" s="15">
        <v>Hold</v>
      </c>
      <c r="J2304" s="16"/>
      <c r="K2304" t="str" s="15">
        <v/>
      </c>
      <c r="L2304" s="17" t="str">
        <f>IF(AC2304="Local catalog","",IF(AG2304="Yes",IF(ISNUMBER(E2304),E2304,""),IF(I2304="Keep current",IF(ISNUMBER(E2304),E2304,""),IF(AH2304&lt;&gt;"Yes","",IF(I2304="Approve proposed",F2304,IF(AND(I2304="Use my price",AND(ISNUMBER(J2304),J2304&gt;0)),J2304,""))))))</f>
        <v/>
      </c>
      <c r="M2304" t="str" s="7">
        <f>IF(AND(AG2304="Yes",OR(I2304="Approve proposed",I2304="Use my price")),"CHECK: protected price kept current",IF(OR(I2304="Unreviewed",I2304=""),"Pending review",IF(I2304="Hold","On hold",IF(I2304="Keep current",IF(ISNUMBER(E2304),"Kept current","CHECK: no confirmed current price"),IF(AH2304&lt;&gt;"Yes","CHECK: source needs review",IF(AND(I2304="Use my price",NOT(AND(ISNUMBER(J2304),J2304&gt;0))),"CHECK: enter a price above zero",IF(NOT(OR(I2304="Approve proposed",I2304="Use my price")),"CHECK: choose a listed decision",IF(OR(NOT(ISNUMBER(L2304)),L2304&lt;=0,NOT(ISNUMBER(Y2304)),Y2304&lt;=0,X2304&gt;=1),"CHECK: price or base unavailable",IF(L2304/(Y2304*(1-X2304))-1&lt;0,"CHECK: price below local base","Ready")))))))))</f>
        <v>On hold</v>
      </c>
      <c r="N2304" s="18">
        <v>2.17</v>
      </c>
      <c r="O2304" s="19">
        <v>0.55</v>
      </c>
      <c r="P2304" s="14">
        <v>0.4</v>
      </c>
      <c r="Q2304" s="20" t="str">
        <f>IF(AND(ISNUMBER(L2304),ISNUMBER(Y2304),Y2304&gt;0,X2304&lt;1),ROUND(L2304/(Y2304*(1-X2304))-1,4),"")</f>
        <v/>
      </c>
      <c r="R2304" s="12">
        <v>0</v>
      </c>
      <c r="S2304" s="13">
        <f>IF(AND(ISNUMBER(E2304),E2304&gt;0,ISNUMBER(F2304)),R2304*(F2304/E2304-1)*(1-'Start Here'!$B$16),0)</f>
        <v>0</v>
      </c>
      <c r="T2304" s="17">
        <f>IF(AND(M2304="Ready",OR(I2304="Approve proposed",AND(I2304="Use my price",AND(ISNUMBER(J2304),J2304&gt;0))),ISNUMBER(L2304),E2304&gt;0),R2304*(L2304/E2304-1)*(1-'Start Here'!$B$16),0)</f>
        <v>0</v>
      </c>
      <c r="U2304" t="str" s="6">
        <v>Missing local vendor; Local and Local Line prices differ; Currently hidden; do not activate automatically</v>
      </c>
      <c r="V2304" t="str" s="21">
        <v>No</v>
      </c>
      <c r="W2304" t="str" s="21">
        <v>No</v>
      </c>
      <c r="X2304" s="22">
        <v>0</v>
      </c>
      <c r="Y2304" s="18">
        <v>1.4</v>
      </c>
      <c r="AB2304" t="str" s="6">
        <v>2026-10-01 10:41:27 UTC</v>
      </c>
      <c r="AC2304" t="str" s="6">
        <v>Local Line cache</v>
      </c>
      <c r="AD2304" s="23">
        <v>805962</v>
      </c>
      <c r="AE2304" s="23">
        <v>527022</v>
      </c>
      <c r="AF2304" t="str" s="23">
        <v>805962:527022:guest</v>
      </c>
      <c r="AG2304" t="str" s="23">
        <v>No</v>
      </c>
      <c r="AH2304" t="str" s="23">
        <v>No</v>
      </c>
      <c r="AI2304" s="18">
        <v>0</v>
      </c>
    </row>
    <row r="2305" ht="32" customHeight="1">
      <c r="A2305" t="str" s="7">
        <v>MISSING VENDOR</v>
      </c>
      <c r="B2305" t="str" s="7">
        <v>Red Butter-head Little Gem Lettuce</v>
      </c>
      <c r="C2305" t="str" s="7">
        <v>each</v>
      </c>
      <c r="D2305" t="str" s="7">
        <v>SNAP</v>
      </c>
      <c r="E2305" s="12">
        <v>1.88</v>
      </c>
      <c r="F2305" s="13">
        <v>1.88</v>
      </c>
      <c r="G2305" s="13">
        <f>IF(AND(ISNUMBER(E2305),ISNUMBER(F2305)),F2305-E2305,"")</f>
        <v>0</v>
      </c>
      <c r="H2305" s="14">
        <f>IF(AND(ISNUMBER(E2305),E2305&gt;0,ISNUMBER(F2305)),F2305/E2305-1,"")</f>
        <v>0</v>
      </c>
      <c r="I2305" t="str" s="15">
        <v>Keep current</v>
      </c>
      <c r="J2305" s="16"/>
      <c r="K2305" t="str" s="15">
        <v/>
      </c>
      <c r="L2305" s="17">
        <f>IF(AC2305="Local catalog","",IF(AG2305="Yes",IF(ISNUMBER(E2305),E2305,""),IF(I2305="Keep current",IF(ISNUMBER(E2305),E2305,""),IF(AH2305&lt;&gt;"Yes","",IF(I2305="Approve proposed",F2305,IF(AND(I2305="Use my price",AND(ISNUMBER(J2305),J2305&gt;0)),J2305,""))))))</f>
        <v>1.88</v>
      </c>
      <c r="M2305" t="str" s="7">
        <f>IF(AND(AG2305="Yes",OR(I2305="Approve proposed",I2305="Use my price")),"CHECK: protected price kept current",IF(OR(I2305="Unreviewed",I2305=""),"Pending review",IF(I2305="Hold","On hold",IF(I2305="Keep current",IF(ISNUMBER(E2305),"Kept current","CHECK: no confirmed current price"),IF(AH2305&lt;&gt;"Yes","CHECK: source needs review",IF(AND(I2305="Use my price",NOT(AND(ISNUMBER(J2305),J2305&gt;0))),"CHECK: enter a price above zero",IF(NOT(OR(I2305="Approve proposed",I2305="Use my price")),"CHECK: choose a listed decision",IF(OR(NOT(ISNUMBER(L2305)),L2305&lt;=0,NOT(ISNUMBER(Y2305)),Y2305&lt;=0,X2305&gt;=1),"CHECK: price or base unavailable",IF(L2305/(Y2305*(1-X2305))-1&lt;0,"CHECK: price below local base","Ready")))))))))</f>
        <v>Kept current</v>
      </c>
      <c r="N2305" s="18">
        <v>1.96</v>
      </c>
      <c r="O2305" s="19">
        <v>0.4</v>
      </c>
      <c r="P2305" s="14">
        <v>0.3429</v>
      </c>
      <c r="Q2305" s="20">
        <f>IF(AND(ISNUMBER(L2305),ISNUMBER(Y2305),Y2305&gt;0,X2305&lt;1),ROUND(L2305/(Y2305*(1-X2305))-1,4),"")</f>
        <v>0.3429</v>
      </c>
      <c r="R2305" s="12">
        <v>0</v>
      </c>
      <c r="S2305" s="13">
        <f>IF(AND(ISNUMBER(E2305),E2305&gt;0,ISNUMBER(F2305)),R2305*(F2305/E2305-1)*(1-'Start Here'!$B$16),0)</f>
        <v>0</v>
      </c>
      <c r="T2305" s="17">
        <f>IF(AND(M2305="Ready",OR(I2305="Approve proposed",AND(I2305="Use my price",AND(ISNUMBER(J2305),J2305&gt;0))),ISNUMBER(L2305),E2305&gt;0),R2305*(L2305/E2305-1)*(1-'Start Here'!$B$16),0)</f>
        <v>0</v>
      </c>
      <c r="U2305" t="str" s="6">
        <v>SNAP: preserve existing selling price; Missing local vendor; Local and Local Line prices differ; Currently hidden; do not activate automatically</v>
      </c>
      <c r="V2305" t="str" s="21">
        <v>No</v>
      </c>
      <c r="W2305" t="str" s="21">
        <v>No</v>
      </c>
      <c r="X2305" s="22">
        <v>0</v>
      </c>
      <c r="Y2305" s="18">
        <v>1.4</v>
      </c>
      <c r="AB2305" t="str" s="6">
        <v>2026-10-01 10:41:27 UTC</v>
      </c>
      <c r="AC2305" t="str" s="6">
        <v>Local Line cache</v>
      </c>
      <c r="AD2305" s="23">
        <v>805962</v>
      </c>
      <c r="AE2305" s="23">
        <v>527022</v>
      </c>
      <c r="AF2305" t="str" s="23">
        <v>805962:527022:snap</v>
      </c>
      <c r="AG2305" t="str" s="23">
        <v>Yes</v>
      </c>
      <c r="AH2305" t="str" s="23">
        <v>No</v>
      </c>
      <c r="AI2305" s="18">
        <v>0</v>
      </c>
    </row>
    <row r="2306" ht="32" customHeight="1">
      <c r="A2306" t="str" s="7">
        <v>MISSING VENDOR</v>
      </c>
      <c r="B2306" t="str" s="7">
        <v>Red Butterhead Lettuce</v>
      </c>
      <c r="C2306" t="str" s="7">
        <v>each</v>
      </c>
      <c r="D2306" t="str" s="7">
        <v>Herd Share Members</v>
      </c>
      <c r="E2306" s="12">
        <v>3.15</v>
      </c>
      <c r="F2306" s="13">
        <v>3.15</v>
      </c>
      <c r="G2306" s="13">
        <f>IF(AND(ISNUMBER(E2306),ISNUMBER(F2306)),F2306-E2306,"")</f>
        <v>0</v>
      </c>
      <c r="H2306" s="14">
        <f>IF(AND(ISNUMBER(E2306),E2306&gt;0,ISNUMBER(F2306)),F2306/E2306-1,"")</f>
        <v>0</v>
      </c>
      <c r="I2306" t="str" s="15">
        <v>Hold</v>
      </c>
      <c r="J2306" s="16"/>
      <c r="K2306" t="str" s="15">
        <v/>
      </c>
      <c r="L2306" s="17" t="str">
        <f>IF(AC2306="Local catalog","",IF(AG2306="Yes",IF(ISNUMBER(E2306),E2306,""),IF(I2306="Keep current",IF(ISNUMBER(E2306),E2306,""),IF(AH2306&lt;&gt;"Yes","",IF(I2306="Approve proposed",F2306,IF(AND(I2306="Use my price",AND(ISNUMBER(J2306),J2306&gt;0)),J2306,""))))))</f>
        <v/>
      </c>
      <c r="M2306" t="str" s="7">
        <f>IF(AND(AG2306="Yes",OR(I2306="Approve proposed",I2306="Use my price")),"CHECK: protected price kept current",IF(OR(I2306="Unreviewed",I2306=""),"Pending review",IF(I2306="Hold","On hold",IF(I2306="Keep current",IF(ISNUMBER(E2306),"Kept current","CHECK: no confirmed current price"),IF(AH2306&lt;&gt;"Yes","CHECK: source needs review",IF(AND(I2306="Use my price",NOT(AND(ISNUMBER(J2306),J2306&gt;0))),"CHECK: enter a price above zero",IF(NOT(OR(I2306="Approve proposed",I2306="Use my price")),"CHECK: choose a listed decision",IF(OR(NOT(ISNUMBER(L2306)),L2306&lt;=0,NOT(ISNUMBER(Y2306)),Y2306&lt;=0,X2306&gt;=1),"CHECK: price or base unavailable",IF(L2306/(Y2306*(1-X2306))-1&lt;0,"CHECK: price below local base","Ready")))))))))</f>
        <v>On hold</v>
      </c>
      <c r="N2306" s="18">
        <v>3.15</v>
      </c>
      <c r="O2306" s="19">
        <v>0.4</v>
      </c>
      <c r="P2306" s="14">
        <v>0.4</v>
      </c>
      <c r="Q2306" s="20" t="str">
        <f>IF(AND(ISNUMBER(L2306),ISNUMBER(Y2306),Y2306&gt;0,X2306&lt;1),ROUND(L2306/(Y2306*(1-X2306))-1,4),"")</f>
        <v/>
      </c>
      <c r="R2306" s="12">
        <v>0</v>
      </c>
      <c r="S2306" s="13">
        <f>IF(AND(ISNUMBER(E2306),E2306&gt;0,ISNUMBER(F2306)),R2306*(F2306/E2306-1)*(1-'Start Here'!$B$16),0)</f>
        <v>0</v>
      </c>
      <c r="T2306" s="17">
        <f>IF(AND(M2306="Ready",OR(I2306="Approve proposed",AND(I2306="Use my price",AND(ISNUMBER(J2306),J2306&gt;0))),ISNUMBER(L2306),E2306&gt;0),R2306*(L2306/E2306-1)*(1-'Start Here'!$B$16),0)</f>
        <v>0</v>
      </c>
      <c r="U2306" t="str" s="6">
        <v>Missing local vendor; Currently hidden; do not activate automatically</v>
      </c>
      <c r="V2306" t="str" s="21">
        <v>No</v>
      </c>
      <c r="W2306" t="str" s="21">
        <v>No</v>
      </c>
      <c r="X2306" s="22">
        <v>0</v>
      </c>
      <c r="Y2306" s="18">
        <v>2.25</v>
      </c>
      <c r="AB2306" t="str" s="6">
        <v>2026-10-01 10:41:27 UTC</v>
      </c>
      <c r="AC2306" t="str" s="6">
        <v>Local Line cache</v>
      </c>
      <c r="AD2306" s="23">
        <v>1144340</v>
      </c>
      <c r="AE2306" s="23">
        <v>983565</v>
      </c>
      <c r="AF2306" t="str" s="23">
        <v>1144340:983565:herdShare</v>
      </c>
      <c r="AG2306" t="str" s="23">
        <v>No</v>
      </c>
      <c r="AH2306" t="str" s="23">
        <v>No</v>
      </c>
      <c r="AI2306" s="18">
        <v>0</v>
      </c>
    </row>
    <row r="2307" ht="32" customHeight="1">
      <c r="A2307" t="str" s="7">
        <v>MISSING VENDOR</v>
      </c>
      <c r="B2307" t="str" s="7">
        <v>Red Butterhead Lettuce</v>
      </c>
      <c r="C2307" t="str" s="7">
        <v>each</v>
      </c>
      <c r="D2307" t="str" s="7">
        <v>CSA Members</v>
      </c>
      <c r="E2307" s="12">
        <v>3.15</v>
      </c>
      <c r="F2307" s="13">
        <v>3.15</v>
      </c>
      <c r="G2307" s="13">
        <f>IF(AND(ISNUMBER(E2307),ISNUMBER(F2307)),F2307-E2307,"")</f>
        <v>0</v>
      </c>
      <c r="H2307" s="14">
        <f>IF(AND(ISNUMBER(E2307),E2307&gt;0,ISNUMBER(F2307)),F2307/E2307-1,"")</f>
        <v>0</v>
      </c>
      <c r="I2307" t="str" s="15">
        <v>Hold</v>
      </c>
      <c r="J2307" s="16"/>
      <c r="K2307" t="str" s="15">
        <v/>
      </c>
      <c r="L2307" s="17" t="str">
        <f>IF(AC2307="Local catalog","",IF(AG2307="Yes",IF(ISNUMBER(E2307),E2307,""),IF(I2307="Keep current",IF(ISNUMBER(E2307),E2307,""),IF(AH2307&lt;&gt;"Yes","",IF(I2307="Approve proposed",F2307,IF(AND(I2307="Use my price",AND(ISNUMBER(J2307),J2307&gt;0)),J2307,""))))))</f>
        <v/>
      </c>
      <c r="M2307" t="str" s="7">
        <f>IF(AND(AG2307="Yes",OR(I2307="Approve proposed",I2307="Use my price")),"CHECK: protected price kept current",IF(OR(I2307="Unreviewed",I2307=""),"Pending review",IF(I2307="Hold","On hold",IF(I2307="Keep current",IF(ISNUMBER(E2307),"Kept current","CHECK: no confirmed current price"),IF(AH2307&lt;&gt;"Yes","CHECK: source needs review",IF(AND(I2307="Use my price",NOT(AND(ISNUMBER(J2307),J2307&gt;0))),"CHECK: enter a price above zero",IF(NOT(OR(I2307="Approve proposed",I2307="Use my price")),"CHECK: choose a listed decision",IF(OR(NOT(ISNUMBER(L2307)),L2307&lt;=0,NOT(ISNUMBER(Y2307)),Y2307&lt;=0,X2307&gt;=1),"CHECK: price or base unavailable",IF(L2307/(Y2307*(1-X2307))-1&lt;0,"CHECK: price below local base","Ready")))))))))</f>
        <v>On hold</v>
      </c>
      <c r="N2307" s="18">
        <v>3.15</v>
      </c>
      <c r="O2307" s="19">
        <v>0.4</v>
      </c>
      <c r="P2307" s="14">
        <v>0.4</v>
      </c>
      <c r="Q2307" s="20" t="str">
        <f>IF(AND(ISNUMBER(L2307),ISNUMBER(Y2307),Y2307&gt;0,X2307&lt;1),ROUND(L2307/(Y2307*(1-X2307))-1,4),"")</f>
        <v/>
      </c>
      <c r="R2307" s="12">
        <v>0</v>
      </c>
      <c r="S2307" s="13">
        <f>IF(AND(ISNUMBER(E2307),E2307&gt;0,ISNUMBER(F2307)),R2307*(F2307/E2307-1)*(1-'Start Here'!$B$16),0)</f>
        <v>0</v>
      </c>
      <c r="T2307" s="17">
        <f>IF(AND(M2307="Ready",OR(I2307="Approve proposed",AND(I2307="Use my price",AND(ISNUMBER(J2307),J2307&gt;0))),ISNUMBER(L2307),E2307&gt;0),R2307*(L2307/E2307-1)*(1-'Start Here'!$B$16),0)</f>
        <v>0</v>
      </c>
      <c r="U2307" t="str" s="6">
        <v>Missing local vendor; Currently hidden; do not activate automatically</v>
      </c>
      <c r="V2307" t="str" s="21">
        <v>No</v>
      </c>
      <c r="W2307" t="str" s="21">
        <v>No</v>
      </c>
      <c r="X2307" s="22">
        <v>0</v>
      </c>
      <c r="Y2307" s="18">
        <v>2.25</v>
      </c>
      <c r="AB2307" t="str" s="6">
        <v>2026-10-01 10:41:27 UTC</v>
      </c>
      <c r="AC2307" t="str" s="6">
        <v>Local Line cache</v>
      </c>
      <c r="AD2307" s="23">
        <v>1144340</v>
      </c>
      <c r="AE2307" s="23">
        <v>983565</v>
      </c>
      <c r="AF2307" t="str" s="23">
        <v>1144340:983565:member</v>
      </c>
      <c r="AG2307" t="str" s="23">
        <v>No</v>
      </c>
      <c r="AH2307" t="str" s="23">
        <v>No</v>
      </c>
      <c r="AI2307" s="18">
        <v>0</v>
      </c>
    </row>
    <row r="2308" ht="32" customHeight="1">
      <c r="A2308" t="str" s="7">
        <v>MISSING VENDOR</v>
      </c>
      <c r="B2308" t="str" s="7">
        <v>Red Butterhead Lettuce</v>
      </c>
      <c r="C2308" t="str" s="7">
        <v>each</v>
      </c>
      <c r="D2308" t="str" s="7">
        <v>Guest Basket</v>
      </c>
      <c r="E2308" s="12">
        <v>3.15</v>
      </c>
      <c r="F2308" s="13">
        <v>3.15</v>
      </c>
      <c r="G2308" s="13">
        <f>IF(AND(ISNUMBER(E2308),ISNUMBER(F2308)),F2308-E2308,"")</f>
        <v>0</v>
      </c>
      <c r="H2308" s="14">
        <f>IF(AND(ISNUMBER(E2308),E2308&gt;0,ISNUMBER(F2308)),F2308/E2308-1,"")</f>
        <v>0</v>
      </c>
      <c r="I2308" t="str" s="15">
        <v>Hold</v>
      </c>
      <c r="J2308" s="16"/>
      <c r="K2308" t="str" s="15">
        <v/>
      </c>
      <c r="L2308" s="17" t="str">
        <f>IF(AC2308="Local catalog","",IF(AG2308="Yes",IF(ISNUMBER(E2308),E2308,""),IF(I2308="Keep current",IF(ISNUMBER(E2308),E2308,""),IF(AH2308&lt;&gt;"Yes","",IF(I2308="Approve proposed",F2308,IF(AND(I2308="Use my price",AND(ISNUMBER(J2308),J2308&gt;0)),J2308,""))))))</f>
        <v/>
      </c>
      <c r="M2308" t="str" s="7">
        <f>IF(AND(AG2308="Yes",OR(I2308="Approve proposed",I2308="Use my price")),"CHECK: protected price kept current",IF(OR(I2308="Unreviewed",I2308=""),"Pending review",IF(I2308="Hold","On hold",IF(I2308="Keep current",IF(ISNUMBER(E2308),"Kept current","CHECK: no confirmed current price"),IF(AH2308&lt;&gt;"Yes","CHECK: source needs review",IF(AND(I2308="Use my price",NOT(AND(ISNUMBER(J2308),J2308&gt;0))),"CHECK: enter a price above zero",IF(NOT(OR(I2308="Approve proposed",I2308="Use my price")),"CHECK: choose a listed decision",IF(OR(NOT(ISNUMBER(L2308)),L2308&lt;=0,NOT(ISNUMBER(Y2308)),Y2308&lt;=0,X2308&gt;=1),"CHECK: price or base unavailable",IF(L2308/(Y2308*(1-X2308))-1&lt;0,"CHECK: price below local base","Ready")))))))))</f>
        <v>On hold</v>
      </c>
      <c r="N2308" s="18">
        <v>3.49</v>
      </c>
      <c r="O2308" s="19">
        <v>0.55</v>
      </c>
      <c r="P2308" s="14">
        <v>0.4</v>
      </c>
      <c r="Q2308" s="20" t="str">
        <f>IF(AND(ISNUMBER(L2308),ISNUMBER(Y2308),Y2308&gt;0,X2308&lt;1),ROUND(L2308/(Y2308*(1-X2308))-1,4),"")</f>
        <v/>
      </c>
      <c r="R2308" s="12">
        <v>0</v>
      </c>
      <c r="S2308" s="13">
        <f>IF(AND(ISNUMBER(E2308),E2308&gt;0,ISNUMBER(F2308)),R2308*(F2308/E2308-1)*(1-'Start Here'!$B$16),0)</f>
        <v>0</v>
      </c>
      <c r="T2308" s="17">
        <f>IF(AND(M2308="Ready",OR(I2308="Approve proposed",AND(I2308="Use my price",AND(ISNUMBER(J2308),J2308&gt;0))),ISNUMBER(L2308),E2308&gt;0),R2308*(L2308/E2308-1)*(1-'Start Here'!$B$16),0)</f>
        <v>0</v>
      </c>
      <c r="U2308" t="str" s="6">
        <v>Missing local vendor; Local and Local Line prices differ; Currently hidden; do not activate automatically</v>
      </c>
      <c r="V2308" t="str" s="21">
        <v>No</v>
      </c>
      <c r="W2308" t="str" s="21">
        <v>No</v>
      </c>
      <c r="X2308" s="22">
        <v>0</v>
      </c>
      <c r="Y2308" s="18">
        <v>2.25</v>
      </c>
      <c r="AB2308" t="str" s="6">
        <v>2026-10-01 10:41:27 UTC</v>
      </c>
      <c r="AC2308" t="str" s="6">
        <v>Local Line cache</v>
      </c>
      <c r="AD2308" s="23">
        <v>1144340</v>
      </c>
      <c r="AE2308" s="23">
        <v>983565</v>
      </c>
      <c r="AF2308" t="str" s="23">
        <v>1144340:983565:guest</v>
      </c>
      <c r="AG2308" t="str" s="23">
        <v>No</v>
      </c>
      <c r="AH2308" t="str" s="23">
        <v>No</v>
      </c>
      <c r="AI2308" s="18">
        <v>0</v>
      </c>
    </row>
    <row r="2309" ht="32" customHeight="1">
      <c r="A2309" t="str" s="7">
        <v>MISSING VENDOR</v>
      </c>
      <c r="B2309" t="str" s="7">
        <v>Red Butterhead Lettuce</v>
      </c>
      <c r="C2309" t="str" s="7">
        <v>each</v>
      </c>
      <c r="D2309" t="str" s="7">
        <v>SNAP</v>
      </c>
      <c r="E2309" s="12">
        <v>3.15</v>
      </c>
      <c r="F2309" s="13">
        <v>3.15</v>
      </c>
      <c r="G2309" s="13">
        <f>IF(AND(ISNUMBER(E2309),ISNUMBER(F2309)),F2309-E2309,"")</f>
        <v>0</v>
      </c>
      <c r="H2309" s="14">
        <f>IF(AND(ISNUMBER(E2309),E2309&gt;0,ISNUMBER(F2309)),F2309/E2309-1,"")</f>
        <v>0</v>
      </c>
      <c r="I2309" t="str" s="15">
        <v>Keep current</v>
      </c>
      <c r="J2309" s="16"/>
      <c r="K2309" t="str" s="15">
        <v/>
      </c>
      <c r="L2309" s="17">
        <f>IF(AC2309="Local catalog","",IF(AG2309="Yes",IF(ISNUMBER(E2309),E2309,""),IF(I2309="Keep current",IF(ISNUMBER(E2309),E2309,""),IF(AH2309&lt;&gt;"Yes","",IF(I2309="Approve proposed",F2309,IF(AND(I2309="Use my price",AND(ISNUMBER(J2309),J2309&gt;0)),J2309,""))))))</f>
        <v>3.15</v>
      </c>
      <c r="M2309" t="str" s="7">
        <f>IF(AND(AG2309="Yes",OR(I2309="Approve proposed",I2309="Use my price")),"CHECK: protected price kept current",IF(OR(I2309="Unreviewed",I2309=""),"Pending review",IF(I2309="Hold","On hold",IF(I2309="Keep current",IF(ISNUMBER(E2309),"Kept current","CHECK: no confirmed current price"),IF(AH2309&lt;&gt;"Yes","CHECK: source needs review",IF(AND(I2309="Use my price",NOT(AND(ISNUMBER(J2309),J2309&gt;0))),"CHECK: enter a price above zero",IF(NOT(OR(I2309="Approve proposed",I2309="Use my price")),"CHECK: choose a listed decision",IF(OR(NOT(ISNUMBER(L2309)),L2309&lt;=0,NOT(ISNUMBER(Y2309)),Y2309&lt;=0,X2309&gt;=1),"CHECK: price or base unavailable",IF(L2309/(Y2309*(1-X2309))-1&lt;0,"CHECK: price below local base","Ready")))))))))</f>
        <v>Kept current</v>
      </c>
      <c r="N2309" s="18">
        <v>3.15</v>
      </c>
      <c r="O2309" s="19">
        <v>0.4</v>
      </c>
      <c r="P2309" s="14">
        <v>0.4</v>
      </c>
      <c r="Q2309" s="20">
        <f>IF(AND(ISNUMBER(L2309),ISNUMBER(Y2309),Y2309&gt;0,X2309&lt;1),ROUND(L2309/(Y2309*(1-X2309))-1,4),"")</f>
        <v>0.4</v>
      </c>
      <c r="R2309" s="12">
        <v>0</v>
      </c>
      <c r="S2309" s="13">
        <f>IF(AND(ISNUMBER(E2309),E2309&gt;0,ISNUMBER(F2309)),R2309*(F2309/E2309-1)*(1-'Start Here'!$B$16),0)</f>
        <v>0</v>
      </c>
      <c r="T2309" s="17">
        <f>IF(AND(M2309="Ready",OR(I2309="Approve proposed",AND(I2309="Use my price",AND(ISNUMBER(J2309),J2309&gt;0))),ISNUMBER(L2309),E2309&gt;0),R2309*(L2309/E2309-1)*(1-'Start Here'!$B$16),0)</f>
        <v>0</v>
      </c>
      <c r="U2309" t="str" s="6">
        <v>SNAP: preserve existing selling price; Missing local vendor; Currently hidden; do not activate automatically</v>
      </c>
      <c r="V2309" t="str" s="21">
        <v>No</v>
      </c>
      <c r="W2309" t="str" s="21">
        <v>No</v>
      </c>
      <c r="X2309" s="22">
        <v>0</v>
      </c>
      <c r="Y2309" s="18">
        <v>2.25</v>
      </c>
      <c r="AB2309" t="str" s="6">
        <v>2026-10-01 10:41:27 UTC</v>
      </c>
      <c r="AC2309" t="str" s="6">
        <v>Local Line cache</v>
      </c>
      <c r="AD2309" s="23">
        <v>1144340</v>
      </c>
      <c r="AE2309" s="23">
        <v>983565</v>
      </c>
      <c r="AF2309" t="str" s="23">
        <v>1144340:983565:snap</v>
      </c>
      <c r="AG2309" t="str" s="23">
        <v>Yes</v>
      </c>
      <c r="AH2309" t="str" s="23">
        <v>No</v>
      </c>
      <c r="AI2309" s="18">
        <v>0</v>
      </c>
    </row>
    <row r="2310" ht="32" customHeight="1">
      <c r="A2310" t="str" s="7">
        <v>MISSING VENDOR</v>
      </c>
      <c r="B2310" t="str" s="7">
        <v>Satsuma plums</v>
      </c>
      <c r="C2310" t="str" s="7">
        <v>lb</v>
      </c>
      <c r="D2310" t="str" s="7">
        <v>Herd Share Members</v>
      </c>
      <c r="E2310" s="12">
        <v>2.8</v>
      </c>
      <c r="F2310" s="13">
        <v>2.8</v>
      </c>
      <c r="G2310" s="13">
        <f>IF(AND(ISNUMBER(E2310),ISNUMBER(F2310)),F2310-E2310,"")</f>
        <v>0</v>
      </c>
      <c r="H2310" s="14">
        <f>IF(AND(ISNUMBER(E2310),E2310&gt;0,ISNUMBER(F2310)),F2310/E2310-1,"")</f>
        <v>0</v>
      </c>
      <c r="I2310" t="str" s="15">
        <v>Hold</v>
      </c>
      <c r="J2310" s="16"/>
      <c r="K2310" t="str" s="15">
        <v/>
      </c>
      <c r="L2310" s="17" t="str">
        <f>IF(AC2310="Local catalog","",IF(AG2310="Yes",IF(ISNUMBER(E2310),E2310,""),IF(I2310="Keep current",IF(ISNUMBER(E2310),E2310,""),IF(AH2310&lt;&gt;"Yes","",IF(I2310="Approve proposed",F2310,IF(AND(I2310="Use my price",AND(ISNUMBER(J2310),J2310&gt;0)),J2310,""))))))</f>
        <v/>
      </c>
      <c r="M2310" t="str" s="7">
        <f>IF(AND(AG2310="Yes",OR(I2310="Approve proposed",I2310="Use my price")),"CHECK: protected price kept current",IF(OR(I2310="Unreviewed",I2310=""),"Pending review",IF(I2310="Hold","On hold",IF(I2310="Keep current",IF(ISNUMBER(E2310),"Kept current","CHECK: no confirmed current price"),IF(AH2310&lt;&gt;"Yes","CHECK: source needs review",IF(AND(I2310="Use my price",NOT(AND(ISNUMBER(J2310),J2310&gt;0))),"CHECK: enter a price above zero",IF(NOT(OR(I2310="Approve proposed",I2310="Use my price")),"CHECK: choose a listed decision",IF(OR(NOT(ISNUMBER(L2310)),L2310&lt;=0,NOT(ISNUMBER(Y2310)),Y2310&lt;=0,X2310&gt;=1),"CHECK: price or base unavailable",IF(L2310/(Y2310*(1-X2310))-1&lt;0,"CHECK: price below local base","Ready")))))))))</f>
        <v>On hold</v>
      </c>
      <c r="N2310" s="18">
        <v>2.8</v>
      </c>
      <c r="O2310" s="19">
        <v>0.4</v>
      </c>
      <c r="P2310" s="14">
        <v>0.4</v>
      </c>
      <c r="Q2310" s="20" t="str">
        <f>IF(AND(ISNUMBER(L2310),ISNUMBER(Y2310),Y2310&gt;0,X2310&lt;1),ROUND(L2310/(Y2310*(1-X2310))-1,4),"")</f>
        <v/>
      </c>
      <c r="R2310" s="12">
        <v>0</v>
      </c>
      <c r="S2310" s="13">
        <f>IF(AND(ISNUMBER(E2310),E2310&gt;0,ISNUMBER(F2310)),R2310*(F2310/E2310-1)*(1-'Start Here'!$B$16),0)</f>
        <v>0</v>
      </c>
      <c r="T2310" s="17">
        <f>IF(AND(M2310="Ready",OR(I2310="Approve proposed",AND(I2310="Use my price",AND(ISNUMBER(J2310),J2310&gt;0))),ISNUMBER(L2310),E2310&gt;0),R2310*(L2310/E2310-1)*(1-'Start Here'!$B$16),0)</f>
        <v>0</v>
      </c>
      <c r="U2310" t="str" s="6">
        <v>Missing local vendor; Currently hidden; do not activate automatically</v>
      </c>
      <c r="V2310" t="str" s="21">
        <v>No</v>
      </c>
      <c r="W2310" t="str" s="21">
        <v>No</v>
      </c>
      <c r="X2310" s="22">
        <v>0</v>
      </c>
      <c r="Y2310" s="18">
        <v>2</v>
      </c>
      <c r="AB2310" t="str" s="6">
        <v>2026-10-01 10:41:27 UTC</v>
      </c>
      <c r="AC2310" t="str" s="6">
        <v>Local Line cache</v>
      </c>
      <c r="AD2310" s="23">
        <v>1161247</v>
      </c>
      <c r="AE2310" s="23">
        <v>1006819</v>
      </c>
      <c r="AF2310" t="str" s="23">
        <v>1161247:1006819:herdShare</v>
      </c>
      <c r="AG2310" t="str" s="23">
        <v>No</v>
      </c>
      <c r="AH2310" t="str" s="23">
        <v>No</v>
      </c>
      <c r="AI2310" s="18">
        <v>0</v>
      </c>
    </row>
    <row r="2311" ht="32" customHeight="1">
      <c r="A2311" t="str" s="7">
        <v>MISSING VENDOR</v>
      </c>
      <c r="B2311" t="str" s="7">
        <v>Satsuma plums</v>
      </c>
      <c r="C2311" t="str" s="7">
        <v>lb</v>
      </c>
      <c r="D2311" t="str" s="7">
        <v>CSA Members</v>
      </c>
      <c r="E2311" s="12">
        <v>2.8</v>
      </c>
      <c r="F2311" s="13">
        <v>2.8</v>
      </c>
      <c r="G2311" s="13">
        <f>IF(AND(ISNUMBER(E2311),ISNUMBER(F2311)),F2311-E2311,"")</f>
        <v>0</v>
      </c>
      <c r="H2311" s="14">
        <f>IF(AND(ISNUMBER(E2311),E2311&gt;0,ISNUMBER(F2311)),F2311/E2311-1,"")</f>
        <v>0</v>
      </c>
      <c r="I2311" t="str" s="15">
        <v>Hold</v>
      </c>
      <c r="J2311" s="16"/>
      <c r="K2311" t="str" s="15">
        <v/>
      </c>
      <c r="L2311" s="17" t="str">
        <f>IF(AC2311="Local catalog","",IF(AG2311="Yes",IF(ISNUMBER(E2311),E2311,""),IF(I2311="Keep current",IF(ISNUMBER(E2311),E2311,""),IF(AH2311&lt;&gt;"Yes","",IF(I2311="Approve proposed",F2311,IF(AND(I2311="Use my price",AND(ISNUMBER(J2311),J2311&gt;0)),J2311,""))))))</f>
        <v/>
      </c>
      <c r="M2311" t="str" s="7">
        <f>IF(AND(AG2311="Yes",OR(I2311="Approve proposed",I2311="Use my price")),"CHECK: protected price kept current",IF(OR(I2311="Unreviewed",I2311=""),"Pending review",IF(I2311="Hold","On hold",IF(I2311="Keep current",IF(ISNUMBER(E2311),"Kept current","CHECK: no confirmed current price"),IF(AH2311&lt;&gt;"Yes","CHECK: source needs review",IF(AND(I2311="Use my price",NOT(AND(ISNUMBER(J2311),J2311&gt;0))),"CHECK: enter a price above zero",IF(NOT(OR(I2311="Approve proposed",I2311="Use my price")),"CHECK: choose a listed decision",IF(OR(NOT(ISNUMBER(L2311)),L2311&lt;=0,NOT(ISNUMBER(Y2311)),Y2311&lt;=0,X2311&gt;=1),"CHECK: price or base unavailable",IF(L2311/(Y2311*(1-X2311))-1&lt;0,"CHECK: price below local base","Ready")))))))))</f>
        <v>On hold</v>
      </c>
      <c r="N2311" s="18">
        <v>2.8</v>
      </c>
      <c r="O2311" s="19">
        <v>0.4</v>
      </c>
      <c r="P2311" s="14">
        <v>0.4</v>
      </c>
      <c r="Q2311" s="20" t="str">
        <f>IF(AND(ISNUMBER(L2311),ISNUMBER(Y2311),Y2311&gt;0,X2311&lt;1),ROUND(L2311/(Y2311*(1-X2311))-1,4),"")</f>
        <v/>
      </c>
      <c r="R2311" s="12">
        <v>0</v>
      </c>
      <c r="S2311" s="13">
        <f>IF(AND(ISNUMBER(E2311),E2311&gt;0,ISNUMBER(F2311)),R2311*(F2311/E2311-1)*(1-'Start Here'!$B$16),0)</f>
        <v>0</v>
      </c>
      <c r="T2311" s="17">
        <f>IF(AND(M2311="Ready",OR(I2311="Approve proposed",AND(I2311="Use my price",AND(ISNUMBER(J2311),J2311&gt;0))),ISNUMBER(L2311),E2311&gt;0),R2311*(L2311/E2311-1)*(1-'Start Here'!$B$16),0)</f>
        <v>0</v>
      </c>
      <c r="U2311" t="str" s="6">
        <v>Missing local vendor; Currently hidden; do not activate automatically</v>
      </c>
      <c r="V2311" t="str" s="21">
        <v>No</v>
      </c>
      <c r="W2311" t="str" s="21">
        <v>No</v>
      </c>
      <c r="X2311" s="22">
        <v>0</v>
      </c>
      <c r="Y2311" s="18">
        <v>2</v>
      </c>
      <c r="AB2311" t="str" s="6">
        <v>2026-10-01 10:41:27 UTC</v>
      </c>
      <c r="AC2311" t="str" s="6">
        <v>Local Line cache</v>
      </c>
      <c r="AD2311" s="23">
        <v>1161247</v>
      </c>
      <c r="AE2311" s="23">
        <v>1006819</v>
      </c>
      <c r="AF2311" t="str" s="23">
        <v>1161247:1006819:member</v>
      </c>
      <c r="AG2311" t="str" s="23">
        <v>No</v>
      </c>
      <c r="AH2311" t="str" s="23">
        <v>No</v>
      </c>
      <c r="AI2311" s="18">
        <v>0</v>
      </c>
    </row>
    <row r="2312" ht="32" customHeight="1">
      <c r="A2312" t="str" s="7">
        <v>MISSING VENDOR</v>
      </c>
      <c r="B2312" t="str" s="7">
        <v>Satsuma plums</v>
      </c>
      <c r="C2312" t="str" s="7">
        <v>lb</v>
      </c>
      <c r="D2312" t="str" s="7">
        <v>Guest Basket</v>
      </c>
      <c r="E2312" s="12">
        <v>2.8</v>
      </c>
      <c r="F2312" s="13">
        <v>2.8</v>
      </c>
      <c r="G2312" s="13">
        <f>IF(AND(ISNUMBER(E2312),ISNUMBER(F2312)),F2312-E2312,"")</f>
        <v>0</v>
      </c>
      <c r="H2312" s="14">
        <f>IF(AND(ISNUMBER(E2312),E2312&gt;0,ISNUMBER(F2312)),F2312/E2312-1,"")</f>
        <v>0</v>
      </c>
      <c r="I2312" t="str" s="15">
        <v>Hold</v>
      </c>
      <c r="J2312" s="16"/>
      <c r="K2312" t="str" s="15">
        <v/>
      </c>
      <c r="L2312" s="17" t="str">
        <f>IF(AC2312="Local catalog","",IF(AG2312="Yes",IF(ISNUMBER(E2312),E2312,""),IF(I2312="Keep current",IF(ISNUMBER(E2312),E2312,""),IF(AH2312&lt;&gt;"Yes","",IF(I2312="Approve proposed",F2312,IF(AND(I2312="Use my price",AND(ISNUMBER(J2312),J2312&gt;0)),J2312,""))))))</f>
        <v/>
      </c>
      <c r="M2312" t="str" s="7">
        <f>IF(AND(AG2312="Yes",OR(I2312="Approve proposed",I2312="Use my price")),"CHECK: protected price kept current",IF(OR(I2312="Unreviewed",I2312=""),"Pending review",IF(I2312="Hold","On hold",IF(I2312="Keep current",IF(ISNUMBER(E2312),"Kept current","CHECK: no confirmed current price"),IF(AH2312&lt;&gt;"Yes","CHECK: source needs review",IF(AND(I2312="Use my price",NOT(AND(ISNUMBER(J2312),J2312&gt;0))),"CHECK: enter a price above zero",IF(NOT(OR(I2312="Approve proposed",I2312="Use my price")),"CHECK: choose a listed decision",IF(OR(NOT(ISNUMBER(L2312)),L2312&lt;=0,NOT(ISNUMBER(Y2312)),Y2312&lt;=0,X2312&gt;=1),"CHECK: price or base unavailable",IF(L2312/(Y2312*(1-X2312))-1&lt;0,"CHECK: price below local base","Ready")))))))))</f>
        <v>On hold</v>
      </c>
      <c r="N2312" s="18">
        <v>3.1</v>
      </c>
      <c r="O2312" s="19">
        <v>0.55</v>
      </c>
      <c r="P2312" s="14">
        <v>0.4</v>
      </c>
      <c r="Q2312" s="20" t="str">
        <f>IF(AND(ISNUMBER(L2312),ISNUMBER(Y2312),Y2312&gt;0,X2312&lt;1),ROUND(L2312/(Y2312*(1-X2312))-1,4),"")</f>
        <v/>
      </c>
      <c r="R2312" s="12">
        <v>0</v>
      </c>
      <c r="S2312" s="13">
        <f>IF(AND(ISNUMBER(E2312),E2312&gt;0,ISNUMBER(F2312)),R2312*(F2312/E2312-1)*(1-'Start Here'!$B$16),0)</f>
        <v>0</v>
      </c>
      <c r="T2312" s="17">
        <f>IF(AND(M2312="Ready",OR(I2312="Approve proposed",AND(I2312="Use my price",AND(ISNUMBER(J2312),J2312&gt;0))),ISNUMBER(L2312),E2312&gt;0),R2312*(L2312/E2312-1)*(1-'Start Here'!$B$16),0)</f>
        <v>0</v>
      </c>
      <c r="U2312" t="str" s="6">
        <v>Missing local vendor; Local and Local Line prices differ; Currently hidden; do not activate automatically</v>
      </c>
      <c r="V2312" t="str" s="21">
        <v>No</v>
      </c>
      <c r="W2312" t="str" s="21">
        <v>No</v>
      </c>
      <c r="X2312" s="22">
        <v>0</v>
      </c>
      <c r="Y2312" s="18">
        <v>2</v>
      </c>
      <c r="AB2312" t="str" s="6">
        <v>2026-10-01 10:41:27 UTC</v>
      </c>
      <c r="AC2312" t="str" s="6">
        <v>Local Line cache</v>
      </c>
      <c r="AD2312" s="23">
        <v>1161247</v>
      </c>
      <c r="AE2312" s="23">
        <v>1006819</v>
      </c>
      <c r="AF2312" t="str" s="23">
        <v>1161247:1006819:guest</v>
      </c>
      <c r="AG2312" t="str" s="23">
        <v>No</v>
      </c>
      <c r="AH2312" t="str" s="23">
        <v>No</v>
      </c>
      <c r="AI2312" s="18">
        <v>0</v>
      </c>
    </row>
    <row r="2313" ht="32" customHeight="1">
      <c r="A2313" t="str" s="7">
        <v>MISSING VENDOR</v>
      </c>
      <c r="B2313" t="str" s="7">
        <v>Satsuma plums</v>
      </c>
      <c r="C2313" t="str" s="7">
        <v>lb</v>
      </c>
      <c r="D2313" t="str" s="7">
        <v>SNAP</v>
      </c>
      <c r="E2313" s="12">
        <v>2.8</v>
      </c>
      <c r="F2313" s="13">
        <v>2.8</v>
      </c>
      <c r="G2313" s="13">
        <f>IF(AND(ISNUMBER(E2313),ISNUMBER(F2313)),F2313-E2313,"")</f>
        <v>0</v>
      </c>
      <c r="H2313" s="14">
        <f>IF(AND(ISNUMBER(E2313),E2313&gt;0,ISNUMBER(F2313)),F2313/E2313-1,"")</f>
        <v>0</v>
      </c>
      <c r="I2313" t="str" s="15">
        <v>Keep current</v>
      </c>
      <c r="J2313" s="16"/>
      <c r="K2313" t="str" s="15">
        <v/>
      </c>
      <c r="L2313" s="17">
        <f>IF(AC2313="Local catalog","",IF(AG2313="Yes",IF(ISNUMBER(E2313),E2313,""),IF(I2313="Keep current",IF(ISNUMBER(E2313),E2313,""),IF(AH2313&lt;&gt;"Yes","",IF(I2313="Approve proposed",F2313,IF(AND(I2313="Use my price",AND(ISNUMBER(J2313),J2313&gt;0)),J2313,""))))))</f>
        <v>2.8</v>
      </c>
      <c r="M2313" t="str" s="7">
        <f>IF(AND(AG2313="Yes",OR(I2313="Approve proposed",I2313="Use my price")),"CHECK: protected price kept current",IF(OR(I2313="Unreviewed",I2313=""),"Pending review",IF(I2313="Hold","On hold",IF(I2313="Keep current",IF(ISNUMBER(E2313),"Kept current","CHECK: no confirmed current price"),IF(AH2313&lt;&gt;"Yes","CHECK: source needs review",IF(AND(I2313="Use my price",NOT(AND(ISNUMBER(J2313),J2313&gt;0))),"CHECK: enter a price above zero",IF(NOT(OR(I2313="Approve proposed",I2313="Use my price")),"CHECK: choose a listed decision",IF(OR(NOT(ISNUMBER(L2313)),L2313&lt;=0,NOT(ISNUMBER(Y2313)),Y2313&lt;=0,X2313&gt;=1),"CHECK: price or base unavailable",IF(L2313/(Y2313*(1-X2313))-1&lt;0,"CHECK: price below local base","Ready")))))))))</f>
        <v>Kept current</v>
      </c>
      <c r="N2313" s="18">
        <v>2.8</v>
      </c>
      <c r="O2313" s="19">
        <v>0.4</v>
      </c>
      <c r="P2313" s="14">
        <v>0.4</v>
      </c>
      <c r="Q2313" s="20">
        <f>IF(AND(ISNUMBER(L2313),ISNUMBER(Y2313),Y2313&gt;0,X2313&lt;1),ROUND(L2313/(Y2313*(1-X2313))-1,4),"")</f>
        <v>0.4</v>
      </c>
      <c r="R2313" s="12">
        <v>0</v>
      </c>
      <c r="S2313" s="13">
        <f>IF(AND(ISNUMBER(E2313),E2313&gt;0,ISNUMBER(F2313)),R2313*(F2313/E2313-1)*(1-'Start Here'!$B$16),0)</f>
        <v>0</v>
      </c>
      <c r="T2313" s="17">
        <f>IF(AND(M2313="Ready",OR(I2313="Approve proposed",AND(I2313="Use my price",AND(ISNUMBER(J2313),J2313&gt;0))),ISNUMBER(L2313),E2313&gt;0),R2313*(L2313/E2313-1)*(1-'Start Here'!$B$16),0)</f>
        <v>0</v>
      </c>
      <c r="U2313" t="str" s="6">
        <v>SNAP: preserve existing selling price; Missing local vendor; Currently hidden; do not activate automatically</v>
      </c>
      <c r="V2313" t="str" s="21">
        <v>No</v>
      </c>
      <c r="W2313" t="str" s="21">
        <v>No</v>
      </c>
      <c r="X2313" s="22">
        <v>0</v>
      </c>
      <c r="Y2313" s="18">
        <v>2</v>
      </c>
      <c r="AB2313" t="str" s="6">
        <v>2026-10-01 10:41:27 UTC</v>
      </c>
      <c r="AC2313" t="str" s="6">
        <v>Local Line cache</v>
      </c>
      <c r="AD2313" s="23">
        <v>1161247</v>
      </c>
      <c r="AE2313" s="23">
        <v>1006819</v>
      </c>
      <c r="AF2313" t="str" s="23">
        <v>1161247:1006819:snap</v>
      </c>
      <c r="AG2313" t="str" s="23">
        <v>Yes</v>
      </c>
      <c r="AH2313" t="str" s="23">
        <v>No</v>
      </c>
      <c r="AI2313" s="18">
        <v>0</v>
      </c>
    </row>
    <row r="2314" ht="32" customHeight="1">
      <c r="A2314" t="str" s="7">
        <v>MISSING VENDOR</v>
      </c>
      <c r="B2314" t="str" s="7">
        <v>Seckel Pears</v>
      </c>
      <c r="C2314" t="str" s="7">
        <v>lb</v>
      </c>
      <c r="D2314" t="str" s="7">
        <v>Herd Share Members</v>
      </c>
      <c r="E2314" s="12">
        <v>4.2</v>
      </c>
      <c r="F2314" s="13">
        <v>4.2</v>
      </c>
      <c r="G2314" s="13">
        <f>IF(AND(ISNUMBER(E2314),ISNUMBER(F2314)),F2314-E2314,"")</f>
        <v>0</v>
      </c>
      <c r="H2314" s="14">
        <f>IF(AND(ISNUMBER(E2314),E2314&gt;0,ISNUMBER(F2314)),F2314/E2314-1,"")</f>
        <v>0</v>
      </c>
      <c r="I2314" t="str" s="15">
        <v>Hold</v>
      </c>
      <c r="J2314" s="16"/>
      <c r="K2314" t="str" s="15">
        <v/>
      </c>
      <c r="L2314" s="17" t="str">
        <f>IF(AC2314="Local catalog","",IF(AG2314="Yes",IF(ISNUMBER(E2314),E2314,""),IF(I2314="Keep current",IF(ISNUMBER(E2314),E2314,""),IF(AH2314&lt;&gt;"Yes","",IF(I2314="Approve proposed",F2314,IF(AND(I2314="Use my price",AND(ISNUMBER(J2314),J2314&gt;0)),J2314,""))))))</f>
        <v/>
      </c>
      <c r="M2314" t="str" s="7">
        <f>IF(AND(AG2314="Yes",OR(I2314="Approve proposed",I2314="Use my price")),"CHECK: protected price kept current",IF(OR(I2314="Unreviewed",I2314=""),"Pending review",IF(I2314="Hold","On hold",IF(I2314="Keep current",IF(ISNUMBER(E2314),"Kept current","CHECK: no confirmed current price"),IF(AH2314&lt;&gt;"Yes","CHECK: source needs review",IF(AND(I2314="Use my price",NOT(AND(ISNUMBER(J2314),J2314&gt;0))),"CHECK: enter a price above zero",IF(NOT(OR(I2314="Approve proposed",I2314="Use my price")),"CHECK: choose a listed decision",IF(OR(NOT(ISNUMBER(L2314)),L2314&lt;=0,NOT(ISNUMBER(Y2314)),Y2314&lt;=0,X2314&gt;=1),"CHECK: price or base unavailable",IF(L2314/(Y2314*(1-X2314))-1&lt;0,"CHECK: price below local base","Ready")))))))))</f>
        <v>On hold</v>
      </c>
      <c r="N2314" s="18">
        <v>4.2</v>
      </c>
      <c r="O2314" s="19">
        <v>0.4</v>
      </c>
      <c r="P2314" s="14">
        <v>0.4</v>
      </c>
      <c r="Q2314" s="20" t="str">
        <f>IF(AND(ISNUMBER(L2314),ISNUMBER(Y2314),Y2314&gt;0,X2314&lt;1),ROUND(L2314/(Y2314*(1-X2314))-1,4),"")</f>
        <v/>
      </c>
      <c r="R2314" s="12">
        <v>0</v>
      </c>
      <c r="S2314" s="13">
        <f>IF(AND(ISNUMBER(E2314),E2314&gt;0,ISNUMBER(F2314)),R2314*(F2314/E2314-1)*(1-'Start Here'!$B$16),0)</f>
        <v>0</v>
      </c>
      <c r="T2314" s="17">
        <f>IF(AND(M2314="Ready",OR(I2314="Approve proposed",AND(I2314="Use my price",AND(ISNUMBER(J2314),J2314&gt;0))),ISNUMBER(L2314),E2314&gt;0),R2314*(L2314/E2314-1)*(1-'Start Here'!$B$16),0)</f>
        <v>0</v>
      </c>
      <c r="U2314" t="str" s="6">
        <v>Missing local vendor</v>
      </c>
      <c r="V2314" t="str" s="21">
        <v>Yes</v>
      </c>
      <c r="W2314" t="str" s="21">
        <v>No</v>
      </c>
      <c r="X2314" s="22">
        <v>0</v>
      </c>
      <c r="Y2314" s="18">
        <v>3</v>
      </c>
      <c r="AB2314" t="str" s="6">
        <v>2026-10-01 10:41:27 UTC</v>
      </c>
      <c r="AC2314" t="str" s="6">
        <v>Local Line cache</v>
      </c>
      <c r="AD2314" s="23">
        <v>1161246</v>
      </c>
      <c r="AE2314" s="23">
        <v>1006818</v>
      </c>
      <c r="AF2314" t="str" s="23">
        <v>1161246:1006818:herdShare</v>
      </c>
      <c r="AG2314" t="str" s="23">
        <v>No</v>
      </c>
      <c r="AH2314" t="str" s="23">
        <v>No</v>
      </c>
      <c r="AI2314" s="18">
        <v>0</v>
      </c>
    </row>
    <row r="2315" ht="32" customHeight="1">
      <c r="A2315" t="str" s="7">
        <v>MISSING VENDOR</v>
      </c>
      <c r="B2315" t="str" s="7">
        <v>Seckel Pears</v>
      </c>
      <c r="C2315" t="str" s="7">
        <v>lb</v>
      </c>
      <c r="D2315" t="str" s="7">
        <v>CSA Members</v>
      </c>
      <c r="G2315" s="13" t="str">
        <f>IF(AND(ISNUMBER(E2315),ISNUMBER(F2315)),F2315-E2315,"")</f>
        <v/>
      </c>
      <c r="H2315" s="14" t="str">
        <f>IF(AND(ISNUMBER(E2315),E2315&gt;0,ISNUMBER(F2315)),F2315/E2315-1,"")</f>
        <v/>
      </c>
      <c r="I2315" t="str" s="15">
        <v>Hold</v>
      </c>
      <c r="J2315" s="24"/>
      <c r="K2315" t="str" s="15">
        <v/>
      </c>
      <c r="L2315" s="17" t="str">
        <f>IF(AC2315="Local catalog","",IF(AG2315="Yes",IF(ISNUMBER(E2315),E2315,""),IF(I2315="Keep current",IF(ISNUMBER(E2315),E2315,""),IF(AH2315&lt;&gt;"Yes","",IF(I2315="Approve proposed",F2315,IF(AND(I2315="Use my price",AND(ISNUMBER(J2315),J2315&gt;0)),J2315,""))))))</f>
        <v/>
      </c>
      <c r="M2315" t="str" s="7">
        <f>IF(AND(AG2315="Yes",OR(I2315="Approve proposed",I2315="Use my price")),"CHECK: protected price kept current",IF(OR(I2315="Unreviewed",I2315=""),"Pending review",IF(I2315="Hold","On hold",IF(I2315="Keep current",IF(ISNUMBER(E2315),"Kept current","CHECK: no confirmed current price"),IF(AH2315&lt;&gt;"Yes","CHECK: source needs review",IF(AND(I2315="Use my price",NOT(AND(ISNUMBER(J2315),J2315&gt;0))),"CHECK: enter a price above zero",IF(NOT(OR(I2315="Approve proposed",I2315="Use my price")),"CHECK: choose a listed decision",IF(OR(NOT(ISNUMBER(L2315)),L2315&lt;=0,NOT(ISNUMBER(Y2315)),Y2315&lt;=0,X2315&gt;=1),"CHECK: price or base unavailable",IF(L2315/(Y2315*(1-X2315))-1&lt;0,"CHECK: price below local base","Ready")))))))))</f>
        <v>On hold</v>
      </c>
      <c r="N2315" s="18">
        <v>4.2</v>
      </c>
      <c r="O2315" s="19">
        <v>0.4</v>
      </c>
      <c r="Q2315" s="20" t="str">
        <f>IF(AND(ISNUMBER(L2315),ISNUMBER(Y2315),Y2315&gt;0,X2315&lt;1),ROUND(L2315/(Y2315*(1-X2315))-1,4),"")</f>
        <v/>
      </c>
      <c r="R2315" s="12">
        <v>0</v>
      </c>
      <c r="S2315" s="13">
        <f>IF(AND(ISNUMBER(E2315),E2315&gt;0,ISNUMBER(F2315)),R2315*(F2315/E2315-1)*(1-'Start Here'!$B$16),0)</f>
        <v>0</v>
      </c>
      <c r="T2315" s="17">
        <f>IF(AND(M2315="Ready",OR(I2315="Approve proposed",AND(I2315="Use my price",AND(ISNUMBER(J2315),J2315&gt;0))),ISNUMBER(L2315),E2315&gt;0),R2315*(L2315/E2315-1)*(1-'Start Here'!$B$16),0)</f>
        <v>0</v>
      </c>
      <c r="U2315" t="str" s="6">
        <v>No confirmed Local Line price/list; local calculation is reference only; Missing local vendor</v>
      </c>
      <c r="V2315" t="str" s="21">
        <v>Yes</v>
      </c>
      <c r="W2315" t="str" s="21">
        <v>No</v>
      </c>
      <c r="X2315" s="22">
        <v>0</v>
      </c>
      <c r="Y2315" s="18">
        <v>3</v>
      </c>
      <c r="AB2315" t="str" s="6">
        <v/>
      </c>
      <c r="AC2315" t="str" s="6">
        <v>Local calculation only</v>
      </c>
      <c r="AD2315" s="23">
        <v>1161246</v>
      </c>
      <c r="AE2315" s="23">
        <v>1006818</v>
      </c>
      <c r="AF2315" t="str" s="23">
        <v>1161246:1006818:member</v>
      </c>
      <c r="AG2315" t="str" s="23">
        <v>No</v>
      </c>
      <c r="AH2315" t="str" s="23">
        <v>No</v>
      </c>
      <c r="AI2315" s="18">
        <v>0</v>
      </c>
    </row>
    <row r="2316" ht="32" customHeight="1">
      <c r="A2316" t="str" s="7">
        <v>MISSING VENDOR</v>
      </c>
      <c r="B2316" t="str" s="7">
        <v>Seckel Pears</v>
      </c>
      <c r="C2316" t="str" s="7">
        <v>lb</v>
      </c>
      <c r="D2316" t="str" s="7">
        <v>Guest Basket</v>
      </c>
      <c r="E2316" s="12">
        <v>4.2</v>
      </c>
      <c r="F2316" s="13">
        <v>4.2</v>
      </c>
      <c r="G2316" s="13">
        <f>IF(AND(ISNUMBER(E2316),ISNUMBER(F2316)),F2316-E2316,"")</f>
        <v>0</v>
      </c>
      <c r="H2316" s="14">
        <f>IF(AND(ISNUMBER(E2316),E2316&gt;0,ISNUMBER(F2316)),F2316/E2316-1,"")</f>
        <v>0</v>
      </c>
      <c r="I2316" t="str" s="15">
        <v>Hold</v>
      </c>
      <c r="J2316" s="16"/>
      <c r="K2316" t="str" s="15">
        <v/>
      </c>
      <c r="L2316" s="17" t="str">
        <f>IF(AC2316="Local catalog","",IF(AG2316="Yes",IF(ISNUMBER(E2316),E2316,""),IF(I2316="Keep current",IF(ISNUMBER(E2316),E2316,""),IF(AH2316&lt;&gt;"Yes","",IF(I2316="Approve proposed",F2316,IF(AND(I2316="Use my price",AND(ISNUMBER(J2316),J2316&gt;0)),J2316,""))))))</f>
        <v/>
      </c>
      <c r="M2316" t="str" s="7">
        <f>IF(AND(AG2316="Yes",OR(I2316="Approve proposed",I2316="Use my price")),"CHECK: protected price kept current",IF(OR(I2316="Unreviewed",I2316=""),"Pending review",IF(I2316="Hold","On hold",IF(I2316="Keep current",IF(ISNUMBER(E2316),"Kept current","CHECK: no confirmed current price"),IF(AH2316&lt;&gt;"Yes","CHECK: source needs review",IF(AND(I2316="Use my price",NOT(AND(ISNUMBER(J2316),J2316&gt;0))),"CHECK: enter a price above zero",IF(NOT(OR(I2316="Approve proposed",I2316="Use my price")),"CHECK: choose a listed decision",IF(OR(NOT(ISNUMBER(L2316)),L2316&lt;=0,NOT(ISNUMBER(Y2316)),Y2316&lt;=0,X2316&gt;=1),"CHECK: price or base unavailable",IF(L2316/(Y2316*(1-X2316))-1&lt;0,"CHECK: price below local base","Ready")))))))))</f>
        <v>On hold</v>
      </c>
      <c r="N2316" s="18">
        <v>4.65</v>
      </c>
      <c r="O2316" s="19">
        <v>0.55</v>
      </c>
      <c r="P2316" s="14">
        <v>0.4</v>
      </c>
      <c r="Q2316" s="20" t="str">
        <f>IF(AND(ISNUMBER(L2316),ISNUMBER(Y2316),Y2316&gt;0,X2316&lt;1),ROUND(L2316/(Y2316*(1-X2316))-1,4),"")</f>
        <v/>
      </c>
      <c r="R2316" s="12">
        <v>0</v>
      </c>
      <c r="S2316" s="13">
        <f>IF(AND(ISNUMBER(E2316),E2316&gt;0,ISNUMBER(F2316)),R2316*(F2316/E2316-1)*(1-'Start Here'!$B$16),0)</f>
        <v>0</v>
      </c>
      <c r="T2316" s="17">
        <f>IF(AND(M2316="Ready",OR(I2316="Approve proposed",AND(I2316="Use my price",AND(ISNUMBER(J2316),J2316&gt;0))),ISNUMBER(L2316),E2316&gt;0),R2316*(L2316/E2316-1)*(1-'Start Here'!$B$16),0)</f>
        <v>0</v>
      </c>
      <c r="U2316" t="str" s="6">
        <v>Missing local vendor; Local and Local Line prices differ</v>
      </c>
      <c r="V2316" t="str" s="21">
        <v>Yes</v>
      </c>
      <c r="W2316" t="str" s="21">
        <v>No</v>
      </c>
      <c r="X2316" s="22">
        <v>0</v>
      </c>
      <c r="Y2316" s="18">
        <v>3</v>
      </c>
      <c r="AB2316" t="str" s="6">
        <v>2026-10-01 10:41:27 UTC</v>
      </c>
      <c r="AC2316" t="str" s="6">
        <v>Local Line cache</v>
      </c>
      <c r="AD2316" s="23">
        <v>1161246</v>
      </c>
      <c r="AE2316" s="23">
        <v>1006818</v>
      </c>
      <c r="AF2316" t="str" s="23">
        <v>1161246:1006818:guest</v>
      </c>
      <c r="AG2316" t="str" s="23">
        <v>No</v>
      </c>
      <c r="AH2316" t="str" s="23">
        <v>No</v>
      </c>
      <c r="AI2316" s="18">
        <v>0</v>
      </c>
    </row>
    <row r="2317" ht="32" customHeight="1">
      <c r="A2317" t="str" s="7">
        <v>MISSING VENDOR</v>
      </c>
      <c r="B2317" t="str" s="7">
        <v>Seckel Pears</v>
      </c>
      <c r="C2317" t="str" s="7">
        <v>lb</v>
      </c>
      <c r="D2317" t="str" s="7">
        <v>SNAP</v>
      </c>
      <c r="E2317" s="12">
        <v>4.2</v>
      </c>
      <c r="F2317" s="13">
        <v>4.2</v>
      </c>
      <c r="G2317" s="13">
        <f>IF(AND(ISNUMBER(E2317),ISNUMBER(F2317)),F2317-E2317,"")</f>
        <v>0</v>
      </c>
      <c r="H2317" s="14">
        <f>IF(AND(ISNUMBER(E2317),E2317&gt;0,ISNUMBER(F2317)),F2317/E2317-1,"")</f>
        <v>0</v>
      </c>
      <c r="I2317" t="str" s="15">
        <v>Keep current</v>
      </c>
      <c r="J2317" s="16"/>
      <c r="K2317" t="str" s="15">
        <v/>
      </c>
      <c r="L2317" s="17">
        <f>IF(AC2317="Local catalog","",IF(AG2317="Yes",IF(ISNUMBER(E2317),E2317,""),IF(I2317="Keep current",IF(ISNUMBER(E2317),E2317,""),IF(AH2317&lt;&gt;"Yes","",IF(I2317="Approve proposed",F2317,IF(AND(I2317="Use my price",AND(ISNUMBER(J2317),J2317&gt;0)),J2317,""))))))</f>
        <v>4.2</v>
      </c>
      <c r="M2317" t="str" s="7">
        <f>IF(AND(AG2317="Yes",OR(I2317="Approve proposed",I2317="Use my price")),"CHECK: protected price kept current",IF(OR(I2317="Unreviewed",I2317=""),"Pending review",IF(I2317="Hold","On hold",IF(I2317="Keep current",IF(ISNUMBER(E2317),"Kept current","CHECK: no confirmed current price"),IF(AH2317&lt;&gt;"Yes","CHECK: source needs review",IF(AND(I2317="Use my price",NOT(AND(ISNUMBER(J2317),J2317&gt;0))),"CHECK: enter a price above zero",IF(NOT(OR(I2317="Approve proposed",I2317="Use my price")),"CHECK: choose a listed decision",IF(OR(NOT(ISNUMBER(L2317)),L2317&lt;=0,NOT(ISNUMBER(Y2317)),Y2317&lt;=0,X2317&gt;=1),"CHECK: price or base unavailable",IF(L2317/(Y2317*(1-X2317))-1&lt;0,"CHECK: price below local base","Ready")))))))))</f>
        <v>Kept current</v>
      </c>
      <c r="N2317" s="18">
        <v>4.2</v>
      </c>
      <c r="O2317" s="19">
        <v>0.4</v>
      </c>
      <c r="P2317" s="14">
        <v>0.4</v>
      </c>
      <c r="Q2317" s="20">
        <f>IF(AND(ISNUMBER(L2317),ISNUMBER(Y2317),Y2317&gt;0,X2317&lt;1),ROUND(L2317/(Y2317*(1-X2317))-1,4),"")</f>
        <v>0.4</v>
      </c>
      <c r="R2317" s="12">
        <v>0</v>
      </c>
      <c r="S2317" s="13">
        <f>IF(AND(ISNUMBER(E2317),E2317&gt;0,ISNUMBER(F2317)),R2317*(F2317/E2317-1)*(1-'Start Here'!$B$16),0)</f>
        <v>0</v>
      </c>
      <c r="T2317" s="17">
        <f>IF(AND(M2317="Ready",OR(I2317="Approve proposed",AND(I2317="Use my price",AND(ISNUMBER(J2317),J2317&gt;0))),ISNUMBER(L2317),E2317&gt;0),R2317*(L2317/E2317-1)*(1-'Start Here'!$B$16),0)</f>
        <v>0</v>
      </c>
      <c r="U2317" t="str" s="6">
        <v>SNAP: preserve existing selling price; Missing local vendor</v>
      </c>
      <c r="V2317" t="str" s="21">
        <v>Yes</v>
      </c>
      <c r="W2317" t="str" s="21">
        <v>No</v>
      </c>
      <c r="X2317" s="22">
        <v>0</v>
      </c>
      <c r="Y2317" s="18">
        <v>3</v>
      </c>
      <c r="AB2317" t="str" s="6">
        <v>2026-10-01 10:41:27 UTC</v>
      </c>
      <c r="AC2317" t="str" s="6">
        <v>Local Line cache</v>
      </c>
      <c r="AD2317" s="23">
        <v>1161246</v>
      </c>
      <c r="AE2317" s="23">
        <v>1006818</v>
      </c>
      <c r="AF2317" t="str" s="23">
        <v>1161246:1006818:snap</v>
      </c>
      <c r="AG2317" t="str" s="23">
        <v>Yes</v>
      </c>
      <c r="AH2317" t="str" s="23">
        <v>No</v>
      </c>
      <c r="AI2317" s="18">
        <v>0</v>
      </c>
    </row>
    <row r="2318" ht="32" customHeight="1">
      <c r="A2318" t="str" s="7">
        <v>MISSING VENDOR</v>
      </c>
      <c r="B2318" t="str" s="7">
        <v>Spring Onion</v>
      </c>
      <c r="C2318" t="str" s="7">
        <v>Ea</v>
      </c>
      <c r="D2318" t="str" s="7">
        <v>Herd Share Members</v>
      </c>
      <c r="E2318" s="12">
        <v>1.89</v>
      </c>
      <c r="F2318" s="13">
        <v>1.89</v>
      </c>
      <c r="G2318" s="13">
        <f>IF(AND(ISNUMBER(E2318),ISNUMBER(F2318)),F2318-E2318,"")</f>
        <v>0</v>
      </c>
      <c r="H2318" s="14">
        <f>IF(AND(ISNUMBER(E2318),E2318&gt;0,ISNUMBER(F2318)),F2318/E2318-1,"")</f>
        <v>0</v>
      </c>
      <c r="I2318" t="str" s="15">
        <v>Hold</v>
      </c>
      <c r="J2318" s="16"/>
      <c r="K2318" t="str" s="15">
        <v/>
      </c>
      <c r="L2318" s="17" t="str">
        <f>IF(AC2318="Local catalog","",IF(AG2318="Yes",IF(ISNUMBER(E2318),E2318,""),IF(I2318="Keep current",IF(ISNUMBER(E2318),E2318,""),IF(AH2318&lt;&gt;"Yes","",IF(I2318="Approve proposed",F2318,IF(AND(I2318="Use my price",AND(ISNUMBER(J2318),J2318&gt;0)),J2318,""))))))</f>
        <v/>
      </c>
      <c r="M2318" t="str" s="7">
        <f>IF(AND(AG2318="Yes",OR(I2318="Approve proposed",I2318="Use my price")),"CHECK: protected price kept current",IF(OR(I2318="Unreviewed",I2318=""),"Pending review",IF(I2318="Hold","On hold",IF(I2318="Keep current",IF(ISNUMBER(E2318),"Kept current","CHECK: no confirmed current price"),IF(AH2318&lt;&gt;"Yes","CHECK: source needs review",IF(AND(I2318="Use my price",NOT(AND(ISNUMBER(J2318),J2318&gt;0))),"CHECK: enter a price above zero",IF(NOT(OR(I2318="Approve proposed",I2318="Use my price")),"CHECK: choose a listed decision",IF(OR(NOT(ISNUMBER(L2318)),L2318&lt;=0,NOT(ISNUMBER(Y2318)),Y2318&lt;=0,X2318&gt;=1),"CHECK: price or base unavailable",IF(L2318/(Y2318*(1-X2318))-1&lt;0,"CHECK: price below local base","Ready")))))))))</f>
        <v>On hold</v>
      </c>
      <c r="N2318" s="18">
        <v>1.89</v>
      </c>
      <c r="O2318" s="19">
        <v>0.4</v>
      </c>
      <c r="P2318" s="14">
        <v>0.4</v>
      </c>
      <c r="Q2318" s="20" t="str">
        <f>IF(AND(ISNUMBER(L2318),ISNUMBER(Y2318),Y2318&gt;0,X2318&lt;1),ROUND(L2318/(Y2318*(1-X2318))-1,4),"")</f>
        <v/>
      </c>
      <c r="R2318" s="12">
        <v>0</v>
      </c>
      <c r="S2318" s="13">
        <f>IF(AND(ISNUMBER(E2318),E2318&gt;0,ISNUMBER(F2318)),R2318*(F2318/E2318-1)*(1-'Start Here'!$B$16),0)</f>
        <v>0</v>
      </c>
      <c r="T2318" s="17">
        <f>IF(AND(M2318="Ready",OR(I2318="Approve proposed",AND(I2318="Use my price",AND(ISNUMBER(J2318),J2318&gt;0))),ISNUMBER(L2318),E2318&gt;0),R2318*(L2318/E2318-1)*(1-'Start Here'!$B$16),0)</f>
        <v>0</v>
      </c>
      <c r="U2318" t="str" s="6">
        <v>Missing local vendor; Currently hidden; do not activate automatically</v>
      </c>
      <c r="V2318" t="str" s="21">
        <v>No</v>
      </c>
      <c r="W2318" t="str" s="21">
        <v>No</v>
      </c>
      <c r="X2318" s="22">
        <v>0</v>
      </c>
      <c r="Y2318" s="18">
        <v>1.35</v>
      </c>
      <c r="AB2318" t="str" s="6">
        <v>2026-10-01 10:41:27 UTC</v>
      </c>
      <c r="AC2318" t="str" s="6">
        <v>Local Line cache</v>
      </c>
      <c r="AD2318" s="23">
        <v>1139025</v>
      </c>
      <c r="AE2318" s="23">
        <v>976774</v>
      </c>
      <c r="AF2318" t="str" s="23">
        <v>1139025:976774:herdShare</v>
      </c>
      <c r="AG2318" t="str" s="23">
        <v>No</v>
      </c>
      <c r="AH2318" t="str" s="23">
        <v>No</v>
      </c>
      <c r="AI2318" s="18">
        <v>0</v>
      </c>
    </row>
    <row r="2319" ht="32" customHeight="1">
      <c r="A2319" t="str" s="7">
        <v>MISSING VENDOR</v>
      </c>
      <c r="B2319" t="str" s="7">
        <v>Spring Onion</v>
      </c>
      <c r="C2319" t="str" s="7">
        <v>Ea</v>
      </c>
      <c r="D2319" t="str" s="7">
        <v>CSA Members</v>
      </c>
      <c r="E2319" s="12">
        <v>1.89</v>
      </c>
      <c r="F2319" s="13">
        <v>1.89</v>
      </c>
      <c r="G2319" s="13">
        <f>IF(AND(ISNUMBER(E2319),ISNUMBER(F2319)),F2319-E2319,"")</f>
        <v>0</v>
      </c>
      <c r="H2319" s="14">
        <f>IF(AND(ISNUMBER(E2319),E2319&gt;0,ISNUMBER(F2319)),F2319/E2319-1,"")</f>
        <v>0</v>
      </c>
      <c r="I2319" t="str" s="15">
        <v>Hold</v>
      </c>
      <c r="J2319" s="16"/>
      <c r="K2319" t="str" s="15">
        <v/>
      </c>
      <c r="L2319" s="17" t="str">
        <f>IF(AC2319="Local catalog","",IF(AG2319="Yes",IF(ISNUMBER(E2319),E2319,""),IF(I2319="Keep current",IF(ISNUMBER(E2319),E2319,""),IF(AH2319&lt;&gt;"Yes","",IF(I2319="Approve proposed",F2319,IF(AND(I2319="Use my price",AND(ISNUMBER(J2319),J2319&gt;0)),J2319,""))))))</f>
        <v/>
      </c>
      <c r="M2319" t="str" s="7">
        <f>IF(AND(AG2319="Yes",OR(I2319="Approve proposed",I2319="Use my price")),"CHECK: protected price kept current",IF(OR(I2319="Unreviewed",I2319=""),"Pending review",IF(I2319="Hold","On hold",IF(I2319="Keep current",IF(ISNUMBER(E2319),"Kept current","CHECK: no confirmed current price"),IF(AH2319&lt;&gt;"Yes","CHECK: source needs review",IF(AND(I2319="Use my price",NOT(AND(ISNUMBER(J2319),J2319&gt;0))),"CHECK: enter a price above zero",IF(NOT(OR(I2319="Approve proposed",I2319="Use my price")),"CHECK: choose a listed decision",IF(OR(NOT(ISNUMBER(L2319)),L2319&lt;=0,NOT(ISNUMBER(Y2319)),Y2319&lt;=0,X2319&gt;=1),"CHECK: price or base unavailable",IF(L2319/(Y2319*(1-X2319))-1&lt;0,"CHECK: price below local base","Ready")))))))))</f>
        <v>On hold</v>
      </c>
      <c r="N2319" s="18">
        <v>1.89</v>
      </c>
      <c r="O2319" s="19">
        <v>0.4</v>
      </c>
      <c r="P2319" s="14">
        <v>0.4</v>
      </c>
      <c r="Q2319" s="20" t="str">
        <f>IF(AND(ISNUMBER(L2319),ISNUMBER(Y2319),Y2319&gt;0,X2319&lt;1),ROUND(L2319/(Y2319*(1-X2319))-1,4),"")</f>
        <v/>
      </c>
      <c r="R2319" s="12">
        <v>0</v>
      </c>
      <c r="S2319" s="13">
        <f>IF(AND(ISNUMBER(E2319),E2319&gt;0,ISNUMBER(F2319)),R2319*(F2319/E2319-1)*(1-'Start Here'!$B$16),0)</f>
        <v>0</v>
      </c>
      <c r="T2319" s="17">
        <f>IF(AND(M2319="Ready",OR(I2319="Approve proposed",AND(I2319="Use my price",AND(ISNUMBER(J2319),J2319&gt;0))),ISNUMBER(L2319),E2319&gt;0),R2319*(L2319/E2319-1)*(1-'Start Here'!$B$16),0)</f>
        <v>0</v>
      </c>
      <c r="U2319" t="str" s="6">
        <v>Missing local vendor; Currently hidden; do not activate automatically</v>
      </c>
      <c r="V2319" t="str" s="21">
        <v>No</v>
      </c>
      <c r="W2319" t="str" s="21">
        <v>No</v>
      </c>
      <c r="X2319" s="22">
        <v>0</v>
      </c>
      <c r="Y2319" s="18">
        <v>1.35</v>
      </c>
      <c r="AB2319" t="str" s="6">
        <v>2026-10-01 10:41:27 UTC</v>
      </c>
      <c r="AC2319" t="str" s="6">
        <v>Local Line cache</v>
      </c>
      <c r="AD2319" s="23">
        <v>1139025</v>
      </c>
      <c r="AE2319" s="23">
        <v>976774</v>
      </c>
      <c r="AF2319" t="str" s="23">
        <v>1139025:976774:member</v>
      </c>
      <c r="AG2319" t="str" s="23">
        <v>No</v>
      </c>
      <c r="AH2319" t="str" s="23">
        <v>No</v>
      </c>
      <c r="AI2319" s="18">
        <v>0</v>
      </c>
    </row>
    <row r="2320" ht="32" customHeight="1">
      <c r="A2320" t="str" s="7">
        <v>MISSING VENDOR</v>
      </c>
      <c r="B2320" t="str" s="7">
        <v>Spring Onion</v>
      </c>
      <c r="C2320" t="str" s="7">
        <v>Ea</v>
      </c>
      <c r="D2320" t="str" s="7">
        <v>Guest Basket</v>
      </c>
      <c r="E2320" s="12">
        <v>1.89</v>
      </c>
      <c r="F2320" s="13">
        <v>1.89</v>
      </c>
      <c r="G2320" s="13">
        <f>IF(AND(ISNUMBER(E2320),ISNUMBER(F2320)),F2320-E2320,"")</f>
        <v>0</v>
      </c>
      <c r="H2320" s="14">
        <f>IF(AND(ISNUMBER(E2320),E2320&gt;0,ISNUMBER(F2320)),F2320/E2320-1,"")</f>
        <v>0</v>
      </c>
      <c r="I2320" t="str" s="15">
        <v>Hold</v>
      </c>
      <c r="J2320" s="16"/>
      <c r="K2320" t="str" s="15">
        <v/>
      </c>
      <c r="L2320" s="17" t="str">
        <f>IF(AC2320="Local catalog","",IF(AG2320="Yes",IF(ISNUMBER(E2320),E2320,""),IF(I2320="Keep current",IF(ISNUMBER(E2320),E2320,""),IF(AH2320&lt;&gt;"Yes","",IF(I2320="Approve proposed",F2320,IF(AND(I2320="Use my price",AND(ISNUMBER(J2320),J2320&gt;0)),J2320,""))))))</f>
        <v/>
      </c>
      <c r="M2320" t="str" s="7">
        <f>IF(AND(AG2320="Yes",OR(I2320="Approve proposed",I2320="Use my price")),"CHECK: protected price kept current",IF(OR(I2320="Unreviewed",I2320=""),"Pending review",IF(I2320="Hold","On hold",IF(I2320="Keep current",IF(ISNUMBER(E2320),"Kept current","CHECK: no confirmed current price"),IF(AH2320&lt;&gt;"Yes","CHECK: source needs review",IF(AND(I2320="Use my price",NOT(AND(ISNUMBER(J2320),J2320&gt;0))),"CHECK: enter a price above zero",IF(NOT(OR(I2320="Approve proposed",I2320="Use my price")),"CHECK: choose a listed decision",IF(OR(NOT(ISNUMBER(L2320)),L2320&lt;=0,NOT(ISNUMBER(Y2320)),Y2320&lt;=0,X2320&gt;=1),"CHECK: price or base unavailable",IF(L2320/(Y2320*(1-X2320))-1&lt;0,"CHECK: price below local base","Ready")))))))))</f>
        <v>On hold</v>
      </c>
      <c r="N2320" s="18">
        <v>2.09</v>
      </c>
      <c r="O2320" s="19">
        <v>0.55</v>
      </c>
      <c r="P2320" s="14">
        <v>0.4</v>
      </c>
      <c r="Q2320" s="20" t="str">
        <f>IF(AND(ISNUMBER(L2320),ISNUMBER(Y2320),Y2320&gt;0,X2320&lt;1),ROUND(L2320/(Y2320*(1-X2320))-1,4),"")</f>
        <v/>
      </c>
      <c r="R2320" s="12">
        <v>0</v>
      </c>
      <c r="S2320" s="13">
        <f>IF(AND(ISNUMBER(E2320),E2320&gt;0,ISNUMBER(F2320)),R2320*(F2320/E2320-1)*(1-'Start Here'!$B$16),0)</f>
        <v>0</v>
      </c>
      <c r="T2320" s="17">
        <f>IF(AND(M2320="Ready",OR(I2320="Approve proposed",AND(I2320="Use my price",AND(ISNUMBER(J2320),J2320&gt;0))),ISNUMBER(L2320),E2320&gt;0),R2320*(L2320/E2320-1)*(1-'Start Here'!$B$16),0)</f>
        <v>0</v>
      </c>
      <c r="U2320" t="str" s="6">
        <v>Missing local vendor; Local and Local Line prices differ; Currently hidden; do not activate automatically</v>
      </c>
      <c r="V2320" t="str" s="21">
        <v>No</v>
      </c>
      <c r="W2320" t="str" s="21">
        <v>No</v>
      </c>
      <c r="X2320" s="22">
        <v>0</v>
      </c>
      <c r="Y2320" s="18">
        <v>1.35</v>
      </c>
      <c r="AB2320" t="str" s="6">
        <v>2026-10-01 10:41:27 UTC</v>
      </c>
      <c r="AC2320" t="str" s="6">
        <v>Local Line cache</v>
      </c>
      <c r="AD2320" s="23">
        <v>1139025</v>
      </c>
      <c r="AE2320" s="23">
        <v>976774</v>
      </c>
      <c r="AF2320" t="str" s="23">
        <v>1139025:976774:guest</v>
      </c>
      <c r="AG2320" t="str" s="23">
        <v>No</v>
      </c>
      <c r="AH2320" t="str" s="23">
        <v>No</v>
      </c>
      <c r="AI2320" s="18">
        <v>0</v>
      </c>
    </row>
    <row r="2321" ht="32" customHeight="1">
      <c r="A2321" t="str" s="7">
        <v>MISSING VENDOR</v>
      </c>
      <c r="B2321" t="str" s="7">
        <v>Spring Onion</v>
      </c>
      <c r="C2321" t="str" s="7">
        <v>Ea</v>
      </c>
      <c r="D2321" t="str" s="7">
        <v>SNAP</v>
      </c>
      <c r="E2321" s="12">
        <v>1.89</v>
      </c>
      <c r="F2321" s="13">
        <v>1.89</v>
      </c>
      <c r="G2321" s="13">
        <f>IF(AND(ISNUMBER(E2321),ISNUMBER(F2321)),F2321-E2321,"")</f>
        <v>0</v>
      </c>
      <c r="H2321" s="14">
        <f>IF(AND(ISNUMBER(E2321),E2321&gt;0,ISNUMBER(F2321)),F2321/E2321-1,"")</f>
        <v>0</v>
      </c>
      <c r="I2321" t="str" s="15">
        <v>Keep current</v>
      </c>
      <c r="J2321" s="16"/>
      <c r="K2321" t="str" s="15">
        <v/>
      </c>
      <c r="L2321" s="17">
        <f>IF(AC2321="Local catalog","",IF(AG2321="Yes",IF(ISNUMBER(E2321),E2321,""),IF(I2321="Keep current",IF(ISNUMBER(E2321),E2321,""),IF(AH2321&lt;&gt;"Yes","",IF(I2321="Approve proposed",F2321,IF(AND(I2321="Use my price",AND(ISNUMBER(J2321),J2321&gt;0)),J2321,""))))))</f>
        <v>1.89</v>
      </c>
      <c r="M2321" t="str" s="7">
        <f>IF(AND(AG2321="Yes",OR(I2321="Approve proposed",I2321="Use my price")),"CHECK: protected price kept current",IF(OR(I2321="Unreviewed",I2321=""),"Pending review",IF(I2321="Hold","On hold",IF(I2321="Keep current",IF(ISNUMBER(E2321),"Kept current","CHECK: no confirmed current price"),IF(AH2321&lt;&gt;"Yes","CHECK: source needs review",IF(AND(I2321="Use my price",NOT(AND(ISNUMBER(J2321),J2321&gt;0))),"CHECK: enter a price above zero",IF(NOT(OR(I2321="Approve proposed",I2321="Use my price")),"CHECK: choose a listed decision",IF(OR(NOT(ISNUMBER(L2321)),L2321&lt;=0,NOT(ISNUMBER(Y2321)),Y2321&lt;=0,X2321&gt;=1),"CHECK: price or base unavailable",IF(L2321/(Y2321*(1-X2321))-1&lt;0,"CHECK: price below local base","Ready")))))))))</f>
        <v>Kept current</v>
      </c>
      <c r="N2321" s="18">
        <v>1.89</v>
      </c>
      <c r="O2321" s="19">
        <v>0.4</v>
      </c>
      <c r="P2321" s="14">
        <v>0.4</v>
      </c>
      <c r="Q2321" s="20">
        <f>IF(AND(ISNUMBER(L2321),ISNUMBER(Y2321),Y2321&gt;0,X2321&lt;1),ROUND(L2321/(Y2321*(1-X2321))-1,4),"")</f>
        <v>0.4</v>
      </c>
      <c r="R2321" s="12">
        <v>0</v>
      </c>
      <c r="S2321" s="13">
        <f>IF(AND(ISNUMBER(E2321),E2321&gt;0,ISNUMBER(F2321)),R2321*(F2321/E2321-1)*(1-'Start Here'!$B$16),0)</f>
        <v>0</v>
      </c>
      <c r="T2321" s="17">
        <f>IF(AND(M2321="Ready",OR(I2321="Approve proposed",AND(I2321="Use my price",AND(ISNUMBER(J2321),J2321&gt;0))),ISNUMBER(L2321),E2321&gt;0),R2321*(L2321/E2321-1)*(1-'Start Here'!$B$16),0)</f>
        <v>0</v>
      </c>
      <c r="U2321" t="str" s="6">
        <v>SNAP: preserve existing selling price; Missing local vendor; Currently hidden; do not activate automatically</v>
      </c>
      <c r="V2321" t="str" s="21">
        <v>No</v>
      </c>
      <c r="W2321" t="str" s="21">
        <v>No</v>
      </c>
      <c r="X2321" s="22">
        <v>0</v>
      </c>
      <c r="Y2321" s="18">
        <v>1.35</v>
      </c>
      <c r="AB2321" t="str" s="6">
        <v>2026-10-01 10:41:27 UTC</v>
      </c>
      <c r="AC2321" t="str" s="6">
        <v>Local Line cache</v>
      </c>
      <c r="AD2321" s="23">
        <v>1139025</v>
      </c>
      <c r="AE2321" s="23">
        <v>976774</v>
      </c>
      <c r="AF2321" t="str" s="23">
        <v>1139025:976774:snap</v>
      </c>
      <c r="AG2321" t="str" s="23">
        <v>Yes</v>
      </c>
      <c r="AH2321" t="str" s="23">
        <v>No</v>
      </c>
      <c r="AI2321" s="18">
        <v>0</v>
      </c>
    </row>
    <row r="2322" ht="32" customHeight="1">
      <c r="A2322" t="str" s="7">
        <v>MISSING VENDOR</v>
      </c>
      <c r="B2322" t="str" s="7">
        <v>Stanley Plums</v>
      </c>
      <c r="C2322" t="str" s="7">
        <v>lb</v>
      </c>
      <c r="D2322" t="str" s="7">
        <v>Herd Share Members</v>
      </c>
      <c r="E2322" s="12">
        <v>2.8</v>
      </c>
      <c r="F2322" s="13">
        <v>2.8</v>
      </c>
      <c r="G2322" s="13">
        <f>IF(AND(ISNUMBER(E2322),ISNUMBER(F2322)),F2322-E2322,"")</f>
        <v>0</v>
      </c>
      <c r="H2322" s="14">
        <f>IF(AND(ISNUMBER(E2322),E2322&gt;0,ISNUMBER(F2322)),F2322/E2322-1,"")</f>
        <v>0</v>
      </c>
      <c r="I2322" t="str" s="15">
        <v>Hold</v>
      </c>
      <c r="J2322" s="16"/>
      <c r="K2322" t="str" s="15">
        <v/>
      </c>
      <c r="L2322" s="17" t="str">
        <f>IF(AC2322="Local catalog","",IF(AG2322="Yes",IF(ISNUMBER(E2322),E2322,""),IF(I2322="Keep current",IF(ISNUMBER(E2322),E2322,""),IF(AH2322&lt;&gt;"Yes","",IF(I2322="Approve proposed",F2322,IF(AND(I2322="Use my price",AND(ISNUMBER(J2322),J2322&gt;0)),J2322,""))))))</f>
        <v/>
      </c>
      <c r="M2322" t="str" s="7">
        <f>IF(AND(AG2322="Yes",OR(I2322="Approve proposed",I2322="Use my price")),"CHECK: protected price kept current",IF(OR(I2322="Unreviewed",I2322=""),"Pending review",IF(I2322="Hold","On hold",IF(I2322="Keep current",IF(ISNUMBER(E2322),"Kept current","CHECK: no confirmed current price"),IF(AH2322&lt;&gt;"Yes","CHECK: source needs review",IF(AND(I2322="Use my price",NOT(AND(ISNUMBER(J2322),J2322&gt;0))),"CHECK: enter a price above zero",IF(NOT(OR(I2322="Approve proposed",I2322="Use my price")),"CHECK: choose a listed decision",IF(OR(NOT(ISNUMBER(L2322)),L2322&lt;=0,NOT(ISNUMBER(Y2322)),Y2322&lt;=0,X2322&gt;=1),"CHECK: price or base unavailable",IF(L2322/(Y2322*(1-X2322))-1&lt;0,"CHECK: price below local base","Ready")))))))))</f>
        <v>On hold</v>
      </c>
      <c r="N2322" s="18">
        <v>2.8</v>
      </c>
      <c r="O2322" s="19">
        <v>0.4</v>
      </c>
      <c r="P2322" s="14">
        <v>0.4</v>
      </c>
      <c r="Q2322" s="20" t="str">
        <f>IF(AND(ISNUMBER(L2322),ISNUMBER(Y2322),Y2322&gt;0,X2322&lt;1),ROUND(L2322/(Y2322*(1-X2322))-1,4),"")</f>
        <v/>
      </c>
      <c r="R2322" s="12">
        <v>0</v>
      </c>
      <c r="S2322" s="13">
        <f>IF(AND(ISNUMBER(E2322),E2322&gt;0,ISNUMBER(F2322)),R2322*(F2322/E2322-1)*(1-'Start Here'!$B$16),0)</f>
        <v>0</v>
      </c>
      <c r="T2322" s="17">
        <f>IF(AND(M2322="Ready",OR(I2322="Approve proposed",AND(I2322="Use my price",AND(ISNUMBER(J2322),J2322&gt;0))),ISNUMBER(L2322),E2322&gt;0),R2322*(L2322/E2322-1)*(1-'Start Here'!$B$16),0)</f>
        <v>0</v>
      </c>
      <c r="U2322" t="str" s="6">
        <v>Missing local vendor; Currently hidden; do not activate automatically</v>
      </c>
      <c r="V2322" t="str" s="21">
        <v>No</v>
      </c>
      <c r="W2322" t="str" s="21">
        <v>No</v>
      </c>
      <c r="X2322" s="22">
        <v>0</v>
      </c>
      <c r="Y2322" s="18">
        <v>2</v>
      </c>
      <c r="AB2322" t="str" s="6">
        <v>2026-10-01 10:41:27 UTC</v>
      </c>
      <c r="AC2322" t="str" s="6">
        <v>Local Line cache</v>
      </c>
      <c r="AD2322" s="23">
        <v>1161250</v>
      </c>
      <c r="AE2322" s="23">
        <v>1006822</v>
      </c>
      <c r="AF2322" t="str" s="23">
        <v>1161250:1006822:herdShare</v>
      </c>
      <c r="AG2322" t="str" s="23">
        <v>No</v>
      </c>
      <c r="AH2322" t="str" s="23">
        <v>No</v>
      </c>
      <c r="AI2322" s="18">
        <v>0</v>
      </c>
    </row>
    <row r="2323" ht="32" customHeight="1">
      <c r="A2323" t="str" s="7">
        <v>MISSING VENDOR</v>
      </c>
      <c r="B2323" t="str" s="7">
        <v>Stanley Plums</v>
      </c>
      <c r="C2323" t="str" s="7">
        <v>lb</v>
      </c>
      <c r="D2323" t="str" s="7">
        <v>CSA Members</v>
      </c>
      <c r="G2323" s="13" t="str">
        <f>IF(AND(ISNUMBER(E2323),ISNUMBER(F2323)),F2323-E2323,"")</f>
        <v/>
      </c>
      <c r="H2323" s="14" t="str">
        <f>IF(AND(ISNUMBER(E2323),E2323&gt;0,ISNUMBER(F2323)),F2323/E2323-1,"")</f>
        <v/>
      </c>
      <c r="I2323" t="str" s="15">
        <v>Hold</v>
      </c>
      <c r="J2323" s="24"/>
      <c r="K2323" t="str" s="15">
        <v/>
      </c>
      <c r="L2323" s="17" t="str">
        <f>IF(AC2323="Local catalog","",IF(AG2323="Yes",IF(ISNUMBER(E2323),E2323,""),IF(I2323="Keep current",IF(ISNUMBER(E2323),E2323,""),IF(AH2323&lt;&gt;"Yes","",IF(I2323="Approve proposed",F2323,IF(AND(I2323="Use my price",AND(ISNUMBER(J2323),J2323&gt;0)),J2323,""))))))</f>
        <v/>
      </c>
      <c r="M2323" t="str" s="7">
        <f>IF(AND(AG2323="Yes",OR(I2323="Approve proposed",I2323="Use my price")),"CHECK: protected price kept current",IF(OR(I2323="Unreviewed",I2323=""),"Pending review",IF(I2323="Hold","On hold",IF(I2323="Keep current",IF(ISNUMBER(E2323),"Kept current","CHECK: no confirmed current price"),IF(AH2323&lt;&gt;"Yes","CHECK: source needs review",IF(AND(I2323="Use my price",NOT(AND(ISNUMBER(J2323),J2323&gt;0))),"CHECK: enter a price above zero",IF(NOT(OR(I2323="Approve proposed",I2323="Use my price")),"CHECK: choose a listed decision",IF(OR(NOT(ISNUMBER(L2323)),L2323&lt;=0,NOT(ISNUMBER(Y2323)),Y2323&lt;=0,X2323&gt;=1),"CHECK: price or base unavailable",IF(L2323/(Y2323*(1-X2323))-1&lt;0,"CHECK: price below local base","Ready")))))))))</f>
        <v>On hold</v>
      </c>
      <c r="N2323" s="18">
        <v>2.8</v>
      </c>
      <c r="O2323" s="19">
        <v>0.4</v>
      </c>
      <c r="Q2323" s="20" t="str">
        <f>IF(AND(ISNUMBER(L2323),ISNUMBER(Y2323),Y2323&gt;0,X2323&lt;1),ROUND(L2323/(Y2323*(1-X2323))-1,4),"")</f>
        <v/>
      </c>
      <c r="R2323" s="12">
        <v>0</v>
      </c>
      <c r="S2323" s="13">
        <f>IF(AND(ISNUMBER(E2323),E2323&gt;0,ISNUMBER(F2323)),R2323*(F2323/E2323-1)*(1-'Start Here'!$B$16),0)</f>
        <v>0</v>
      </c>
      <c r="T2323" s="17">
        <f>IF(AND(M2323="Ready",OR(I2323="Approve proposed",AND(I2323="Use my price",AND(ISNUMBER(J2323),J2323&gt;0))),ISNUMBER(L2323),E2323&gt;0),R2323*(L2323/E2323-1)*(1-'Start Here'!$B$16),0)</f>
        <v>0</v>
      </c>
      <c r="U2323" t="str" s="6">
        <v>No confirmed Local Line price/list; local calculation is reference only; Missing local vendor; Currently hidden; do not activate automatically</v>
      </c>
      <c r="V2323" t="str" s="21">
        <v>No</v>
      </c>
      <c r="W2323" t="str" s="21">
        <v>No</v>
      </c>
      <c r="X2323" s="22">
        <v>0</v>
      </c>
      <c r="Y2323" s="18">
        <v>2</v>
      </c>
      <c r="AB2323" t="str" s="6">
        <v/>
      </c>
      <c r="AC2323" t="str" s="6">
        <v>Local calculation only</v>
      </c>
      <c r="AD2323" s="23">
        <v>1161250</v>
      </c>
      <c r="AE2323" s="23">
        <v>1006822</v>
      </c>
      <c r="AF2323" t="str" s="23">
        <v>1161250:1006822:member</v>
      </c>
      <c r="AG2323" t="str" s="23">
        <v>No</v>
      </c>
      <c r="AH2323" t="str" s="23">
        <v>No</v>
      </c>
      <c r="AI2323" s="18">
        <v>0</v>
      </c>
    </row>
    <row r="2324" ht="32" customHeight="1">
      <c r="A2324" t="str" s="7">
        <v>MISSING VENDOR</v>
      </c>
      <c r="B2324" t="str" s="7">
        <v>Stanley Plums</v>
      </c>
      <c r="C2324" t="str" s="7">
        <v>lb</v>
      </c>
      <c r="D2324" t="str" s="7">
        <v>Guest Basket</v>
      </c>
      <c r="E2324" s="12">
        <v>2.8</v>
      </c>
      <c r="F2324" s="13">
        <v>2.8</v>
      </c>
      <c r="G2324" s="13">
        <f>IF(AND(ISNUMBER(E2324),ISNUMBER(F2324)),F2324-E2324,"")</f>
        <v>0</v>
      </c>
      <c r="H2324" s="14">
        <f>IF(AND(ISNUMBER(E2324),E2324&gt;0,ISNUMBER(F2324)),F2324/E2324-1,"")</f>
        <v>0</v>
      </c>
      <c r="I2324" t="str" s="15">
        <v>Hold</v>
      </c>
      <c r="J2324" s="16"/>
      <c r="K2324" t="str" s="15">
        <v/>
      </c>
      <c r="L2324" s="17" t="str">
        <f>IF(AC2324="Local catalog","",IF(AG2324="Yes",IF(ISNUMBER(E2324),E2324,""),IF(I2324="Keep current",IF(ISNUMBER(E2324),E2324,""),IF(AH2324&lt;&gt;"Yes","",IF(I2324="Approve proposed",F2324,IF(AND(I2324="Use my price",AND(ISNUMBER(J2324),J2324&gt;0)),J2324,""))))))</f>
        <v/>
      </c>
      <c r="M2324" t="str" s="7">
        <f>IF(AND(AG2324="Yes",OR(I2324="Approve proposed",I2324="Use my price")),"CHECK: protected price kept current",IF(OR(I2324="Unreviewed",I2324=""),"Pending review",IF(I2324="Hold","On hold",IF(I2324="Keep current",IF(ISNUMBER(E2324),"Kept current","CHECK: no confirmed current price"),IF(AH2324&lt;&gt;"Yes","CHECK: source needs review",IF(AND(I2324="Use my price",NOT(AND(ISNUMBER(J2324),J2324&gt;0))),"CHECK: enter a price above zero",IF(NOT(OR(I2324="Approve proposed",I2324="Use my price")),"CHECK: choose a listed decision",IF(OR(NOT(ISNUMBER(L2324)),L2324&lt;=0,NOT(ISNUMBER(Y2324)),Y2324&lt;=0,X2324&gt;=1),"CHECK: price or base unavailable",IF(L2324/(Y2324*(1-X2324))-1&lt;0,"CHECK: price below local base","Ready")))))))))</f>
        <v>On hold</v>
      </c>
      <c r="N2324" s="18">
        <v>3.1</v>
      </c>
      <c r="O2324" s="19">
        <v>0.55</v>
      </c>
      <c r="P2324" s="14">
        <v>0.4</v>
      </c>
      <c r="Q2324" s="20" t="str">
        <f>IF(AND(ISNUMBER(L2324),ISNUMBER(Y2324),Y2324&gt;0,X2324&lt;1),ROUND(L2324/(Y2324*(1-X2324))-1,4),"")</f>
        <v/>
      </c>
      <c r="R2324" s="12">
        <v>0</v>
      </c>
      <c r="S2324" s="13">
        <f>IF(AND(ISNUMBER(E2324),E2324&gt;0,ISNUMBER(F2324)),R2324*(F2324/E2324-1)*(1-'Start Here'!$B$16),0)</f>
        <v>0</v>
      </c>
      <c r="T2324" s="17">
        <f>IF(AND(M2324="Ready",OR(I2324="Approve proposed",AND(I2324="Use my price",AND(ISNUMBER(J2324),J2324&gt;0))),ISNUMBER(L2324),E2324&gt;0),R2324*(L2324/E2324-1)*(1-'Start Here'!$B$16),0)</f>
        <v>0</v>
      </c>
      <c r="U2324" t="str" s="6">
        <v>Missing local vendor; Local and Local Line prices differ; Currently hidden; do not activate automatically</v>
      </c>
      <c r="V2324" t="str" s="21">
        <v>No</v>
      </c>
      <c r="W2324" t="str" s="21">
        <v>No</v>
      </c>
      <c r="X2324" s="22">
        <v>0</v>
      </c>
      <c r="Y2324" s="18">
        <v>2</v>
      </c>
      <c r="AB2324" t="str" s="6">
        <v>2026-10-01 10:41:27 UTC</v>
      </c>
      <c r="AC2324" t="str" s="6">
        <v>Local Line cache</v>
      </c>
      <c r="AD2324" s="23">
        <v>1161250</v>
      </c>
      <c r="AE2324" s="23">
        <v>1006822</v>
      </c>
      <c r="AF2324" t="str" s="23">
        <v>1161250:1006822:guest</v>
      </c>
      <c r="AG2324" t="str" s="23">
        <v>No</v>
      </c>
      <c r="AH2324" t="str" s="23">
        <v>No</v>
      </c>
      <c r="AI2324" s="18">
        <v>0</v>
      </c>
    </row>
    <row r="2325" ht="32" customHeight="1">
      <c r="A2325" t="str" s="7">
        <v>MISSING VENDOR</v>
      </c>
      <c r="B2325" t="str" s="7">
        <v>Stanley Plums</v>
      </c>
      <c r="C2325" t="str" s="7">
        <v>lb</v>
      </c>
      <c r="D2325" t="str" s="7">
        <v>SNAP</v>
      </c>
      <c r="E2325" s="12">
        <v>2.8</v>
      </c>
      <c r="F2325" s="13">
        <v>2.8</v>
      </c>
      <c r="G2325" s="13">
        <f>IF(AND(ISNUMBER(E2325),ISNUMBER(F2325)),F2325-E2325,"")</f>
        <v>0</v>
      </c>
      <c r="H2325" s="14">
        <f>IF(AND(ISNUMBER(E2325),E2325&gt;0,ISNUMBER(F2325)),F2325/E2325-1,"")</f>
        <v>0</v>
      </c>
      <c r="I2325" t="str" s="15">
        <v>Keep current</v>
      </c>
      <c r="J2325" s="16"/>
      <c r="K2325" t="str" s="15">
        <v/>
      </c>
      <c r="L2325" s="17">
        <f>IF(AC2325="Local catalog","",IF(AG2325="Yes",IF(ISNUMBER(E2325),E2325,""),IF(I2325="Keep current",IF(ISNUMBER(E2325),E2325,""),IF(AH2325&lt;&gt;"Yes","",IF(I2325="Approve proposed",F2325,IF(AND(I2325="Use my price",AND(ISNUMBER(J2325),J2325&gt;0)),J2325,""))))))</f>
        <v>2.8</v>
      </c>
      <c r="M2325" t="str" s="7">
        <f>IF(AND(AG2325="Yes",OR(I2325="Approve proposed",I2325="Use my price")),"CHECK: protected price kept current",IF(OR(I2325="Unreviewed",I2325=""),"Pending review",IF(I2325="Hold","On hold",IF(I2325="Keep current",IF(ISNUMBER(E2325),"Kept current","CHECK: no confirmed current price"),IF(AH2325&lt;&gt;"Yes","CHECK: source needs review",IF(AND(I2325="Use my price",NOT(AND(ISNUMBER(J2325),J2325&gt;0))),"CHECK: enter a price above zero",IF(NOT(OR(I2325="Approve proposed",I2325="Use my price")),"CHECK: choose a listed decision",IF(OR(NOT(ISNUMBER(L2325)),L2325&lt;=0,NOT(ISNUMBER(Y2325)),Y2325&lt;=0,X2325&gt;=1),"CHECK: price or base unavailable",IF(L2325/(Y2325*(1-X2325))-1&lt;0,"CHECK: price below local base","Ready")))))))))</f>
        <v>Kept current</v>
      </c>
      <c r="N2325" s="18">
        <v>2.8</v>
      </c>
      <c r="O2325" s="19">
        <v>0.4</v>
      </c>
      <c r="P2325" s="14">
        <v>0.4</v>
      </c>
      <c r="Q2325" s="20">
        <f>IF(AND(ISNUMBER(L2325),ISNUMBER(Y2325),Y2325&gt;0,X2325&lt;1),ROUND(L2325/(Y2325*(1-X2325))-1,4),"")</f>
        <v>0.4</v>
      </c>
      <c r="R2325" s="12">
        <v>0</v>
      </c>
      <c r="S2325" s="13">
        <f>IF(AND(ISNUMBER(E2325),E2325&gt;0,ISNUMBER(F2325)),R2325*(F2325/E2325-1)*(1-'Start Here'!$B$16),0)</f>
        <v>0</v>
      </c>
      <c r="T2325" s="17">
        <f>IF(AND(M2325="Ready",OR(I2325="Approve proposed",AND(I2325="Use my price",AND(ISNUMBER(J2325),J2325&gt;0))),ISNUMBER(L2325),E2325&gt;0),R2325*(L2325/E2325-1)*(1-'Start Here'!$B$16),0)</f>
        <v>0</v>
      </c>
      <c r="U2325" t="str" s="6">
        <v>SNAP: preserve existing selling price; Missing local vendor; Currently hidden; do not activate automatically</v>
      </c>
      <c r="V2325" t="str" s="21">
        <v>No</v>
      </c>
      <c r="W2325" t="str" s="21">
        <v>No</v>
      </c>
      <c r="X2325" s="22">
        <v>0</v>
      </c>
      <c r="Y2325" s="18">
        <v>2</v>
      </c>
      <c r="AB2325" t="str" s="6">
        <v>2026-10-01 10:41:27 UTC</v>
      </c>
      <c r="AC2325" t="str" s="6">
        <v>Local Line cache</v>
      </c>
      <c r="AD2325" s="23">
        <v>1161250</v>
      </c>
      <c r="AE2325" s="23">
        <v>1006822</v>
      </c>
      <c r="AF2325" t="str" s="23">
        <v>1161250:1006822:snap</v>
      </c>
      <c r="AG2325" t="str" s="23">
        <v>Yes</v>
      </c>
      <c r="AH2325" t="str" s="23">
        <v>No</v>
      </c>
      <c r="AI2325" s="18">
        <v>0</v>
      </c>
    </row>
    <row r="2326" ht="32" customHeight="1">
      <c r="A2326" t="str" s="7">
        <v>MISSING VENDOR</v>
      </c>
      <c r="B2326" t="str" s="7">
        <v>Stark Yellow Peaches</v>
      </c>
      <c r="C2326" t="str" s="7">
        <v>lb</v>
      </c>
      <c r="D2326" t="str" s="7">
        <v>Herd Share Members</v>
      </c>
      <c r="E2326" s="12">
        <v>4.2</v>
      </c>
      <c r="F2326" s="13">
        <v>4.2</v>
      </c>
      <c r="G2326" s="13">
        <f>IF(AND(ISNUMBER(E2326),ISNUMBER(F2326)),F2326-E2326,"")</f>
        <v>0</v>
      </c>
      <c r="H2326" s="14">
        <f>IF(AND(ISNUMBER(E2326),E2326&gt;0,ISNUMBER(F2326)),F2326/E2326-1,"")</f>
        <v>0</v>
      </c>
      <c r="I2326" t="str" s="15">
        <v>Hold</v>
      </c>
      <c r="J2326" s="16"/>
      <c r="K2326" t="str" s="15">
        <v/>
      </c>
      <c r="L2326" s="17" t="str">
        <f>IF(AC2326="Local catalog","",IF(AG2326="Yes",IF(ISNUMBER(E2326),E2326,""),IF(I2326="Keep current",IF(ISNUMBER(E2326),E2326,""),IF(AH2326&lt;&gt;"Yes","",IF(I2326="Approve proposed",F2326,IF(AND(I2326="Use my price",AND(ISNUMBER(J2326),J2326&gt;0)),J2326,""))))))</f>
        <v/>
      </c>
      <c r="M2326" t="str" s="7">
        <f>IF(AND(AG2326="Yes",OR(I2326="Approve proposed",I2326="Use my price")),"CHECK: protected price kept current",IF(OR(I2326="Unreviewed",I2326=""),"Pending review",IF(I2326="Hold","On hold",IF(I2326="Keep current",IF(ISNUMBER(E2326),"Kept current","CHECK: no confirmed current price"),IF(AH2326&lt;&gt;"Yes","CHECK: source needs review",IF(AND(I2326="Use my price",NOT(AND(ISNUMBER(J2326),J2326&gt;0))),"CHECK: enter a price above zero",IF(NOT(OR(I2326="Approve proposed",I2326="Use my price")),"CHECK: choose a listed decision",IF(OR(NOT(ISNUMBER(L2326)),L2326&lt;=0,NOT(ISNUMBER(Y2326)),Y2326&lt;=0,X2326&gt;=1),"CHECK: price or base unavailable",IF(L2326/(Y2326*(1-X2326))-1&lt;0,"CHECK: price below local base","Ready")))))))))</f>
        <v>On hold</v>
      </c>
      <c r="N2326" s="18">
        <v>4.2</v>
      </c>
      <c r="O2326" s="19">
        <v>0.4</v>
      </c>
      <c r="P2326" s="14">
        <v>0.4</v>
      </c>
      <c r="Q2326" s="20" t="str">
        <f>IF(AND(ISNUMBER(L2326),ISNUMBER(Y2326),Y2326&gt;0,X2326&lt;1),ROUND(L2326/(Y2326*(1-X2326))-1,4),"")</f>
        <v/>
      </c>
      <c r="R2326" s="12">
        <v>0</v>
      </c>
      <c r="S2326" s="13">
        <f>IF(AND(ISNUMBER(E2326),E2326&gt;0,ISNUMBER(F2326)),R2326*(F2326/E2326-1)*(1-'Start Here'!$B$16),0)</f>
        <v>0</v>
      </c>
      <c r="T2326" s="17">
        <f>IF(AND(M2326="Ready",OR(I2326="Approve proposed",AND(I2326="Use my price",AND(ISNUMBER(J2326),J2326&gt;0))),ISNUMBER(L2326),E2326&gt;0),R2326*(L2326/E2326-1)*(1-'Start Here'!$B$16),0)</f>
        <v>0</v>
      </c>
      <c r="U2326" t="str" s="6">
        <v>Missing local vendor; Currently hidden; do not activate automatically</v>
      </c>
      <c r="V2326" t="str" s="21">
        <v>No</v>
      </c>
      <c r="W2326" t="str" s="21">
        <v>No</v>
      </c>
      <c r="X2326" s="22">
        <v>0</v>
      </c>
      <c r="Y2326" s="18">
        <v>3</v>
      </c>
      <c r="AB2326" t="str" s="6">
        <v>2026-10-01 10:41:27 UTC</v>
      </c>
      <c r="AC2326" t="str" s="6">
        <v>Local Line cache</v>
      </c>
      <c r="AD2326" s="23">
        <v>1157456</v>
      </c>
      <c r="AE2326" s="23">
        <v>1001257</v>
      </c>
      <c r="AF2326" t="str" s="23">
        <v>1157456:1001257:herdShare</v>
      </c>
      <c r="AG2326" t="str" s="23">
        <v>No</v>
      </c>
      <c r="AH2326" t="str" s="23">
        <v>No</v>
      </c>
      <c r="AI2326" s="18">
        <v>0</v>
      </c>
    </row>
    <row r="2327" ht="32" customHeight="1">
      <c r="A2327" t="str" s="7">
        <v>MISSING VENDOR</v>
      </c>
      <c r="B2327" t="str" s="7">
        <v>Stark Yellow Peaches</v>
      </c>
      <c r="C2327" t="str" s="7">
        <v>lb</v>
      </c>
      <c r="D2327" t="str" s="7">
        <v>CSA Members</v>
      </c>
      <c r="G2327" s="13" t="str">
        <f>IF(AND(ISNUMBER(E2327),ISNUMBER(F2327)),F2327-E2327,"")</f>
        <v/>
      </c>
      <c r="H2327" s="14" t="str">
        <f>IF(AND(ISNUMBER(E2327),E2327&gt;0,ISNUMBER(F2327)),F2327/E2327-1,"")</f>
        <v/>
      </c>
      <c r="I2327" t="str" s="15">
        <v>Hold</v>
      </c>
      <c r="J2327" s="24"/>
      <c r="K2327" t="str" s="15">
        <v/>
      </c>
      <c r="L2327" s="17" t="str">
        <f>IF(AC2327="Local catalog","",IF(AG2327="Yes",IF(ISNUMBER(E2327),E2327,""),IF(I2327="Keep current",IF(ISNUMBER(E2327),E2327,""),IF(AH2327&lt;&gt;"Yes","",IF(I2327="Approve proposed",F2327,IF(AND(I2327="Use my price",AND(ISNUMBER(J2327),J2327&gt;0)),J2327,""))))))</f>
        <v/>
      </c>
      <c r="M2327" t="str" s="7">
        <f>IF(AND(AG2327="Yes",OR(I2327="Approve proposed",I2327="Use my price")),"CHECK: protected price kept current",IF(OR(I2327="Unreviewed",I2327=""),"Pending review",IF(I2327="Hold","On hold",IF(I2327="Keep current",IF(ISNUMBER(E2327),"Kept current","CHECK: no confirmed current price"),IF(AH2327&lt;&gt;"Yes","CHECK: source needs review",IF(AND(I2327="Use my price",NOT(AND(ISNUMBER(J2327),J2327&gt;0))),"CHECK: enter a price above zero",IF(NOT(OR(I2327="Approve proposed",I2327="Use my price")),"CHECK: choose a listed decision",IF(OR(NOT(ISNUMBER(L2327)),L2327&lt;=0,NOT(ISNUMBER(Y2327)),Y2327&lt;=0,X2327&gt;=1),"CHECK: price or base unavailable",IF(L2327/(Y2327*(1-X2327))-1&lt;0,"CHECK: price below local base","Ready")))))))))</f>
        <v>On hold</v>
      </c>
      <c r="N2327" s="18">
        <v>4.2</v>
      </c>
      <c r="O2327" s="19">
        <v>0.4</v>
      </c>
      <c r="Q2327" s="20" t="str">
        <f>IF(AND(ISNUMBER(L2327),ISNUMBER(Y2327),Y2327&gt;0,X2327&lt;1),ROUND(L2327/(Y2327*(1-X2327))-1,4),"")</f>
        <v/>
      </c>
      <c r="R2327" s="12">
        <v>0</v>
      </c>
      <c r="S2327" s="13">
        <f>IF(AND(ISNUMBER(E2327),E2327&gt;0,ISNUMBER(F2327)),R2327*(F2327/E2327-1)*(1-'Start Here'!$B$16),0)</f>
        <v>0</v>
      </c>
      <c r="T2327" s="17">
        <f>IF(AND(M2327="Ready",OR(I2327="Approve proposed",AND(I2327="Use my price",AND(ISNUMBER(J2327),J2327&gt;0))),ISNUMBER(L2327),E2327&gt;0),R2327*(L2327/E2327-1)*(1-'Start Here'!$B$16),0)</f>
        <v>0</v>
      </c>
      <c r="U2327" t="str" s="6">
        <v>No confirmed Local Line price/list; local calculation is reference only; Missing local vendor; Currently hidden; do not activate automatically</v>
      </c>
      <c r="V2327" t="str" s="21">
        <v>No</v>
      </c>
      <c r="W2327" t="str" s="21">
        <v>No</v>
      </c>
      <c r="X2327" s="22">
        <v>0</v>
      </c>
      <c r="Y2327" s="18">
        <v>3</v>
      </c>
      <c r="AB2327" t="str" s="6">
        <v/>
      </c>
      <c r="AC2327" t="str" s="6">
        <v>Local calculation only</v>
      </c>
      <c r="AD2327" s="23">
        <v>1157456</v>
      </c>
      <c r="AE2327" s="23">
        <v>1001257</v>
      </c>
      <c r="AF2327" t="str" s="23">
        <v>1157456:1001257:member</v>
      </c>
      <c r="AG2327" t="str" s="23">
        <v>No</v>
      </c>
      <c r="AH2327" t="str" s="23">
        <v>No</v>
      </c>
      <c r="AI2327" s="18">
        <v>0</v>
      </c>
    </row>
    <row r="2328" ht="32" customHeight="1">
      <c r="A2328" t="str" s="7">
        <v>MISSING VENDOR</v>
      </c>
      <c r="B2328" t="str" s="7">
        <v>Stark Yellow Peaches</v>
      </c>
      <c r="C2328" t="str" s="7">
        <v>lb</v>
      </c>
      <c r="D2328" t="str" s="7">
        <v>Guest Basket</v>
      </c>
      <c r="E2328" s="12">
        <v>4.2</v>
      </c>
      <c r="F2328" s="13">
        <v>4.2</v>
      </c>
      <c r="G2328" s="13">
        <f>IF(AND(ISNUMBER(E2328),ISNUMBER(F2328)),F2328-E2328,"")</f>
        <v>0</v>
      </c>
      <c r="H2328" s="14">
        <f>IF(AND(ISNUMBER(E2328),E2328&gt;0,ISNUMBER(F2328)),F2328/E2328-1,"")</f>
        <v>0</v>
      </c>
      <c r="I2328" t="str" s="15">
        <v>Hold</v>
      </c>
      <c r="J2328" s="16"/>
      <c r="K2328" t="str" s="15">
        <v/>
      </c>
      <c r="L2328" s="17" t="str">
        <f>IF(AC2328="Local catalog","",IF(AG2328="Yes",IF(ISNUMBER(E2328),E2328,""),IF(I2328="Keep current",IF(ISNUMBER(E2328),E2328,""),IF(AH2328&lt;&gt;"Yes","",IF(I2328="Approve proposed",F2328,IF(AND(I2328="Use my price",AND(ISNUMBER(J2328),J2328&gt;0)),J2328,""))))))</f>
        <v/>
      </c>
      <c r="M2328" t="str" s="7">
        <f>IF(AND(AG2328="Yes",OR(I2328="Approve proposed",I2328="Use my price")),"CHECK: protected price kept current",IF(OR(I2328="Unreviewed",I2328=""),"Pending review",IF(I2328="Hold","On hold",IF(I2328="Keep current",IF(ISNUMBER(E2328),"Kept current","CHECK: no confirmed current price"),IF(AH2328&lt;&gt;"Yes","CHECK: source needs review",IF(AND(I2328="Use my price",NOT(AND(ISNUMBER(J2328),J2328&gt;0))),"CHECK: enter a price above zero",IF(NOT(OR(I2328="Approve proposed",I2328="Use my price")),"CHECK: choose a listed decision",IF(OR(NOT(ISNUMBER(L2328)),L2328&lt;=0,NOT(ISNUMBER(Y2328)),Y2328&lt;=0,X2328&gt;=1),"CHECK: price or base unavailable",IF(L2328/(Y2328*(1-X2328))-1&lt;0,"CHECK: price below local base","Ready")))))))))</f>
        <v>On hold</v>
      </c>
      <c r="N2328" s="18">
        <v>4.65</v>
      </c>
      <c r="O2328" s="19">
        <v>0.55</v>
      </c>
      <c r="P2328" s="14">
        <v>0.4</v>
      </c>
      <c r="Q2328" s="20" t="str">
        <f>IF(AND(ISNUMBER(L2328),ISNUMBER(Y2328),Y2328&gt;0,X2328&lt;1),ROUND(L2328/(Y2328*(1-X2328))-1,4),"")</f>
        <v/>
      </c>
      <c r="R2328" s="12">
        <v>0</v>
      </c>
      <c r="S2328" s="13">
        <f>IF(AND(ISNUMBER(E2328),E2328&gt;0,ISNUMBER(F2328)),R2328*(F2328/E2328-1)*(1-'Start Here'!$B$16),0)</f>
        <v>0</v>
      </c>
      <c r="T2328" s="17">
        <f>IF(AND(M2328="Ready",OR(I2328="Approve proposed",AND(I2328="Use my price",AND(ISNUMBER(J2328),J2328&gt;0))),ISNUMBER(L2328),E2328&gt;0),R2328*(L2328/E2328-1)*(1-'Start Here'!$B$16),0)</f>
        <v>0</v>
      </c>
      <c r="U2328" t="str" s="6">
        <v>Missing local vendor; Local and Local Line prices differ; Currently hidden; do not activate automatically</v>
      </c>
      <c r="V2328" t="str" s="21">
        <v>No</v>
      </c>
      <c r="W2328" t="str" s="21">
        <v>No</v>
      </c>
      <c r="X2328" s="22">
        <v>0</v>
      </c>
      <c r="Y2328" s="18">
        <v>3</v>
      </c>
      <c r="AB2328" t="str" s="6">
        <v>2026-10-01 10:41:27 UTC</v>
      </c>
      <c r="AC2328" t="str" s="6">
        <v>Local Line cache</v>
      </c>
      <c r="AD2328" s="23">
        <v>1157456</v>
      </c>
      <c r="AE2328" s="23">
        <v>1001257</v>
      </c>
      <c r="AF2328" t="str" s="23">
        <v>1157456:1001257:guest</v>
      </c>
      <c r="AG2328" t="str" s="23">
        <v>No</v>
      </c>
      <c r="AH2328" t="str" s="23">
        <v>No</v>
      </c>
      <c r="AI2328" s="18">
        <v>0</v>
      </c>
    </row>
    <row r="2329" ht="32" customHeight="1">
      <c r="A2329" t="str" s="7">
        <v>MISSING VENDOR</v>
      </c>
      <c r="B2329" t="str" s="7">
        <v>Stark Yellow Peaches</v>
      </c>
      <c r="C2329" t="str" s="7">
        <v>lb</v>
      </c>
      <c r="D2329" t="str" s="7">
        <v>SNAP</v>
      </c>
      <c r="E2329" s="12">
        <v>4.2</v>
      </c>
      <c r="F2329" s="13">
        <v>4.2</v>
      </c>
      <c r="G2329" s="13">
        <f>IF(AND(ISNUMBER(E2329),ISNUMBER(F2329)),F2329-E2329,"")</f>
        <v>0</v>
      </c>
      <c r="H2329" s="14">
        <f>IF(AND(ISNUMBER(E2329),E2329&gt;0,ISNUMBER(F2329)),F2329/E2329-1,"")</f>
        <v>0</v>
      </c>
      <c r="I2329" t="str" s="15">
        <v>Keep current</v>
      </c>
      <c r="J2329" s="16"/>
      <c r="K2329" t="str" s="15">
        <v/>
      </c>
      <c r="L2329" s="17">
        <f>IF(AC2329="Local catalog","",IF(AG2329="Yes",IF(ISNUMBER(E2329),E2329,""),IF(I2329="Keep current",IF(ISNUMBER(E2329),E2329,""),IF(AH2329&lt;&gt;"Yes","",IF(I2329="Approve proposed",F2329,IF(AND(I2329="Use my price",AND(ISNUMBER(J2329),J2329&gt;0)),J2329,""))))))</f>
        <v>4.2</v>
      </c>
      <c r="M2329" t="str" s="7">
        <f>IF(AND(AG2329="Yes",OR(I2329="Approve proposed",I2329="Use my price")),"CHECK: protected price kept current",IF(OR(I2329="Unreviewed",I2329=""),"Pending review",IF(I2329="Hold","On hold",IF(I2329="Keep current",IF(ISNUMBER(E2329),"Kept current","CHECK: no confirmed current price"),IF(AH2329&lt;&gt;"Yes","CHECK: source needs review",IF(AND(I2329="Use my price",NOT(AND(ISNUMBER(J2329),J2329&gt;0))),"CHECK: enter a price above zero",IF(NOT(OR(I2329="Approve proposed",I2329="Use my price")),"CHECK: choose a listed decision",IF(OR(NOT(ISNUMBER(L2329)),L2329&lt;=0,NOT(ISNUMBER(Y2329)),Y2329&lt;=0,X2329&gt;=1),"CHECK: price or base unavailable",IF(L2329/(Y2329*(1-X2329))-1&lt;0,"CHECK: price below local base","Ready")))))))))</f>
        <v>Kept current</v>
      </c>
      <c r="N2329" s="18">
        <v>4.2</v>
      </c>
      <c r="O2329" s="19">
        <v>0.4</v>
      </c>
      <c r="P2329" s="14">
        <v>0.4</v>
      </c>
      <c r="Q2329" s="20">
        <f>IF(AND(ISNUMBER(L2329),ISNUMBER(Y2329),Y2329&gt;0,X2329&lt;1),ROUND(L2329/(Y2329*(1-X2329))-1,4),"")</f>
        <v>0.4</v>
      </c>
      <c r="R2329" s="12">
        <v>0</v>
      </c>
      <c r="S2329" s="13">
        <f>IF(AND(ISNUMBER(E2329),E2329&gt;0,ISNUMBER(F2329)),R2329*(F2329/E2329-1)*(1-'Start Here'!$B$16),0)</f>
        <v>0</v>
      </c>
      <c r="T2329" s="17">
        <f>IF(AND(M2329="Ready",OR(I2329="Approve proposed",AND(I2329="Use my price",AND(ISNUMBER(J2329),J2329&gt;0))),ISNUMBER(L2329),E2329&gt;0),R2329*(L2329/E2329-1)*(1-'Start Here'!$B$16),0)</f>
        <v>0</v>
      </c>
      <c r="U2329" t="str" s="6">
        <v>SNAP: preserve existing selling price; Missing local vendor; Currently hidden; do not activate automatically</v>
      </c>
      <c r="V2329" t="str" s="21">
        <v>No</v>
      </c>
      <c r="W2329" t="str" s="21">
        <v>No</v>
      </c>
      <c r="X2329" s="22">
        <v>0</v>
      </c>
      <c r="Y2329" s="18">
        <v>3</v>
      </c>
      <c r="AB2329" t="str" s="6">
        <v>2026-10-01 10:41:27 UTC</v>
      </c>
      <c r="AC2329" t="str" s="6">
        <v>Local Line cache</v>
      </c>
      <c r="AD2329" s="23">
        <v>1157456</v>
      </c>
      <c r="AE2329" s="23">
        <v>1001257</v>
      </c>
      <c r="AF2329" t="str" s="23">
        <v>1157456:1001257:snap</v>
      </c>
      <c r="AG2329" t="str" s="23">
        <v>Yes</v>
      </c>
      <c r="AH2329" t="str" s="23">
        <v>No</v>
      </c>
      <c r="AI2329" s="18">
        <v>0</v>
      </c>
    </row>
    <row r="2330" ht="32" customHeight="1">
      <c r="A2330" t="str" s="7">
        <v>MISSING VENDOR</v>
      </c>
      <c r="B2330" t="str" s="7">
        <v>Stripped Zucchini</v>
      </c>
      <c r="C2330" t="str" s="7">
        <v>1 lb</v>
      </c>
      <c r="D2330" t="str" s="7">
        <v>Herd Share Members</v>
      </c>
      <c r="E2330" s="12">
        <v>3.5</v>
      </c>
      <c r="F2330" s="13">
        <v>3.5</v>
      </c>
      <c r="G2330" s="13">
        <f>IF(AND(ISNUMBER(E2330),ISNUMBER(F2330)),F2330-E2330,"")</f>
        <v>0</v>
      </c>
      <c r="H2330" s="14">
        <f>IF(AND(ISNUMBER(E2330),E2330&gt;0,ISNUMBER(F2330)),F2330/E2330-1,"")</f>
        <v>0</v>
      </c>
      <c r="I2330" t="str" s="15">
        <v>Hold</v>
      </c>
      <c r="J2330" s="16"/>
      <c r="K2330" t="str" s="15">
        <v/>
      </c>
      <c r="L2330" s="17" t="str">
        <f>IF(AC2330="Local catalog","",IF(AG2330="Yes",IF(ISNUMBER(E2330),E2330,""),IF(I2330="Keep current",IF(ISNUMBER(E2330),E2330,""),IF(AH2330&lt;&gt;"Yes","",IF(I2330="Approve proposed",F2330,IF(AND(I2330="Use my price",AND(ISNUMBER(J2330),J2330&gt;0)),J2330,""))))))</f>
        <v/>
      </c>
      <c r="M2330" t="str" s="7">
        <f>IF(AND(AG2330="Yes",OR(I2330="Approve proposed",I2330="Use my price")),"CHECK: protected price kept current",IF(OR(I2330="Unreviewed",I2330=""),"Pending review",IF(I2330="Hold","On hold",IF(I2330="Keep current",IF(ISNUMBER(E2330),"Kept current","CHECK: no confirmed current price"),IF(AH2330&lt;&gt;"Yes","CHECK: source needs review",IF(AND(I2330="Use my price",NOT(AND(ISNUMBER(J2330),J2330&gt;0))),"CHECK: enter a price above zero",IF(NOT(OR(I2330="Approve proposed",I2330="Use my price")),"CHECK: choose a listed decision",IF(OR(NOT(ISNUMBER(L2330)),L2330&lt;=0,NOT(ISNUMBER(Y2330)),Y2330&lt;=0,X2330&gt;=1),"CHECK: price or base unavailable",IF(L2330/(Y2330*(1-X2330))-1&lt;0,"CHECK: price below local base","Ready")))))))))</f>
        <v>On hold</v>
      </c>
      <c r="N2330" s="18">
        <v>3.5</v>
      </c>
      <c r="O2330" s="19">
        <v>0.4</v>
      </c>
      <c r="P2330" s="14">
        <v>0.4</v>
      </c>
      <c r="Q2330" s="20" t="str">
        <f>IF(AND(ISNUMBER(L2330),ISNUMBER(Y2330),Y2330&gt;0,X2330&lt;1),ROUND(L2330/(Y2330*(1-X2330))-1,4),"")</f>
        <v/>
      </c>
      <c r="R2330" s="12">
        <v>0</v>
      </c>
      <c r="S2330" s="13">
        <f>IF(AND(ISNUMBER(E2330),E2330&gt;0,ISNUMBER(F2330)),R2330*(F2330/E2330-1)*(1-'Start Here'!$B$16),0)</f>
        <v>0</v>
      </c>
      <c r="T2330" s="17">
        <f>IF(AND(M2330="Ready",OR(I2330="Approve proposed",AND(I2330="Use my price",AND(ISNUMBER(J2330),J2330&gt;0))),ISNUMBER(L2330),E2330&gt;0),R2330*(L2330/E2330-1)*(1-'Start Here'!$B$16),0)</f>
        <v>0</v>
      </c>
      <c r="U2330" t="str" s="6">
        <v>Missing local vendor; Currently hidden; do not activate automatically</v>
      </c>
      <c r="V2330" t="str" s="21">
        <v>No</v>
      </c>
      <c r="W2330" t="str" s="21">
        <v>No</v>
      </c>
      <c r="X2330" s="22">
        <v>0</v>
      </c>
      <c r="Y2330" s="18">
        <v>2.5</v>
      </c>
      <c r="AB2330" t="str" s="6">
        <v>2026-10-01 10:41:27 UTC</v>
      </c>
      <c r="AC2330" t="str" s="6">
        <v>Local Line cache</v>
      </c>
      <c r="AD2330" s="23">
        <v>1140518</v>
      </c>
      <c r="AE2330" s="23">
        <v>978740</v>
      </c>
      <c r="AF2330" t="str" s="23">
        <v>1140518:978740:herdShare</v>
      </c>
      <c r="AG2330" t="str" s="23">
        <v>No</v>
      </c>
      <c r="AH2330" t="str" s="23">
        <v>No</v>
      </c>
      <c r="AI2330" s="18">
        <v>0</v>
      </c>
    </row>
    <row r="2331" ht="32" customHeight="1">
      <c r="A2331" t="str" s="7">
        <v>MISSING VENDOR</v>
      </c>
      <c r="B2331" t="str" s="7">
        <v>Stripped Zucchini</v>
      </c>
      <c r="C2331" t="str" s="7">
        <v>1 lb</v>
      </c>
      <c r="D2331" t="str" s="7">
        <v>CSA Members</v>
      </c>
      <c r="E2331" s="12">
        <v>3.5</v>
      </c>
      <c r="F2331" s="13">
        <v>3.5</v>
      </c>
      <c r="G2331" s="13">
        <f>IF(AND(ISNUMBER(E2331),ISNUMBER(F2331)),F2331-E2331,"")</f>
        <v>0</v>
      </c>
      <c r="H2331" s="14">
        <f>IF(AND(ISNUMBER(E2331),E2331&gt;0,ISNUMBER(F2331)),F2331/E2331-1,"")</f>
        <v>0</v>
      </c>
      <c r="I2331" t="str" s="15">
        <v>Hold</v>
      </c>
      <c r="J2331" s="16"/>
      <c r="K2331" t="str" s="15">
        <v/>
      </c>
      <c r="L2331" s="17" t="str">
        <f>IF(AC2331="Local catalog","",IF(AG2331="Yes",IF(ISNUMBER(E2331),E2331,""),IF(I2331="Keep current",IF(ISNUMBER(E2331),E2331,""),IF(AH2331&lt;&gt;"Yes","",IF(I2331="Approve proposed",F2331,IF(AND(I2331="Use my price",AND(ISNUMBER(J2331),J2331&gt;0)),J2331,""))))))</f>
        <v/>
      </c>
      <c r="M2331" t="str" s="7">
        <f>IF(AND(AG2331="Yes",OR(I2331="Approve proposed",I2331="Use my price")),"CHECK: protected price kept current",IF(OR(I2331="Unreviewed",I2331=""),"Pending review",IF(I2331="Hold","On hold",IF(I2331="Keep current",IF(ISNUMBER(E2331),"Kept current","CHECK: no confirmed current price"),IF(AH2331&lt;&gt;"Yes","CHECK: source needs review",IF(AND(I2331="Use my price",NOT(AND(ISNUMBER(J2331),J2331&gt;0))),"CHECK: enter a price above zero",IF(NOT(OR(I2331="Approve proposed",I2331="Use my price")),"CHECK: choose a listed decision",IF(OR(NOT(ISNUMBER(L2331)),L2331&lt;=0,NOT(ISNUMBER(Y2331)),Y2331&lt;=0,X2331&gt;=1),"CHECK: price or base unavailable",IF(L2331/(Y2331*(1-X2331))-1&lt;0,"CHECK: price below local base","Ready")))))))))</f>
        <v>On hold</v>
      </c>
      <c r="N2331" s="18">
        <v>3.5</v>
      </c>
      <c r="O2331" s="19">
        <v>0.4</v>
      </c>
      <c r="P2331" s="14">
        <v>0.4</v>
      </c>
      <c r="Q2331" s="20" t="str">
        <f>IF(AND(ISNUMBER(L2331),ISNUMBER(Y2331),Y2331&gt;0,X2331&lt;1),ROUND(L2331/(Y2331*(1-X2331))-1,4),"")</f>
        <v/>
      </c>
      <c r="R2331" s="12">
        <v>0</v>
      </c>
      <c r="S2331" s="13">
        <f>IF(AND(ISNUMBER(E2331),E2331&gt;0,ISNUMBER(F2331)),R2331*(F2331/E2331-1)*(1-'Start Here'!$B$16),0)</f>
        <v>0</v>
      </c>
      <c r="T2331" s="17">
        <f>IF(AND(M2331="Ready",OR(I2331="Approve proposed",AND(I2331="Use my price",AND(ISNUMBER(J2331),J2331&gt;0))),ISNUMBER(L2331),E2331&gt;0),R2331*(L2331/E2331-1)*(1-'Start Here'!$B$16),0)</f>
        <v>0</v>
      </c>
      <c r="U2331" t="str" s="6">
        <v>Missing local vendor; Currently hidden; do not activate automatically</v>
      </c>
      <c r="V2331" t="str" s="21">
        <v>No</v>
      </c>
      <c r="W2331" t="str" s="21">
        <v>No</v>
      </c>
      <c r="X2331" s="22">
        <v>0</v>
      </c>
      <c r="Y2331" s="18">
        <v>2.5</v>
      </c>
      <c r="AB2331" t="str" s="6">
        <v>2026-10-01 10:41:27 UTC</v>
      </c>
      <c r="AC2331" t="str" s="6">
        <v>Local Line cache</v>
      </c>
      <c r="AD2331" s="23">
        <v>1140518</v>
      </c>
      <c r="AE2331" s="23">
        <v>978740</v>
      </c>
      <c r="AF2331" t="str" s="23">
        <v>1140518:978740:member</v>
      </c>
      <c r="AG2331" t="str" s="23">
        <v>No</v>
      </c>
      <c r="AH2331" t="str" s="23">
        <v>No</v>
      </c>
      <c r="AI2331" s="18">
        <v>0</v>
      </c>
    </row>
    <row r="2332" ht="32" customHeight="1">
      <c r="A2332" t="str" s="7">
        <v>MISSING VENDOR</v>
      </c>
      <c r="B2332" t="str" s="7">
        <v>Stripped Zucchini</v>
      </c>
      <c r="C2332" t="str" s="7">
        <v>1 lb</v>
      </c>
      <c r="D2332" t="str" s="7">
        <v>Guest Basket</v>
      </c>
      <c r="E2332" s="12">
        <v>3.5</v>
      </c>
      <c r="F2332" s="13">
        <v>3.5</v>
      </c>
      <c r="G2332" s="13">
        <f>IF(AND(ISNUMBER(E2332),ISNUMBER(F2332)),F2332-E2332,"")</f>
        <v>0</v>
      </c>
      <c r="H2332" s="14">
        <f>IF(AND(ISNUMBER(E2332),E2332&gt;0,ISNUMBER(F2332)),F2332/E2332-1,"")</f>
        <v>0</v>
      </c>
      <c r="I2332" t="str" s="15">
        <v>Hold</v>
      </c>
      <c r="J2332" s="16"/>
      <c r="K2332" t="str" s="15">
        <v/>
      </c>
      <c r="L2332" s="17" t="str">
        <f>IF(AC2332="Local catalog","",IF(AG2332="Yes",IF(ISNUMBER(E2332),E2332,""),IF(I2332="Keep current",IF(ISNUMBER(E2332),E2332,""),IF(AH2332&lt;&gt;"Yes","",IF(I2332="Approve proposed",F2332,IF(AND(I2332="Use my price",AND(ISNUMBER(J2332),J2332&gt;0)),J2332,""))))))</f>
        <v/>
      </c>
      <c r="M2332" t="str" s="7">
        <f>IF(AND(AG2332="Yes",OR(I2332="Approve proposed",I2332="Use my price")),"CHECK: protected price kept current",IF(OR(I2332="Unreviewed",I2332=""),"Pending review",IF(I2332="Hold","On hold",IF(I2332="Keep current",IF(ISNUMBER(E2332),"Kept current","CHECK: no confirmed current price"),IF(AH2332&lt;&gt;"Yes","CHECK: source needs review",IF(AND(I2332="Use my price",NOT(AND(ISNUMBER(J2332),J2332&gt;0))),"CHECK: enter a price above zero",IF(NOT(OR(I2332="Approve proposed",I2332="Use my price")),"CHECK: choose a listed decision",IF(OR(NOT(ISNUMBER(L2332)),L2332&lt;=0,NOT(ISNUMBER(Y2332)),Y2332&lt;=0,X2332&gt;=1),"CHECK: price or base unavailable",IF(L2332/(Y2332*(1-X2332))-1&lt;0,"CHECK: price below local base","Ready")))))))))</f>
        <v>On hold</v>
      </c>
      <c r="N2332" s="18">
        <v>3.88</v>
      </c>
      <c r="O2332" s="19">
        <v>0.55</v>
      </c>
      <c r="P2332" s="14">
        <v>0.4</v>
      </c>
      <c r="Q2332" s="20" t="str">
        <f>IF(AND(ISNUMBER(L2332),ISNUMBER(Y2332),Y2332&gt;0,X2332&lt;1),ROUND(L2332/(Y2332*(1-X2332))-1,4),"")</f>
        <v/>
      </c>
      <c r="R2332" s="12">
        <v>0</v>
      </c>
      <c r="S2332" s="13">
        <f>IF(AND(ISNUMBER(E2332),E2332&gt;0,ISNUMBER(F2332)),R2332*(F2332/E2332-1)*(1-'Start Here'!$B$16),0)</f>
        <v>0</v>
      </c>
      <c r="T2332" s="17">
        <f>IF(AND(M2332="Ready",OR(I2332="Approve proposed",AND(I2332="Use my price",AND(ISNUMBER(J2332),J2332&gt;0))),ISNUMBER(L2332),E2332&gt;0),R2332*(L2332/E2332-1)*(1-'Start Here'!$B$16),0)</f>
        <v>0</v>
      </c>
      <c r="U2332" t="str" s="6">
        <v>Missing local vendor; Local and Local Line prices differ; Currently hidden; do not activate automatically</v>
      </c>
      <c r="V2332" t="str" s="21">
        <v>No</v>
      </c>
      <c r="W2332" t="str" s="21">
        <v>No</v>
      </c>
      <c r="X2332" s="22">
        <v>0</v>
      </c>
      <c r="Y2332" s="18">
        <v>2.5</v>
      </c>
      <c r="AB2332" t="str" s="6">
        <v>2026-10-01 10:41:27 UTC</v>
      </c>
      <c r="AC2332" t="str" s="6">
        <v>Local Line cache</v>
      </c>
      <c r="AD2332" s="23">
        <v>1140518</v>
      </c>
      <c r="AE2332" s="23">
        <v>978740</v>
      </c>
      <c r="AF2332" t="str" s="23">
        <v>1140518:978740:guest</v>
      </c>
      <c r="AG2332" t="str" s="23">
        <v>No</v>
      </c>
      <c r="AH2332" t="str" s="23">
        <v>No</v>
      </c>
      <c r="AI2332" s="18">
        <v>0</v>
      </c>
    </row>
    <row r="2333" ht="32" customHeight="1">
      <c r="A2333" t="str" s="7">
        <v>MISSING VENDOR</v>
      </c>
      <c r="B2333" t="str" s="7">
        <v>Stripped Zucchini</v>
      </c>
      <c r="C2333" t="str" s="7">
        <v>1 lb</v>
      </c>
      <c r="D2333" t="str" s="7">
        <v>SNAP</v>
      </c>
      <c r="E2333" s="12">
        <v>3.5</v>
      </c>
      <c r="F2333" s="13">
        <v>3.5</v>
      </c>
      <c r="G2333" s="13">
        <f>IF(AND(ISNUMBER(E2333),ISNUMBER(F2333)),F2333-E2333,"")</f>
        <v>0</v>
      </c>
      <c r="H2333" s="14">
        <f>IF(AND(ISNUMBER(E2333),E2333&gt;0,ISNUMBER(F2333)),F2333/E2333-1,"")</f>
        <v>0</v>
      </c>
      <c r="I2333" t="str" s="15">
        <v>Keep current</v>
      </c>
      <c r="J2333" s="16"/>
      <c r="K2333" t="str" s="15">
        <v/>
      </c>
      <c r="L2333" s="17">
        <f>IF(AC2333="Local catalog","",IF(AG2333="Yes",IF(ISNUMBER(E2333),E2333,""),IF(I2333="Keep current",IF(ISNUMBER(E2333),E2333,""),IF(AH2333&lt;&gt;"Yes","",IF(I2333="Approve proposed",F2333,IF(AND(I2333="Use my price",AND(ISNUMBER(J2333),J2333&gt;0)),J2333,""))))))</f>
        <v>3.5</v>
      </c>
      <c r="M2333" t="str" s="7">
        <f>IF(AND(AG2333="Yes",OR(I2333="Approve proposed",I2333="Use my price")),"CHECK: protected price kept current",IF(OR(I2333="Unreviewed",I2333=""),"Pending review",IF(I2333="Hold","On hold",IF(I2333="Keep current",IF(ISNUMBER(E2333),"Kept current","CHECK: no confirmed current price"),IF(AH2333&lt;&gt;"Yes","CHECK: source needs review",IF(AND(I2333="Use my price",NOT(AND(ISNUMBER(J2333),J2333&gt;0))),"CHECK: enter a price above zero",IF(NOT(OR(I2333="Approve proposed",I2333="Use my price")),"CHECK: choose a listed decision",IF(OR(NOT(ISNUMBER(L2333)),L2333&lt;=0,NOT(ISNUMBER(Y2333)),Y2333&lt;=0,X2333&gt;=1),"CHECK: price or base unavailable",IF(L2333/(Y2333*(1-X2333))-1&lt;0,"CHECK: price below local base","Ready")))))))))</f>
        <v>Kept current</v>
      </c>
      <c r="N2333" s="18">
        <v>3.5</v>
      </c>
      <c r="O2333" s="19">
        <v>0.4</v>
      </c>
      <c r="P2333" s="14">
        <v>0.4</v>
      </c>
      <c r="Q2333" s="20">
        <f>IF(AND(ISNUMBER(L2333),ISNUMBER(Y2333),Y2333&gt;0,X2333&lt;1),ROUND(L2333/(Y2333*(1-X2333))-1,4),"")</f>
        <v>0.4</v>
      </c>
      <c r="R2333" s="12">
        <v>0</v>
      </c>
      <c r="S2333" s="13">
        <f>IF(AND(ISNUMBER(E2333),E2333&gt;0,ISNUMBER(F2333)),R2333*(F2333/E2333-1)*(1-'Start Here'!$B$16),0)</f>
        <v>0</v>
      </c>
      <c r="T2333" s="17">
        <f>IF(AND(M2333="Ready",OR(I2333="Approve proposed",AND(I2333="Use my price",AND(ISNUMBER(J2333),J2333&gt;0))),ISNUMBER(L2333),E2333&gt;0),R2333*(L2333/E2333-1)*(1-'Start Here'!$B$16),0)</f>
        <v>0</v>
      </c>
      <c r="U2333" t="str" s="6">
        <v>SNAP: preserve existing selling price; Missing local vendor; Currently hidden; do not activate automatically</v>
      </c>
      <c r="V2333" t="str" s="21">
        <v>No</v>
      </c>
      <c r="W2333" t="str" s="21">
        <v>No</v>
      </c>
      <c r="X2333" s="22">
        <v>0</v>
      </c>
      <c r="Y2333" s="18">
        <v>2.5</v>
      </c>
      <c r="AB2333" t="str" s="6">
        <v>2026-10-01 10:41:27 UTC</v>
      </c>
      <c r="AC2333" t="str" s="6">
        <v>Local Line cache</v>
      </c>
      <c r="AD2333" s="23">
        <v>1140518</v>
      </c>
      <c r="AE2333" s="23">
        <v>978740</v>
      </c>
      <c r="AF2333" t="str" s="23">
        <v>1140518:978740:snap</v>
      </c>
      <c r="AG2333" t="str" s="23">
        <v>Yes</v>
      </c>
      <c r="AH2333" t="str" s="23">
        <v>No</v>
      </c>
      <c r="AI2333" s="18">
        <v>0</v>
      </c>
    </row>
    <row r="2334" ht="32" customHeight="1">
      <c r="A2334" t="str" s="7">
        <v>MISSING VENDOR</v>
      </c>
      <c r="B2334" t="str" s="7">
        <v>Suncrest Peach</v>
      </c>
      <c r="C2334" t="str" s="7">
        <v>1 lb</v>
      </c>
      <c r="D2334" t="str" s="7">
        <v>Herd Share Members</v>
      </c>
      <c r="E2334" s="12">
        <v>4.2</v>
      </c>
      <c r="F2334" s="13">
        <v>4.2</v>
      </c>
      <c r="G2334" s="13">
        <f>IF(AND(ISNUMBER(E2334),ISNUMBER(F2334)),F2334-E2334,"")</f>
        <v>0</v>
      </c>
      <c r="H2334" s="14">
        <f>IF(AND(ISNUMBER(E2334),E2334&gt;0,ISNUMBER(F2334)),F2334/E2334-1,"")</f>
        <v>0</v>
      </c>
      <c r="I2334" t="str" s="15">
        <v>Hold</v>
      </c>
      <c r="J2334" s="16"/>
      <c r="K2334" t="str" s="15">
        <v/>
      </c>
      <c r="L2334" s="17" t="str">
        <f>IF(AC2334="Local catalog","",IF(AG2334="Yes",IF(ISNUMBER(E2334),E2334,""),IF(I2334="Keep current",IF(ISNUMBER(E2334),E2334,""),IF(AH2334&lt;&gt;"Yes","",IF(I2334="Approve proposed",F2334,IF(AND(I2334="Use my price",AND(ISNUMBER(J2334),J2334&gt;0)),J2334,""))))))</f>
        <v/>
      </c>
      <c r="M2334" t="str" s="7">
        <f>IF(AND(AG2334="Yes",OR(I2334="Approve proposed",I2334="Use my price")),"CHECK: protected price kept current",IF(OR(I2334="Unreviewed",I2334=""),"Pending review",IF(I2334="Hold","On hold",IF(I2334="Keep current",IF(ISNUMBER(E2334),"Kept current","CHECK: no confirmed current price"),IF(AH2334&lt;&gt;"Yes","CHECK: source needs review",IF(AND(I2334="Use my price",NOT(AND(ISNUMBER(J2334),J2334&gt;0))),"CHECK: enter a price above zero",IF(NOT(OR(I2334="Approve proposed",I2334="Use my price")),"CHECK: choose a listed decision",IF(OR(NOT(ISNUMBER(L2334)),L2334&lt;=0,NOT(ISNUMBER(Y2334)),Y2334&lt;=0,X2334&gt;=1),"CHECK: price or base unavailable",IF(L2334/(Y2334*(1-X2334))-1&lt;0,"CHECK: price below local base","Ready")))))))))</f>
        <v>On hold</v>
      </c>
      <c r="N2334" s="18">
        <v>4.2</v>
      </c>
      <c r="O2334" s="19">
        <v>0.4</v>
      </c>
      <c r="P2334" s="14">
        <v>0.4</v>
      </c>
      <c r="Q2334" s="20" t="str">
        <f>IF(AND(ISNUMBER(L2334),ISNUMBER(Y2334),Y2334&gt;0,X2334&lt;1),ROUND(L2334/(Y2334*(1-X2334))-1,4),"")</f>
        <v/>
      </c>
      <c r="R2334" s="12">
        <v>0</v>
      </c>
      <c r="S2334" s="13">
        <f>IF(AND(ISNUMBER(E2334),E2334&gt;0,ISNUMBER(F2334)),R2334*(F2334/E2334-1)*(1-'Start Here'!$B$16),0)</f>
        <v>0</v>
      </c>
      <c r="T2334" s="17">
        <f>IF(AND(M2334="Ready",OR(I2334="Approve proposed",AND(I2334="Use my price",AND(ISNUMBER(J2334),J2334&gt;0))),ISNUMBER(L2334),E2334&gt;0),R2334*(L2334/E2334-1)*(1-'Start Here'!$B$16),0)</f>
        <v>0</v>
      </c>
      <c r="U2334" t="str" s="6">
        <v>Missing local vendor; Currently hidden; do not activate automatically</v>
      </c>
      <c r="V2334" t="str" s="21">
        <v>No</v>
      </c>
      <c r="W2334" t="str" s="21">
        <v>No</v>
      </c>
      <c r="X2334" s="22">
        <v>0</v>
      </c>
      <c r="Y2334" s="18">
        <v>3</v>
      </c>
      <c r="AB2334" t="str" s="6">
        <v>2026-10-01 10:41:27 UTC</v>
      </c>
      <c r="AC2334" t="str" s="6">
        <v>Local Line cache</v>
      </c>
      <c r="AD2334" s="23">
        <v>1157446</v>
      </c>
      <c r="AE2334" s="23">
        <v>1001247</v>
      </c>
      <c r="AF2334" t="str" s="23">
        <v>1157446:1001247:herdShare</v>
      </c>
      <c r="AG2334" t="str" s="23">
        <v>No</v>
      </c>
      <c r="AH2334" t="str" s="23">
        <v>No</v>
      </c>
      <c r="AI2334" s="18">
        <v>0</v>
      </c>
    </row>
    <row r="2335" ht="32" customHeight="1">
      <c r="A2335" t="str" s="7">
        <v>MISSING VENDOR</v>
      </c>
      <c r="B2335" t="str" s="7">
        <v>Suncrest Peach</v>
      </c>
      <c r="C2335" t="str" s="7">
        <v>1 lb</v>
      </c>
      <c r="D2335" t="str" s="7">
        <v>CSA Members</v>
      </c>
      <c r="E2335" s="12">
        <v>4.2</v>
      </c>
      <c r="F2335" s="13">
        <v>4.2</v>
      </c>
      <c r="G2335" s="13">
        <f>IF(AND(ISNUMBER(E2335),ISNUMBER(F2335)),F2335-E2335,"")</f>
        <v>0</v>
      </c>
      <c r="H2335" s="14">
        <f>IF(AND(ISNUMBER(E2335),E2335&gt;0,ISNUMBER(F2335)),F2335/E2335-1,"")</f>
        <v>0</v>
      </c>
      <c r="I2335" t="str" s="15">
        <v>Hold</v>
      </c>
      <c r="J2335" s="16"/>
      <c r="K2335" t="str" s="15">
        <v/>
      </c>
      <c r="L2335" s="17" t="str">
        <f>IF(AC2335="Local catalog","",IF(AG2335="Yes",IF(ISNUMBER(E2335),E2335,""),IF(I2335="Keep current",IF(ISNUMBER(E2335),E2335,""),IF(AH2335&lt;&gt;"Yes","",IF(I2335="Approve proposed",F2335,IF(AND(I2335="Use my price",AND(ISNUMBER(J2335),J2335&gt;0)),J2335,""))))))</f>
        <v/>
      </c>
      <c r="M2335" t="str" s="7">
        <f>IF(AND(AG2335="Yes",OR(I2335="Approve proposed",I2335="Use my price")),"CHECK: protected price kept current",IF(OR(I2335="Unreviewed",I2335=""),"Pending review",IF(I2335="Hold","On hold",IF(I2335="Keep current",IF(ISNUMBER(E2335),"Kept current","CHECK: no confirmed current price"),IF(AH2335&lt;&gt;"Yes","CHECK: source needs review",IF(AND(I2335="Use my price",NOT(AND(ISNUMBER(J2335),J2335&gt;0))),"CHECK: enter a price above zero",IF(NOT(OR(I2335="Approve proposed",I2335="Use my price")),"CHECK: choose a listed decision",IF(OR(NOT(ISNUMBER(L2335)),L2335&lt;=0,NOT(ISNUMBER(Y2335)),Y2335&lt;=0,X2335&gt;=1),"CHECK: price or base unavailable",IF(L2335/(Y2335*(1-X2335))-1&lt;0,"CHECK: price below local base","Ready")))))))))</f>
        <v>On hold</v>
      </c>
      <c r="N2335" s="18">
        <v>4.2</v>
      </c>
      <c r="O2335" s="19">
        <v>0.4</v>
      </c>
      <c r="P2335" s="14">
        <v>0.4</v>
      </c>
      <c r="Q2335" s="20" t="str">
        <f>IF(AND(ISNUMBER(L2335),ISNUMBER(Y2335),Y2335&gt;0,X2335&lt;1),ROUND(L2335/(Y2335*(1-X2335))-1,4),"")</f>
        <v/>
      </c>
      <c r="R2335" s="12">
        <v>0</v>
      </c>
      <c r="S2335" s="13">
        <f>IF(AND(ISNUMBER(E2335),E2335&gt;0,ISNUMBER(F2335)),R2335*(F2335/E2335-1)*(1-'Start Here'!$B$16),0)</f>
        <v>0</v>
      </c>
      <c r="T2335" s="17">
        <f>IF(AND(M2335="Ready",OR(I2335="Approve proposed",AND(I2335="Use my price",AND(ISNUMBER(J2335),J2335&gt;0))),ISNUMBER(L2335),E2335&gt;0),R2335*(L2335/E2335-1)*(1-'Start Here'!$B$16),0)</f>
        <v>0</v>
      </c>
      <c r="U2335" t="str" s="6">
        <v>Missing local vendor; Currently hidden; do not activate automatically</v>
      </c>
      <c r="V2335" t="str" s="21">
        <v>No</v>
      </c>
      <c r="W2335" t="str" s="21">
        <v>No</v>
      </c>
      <c r="X2335" s="22">
        <v>0</v>
      </c>
      <c r="Y2335" s="18">
        <v>3</v>
      </c>
      <c r="AB2335" t="str" s="6">
        <v>2026-10-01 10:41:27 UTC</v>
      </c>
      <c r="AC2335" t="str" s="6">
        <v>Local Line cache</v>
      </c>
      <c r="AD2335" s="23">
        <v>1157446</v>
      </c>
      <c r="AE2335" s="23">
        <v>1001247</v>
      </c>
      <c r="AF2335" t="str" s="23">
        <v>1157446:1001247:member</v>
      </c>
      <c r="AG2335" t="str" s="23">
        <v>No</v>
      </c>
      <c r="AH2335" t="str" s="23">
        <v>No</v>
      </c>
      <c r="AI2335" s="18">
        <v>0</v>
      </c>
    </row>
    <row r="2336" ht="32" customHeight="1">
      <c r="A2336" t="str" s="7">
        <v>MISSING VENDOR</v>
      </c>
      <c r="B2336" t="str" s="7">
        <v>Suncrest Peach</v>
      </c>
      <c r="C2336" t="str" s="7">
        <v>1 lb</v>
      </c>
      <c r="D2336" t="str" s="7">
        <v>Guest Basket</v>
      </c>
      <c r="E2336" s="12">
        <v>4.2</v>
      </c>
      <c r="F2336" s="13">
        <v>4.2</v>
      </c>
      <c r="G2336" s="13">
        <f>IF(AND(ISNUMBER(E2336),ISNUMBER(F2336)),F2336-E2336,"")</f>
        <v>0</v>
      </c>
      <c r="H2336" s="14">
        <f>IF(AND(ISNUMBER(E2336),E2336&gt;0,ISNUMBER(F2336)),F2336/E2336-1,"")</f>
        <v>0</v>
      </c>
      <c r="I2336" t="str" s="15">
        <v>Hold</v>
      </c>
      <c r="J2336" s="16"/>
      <c r="K2336" t="str" s="15">
        <v/>
      </c>
      <c r="L2336" s="17" t="str">
        <f>IF(AC2336="Local catalog","",IF(AG2336="Yes",IF(ISNUMBER(E2336),E2336,""),IF(I2336="Keep current",IF(ISNUMBER(E2336),E2336,""),IF(AH2336&lt;&gt;"Yes","",IF(I2336="Approve proposed",F2336,IF(AND(I2336="Use my price",AND(ISNUMBER(J2336),J2336&gt;0)),J2336,""))))))</f>
        <v/>
      </c>
      <c r="M2336" t="str" s="7">
        <f>IF(AND(AG2336="Yes",OR(I2336="Approve proposed",I2336="Use my price")),"CHECK: protected price kept current",IF(OR(I2336="Unreviewed",I2336=""),"Pending review",IF(I2336="Hold","On hold",IF(I2336="Keep current",IF(ISNUMBER(E2336),"Kept current","CHECK: no confirmed current price"),IF(AH2336&lt;&gt;"Yes","CHECK: source needs review",IF(AND(I2336="Use my price",NOT(AND(ISNUMBER(J2336),J2336&gt;0))),"CHECK: enter a price above zero",IF(NOT(OR(I2336="Approve proposed",I2336="Use my price")),"CHECK: choose a listed decision",IF(OR(NOT(ISNUMBER(L2336)),L2336&lt;=0,NOT(ISNUMBER(Y2336)),Y2336&lt;=0,X2336&gt;=1),"CHECK: price or base unavailable",IF(L2336/(Y2336*(1-X2336))-1&lt;0,"CHECK: price below local base","Ready")))))))))</f>
        <v>On hold</v>
      </c>
      <c r="N2336" s="18">
        <v>4.65</v>
      </c>
      <c r="O2336" s="19">
        <v>0.55</v>
      </c>
      <c r="P2336" s="14">
        <v>0.4</v>
      </c>
      <c r="Q2336" s="20" t="str">
        <f>IF(AND(ISNUMBER(L2336),ISNUMBER(Y2336),Y2336&gt;0,X2336&lt;1),ROUND(L2336/(Y2336*(1-X2336))-1,4),"")</f>
        <v/>
      </c>
      <c r="R2336" s="12">
        <v>0</v>
      </c>
      <c r="S2336" s="13">
        <f>IF(AND(ISNUMBER(E2336),E2336&gt;0,ISNUMBER(F2336)),R2336*(F2336/E2336-1)*(1-'Start Here'!$B$16),0)</f>
        <v>0</v>
      </c>
      <c r="T2336" s="17">
        <f>IF(AND(M2336="Ready",OR(I2336="Approve proposed",AND(I2336="Use my price",AND(ISNUMBER(J2336),J2336&gt;0))),ISNUMBER(L2336),E2336&gt;0),R2336*(L2336/E2336-1)*(1-'Start Here'!$B$16),0)</f>
        <v>0</v>
      </c>
      <c r="U2336" t="str" s="6">
        <v>Missing local vendor; Local and Local Line prices differ; Currently hidden; do not activate automatically</v>
      </c>
      <c r="V2336" t="str" s="21">
        <v>No</v>
      </c>
      <c r="W2336" t="str" s="21">
        <v>No</v>
      </c>
      <c r="X2336" s="22">
        <v>0</v>
      </c>
      <c r="Y2336" s="18">
        <v>3</v>
      </c>
      <c r="AB2336" t="str" s="6">
        <v>2026-10-01 10:41:27 UTC</v>
      </c>
      <c r="AC2336" t="str" s="6">
        <v>Local Line cache</v>
      </c>
      <c r="AD2336" s="23">
        <v>1157446</v>
      </c>
      <c r="AE2336" s="23">
        <v>1001247</v>
      </c>
      <c r="AF2336" t="str" s="23">
        <v>1157446:1001247:guest</v>
      </c>
      <c r="AG2336" t="str" s="23">
        <v>No</v>
      </c>
      <c r="AH2336" t="str" s="23">
        <v>No</v>
      </c>
      <c r="AI2336" s="18">
        <v>0</v>
      </c>
    </row>
    <row r="2337" ht="32" customHeight="1">
      <c r="A2337" t="str" s="7">
        <v>MISSING VENDOR</v>
      </c>
      <c r="B2337" t="str" s="7">
        <v>Suncrest Peach</v>
      </c>
      <c r="C2337" t="str" s="7">
        <v>1 lb</v>
      </c>
      <c r="D2337" t="str" s="7">
        <v>SNAP</v>
      </c>
      <c r="E2337" s="12">
        <v>4.2</v>
      </c>
      <c r="F2337" s="13">
        <v>4.2</v>
      </c>
      <c r="G2337" s="13">
        <f>IF(AND(ISNUMBER(E2337),ISNUMBER(F2337)),F2337-E2337,"")</f>
        <v>0</v>
      </c>
      <c r="H2337" s="14">
        <f>IF(AND(ISNUMBER(E2337),E2337&gt;0,ISNUMBER(F2337)),F2337/E2337-1,"")</f>
        <v>0</v>
      </c>
      <c r="I2337" t="str" s="15">
        <v>Keep current</v>
      </c>
      <c r="J2337" s="16"/>
      <c r="K2337" t="str" s="15">
        <v/>
      </c>
      <c r="L2337" s="17">
        <f>IF(AC2337="Local catalog","",IF(AG2337="Yes",IF(ISNUMBER(E2337),E2337,""),IF(I2337="Keep current",IF(ISNUMBER(E2337),E2337,""),IF(AH2337&lt;&gt;"Yes","",IF(I2337="Approve proposed",F2337,IF(AND(I2337="Use my price",AND(ISNUMBER(J2337),J2337&gt;0)),J2337,""))))))</f>
        <v>4.2</v>
      </c>
      <c r="M2337" t="str" s="7">
        <f>IF(AND(AG2337="Yes",OR(I2337="Approve proposed",I2337="Use my price")),"CHECK: protected price kept current",IF(OR(I2337="Unreviewed",I2337=""),"Pending review",IF(I2337="Hold","On hold",IF(I2337="Keep current",IF(ISNUMBER(E2337),"Kept current","CHECK: no confirmed current price"),IF(AH2337&lt;&gt;"Yes","CHECK: source needs review",IF(AND(I2337="Use my price",NOT(AND(ISNUMBER(J2337),J2337&gt;0))),"CHECK: enter a price above zero",IF(NOT(OR(I2337="Approve proposed",I2337="Use my price")),"CHECK: choose a listed decision",IF(OR(NOT(ISNUMBER(L2337)),L2337&lt;=0,NOT(ISNUMBER(Y2337)),Y2337&lt;=0,X2337&gt;=1),"CHECK: price or base unavailable",IF(L2337/(Y2337*(1-X2337))-1&lt;0,"CHECK: price below local base","Ready")))))))))</f>
        <v>Kept current</v>
      </c>
      <c r="N2337" s="18">
        <v>4.2</v>
      </c>
      <c r="O2337" s="19">
        <v>0.4</v>
      </c>
      <c r="P2337" s="14">
        <v>0.4</v>
      </c>
      <c r="Q2337" s="20">
        <f>IF(AND(ISNUMBER(L2337),ISNUMBER(Y2337),Y2337&gt;0,X2337&lt;1),ROUND(L2337/(Y2337*(1-X2337))-1,4),"")</f>
        <v>0.4</v>
      </c>
      <c r="R2337" s="12">
        <v>0</v>
      </c>
      <c r="S2337" s="13">
        <f>IF(AND(ISNUMBER(E2337),E2337&gt;0,ISNUMBER(F2337)),R2337*(F2337/E2337-1)*(1-'Start Here'!$B$16),0)</f>
        <v>0</v>
      </c>
      <c r="T2337" s="17">
        <f>IF(AND(M2337="Ready",OR(I2337="Approve proposed",AND(I2337="Use my price",AND(ISNUMBER(J2337),J2337&gt;0))),ISNUMBER(L2337),E2337&gt;0),R2337*(L2337/E2337-1)*(1-'Start Here'!$B$16),0)</f>
        <v>0</v>
      </c>
      <c r="U2337" t="str" s="6">
        <v>SNAP: preserve existing selling price; Missing local vendor; Currently hidden; do not activate automatically</v>
      </c>
      <c r="V2337" t="str" s="21">
        <v>No</v>
      </c>
      <c r="W2337" t="str" s="21">
        <v>No</v>
      </c>
      <c r="X2337" s="22">
        <v>0</v>
      </c>
      <c r="Y2337" s="18">
        <v>3</v>
      </c>
      <c r="AB2337" t="str" s="6">
        <v>2026-10-01 10:41:27 UTC</v>
      </c>
      <c r="AC2337" t="str" s="6">
        <v>Local Line cache</v>
      </c>
      <c r="AD2337" s="23">
        <v>1157446</v>
      </c>
      <c r="AE2337" s="23">
        <v>1001247</v>
      </c>
      <c r="AF2337" t="str" s="23">
        <v>1157446:1001247:snap</v>
      </c>
      <c r="AG2337" t="str" s="23">
        <v>Yes</v>
      </c>
      <c r="AH2337" t="str" s="23">
        <v>No</v>
      </c>
      <c r="AI2337" s="18">
        <v>0</v>
      </c>
    </row>
    <row r="2338" ht="32" customHeight="1">
      <c r="A2338" t="str" s="7">
        <v>MISSING VENDOR</v>
      </c>
      <c r="B2338" t="str" s="7">
        <v>Sweet Potato “Seconds”</v>
      </c>
      <c r="C2338" t="str" s="7">
        <v>1 lb</v>
      </c>
      <c r="D2338" t="str" s="7">
        <v>Herd Share Members</v>
      </c>
      <c r="E2338" s="12">
        <v>2.75</v>
      </c>
      <c r="F2338" s="13">
        <v>2.75</v>
      </c>
      <c r="G2338" s="13">
        <f>IF(AND(ISNUMBER(E2338),ISNUMBER(F2338)),F2338-E2338,"")</f>
        <v>0</v>
      </c>
      <c r="H2338" s="14">
        <f>IF(AND(ISNUMBER(E2338),E2338&gt;0,ISNUMBER(F2338)),F2338/E2338-1,"")</f>
        <v>0</v>
      </c>
      <c r="I2338" t="str" s="15">
        <v>Hold</v>
      </c>
      <c r="J2338" s="16"/>
      <c r="K2338" t="str" s="15">
        <v/>
      </c>
      <c r="L2338" s="17" t="str">
        <f>IF(AC2338="Local catalog","",IF(AG2338="Yes",IF(ISNUMBER(E2338),E2338,""),IF(I2338="Keep current",IF(ISNUMBER(E2338),E2338,""),IF(AH2338&lt;&gt;"Yes","",IF(I2338="Approve proposed",F2338,IF(AND(I2338="Use my price",AND(ISNUMBER(J2338),J2338&gt;0)),J2338,""))))))</f>
        <v/>
      </c>
      <c r="M2338" t="str" s="7">
        <f>IF(AND(AG2338="Yes",OR(I2338="Approve proposed",I2338="Use my price")),"CHECK: protected price kept current",IF(OR(I2338="Unreviewed",I2338=""),"Pending review",IF(I2338="Hold","On hold",IF(I2338="Keep current",IF(ISNUMBER(E2338),"Kept current","CHECK: no confirmed current price"),IF(AH2338&lt;&gt;"Yes","CHECK: source needs review",IF(AND(I2338="Use my price",NOT(AND(ISNUMBER(J2338),J2338&gt;0))),"CHECK: enter a price above zero",IF(NOT(OR(I2338="Approve proposed",I2338="Use my price")),"CHECK: choose a listed decision",IF(OR(NOT(ISNUMBER(L2338)),L2338&lt;=0,NOT(ISNUMBER(Y2338)),Y2338&lt;=0,X2338&gt;=1),"CHECK: price or base unavailable",IF(L2338/(Y2338*(1-X2338))-1&lt;0,"CHECK: price below local base","Ready")))))))))</f>
        <v>On hold</v>
      </c>
      <c r="N2338" s="18">
        <v>4.55</v>
      </c>
      <c r="O2338" s="19">
        <v>0.4</v>
      </c>
      <c r="P2338" s="14">
        <v>-0.1538</v>
      </c>
      <c r="Q2338" s="20" t="str">
        <f>IF(AND(ISNUMBER(L2338),ISNUMBER(Y2338),Y2338&gt;0,X2338&lt;1),ROUND(L2338/(Y2338*(1-X2338))-1,4),"")</f>
        <v/>
      </c>
      <c r="R2338" s="12">
        <v>0</v>
      </c>
      <c r="S2338" s="13">
        <f>IF(AND(ISNUMBER(E2338),E2338&gt;0,ISNUMBER(F2338)),R2338*(F2338/E2338-1)*(1-'Start Here'!$B$16),0)</f>
        <v>0</v>
      </c>
      <c r="T2338" s="17">
        <f>IF(AND(M2338="Ready",OR(I2338="Approve proposed",AND(I2338="Use my price",AND(ISNUMBER(J2338),J2338&gt;0))),ISNUMBER(L2338),E2338&gt;0),R2338*(L2338/E2338-1)*(1-'Start Here'!$B$16),0)</f>
        <v>0</v>
      </c>
      <c r="U2338" t="str" s="6">
        <v>Missing local vendor; Local and Local Line prices differ; Proposed price is below local base; requires review; Currently hidden; do not activate automatically</v>
      </c>
      <c r="V2338" t="str" s="21">
        <v>No</v>
      </c>
      <c r="W2338" t="str" s="21">
        <v>No</v>
      </c>
      <c r="X2338" s="22">
        <v>0</v>
      </c>
      <c r="Y2338" s="18">
        <v>3.25</v>
      </c>
      <c r="AB2338" t="str" s="6">
        <v>2026-10-01 10:41:27 UTC</v>
      </c>
      <c r="AC2338" t="str" s="6">
        <v>Local Line cache</v>
      </c>
      <c r="AD2338" s="23">
        <v>805839</v>
      </c>
      <c r="AE2338" s="23">
        <v>526897</v>
      </c>
      <c r="AF2338" t="str" s="23">
        <v>805839:526897:herdShare</v>
      </c>
      <c r="AG2338" t="str" s="23">
        <v>No</v>
      </c>
      <c r="AH2338" t="str" s="23">
        <v>No</v>
      </c>
      <c r="AI2338" s="18">
        <v>0</v>
      </c>
    </row>
    <row r="2339" ht="32" customHeight="1">
      <c r="A2339" t="str" s="7">
        <v>MISSING VENDOR</v>
      </c>
      <c r="B2339" t="str" s="7">
        <v>Sweet Potato “Seconds”</v>
      </c>
      <c r="C2339" t="str" s="7">
        <v>1 lb</v>
      </c>
      <c r="D2339" t="str" s="7">
        <v>CSA Members</v>
      </c>
      <c r="E2339" s="12">
        <v>2.75</v>
      </c>
      <c r="F2339" s="13">
        <v>2.75</v>
      </c>
      <c r="G2339" s="13">
        <f>IF(AND(ISNUMBER(E2339),ISNUMBER(F2339)),F2339-E2339,"")</f>
        <v>0</v>
      </c>
      <c r="H2339" s="14">
        <f>IF(AND(ISNUMBER(E2339),E2339&gt;0,ISNUMBER(F2339)),F2339/E2339-1,"")</f>
        <v>0</v>
      </c>
      <c r="I2339" t="str" s="15">
        <v>Hold</v>
      </c>
      <c r="J2339" s="16"/>
      <c r="K2339" t="str" s="15">
        <v/>
      </c>
      <c r="L2339" s="17" t="str">
        <f>IF(AC2339="Local catalog","",IF(AG2339="Yes",IF(ISNUMBER(E2339),E2339,""),IF(I2339="Keep current",IF(ISNUMBER(E2339),E2339,""),IF(AH2339&lt;&gt;"Yes","",IF(I2339="Approve proposed",F2339,IF(AND(I2339="Use my price",AND(ISNUMBER(J2339),J2339&gt;0)),J2339,""))))))</f>
        <v/>
      </c>
      <c r="M2339" t="str" s="7">
        <f>IF(AND(AG2339="Yes",OR(I2339="Approve proposed",I2339="Use my price")),"CHECK: protected price kept current",IF(OR(I2339="Unreviewed",I2339=""),"Pending review",IF(I2339="Hold","On hold",IF(I2339="Keep current",IF(ISNUMBER(E2339),"Kept current","CHECK: no confirmed current price"),IF(AH2339&lt;&gt;"Yes","CHECK: source needs review",IF(AND(I2339="Use my price",NOT(AND(ISNUMBER(J2339),J2339&gt;0))),"CHECK: enter a price above zero",IF(NOT(OR(I2339="Approve proposed",I2339="Use my price")),"CHECK: choose a listed decision",IF(OR(NOT(ISNUMBER(L2339)),L2339&lt;=0,NOT(ISNUMBER(Y2339)),Y2339&lt;=0,X2339&gt;=1),"CHECK: price or base unavailable",IF(L2339/(Y2339*(1-X2339))-1&lt;0,"CHECK: price below local base","Ready")))))))))</f>
        <v>On hold</v>
      </c>
      <c r="N2339" s="18">
        <v>4.55</v>
      </c>
      <c r="O2339" s="19">
        <v>0.4</v>
      </c>
      <c r="P2339" s="14">
        <v>-0.1538</v>
      </c>
      <c r="Q2339" s="20" t="str">
        <f>IF(AND(ISNUMBER(L2339),ISNUMBER(Y2339),Y2339&gt;0,X2339&lt;1),ROUND(L2339/(Y2339*(1-X2339))-1,4),"")</f>
        <v/>
      </c>
      <c r="R2339" s="12">
        <v>0</v>
      </c>
      <c r="S2339" s="13">
        <f>IF(AND(ISNUMBER(E2339),E2339&gt;0,ISNUMBER(F2339)),R2339*(F2339/E2339-1)*(1-'Start Here'!$B$16),0)</f>
        <v>0</v>
      </c>
      <c r="T2339" s="17">
        <f>IF(AND(M2339="Ready",OR(I2339="Approve proposed",AND(I2339="Use my price",AND(ISNUMBER(J2339),J2339&gt;0))),ISNUMBER(L2339),E2339&gt;0),R2339*(L2339/E2339-1)*(1-'Start Here'!$B$16),0)</f>
        <v>0</v>
      </c>
      <c r="U2339" t="str" s="6">
        <v>Missing local vendor; Local and Local Line prices differ; Proposed price is below local base; requires review; Currently hidden; do not activate automatically</v>
      </c>
      <c r="V2339" t="str" s="21">
        <v>No</v>
      </c>
      <c r="W2339" t="str" s="21">
        <v>No</v>
      </c>
      <c r="X2339" s="22">
        <v>0</v>
      </c>
      <c r="Y2339" s="18">
        <v>3.25</v>
      </c>
      <c r="AB2339" t="str" s="6">
        <v>2026-10-01 10:41:27 UTC</v>
      </c>
      <c r="AC2339" t="str" s="6">
        <v>Local Line cache</v>
      </c>
      <c r="AD2339" s="23">
        <v>805839</v>
      </c>
      <c r="AE2339" s="23">
        <v>526897</v>
      </c>
      <c r="AF2339" t="str" s="23">
        <v>805839:526897:member</v>
      </c>
      <c r="AG2339" t="str" s="23">
        <v>No</v>
      </c>
      <c r="AH2339" t="str" s="23">
        <v>No</v>
      </c>
      <c r="AI2339" s="18">
        <v>0</v>
      </c>
    </row>
    <row r="2340" ht="32" customHeight="1">
      <c r="A2340" t="str" s="7">
        <v>MISSING VENDOR</v>
      </c>
      <c r="B2340" t="str" s="7">
        <v>Sweet Potato “Seconds”</v>
      </c>
      <c r="C2340" t="str" s="7">
        <v>1 lb</v>
      </c>
      <c r="D2340" t="str" s="7">
        <v>Guest Basket</v>
      </c>
      <c r="G2340" s="13" t="str">
        <f>IF(AND(ISNUMBER(E2340),ISNUMBER(F2340)),F2340-E2340,"")</f>
        <v/>
      </c>
      <c r="H2340" s="14" t="str">
        <f>IF(AND(ISNUMBER(E2340),E2340&gt;0,ISNUMBER(F2340)),F2340/E2340-1,"")</f>
        <v/>
      </c>
      <c r="I2340" t="str" s="15">
        <v>Hold</v>
      </c>
      <c r="J2340" s="24"/>
      <c r="K2340" t="str" s="15">
        <v/>
      </c>
      <c r="L2340" s="17" t="str">
        <f>IF(AC2340="Local catalog","",IF(AG2340="Yes",IF(ISNUMBER(E2340),E2340,""),IF(I2340="Keep current",IF(ISNUMBER(E2340),E2340,""),IF(AH2340&lt;&gt;"Yes","",IF(I2340="Approve proposed",F2340,IF(AND(I2340="Use my price",AND(ISNUMBER(J2340),J2340&gt;0)),J2340,""))))))</f>
        <v/>
      </c>
      <c r="M2340" t="str" s="7">
        <f>IF(AND(AG2340="Yes",OR(I2340="Approve proposed",I2340="Use my price")),"CHECK: protected price kept current",IF(OR(I2340="Unreviewed",I2340=""),"Pending review",IF(I2340="Hold","On hold",IF(I2340="Keep current",IF(ISNUMBER(E2340),"Kept current","CHECK: no confirmed current price"),IF(AH2340&lt;&gt;"Yes","CHECK: source needs review",IF(AND(I2340="Use my price",NOT(AND(ISNUMBER(J2340),J2340&gt;0))),"CHECK: enter a price above zero",IF(NOT(OR(I2340="Approve proposed",I2340="Use my price")),"CHECK: choose a listed decision",IF(OR(NOT(ISNUMBER(L2340)),L2340&lt;=0,NOT(ISNUMBER(Y2340)),Y2340&lt;=0,X2340&gt;=1),"CHECK: price or base unavailable",IF(L2340/(Y2340*(1-X2340))-1&lt;0,"CHECK: price below local base","Ready")))))))))</f>
        <v>On hold</v>
      </c>
      <c r="N2340" s="18">
        <v>5.04</v>
      </c>
      <c r="O2340" s="19">
        <v>0.55</v>
      </c>
      <c r="Q2340" s="20" t="str">
        <f>IF(AND(ISNUMBER(L2340),ISNUMBER(Y2340),Y2340&gt;0,X2340&lt;1),ROUND(L2340/(Y2340*(1-X2340))-1,4),"")</f>
        <v/>
      </c>
      <c r="R2340" s="12">
        <v>0</v>
      </c>
      <c r="S2340" s="13">
        <f>IF(AND(ISNUMBER(E2340),E2340&gt;0,ISNUMBER(F2340)),R2340*(F2340/E2340-1)*(1-'Start Here'!$B$16),0)</f>
        <v>0</v>
      </c>
      <c r="T2340" s="17">
        <f>IF(AND(M2340="Ready",OR(I2340="Approve proposed",AND(I2340="Use my price",AND(ISNUMBER(J2340),J2340&gt;0))),ISNUMBER(L2340),E2340&gt;0),R2340*(L2340/E2340-1)*(1-'Start Here'!$B$16),0)</f>
        <v>0</v>
      </c>
      <c r="U2340" t="str" s="6">
        <v>No confirmed Local Line price/list; local calculation is reference only; Missing local vendor; Currently hidden; do not activate automatically</v>
      </c>
      <c r="V2340" t="str" s="21">
        <v>No</v>
      </c>
      <c r="W2340" t="str" s="21">
        <v>No</v>
      </c>
      <c r="X2340" s="22">
        <v>0</v>
      </c>
      <c r="Y2340" s="18">
        <v>3.25</v>
      </c>
      <c r="AB2340" t="str" s="6">
        <v/>
      </c>
      <c r="AC2340" t="str" s="6">
        <v>Local calculation only</v>
      </c>
      <c r="AD2340" s="23">
        <v>805839</v>
      </c>
      <c r="AE2340" s="23">
        <v>526897</v>
      </c>
      <c r="AF2340" t="str" s="23">
        <v>805839:526897:guest</v>
      </c>
      <c r="AG2340" t="str" s="23">
        <v>No</v>
      </c>
      <c r="AH2340" t="str" s="23">
        <v>No</v>
      </c>
      <c r="AI2340" s="18">
        <v>0</v>
      </c>
    </row>
    <row r="2341" ht="32" customHeight="1">
      <c r="A2341" t="str" s="7">
        <v>MISSING VENDOR</v>
      </c>
      <c r="B2341" t="str" s="7">
        <v>Sweet Potato “Seconds”</v>
      </c>
      <c r="C2341" t="str" s="7">
        <v>1 lb</v>
      </c>
      <c r="D2341" t="str" s="7">
        <v>SNAP</v>
      </c>
      <c r="E2341" s="12">
        <v>2.75</v>
      </c>
      <c r="F2341" s="13">
        <v>2.75</v>
      </c>
      <c r="G2341" s="13">
        <f>IF(AND(ISNUMBER(E2341),ISNUMBER(F2341)),F2341-E2341,"")</f>
        <v>0</v>
      </c>
      <c r="H2341" s="14">
        <f>IF(AND(ISNUMBER(E2341),E2341&gt;0,ISNUMBER(F2341)),F2341/E2341-1,"")</f>
        <v>0</v>
      </c>
      <c r="I2341" t="str" s="15">
        <v>Keep current</v>
      </c>
      <c r="J2341" s="16"/>
      <c r="K2341" t="str" s="15">
        <v/>
      </c>
      <c r="L2341" s="17">
        <f>IF(AC2341="Local catalog","",IF(AG2341="Yes",IF(ISNUMBER(E2341),E2341,""),IF(I2341="Keep current",IF(ISNUMBER(E2341),E2341,""),IF(AH2341&lt;&gt;"Yes","",IF(I2341="Approve proposed",F2341,IF(AND(I2341="Use my price",AND(ISNUMBER(J2341),J2341&gt;0)),J2341,""))))))</f>
        <v>2.75</v>
      </c>
      <c r="M2341" t="str" s="7">
        <f>IF(AND(AG2341="Yes",OR(I2341="Approve proposed",I2341="Use my price")),"CHECK: protected price kept current",IF(OR(I2341="Unreviewed",I2341=""),"Pending review",IF(I2341="Hold","On hold",IF(I2341="Keep current",IF(ISNUMBER(E2341),"Kept current","CHECK: no confirmed current price"),IF(AH2341&lt;&gt;"Yes","CHECK: source needs review",IF(AND(I2341="Use my price",NOT(AND(ISNUMBER(J2341),J2341&gt;0))),"CHECK: enter a price above zero",IF(NOT(OR(I2341="Approve proposed",I2341="Use my price")),"CHECK: choose a listed decision",IF(OR(NOT(ISNUMBER(L2341)),L2341&lt;=0,NOT(ISNUMBER(Y2341)),Y2341&lt;=0,X2341&gt;=1),"CHECK: price or base unavailable",IF(L2341/(Y2341*(1-X2341))-1&lt;0,"CHECK: price below local base","Ready")))))))))</f>
        <v>Kept current</v>
      </c>
      <c r="N2341" s="18">
        <v>4.55</v>
      </c>
      <c r="O2341" s="19">
        <v>0.4</v>
      </c>
      <c r="P2341" s="14">
        <v>-0.1538</v>
      </c>
      <c r="Q2341" s="20">
        <f>IF(AND(ISNUMBER(L2341),ISNUMBER(Y2341),Y2341&gt;0,X2341&lt;1),ROUND(L2341/(Y2341*(1-X2341))-1,4),"")</f>
        <v>-0.1538</v>
      </c>
      <c r="R2341" s="12">
        <v>0</v>
      </c>
      <c r="S2341" s="13">
        <f>IF(AND(ISNUMBER(E2341),E2341&gt;0,ISNUMBER(F2341)),R2341*(F2341/E2341-1)*(1-'Start Here'!$B$16),0)</f>
        <v>0</v>
      </c>
      <c r="T2341" s="17">
        <f>IF(AND(M2341="Ready",OR(I2341="Approve proposed",AND(I2341="Use my price",AND(ISNUMBER(J2341),J2341&gt;0))),ISNUMBER(L2341),E2341&gt;0),R2341*(L2341/E2341-1)*(1-'Start Here'!$B$16),0)</f>
        <v>0</v>
      </c>
      <c r="U2341" t="str" s="6">
        <v>SNAP: preserve existing selling price; Missing local vendor; Local and Local Line prices differ; Proposed price is below local base; requires review; Currently hidden; do not activate automatically</v>
      </c>
      <c r="V2341" t="str" s="21">
        <v>No</v>
      </c>
      <c r="W2341" t="str" s="21">
        <v>No</v>
      </c>
      <c r="X2341" s="22">
        <v>0</v>
      </c>
      <c r="Y2341" s="18">
        <v>3.25</v>
      </c>
      <c r="AB2341" t="str" s="6">
        <v>2026-10-01 10:41:27 UTC</v>
      </c>
      <c r="AC2341" t="str" s="6">
        <v>Local Line cache</v>
      </c>
      <c r="AD2341" s="23">
        <v>805839</v>
      </c>
      <c r="AE2341" s="23">
        <v>526897</v>
      </c>
      <c r="AF2341" t="str" s="23">
        <v>805839:526897:snap</v>
      </c>
      <c r="AG2341" t="str" s="23">
        <v>Yes</v>
      </c>
      <c r="AH2341" t="str" s="23">
        <v>No</v>
      </c>
      <c r="AI2341" s="18">
        <v>0</v>
      </c>
    </row>
    <row r="2342" ht="32" customHeight="1">
      <c r="A2342" t="str" s="7">
        <v>MISSING VENDOR</v>
      </c>
      <c r="B2342" t="str" s="7">
        <v>Travel Size Healing Stick</v>
      </c>
      <c r="C2342" t="str" s="7">
        <v>0.5 oz ea</v>
      </c>
      <c r="D2342" t="str" s="7">
        <v>Herd Share Members</v>
      </c>
      <c r="E2342" s="12">
        <v>8.33</v>
      </c>
      <c r="F2342" s="13">
        <v>8.33</v>
      </c>
      <c r="G2342" s="13">
        <f>IF(AND(ISNUMBER(E2342),ISNUMBER(F2342)),F2342-E2342,"")</f>
        <v>0</v>
      </c>
      <c r="H2342" s="14">
        <f>IF(AND(ISNUMBER(E2342),E2342&gt;0,ISNUMBER(F2342)),F2342/E2342-1,"")</f>
        <v>0</v>
      </c>
      <c r="I2342" t="str" s="15">
        <v>Hold</v>
      </c>
      <c r="J2342" s="16"/>
      <c r="K2342" t="str" s="15">
        <v/>
      </c>
      <c r="L2342" s="17" t="str">
        <f>IF(AC2342="Local catalog","",IF(AG2342="Yes",IF(ISNUMBER(E2342),E2342,""),IF(I2342="Keep current",IF(ISNUMBER(E2342),E2342,""),IF(AH2342&lt;&gt;"Yes","",IF(I2342="Approve proposed",F2342,IF(AND(I2342="Use my price",AND(ISNUMBER(J2342),J2342&gt;0)),J2342,""))))))</f>
        <v/>
      </c>
      <c r="M2342" t="str" s="7">
        <f>IF(AND(AG2342="Yes",OR(I2342="Approve proposed",I2342="Use my price")),"CHECK: protected price kept current",IF(OR(I2342="Unreviewed",I2342=""),"Pending review",IF(I2342="Hold","On hold",IF(I2342="Keep current",IF(ISNUMBER(E2342),"Kept current","CHECK: no confirmed current price"),IF(AH2342&lt;&gt;"Yes","CHECK: source needs review",IF(AND(I2342="Use my price",NOT(AND(ISNUMBER(J2342),J2342&gt;0))),"CHECK: enter a price above zero",IF(NOT(OR(I2342="Approve proposed",I2342="Use my price")),"CHECK: choose a listed decision",IF(OR(NOT(ISNUMBER(L2342)),L2342&lt;=0,NOT(ISNUMBER(Y2342)),Y2342&lt;=0,X2342&gt;=1),"CHECK: price or base unavailable",IF(L2342/(Y2342*(1-X2342))-1&lt;0,"CHECK: price below local base","Ready")))))))))</f>
        <v>On hold</v>
      </c>
      <c r="N2342" s="18">
        <v>8.33</v>
      </c>
      <c r="O2342" s="19">
        <v>0.4</v>
      </c>
      <c r="P2342" s="14">
        <v>0.4</v>
      </c>
      <c r="Q2342" s="20" t="str">
        <f>IF(AND(ISNUMBER(L2342),ISNUMBER(Y2342),Y2342&gt;0,X2342&lt;1),ROUND(L2342/(Y2342*(1-X2342))-1,4),"")</f>
        <v/>
      </c>
      <c r="R2342" s="12">
        <v>0</v>
      </c>
      <c r="S2342" s="13">
        <f>IF(AND(ISNUMBER(E2342),E2342&gt;0,ISNUMBER(F2342)),R2342*(F2342/E2342-1)*(1-'Start Here'!$B$16),0)</f>
        <v>0</v>
      </c>
      <c r="T2342" s="17">
        <f>IF(AND(M2342="Ready",OR(I2342="Approve proposed",AND(I2342="Use my price",AND(ISNUMBER(J2342),J2342&gt;0))),ISNUMBER(L2342),E2342&gt;0),R2342*(L2342/E2342-1)*(1-'Start Here'!$B$16),0)</f>
        <v>0</v>
      </c>
      <c r="U2342" t="str" s="6">
        <v>Missing local vendor; Currently hidden; do not activate automatically</v>
      </c>
      <c r="V2342" t="str" s="21">
        <v>No</v>
      </c>
      <c r="W2342" t="str" s="21">
        <v>No</v>
      </c>
      <c r="X2342" s="22">
        <v>0</v>
      </c>
      <c r="Y2342" s="18">
        <v>5.95</v>
      </c>
      <c r="AB2342" t="str" s="6">
        <v>2026-10-01 10:41:27 UTC</v>
      </c>
      <c r="AC2342" t="str" s="6">
        <v>Local Line cache</v>
      </c>
      <c r="AD2342" s="23">
        <v>1148272</v>
      </c>
      <c r="AE2342" s="23">
        <v>988901</v>
      </c>
      <c r="AF2342" t="str" s="23">
        <v>1148272:988901:herdShare</v>
      </c>
      <c r="AG2342" t="str" s="23">
        <v>No</v>
      </c>
      <c r="AH2342" t="str" s="23">
        <v>No</v>
      </c>
      <c r="AI2342" s="18">
        <v>0</v>
      </c>
    </row>
    <row r="2343" ht="32" customHeight="1">
      <c r="A2343" t="str" s="7">
        <v>MISSING VENDOR</v>
      </c>
      <c r="B2343" t="str" s="7">
        <v>Travel Size Healing Stick</v>
      </c>
      <c r="C2343" t="str" s="7">
        <v>0.5 oz ea</v>
      </c>
      <c r="D2343" t="str" s="7">
        <v>CSA Members</v>
      </c>
      <c r="E2343" s="12">
        <v>7</v>
      </c>
      <c r="F2343" s="13">
        <v>7</v>
      </c>
      <c r="G2343" s="13">
        <f>IF(AND(ISNUMBER(E2343),ISNUMBER(F2343)),F2343-E2343,"")</f>
        <v>0</v>
      </c>
      <c r="H2343" s="14">
        <f>IF(AND(ISNUMBER(E2343),E2343&gt;0,ISNUMBER(F2343)),F2343/E2343-1,"")</f>
        <v>0</v>
      </c>
      <c r="I2343" t="str" s="15">
        <v>Hold</v>
      </c>
      <c r="J2343" s="16"/>
      <c r="K2343" t="str" s="15">
        <v/>
      </c>
      <c r="L2343" s="17" t="str">
        <f>IF(AC2343="Local catalog","",IF(AG2343="Yes",IF(ISNUMBER(E2343),E2343,""),IF(I2343="Keep current",IF(ISNUMBER(E2343),E2343,""),IF(AH2343&lt;&gt;"Yes","",IF(I2343="Approve proposed",F2343,IF(AND(I2343="Use my price",AND(ISNUMBER(J2343),J2343&gt;0)),J2343,""))))))</f>
        <v/>
      </c>
      <c r="M2343" t="str" s="7">
        <f>IF(AND(AG2343="Yes",OR(I2343="Approve proposed",I2343="Use my price")),"CHECK: protected price kept current",IF(OR(I2343="Unreviewed",I2343=""),"Pending review",IF(I2343="Hold","On hold",IF(I2343="Keep current",IF(ISNUMBER(E2343),"Kept current","CHECK: no confirmed current price"),IF(AH2343&lt;&gt;"Yes","CHECK: source needs review",IF(AND(I2343="Use my price",NOT(AND(ISNUMBER(J2343),J2343&gt;0))),"CHECK: enter a price above zero",IF(NOT(OR(I2343="Approve proposed",I2343="Use my price")),"CHECK: choose a listed decision",IF(OR(NOT(ISNUMBER(L2343)),L2343&lt;=0,NOT(ISNUMBER(Y2343)),Y2343&lt;=0,X2343&gt;=1),"CHECK: price or base unavailable",IF(L2343/(Y2343*(1-X2343))-1&lt;0,"CHECK: price below local base","Ready")))))))))</f>
        <v>On hold</v>
      </c>
      <c r="N2343" s="18">
        <v>8.33</v>
      </c>
      <c r="O2343" s="19">
        <v>0.4</v>
      </c>
      <c r="P2343" s="14">
        <v>0.1765</v>
      </c>
      <c r="Q2343" s="20" t="str">
        <f>IF(AND(ISNUMBER(L2343),ISNUMBER(Y2343),Y2343&gt;0,X2343&lt;1),ROUND(L2343/(Y2343*(1-X2343))-1,4),"")</f>
        <v/>
      </c>
      <c r="R2343" s="12">
        <v>0</v>
      </c>
      <c r="S2343" s="13">
        <f>IF(AND(ISNUMBER(E2343),E2343&gt;0,ISNUMBER(F2343)),R2343*(F2343/E2343-1)*(1-'Start Here'!$B$16),0)</f>
        <v>0</v>
      </c>
      <c r="T2343" s="17">
        <f>IF(AND(M2343="Ready",OR(I2343="Approve proposed",AND(I2343="Use my price",AND(ISNUMBER(J2343),J2343&gt;0))),ISNUMBER(L2343),E2343&gt;0),R2343*(L2343/E2343-1)*(1-'Start Here'!$B$16),0)</f>
        <v>0</v>
      </c>
      <c r="U2343" t="str" s="6">
        <v>Missing local vendor; Local and Local Line prices differ; Currently hidden; do not activate automatically</v>
      </c>
      <c r="V2343" t="str" s="21">
        <v>No</v>
      </c>
      <c r="W2343" t="str" s="21">
        <v>No</v>
      </c>
      <c r="X2343" s="22">
        <v>0</v>
      </c>
      <c r="Y2343" s="18">
        <v>5.95</v>
      </c>
      <c r="AB2343" t="str" s="6">
        <v>2026-10-01 10:41:27 UTC</v>
      </c>
      <c r="AC2343" t="str" s="6">
        <v>Local Line cache</v>
      </c>
      <c r="AD2343" s="23">
        <v>1148272</v>
      </c>
      <c r="AE2343" s="23">
        <v>988901</v>
      </c>
      <c r="AF2343" t="str" s="23">
        <v>1148272:988901:member</v>
      </c>
      <c r="AG2343" t="str" s="23">
        <v>No</v>
      </c>
      <c r="AH2343" t="str" s="23">
        <v>No</v>
      </c>
      <c r="AI2343" s="18">
        <v>0</v>
      </c>
    </row>
    <row r="2344" ht="32" customHeight="1">
      <c r="A2344" t="str" s="7">
        <v>MISSING VENDOR</v>
      </c>
      <c r="B2344" t="str" s="7">
        <v>Travel Size Healing Stick</v>
      </c>
      <c r="C2344" t="str" s="7">
        <v>0.5 oz ea</v>
      </c>
      <c r="D2344" t="str" s="7">
        <v>Guest Basket</v>
      </c>
      <c r="E2344" s="12">
        <v>8.33</v>
      </c>
      <c r="F2344" s="13">
        <v>8.33</v>
      </c>
      <c r="G2344" s="13">
        <f>IF(AND(ISNUMBER(E2344),ISNUMBER(F2344)),F2344-E2344,"")</f>
        <v>0</v>
      </c>
      <c r="H2344" s="14">
        <f>IF(AND(ISNUMBER(E2344),E2344&gt;0,ISNUMBER(F2344)),F2344/E2344-1,"")</f>
        <v>0</v>
      </c>
      <c r="I2344" t="str" s="15">
        <v>Hold</v>
      </c>
      <c r="J2344" s="16"/>
      <c r="K2344" t="str" s="15">
        <v/>
      </c>
      <c r="L2344" s="17" t="str">
        <f>IF(AC2344="Local catalog","",IF(AG2344="Yes",IF(ISNUMBER(E2344),E2344,""),IF(I2344="Keep current",IF(ISNUMBER(E2344),E2344,""),IF(AH2344&lt;&gt;"Yes","",IF(I2344="Approve proposed",F2344,IF(AND(I2344="Use my price",AND(ISNUMBER(J2344),J2344&gt;0)),J2344,""))))))</f>
        <v/>
      </c>
      <c r="M2344" t="str" s="7">
        <f>IF(AND(AG2344="Yes",OR(I2344="Approve proposed",I2344="Use my price")),"CHECK: protected price kept current",IF(OR(I2344="Unreviewed",I2344=""),"Pending review",IF(I2344="Hold","On hold",IF(I2344="Keep current",IF(ISNUMBER(E2344),"Kept current","CHECK: no confirmed current price"),IF(AH2344&lt;&gt;"Yes","CHECK: source needs review",IF(AND(I2344="Use my price",NOT(AND(ISNUMBER(J2344),J2344&gt;0))),"CHECK: enter a price above zero",IF(NOT(OR(I2344="Approve proposed",I2344="Use my price")),"CHECK: choose a listed decision",IF(OR(NOT(ISNUMBER(L2344)),L2344&lt;=0,NOT(ISNUMBER(Y2344)),Y2344&lt;=0,X2344&gt;=1),"CHECK: price or base unavailable",IF(L2344/(Y2344*(1-X2344))-1&lt;0,"CHECK: price below local base","Ready")))))))))</f>
        <v>On hold</v>
      </c>
      <c r="N2344" s="18">
        <v>9.22</v>
      </c>
      <c r="O2344" s="19">
        <v>0.55</v>
      </c>
      <c r="P2344" s="14">
        <v>0.4</v>
      </c>
      <c r="Q2344" s="20" t="str">
        <f>IF(AND(ISNUMBER(L2344),ISNUMBER(Y2344),Y2344&gt;0,X2344&lt;1),ROUND(L2344/(Y2344*(1-X2344))-1,4),"")</f>
        <v/>
      </c>
      <c r="R2344" s="12">
        <v>0</v>
      </c>
      <c r="S2344" s="13">
        <f>IF(AND(ISNUMBER(E2344),E2344&gt;0,ISNUMBER(F2344)),R2344*(F2344/E2344-1)*(1-'Start Here'!$B$16),0)</f>
        <v>0</v>
      </c>
      <c r="T2344" s="17">
        <f>IF(AND(M2344="Ready",OR(I2344="Approve proposed",AND(I2344="Use my price",AND(ISNUMBER(J2344),J2344&gt;0))),ISNUMBER(L2344),E2344&gt;0),R2344*(L2344/E2344-1)*(1-'Start Here'!$B$16),0)</f>
        <v>0</v>
      </c>
      <c r="U2344" t="str" s="6">
        <v>Missing local vendor; Local and Local Line prices differ; Currently hidden; do not activate automatically</v>
      </c>
      <c r="V2344" t="str" s="21">
        <v>No</v>
      </c>
      <c r="W2344" t="str" s="21">
        <v>No</v>
      </c>
      <c r="X2344" s="22">
        <v>0</v>
      </c>
      <c r="Y2344" s="18">
        <v>5.95</v>
      </c>
      <c r="AB2344" t="str" s="6">
        <v>2026-10-01 10:41:27 UTC</v>
      </c>
      <c r="AC2344" t="str" s="6">
        <v>Local Line cache</v>
      </c>
      <c r="AD2344" s="23">
        <v>1148272</v>
      </c>
      <c r="AE2344" s="23">
        <v>988901</v>
      </c>
      <c r="AF2344" t="str" s="23">
        <v>1148272:988901:guest</v>
      </c>
      <c r="AG2344" t="str" s="23">
        <v>No</v>
      </c>
      <c r="AH2344" t="str" s="23">
        <v>No</v>
      </c>
      <c r="AI2344" s="18">
        <v>0</v>
      </c>
    </row>
    <row r="2345" ht="32" customHeight="1">
      <c r="A2345" t="str" s="7">
        <v>MISSING VENDOR</v>
      </c>
      <c r="B2345" t="str" s="7">
        <v>Travel Size Healing Stick</v>
      </c>
      <c r="C2345" t="str" s="7">
        <v>0.5 oz ea</v>
      </c>
      <c r="D2345" t="str" s="7">
        <v>SNAP</v>
      </c>
      <c r="E2345" s="12">
        <v>8.33</v>
      </c>
      <c r="F2345" s="13">
        <v>8.33</v>
      </c>
      <c r="G2345" s="13">
        <f>IF(AND(ISNUMBER(E2345),ISNUMBER(F2345)),F2345-E2345,"")</f>
        <v>0</v>
      </c>
      <c r="H2345" s="14">
        <f>IF(AND(ISNUMBER(E2345),E2345&gt;0,ISNUMBER(F2345)),F2345/E2345-1,"")</f>
        <v>0</v>
      </c>
      <c r="I2345" t="str" s="15">
        <v>Keep current</v>
      </c>
      <c r="J2345" s="16"/>
      <c r="K2345" t="str" s="15">
        <v/>
      </c>
      <c r="L2345" s="17">
        <f>IF(AC2345="Local catalog","",IF(AG2345="Yes",IF(ISNUMBER(E2345),E2345,""),IF(I2345="Keep current",IF(ISNUMBER(E2345),E2345,""),IF(AH2345&lt;&gt;"Yes","",IF(I2345="Approve proposed",F2345,IF(AND(I2345="Use my price",AND(ISNUMBER(J2345),J2345&gt;0)),J2345,""))))))</f>
        <v>8.33</v>
      </c>
      <c r="M2345" t="str" s="7">
        <f>IF(AND(AG2345="Yes",OR(I2345="Approve proposed",I2345="Use my price")),"CHECK: protected price kept current",IF(OR(I2345="Unreviewed",I2345=""),"Pending review",IF(I2345="Hold","On hold",IF(I2345="Keep current",IF(ISNUMBER(E2345),"Kept current","CHECK: no confirmed current price"),IF(AH2345&lt;&gt;"Yes","CHECK: source needs review",IF(AND(I2345="Use my price",NOT(AND(ISNUMBER(J2345),J2345&gt;0))),"CHECK: enter a price above zero",IF(NOT(OR(I2345="Approve proposed",I2345="Use my price")),"CHECK: choose a listed decision",IF(OR(NOT(ISNUMBER(L2345)),L2345&lt;=0,NOT(ISNUMBER(Y2345)),Y2345&lt;=0,X2345&gt;=1),"CHECK: price or base unavailable",IF(L2345/(Y2345*(1-X2345))-1&lt;0,"CHECK: price below local base","Ready")))))))))</f>
        <v>Kept current</v>
      </c>
      <c r="N2345" s="18">
        <v>8.33</v>
      </c>
      <c r="O2345" s="19">
        <v>0.4</v>
      </c>
      <c r="P2345" s="14">
        <v>0.4</v>
      </c>
      <c r="Q2345" s="20">
        <f>IF(AND(ISNUMBER(L2345),ISNUMBER(Y2345),Y2345&gt;0,X2345&lt;1),ROUND(L2345/(Y2345*(1-X2345))-1,4),"")</f>
        <v>0.4</v>
      </c>
      <c r="R2345" s="12">
        <v>0</v>
      </c>
      <c r="S2345" s="13">
        <f>IF(AND(ISNUMBER(E2345),E2345&gt;0,ISNUMBER(F2345)),R2345*(F2345/E2345-1)*(1-'Start Here'!$B$16),0)</f>
        <v>0</v>
      </c>
      <c r="T2345" s="17">
        <f>IF(AND(M2345="Ready",OR(I2345="Approve proposed",AND(I2345="Use my price",AND(ISNUMBER(J2345),J2345&gt;0))),ISNUMBER(L2345),E2345&gt;0),R2345*(L2345/E2345-1)*(1-'Start Here'!$B$16),0)</f>
        <v>0</v>
      </c>
      <c r="U2345" t="str" s="6">
        <v>SNAP: preserve existing selling price; Missing local vendor; Currently hidden; do not activate automatically</v>
      </c>
      <c r="V2345" t="str" s="21">
        <v>No</v>
      </c>
      <c r="W2345" t="str" s="21">
        <v>No</v>
      </c>
      <c r="X2345" s="22">
        <v>0</v>
      </c>
      <c r="Y2345" s="18">
        <v>5.95</v>
      </c>
      <c r="AB2345" t="str" s="6">
        <v>2026-10-01 10:41:27 UTC</v>
      </c>
      <c r="AC2345" t="str" s="6">
        <v>Local Line cache</v>
      </c>
      <c r="AD2345" s="23">
        <v>1148272</v>
      </c>
      <c r="AE2345" s="23">
        <v>988901</v>
      </c>
      <c r="AF2345" t="str" s="23">
        <v>1148272:988901:snap</v>
      </c>
      <c r="AG2345" t="str" s="23">
        <v>Yes</v>
      </c>
      <c r="AH2345" t="str" s="23">
        <v>No</v>
      </c>
      <c r="AI2345" s="18">
        <v>0</v>
      </c>
    </row>
    <row r="2346" ht="32" customHeight="1">
      <c r="A2346" t="str" s="7">
        <v>MISSING VENDOR</v>
      </c>
      <c r="B2346" t="str" s="7">
        <v>Travel Size Lotion Stick w/ Honeysuckle Essential Oil</v>
      </c>
      <c r="C2346" t="str" s="7">
        <v>0.5 oz ea</v>
      </c>
      <c r="D2346" t="str" s="7">
        <v>Herd Share Members</v>
      </c>
      <c r="E2346" s="12">
        <v>8.33</v>
      </c>
      <c r="F2346" s="13">
        <v>8.33</v>
      </c>
      <c r="G2346" s="13">
        <f>IF(AND(ISNUMBER(E2346),ISNUMBER(F2346)),F2346-E2346,"")</f>
        <v>0</v>
      </c>
      <c r="H2346" s="14">
        <f>IF(AND(ISNUMBER(E2346),E2346&gt;0,ISNUMBER(F2346)),F2346/E2346-1,"")</f>
        <v>0</v>
      </c>
      <c r="I2346" t="str" s="15">
        <v>Hold</v>
      </c>
      <c r="J2346" s="16"/>
      <c r="K2346" t="str" s="15">
        <v/>
      </c>
      <c r="L2346" s="17" t="str">
        <f>IF(AC2346="Local catalog","",IF(AG2346="Yes",IF(ISNUMBER(E2346),E2346,""),IF(I2346="Keep current",IF(ISNUMBER(E2346),E2346,""),IF(AH2346&lt;&gt;"Yes","",IF(I2346="Approve proposed",F2346,IF(AND(I2346="Use my price",AND(ISNUMBER(J2346),J2346&gt;0)),J2346,""))))))</f>
        <v/>
      </c>
      <c r="M2346" t="str" s="7">
        <f>IF(AND(AG2346="Yes",OR(I2346="Approve proposed",I2346="Use my price")),"CHECK: protected price kept current",IF(OR(I2346="Unreviewed",I2346=""),"Pending review",IF(I2346="Hold","On hold",IF(I2346="Keep current",IF(ISNUMBER(E2346),"Kept current","CHECK: no confirmed current price"),IF(AH2346&lt;&gt;"Yes","CHECK: source needs review",IF(AND(I2346="Use my price",NOT(AND(ISNUMBER(J2346),J2346&gt;0))),"CHECK: enter a price above zero",IF(NOT(OR(I2346="Approve proposed",I2346="Use my price")),"CHECK: choose a listed decision",IF(OR(NOT(ISNUMBER(L2346)),L2346&lt;=0,NOT(ISNUMBER(Y2346)),Y2346&lt;=0,X2346&gt;=1),"CHECK: price or base unavailable",IF(L2346/(Y2346*(1-X2346))-1&lt;0,"CHECK: price below local base","Ready")))))))))</f>
        <v>On hold</v>
      </c>
      <c r="N2346" s="18">
        <v>8.33</v>
      </c>
      <c r="O2346" s="19">
        <v>0.4</v>
      </c>
      <c r="P2346" s="14">
        <v>0.4</v>
      </c>
      <c r="Q2346" s="20" t="str">
        <f>IF(AND(ISNUMBER(L2346),ISNUMBER(Y2346),Y2346&gt;0,X2346&lt;1),ROUND(L2346/(Y2346*(1-X2346))-1,4),"")</f>
        <v/>
      </c>
      <c r="R2346" s="12">
        <v>0</v>
      </c>
      <c r="S2346" s="13">
        <f>IF(AND(ISNUMBER(E2346),E2346&gt;0,ISNUMBER(F2346)),R2346*(F2346/E2346-1)*(1-'Start Here'!$B$16),0)</f>
        <v>0</v>
      </c>
      <c r="T2346" s="17">
        <f>IF(AND(M2346="Ready",OR(I2346="Approve proposed",AND(I2346="Use my price",AND(ISNUMBER(J2346),J2346&gt;0))),ISNUMBER(L2346),E2346&gt;0),R2346*(L2346/E2346-1)*(1-'Start Here'!$B$16),0)</f>
        <v>0</v>
      </c>
      <c r="U2346" t="str" s="6">
        <v>Missing local vendor</v>
      </c>
      <c r="V2346" t="str" s="21">
        <v>Yes</v>
      </c>
      <c r="W2346" t="str" s="21">
        <v>No</v>
      </c>
      <c r="X2346" s="22">
        <v>0</v>
      </c>
      <c r="Y2346" s="18">
        <v>5.95</v>
      </c>
      <c r="AB2346" t="str" s="6">
        <v>2026-10-01 10:41:27 UTC</v>
      </c>
      <c r="AC2346" t="str" s="6">
        <v>Local Line cache</v>
      </c>
      <c r="AD2346" s="23">
        <v>1148268</v>
      </c>
      <c r="AE2346" s="23">
        <v>988897</v>
      </c>
      <c r="AF2346" t="str" s="23">
        <v>1148268:988897:herdShare</v>
      </c>
      <c r="AG2346" t="str" s="23">
        <v>No</v>
      </c>
      <c r="AH2346" t="str" s="23">
        <v>No</v>
      </c>
      <c r="AI2346" s="18">
        <v>0</v>
      </c>
    </row>
    <row r="2347" ht="32" customHeight="1">
      <c r="A2347" t="str" s="7">
        <v>MISSING VENDOR</v>
      </c>
      <c r="B2347" t="str" s="7">
        <v>Travel Size Lotion Stick w/ Honeysuckle Essential Oil</v>
      </c>
      <c r="C2347" t="str" s="7">
        <v>0.5 oz ea</v>
      </c>
      <c r="D2347" t="str" s="7">
        <v>CSA Members</v>
      </c>
      <c r="G2347" s="13" t="str">
        <f>IF(AND(ISNUMBER(E2347),ISNUMBER(F2347)),F2347-E2347,"")</f>
        <v/>
      </c>
      <c r="H2347" s="14" t="str">
        <f>IF(AND(ISNUMBER(E2347),E2347&gt;0,ISNUMBER(F2347)),F2347/E2347-1,"")</f>
        <v/>
      </c>
      <c r="I2347" t="str" s="15">
        <v>Hold</v>
      </c>
      <c r="J2347" s="24"/>
      <c r="K2347" t="str" s="15">
        <v/>
      </c>
      <c r="L2347" s="17" t="str">
        <f>IF(AC2347="Local catalog","",IF(AG2347="Yes",IF(ISNUMBER(E2347),E2347,""),IF(I2347="Keep current",IF(ISNUMBER(E2347),E2347,""),IF(AH2347&lt;&gt;"Yes","",IF(I2347="Approve proposed",F2347,IF(AND(I2347="Use my price",AND(ISNUMBER(J2347),J2347&gt;0)),J2347,""))))))</f>
        <v/>
      </c>
      <c r="M2347" t="str" s="7">
        <f>IF(AND(AG2347="Yes",OR(I2347="Approve proposed",I2347="Use my price")),"CHECK: protected price kept current",IF(OR(I2347="Unreviewed",I2347=""),"Pending review",IF(I2347="Hold","On hold",IF(I2347="Keep current",IF(ISNUMBER(E2347),"Kept current","CHECK: no confirmed current price"),IF(AH2347&lt;&gt;"Yes","CHECK: source needs review",IF(AND(I2347="Use my price",NOT(AND(ISNUMBER(J2347),J2347&gt;0))),"CHECK: enter a price above zero",IF(NOT(OR(I2347="Approve proposed",I2347="Use my price")),"CHECK: choose a listed decision",IF(OR(NOT(ISNUMBER(L2347)),L2347&lt;=0,NOT(ISNUMBER(Y2347)),Y2347&lt;=0,X2347&gt;=1),"CHECK: price or base unavailable",IF(L2347/(Y2347*(1-X2347))-1&lt;0,"CHECK: price below local base","Ready")))))))))</f>
        <v>On hold</v>
      </c>
      <c r="N2347" s="18">
        <v>8.33</v>
      </c>
      <c r="O2347" s="19">
        <v>0.4</v>
      </c>
      <c r="Q2347" s="20" t="str">
        <f>IF(AND(ISNUMBER(L2347),ISNUMBER(Y2347),Y2347&gt;0,X2347&lt;1),ROUND(L2347/(Y2347*(1-X2347))-1,4),"")</f>
        <v/>
      </c>
      <c r="R2347" s="12">
        <v>0</v>
      </c>
      <c r="S2347" s="13">
        <f>IF(AND(ISNUMBER(E2347),E2347&gt;0,ISNUMBER(F2347)),R2347*(F2347/E2347-1)*(1-'Start Here'!$B$16),0)</f>
        <v>0</v>
      </c>
      <c r="T2347" s="17">
        <f>IF(AND(M2347="Ready",OR(I2347="Approve proposed",AND(I2347="Use my price",AND(ISNUMBER(J2347),J2347&gt;0))),ISNUMBER(L2347),E2347&gt;0),R2347*(L2347/E2347-1)*(1-'Start Here'!$B$16),0)</f>
        <v>0</v>
      </c>
      <c r="U2347" t="str" s="6">
        <v>No confirmed Local Line price/list; local calculation is reference only; Missing local vendor</v>
      </c>
      <c r="V2347" t="str" s="21">
        <v>Yes</v>
      </c>
      <c r="W2347" t="str" s="21">
        <v>No</v>
      </c>
      <c r="X2347" s="22">
        <v>0</v>
      </c>
      <c r="Y2347" s="18">
        <v>5.95</v>
      </c>
      <c r="AB2347" t="str" s="6">
        <v/>
      </c>
      <c r="AC2347" t="str" s="6">
        <v>Local calculation only</v>
      </c>
      <c r="AD2347" s="23">
        <v>1148268</v>
      </c>
      <c r="AE2347" s="23">
        <v>988897</v>
      </c>
      <c r="AF2347" t="str" s="23">
        <v>1148268:988897:member</v>
      </c>
      <c r="AG2347" t="str" s="23">
        <v>No</v>
      </c>
      <c r="AH2347" t="str" s="23">
        <v>No</v>
      </c>
      <c r="AI2347" s="18">
        <v>0</v>
      </c>
    </row>
    <row r="2348" ht="32" customHeight="1">
      <c r="A2348" t="str" s="7">
        <v>MISSING VENDOR</v>
      </c>
      <c r="B2348" t="str" s="7">
        <v>Travel Size Lotion Stick w/ Honeysuckle Essential Oil</v>
      </c>
      <c r="C2348" t="str" s="7">
        <v>0.5 oz ea</v>
      </c>
      <c r="D2348" t="str" s="7">
        <v>Guest Basket</v>
      </c>
      <c r="E2348" s="12">
        <v>8.33</v>
      </c>
      <c r="F2348" s="13">
        <v>8.33</v>
      </c>
      <c r="G2348" s="13">
        <f>IF(AND(ISNUMBER(E2348),ISNUMBER(F2348)),F2348-E2348,"")</f>
        <v>0</v>
      </c>
      <c r="H2348" s="14">
        <f>IF(AND(ISNUMBER(E2348),E2348&gt;0,ISNUMBER(F2348)),F2348/E2348-1,"")</f>
        <v>0</v>
      </c>
      <c r="I2348" t="str" s="15">
        <v>Hold</v>
      </c>
      <c r="J2348" s="16"/>
      <c r="K2348" t="str" s="15">
        <v/>
      </c>
      <c r="L2348" s="17" t="str">
        <f>IF(AC2348="Local catalog","",IF(AG2348="Yes",IF(ISNUMBER(E2348),E2348,""),IF(I2348="Keep current",IF(ISNUMBER(E2348),E2348,""),IF(AH2348&lt;&gt;"Yes","",IF(I2348="Approve proposed",F2348,IF(AND(I2348="Use my price",AND(ISNUMBER(J2348),J2348&gt;0)),J2348,""))))))</f>
        <v/>
      </c>
      <c r="M2348" t="str" s="7">
        <f>IF(AND(AG2348="Yes",OR(I2348="Approve proposed",I2348="Use my price")),"CHECK: protected price kept current",IF(OR(I2348="Unreviewed",I2348=""),"Pending review",IF(I2348="Hold","On hold",IF(I2348="Keep current",IF(ISNUMBER(E2348),"Kept current","CHECK: no confirmed current price"),IF(AH2348&lt;&gt;"Yes","CHECK: source needs review",IF(AND(I2348="Use my price",NOT(AND(ISNUMBER(J2348),J2348&gt;0))),"CHECK: enter a price above zero",IF(NOT(OR(I2348="Approve proposed",I2348="Use my price")),"CHECK: choose a listed decision",IF(OR(NOT(ISNUMBER(L2348)),L2348&lt;=0,NOT(ISNUMBER(Y2348)),Y2348&lt;=0,X2348&gt;=1),"CHECK: price or base unavailable",IF(L2348/(Y2348*(1-X2348))-1&lt;0,"CHECK: price below local base","Ready")))))))))</f>
        <v>On hold</v>
      </c>
      <c r="N2348" s="18">
        <v>9.22</v>
      </c>
      <c r="O2348" s="19">
        <v>0.55</v>
      </c>
      <c r="P2348" s="14">
        <v>0.4</v>
      </c>
      <c r="Q2348" s="20" t="str">
        <f>IF(AND(ISNUMBER(L2348),ISNUMBER(Y2348),Y2348&gt;0,X2348&lt;1),ROUND(L2348/(Y2348*(1-X2348))-1,4),"")</f>
        <v/>
      </c>
      <c r="R2348" s="12">
        <v>0</v>
      </c>
      <c r="S2348" s="13">
        <f>IF(AND(ISNUMBER(E2348),E2348&gt;0,ISNUMBER(F2348)),R2348*(F2348/E2348-1)*(1-'Start Here'!$B$16),0)</f>
        <v>0</v>
      </c>
      <c r="T2348" s="17">
        <f>IF(AND(M2348="Ready",OR(I2348="Approve proposed",AND(I2348="Use my price",AND(ISNUMBER(J2348),J2348&gt;0))),ISNUMBER(L2348),E2348&gt;0),R2348*(L2348/E2348-1)*(1-'Start Here'!$B$16),0)</f>
        <v>0</v>
      </c>
      <c r="U2348" t="str" s="6">
        <v>Missing local vendor; Local and Local Line prices differ</v>
      </c>
      <c r="V2348" t="str" s="21">
        <v>Yes</v>
      </c>
      <c r="W2348" t="str" s="21">
        <v>No</v>
      </c>
      <c r="X2348" s="22">
        <v>0</v>
      </c>
      <c r="Y2348" s="18">
        <v>5.95</v>
      </c>
      <c r="AB2348" t="str" s="6">
        <v>2026-10-01 10:41:27 UTC</v>
      </c>
      <c r="AC2348" t="str" s="6">
        <v>Local Line cache</v>
      </c>
      <c r="AD2348" s="23">
        <v>1148268</v>
      </c>
      <c r="AE2348" s="23">
        <v>988897</v>
      </c>
      <c r="AF2348" t="str" s="23">
        <v>1148268:988897:guest</v>
      </c>
      <c r="AG2348" t="str" s="23">
        <v>No</v>
      </c>
      <c r="AH2348" t="str" s="23">
        <v>No</v>
      </c>
      <c r="AI2348" s="18">
        <v>0</v>
      </c>
    </row>
    <row r="2349" ht="32" customHeight="1">
      <c r="A2349" t="str" s="7">
        <v>MISSING VENDOR</v>
      </c>
      <c r="B2349" t="str" s="7">
        <v>Travel Size Lotion Stick w/ Honeysuckle Essential Oil</v>
      </c>
      <c r="C2349" t="str" s="7">
        <v>0.5 oz ea</v>
      </c>
      <c r="D2349" t="str" s="7">
        <v>SNAP</v>
      </c>
      <c r="E2349" s="12">
        <v>8.33</v>
      </c>
      <c r="F2349" s="13">
        <v>8.33</v>
      </c>
      <c r="G2349" s="13">
        <f>IF(AND(ISNUMBER(E2349),ISNUMBER(F2349)),F2349-E2349,"")</f>
        <v>0</v>
      </c>
      <c r="H2349" s="14">
        <f>IF(AND(ISNUMBER(E2349),E2349&gt;0,ISNUMBER(F2349)),F2349/E2349-1,"")</f>
        <v>0</v>
      </c>
      <c r="I2349" t="str" s="15">
        <v>Keep current</v>
      </c>
      <c r="J2349" s="16"/>
      <c r="K2349" t="str" s="15">
        <v/>
      </c>
      <c r="L2349" s="17">
        <f>IF(AC2349="Local catalog","",IF(AG2349="Yes",IF(ISNUMBER(E2349),E2349,""),IF(I2349="Keep current",IF(ISNUMBER(E2349),E2349,""),IF(AH2349&lt;&gt;"Yes","",IF(I2349="Approve proposed",F2349,IF(AND(I2349="Use my price",AND(ISNUMBER(J2349),J2349&gt;0)),J2349,""))))))</f>
        <v>8.33</v>
      </c>
      <c r="M2349" t="str" s="7">
        <f>IF(AND(AG2349="Yes",OR(I2349="Approve proposed",I2349="Use my price")),"CHECK: protected price kept current",IF(OR(I2349="Unreviewed",I2349=""),"Pending review",IF(I2349="Hold","On hold",IF(I2349="Keep current",IF(ISNUMBER(E2349),"Kept current","CHECK: no confirmed current price"),IF(AH2349&lt;&gt;"Yes","CHECK: source needs review",IF(AND(I2349="Use my price",NOT(AND(ISNUMBER(J2349),J2349&gt;0))),"CHECK: enter a price above zero",IF(NOT(OR(I2349="Approve proposed",I2349="Use my price")),"CHECK: choose a listed decision",IF(OR(NOT(ISNUMBER(L2349)),L2349&lt;=0,NOT(ISNUMBER(Y2349)),Y2349&lt;=0,X2349&gt;=1),"CHECK: price or base unavailable",IF(L2349/(Y2349*(1-X2349))-1&lt;0,"CHECK: price below local base","Ready")))))))))</f>
        <v>Kept current</v>
      </c>
      <c r="N2349" s="18">
        <v>8.33</v>
      </c>
      <c r="O2349" s="19">
        <v>0.4</v>
      </c>
      <c r="P2349" s="14">
        <v>0.4</v>
      </c>
      <c r="Q2349" s="20">
        <f>IF(AND(ISNUMBER(L2349),ISNUMBER(Y2349),Y2349&gt;0,X2349&lt;1),ROUND(L2349/(Y2349*(1-X2349))-1,4),"")</f>
        <v>0.4</v>
      </c>
      <c r="R2349" s="12">
        <v>0</v>
      </c>
      <c r="S2349" s="13">
        <f>IF(AND(ISNUMBER(E2349),E2349&gt;0,ISNUMBER(F2349)),R2349*(F2349/E2349-1)*(1-'Start Here'!$B$16),0)</f>
        <v>0</v>
      </c>
      <c r="T2349" s="17">
        <f>IF(AND(M2349="Ready",OR(I2349="Approve proposed",AND(I2349="Use my price",AND(ISNUMBER(J2349),J2349&gt;0))),ISNUMBER(L2349),E2349&gt;0),R2349*(L2349/E2349-1)*(1-'Start Here'!$B$16),0)</f>
        <v>0</v>
      </c>
      <c r="U2349" t="str" s="6">
        <v>SNAP: preserve existing selling price; Missing local vendor</v>
      </c>
      <c r="V2349" t="str" s="21">
        <v>Yes</v>
      </c>
      <c r="W2349" t="str" s="21">
        <v>No</v>
      </c>
      <c r="X2349" s="22">
        <v>0</v>
      </c>
      <c r="Y2349" s="18">
        <v>5.95</v>
      </c>
      <c r="AB2349" t="str" s="6">
        <v>2026-10-01 10:41:27 UTC</v>
      </c>
      <c r="AC2349" t="str" s="6">
        <v>Local Line cache</v>
      </c>
      <c r="AD2349" s="23">
        <v>1148268</v>
      </c>
      <c r="AE2349" s="23">
        <v>988897</v>
      </c>
      <c r="AF2349" t="str" s="23">
        <v>1148268:988897:snap</v>
      </c>
      <c r="AG2349" t="str" s="23">
        <v>Yes</v>
      </c>
      <c r="AH2349" t="str" s="23">
        <v>No</v>
      </c>
      <c r="AI2349" s="18">
        <v>0</v>
      </c>
    </row>
    <row r="2350" ht="32" customHeight="1">
      <c r="A2350" t="str" s="7">
        <v>MISSING VENDOR</v>
      </c>
      <c r="B2350" t="str" s="7">
        <v>Travel Size Lotion Stick w/ Lemongrass &amp; Orange Essential Oils &amp; Turmeric</v>
      </c>
      <c r="C2350" t="str" s="7">
        <v>0.5 oz ea</v>
      </c>
      <c r="D2350" t="str" s="7">
        <v>Herd Share Members</v>
      </c>
      <c r="E2350" s="12">
        <v>8.33</v>
      </c>
      <c r="F2350" s="13">
        <v>8.33</v>
      </c>
      <c r="G2350" s="13">
        <f>IF(AND(ISNUMBER(E2350),ISNUMBER(F2350)),F2350-E2350,"")</f>
        <v>0</v>
      </c>
      <c r="H2350" s="14">
        <f>IF(AND(ISNUMBER(E2350),E2350&gt;0,ISNUMBER(F2350)),F2350/E2350-1,"")</f>
        <v>0</v>
      </c>
      <c r="I2350" t="str" s="15">
        <v>Hold</v>
      </c>
      <c r="J2350" s="16"/>
      <c r="K2350" t="str" s="15">
        <v/>
      </c>
      <c r="L2350" s="17" t="str">
        <f>IF(AC2350="Local catalog","",IF(AG2350="Yes",IF(ISNUMBER(E2350),E2350,""),IF(I2350="Keep current",IF(ISNUMBER(E2350),E2350,""),IF(AH2350&lt;&gt;"Yes","",IF(I2350="Approve proposed",F2350,IF(AND(I2350="Use my price",AND(ISNUMBER(J2350),J2350&gt;0)),J2350,""))))))</f>
        <v/>
      </c>
      <c r="M2350" t="str" s="7">
        <f>IF(AND(AG2350="Yes",OR(I2350="Approve proposed",I2350="Use my price")),"CHECK: protected price kept current",IF(OR(I2350="Unreviewed",I2350=""),"Pending review",IF(I2350="Hold","On hold",IF(I2350="Keep current",IF(ISNUMBER(E2350),"Kept current","CHECK: no confirmed current price"),IF(AH2350&lt;&gt;"Yes","CHECK: source needs review",IF(AND(I2350="Use my price",NOT(AND(ISNUMBER(J2350),J2350&gt;0))),"CHECK: enter a price above zero",IF(NOT(OR(I2350="Approve proposed",I2350="Use my price")),"CHECK: choose a listed decision",IF(OR(NOT(ISNUMBER(L2350)),L2350&lt;=0,NOT(ISNUMBER(Y2350)),Y2350&lt;=0,X2350&gt;=1),"CHECK: price or base unavailable",IF(L2350/(Y2350*(1-X2350))-1&lt;0,"CHECK: price below local base","Ready")))))))))</f>
        <v>On hold</v>
      </c>
      <c r="N2350" s="18">
        <v>8.33</v>
      </c>
      <c r="O2350" s="19">
        <v>0.4</v>
      </c>
      <c r="P2350" s="14">
        <v>0.4</v>
      </c>
      <c r="Q2350" s="20" t="str">
        <f>IF(AND(ISNUMBER(L2350),ISNUMBER(Y2350),Y2350&gt;0,X2350&lt;1),ROUND(L2350/(Y2350*(1-X2350))-1,4),"")</f>
        <v/>
      </c>
      <c r="R2350" s="12">
        <v>0</v>
      </c>
      <c r="S2350" s="13">
        <f>IF(AND(ISNUMBER(E2350),E2350&gt;0,ISNUMBER(F2350)),R2350*(F2350/E2350-1)*(1-'Start Here'!$B$16),0)</f>
        <v>0</v>
      </c>
      <c r="T2350" s="17">
        <f>IF(AND(M2350="Ready",OR(I2350="Approve proposed",AND(I2350="Use my price",AND(ISNUMBER(J2350),J2350&gt;0))),ISNUMBER(L2350),E2350&gt;0),R2350*(L2350/E2350-1)*(1-'Start Here'!$B$16),0)</f>
        <v>0</v>
      </c>
      <c r="U2350" t="str" s="6">
        <v>Missing local vendor</v>
      </c>
      <c r="V2350" t="str" s="21">
        <v>Yes</v>
      </c>
      <c r="W2350" t="str" s="21">
        <v>No</v>
      </c>
      <c r="X2350" s="22">
        <v>0</v>
      </c>
      <c r="Y2350" s="18">
        <v>5.95</v>
      </c>
      <c r="AB2350" t="str" s="6">
        <v>2026-10-01 10:41:27 UTC</v>
      </c>
      <c r="AC2350" t="str" s="6">
        <v>Local Line cache</v>
      </c>
      <c r="AD2350" s="23">
        <v>1148269</v>
      </c>
      <c r="AE2350" s="23">
        <v>988898</v>
      </c>
      <c r="AF2350" t="str" s="23">
        <v>1148269:988898:herdShare</v>
      </c>
      <c r="AG2350" t="str" s="23">
        <v>No</v>
      </c>
      <c r="AH2350" t="str" s="23">
        <v>No</v>
      </c>
      <c r="AI2350" s="18">
        <v>0</v>
      </c>
    </row>
    <row r="2351" ht="32" customHeight="1">
      <c r="A2351" t="str" s="7">
        <v>MISSING VENDOR</v>
      </c>
      <c r="B2351" t="str" s="7">
        <v>Travel Size Lotion Stick w/ Lemongrass &amp; Orange Essential Oils &amp; Turmeric</v>
      </c>
      <c r="C2351" t="str" s="7">
        <v>0.5 oz ea</v>
      </c>
      <c r="D2351" t="str" s="7">
        <v>CSA Members</v>
      </c>
      <c r="G2351" s="13" t="str">
        <f>IF(AND(ISNUMBER(E2351),ISNUMBER(F2351)),F2351-E2351,"")</f>
        <v/>
      </c>
      <c r="H2351" s="14" t="str">
        <f>IF(AND(ISNUMBER(E2351),E2351&gt;0,ISNUMBER(F2351)),F2351/E2351-1,"")</f>
        <v/>
      </c>
      <c r="I2351" t="str" s="15">
        <v>Hold</v>
      </c>
      <c r="J2351" s="24"/>
      <c r="K2351" t="str" s="15">
        <v/>
      </c>
      <c r="L2351" s="17" t="str">
        <f>IF(AC2351="Local catalog","",IF(AG2351="Yes",IF(ISNUMBER(E2351),E2351,""),IF(I2351="Keep current",IF(ISNUMBER(E2351),E2351,""),IF(AH2351&lt;&gt;"Yes","",IF(I2351="Approve proposed",F2351,IF(AND(I2351="Use my price",AND(ISNUMBER(J2351),J2351&gt;0)),J2351,""))))))</f>
        <v/>
      </c>
      <c r="M2351" t="str" s="7">
        <f>IF(AND(AG2351="Yes",OR(I2351="Approve proposed",I2351="Use my price")),"CHECK: protected price kept current",IF(OR(I2351="Unreviewed",I2351=""),"Pending review",IF(I2351="Hold","On hold",IF(I2351="Keep current",IF(ISNUMBER(E2351),"Kept current","CHECK: no confirmed current price"),IF(AH2351&lt;&gt;"Yes","CHECK: source needs review",IF(AND(I2351="Use my price",NOT(AND(ISNUMBER(J2351),J2351&gt;0))),"CHECK: enter a price above zero",IF(NOT(OR(I2351="Approve proposed",I2351="Use my price")),"CHECK: choose a listed decision",IF(OR(NOT(ISNUMBER(L2351)),L2351&lt;=0,NOT(ISNUMBER(Y2351)),Y2351&lt;=0,X2351&gt;=1),"CHECK: price or base unavailable",IF(L2351/(Y2351*(1-X2351))-1&lt;0,"CHECK: price below local base","Ready")))))))))</f>
        <v>On hold</v>
      </c>
      <c r="N2351" s="18">
        <v>8.33</v>
      </c>
      <c r="O2351" s="19">
        <v>0.4</v>
      </c>
      <c r="Q2351" s="20" t="str">
        <f>IF(AND(ISNUMBER(L2351),ISNUMBER(Y2351),Y2351&gt;0,X2351&lt;1),ROUND(L2351/(Y2351*(1-X2351))-1,4),"")</f>
        <v/>
      </c>
      <c r="R2351" s="12">
        <v>0</v>
      </c>
      <c r="S2351" s="13">
        <f>IF(AND(ISNUMBER(E2351),E2351&gt;0,ISNUMBER(F2351)),R2351*(F2351/E2351-1)*(1-'Start Here'!$B$16),0)</f>
        <v>0</v>
      </c>
      <c r="T2351" s="17">
        <f>IF(AND(M2351="Ready",OR(I2351="Approve proposed",AND(I2351="Use my price",AND(ISNUMBER(J2351),J2351&gt;0))),ISNUMBER(L2351),E2351&gt;0),R2351*(L2351/E2351-1)*(1-'Start Here'!$B$16),0)</f>
        <v>0</v>
      </c>
      <c r="U2351" t="str" s="6">
        <v>No confirmed Local Line price/list; local calculation is reference only; Missing local vendor</v>
      </c>
      <c r="V2351" t="str" s="21">
        <v>Yes</v>
      </c>
      <c r="W2351" t="str" s="21">
        <v>No</v>
      </c>
      <c r="X2351" s="22">
        <v>0</v>
      </c>
      <c r="Y2351" s="18">
        <v>5.95</v>
      </c>
      <c r="AB2351" t="str" s="6">
        <v/>
      </c>
      <c r="AC2351" t="str" s="6">
        <v>Local calculation only</v>
      </c>
      <c r="AD2351" s="23">
        <v>1148269</v>
      </c>
      <c r="AE2351" s="23">
        <v>988898</v>
      </c>
      <c r="AF2351" t="str" s="23">
        <v>1148269:988898:member</v>
      </c>
      <c r="AG2351" t="str" s="23">
        <v>No</v>
      </c>
      <c r="AH2351" t="str" s="23">
        <v>No</v>
      </c>
      <c r="AI2351" s="18">
        <v>0</v>
      </c>
    </row>
    <row r="2352" ht="32" customHeight="1">
      <c r="A2352" t="str" s="7">
        <v>MISSING VENDOR</v>
      </c>
      <c r="B2352" t="str" s="7">
        <v>Travel Size Lotion Stick w/ Lemongrass &amp; Orange Essential Oils &amp; Turmeric</v>
      </c>
      <c r="C2352" t="str" s="7">
        <v>0.5 oz ea</v>
      </c>
      <c r="D2352" t="str" s="7">
        <v>Guest Basket</v>
      </c>
      <c r="E2352" s="12">
        <v>8.33</v>
      </c>
      <c r="F2352" s="13">
        <v>8.33</v>
      </c>
      <c r="G2352" s="13">
        <f>IF(AND(ISNUMBER(E2352),ISNUMBER(F2352)),F2352-E2352,"")</f>
        <v>0</v>
      </c>
      <c r="H2352" s="14">
        <f>IF(AND(ISNUMBER(E2352),E2352&gt;0,ISNUMBER(F2352)),F2352/E2352-1,"")</f>
        <v>0</v>
      </c>
      <c r="I2352" t="str" s="15">
        <v>Hold</v>
      </c>
      <c r="J2352" s="16"/>
      <c r="K2352" t="str" s="15">
        <v/>
      </c>
      <c r="L2352" s="17" t="str">
        <f>IF(AC2352="Local catalog","",IF(AG2352="Yes",IF(ISNUMBER(E2352),E2352,""),IF(I2352="Keep current",IF(ISNUMBER(E2352),E2352,""),IF(AH2352&lt;&gt;"Yes","",IF(I2352="Approve proposed",F2352,IF(AND(I2352="Use my price",AND(ISNUMBER(J2352),J2352&gt;0)),J2352,""))))))</f>
        <v/>
      </c>
      <c r="M2352" t="str" s="7">
        <f>IF(AND(AG2352="Yes",OR(I2352="Approve proposed",I2352="Use my price")),"CHECK: protected price kept current",IF(OR(I2352="Unreviewed",I2352=""),"Pending review",IF(I2352="Hold","On hold",IF(I2352="Keep current",IF(ISNUMBER(E2352),"Kept current","CHECK: no confirmed current price"),IF(AH2352&lt;&gt;"Yes","CHECK: source needs review",IF(AND(I2352="Use my price",NOT(AND(ISNUMBER(J2352),J2352&gt;0))),"CHECK: enter a price above zero",IF(NOT(OR(I2352="Approve proposed",I2352="Use my price")),"CHECK: choose a listed decision",IF(OR(NOT(ISNUMBER(L2352)),L2352&lt;=0,NOT(ISNUMBER(Y2352)),Y2352&lt;=0,X2352&gt;=1),"CHECK: price or base unavailable",IF(L2352/(Y2352*(1-X2352))-1&lt;0,"CHECK: price below local base","Ready")))))))))</f>
        <v>On hold</v>
      </c>
      <c r="N2352" s="18">
        <v>9.22</v>
      </c>
      <c r="O2352" s="19">
        <v>0.55</v>
      </c>
      <c r="P2352" s="14">
        <v>0.4</v>
      </c>
      <c r="Q2352" s="20" t="str">
        <f>IF(AND(ISNUMBER(L2352),ISNUMBER(Y2352),Y2352&gt;0,X2352&lt;1),ROUND(L2352/(Y2352*(1-X2352))-1,4),"")</f>
        <v/>
      </c>
      <c r="R2352" s="12">
        <v>0</v>
      </c>
      <c r="S2352" s="13">
        <f>IF(AND(ISNUMBER(E2352),E2352&gt;0,ISNUMBER(F2352)),R2352*(F2352/E2352-1)*(1-'Start Here'!$B$16),0)</f>
        <v>0</v>
      </c>
      <c r="T2352" s="17">
        <f>IF(AND(M2352="Ready",OR(I2352="Approve proposed",AND(I2352="Use my price",AND(ISNUMBER(J2352),J2352&gt;0))),ISNUMBER(L2352),E2352&gt;0),R2352*(L2352/E2352-1)*(1-'Start Here'!$B$16),0)</f>
        <v>0</v>
      </c>
      <c r="U2352" t="str" s="6">
        <v>Missing local vendor; Local and Local Line prices differ</v>
      </c>
      <c r="V2352" t="str" s="21">
        <v>Yes</v>
      </c>
      <c r="W2352" t="str" s="21">
        <v>No</v>
      </c>
      <c r="X2352" s="22">
        <v>0</v>
      </c>
      <c r="Y2352" s="18">
        <v>5.95</v>
      </c>
      <c r="AB2352" t="str" s="6">
        <v>2026-10-01 10:41:27 UTC</v>
      </c>
      <c r="AC2352" t="str" s="6">
        <v>Local Line cache</v>
      </c>
      <c r="AD2352" s="23">
        <v>1148269</v>
      </c>
      <c r="AE2352" s="23">
        <v>988898</v>
      </c>
      <c r="AF2352" t="str" s="23">
        <v>1148269:988898:guest</v>
      </c>
      <c r="AG2352" t="str" s="23">
        <v>No</v>
      </c>
      <c r="AH2352" t="str" s="23">
        <v>No</v>
      </c>
      <c r="AI2352" s="18">
        <v>0</v>
      </c>
    </row>
    <row r="2353" ht="32" customHeight="1">
      <c r="A2353" t="str" s="7">
        <v>MISSING VENDOR</v>
      </c>
      <c r="B2353" t="str" s="7">
        <v>Travel Size Lotion Stick w/ Lemongrass &amp; Orange Essential Oils &amp; Turmeric</v>
      </c>
      <c r="C2353" t="str" s="7">
        <v>0.5 oz ea</v>
      </c>
      <c r="D2353" t="str" s="7">
        <v>SNAP</v>
      </c>
      <c r="E2353" s="12">
        <v>8.33</v>
      </c>
      <c r="F2353" s="13">
        <v>8.33</v>
      </c>
      <c r="G2353" s="13">
        <f>IF(AND(ISNUMBER(E2353),ISNUMBER(F2353)),F2353-E2353,"")</f>
        <v>0</v>
      </c>
      <c r="H2353" s="14">
        <f>IF(AND(ISNUMBER(E2353),E2353&gt;0,ISNUMBER(F2353)),F2353/E2353-1,"")</f>
        <v>0</v>
      </c>
      <c r="I2353" t="str" s="15">
        <v>Keep current</v>
      </c>
      <c r="J2353" s="16"/>
      <c r="K2353" t="str" s="15">
        <v/>
      </c>
      <c r="L2353" s="17">
        <f>IF(AC2353="Local catalog","",IF(AG2353="Yes",IF(ISNUMBER(E2353),E2353,""),IF(I2353="Keep current",IF(ISNUMBER(E2353),E2353,""),IF(AH2353&lt;&gt;"Yes","",IF(I2353="Approve proposed",F2353,IF(AND(I2353="Use my price",AND(ISNUMBER(J2353),J2353&gt;0)),J2353,""))))))</f>
        <v>8.33</v>
      </c>
      <c r="M2353" t="str" s="7">
        <f>IF(AND(AG2353="Yes",OR(I2353="Approve proposed",I2353="Use my price")),"CHECK: protected price kept current",IF(OR(I2353="Unreviewed",I2353=""),"Pending review",IF(I2353="Hold","On hold",IF(I2353="Keep current",IF(ISNUMBER(E2353),"Kept current","CHECK: no confirmed current price"),IF(AH2353&lt;&gt;"Yes","CHECK: source needs review",IF(AND(I2353="Use my price",NOT(AND(ISNUMBER(J2353),J2353&gt;0))),"CHECK: enter a price above zero",IF(NOT(OR(I2353="Approve proposed",I2353="Use my price")),"CHECK: choose a listed decision",IF(OR(NOT(ISNUMBER(L2353)),L2353&lt;=0,NOT(ISNUMBER(Y2353)),Y2353&lt;=0,X2353&gt;=1),"CHECK: price or base unavailable",IF(L2353/(Y2353*(1-X2353))-1&lt;0,"CHECK: price below local base","Ready")))))))))</f>
        <v>Kept current</v>
      </c>
      <c r="N2353" s="18">
        <v>8.33</v>
      </c>
      <c r="O2353" s="19">
        <v>0.4</v>
      </c>
      <c r="P2353" s="14">
        <v>0.4</v>
      </c>
      <c r="Q2353" s="20">
        <f>IF(AND(ISNUMBER(L2353),ISNUMBER(Y2353),Y2353&gt;0,X2353&lt;1),ROUND(L2353/(Y2353*(1-X2353))-1,4),"")</f>
        <v>0.4</v>
      </c>
      <c r="R2353" s="12">
        <v>0</v>
      </c>
      <c r="S2353" s="13">
        <f>IF(AND(ISNUMBER(E2353),E2353&gt;0,ISNUMBER(F2353)),R2353*(F2353/E2353-1)*(1-'Start Here'!$B$16),0)</f>
        <v>0</v>
      </c>
      <c r="T2353" s="17">
        <f>IF(AND(M2353="Ready",OR(I2353="Approve proposed",AND(I2353="Use my price",AND(ISNUMBER(J2353),J2353&gt;0))),ISNUMBER(L2353),E2353&gt;0),R2353*(L2353/E2353-1)*(1-'Start Here'!$B$16),0)</f>
        <v>0</v>
      </c>
      <c r="U2353" t="str" s="6">
        <v>SNAP: preserve existing selling price; Missing local vendor</v>
      </c>
      <c r="V2353" t="str" s="21">
        <v>Yes</v>
      </c>
      <c r="W2353" t="str" s="21">
        <v>No</v>
      </c>
      <c r="X2353" s="22">
        <v>0</v>
      </c>
      <c r="Y2353" s="18">
        <v>5.95</v>
      </c>
      <c r="AB2353" t="str" s="6">
        <v>2026-10-01 10:41:27 UTC</v>
      </c>
      <c r="AC2353" t="str" s="6">
        <v>Local Line cache</v>
      </c>
      <c r="AD2353" s="23">
        <v>1148269</v>
      </c>
      <c r="AE2353" s="23">
        <v>988898</v>
      </c>
      <c r="AF2353" t="str" s="23">
        <v>1148269:988898:snap</v>
      </c>
      <c r="AG2353" t="str" s="23">
        <v>Yes</v>
      </c>
      <c r="AH2353" t="str" s="23">
        <v>No</v>
      </c>
      <c r="AI2353" s="18">
        <v>0</v>
      </c>
    </row>
    <row r="2354" ht="32" customHeight="1">
      <c r="A2354" t="str" s="7">
        <v>MISSING VENDOR</v>
      </c>
      <c r="B2354" t="str" s="7">
        <v>Turkish Long Eggplant</v>
      </c>
      <c r="C2354" t="str" s="7">
        <v>1 lb</v>
      </c>
      <c r="D2354" t="str" s="7">
        <v>Herd Share Members</v>
      </c>
      <c r="E2354" s="12">
        <v>3.92</v>
      </c>
      <c r="F2354" s="13">
        <v>3.92</v>
      </c>
      <c r="G2354" s="13">
        <f>IF(AND(ISNUMBER(E2354),ISNUMBER(F2354)),F2354-E2354,"")</f>
        <v>0</v>
      </c>
      <c r="H2354" s="14">
        <f>IF(AND(ISNUMBER(E2354),E2354&gt;0,ISNUMBER(F2354)),F2354/E2354-1,"")</f>
        <v>0</v>
      </c>
      <c r="I2354" t="str" s="15">
        <v>Hold</v>
      </c>
      <c r="J2354" s="16"/>
      <c r="K2354" t="str" s="15">
        <v/>
      </c>
      <c r="L2354" s="17" t="str">
        <f>IF(AC2354="Local catalog","",IF(AG2354="Yes",IF(ISNUMBER(E2354),E2354,""),IF(I2354="Keep current",IF(ISNUMBER(E2354),E2354,""),IF(AH2354&lt;&gt;"Yes","",IF(I2354="Approve proposed",F2354,IF(AND(I2354="Use my price",AND(ISNUMBER(J2354),J2354&gt;0)),J2354,""))))))</f>
        <v/>
      </c>
      <c r="M2354" t="str" s="7">
        <f>IF(AND(AG2354="Yes",OR(I2354="Approve proposed",I2354="Use my price")),"CHECK: protected price kept current",IF(OR(I2354="Unreviewed",I2354=""),"Pending review",IF(I2354="Hold","On hold",IF(I2354="Keep current",IF(ISNUMBER(E2354),"Kept current","CHECK: no confirmed current price"),IF(AH2354&lt;&gt;"Yes","CHECK: source needs review",IF(AND(I2354="Use my price",NOT(AND(ISNUMBER(J2354),J2354&gt;0))),"CHECK: enter a price above zero",IF(NOT(OR(I2354="Approve proposed",I2354="Use my price")),"CHECK: choose a listed decision",IF(OR(NOT(ISNUMBER(L2354)),L2354&lt;=0,NOT(ISNUMBER(Y2354)),Y2354&lt;=0,X2354&gt;=1),"CHECK: price or base unavailable",IF(L2354/(Y2354*(1-X2354))-1&lt;0,"CHECK: price below local base","Ready")))))))))</f>
        <v>On hold</v>
      </c>
      <c r="N2354" s="18">
        <v>3.92</v>
      </c>
      <c r="O2354" s="19">
        <v>0.4</v>
      </c>
      <c r="P2354" s="14">
        <v>0.4</v>
      </c>
      <c r="Q2354" s="20" t="str">
        <f>IF(AND(ISNUMBER(L2354),ISNUMBER(Y2354),Y2354&gt;0,X2354&lt;1),ROUND(L2354/(Y2354*(1-X2354))-1,4),"")</f>
        <v/>
      </c>
      <c r="R2354" s="12">
        <v>0</v>
      </c>
      <c r="S2354" s="13">
        <f>IF(AND(ISNUMBER(E2354),E2354&gt;0,ISNUMBER(F2354)),R2354*(F2354/E2354-1)*(1-'Start Here'!$B$16),0)</f>
        <v>0</v>
      </c>
      <c r="T2354" s="17">
        <f>IF(AND(M2354="Ready",OR(I2354="Approve proposed",AND(I2354="Use my price",AND(ISNUMBER(J2354),J2354&gt;0))),ISNUMBER(L2354),E2354&gt;0),R2354*(L2354/E2354-1)*(1-'Start Here'!$B$16),0)</f>
        <v>0</v>
      </c>
      <c r="U2354" t="str" s="6">
        <v>Missing local vendor</v>
      </c>
      <c r="V2354" t="str" s="21">
        <v>Yes</v>
      </c>
      <c r="W2354" t="str" s="21">
        <v>No</v>
      </c>
      <c r="X2354" s="22">
        <v>0</v>
      </c>
      <c r="Y2354" s="18">
        <v>2.8</v>
      </c>
      <c r="AB2354" t="str" s="6">
        <v>2026-10-01 10:41:27 UTC</v>
      </c>
      <c r="AC2354" t="str" s="6">
        <v>Local Line cache</v>
      </c>
      <c r="AD2354" s="23">
        <v>1164992</v>
      </c>
      <c r="AE2354" s="23">
        <v>1013033</v>
      </c>
      <c r="AF2354" t="str" s="23">
        <v>1164992:1013033:herdShare</v>
      </c>
      <c r="AG2354" t="str" s="23">
        <v>No</v>
      </c>
      <c r="AH2354" t="str" s="23">
        <v>No</v>
      </c>
      <c r="AI2354" s="18">
        <v>0</v>
      </c>
    </row>
    <row r="2355" ht="32" customHeight="1">
      <c r="A2355" t="str" s="7">
        <v>MISSING VENDOR</v>
      </c>
      <c r="B2355" t="str" s="7">
        <v>Turkish Long Eggplant</v>
      </c>
      <c r="C2355" t="str" s="7">
        <v>1 lb</v>
      </c>
      <c r="D2355" t="str" s="7">
        <v>CSA Members</v>
      </c>
      <c r="G2355" s="13" t="str">
        <f>IF(AND(ISNUMBER(E2355),ISNUMBER(F2355)),F2355-E2355,"")</f>
        <v/>
      </c>
      <c r="H2355" s="14" t="str">
        <f>IF(AND(ISNUMBER(E2355),E2355&gt;0,ISNUMBER(F2355)),F2355/E2355-1,"")</f>
        <v/>
      </c>
      <c r="I2355" t="str" s="15">
        <v>Hold</v>
      </c>
      <c r="J2355" s="24"/>
      <c r="K2355" t="str" s="15">
        <v/>
      </c>
      <c r="L2355" s="17" t="str">
        <f>IF(AC2355="Local catalog","",IF(AG2355="Yes",IF(ISNUMBER(E2355),E2355,""),IF(I2355="Keep current",IF(ISNUMBER(E2355),E2355,""),IF(AH2355&lt;&gt;"Yes","",IF(I2355="Approve proposed",F2355,IF(AND(I2355="Use my price",AND(ISNUMBER(J2355),J2355&gt;0)),J2355,""))))))</f>
        <v/>
      </c>
      <c r="M2355" t="str" s="7">
        <f>IF(AND(AG2355="Yes",OR(I2355="Approve proposed",I2355="Use my price")),"CHECK: protected price kept current",IF(OR(I2355="Unreviewed",I2355=""),"Pending review",IF(I2355="Hold","On hold",IF(I2355="Keep current",IF(ISNUMBER(E2355),"Kept current","CHECK: no confirmed current price"),IF(AH2355&lt;&gt;"Yes","CHECK: source needs review",IF(AND(I2355="Use my price",NOT(AND(ISNUMBER(J2355),J2355&gt;0))),"CHECK: enter a price above zero",IF(NOT(OR(I2355="Approve proposed",I2355="Use my price")),"CHECK: choose a listed decision",IF(OR(NOT(ISNUMBER(L2355)),L2355&lt;=0,NOT(ISNUMBER(Y2355)),Y2355&lt;=0,X2355&gt;=1),"CHECK: price or base unavailable",IF(L2355/(Y2355*(1-X2355))-1&lt;0,"CHECK: price below local base","Ready")))))))))</f>
        <v>On hold</v>
      </c>
      <c r="N2355" s="18">
        <v>3.92</v>
      </c>
      <c r="O2355" s="19">
        <v>0.4</v>
      </c>
      <c r="Q2355" s="20" t="str">
        <f>IF(AND(ISNUMBER(L2355),ISNUMBER(Y2355),Y2355&gt;0,X2355&lt;1),ROUND(L2355/(Y2355*(1-X2355))-1,4),"")</f>
        <v/>
      </c>
      <c r="R2355" s="12">
        <v>0</v>
      </c>
      <c r="S2355" s="13">
        <f>IF(AND(ISNUMBER(E2355),E2355&gt;0,ISNUMBER(F2355)),R2355*(F2355/E2355-1)*(1-'Start Here'!$B$16),0)</f>
        <v>0</v>
      </c>
      <c r="T2355" s="17">
        <f>IF(AND(M2355="Ready",OR(I2355="Approve proposed",AND(I2355="Use my price",AND(ISNUMBER(J2355),J2355&gt;0))),ISNUMBER(L2355),E2355&gt;0),R2355*(L2355/E2355-1)*(1-'Start Here'!$B$16),0)</f>
        <v>0</v>
      </c>
      <c r="U2355" t="str" s="6">
        <v>No confirmed Local Line price/list; local calculation is reference only; Missing local vendor</v>
      </c>
      <c r="V2355" t="str" s="21">
        <v>Yes</v>
      </c>
      <c r="W2355" t="str" s="21">
        <v>No</v>
      </c>
      <c r="X2355" s="22">
        <v>0</v>
      </c>
      <c r="Y2355" s="18">
        <v>2.8</v>
      </c>
      <c r="AB2355" t="str" s="6">
        <v/>
      </c>
      <c r="AC2355" t="str" s="6">
        <v>Local calculation only</v>
      </c>
      <c r="AD2355" s="23">
        <v>1164992</v>
      </c>
      <c r="AE2355" s="23">
        <v>1013033</v>
      </c>
      <c r="AF2355" t="str" s="23">
        <v>1164992:1013033:member</v>
      </c>
      <c r="AG2355" t="str" s="23">
        <v>No</v>
      </c>
      <c r="AH2355" t="str" s="23">
        <v>No</v>
      </c>
      <c r="AI2355" s="18">
        <v>0</v>
      </c>
    </row>
    <row r="2356" ht="32" customHeight="1">
      <c r="A2356" t="str" s="7">
        <v>MISSING VENDOR</v>
      </c>
      <c r="B2356" t="str" s="7">
        <v>Turkish Long Eggplant</v>
      </c>
      <c r="C2356" t="str" s="7">
        <v>1 lb</v>
      </c>
      <c r="D2356" t="str" s="7">
        <v>Guest Basket</v>
      </c>
      <c r="E2356" s="12">
        <v>3.92</v>
      </c>
      <c r="F2356" s="13">
        <v>3.92</v>
      </c>
      <c r="G2356" s="13">
        <f>IF(AND(ISNUMBER(E2356),ISNUMBER(F2356)),F2356-E2356,"")</f>
        <v>0</v>
      </c>
      <c r="H2356" s="14">
        <f>IF(AND(ISNUMBER(E2356),E2356&gt;0,ISNUMBER(F2356)),F2356/E2356-1,"")</f>
        <v>0</v>
      </c>
      <c r="I2356" t="str" s="15">
        <v>Hold</v>
      </c>
      <c r="J2356" s="16"/>
      <c r="K2356" t="str" s="15">
        <v/>
      </c>
      <c r="L2356" s="17" t="str">
        <f>IF(AC2356="Local catalog","",IF(AG2356="Yes",IF(ISNUMBER(E2356),E2356,""),IF(I2356="Keep current",IF(ISNUMBER(E2356),E2356,""),IF(AH2356&lt;&gt;"Yes","",IF(I2356="Approve proposed",F2356,IF(AND(I2356="Use my price",AND(ISNUMBER(J2356),J2356&gt;0)),J2356,""))))))</f>
        <v/>
      </c>
      <c r="M2356" t="str" s="7">
        <f>IF(AND(AG2356="Yes",OR(I2356="Approve proposed",I2356="Use my price")),"CHECK: protected price kept current",IF(OR(I2356="Unreviewed",I2356=""),"Pending review",IF(I2356="Hold","On hold",IF(I2356="Keep current",IF(ISNUMBER(E2356),"Kept current","CHECK: no confirmed current price"),IF(AH2356&lt;&gt;"Yes","CHECK: source needs review",IF(AND(I2356="Use my price",NOT(AND(ISNUMBER(J2356),J2356&gt;0))),"CHECK: enter a price above zero",IF(NOT(OR(I2356="Approve proposed",I2356="Use my price")),"CHECK: choose a listed decision",IF(OR(NOT(ISNUMBER(L2356)),L2356&lt;=0,NOT(ISNUMBER(Y2356)),Y2356&lt;=0,X2356&gt;=1),"CHECK: price or base unavailable",IF(L2356/(Y2356*(1-X2356))-1&lt;0,"CHECK: price below local base","Ready")))))))))</f>
        <v>On hold</v>
      </c>
      <c r="N2356" s="18">
        <v>4.34</v>
      </c>
      <c r="O2356" s="19">
        <v>0.55</v>
      </c>
      <c r="P2356" s="14">
        <v>0.4</v>
      </c>
      <c r="Q2356" s="20" t="str">
        <f>IF(AND(ISNUMBER(L2356),ISNUMBER(Y2356),Y2356&gt;0,X2356&lt;1),ROUND(L2356/(Y2356*(1-X2356))-1,4),"")</f>
        <v/>
      </c>
      <c r="R2356" s="12">
        <v>0</v>
      </c>
      <c r="S2356" s="13">
        <f>IF(AND(ISNUMBER(E2356),E2356&gt;0,ISNUMBER(F2356)),R2356*(F2356/E2356-1)*(1-'Start Here'!$B$16),0)</f>
        <v>0</v>
      </c>
      <c r="T2356" s="17">
        <f>IF(AND(M2356="Ready",OR(I2356="Approve proposed",AND(I2356="Use my price",AND(ISNUMBER(J2356),J2356&gt;0))),ISNUMBER(L2356),E2356&gt;0),R2356*(L2356/E2356-1)*(1-'Start Here'!$B$16),0)</f>
        <v>0</v>
      </c>
      <c r="U2356" t="str" s="6">
        <v>Missing local vendor; Local and Local Line prices differ</v>
      </c>
      <c r="V2356" t="str" s="21">
        <v>Yes</v>
      </c>
      <c r="W2356" t="str" s="21">
        <v>No</v>
      </c>
      <c r="X2356" s="22">
        <v>0</v>
      </c>
      <c r="Y2356" s="18">
        <v>2.8</v>
      </c>
      <c r="AB2356" t="str" s="6">
        <v>2026-10-01 10:41:27 UTC</v>
      </c>
      <c r="AC2356" t="str" s="6">
        <v>Local Line cache</v>
      </c>
      <c r="AD2356" s="23">
        <v>1164992</v>
      </c>
      <c r="AE2356" s="23">
        <v>1013033</v>
      </c>
      <c r="AF2356" t="str" s="23">
        <v>1164992:1013033:guest</v>
      </c>
      <c r="AG2356" t="str" s="23">
        <v>No</v>
      </c>
      <c r="AH2356" t="str" s="23">
        <v>No</v>
      </c>
      <c r="AI2356" s="18">
        <v>0</v>
      </c>
    </row>
    <row r="2357" ht="32" customHeight="1">
      <c r="A2357" t="str" s="7">
        <v>MISSING VENDOR</v>
      </c>
      <c r="B2357" t="str" s="7">
        <v>Turkish Long Eggplant</v>
      </c>
      <c r="C2357" t="str" s="7">
        <v>1 lb</v>
      </c>
      <c r="D2357" t="str" s="7">
        <v>SNAP</v>
      </c>
      <c r="E2357" s="12">
        <v>3.92</v>
      </c>
      <c r="F2357" s="13">
        <v>3.92</v>
      </c>
      <c r="G2357" s="13">
        <f>IF(AND(ISNUMBER(E2357),ISNUMBER(F2357)),F2357-E2357,"")</f>
        <v>0</v>
      </c>
      <c r="H2357" s="14">
        <f>IF(AND(ISNUMBER(E2357),E2357&gt;0,ISNUMBER(F2357)),F2357/E2357-1,"")</f>
        <v>0</v>
      </c>
      <c r="I2357" t="str" s="15">
        <v>Keep current</v>
      </c>
      <c r="J2357" s="16"/>
      <c r="K2357" t="str" s="15">
        <v/>
      </c>
      <c r="L2357" s="17">
        <f>IF(AC2357="Local catalog","",IF(AG2357="Yes",IF(ISNUMBER(E2357),E2357,""),IF(I2357="Keep current",IF(ISNUMBER(E2357),E2357,""),IF(AH2357&lt;&gt;"Yes","",IF(I2357="Approve proposed",F2357,IF(AND(I2357="Use my price",AND(ISNUMBER(J2357),J2357&gt;0)),J2357,""))))))</f>
        <v>3.92</v>
      </c>
      <c r="M2357" t="str" s="7">
        <f>IF(AND(AG2357="Yes",OR(I2357="Approve proposed",I2357="Use my price")),"CHECK: protected price kept current",IF(OR(I2357="Unreviewed",I2357=""),"Pending review",IF(I2357="Hold","On hold",IF(I2357="Keep current",IF(ISNUMBER(E2357),"Kept current","CHECK: no confirmed current price"),IF(AH2357&lt;&gt;"Yes","CHECK: source needs review",IF(AND(I2357="Use my price",NOT(AND(ISNUMBER(J2357),J2357&gt;0))),"CHECK: enter a price above zero",IF(NOT(OR(I2357="Approve proposed",I2357="Use my price")),"CHECK: choose a listed decision",IF(OR(NOT(ISNUMBER(L2357)),L2357&lt;=0,NOT(ISNUMBER(Y2357)),Y2357&lt;=0,X2357&gt;=1),"CHECK: price or base unavailable",IF(L2357/(Y2357*(1-X2357))-1&lt;0,"CHECK: price below local base","Ready")))))))))</f>
        <v>Kept current</v>
      </c>
      <c r="N2357" s="18">
        <v>3.92</v>
      </c>
      <c r="O2357" s="19">
        <v>0.4</v>
      </c>
      <c r="P2357" s="14">
        <v>0.4</v>
      </c>
      <c r="Q2357" s="20">
        <f>IF(AND(ISNUMBER(L2357),ISNUMBER(Y2357),Y2357&gt;0,X2357&lt;1),ROUND(L2357/(Y2357*(1-X2357))-1,4),"")</f>
        <v>0.4</v>
      </c>
      <c r="R2357" s="12">
        <v>0</v>
      </c>
      <c r="S2357" s="13">
        <f>IF(AND(ISNUMBER(E2357),E2357&gt;0,ISNUMBER(F2357)),R2357*(F2357/E2357-1)*(1-'Start Here'!$B$16),0)</f>
        <v>0</v>
      </c>
      <c r="T2357" s="17">
        <f>IF(AND(M2357="Ready",OR(I2357="Approve proposed",AND(I2357="Use my price",AND(ISNUMBER(J2357),J2357&gt;0))),ISNUMBER(L2357),E2357&gt;0),R2357*(L2357/E2357-1)*(1-'Start Here'!$B$16),0)</f>
        <v>0</v>
      </c>
      <c r="U2357" t="str" s="6">
        <v>SNAP: preserve existing selling price; Missing local vendor</v>
      </c>
      <c r="V2357" t="str" s="21">
        <v>Yes</v>
      </c>
      <c r="W2357" t="str" s="21">
        <v>No</v>
      </c>
      <c r="X2357" s="22">
        <v>0</v>
      </c>
      <c r="Y2357" s="18">
        <v>2.8</v>
      </c>
      <c r="AB2357" t="str" s="6">
        <v>2026-10-01 10:41:27 UTC</v>
      </c>
      <c r="AC2357" t="str" s="6">
        <v>Local Line cache</v>
      </c>
      <c r="AD2357" s="23">
        <v>1164992</v>
      </c>
      <c r="AE2357" s="23">
        <v>1013033</v>
      </c>
      <c r="AF2357" t="str" s="23">
        <v>1164992:1013033:snap</v>
      </c>
      <c r="AG2357" t="str" s="23">
        <v>Yes</v>
      </c>
      <c r="AH2357" t="str" s="23">
        <v>No</v>
      </c>
      <c r="AI2357" s="18">
        <v>0</v>
      </c>
    </row>
    <row r="2358" ht="32" customHeight="1">
      <c r="A2358" t="str" s="7">
        <v>MISSING VENDOR</v>
      </c>
      <c r="B2358" t="str" s="7">
        <v>Walla Walla Onions</v>
      </c>
      <c r="C2358" t="str" s="7">
        <v>1 lb</v>
      </c>
      <c r="D2358" t="str" s="7">
        <v>Herd Share Members</v>
      </c>
      <c r="E2358" s="12">
        <v>1.75</v>
      </c>
      <c r="F2358" s="13">
        <v>1.75</v>
      </c>
      <c r="G2358" s="13">
        <f>IF(AND(ISNUMBER(E2358),ISNUMBER(F2358)),F2358-E2358,"")</f>
        <v>0</v>
      </c>
      <c r="H2358" s="14">
        <f>IF(AND(ISNUMBER(E2358),E2358&gt;0,ISNUMBER(F2358)),F2358/E2358-1,"")</f>
        <v>0</v>
      </c>
      <c r="I2358" t="str" s="15">
        <v>Hold</v>
      </c>
      <c r="J2358" s="16"/>
      <c r="K2358" t="str" s="15">
        <v/>
      </c>
      <c r="L2358" s="17" t="str">
        <f>IF(AC2358="Local catalog","",IF(AG2358="Yes",IF(ISNUMBER(E2358),E2358,""),IF(I2358="Keep current",IF(ISNUMBER(E2358),E2358,""),IF(AH2358&lt;&gt;"Yes","",IF(I2358="Approve proposed",F2358,IF(AND(I2358="Use my price",AND(ISNUMBER(J2358),J2358&gt;0)),J2358,""))))))</f>
        <v/>
      </c>
      <c r="M2358" t="str" s="7">
        <f>IF(AND(AG2358="Yes",OR(I2358="Approve proposed",I2358="Use my price")),"CHECK: protected price kept current",IF(OR(I2358="Unreviewed",I2358=""),"Pending review",IF(I2358="Hold","On hold",IF(I2358="Keep current",IF(ISNUMBER(E2358),"Kept current","CHECK: no confirmed current price"),IF(AH2358&lt;&gt;"Yes","CHECK: source needs review",IF(AND(I2358="Use my price",NOT(AND(ISNUMBER(J2358),J2358&gt;0))),"CHECK: enter a price above zero",IF(NOT(OR(I2358="Approve proposed",I2358="Use my price")),"CHECK: choose a listed decision",IF(OR(NOT(ISNUMBER(L2358)),L2358&lt;=0,NOT(ISNUMBER(Y2358)),Y2358&lt;=0,X2358&gt;=1),"CHECK: price or base unavailable",IF(L2358/(Y2358*(1-X2358))-1&lt;0,"CHECK: price below local base","Ready")))))))))</f>
        <v>On hold</v>
      </c>
      <c r="N2358" s="18">
        <v>2.8</v>
      </c>
      <c r="O2358" s="19">
        <v>0.4</v>
      </c>
      <c r="P2358" s="14">
        <v>-0.125</v>
      </c>
      <c r="Q2358" s="20" t="str">
        <f>IF(AND(ISNUMBER(L2358),ISNUMBER(Y2358),Y2358&gt;0,X2358&lt;1),ROUND(L2358/(Y2358*(1-X2358))-1,4),"")</f>
        <v/>
      </c>
      <c r="R2358" s="12">
        <v>0</v>
      </c>
      <c r="S2358" s="13">
        <f>IF(AND(ISNUMBER(E2358),E2358&gt;0,ISNUMBER(F2358)),R2358*(F2358/E2358-1)*(1-'Start Here'!$B$16),0)</f>
        <v>0</v>
      </c>
      <c r="T2358" s="17">
        <f>IF(AND(M2358="Ready",OR(I2358="Approve proposed",AND(I2358="Use my price",AND(ISNUMBER(J2358),J2358&gt;0))),ISNUMBER(L2358),E2358&gt;0),R2358*(L2358/E2358-1)*(1-'Start Here'!$B$16),0)</f>
        <v>0</v>
      </c>
      <c r="U2358" t="str" s="6">
        <v>Missing local vendor; Local and Local Line prices differ; Proposed price is below local base; requires review; Currently hidden; do not activate automatically</v>
      </c>
      <c r="V2358" t="str" s="21">
        <v>No</v>
      </c>
      <c r="W2358" t="str" s="21">
        <v>No</v>
      </c>
      <c r="X2358" s="22">
        <v>0</v>
      </c>
      <c r="Y2358" s="18">
        <v>2</v>
      </c>
      <c r="AB2358" t="str" s="6">
        <v>2026-10-01 10:41:27 UTC</v>
      </c>
      <c r="AC2358" t="str" s="6">
        <v>Local Line cache</v>
      </c>
      <c r="AD2358" s="23">
        <v>805846</v>
      </c>
      <c r="AE2358" s="23">
        <v>526904</v>
      </c>
      <c r="AF2358" t="str" s="23">
        <v>805846:526904:herdShare</v>
      </c>
      <c r="AG2358" t="str" s="23">
        <v>No</v>
      </c>
      <c r="AH2358" t="str" s="23">
        <v>No</v>
      </c>
      <c r="AI2358" s="18">
        <v>0</v>
      </c>
    </row>
    <row r="2359" ht="32" customHeight="1">
      <c r="A2359" t="str" s="7">
        <v>MISSING VENDOR</v>
      </c>
      <c r="B2359" t="str" s="7">
        <v>Walla Walla Onions</v>
      </c>
      <c r="C2359" t="str" s="7">
        <v>1 lb</v>
      </c>
      <c r="D2359" t="str" s="7">
        <v>CSA Members</v>
      </c>
      <c r="E2359" s="12">
        <v>1.75</v>
      </c>
      <c r="F2359" s="13">
        <v>1.75</v>
      </c>
      <c r="G2359" s="13">
        <f>IF(AND(ISNUMBER(E2359),ISNUMBER(F2359)),F2359-E2359,"")</f>
        <v>0</v>
      </c>
      <c r="H2359" s="14">
        <f>IF(AND(ISNUMBER(E2359),E2359&gt;0,ISNUMBER(F2359)),F2359/E2359-1,"")</f>
        <v>0</v>
      </c>
      <c r="I2359" t="str" s="15">
        <v>Hold</v>
      </c>
      <c r="J2359" s="16"/>
      <c r="K2359" t="str" s="15">
        <v/>
      </c>
      <c r="L2359" s="17" t="str">
        <f>IF(AC2359="Local catalog","",IF(AG2359="Yes",IF(ISNUMBER(E2359),E2359,""),IF(I2359="Keep current",IF(ISNUMBER(E2359),E2359,""),IF(AH2359&lt;&gt;"Yes","",IF(I2359="Approve proposed",F2359,IF(AND(I2359="Use my price",AND(ISNUMBER(J2359),J2359&gt;0)),J2359,""))))))</f>
        <v/>
      </c>
      <c r="M2359" t="str" s="7">
        <f>IF(AND(AG2359="Yes",OR(I2359="Approve proposed",I2359="Use my price")),"CHECK: protected price kept current",IF(OR(I2359="Unreviewed",I2359=""),"Pending review",IF(I2359="Hold","On hold",IF(I2359="Keep current",IF(ISNUMBER(E2359),"Kept current","CHECK: no confirmed current price"),IF(AH2359&lt;&gt;"Yes","CHECK: source needs review",IF(AND(I2359="Use my price",NOT(AND(ISNUMBER(J2359),J2359&gt;0))),"CHECK: enter a price above zero",IF(NOT(OR(I2359="Approve proposed",I2359="Use my price")),"CHECK: choose a listed decision",IF(OR(NOT(ISNUMBER(L2359)),L2359&lt;=0,NOT(ISNUMBER(Y2359)),Y2359&lt;=0,X2359&gt;=1),"CHECK: price or base unavailable",IF(L2359/(Y2359*(1-X2359))-1&lt;0,"CHECK: price below local base","Ready")))))))))</f>
        <v>On hold</v>
      </c>
      <c r="N2359" s="18">
        <v>2.8</v>
      </c>
      <c r="O2359" s="19">
        <v>0.4</v>
      </c>
      <c r="P2359" s="14">
        <v>-0.125</v>
      </c>
      <c r="Q2359" s="20" t="str">
        <f>IF(AND(ISNUMBER(L2359),ISNUMBER(Y2359),Y2359&gt;0,X2359&lt;1),ROUND(L2359/(Y2359*(1-X2359))-1,4),"")</f>
        <v/>
      </c>
      <c r="R2359" s="12">
        <v>0</v>
      </c>
      <c r="S2359" s="13">
        <f>IF(AND(ISNUMBER(E2359),E2359&gt;0,ISNUMBER(F2359)),R2359*(F2359/E2359-1)*(1-'Start Here'!$B$16),0)</f>
        <v>0</v>
      </c>
      <c r="T2359" s="17">
        <f>IF(AND(M2359="Ready",OR(I2359="Approve proposed",AND(I2359="Use my price",AND(ISNUMBER(J2359),J2359&gt;0))),ISNUMBER(L2359),E2359&gt;0),R2359*(L2359/E2359-1)*(1-'Start Here'!$B$16),0)</f>
        <v>0</v>
      </c>
      <c r="U2359" t="str" s="6">
        <v>Missing local vendor; Local and Local Line prices differ; Proposed price is below local base; requires review; Currently hidden; do not activate automatically</v>
      </c>
      <c r="V2359" t="str" s="21">
        <v>No</v>
      </c>
      <c r="W2359" t="str" s="21">
        <v>No</v>
      </c>
      <c r="X2359" s="22">
        <v>0</v>
      </c>
      <c r="Y2359" s="18">
        <v>2</v>
      </c>
      <c r="AB2359" t="str" s="6">
        <v>2026-10-01 10:41:27 UTC</v>
      </c>
      <c r="AC2359" t="str" s="6">
        <v>Local Line cache</v>
      </c>
      <c r="AD2359" s="23">
        <v>805846</v>
      </c>
      <c r="AE2359" s="23">
        <v>526904</v>
      </c>
      <c r="AF2359" t="str" s="23">
        <v>805846:526904:member</v>
      </c>
      <c r="AG2359" t="str" s="23">
        <v>No</v>
      </c>
      <c r="AH2359" t="str" s="23">
        <v>No</v>
      </c>
      <c r="AI2359" s="18">
        <v>0</v>
      </c>
    </row>
    <row r="2360" ht="32" customHeight="1">
      <c r="A2360" t="str" s="7">
        <v>MISSING VENDOR</v>
      </c>
      <c r="B2360" t="str" s="7">
        <v>Walla Walla Onions</v>
      </c>
      <c r="C2360" t="str" s="7">
        <v>1 lb</v>
      </c>
      <c r="D2360" t="str" s="7">
        <v>Guest Basket</v>
      </c>
      <c r="G2360" s="13" t="str">
        <f>IF(AND(ISNUMBER(E2360),ISNUMBER(F2360)),F2360-E2360,"")</f>
        <v/>
      </c>
      <c r="H2360" s="14" t="str">
        <f>IF(AND(ISNUMBER(E2360),E2360&gt;0,ISNUMBER(F2360)),F2360/E2360-1,"")</f>
        <v/>
      </c>
      <c r="I2360" t="str" s="15">
        <v>Hold</v>
      </c>
      <c r="J2360" s="24"/>
      <c r="K2360" t="str" s="15">
        <v/>
      </c>
      <c r="L2360" s="17" t="str">
        <f>IF(AC2360="Local catalog","",IF(AG2360="Yes",IF(ISNUMBER(E2360),E2360,""),IF(I2360="Keep current",IF(ISNUMBER(E2360),E2360,""),IF(AH2360&lt;&gt;"Yes","",IF(I2360="Approve proposed",F2360,IF(AND(I2360="Use my price",AND(ISNUMBER(J2360),J2360&gt;0)),J2360,""))))))</f>
        <v/>
      </c>
      <c r="M2360" t="str" s="7">
        <f>IF(AND(AG2360="Yes",OR(I2360="Approve proposed",I2360="Use my price")),"CHECK: protected price kept current",IF(OR(I2360="Unreviewed",I2360=""),"Pending review",IF(I2360="Hold","On hold",IF(I2360="Keep current",IF(ISNUMBER(E2360),"Kept current","CHECK: no confirmed current price"),IF(AH2360&lt;&gt;"Yes","CHECK: source needs review",IF(AND(I2360="Use my price",NOT(AND(ISNUMBER(J2360),J2360&gt;0))),"CHECK: enter a price above zero",IF(NOT(OR(I2360="Approve proposed",I2360="Use my price")),"CHECK: choose a listed decision",IF(OR(NOT(ISNUMBER(L2360)),L2360&lt;=0,NOT(ISNUMBER(Y2360)),Y2360&lt;=0,X2360&gt;=1),"CHECK: price or base unavailable",IF(L2360/(Y2360*(1-X2360))-1&lt;0,"CHECK: price below local base","Ready")))))))))</f>
        <v>On hold</v>
      </c>
      <c r="N2360" s="18">
        <v>3.1</v>
      </c>
      <c r="O2360" s="19">
        <v>0.55</v>
      </c>
      <c r="Q2360" s="20" t="str">
        <f>IF(AND(ISNUMBER(L2360),ISNUMBER(Y2360),Y2360&gt;0,X2360&lt;1),ROUND(L2360/(Y2360*(1-X2360))-1,4),"")</f>
        <v/>
      </c>
      <c r="R2360" s="12">
        <v>0</v>
      </c>
      <c r="S2360" s="13">
        <f>IF(AND(ISNUMBER(E2360),E2360&gt;0,ISNUMBER(F2360)),R2360*(F2360/E2360-1)*(1-'Start Here'!$B$16),0)</f>
        <v>0</v>
      </c>
      <c r="T2360" s="17">
        <f>IF(AND(M2360="Ready",OR(I2360="Approve proposed",AND(I2360="Use my price",AND(ISNUMBER(J2360),J2360&gt;0))),ISNUMBER(L2360),E2360&gt;0),R2360*(L2360/E2360-1)*(1-'Start Here'!$B$16),0)</f>
        <v>0</v>
      </c>
      <c r="U2360" t="str" s="6">
        <v>No confirmed Local Line price/list; local calculation is reference only; Missing local vendor; Currently hidden; do not activate automatically</v>
      </c>
      <c r="V2360" t="str" s="21">
        <v>No</v>
      </c>
      <c r="W2360" t="str" s="21">
        <v>No</v>
      </c>
      <c r="X2360" s="22">
        <v>0</v>
      </c>
      <c r="Y2360" s="18">
        <v>2</v>
      </c>
      <c r="AB2360" t="str" s="6">
        <v/>
      </c>
      <c r="AC2360" t="str" s="6">
        <v>Local calculation only</v>
      </c>
      <c r="AD2360" s="23">
        <v>805846</v>
      </c>
      <c r="AE2360" s="23">
        <v>526904</v>
      </c>
      <c r="AF2360" t="str" s="23">
        <v>805846:526904:guest</v>
      </c>
      <c r="AG2360" t="str" s="23">
        <v>No</v>
      </c>
      <c r="AH2360" t="str" s="23">
        <v>No</v>
      </c>
      <c r="AI2360" s="18">
        <v>0</v>
      </c>
    </row>
    <row r="2361" ht="32" customHeight="1">
      <c r="A2361" t="str" s="7">
        <v>MISSING VENDOR</v>
      </c>
      <c r="B2361" t="str" s="7">
        <v>Walla Walla Onions</v>
      </c>
      <c r="C2361" t="str" s="7">
        <v>1 lb</v>
      </c>
      <c r="D2361" t="str" s="7">
        <v>SNAP</v>
      </c>
      <c r="E2361" s="12">
        <v>1.75</v>
      </c>
      <c r="F2361" s="13">
        <v>1.75</v>
      </c>
      <c r="G2361" s="13">
        <f>IF(AND(ISNUMBER(E2361),ISNUMBER(F2361)),F2361-E2361,"")</f>
        <v>0</v>
      </c>
      <c r="H2361" s="14">
        <f>IF(AND(ISNUMBER(E2361),E2361&gt;0,ISNUMBER(F2361)),F2361/E2361-1,"")</f>
        <v>0</v>
      </c>
      <c r="I2361" t="str" s="15">
        <v>Keep current</v>
      </c>
      <c r="J2361" s="16"/>
      <c r="K2361" t="str" s="15">
        <v/>
      </c>
      <c r="L2361" s="17">
        <f>IF(AC2361="Local catalog","",IF(AG2361="Yes",IF(ISNUMBER(E2361),E2361,""),IF(I2361="Keep current",IF(ISNUMBER(E2361),E2361,""),IF(AH2361&lt;&gt;"Yes","",IF(I2361="Approve proposed",F2361,IF(AND(I2361="Use my price",AND(ISNUMBER(J2361),J2361&gt;0)),J2361,""))))))</f>
        <v>1.75</v>
      </c>
      <c r="M2361" t="str" s="7">
        <f>IF(AND(AG2361="Yes",OR(I2361="Approve proposed",I2361="Use my price")),"CHECK: protected price kept current",IF(OR(I2361="Unreviewed",I2361=""),"Pending review",IF(I2361="Hold","On hold",IF(I2361="Keep current",IF(ISNUMBER(E2361),"Kept current","CHECK: no confirmed current price"),IF(AH2361&lt;&gt;"Yes","CHECK: source needs review",IF(AND(I2361="Use my price",NOT(AND(ISNUMBER(J2361),J2361&gt;0))),"CHECK: enter a price above zero",IF(NOT(OR(I2361="Approve proposed",I2361="Use my price")),"CHECK: choose a listed decision",IF(OR(NOT(ISNUMBER(L2361)),L2361&lt;=0,NOT(ISNUMBER(Y2361)),Y2361&lt;=0,X2361&gt;=1),"CHECK: price or base unavailable",IF(L2361/(Y2361*(1-X2361))-1&lt;0,"CHECK: price below local base","Ready")))))))))</f>
        <v>Kept current</v>
      </c>
      <c r="N2361" s="18">
        <v>2.8</v>
      </c>
      <c r="O2361" s="19">
        <v>0.4</v>
      </c>
      <c r="P2361" s="14">
        <v>-0.125</v>
      </c>
      <c r="Q2361" s="20">
        <f>IF(AND(ISNUMBER(L2361),ISNUMBER(Y2361),Y2361&gt;0,X2361&lt;1),ROUND(L2361/(Y2361*(1-X2361))-1,4),"")</f>
        <v>-0.125</v>
      </c>
      <c r="R2361" s="12">
        <v>0</v>
      </c>
      <c r="S2361" s="13">
        <f>IF(AND(ISNUMBER(E2361),E2361&gt;0,ISNUMBER(F2361)),R2361*(F2361/E2361-1)*(1-'Start Here'!$B$16),0)</f>
        <v>0</v>
      </c>
      <c r="T2361" s="17">
        <f>IF(AND(M2361="Ready",OR(I2361="Approve proposed",AND(I2361="Use my price",AND(ISNUMBER(J2361),J2361&gt;0))),ISNUMBER(L2361),E2361&gt;0),R2361*(L2361/E2361-1)*(1-'Start Here'!$B$16),0)</f>
        <v>0</v>
      </c>
      <c r="U2361" t="str" s="6">
        <v>SNAP: preserve existing selling price; Missing local vendor; Local and Local Line prices differ; Proposed price is below local base; requires review; Currently hidden; do not activate automatically</v>
      </c>
      <c r="V2361" t="str" s="21">
        <v>No</v>
      </c>
      <c r="W2361" t="str" s="21">
        <v>No</v>
      </c>
      <c r="X2361" s="22">
        <v>0</v>
      </c>
      <c r="Y2361" s="18">
        <v>2</v>
      </c>
      <c r="AB2361" t="str" s="6">
        <v>2026-10-01 10:41:27 UTC</v>
      </c>
      <c r="AC2361" t="str" s="6">
        <v>Local Line cache</v>
      </c>
      <c r="AD2361" s="23">
        <v>805846</v>
      </c>
      <c r="AE2361" s="23">
        <v>526904</v>
      </c>
      <c r="AF2361" t="str" s="23">
        <v>805846:526904:snap</v>
      </c>
      <c r="AG2361" t="str" s="23">
        <v>Yes</v>
      </c>
      <c r="AH2361" t="str" s="23">
        <v>No</v>
      </c>
      <c r="AI2361" s="18">
        <v>0</v>
      </c>
    </row>
    <row r="2362" ht="32" customHeight="1">
      <c r="A2362" t="str" s="7">
        <v>MISSING VENDOR</v>
      </c>
      <c r="B2362" t="str" s="7">
        <v>Yellow Italian Frying Pepper</v>
      </c>
      <c r="C2362" t="str" s="7">
        <v>1 lb</v>
      </c>
      <c r="D2362" t="str" s="7">
        <v>Herd Share Members</v>
      </c>
      <c r="E2362" s="12">
        <v>3.85</v>
      </c>
      <c r="F2362" s="13">
        <v>3.85</v>
      </c>
      <c r="G2362" s="13">
        <f>IF(AND(ISNUMBER(E2362),ISNUMBER(F2362)),F2362-E2362,"")</f>
        <v>0</v>
      </c>
      <c r="H2362" s="14">
        <f>IF(AND(ISNUMBER(E2362),E2362&gt;0,ISNUMBER(F2362)),F2362/E2362-1,"")</f>
        <v>0</v>
      </c>
      <c r="I2362" t="str" s="15">
        <v>Hold</v>
      </c>
      <c r="J2362" s="16"/>
      <c r="K2362" t="str" s="15">
        <v/>
      </c>
      <c r="L2362" s="17" t="str">
        <f>IF(AC2362="Local catalog","",IF(AG2362="Yes",IF(ISNUMBER(E2362),E2362,""),IF(I2362="Keep current",IF(ISNUMBER(E2362),E2362,""),IF(AH2362&lt;&gt;"Yes","",IF(I2362="Approve proposed",F2362,IF(AND(I2362="Use my price",AND(ISNUMBER(J2362),J2362&gt;0)),J2362,""))))))</f>
        <v/>
      </c>
      <c r="M2362" t="str" s="7">
        <f>IF(AND(AG2362="Yes",OR(I2362="Approve proposed",I2362="Use my price")),"CHECK: protected price kept current",IF(OR(I2362="Unreviewed",I2362=""),"Pending review",IF(I2362="Hold","On hold",IF(I2362="Keep current",IF(ISNUMBER(E2362),"Kept current","CHECK: no confirmed current price"),IF(AH2362&lt;&gt;"Yes","CHECK: source needs review",IF(AND(I2362="Use my price",NOT(AND(ISNUMBER(J2362),J2362&gt;0))),"CHECK: enter a price above zero",IF(NOT(OR(I2362="Approve proposed",I2362="Use my price")),"CHECK: choose a listed decision",IF(OR(NOT(ISNUMBER(L2362)),L2362&lt;=0,NOT(ISNUMBER(Y2362)),Y2362&lt;=0,X2362&gt;=1),"CHECK: price or base unavailable",IF(L2362/(Y2362*(1-X2362))-1&lt;0,"CHECK: price below local base","Ready")))))))))</f>
        <v>On hold</v>
      </c>
      <c r="N2362" s="18">
        <v>3.85</v>
      </c>
      <c r="O2362" s="19">
        <v>0.4</v>
      </c>
      <c r="P2362" s="14">
        <v>0.4</v>
      </c>
      <c r="Q2362" s="20" t="str">
        <f>IF(AND(ISNUMBER(L2362),ISNUMBER(Y2362),Y2362&gt;0,X2362&lt;1),ROUND(L2362/(Y2362*(1-X2362))-1,4),"")</f>
        <v/>
      </c>
      <c r="R2362" s="12">
        <v>0</v>
      </c>
      <c r="S2362" s="13">
        <f>IF(AND(ISNUMBER(E2362),E2362&gt;0,ISNUMBER(F2362)),R2362*(F2362/E2362-1)*(1-'Start Here'!$B$16),0)</f>
        <v>0</v>
      </c>
      <c r="T2362" s="17">
        <f>IF(AND(M2362="Ready",OR(I2362="Approve proposed",AND(I2362="Use my price",AND(ISNUMBER(J2362),J2362&gt;0))),ISNUMBER(L2362),E2362&gt;0),R2362*(L2362/E2362-1)*(1-'Start Here'!$B$16),0)</f>
        <v>0</v>
      </c>
      <c r="U2362" t="str" s="6">
        <v>Missing local vendor</v>
      </c>
      <c r="V2362" t="str" s="21">
        <v>Yes</v>
      </c>
      <c r="W2362" t="str" s="21">
        <v>No</v>
      </c>
      <c r="X2362" s="22">
        <v>0</v>
      </c>
      <c r="Y2362" s="18">
        <v>2.75</v>
      </c>
      <c r="AB2362" t="str" s="6">
        <v>2026-10-01 10:41:27 UTC</v>
      </c>
      <c r="AC2362" t="str" s="6">
        <v>Local Line cache</v>
      </c>
      <c r="AD2362" s="23">
        <v>1164990</v>
      </c>
      <c r="AE2362" s="23">
        <v>1013017</v>
      </c>
      <c r="AF2362" t="str" s="23">
        <v>1164990:1013017:herdShare</v>
      </c>
      <c r="AG2362" t="str" s="23">
        <v>No</v>
      </c>
      <c r="AH2362" t="str" s="23">
        <v>No</v>
      </c>
      <c r="AI2362" s="18">
        <v>0</v>
      </c>
    </row>
    <row r="2363" ht="32" customHeight="1">
      <c r="A2363" t="str" s="7">
        <v>MISSING VENDOR</v>
      </c>
      <c r="B2363" t="str" s="7">
        <v>Yellow Italian Frying Pepper</v>
      </c>
      <c r="C2363" t="str" s="7">
        <v>1 lb</v>
      </c>
      <c r="D2363" t="str" s="7">
        <v>CSA Members</v>
      </c>
      <c r="E2363" s="12">
        <v>3.85</v>
      </c>
      <c r="F2363" s="13">
        <v>3.85</v>
      </c>
      <c r="G2363" s="13">
        <f>IF(AND(ISNUMBER(E2363),ISNUMBER(F2363)),F2363-E2363,"")</f>
        <v>0</v>
      </c>
      <c r="H2363" s="14">
        <f>IF(AND(ISNUMBER(E2363),E2363&gt;0,ISNUMBER(F2363)),F2363/E2363-1,"")</f>
        <v>0</v>
      </c>
      <c r="I2363" t="str" s="15">
        <v>Hold</v>
      </c>
      <c r="J2363" s="16"/>
      <c r="K2363" t="str" s="15">
        <v/>
      </c>
      <c r="L2363" s="17" t="str">
        <f>IF(AC2363="Local catalog","",IF(AG2363="Yes",IF(ISNUMBER(E2363),E2363,""),IF(I2363="Keep current",IF(ISNUMBER(E2363),E2363,""),IF(AH2363&lt;&gt;"Yes","",IF(I2363="Approve proposed",F2363,IF(AND(I2363="Use my price",AND(ISNUMBER(J2363),J2363&gt;0)),J2363,""))))))</f>
        <v/>
      </c>
      <c r="M2363" t="str" s="7">
        <f>IF(AND(AG2363="Yes",OR(I2363="Approve proposed",I2363="Use my price")),"CHECK: protected price kept current",IF(OR(I2363="Unreviewed",I2363=""),"Pending review",IF(I2363="Hold","On hold",IF(I2363="Keep current",IF(ISNUMBER(E2363),"Kept current","CHECK: no confirmed current price"),IF(AH2363&lt;&gt;"Yes","CHECK: source needs review",IF(AND(I2363="Use my price",NOT(AND(ISNUMBER(J2363),J2363&gt;0))),"CHECK: enter a price above zero",IF(NOT(OR(I2363="Approve proposed",I2363="Use my price")),"CHECK: choose a listed decision",IF(OR(NOT(ISNUMBER(L2363)),L2363&lt;=0,NOT(ISNUMBER(Y2363)),Y2363&lt;=0,X2363&gt;=1),"CHECK: price or base unavailable",IF(L2363/(Y2363*(1-X2363))-1&lt;0,"CHECK: price below local base","Ready")))))))))</f>
        <v>On hold</v>
      </c>
      <c r="N2363" s="18">
        <v>3.85</v>
      </c>
      <c r="O2363" s="19">
        <v>0.4</v>
      </c>
      <c r="P2363" s="14">
        <v>0.4</v>
      </c>
      <c r="Q2363" s="20" t="str">
        <f>IF(AND(ISNUMBER(L2363),ISNUMBER(Y2363),Y2363&gt;0,X2363&lt;1),ROUND(L2363/(Y2363*(1-X2363))-1,4),"")</f>
        <v/>
      </c>
      <c r="R2363" s="12">
        <v>0</v>
      </c>
      <c r="S2363" s="13">
        <f>IF(AND(ISNUMBER(E2363),E2363&gt;0,ISNUMBER(F2363)),R2363*(F2363/E2363-1)*(1-'Start Here'!$B$16),0)</f>
        <v>0</v>
      </c>
      <c r="T2363" s="17">
        <f>IF(AND(M2363="Ready",OR(I2363="Approve proposed",AND(I2363="Use my price",AND(ISNUMBER(J2363),J2363&gt;0))),ISNUMBER(L2363),E2363&gt;0),R2363*(L2363/E2363-1)*(1-'Start Here'!$B$16),0)</f>
        <v>0</v>
      </c>
      <c r="U2363" t="str" s="6">
        <v>Missing local vendor</v>
      </c>
      <c r="V2363" t="str" s="21">
        <v>Yes</v>
      </c>
      <c r="W2363" t="str" s="21">
        <v>No</v>
      </c>
      <c r="X2363" s="22">
        <v>0</v>
      </c>
      <c r="Y2363" s="18">
        <v>2.75</v>
      </c>
      <c r="AB2363" t="str" s="6">
        <v>2026-10-01 10:41:27 UTC</v>
      </c>
      <c r="AC2363" t="str" s="6">
        <v>Local Line cache</v>
      </c>
      <c r="AD2363" s="23">
        <v>1164990</v>
      </c>
      <c r="AE2363" s="23">
        <v>1013017</v>
      </c>
      <c r="AF2363" t="str" s="23">
        <v>1164990:1013017:member</v>
      </c>
      <c r="AG2363" t="str" s="23">
        <v>No</v>
      </c>
      <c r="AH2363" t="str" s="23">
        <v>No</v>
      </c>
      <c r="AI2363" s="18">
        <v>0</v>
      </c>
    </row>
    <row r="2364" ht="32" customHeight="1">
      <c r="A2364" t="str" s="7">
        <v>MISSING VENDOR</v>
      </c>
      <c r="B2364" t="str" s="7">
        <v>Yellow Italian Frying Pepper</v>
      </c>
      <c r="C2364" t="str" s="7">
        <v>1 lb</v>
      </c>
      <c r="D2364" t="str" s="7">
        <v>Guest Basket</v>
      </c>
      <c r="E2364" s="12">
        <v>3.85</v>
      </c>
      <c r="F2364" s="13">
        <v>3.85</v>
      </c>
      <c r="G2364" s="13">
        <f>IF(AND(ISNUMBER(E2364),ISNUMBER(F2364)),F2364-E2364,"")</f>
        <v>0</v>
      </c>
      <c r="H2364" s="14">
        <f>IF(AND(ISNUMBER(E2364),E2364&gt;0,ISNUMBER(F2364)),F2364/E2364-1,"")</f>
        <v>0</v>
      </c>
      <c r="I2364" t="str" s="15">
        <v>Hold</v>
      </c>
      <c r="J2364" s="16"/>
      <c r="K2364" t="str" s="15">
        <v/>
      </c>
      <c r="L2364" s="17" t="str">
        <f>IF(AC2364="Local catalog","",IF(AG2364="Yes",IF(ISNUMBER(E2364),E2364,""),IF(I2364="Keep current",IF(ISNUMBER(E2364),E2364,""),IF(AH2364&lt;&gt;"Yes","",IF(I2364="Approve proposed",F2364,IF(AND(I2364="Use my price",AND(ISNUMBER(J2364),J2364&gt;0)),J2364,""))))))</f>
        <v/>
      </c>
      <c r="M2364" t="str" s="7">
        <f>IF(AND(AG2364="Yes",OR(I2364="Approve proposed",I2364="Use my price")),"CHECK: protected price kept current",IF(OR(I2364="Unreviewed",I2364=""),"Pending review",IF(I2364="Hold","On hold",IF(I2364="Keep current",IF(ISNUMBER(E2364),"Kept current","CHECK: no confirmed current price"),IF(AH2364&lt;&gt;"Yes","CHECK: source needs review",IF(AND(I2364="Use my price",NOT(AND(ISNUMBER(J2364),J2364&gt;0))),"CHECK: enter a price above zero",IF(NOT(OR(I2364="Approve proposed",I2364="Use my price")),"CHECK: choose a listed decision",IF(OR(NOT(ISNUMBER(L2364)),L2364&lt;=0,NOT(ISNUMBER(Y2364)),Y2364&lt;=0,X2364&gt;=1),"CHECK: price or base unavailable",IF(L2364/(Y2364*(1-X2364))-1&lt;0,"CHECK: price below local base","Ready")))))))))</f>
        <v>On hold</v>
      </c>
      <c r="N2364" s="18">
        <v>4.26</v>
      </c>
      <c r="O2364" s="19">
        <v>0.55</v>
      </c>
      <c r="P2364" s="14">
        <v>0.4</v>
      </c>
      <c r="Q2364" s="20" t="str">
        <f>IF(AND(ISNUMBER(L2364),ISNUMBER(Y2364),Y2364&gt;0,X2364&lt;1),ROUND(L2364/(Y2364*(1-X2364))-1,4),"")</f>
        <v/>
      </c>
      <c r="R2364" s="12">
        <v>0</v>
      </c>
      <c r="S2364" s="13">
        <f>IF(AND(ISNUMBER(E2364),E2364&gt;0,ISNUMBER(F2364)),R2364*(F2364/E2364-1)*(1-'Start Here'!$B$16),0)</f>
        <v>0</v>
      </c>
      <c r="T2364" s="17">
        <f>IF(AND(M2364="Ready",OR(I2364="Approve proposed",AND(I2364="Use my price",AND(ISNUMBER(J2364),J2364&gt;0))),ISNUMBER(L2364),E2364&gt;0),R2364*(L2364/E2364-1)*(1-'Start Here'!$B$16),0)</f>
        <v>0</v>
      </c>
      <c r="U2364" t="str" s="6">
        <v>Missing local vendor; Local and Local Line prices differ</v>
      </c>
      <c r="V2364" t="str" s="21">
        <v>Yes</v>
      </c>
      <c r="W2364" t="str" s="21">
        <v>No</v>
      </c>
      <c r="X2364" s="22">
        <v>0</v>
      </c>
      <c r="Y2364" s="18">
        <v>2.75</v>
      </c>
      <c r="AB2364" t="str" s="6">
        <v>2026-10-01 10:41:27 UTC</v>
      </c>
      <c r="AC2364" t="str" s="6">
        <v>Local Line cache</v>
      </c>
      <c r="AD2364" s="23">
        <v>1164990</v>
      </c>
      <c r="AE2364" s="23">
        <v>1013017</v>
      </c>
      <c r="AF2364" t="str" s="23">
        <v>1164990:1013017:guest</v>
      </c>
      <c r="AG2364" t="str" s="23">
        <v>No</v>
      </c>
      <c r="AH2364" t="str" s="23">
        <v>No</v>
      </c>
      <c r="AI2364" s="18">
        <v>0</v>
      </c>
    </row>
    <row r="2365" ht="32" customHeight="1">
      <c r="A2365" t="str" s="7">
        <v>MISSING VENDOR</v>
      </c>
      <c r="B2365" t="str" s="7">
        <v>Yellow Italian Frying Pepper</v>
      </c>
      <c r="C2365" t="str" s="7">
        <v>1 lb</v>
      </c>
      <c r="D2365" t="str" s="7">
        <v>SNAP</v>
      </c>
      <c r="E2365" s="12">
        <v>3.85</v>
      </c>
      <c r="F2365" s="13">
        <v>3.85</v>
      </c>
      <c r="G2365" s="13">
        <f>IF(AND(ISNUMBER(E2365),ISNUMBER(F2365)),F2365-E2365,"")</f>
        <v>0</v>
      </c>
      <c r="H2365" s="14">
        <f>IF(AND(ISNUMBER(E2365),E2365&gt;0,ISNUMBER(F2365)),F2365/E2365-1,"")</f>
        <v>0</v>
      </c>
      <c r="I2365" t="str" s="15">
        <v>Keep current</v>
      </c>
      <c r="J2365" s="16"/>
      <c r="K2365" t="str" s="15">
        <v/>
      </c>
      <c r="L2365" s="17">
        <f>IF(AC2365="Local catalog","",IF(AG2365="Yes",IF(ISNUMBER(E2365),E2365,""),IF(I2365="Keep current",IF(ISNUMBER(E2365),E2365,""),IF(AH2365&lt;&gt;"Yes","",IF(I2365="Approve proposed",F2365,IF(AND(I2365="Use my price",AND(ISNUMBER(J2365),J2365&gt;0)),J2365,""))))))</f>
        <v>3.85</v>
      </c>
      <c r="M2365" t="str" s="7">
        <f>IF(AND(AG2365="Yes",OR(I2365="Approve proposed",I2365="Use my price")),"CHECK: protected price kept current",IF(OR(I2365="Unreviewed",I2365=""),"Pending review",IF(I2365="Hold","On hold",IF(I2365="Keep current",IF(ISNUMBER(E2365),"Kept current","CHECK: no confirmed current price"),IF(AH2365&lt;&gt;"Yes","CHECK: source needs review",IF(AND(I2365="Use my price",NOT(AND(ISNUMBER(J2365),J2365&gt;0))),"CHECK: enter a price above zero",IF(NOT(OR(I2365="Approve proposed",I2365="Use my price")),"CHECK: choose a listed decision",IF(OR(NOT(ISNUMBER(L2365)),L2365&lt;=0,NOT(ISNUMBER(Y2365)),Y2365&lt;=0,X2365&gt;=1),"CHECK: price or base unavailable",IF(L2365/(Y2365*(1-X2365))-1&lt;0,"CHECK: price below local base","Ready")))))))))</f>
        <v>Kept current</v>
      </c>
      <c r="N2365" s="18">
        <v>3.85</v>
      </c>
      <c r="O2365" s="19">
        <v>0.4</v>
      </c>
      <c r="P2365" s="14">
        <v>0.4</v>
      </c>
      <c r="Q2365" s="20">
        <f>IF(AND(ISNUMBER(L2365),ISNUMBER(Y2365),Y2365&gt;0,X2365&lt;1),ROUND(L2365/(Y2365*(1-X2365))-1,4),"")</f>
        <v>0.4</v>
      </c>
      <c r="R2365" s="12">
        <v>0</v>
      </c>
      <c r="S2365" s="13">
        <f>IF(AND(ISNUMBER(E2365),E2365&gt;0,ISNUMBER(F2365)),R2365*(F2365/E2365-1)*(1-'Start Here'!$B$16),0)</f>
        <v>0</v>
      </c>
      <c r="T2365" s="17">
        <f>IF(AND(M2365="Ready",OR(I2365="Approve proposed",AND(I2365="Use my price",AND(ISNUMBER(J2365),J2365&gt;0))),ISNUMBER(L2365),E2365&gt;0),R2365*(L2365/E2365-1)*(1-'Start Here'!$B$16),0)</f>
        <v>0</v>
      </c>
      <c r="U2365" t="str" s="6">
        <v>SNAP: preserve existing selling price; Missing local vendor</v>
      </c>
      <c r="V2365" t="str" s="21">
        <v>Yes</v>
      </c>
      <c r="W2365" t="str" s="21">
        <v>No</v>
      </c>
      <c r="X2365" s="22">
        <v>0</v>
      </c>
      <c r="Y2365" s="18">
        <v>2.75</v>
      </c>
      <c r="AB2365" t="str" s="6">
        <v>2026-10-01 10:41:27 UTC</v>
      </c>
      <c r="AC2365" t="str" s="6">
        <v>Local Line cache</v>
      </c>
      <c r="AD2365" s="23">
        <v>1164990</v>
      </c>
      <c r="AE2365" s="23">
        <v>1013017</v>
      </c>
      <c r="AF2365" t="str" s="23">
        <v>1164990:1013017:snap</v>
      </c>
      <c r="AG2365" t="str" s="23">
        <v>Yes</v>
      </c>
      <c r="AH2365" t="str" s="23">
        <v>No</v>
      </c>
      <c r="AI2365" s="18">
        <v>0</v>
      </c>
    </row>
    <row r="2366" ht="32" customHeight="1">
      <c r="A2366" t="str" s="7">
        <v>MISSING VENDOR</v>
      </c>
      <c r="B2366" t="str" s="7">
        <v>Yellow Potatoes (Vista Gold)</v>
      </c>
      <c r="C2366" t="str" s="7">
        <v>1 lb</v>
      </c>
      <c r="D2366" t="str" s="7">
        <v>Herd Share Members</v>
      </c>
      <c r="E2366" s="12">
        <v>2.1</v>
      </c>
      <c r="F2366" s="13">
        <v>2.1</v>
      </c>
      <c r="G2366" s="13">
        <f>IF(AND(ISNUMBER(E2366),ISNUMBER(F2366)),F2366-E2366,"")</f>
        <v>0</v>
      </c>
      <c r="H2366" s="14">
        <f>IF(AND(ISNUMBER(E2366),E2366&gt;0,ISNUMBER(F2366)),F2366/E2366-1,"")</f>
        <v>0</v>
      </c>
      <c r="I2366" t="str" s="15">
        <v>Hold</v>
      </c>
      <c r="J2366" s="16"/>
      <c r="K2366" t="str" s="15">
        <v/>
      </c>
      <c r="L2366" s="17" t="str">
        <f>IF(AC2366="Local catalog","",IF(AG2366="Yes",IF(ISNUMBER(E2366),E2366,""),IF(I2366="Keep current",IF(ISNUMBER(E2366),E2366,""),IF(AH2366&lt;&gt;"Yes","",IF(I2366="Approve proposed",F2366,IF(AND(I2366="Use my price",AND(ISNUMBER(J2366),J2366&gt;0)),J2366,""))))))</f>
        <v/>
      </c>
      <c r="M2366" t="str" s="7">
        <f>IF(AND(AG2366="Yes",OR(I2366="Approve proposed",I2366="Use my price")),"CHECK: protected price kept current",IF(OR(I2366="Unreviewed",I2366=""),"Pending review",IF(I2366="Hold","On hold",IF(I2366="Keep current",IF(ISNUMBER(E2366),"Kept current","CHECK: no confirmed current price"),IF(AH2366&lt;&gt;"Yes","CHECK: source needs review",IF(AND(I2366="Use my price",NOT(AND(ISNUMBER(J2366),J2366&gt;0))),"CHECK: enter a price above zero",IF(NOT(OR(I2366="Approve proposed",I2366="Use my price")),"CHECK: choose a listed decision",IF(OR(NOT(ISNUMBER(L2366)),L2366&lt;=0,NOT(ISNUMBER(Y2366)),Y2366&lt;=0,X2366&gt;=1),"CHECK: price or base unavailable",IF(L2366/(Y2366*(1-X2366))-1&lt;0,"CHECK: price below local base","Ready")))))))))</f>
        <v>On hold</v>
      </c>
      <c r="N2366" s="18">
        <v>2.1</v>
      </c>
      <c r="O2366" s="19">
        <v>0.4</v>
      </c>
      <c r="P2366" s="14">
        <v>0.4</v>
      </c>
      <c r="Q2366" s="20" t="str">
        <f>IF(AND(ISNUMBER(L2366),ISNUMBER(Y2366),Y2366&gt;0,X2366&lt;1),ROUND(L2366/(Y2366*(1-X2366))-1,4),"")</f>
        <v/>
      </c>
      <c r="R2366" s="12">
        <v>0</v>
      </c>
      <c r="S2366" s="13">
        <f>IF(AND(ISNUMBER(E2366),E2366&gt;0,ISNUMBER(F2366)),R2366*(F2366/E2366-1)*(1-'Start Here'!$B$16),0)</f>
        <v>0</v>
      </c>
      <c r="T2366" s="17">
        <f>IF(AND(M2366="Ready",OR(I2366="Approve proposed",AND(I2366="Use my price",AND(ISNUMBER(J2366),J2366&gt;0))),ISNUMBER(L2366),E2366&gt;0),R2366*(L2366/E2366-1)*(1-'Start Here'!$B$16),0)</f>
        <v>0</v>
      </c>
      <c r="U2366" t="str" s="6">
        <v>Missing local vendor</v>
      </c>
      <c r="V2366" t="str" s="21">
        <v>Yes</v>
      </c>
      <c r="W2366" t="str" s="21">
        <v>No</v>
      </c>
      <c r="X2366" s="22">
        <v>0</v>
      </c>
      <c r="Y2366" s="18">
        <v>1.5</v>
      </c>
      <c r="AB2366" t="str" s="6">
        <v>2026-10-01 10:41:27 UTC</v>
      </c>
      <c r="AC2366" t="str" s="6">
        <v>Local Line cache</v>
      </c>
      <c r="AD2366" s="23">
        <v>1162012</v>
      </c>
      <c r="AE2366" s="23">
        <v>1008804</v>
      </c>
      <c r="AF2366" t="str" s="23">
        <v>1162012:1008804:herdShare</v>
      </c>
      <c r="AG2366" t="str" s="23">
        <v>No</v>
      </c>
      <c r="AH2366" t="str" s="23">
        <v>No</v>
      </c>
      <c r="AI2366" s="18">
        <v>0</v>
      </c>
    </row>
    <row r="2367" ht="32" customHeight="1">
      <c r="A2367" t="str" s="7">
        <v>MISSING VENDOR</v>
      </c>
      <c r="B2367" t="str" s="7">
        <v>Yellow Potatoes (Vista Gold)</v>
      </c>
      <c r="C2367" t="str" s="7">
        <v>1 lb</v>
      </c>
      <c r="D2367" t="str" s="7">
        <v>CSA Members</v>
      </c>
      <c r="E2367" s="12">
        <v>2.1</v>
      </c>
      <c r="F2367" s="13">
        <v>2.1</v>
      </c>
      <c r="G2367" s="13">
        <f>IF(AND(ISNUMBER(E2367),ISNUMBER(F2367)),F2367-E2367,"")</f>
        <v>0</v>
      </c>
      <c r="H2367" s="14">
        <f>IF(AND(ISNUMBER(E2367),E2367&gt;0,ISNUMBER(F2367)),F2367/E2367-1,"")</f>
        <v>0</v>
      </c>
      <c r="I2367" t="str" s="15">
        <v>Hold</v>
      </c>
      <c r="J2367" s="16"/>
      <c r="K2367" t="str" s="15">
        <v/>
      </c>
      <c r="L2367" s="17" t="str">
        <f>IF(AC2367="Local catalog","",IF(AG2367="Yes",IF(ISNUMBER(E2367),E2367,""),IF(I2367="Keep current",IF(ISNUMBER(E2367),E2367,""),IF(AH2367&lt;&gt;"Yes","",IF(I2367="Approve proposed",F2367,IF(AND(I2367="Use my price",AND(ISNUMBER(J2367),J2367&gt;0)),J2367,""))))))</f>
        <v/>
      </c>
      <c r="M2367" t="str" s="7">
        <f>IF(AND(AG2367="Yes",OR(I2367="Approve proposed",I2367="Use my price")),"CHECK: protected price kept current",IF(OR(I2367="Unreviewed",I2367=""),"Pending review",IF(I2367="Hold","On hold",IF(I2367="Keep current",IF(ISNUMBER(E2367),"Kept current","CHECK: no confirmed current price"),IF(AH2367&lt;&gt;"Yes","CHECK: source needs review",IF(AND(I2367="Use my price",NOT(AND(ISNUMBER(J2367),J2367&gt;0))),"CHECK: enter a price above zero",IF(NOT(OR(I2367="Approve proposed",I2367="Use my price")),"CHECK: choose a listed decision",IF(OR(NOT(ISNUMBER(L2367)),L2367&lt;=0,NOT(ISNUMBER(Y2367)),Y2367&lt;=0,X2367&gt;=1),"CHECK: price or base unavailable",IF(L2367/(Y2367*(1-X2367))-1&lt;0,"CHECK: price below local base","Ready")))))))))</f>
        <v>On hold</v>
      </c>
      <c r="N2367" s="18">
        <v>2.1</v>
      </c>
      <c r="O2367" s="19">
        <v>0.4</v>
      </c>
      <c r="P2367" s="14">
        <v>0.4</v>
      </c>
      <c r="Q2367" s="20" t="str">
        <f>IF(AND(ISNUMBER(L2367),ISNUMBER(Y2367),Y2367&gt;0,X2367&lt;1),ROUND(L2367/(Y2367*(1-X2367))-1,4),"")</f>
        <v/>
      </c>
      <c r="R2367" s="12">
        <v>0</v>
      </c>
      <c r="S2367" s="13">
        <f>IF(AND(ISNUMBER(E2367),E2367&gt;0,ISNUMBER(F2367)),R2367*(F2367/E2367-1)*(1-'Start Here'!$B$16),0)</f>
        <v>0</v>
      </c>
      <c r="T2367" s="17">
        <f>IF(AND(M2367="Ready",OR(I2367="Approve proposed",AND(I2367="Use my price",AND(ISNUMBER(J2367),J2367&gt;0))),ISNUMBER(L2367),E2367&gt;0),R2367*(L2367/E2367-1)*(1-'Start Here'!$B$16),0)</f>
        <v>0</v>
      </c>
      <c r="U2367" t="str" s="6">
        <v>Missing local vendor</v>
      </c>
      <c r="V2367" t="str" s="21">
        <v>Yes</v>
      </c>
      <c r="W2367" t="str" s="21">
        <v>No</v>
      </c>
      <c r="X2367" s="22">
        <v>0</v>
      </c>
      <c r="Y2367" s="18">
        <v>1.5</v>
      </c>
      <c r="AB2367" t="str" s="6">
        <v>2026-10-01 10:41:27 UTC</v>
      </c>
      <c r="AC2367" t="str" s="6">
        <v>Local Line cache</v>
      </c>
      <c r="AD2367" s="23">
        <v>1162012</v>
      </c>
      <c r="AE2367" s="23">
        <v>1008804</v>
      </c>
      <c r="AF2367" t="str" s="23">
        <v>1162012:1008804:member</v>
      </c>
      <c r="AG2367" t="str" s="23">
        <v>No</v>
      </c>
      <c r="AH2367" t="str" s="23">
        <v>No</v>
      </c>
      <c r="AI2367" s="18">
        <v>0</v>
      </c>
    </row>
    <row r="2368" ht="32" customHeight="1">
      <c r="A2368" t="str" s="7">
        <v>MISSING VENDOR</v>
      </c>
      <c r="B2368" t="str" s="7">
        <v>Yellow Potatoes (Vista Gold)</v>
      </c>
      <c r="C2368" t="str" s="7">
        <v>1 lb</v>
      </c>
      <c r="D2368" t="str" s="7">
        <v>Guest Basket</v>
      </c>
      <c r="E2368" s="12">
        <v>2.1</v>
      </c>
      <c r="F2368" s="13">
        <v>2.1</v>
      </c>
      <c r="G2368" s="13">
        <f>IF(AND(ISNUMBER(E2368),ISNUMBER(F2368)),F2368-E2368,"")</f>
        <v>0</v>
      </c>
      <c r="H2368" s="14">
        <f>IF(AND(ISNUMBER(E2368),E2368&gt;0,ISNUMBER(F2368)),F2368/E2368-1,"")</f>
        <v>0</v>
      </c>
      <c r="I2368" t="str" s="15">
        <v>Hold</v>
      </c>
      <c r="J2368" s="16"/>
      <c r="K2368" t="str" s="15">
        <v/>
      </c>
      <c r="L2368" s="17" t="str">
        <f>IF(AC2368="Local catalog","",IF(AG2368="Yes",IF(ISNUMBER(E2368),E2368,""),IF(I2368="Keep current",IF(ISNUMBER(E2368),E2368,""),IF(AH2368&lt;&gt;"Yes","",IF(I2368="Approve proposed",F2368,IF(AND(I2368="Use my price",AND(ISNUMBER(J2368),J2368&gt;0)),J2368,""))))))</f>
        <v/>
      </c>
      <c r="M2368" t="str" s="7">
        <f>IF(AND(AG2368="Yes",OR(I2368="Approve proposed",I2368="Use my price")),"CHECK: protected price kept current",IF(OR(I2368="Unreviewed",I2368=""),"Pending review",IF(I2368="Hold","On hold",IF(I2368="Keep current",IF(ISNUMBER(E2368),"Kept current","CHECK: no confirmed current price"),IF(AH2368&lt;&gt;"Yes","CHECK: source needs review",IF(AND(I2368="Use my price",NOT(AND(ISNUMBER(J2368),J2368&gt;0))),"CHECK: enter a price above zero",IF(NOT(OR(I2368="Approve proposed",I2368="Use my price")),"CHECK: choose a listed decision",IF(OR(NOT(ISNUMBER(L2368)),L2368&lt;=0,NOT(ISNUMBER(Y2368)),Y2368&lt;=0,X2368&gt;=1),"CHECK: price or base unavailable",IF(L2368/(Y2368*(1-X2368))-1&lt;0,"CHECK: price below local base","Ready")))))))))</f>
        <v>On hold</v>
      </c>
      <c r="N2368" s="18">
        <v>2.33</v>
      </c>
      <c r="O2368" s="19">
        <v>0.55</v>
      </c>
      <c r="P2368" s="14">
        <v>0.4</v>
      </c>
      <c r="Q2368" s="20" t="str">
        <f>IF(AND(ISNUMBER(L2368),ISNUMBER(Y2368),Y2368&gt;0,X2368&lt;1),ROUND(L2368/(Y2368*(1-X2368))-1,4),"")</f>
        <v/>
      </c>
      <c r="R2368" s="12">
        <v>0</v>
      </c>
      <c r="S2368" s="13">
        <f>IF(AND(ISNUMBER(E2368),E2368&gt;0,ISNUMBER(F2368)),R2368*(F2368/E2368-1)*(1-'Start Here'!$B$16),0)</f>
        <v>0</v>
      </c>
      <c r="T2368" s="17">
        <f>IF(AND(M2368="Ready",OR(I2368="Approve proposed",AND(I2368="Use my price",AND(ISNUMBER(J2368),J2368&gt;0))),ISNUMBER(L2368),E2368&gt;0),R2368*(L2368/E2368-1)*(1-'Start Here'!$B$16),0)</f>
        <v>0</v>
      </c>
      <c r="U2368" t="str" s="6">
        <v>Missing local vendor; Local and Local Line prices differ</v>
      </c>
      <c r="V2368" t="str" s="21">
        <v>Yes</v>
      </c>
      <c r="W2368" t="str" s="21">
        <v>No</v>
      </c>
      <c r="X2368" s="22">
        <v>0</v>
      </c>
      <c r="Y2368" s="18">
        <v>1.5</v>
      </c>
      <c r="AB2368" t="str" s="6">
        <v>2026-10-01 10:41:27 UTC</v>
      </c>
      <c r="AC2368" t="str" s="6">
        <v>Local Line cache</v>
      </c>
      <c r="AD2368" s="23">
        <v>1162012</v>
      </c>
      <c r="AE2368" s="23">
        <v>1008804</v>
      </c>
      <c r="AF2368" t="str" s="23">
        <v>1162012:1008804:guest</v>
      </c>
      <c r="AG2368" t="str" s="23">
        <v>No</v>
      </c>
      <c r="AH2368" t="str" s="23">
        <v>No</v>
      </c>
      <c r="AI2368" s="18">
        <v>0</v>
      </c>
    </row>
    <row r="2369" ht="32" customHeight="1">
      <c r="A2369" t="str" s="7">
        <v>MISSING VENDOR</v>
      </c>
      <c r="B2369" t="str" s="7">
        <v>Yellow Potatoes (Vista Gold)</v>
      </c>
      <c r="C2369" t="str" s="7">
        <v>1 lb</v>
      </c>
      <c r="D2369" t="str" s="7">
        <v>SNAP</v>
      </c>
      <c r="E2369" s="12">
        <v>2.1</v>
      </c>
      <c r="F2369" s="13">
        <v>2.1</v>
      </c>
      <c r="G2369" s="13">
        <f>IF(AND(ISNUMBER(E2369),ISNUMBER(F2369)),F2369-E2369,"")</f>
        <v>0</v>
      </c>
      <c r="H2369" s="14">
        <f>IF(AND(ISNUMBER(E2369),E2369&gt;0,ISNUMBER(F2369)),F2369/E2369-1,"")</f>
        <v>0</v>
      </c>
      <c r="I2369" t="str" s="15">
        <v>Keep current</v>
      </c>
      <c r="J2369" s="16"/>
      <c r="K2369" t="str" s="15">
        <v/>
      </c>
      <c r="L2369" s="17">
        <f>IF(AC2369="Local catalog","",IF(AG2369="Yes",IF(ISNUMBER(E2369),E2369,""),IF(I2369="Keep current",IF(ISNUMBER(E2369),E2369,""),IF(AH2369&lt;&gt;"Yes","",IF(I2369="Approve proposed",F2369,IF(AND(I2369="Use my price",AND(ISNUMBER(J2369),J2369&gt;0)),J2369,""))))))</f>
        <v>2.1</v>
      </c>
      <c r="M2369" t="str" s="7">
        <f>IF(AND(AG2369="Yes",OR(I2369="Approve proposed",I2369="Use my price")),"CHECK: protected price kept current",IF(OR(I2369="Unreviewed",I2369=""),"Pending review",IF(I2369="Hold","On hold",IF(I2369="Keep current",IF(ISNUMBER(E2369),"Kept current","CHECK: no confirmed current price"),IF(AH2369&lt;&gt;"Yes","CHECK: source needs review",IF(AND(I2369="Use my price",NOT(AND(ISNUMBER(J2369),J2369&gt;0))),"CHECK: enter a price above zero",IF(NOT(OR(I2369="Approve proposed",I2369="Use my price")),"CHECK: choose a listed decision",IF(OR(NOT(ISNUMBER(L2369)),L2369&lt;=0,NOT(ISNUMBER(Y2369)),Y2369&lt;=0,X2369&gt;=1),"CHECK: price or base unavailable",IF(L2369/(Y2369*(1-X2369))-1&lt;0,"CHECK: price below local base","Ready")))))))))</f>
        <v>Kept current</v>
      </c>
      <c r="N2369" s="18">
        <v>2.1</v>
      </c>
      <c r="O2369" s="19">
        <v>0.4</v>
      </c>
      <c r="P2369" s="14">
        <v>0.4</v>
      </c>
      <c r="Q2369" s="20">
        <f>IF(AND(ISNUMBER(L2369),ISNUMBER(Y2369),Y2369&gt;0,X2369&lt;1),ROUND(L2369/(Y2369*(1-X2369))-1,4),"")</f>
        <v>0.4</v>
      </c>
      <c r="R2369" s="12">
        <v>0</v>
      </c>
      <c r="S2369" s="13">
        <f>IF(AND(ISNUMBER(E2369),E2369&gt;0,ISNUMBER(F2369)),R2369*(F2369/E2369-1)*(1-'Start Here'!$B$16),0)</f>
        <v>0</v>
      </c>
      <c r="T2369" s="17">
        <f>IF(AND(M2369="Ready",OR(I2369="Approve proposed",AND(I2369="Use my price",AND(ISNUMBER(J2369),J2369&gt;0))),ISNUMBER(L2369),E2369&gt;0),R2369*(L2369/E2369-1)*(1-'Start Here'!$B$16),0)</f>
        <v>0</v>
      </c>
      <c r="U2369" t="str" s="6">
        <v>SNAP: preserve existing selling price; Missing local vendor</v>
      </c>
      <c r="V2369" t="str" s="21">
        <v>Yes</v>
      </c>
      <c r="W2369" t="str" s="21">
        <v>No</v>
      </c>
      <c r="X2369" s="22">
        <v>0</v>
      </c>
      <c r="Y2369" s="18">
        <v>1.5</v>
      </c>
      <c r="AB2369" t="str" s="6">
        <v>2026-10-01 10:41:27 UTC</v>
      </c>
      <c r="AC2369" t="str" s="6">
        <v>Local Line cache</v>
      </c>
      <c r="AD2369" s="23">
        <v>1162012</v>
      </c>
      <c r="AE2369" s="23">
        <v>1008804</v>
      </c>
      <c r="AF2369" t="str" s="23">
        <v>1162012:1008804:snap</v>
      </c>
      <c r="AG2369" t="str" s="23">
        <v>Yes</v>
      </c>
      <c r="AH2369" t="str" s="23">
        <v>No</v>
      </c>
      <c r="AI2369" s="18">
        <v>0</v>
      </c>
    </row>
    <row r="2370" ht="32" customHeight="1">
      <c r="A2370" t="str" s="7">
        <v>Organically Grown Company</v>
      </c>
      <c r="B2370" t="str" s="7">
        <v>Anaheim Pepper</v>
      </c>
      <c r="C2370" t="str" s="7">
        <v>1 lb</v>
      </c>
      <c r="D2370" t="str" s="7">
        <v>Herd Share Members</v>
      </c>
      <c r="E2370" s="12">
        <v>8.19</v>
      </c>
      <c r="F2370" s="13">
        <v>8.85</v>
      </c>
      <c r="G2370" s="13">
        <f>IF(AND(ISNUMBER(E2370),ISNUMBER(F2370)),F2370-E2370,"")</f>
        <v>0.66</v>
      </c>
      <c r="H2370" s="14">
        <f>IF(AND(ISNUMBER(E2370),E2370&gt;0,ISNUMBER(F2370)),F2370/E2370-1,"")</f>
        <v>0.08058608058608052</v>
      </c>
      <c r="I2370" t="str" s="15">
        <v>Unreviewed</v>
      </c>
      <c r="J2370" s="16"/>
      <c r="K2370" t="str" s="15">
        <v/>
      </c>
      <c r="L2370" s="17" t="str">
        <f>IF(AC2370="Local catalog","",IF(AG2370="Yes",IF(ISNUMBER(E2370),E2370,""),IF(I2370="Keep current",IF(ISNUMBER(E2370),E2370,""),IF(AH2370&lt;&gt;"Yes","",IF(I2370="Approve proposed",F2370,IF(AND(I2370="Use my price",AND(ISNUMBER(J2370),J2370&gt;0)),J2370,""))))))</f>
        <v/>
      </c>
      <c r="M2370" t="str" s="7">
        <f>IF(AND(AG2370="Yes",OR(I2370="Approve proposed",I2370="Use my price")),"CHECK: protected price kept current",IF(OR(I2370="Unreviewed",I2370=""),"Pending review",IF(I2370="Hold","On hold",IF(I2370="Keep current",IF(ISNUMBER(E2370),"Kept current","CHECK: no confirmed current price"),IF(AH2370&lt;&gt;"Yes","CHECK: source needs review",IF(AND(I2370="Use my price",NOT(AND(ISNUMBER(J2370),J2370&gt;0))),"CHECK: enter a price above zero",IF(NOT(OR(I2370="Approve proposed",I2370="Use my price")),"CHECK: choose a listed decision",IF(OR(NOT(ISNUMBER(L2370)),L2370&lt;=0,NOT(ISNUMBER(Y2370)),Y2370&lt;=0,X2370&gt;=1),"CHECK: price or base unavailable",IF(L2370/(Y2370*(1-X2370))-1&lt;0,"CHECK: price below local base","Ready")))))))))</f>
        <v>Pending review</v>
      </c>
      <c r="N2370" s="18">
        <v>8.19</v>
      </c>
      <c r="O2370" s="19">
        <v>0.4</v>
      </c>
      <c r="P2370" s="14">
        <v>0.5128</v>
      </c>
      <c r="Q2370" s="20" t="str">
        <f>IF(AND(ISNUMBER(L2370),ISNUMBER(Y2370),Y2370&gt;0,X2370&lt;1),ROUND(L2370/(Y2370*(1-X2370))-1,4),"")</f>
        <v/>
      </c>
      <c r="R2370" s="12">
        <v>245.7</v>
      </c>
      <c r="S2370" s="13">
        <f>IF(AND(ISNUMBER(E2370),E2370&gt;0,ISNUMBER(F2370)),R2370*(F2370/E2370-1)*(1-'Start Here'!$B$16),0)</f>
        <v>19.20599999999998</v>
      </c>
      <c r="T2370" s="17">
        <f>IF(AND(M2370="Ready",OR(I2370="Approve proposed",AND(I2370="Use my price",AND(ISNUMBER(J2370),J2370&gt;0))),ISNUMBER(L2370),E2370&gt;0),R2370*(L2370/E2370-1)*(1-'Start Here'!$B$16),0)</f>
        <v>0</v>
      </c>
      <c r="U2370" t="str" s="6">
        <v>Currently hidden; do not activate automatically</v>
      </c>
      <c r="V2370" t="str" s="21">
        <v>No</v>
      </c>
      <c r="W2370" t="str" s="21">
        <v>No</v>
      </c>
      <c r="X2370" s="22">
        <v>0</v>
      </c>
      <c r="Y2370" s="18">
        <v>5.85</v>
      </c>
      <c r="AB2370" t="str" s="6">
        <v>2026-10-01 10:41:27 UTC</v>
      </c>
      <c r="AC2370" t="str" s="6">
        <v>Local Line cache</v>
      </c>
      <c r="AD2370" s="23">
        <v>1133725</v>
      </c>
      <c r="AE2370" s="23">
        <v>969104</v>
      </c>
      <c r="AF2370" t="str" s="23">
        <v>1133725:969104:herdShare</v>
      </c>
      <c r="AG2370" t="str" s="23">
        <v>No</v>
      </c>
      <c r="AH2370" t="str" s="23">
        <v>Yes</v>
      </c>
      <c r="AI2370" s="18">
        <v>175.5</v>
      </c>
    </row>
    <row r="2371" ht="32" customHeight="1">
      <c r="A2371" t="str" s="7">
        <v>Organically Grown Company</v>
      </c>
      <c r="B2371" t="str" s="7">
        <v>Anaheim Pepper</v>
      </c>
      <c r="C2371" t="str" s="7">
        <v>1 lb</v>
      </c>
      <c r="D2371" t="str" s="7">
        <v>CSA Members</v>
      </c>
      <c r="G2371" s="13" t="str">
        <f>IF(AND(ISNUMBER(E2371),ISNUMBER(F2371)),F2371-E2371,"")</f>
        <v/>
      </c>
      <c r="H2371" s="14" t="str">
        <f>IF(AND(ISNUMBER(E2371),E2371&gt;0,ISNUMBER(F2371)),F2371/E2371-1,"")</f>
        <v/>
      </c>
      <c r="I2371" t="str" s="15">
        <v>Hold</v>
      </c>
      <c r="J2371" s="24"/>
      <c r="K2371" t="str" s="15">
        <v/>
      </c>
      <c r="L2371" s="17" t="str">
        <f>IF(AC2371="Local catalog","",IF(AG2371="Yes",IF(ISNUMBER(E2371),E2371,""),IF(I2371="Keep current",IF(ISNUMBER(E2371),E2371,""),IF(AH2371&lt;&gt;"Yes","",IF(I2371="Approve proposed",F2371,IF(AND(I2371="Use my price",AND(ISNUMBER(J2371),J2371&gt;0)),J2371,""))))))</f>
        <v/>
      </c>
      <c r="M2371" t="str" s="7">
        <f>IF(AND(AG2371="Yes",OR(I2371="Approve proposed",I2371="Use my price")),"CHECK: protected price kept current",IF(OR(I2371="Unreviewed",I2371=""),"Pending review",IF(I2371="Hold","On hold",IF(I2371="Keep current",IF(ISNUMBER(E2371),"Kept current","CHECK: no confirmed current price"),IF(AH2371&lt;&gt;"Yes","CHECK: source needs review",IF(AND(I2371="Use my price",NOT(AND(ISNUMBER(J2371),J2371&gt;0))),"CHECK: enter a price above zero",IF(NOT(OR(I2371="Approve proposed",I2371="Use my price")),"CHECK: choose a listed decision",IF(OR(NOT(ISNUMBER(L2371)),L2371&lt;=0,NOT(ISNUMBER(Y2371)),Y2371&lt;=0,X2371&gt;=1),"CHECK: price or base unavailable",IF(L2371/(Y2371*(1-X2371))-1&lt;0,"CHECK: price below local base","Ready")))))))))</f>
        <v>On hold</v>
      </c>
      <c r="N2371" s="18">
        <v>8.19</v>
      </c>
      <c r="O2371" s="19">
        <v>0.4</v>
      </c>
      <c r="Q2371" s="20" t="str">
        <f>IF(AND(ISNUMBER(L2371),ISNUMBER(Y2371),Y2371&gt;0,X2371&lt;1),ROUND(L2371/(Y2371*(1-X2371))-1,4),"")</f>
        <v/>
      </c>
      <c r="R2371" s="12">
        <v>0</v>
      </c>
      <c r="S2371" s="13">
        <f>IF(AND(ISNUMBER(E2371),E2371&gt;0,ISNUMBER(F2371)),R2371*(F2371/E2371-1)*(1-'Start Here'!$B$16),0)</f>
        <v>0</v>
      </c>
      <c r="T2371" s="17">
        <f>IF(AND(M2371="Ready",OR(I2371="Approve proposed",AND(I2371="Use my price",AND(ISNUMBER(J2371),J2371&gt;0))),ISNUMBER(L2371),E2371&gt;0),R2371*(L2371/E2371-1)*(1-'Start Here'!$B$16),0)</f>
        <v>0</v>
      </c>
      <c r="U2371" t="str" s="6">
        <v>No confirmed Local Line price/list; local calculation is reference only; Currently hidden; do not activate automatically</v>
      </c>
      <c r="V2371" t="str" s="21">
        <v>No</v>
      </c>
      <c r="W2371" t="str" s="21">
        <v>No</v>
      </c>
      <c r="X2371" s="22">
        <v>0</v>
      </c>
      <c r="Y2371" s="18">
        <v>5.85</v>
      </c>
      <c r="AB2371" t="str" s="6">
        <v/>
      </c>
      <c r="AC2371" t="str" s="6">
        <v>Local calculation only</v>
      </c>
      <c r="AD2371" s="23">
        <v>1133725</v>
      </c>
      <c r="AE2371" s="23">
        <v>969104</v>
      </c>
      <c r="AF2371" t="str" s="23">
        <v>1133725:969104:member</v>
      </c>
      <c r="AG2371" t="str" s="23">
        <v>No</v>
      </c>
      <c r="AH2371" t="str" s="23">
        <v>No</v>
      </c>
      <c r="AI2371" s="18">
        <v>0</v>
      </c>
    </row>
    <row r="2372" ht="32" customHeight="1">
      <c r="A2372" t="str" s="7">
        <v>Organically Grown Company</v>
      </c>
      <c r="B2372" t="str" s="7">
        <v>Anaheim Pepper</v>
      </c>
      <c r="C2372" t="str" s="7">
        <v>1 lb</v>
      </c>
      <c r="D2372" t="str" s="7">
        <v>Guest Basket</v>
      </c>
      <c r="E2372" s="12">
        <v>8.19</v>
      </c>
      <c r="F2372" s="13">
        <v>8.85</v>
      </c>
      <c r="G2372" s="13">
        <f>IF(AND(ISNUMBER(E2372),ISNUMBER(F2372)),F2372-E2372,"")</f>
        <v>0.66</v>
      </c>
      <c r="H2372" s="14">
        <f>IF(AND(ISNUMBER(E2372),E2372&gt;0,ISNUMBER(F2372)),F2372/E2372-1,"")</f>
        <v>0.08058608058608052</v>
      </c>
      <c r="I2372" t="str" s="15">
        <v>Unreviewed</v>
      </c>
      <c r="J2372" s="16"/>
      <c r="K2372" t="str" s="15">
        <v/>
      </c>
      <c r="L2372" s="17" t="str">
        <f>IF(AC2372="Local catalog","",IF(AG2372="Yes",IF(ISNUMBER(E2372),E2372,""),IF(I2372="Keep current",IF(ISNUMBER(E2372),E2372,""),IF(AH2372&lt;&gt;"Yes","",IF(I2372="Approve proposed",F2372,IF(AND(I2372="Use my price",AND(ISNUMBER(J2372),J2372&gt;0)),J2372,""))))))</f>
        <v/>
      </c>
      <c r="M2372" t="str" s="7">
        <f>IF(AND(AG2372="Yes",OR(I2372="Approve proposed",I2372="Use my price")),"CHECK: protected price kept current",IF(OR(I2372="Unreviewed",I2372=""),"Pending review",IF(I2372="Hold","On hold",IF(I2372="Keep current",IF(ISNUMBER(E2372),"Kept current","CHECK: no confirmed current price"),IF(AH2372&lt;&gt;"Yes","CHECK: source needs review",IF(AND(I2372="Use my price",NOT(AND(ISNUMBER(J2372),J2372&gt;0))),"CHECK: enter a price above zero",IF(NOT(OR(I2372="Approve proposed",I2372="Use my price")),"CHECK: choose a listed decision",IF(OR(NOT(ISNUMBER(L2372)),L2372&lt;=0,NOT(ISNUMBER(Y2372)),Y2372&lt;=0,X2372&gt;=1),"CHECK: price or base unavailable",IF(L2372/(Y2372*(1-X2372))-1&lt;0,"CHECK: price below local base","Ready")))))))))</f>
        <v>Pending review</v>
      </c>
      <c r="N2372" s="18">
        <v>8.19</v>
      </c>
      <c r="O2372" s="19">
        <v>0.4</v>
      </c>
      <c r="P2372" s="14">
        <v>0.5128</v>
      </c>
      <c r="Q2372" s="20" t="str">
        <f>IF(AND(ISNUMBER(L2372),ISNUMBER(Y2372),Y2372&gt;0,X2372&lt;1),ROUND(L2372/(Y2372*(1-X2372))-1,4),"")</f>
        <v/>
      </c>
      <c r="R2372" s="12">
        <v>16.38</v>
      </c>
      <c r="S2372" s="13">
        <f>IF(AND(ISNUMBER(E2372),E2372&gt;0,ISNUMBER(F2372)),R2372*(F2372/E2372-1)*(1-'Start Here'!$B$16),0)</f>
        <v>1.2803999999999989</v>
      </c>
      <c r="T2372" s="17">
        <f>IF(AND(M2372="Ready",OR(I2372="Approve proposed",AND(I2372="Use my price",AND(ISNUMBER(J2372),J2372&gt;0))),ISNUMBER(L2372),E2372&gt;0),R2372*(L2372/E2372-1)*(1-'Start Here'!$B$16),0)</f>
        <v>0</v>
      </c>
      <c r="U2372" t="str" s="6">
        <v>Currently hidden; do not activate automatically</v>
      </c>
      <c r="V2372" t="str" s="21">
        <v>No</v>
      </c>
      <c r="W2372" t="str" s="21">
        <v>No</v>
      </c>
      <c r="X2372" s="22">
        <v>0</v>
      </c>
      <c r="Y2372" s="18">
        <v>5.85</v>
      </c>
      <c r="AB2372" t="str" s="6">
        <v>2026-10-01 10:41:27 UTC</v>
      </c>
      <c r="AC2372" t="str" s="6">
        <v>Local Line cache</v>
      </c>
      <c r="AD2372" s="23">
        <v>1133725</v>
      </c>
      <c r="AE2372" s="23">
        <v>969104</v>
      </c>
      <c r="AF2372" t="str" s="23">
        <v>1133725:969104:guest</v>
      </c>
      <c r="AG2372" t="str" s="23">
        <v>No</v>
      </c>
      <c r="AH2372" t="str" s="23">
        <v>Yes</v>
      </c>
      <c r="AI2372" s="18">
        <v>11.7</v>
      </c>
    </row>
    <row r="2373" ht="32" customHeight="1">
      <c r="A2373" t="str" s="7">
        <v>Organically Grown Company</v>
      </c>
      <c r="B2373" t="str" s="7">
        <v>Anaheim Pepper</v>
      </c>
      <c r="C2373" t="str" s="7">
        <v>1 lb</v>
      </c>
      <c r="D2373" t="str" s="7">
        <v>SNAP</v>
      </c>
      <c r="E2373" s="12">
        <v>8.19</v>
      </c>
      <c r="F2373" s="13">
        <v>8.19</v>
      </c>
      <c r="G2373" s="13">
        <f>IF(AND(ISNUMBER(E2373),ISNUMBER(F2373)),F2373-E2373,"")</f>
        <v>0</v>
      </c>
      <c r="H2373" s="14">
        <f>IF(AND(ISNUMBER(E2373),E2373&gt;0,ISNUMBER(F2373)),F2373/E2373-1,"")</f>
        <v>0</v>
      </c>
      <c r="I2373" t="str" s="15">
        <v>Keep current</v>
      </c>
      <c r="J2373" s="16"/>
      <c r="K2373" t="str" s="15">
        <v/>
      </c>
      <c r="L2373" s="17">
        <f>IF(AC2373="Local catalog","",IF(AG2373="Yes",IF(ISNUMBER(E2373),E2373,""),IF(I2373="Keep current",IF(ISNUMBER(E2373),E2373,""),IF(AH2373&lt;&gt;"Yes","",IF(I2373="Approve proposed",F2373,IF(AND(I2373="Use my price",AND(ISNUMBER(J2373),J2373&gt;0)),J2373,""))))))</f>
        <v>8.19</v>
      </c>
      <c r="M2373" t="str" s="7">
        <f>IF(AND(AG2373="Yes",OR(I2373="Approve proposed",I2373="Use my price")),"CHECK: protected price kept current",IF(OR(I2373="Unreviewed",I2373=""),"Pending review",IF(I2373="Hold","On hold",IF(I2373="Keep current",IF(ISNUMBER(E2373),"Kept current","CHECK: no confirmed current price"),IF(AH2373&lt;&gt;"Yes","CHECK: source needs review",IF(AND(I2373="Use my price",NOT(AND(ISNUMBER(J2373),J2373&gt;0))),"CHECK: enter a price above zero",IF(NOT(OR(I2373="Approve proposed",I2373="Use my price")),"CHECK: choose a listed decision",IF(OR(NOT(ISNUMBER(L2373)),L2373&lt;=0,NOT(ISNUMBER(Y2373)),Y2373&lt;=0,X2373&gt;=1),"CHECK: price or base unavailable",IF(L2373/(Y2373*(1-X2373))-1&lt;0,"CHECK: price below local base","Ready")))))))))</f>
        <v>Kept current</v>
      </c>
      <c r="N2373" s="18">
        <v>8.19</v>
      </c>
      <c r="O2373" s="19">
        <v>0.4</v>
      </c>
      <c r="P2373" s="14">
        <v>0.4</v>
      </c>
      <c r="Q2373" s="20">
        <f>IF(AND(ISNUMBER(L2373),ISNUMBER(Y2373),Y2373&gt;0,X2373&lt;1),ROUND(L2373/(Y2373*(1-X2373))-1,4),"")</f>
        <v>0.4</v>
      </c>
      <c r="R2373" s="12">
        <v>0</v>
      </c>
      <c r="S2373" s="13">
        <f>IF(AND(ISNUMBER(E2373),E2373&gt;0,ISNUMBER(F2373)),R2373*(F2373/E2373-1)*(1-'Start Here'!$B$16),0)</f>
        <v>0</v>
      </c>
      <c r="T2373" s="17">
        <f>IF(AND(M2373="Ready",OR(I2373="Approve proposed",AND(I2373="Use my price",AND(ISNUMBER(J2373),J2373&gt;0))),ISNUMBER(L2373),E2373&gt;0),R2373*(L2373/E2373-1)*(1-'Start Here'!$B$16),0)</f>
        <v>0</v>
      </c>
      <c r="U2373" t="str" s="6">
        <v>SNAP: preserve existing selling price; Currently hidden; do not activate automatically</v>
      </c>
      <c r="V2373" t="str" s="21">
        <v>No</v>
      </c>
      <c r="W2373" t="str" s="21">
        <v>No</v>
      </c>
      <c r="X2373" s="22">
        <v>0</v>
      </c>
      <c r="Y2373" s="18">
        <v>5.85</v>
      </c>
      <c r="AB2373" t="str" s="6">
        <v>2026-10-01 10:41:27 UTC</v>
      </c>
      <c r="AC2373" t="str" s="6">
        <v>Local Line cache</v>
      </c>
      <c r="AD2373" s="23">
        <v>1133725</v>
      </c>
      <c r="AE2373" s="23">
        <v>969104</v>
      </c>
      <c r="AF2373" t="str" s="23">
        <v>1133725:969104:snap</v>
      </c>
      <c r="AG2373" t="str" s="23">
        <v>Yes</v>
      </c>
      <c r="AH2373" t="str" s="23">
        <v>Yes</v>
      </c>
      <c r="AI2373" s="18">
        <v>0</v>
      </c>
    </row>
    <row r="2374" ht="32" customHeight="1">
      <c r="A2374" t="str" s="7">
        <v>Organically Grown Company</v>
      </c>
      <c r="B2374" t="str" s="7">
        <v>Asparagus</v>
      </c>
      <c r="C2374" t="str" s="7">
        <v>1 lb</v>
      </c>
      <c r="D2374" t="str" s="7">
        <v>Herd Share Members</v>
      </c>
      <c r="G2374" s="13" t="str">
        <f>IF(AND(ISNUMBER(E2374),ISNUMBER(F2374)),F2374-E2374,"")</f>
        <v/>
      </c>
      <c r="H2374" s="14" t="str">
        <f>IF(AND(ISNUMBER(E2374),E2374&gt;0,ISNUMBER(F2374)),F2374/E2374-1,"")</f>
        <v/>
      </c>
      <c r="I2374" t="str" s="15">
        <v>Hold</v>
      </c>
      <c r="J2374" s="24"/>
      <c r="K2374" t="str" s="15">
        <v/>
      </c>
      <c r="L2374" s="17" t="str">
        <f>IF(AC2374="Local catalog","",IF(AG2374="Yes",IF(ISNUMBER(E2374),E2374,""),IF(I2374="Keep current",IF(ISNUMBER(E2374),E2374,""),IF(AH2374&lt;&gt;"Yes","",IF(I2374="Approve proposed",F2374,IF(AND(I2374="Use my price",AND(ISNUMBER(J2374),J2374&gt;0)),J2374,""))))))</f>
        <v/>
      </c>
      <c r="M2374" t="str" s="7">
        <f>IF(AND(AG2374="Yes",OR(I2374="Approve proposed",I2374="Use my price")),"CHECK: protected price kept current",IF(OR(I2374="Unreviewed",I2374=""),"Pending review",IF(I2374="Hold","On hold",IF(I2374="Keep current",IF(ISNUMBER(E2374),"Kept current","CHECK: no confirmed current price"),IF(AH2374&lt;&gt;"Yes","CHECK: source needs review",IF(AND(I2374="Use my price",NOT(AND(ISNUMBER(J2374),J2374&gt;0))),"CHECK: enter a price above zero",IF(NOT(OR(I2374="Approve proposed",I2374="Use my price")),"CHECK: choose a listed decision",IF(OR(NOT(ISNUMBER(L2374)),L2374&lt;=0,NOT(ISNUMBER(Y2374)),Y2374&lt;=0,X2374&gt;=1),"CHECK: price or base unavailable",IF(L2374/(Y2374*(1-X2374))-1&lt;0,"CHECK: price below local base","Ready")))))))))</f>
        <v>On hold</v>
      </c>
      <c r="N2374" s="18">
        <v>7</v>
      </c>
      <c r="O2374" s="19">
        <v>0.4</v>
      </c>
      <c r="Q2374" s="20" t="str">
        <f>IF(AND(ISNUMBER(L2374),ISNUMBER(Y2374),Y2374&gt;0,X2374&lt;1),ROUND(L2374/(Y2374*(1-X2374))-1,4),"")</f>
        <v/>
      </c>
      <c r="R2374" s="12">
        <v>0</v>
      </c>
      <c r="S2374" s="13">
        <f>IF(AND(ISNUMBER(E2374),E2374&gt;0,ISNUMBER(F2374)),R2374*(F2374/E2374-1)*(1-'Start Here'!$B$16),0)</f>
        <v>0</v>
      </c>
      <c r="T2374" s="17">
        <f>IF(AND(M2374="Ready",OR(I2374="Approve proposed",AND(I2374="Use my price",AND(ISNUMBER(J2374),J2374&gt;0))),ISNUMBER(L2374),E2374&gt;0),R2374*(L2374/E2374-1)*(1-'Start Here'!$B$16),0)</f>
        <v>0</v>
      </c>
      <c r="U2374" t="str" s="6">
        <v>No confirmed Local Line price/list; local calculation is reference only; Currently hidden; do not activate automatically</v>
      </c>
      <c r="V2374" t="str" s="21">
        <v>No</v>
      </c>
      <c r="W2374" t="str" s="21">
        <v>No</v>
      </c>
      <c r="X2374" s="22">
        <v>0</v>
      </c>
      <c r="Y2374" s="18">
        <v>5</v>
      </c>
      <c r="AB2374" t="str" s="6">
        <v/>
      </c>
      <c r="AC2374" t="str" s="6">
        <v>Local calculation only</v>
      </c>
      <c r="AD2374" s="23">
        <v>805850</v>
      </c>
      <c r="AE2374" s="23">
        <v>526908</v>
      </c>
      <c r="AF2374" t="str" s="23">
        <v>805850:526908:herdShare</v>
      </c>
      <c r="AG2374" t="str" s="23">
        <v>No</v>
      </c>
      <c r="AH2374" t="str" s="23">
        <v>No</v>
      </c>
      <c r="AI2374" s="18">
        <v>0</v>
      </c>
    </row>
    <row r="2375" ht="32" customHeight="1">
      <c r="A2375" t="str" s="7">
        <v>Organically Grown Company</v>
      </c>
      <c r="B2375" t="str" s="7">
        <v>Asparagus</v>
      </c>
      <c r="C2375" t="str" s="7">
        <v>1 lb</v>
      </c>
      <c r="D2375" t="str" s="7">
        <v>CSA Members</v>
      </c>
      <c r="G2375" s="13" t="str">
        <f>IF(AND(ISNUMBER(E2375),ISNUMBER(F2375)),F2375-E2375,"")</f>
        <v/>
      </c>
      <c r="H2375" s="14" t="str">
        <f>IF(AND(ISNUMBER(E2375),E2375&gt;0,ISNUMBER(F2375)),F2375/E2375-1,"")</f>
        <v/>
      </c>
      <c r="I2375" t="str" s="15">
        <v>Hold</v>
      </c>
      <c r="J2375" s="24"/>
      <c r="K2375" t="str" s="15">
        <v/>
      </c>
      <c r="L2375" s="17" t="str">
        <f>IF(AC2375="Local catalog","",IF(AG2375="Yes",IF(ISNUMBER(E2375),E2375,""),IF(I2375="Keep current",IF(ISNUMBER(E2375),E2375,""),IF(AH2375&lt;&gt;"Yes","",IF(I2375="Approve proposed",F2375,IF(AND(I2375="Use my price",AND(ISNUMBER(J2375),J2375&gt;0)),J2375,""))))))</f>
        <v/>
      </c>
      <c r="M2375" t="str" s="7">
        <f>IF(AND(AG2375="Yes",OR(I2375="Approve proposed",I2375="Use my price")),"CHECK: protected price kept current",IF(OR(I2375="Unreviewed",I2375=""),"Pending review",IF(I2375="Hold","On hold",IF(I2375="Keep current",IF(ISNUMBER(E2375),"Kept current","CHECK: no confirmed current price"),IF(AH2375&lt;&gt;"Yes","CHECK: source needs review",IF(AND(I2375="Use my price",NOT(AND(ISNUMBER(J2375),J2375&gt;0))),"CHECK: enter a price above zero",IF(NOT(OR(I2375="Approve proposed",I2375="Use my price")),"CHECK: choose a listed decision",IF(OR(NOT(ISNUMBER(L2375)),L2375&lt;=0,NOT(ISNUMBER(Y2375)),Y2375&lt;=0,X2375&gt;=1),"CHECK: price or base unavailable",IF(L2375/(Y2375*(1-X2375))-1&lt;0,"CHECK: price below local base","Ready")))))))))</f>
        <v>On hold</v>
      </c>
      <c r="N2375" s="18">
        <v>7</v>
      </c>
      <c r="O2375" s="19">
        <v>0.4</v>
      </c>
      <c r="Q2375" s="20" t="str">
        <f>IF(AND(ISNUMBER(L2375),ISNUMBER(Y2375),Y2375&gt;0,X2375&lt;1),ROUND(L2375/(Y2375*(1-X2375))-1,4),"")</f>
        <v/>
      </c>
      <c r="R2375" s="12">
        <v>0</v>
      </c>
      <c r="S2375" s="13">
        <f>IF(AND(ISNUMBER(E2375),E2375&gt;0,ISNUMBER(F2375)),R2375*(F2375/E2375-1)*(1-'Start Here'!$B$16),0)</f>
        <v>0</v>
      </c>
      <c r="T2375" s="17">
        <f>IF(AND(M2375="Ready",OR(I2375="Approve proposed",AND(I2375="Use my price",AND(ISNUMBER(J2375),J2375&gt;0))),ISNUMBER(L2375),E2375&gt;0),R2375*(L2375/E2375-1)*(1-'Start Here'!$B$16),0)</f>
        <v>0</v>
      </c>
      <c r="U2375" t="str" s="6">
        <v>No confirmed Local Line price/list; local calculation is reference only; Currently hidden; do not activate automatically</v>
      </c>
      <c r="V2375" t="str" s="21">
        <v>No</v>
      </c>
      <c r="W2375" t="str" s="21">
        <v>No</v>
      </c>
      <c r="X2375" s="22">
        <v>0</v>
      </c>
      <c r="Y2375" s="18">
        <v>5</v>
      </c>
      <c r="AB2375" t="str" s="6">
        <v/>
      </c>
      <c r="AC2375" t="str" s="6">
        <v>Local calculation only</v>
      </c>
      <c r="AD2375" s="23">
        <v>805850</v>
      </c>
      <c r="AE2375" s="23">
        <v>526908</v>
      </c>
      <c r="AF2375" t="str" s="23">
        <v>805850:526908:member</v>
      </c>
      <c r="AG2375" t="str" s="23">
        <v>No</v>
      </c>
      <c r="AH2375" t="str" s="23">
        <v>No</v>
      </c>
      <c r="AI2375" s="18">
        <v>0</v>
      </c>
    </row>
    <row r="2376" ht="32" customHeight="1">
      <c r="A2376" t="str" s="7">
        <v>Organically Grown Company</v>
      </c>
      <c r="B2376" t="str" s="7">
        <v>Asparagus</v>
      </c>
      <c r="C2376" t="str" s="7">
        <v>1 lb</v>
      </c>
      <c r="D2376" t="str" s="7">
        <v>Guest Basket</v>
      </c>
      <c r="G2376" s="13" t="str">
        <f>IF(AND(ISNUMBER(E2376),ISNUMBER(F2376)),F2376-E2376,"")</f>
        <v/>
      </c>
      <c r="H2376" s="14" t="str">
        <f>IF(AND(ISNUMBER(E2376),E2376&gt;0,ISNUMBER(F2376)),F2376/E2376-1,"")</f>
        <v/>
      </c>
      <c r="I2376" t="str" s="15">
        <v>Hold</v>
      </c>
      <c r="J2376" s="24"/>
      <c r="K2376" t="str" s="15">
        <v/>
      </c>
      <c r="L2376" s="17" t="str">
        <f>IF(AC2376="Local catalog","",IF(AG2376="Yes",IF(ISNUMBER(E2376),E2376,""),IF(I2376="Keep current",IF(ISNUMBER(E2376),E2376,""),IF(AH2376&lt;&gt;"Yes","",IF(I2376="Approve proposed",F2376,IF(AND(I2376="Use my price",AND(ISNUMBER(J2376),J2376&gt;0)),J2376,""))))))</f>
        <v/>
      </c>
      <c r="M2376" t="str" s="7">
        <f>IF(AND(AG2376="Yes",OR(I2376="Approve proposed",I2376="Use my price")),"CHECK: protected price kept current",IF(OR(I2376="Unreviewed",I2376=""),"Pending review",IF(I2376="Hold","On hold",IF(I2376="Keep current",IF(ISNUMBER(E2376),"Kept current","CHECK: no confirmed current price"),IF(AH2376&lt;&gt;"Yes","CHECK: source needs review",IF(AND(I2376="Use my price",NOT(AND(ISNUMBER(J2376),J2376&gt;0))),"CHECK: enter a price above zero",IF(NOT(OR(I2376="Approve proposed",I2376="Use my price")),"CHECK: choose a listed decision",IF(OR(NOT(ISNUMBER(L2376)),L2376&lt;=0,NOT(ISNUMBER(Y2376)),Y2376&lt;=0,X2376&gt;=1),"CHECK: price or base unavailable",IF(L2376/(Y2376*(1-X2376))-1&lt;0,"CHECK: price below local base","Ready")))))))))</f>
        <v>On hold</v>
      </c>
      <c r="N2376" s="18">
        <v>7</v>
      </c>
      <c r="O2376" s="19">
        <v>0.4</v>
      </c>
      <c r="Q2376" s="20" t="str">
        <f>IF(AND(ISNUMBER(L2376),ISNUMBER(Y2376),Y2376&gt;0,X2376&lt;1),ROUND(L2376/(Y2376*(1-X2376))-1,4),"")</f>
        <v/>
      </c>
      <c r="R2376" s="12">
        <v>0</v>
      </c>
      <c r="S2376" s="13">
        <f>IF(AND(ISNUMBER(E2376),E2376&gt;0,ISNUMBER(F2376)),R2376*(F2376/E2376-1)*(1-'Start Here'!$B$16),0)</f>
        <v>0</v>
      </c>
      <c r="T2376" s="17">
        <f>IF(AND(M2376="Ready",OR(I2376="Approve proposed",AND(I2376="Use my price",AND(ISNUMBER(J2376),J2376&gt;0))),ISNUMBER(L2376),E2376&gt;0),R2376*(L2376/E2376-1)*(1-'Start Here'!$B$16),0)</f>
        <v>0</v>
      </c>
      <c r="U2376" t="str" s="6">
        <v>No confirmed Local Line price/list; local calculation is reference only; Currently hidden; do not activate automatically</v>
      </c>
      <c r="V2376" t="str" s="21">
        <v>No</v>
      </c>
      <c r="W2376" t="str" s="21">
        <v>No</v>
      </c>
      <c r="X2376" s="22">
        <v>0</v>
      </c>
      <c r="Y2376" s="18">
        <v>5</v>
      </c>
      <c r="AB2376" t="str" s="6">
        <v/>
      </c>
      <c r="AC2376" t="str" s="6">
        <v>Local calculation only</v>
      </c>
      <c r="AD2376" s="23">
        <v>805850</v>
      </c>
      <c r="AE2376" s="23">
        <v>526908</v>
      </c>
      <c r="AF2376" t="str" s="23">
        <v>805850:526908:guest</v>
      </c>
      <c r="AG2376" t="str" s="23">
        <v>No</v>
      </c>
      <c r="AH2376" t="str" s="23">
        <v>No</v>
      </c>
      <c r="AI2376" s="18">
        <v>0</v>
      </c>
    </row>
    <row r="2377" ht="32" customHeight="1">
      <c r="A2377" t="str" s="7">
        <v>Organically Grown Company</v>
      </c>
      <c r="B2377" t="str" s="7">
        <v>Asparagus</v>
      </c>
      <c r="C2377" t="str" s="7">
        <v>1 lb</v>
      </c>
      <c r="D2377" t="str" s="7">
        <v>SNAP</v>
      </c>
      <c r="G2377" s="13" t="str">
        <f>IF(AND(ISNUMBER(E2377),ISNUMBER(F2377)),F2377-E2377,"")</f>
        <v/>
      </c>
      <c r="H2377" s="14" t="str">
        <f>IF(AND(ISNUMBER(E2377),E2377&gt;0,ISNUMBER(F2377)),F2377/E2377-1,"")</f>
        <v/>
      </c>
      <c r="I2377" t="str" s="15">
        <v>Hold</v>
      </c>
      <c r="J2377" s="24"/>
      <c r="K2377" t="str" s="15">
        <v/>
      </c>
      <c r="L2377" s="17" t="str">
        <f>IF(AC2377="Local catalog","",IF(AG2377="Yes",IF(ISNUMBER(E2377),E2377,""),IF(I2377="Keep current",IF(ISNUMBER(E2377),E2377,""),IF(AH2377&lt;&gt;"Yes","",IF(I2377="Approve proposed",F2377,IF(AND(I2377="Use my price",AND(ISNUMBER(J2377),J2377&gt;0)),J2377,""))))))</f>
        <v/>
      </c>
      <c r="M2377" t="str" s="7">
        <f>IF(AND(AG2377="Yes",OR(I2377="Approve proposed",I2377="Use my price")),"CHECK: protected price kept current",IF(OR(I2377="Unreviewed",I2377=""),"Pending review",IF(I2377="Hold","On hold",IF(I2377="Keep current",IF(ISNUMBER(E2377),"Kept current","CHECK: no confirmed current price"),IF(AH2377&lt;&gt;"Yes","CHECK: source needs review",IF(AND(I2377="Use my price",NOT(AND(ISNUMBER(J2377),J2377&gt;0))),"CHECK: enter a price above zero",IF(NOT(OR(I2377="Approve proposed",I2377="Use my price")),"CHECK: choose a listed decision",IF(OR(NOT(ISNUMBER(L2377)),L2377&lt;=0,NOT(ISNUMBER(Y2377)),Y2377&lt;=0,X2377&gt;=1),"CHECK: price or base unavailable",IF(L2377/(Y2377*(1-X2377))-1&lt;0,"CHECK: price below local base","Ready")))))))))</f>
        <v>On hold</v>
      </c>
      <c r="N2377" s="18">
        <v>7</v>
      </c>
      <c r="O2377" s="19">
        <v>0.4</v>
      </c>
      <c r="Q2377" s="20" t="str">
        <f>IF(AND(ISNUMBER(L2377),ISNUMBER(Y2377),Y2377&gt;0,X2377&lt;1),ROUND(L2377/(Y2377*(1-X2377))-1,4),"")</f>
        <v/>
      </c>
      <c r="R2377" s="12">
        <v>0</v>
      </c>
      <c r="S2377" s="13">
        <f>IF(AND(ISNUMBER(E2377),E2377&gt;0,ISNUMBER(F2377)),R2377*(F2377/E2377-1)*(1-'Start Here'!$B$16),0)</f>
        <v>0</v>
      </c>
      <c r="T2377" s="17">
        <f>IF(AND(M2377="Ready",OR(I2377="Approve proposed",AND(I2377="Use my price",AND(ISNUMBER(J2377),J2377&gt;0))),ISNUMBER(L2377),E2377&gt;0),R2377*(L2377/E2377-1)*(1-'Start Here'!$B$16),0)</f>
        <v>0</v>
      </c>
      <c r="U2377" t="str" s="6">
        <v>SNAP: preserve existing selling price; No confirmed Local Line price/list; local calculation is reference only; Currently hidden; do not activate automatically</v>
      </c>
      <c r="V2377" t="str" s="21">
        <v>No</v>
      </c>
      <c r="W2377" t="str" s="21">
        <v>No</v>
      </c>
      <c r="X2377" s="22">
        <v>0</v>
      </c>
      <c r="Y2377" s="18">
        <v>5</v>
      </c>
      <c r="AB2377" t="str" s="6">
        <v/>
      </c>
      <c r="AC2377" t="str" s="6">
        <v>Local calculation only</v>
      </c>
      <c r="AD2377" s="23">
        <v>805850</v>
      </c>
      <c r="AE2377" s="23">
        <v>526908</v>
      </c>
      <c r="AF2377" t="str" s="23">
        <v>805850:526908:snap</v>
      </c>
      <c r="AG2377" t="str" s="23">
        <v>Yes</v>
      </c>
      <c r="AH2377" t="str" s="23">
        <v>No</v>
      </c>
      <c r="AI2377" s="18">
        <v>0</v>
      </c>
    </row>
    <row r="2378" ht="32" customHeight="1">
      <c r="A2378" t="str" s="7">
        <v>Organically Grown Company</v>
      </c>
      <c r="B2378" t="str" s="7">
        <v>Baby Red Onion</v>
      </c>
      <c r="C2378" t="str" s="7">
        <v>bu</v>
      </c>
      <c r="D2378" t="str" s="7">
        <v>Herd Share Members</v>
      </c>
      <c r="E2378" s="12">
        <v>3.5</v>
      </c>
      <c r="F2378" s="13">
        <v>3.78</v>
      </c>
      <c r="G2378" s="13">
        <f>IF(AND(ISNUMBER(E2378),ISNUMBER(F2378)),F2378-E2378,"")</f>
        <v>0.28</v>
      </c>
      <c r="H2378" s="14">
        <f>IF(AND(ISNUMBER(E2378),E2378&gt;0,ISNUMBER(F2378)),F2378/E2378-1,"")</f>
        <v>0.07999999999999985</v>
      </c>
      <c r="I2378" t="str" s="15">
        <v>Unreviewed</v>
      </c>
      <c r="J2378" s="16"/>
      <c r="K2378" t="str" s="15">
        <v/>
      </c>
      <c r="L2378" s="17" t="str">
        <f>IF(AC2378="Local catalog","",IF(AG2378="Yes",IF(ISNUMBER(E2378),E2378,""),IF(I2378="Keep current",IF(ISNUMBER(E2378),E2378,""),IF(AH2378&lt;&gt;"Yes","",IF(I2378="Approve proposed",F2378,IF(AND(I2378="Use my price",AND(ISNUMBER(J2378),J2378&gt;0)),J2378,""))))))</f>
        <v/>
      </c>
      <c r="M2378" t="str" s="7">
        <f>IF(AND(AG2378="Yes",OR(I2378="Approve proposed",I2378="Use my price")),"CHECK: protected price kept current",IF(OR(I2378="Unreviewed",I2378=""),"Pending review",IF(I2378="Hold","On hold",IF(I2378="Keep current",IF(ISNUMBER(E2378),"Kept current","CHECK: no confirmed current price"),IF(AH2378&lt;&gt;"Yes","CHECK: source needs review",IF(AND(I2378="Use my price",NOT(AND(ISNUMBER(J2378),J2378&gt;0))),"CHECK: enter a price above zero",IF(NOT(OR(I2378="Approve proposed",I2378="Use my price")),"CHECK: choose a listed decision",IF(OR(NOT(ISNUMBER(L2378)),L2378&lt;=0,NOT(ISNUMBER(Y2378)),Y2378&lt;=0,X2378&gt;=1),"CHECK: price or base unavailable",IF(L2378/(Y2378*(1-X2378))-1&lt;0,"CHECK: price below local base","Ready")))))))))</f>
        <v>Pending review</v>
      </c>
      <c r="N2378" s="18">
        <v>3.5</v>
      </c>
      <c r="O2378" s="19">
        <v>0.4</v>
      </c>
      <c r="P2378" s="14">
        <v>0.512</v>
      </c>
      <c r="Q2378" s="20" t="str">
        <f>IF(AND(ISNUMBER(L2378),ISNUMBER(Y2378),Y2378&gt;0,X2378&lt;1),ROUND(L2378/(Y2378*(1-X2378))-1,4),"")</f>
        <v/>
      </c>
      <c r="R2378" s="12">
        <v>264.95</v>
      </c>
      <c r="S2378" s="13">
        <f>IF(AND(ISNUMBER(E2378),E2378&gt;0,ISNUMBER(F2378)),R2378*(F2378/E2378-1)*(1-'Start Here'!$B$16),0)</f>
        <v>20.56011999999996</v>
      </c>
      <c r="T2378" s="17">
        <f>IF(AND(M2378="Ready",OR(I2378="Approve proposed",AND(I2378="Use my price",AND(ISNUMBER(J2378),J2378&gt;0))),ISNUMBER(L2378),E2378&gt;0),R2378*(L2378/E2378-1)*(1-'Start Here'!$B$16),0)</f>
        <v>0</v>
      </c>
      <c r="U2378" t="str" s="6">
        <v>Currently hidden; do not activate automatically</v>
      </c>
      <c r="V2378" t="str" s="21">
        <v>No</v>
      </c>
      <c r="W2378" t="str" s="21">
        <v>No</v>
      </c>
      <c r="X2378" s="22">
        <v>0</v>
      </c>
      <c r="Y2378" s="18">
        <v>2.5</v>
      </c>
      <c r="AB2378" t="str" s="6">
        <v>2026-10-01 10:41:27 UTC</v>
      </c>
      <c r="AC2378" t="str" s="6">
        <v>Local Line cache</v>
      </c>
      <c r="AD2378" s="23">
        <v>981428</v>
      </c>
      <c r="AE2378" s="23">
        <v>749861</v>
      </c>
      <c r="AF2378" t="str" s="23">
        <v>981428:749861:herdShare</v>
      </c>
      <c r="AG2378" t="str" s="23">
        <v>No</v>
      </c>
      <c r="AH2378" t="str" s="23">
        <v>Yes</v>
      </c>
      <c r="AI2378" s="18">
        <v>160</v>
      </c>
    </row>
    <row r="2379" ht="32" customHeight="1">
      <c r="A2379" t="str" s="7">
        <v>Organically Grown Company</v>
      </c>
      <c r="B2379" t="str" s="7">
        <v>Baby Red Onion</v>
      </c>
      <c r="C2379" t="str" s="7">
        <v>bu</v>
      </c>
      <c r="D2379" t="str" s="7">
        <v>CSA Members</v>
      </c>
      <c r="E2379" s="12">
        <v>3.5</v>
      </c>
      <c r="F2379" s="13">
        <v>3.78</v>
      </c>
      <c r="G2379" s="13">
        <f>IF(AND(ISNUMBER(E2379),ISNUMBER(F2379)),F2379-E2379,"")</f>
        <v>0.28</v>
      </c>
      <c r="H2379" s="14">
        <f>IF(AND(ISNUMBER(E2379),E2379&gt;0,ISNUMBER(F2379)),F2379/E2379-1,"")</f>
        <v>0.07999999999999985</v>
      </c>
      <c r="I2379" t="str" s="15">
        <v>Unreviewed</v>
      </c>
      <c r="J2379" s="16"/>
      <c r="K2379" t="str" s="15">
        <v/>
      </c>
      <c r="L2379" s="17" t="str">
        <f>IF(AC2379="Local catalog","",IF(AG2379="Yes",IF(ISNUMBER(E2379),E2379,""),IF(I2379="Keep current",IF(ISNUMBER(E2379),E2379,""),IF(AH2379&lt;&gt;"Yes","",IF(I2379="Approve proposed",F2379,IF(AND(I2379="Use my price",AND(ISNUMBER(J2379),J2379&gt;0)),J2379,""))))))</f>
        <v/>
      </c>
      <c r="M2379" t="str" s="7">
        <f>IF(AND(AG2379="Yes",OR(I2379="Approve proposed",I2379="Use my price")),"CHECK: protected price kept current",IF(OR(I2379="Unreviewed",I2379=""),"Pending review",IF(I2379="Hold","On hold",IF(I2379="Keep current",IF(ISNUMBER(E2379),"Kept current","CHECK: no confirmed current price"),IF(AH2379&lt;&gt;"Yes","CHECK: source needs review",IF(AND(I2379="Use my price",NOT(AND(ISNUMBER(J2379),J2379&gt;0))),"CHECK: enter a price above zero",IF(NOT(OR(I2379="Approve proposed",I2379="Use my price")),"CHECK: choose a listed decision",IF(OR(NOT(ISNUMBER(L2379)),L2379&lt;=0,NOT(ISNUMBER(Y2379)),Y2379&lt;=0,X2379&gt;=1),"CHECK: price or base unavailable",IF(L2379/(Y2379*(1-X2379))-1&lt;0,"CHECK: price below local base","Ready")))))))))</f>
        <v>Pending review</v>
      </c>
      <c r="N2379" s="18">
        <v>3.5</v>
      </c>
      <c r="O2379" s="19">
        <v>0.4</v>
      </c>
      <c r="P2379" s="14">
        <v>0.512</v>
      </c>
      <c r="Q2379" s="20" t="str">
        <f>IF(AND(ISNUMBER(L2379),ISNUMBER(Y2379),Y2379&gt;0,X2379&lt;1),ROUND(L2379/(Y2379*(1-X2379))-1,4),"")</f>
        <v/>
      </c>
      <c r="R2379" s="12">
        <v>0</v>
      </c>
      <c r="S2379" s="13">
        <f>IF(AND(ISNUMBER(E2379),E2379&gt;0,ISNUMBER(F2379)),R2379*(F2379/E2379-1)*(1-'Start Here'!$B$16),0)</f>
        <v>0</v>
      </c>
      <c r="T2379" s="17">
        <f>IF(AND(M2379="Ready",OR(I2379="Approve proposed",AND(I2379="Use my price",AND(ISNUMBER(J2379),J2379&gt;0))),ISNUMBER(L2379),E2379&gt;0),R2379*(L2379/E2379-1)*(1-'Start Here'!$B$16),0)</f>
        <v>0</v>
      </c>
      <c r="U2379" t="str" s="6">
        <v>Currently hidden; do not activate automatically</v>
      </c>
      <c r="V2379" t="str" s="21">
        <v>No</v>
      </c>
      <c r="W2379" t="str" s="21">
        <v>No</v>
      </c>
      <c r="X2379" s="22">
        <v>0</v>
      </c>
      <c r="Y2379" s="18">
        <v>2.5</v>
      </c>
      <c r="AB2379" t="str" s="6">
        <v>2026-10-01 10:41:27 UTC</v>
      </c>
      <c r="AC2379" t="str" s="6">
        <v>Local Line cache</v>
      </c>
      <c r="AD2379" s="23">
        <v>981428</v>
      </c>
      <c r="AE2379" s="23">
        <v>749861</v>
      </c>
      <c r="AF2379" t="str" s="23">
        <v>981428:749861:member</v>
      </c>
      <c r="AG2379" t="str" s="23">
        <v>No</v>
      </c>
      <c r="AH2379" t="str" s="23">
        <v>Yes</v>
      </c>
      <c r="AI2379" s="18">
        <v>0</v>
      </c>
    </row>
    <row r="2380" ht="32" customHeight="1">
      <c r="A2380" t="str" s="7">
        <v>Organically Grown Company</v>
      </c>
      <c r="B2380" t="str" s="7">
        <v>Baby Red Onion</v>
      </c>
      <c r="C2380" t="str" s="7">
        <v>bu</v>
      </c>
      <c r="D2380" t="str" s="7">
        <v>Guest Basket</v>
      </c>
      <c r="E2380" s="12">
        <v>3.5</v>
      </c>
      <c r="F2380" s="13">
        <v>3.78</v>
      </c>
      <c r="G2380" s="13">
        <f>IF(AND(ISNUMBER(E2380),ISNUMBER(F2380)),F2380-E2380,"")</f>
        <v>0.28</v>
      </c>
      <c r="H2380" s="14">
        <f>IF(AND(ISNUMBER(E2380),E2380&gt;0,ISNUMBER(F2380)),F2380/E2380-1,"")</f>
        <v>0.07999999999999985</v>
      </c>
      <c r="I2380" t="str" s="15">
        <v>Unreviewed</v>
      </c>
      <c r="J2380" s="16"/>
      <c r="K2380" t="str" s="15">
        <v/>
      </c>
      <c r="L2380" s="17" t="str">
        <f>IF(AC2380="Local catalog","",IF(AG2380="Yes",IF(ISNUMBER(E2380),E2380,""),IF(I2380="Keep current",IF(ISNUMBER(E2380),E2380,""),IF(AH2380&lt;&gt;"Yes","",IF(I2380="Approve proposed",F2380,IF(AND(I2380="Use my price",AND(ISNUMBER(J2380),J2380&gt;0)),J2380,""))))))</f>
        <v/>
      </c>
      <c r="M2380" t="str" s="7">
        <f>IF(AND(AG2380="Yes",OR(I2380="Approve proposed",I2380="Use my price")),"CHECK: protected price kept current",IF(OR(I2380="Unreviewed",I2380=""),"Pending review",IF(I2380="Hold","On hold",IF(I2380="Keep current",IF(ISNUMBER(E2380),"Kept current","CHECK: no confirmed current price"),IF(AH2380&lt;&gt;"Yes","CHECK: source needs review",IF(AND(I2380="Use my price",NOT(AND(ISNUMBER(J2380),J2380&gt;0))),"CHECK: enter a price above zero",IF(NOT(OR(I2380="Approve proposed",I2380="Use my price")),"CHECK: choose a listed decision",IF(OR(NOT(ISNUMBER(L2380)),L2380&lt;=0,NOT(ISNUMBER(Y2380)),Y2380&lt;=0,X2380&gt;=1),"CHECK: price or base unavailable",IF(L2380/(Y2380*(1-X2380))-1&lt;0,"CHECK: price below local base","Ready")))))))))</f>
        <v>Pending review</v>
      </c>
      <c r="N2380" s="18">
        <v>3.5</v>
      </c>
      <c r="O2380" s="19">
        <v>0.4</v>
      </c>
      <c r="P2380" s="14">
        <v>0.512</v>
      </c>
      <c r="Q2380" s="20" t="str">
        <f>IF(AND(ISNUMBER(L2380),ISNUMBER(Y2380),Y2380&gt;0,X2380&lt;1),ROUND(L2380/(Y2380*(1-X2380))-1,4),"")</f>
        <v/>
      </c>
      <c r="R2380" s="12">
        <v>21.35</v>
      </c>
      <c r="S2380" s="13">
        <f>IF(AND(ISNUMBER(E2380),E2380&gt;0,ISNUMBER(F2380)),R2380*(F2380/E2380-1)*(1-'Start Here'!$B$16),0)</f>
        <v>1.656759999999997</v>
      </c>
      <c r="T2380" s="17">
        <f>IF(AND(M2380="Ready",OR(I2380="Approve proposed",AND(I2380="Use my price",AND(ISNUMBER(J2380),J2380&gt;0))),ISNUMBER(L2380),E2380&gt;0),R2380*(L2380/E2380-1)*(1-'Start Here'!$B$16),0)</f>
        <v>0</v>
      </c>
      <c r="U2380" t="str" s="6">
        <v>Currently hidden; do not activate automatically</v>
      </c>
      <c r="V2380" t="str" s="21">
        <v>No</v>
      </c>
      <c r="W2380" t="str" s="21">
        <v>No</v>
      </c>
      <c r="X2380" s="22">
        <v>0</v>
      </c>
      <c r="Y2380" s="18">
        <v>2.5</v>
      </c>
      <c r="AB2380" t="str" s="6">
        <v>2026-10-01 10:41:27 UTC</v>
      </c>
      <c r="AC2380" t="str" s="6">
        <v>Local Line cache</v>
      </c>
      <c r="AD2380" s="23">
        <v>981428</v>
      </c>
      <c r="AE2380" s="23">
        <v>749861</v>
      </c>
      <c r="AF2380" t="str" s="23">
        <v>981428:749861:guest</v>
      </c>
      <c r="AG2380" t="str" s="23">
        <v>No</v>
      </c>
      <c r="AH2380" t="str" s="23">
        <v>Yes</v>
      </c>
      <c r="AI2380" s="18">
        <v>12.5</v>
      </c>
    </row>
    <row r="2381" ht="32" customHeight="1">
      <c r="A2381" t="str" s="7">
        <v>Organically Grown Company</v>
      </c>
      <c r="B2381" t="str" s="7">
        <v>Baby Red Onion</v>
      </c>
      <c r="C2381" t="str" s="7">
        <v>bu</v>
      </c>
      <c r="D2381" t="str" s="7">
        <v>SNAP</v>
      </c>
      <c r="E2381" s="12">
        <v>3.5</v>
      </c>
      <c r="F2381" s="13">
        <v>3.5</v>
      </c>
      <c r="G2381" s="13">
        <f>IF(AND(ISNUMBER(E2381),ISNUMBER(F2381)),F2381-E2381,"")</f>
        <v>0</v>
      </c>
      <c r="H2381" s="14">
        <f>IF(AND(ISNUMBER(E2381),E2381&gt;0,ISNUMBER(F2381)),F2381/E2381-1,"")</f>
        <v>0</v>
      </c>
      <c r="I2381" t="str" s="15">
        <v>Keep current</v>
      </c>
      <c r="J2381" s="16"/>
      <c r="K2381" t="str" s="15">
        <v/>
      </c>
      <c r="L2381" s="17">
        <f>IF(AC2381="Local catalog","",IF(AG2381="Yes",IF(ISNUMBER(E2381),E2381,""),IF(I2381="Keep current",IF(ISNUMBER(E2381),E2381,""),IF(AH2381&lt;&gt;"Yes","",IF(I2381="Approve proposed",F2381,IF(AND(I2381="Use my price",AND(ISNUMBER(J2381),J2381&gt;0)),J2381,""))))))</f>
        <v>3.5</v>
      </c>
      <c r="M2381" t="str" s="7">
        <f>IF(AND(AG2381="Yes",OR(I2381="Approve proposed",I2381="Use my price")),"CHECK: protected price kept current",IF(OR(I2381="Unreviewed",I2381=""),"Pending review",IF(I2381="Hold","On hold",IF(I2381="Keep current",IF(ISNUMBER(E2381),"Kept current","CHECK: no confirmed current price"),IF(AH2381&lt;&gt;"Yes","CHECK: source needs review",IF(AND(I2381="Use my price",NOT(AND(ISNUMBER(J2381),J2381&gt;0))),"CHECK: enter a price above zero",IF(NOT(OR(I2381="Approve proposed",I2381="Use my price")),"CHECK: choose a listed decision",IF(OR(NOT(ISNUMBER(L2381)),L2381&lt;=0,NOT(ISNUMBER(Y2381)),Y2381&lt;=0,X2381&gt;=1),"CHECK: price or base unavailable",IF(L2381/(Y2381*(1-X2381))-1&lt;0,"CHECK: price below local base","Ready")))))))))</f>
        <v>Kept current</v>
      </c>
      <c r="N2381" s="18">
        <v>3.5</v>
      </c>
      <c r="O2381" s="19">
        <v>0.4</v>
      </c>
      <c r="P2381" s="14">
        <v>0.4</v>
      </c>
      <c r="Q2381" s="20">
        <f>IF(AND(ISNUMBER(L2381),ISNUMBER(Y2381),Y2381&gt;0,X2381&lt;1),ROUND(L2381/(Y2381*(1-X2381))-1,4),"")</f>
        <v>0.4</v>
      </c>
      <c r="R2381" s="12">
        <v>0</v>
      </c>
      <c r="S2381" s="13">
        <f>IF(AND(ISNUMBER(E2381),E2381&gt;0,ISNUMBER(F2381)),R2381*(F2381/E2381-1)*(1-'Start Here'!$B$16),0)</f>
        <v>0</v>
      </c>
      <c r="T2381" s="17">
        <f>IF(AND(M2381="Ready",OR(I2381="Approve proposed",AND(I2381="Use my price",AND(ISNUMBER(J2381),J2381&gt;0))),ISNUMBER(L2381),E2381&gt;0),R2381*(L2381/E2381-1)*(1-'Start Here'!$B$16),0)</f>
        <v>0</v>
      </c>
      <c r="U2381" t="str" s="6">
        <v>SNAP: preserve existing selling price; Currently hidden; do not activate automatically</v>
      </c>
      <c r="V2381" t="str" s="21">
        <v>No</v>
      </c>
      <c r="W2381" t="str" s="21">
        <v>No</v>
      </c>
      <c r="X2381" s="22">
        <v>0</v>
      </c>
      <c r="Y2381" s="18">
        <v>2.5</v>
      </c>
      <c r="AB2381" t="str" s="6">
        <v>2026-10-01 10:41:27 UTC</v>
      </c>
      <c r="AC2381" t="str" s="6">
        <v>Local Line cache</v>
      </c>
      <c r="AD2381" s="23">
        <v>981428</v>
      </c>
      <c r="AE2381" s="23">
        <v>749861</v>
      </c>
      <c r="AF2381" t="str" s="23">
        <v>981428:749861:snap</v>
      </c>
      <c r="AG2381" t="str" s="23">
        <v>Yes</v>
      </c>
      <c r="AH2381" t="str" s="23">
        <v>Yes</v>
      </c>
      <c r="AI2381" s="18">
        <v>0</v>
      </c>
    </row>
    <row r="2382" ht="32" customHeight="1">
      <c r="A2382" t="str" s="7">
        <v>Organically Grown Company</v>
      </c>
      <c r="B2382" t="str" s="7">
        <v>Black Garlic</v>
      </c>
      <c r="C2382" t="str" s="7">
        <v>3.75 oz  bag</v>
      </c>
      <c r="D2382" t="str" s="7">
        <v>Herd Share Members</v>
      </c>
      <c r="G2382" s="13" t="str">
        <f>IF(AND(ISNUMBER(E2382),ISNUMBER(F2382)),F2382-E2382,"")</f>
        <v/>
      </c>
      <c r="H2382" s="14" t="str">
        <f>IF(AND(ISNUMBER(E2382),E2382&gt;0,ISNUMBER(F2382)),F2382/E2382-1,"")</f>
        <v/>
      </c>
      <c r="I2382" t="str" s="15">
        <v>Hold</v>
      </c>
      <c r="J2382" s="24"/>
      <c r="K2382" t="str" s="15">
        <v/>
      </c>
      <c r="L2382" s="17" t="str">
        <f>IF(AC2382="Local catalog","",IF(AG2382="Yes",IF(ISNUMBER(E2382),E2382,""),IF(I2382="Keep current",IF(ISNUMBER(E2382),E2382,""),IF(AH2382&lt;&gt;"Yes","",IF(I2382="Approve proposed",F2382,IF(AND(I2382="Use my price",AND(ISNUMBER(J2382),J2382&gt;0)),J2382,""))))))</f>
        <v/>
      </c>
      <c r="M2382" t="str" s="7">
        <f>IF(AND(AG2382="Yes",OR(I2382="Approve proposed",I2382="Use my price")),"CHECK: protected price kept current",IF(OR(I2382="Unreviewed",I2382=""),"Pending review",IF(I2382="Hold","On hold",IF(I2382="Keep current",IF(ISNUMBER(E2382),"Kept current","CHECK: no confirmed current price"),IF(AH2382&lt;&gt;"Yes","CHECK: source needs review",IF(AND(I2382="Use my price",NOT(AND(ISNUMBER(J2382),J2382&gt;0))),"CHECK: enter a price above zero",IF(NOT(OR(I2382="Approve proposed",I2382="Use my price")),"CHECK: choose a listed decision",IF(OR(NOT(ISNUMBER(L2382)),L2382&lt;=0,NOT(ISNUMBER(Y2382)),Y2382&lt;=0,X2382&gt;=1),"CHECK: price or base unavailable",IF(L2382/(Y2382*(1-X2382))-1&lt;0,"CHECK: price below local base","Ready")))))))))</f>
        <v>On hold</v>
      </c>
      <c r="N2382" s="18">
        <v>9.28</v>
      </c>
      <c r="O2382" s="19">
        <v>0.4</v>
      </c>
      <c r="Q2382" s="20" t="str">
        <f>IF(AND(ISNUMBER(L2382),ISNUMBER(Y2382),Y2382&gt;0,X2382&lt;1),ROUND(L2382/(Y2382*(1-X2382))-1,4),"")</f>
        <v/>
      </c>
      <c r="R2382" s="12">
        <v>0</v>
      </c>
      <c r="S2382" s="13">
        <f>IF(AND(ISNUMBER(E2382),E2382&gt;0,ISNUMBER(F2382)),R2382*(F2382/E2382-1)*(1-'Start Here'!$B$16),0)</f>
        <v>0</v>
      </c>
      <c r="T2382" s="17">
        <f>IF(AND(M2382="Ready",OR(I2382="Approve proposed",AND(I2382="Use my price",AND(ISNUMBER(J2382),J2382&gt;0))),ISNUMBER(L2382),E2382&gt;0),R2382*(L2382/E2382-1)*(1-'Start Here'!$B$16),0)</f>
        <v>0</v>
      </c>
      <c r="U2382" t="str" s="6">
        <v>No confirmed Local Line price/list; local calculation is reference only; Currently hidden; do not activate automatically</v>
      </c>
      <c r="V2382" t="str" s="21">
        <v>No</v>
      </c>
      <c r="W2382" t="str" s="21">
        <v>No</v>
      </c>
      <c r="X2382" s="22">
        <v>0</v>
      </c>
      <c r="Y2382" s="18">
        <v>6.63</v>
      </c>
      <c r="AB2382" t="str" s="6">
        <v/>
      </c>
      <c r="AC2382" t="str" s="6">
        <v>Local calculation only</v>
      </c>
      <c r="AD2382" s="23">
        <v>1028363</v>
      </c>
      <c r="AE2382" s="23">
        <v>818331</v>
      </c>
      <c r="AF2382" t="str" s="23">
        <v>1028363:818331:herdShare</v>
      </c>
      <c r="AG2382" t="str" s="23">
        <v>No</v>
      </c>
      <c r="AH2382" t="str" s="23">
        <v>No</v>
      </c>
      <c r="AI2382" s="18">
        <v>0</v>
      </c>
    </row>
    <row r="2383" ht="32" customHeight="1">
      <c r="A2383" t="str" s="7">
        <v>Organically Grown Company</v>
      </c>
      <c r="B2383" t="str" s="7">
        <v>Black Garlic</v>
      </c>
      <c r="C2383" t="str" s="7">
        <v>3.75 oz  bag</v>
      </c>
      <c r="D2383" t="str" s="7">
        <v>CSA Members</v>
      </c>
      <c r="G2383" s="13" t="str">
        <f>IF(AND(ISNUMBER(E2383),ISNUMBER(F2383)),F2383-E2383,"")</f>
        <v/>
      </c>
      <c r="H2383" s="14" t="str">
        <f>IF(AND(ISNUMBER(E2383),E2383&gt;0,ISNUMBER(F2383)),F2383/E2383-1,"")</f>
        <v/>
      </c>
      <c r="I2383" t="str" s="15">
        <v>Hold</v>
      </c>
      <c r="J2383" s="24"/>
      <c r="K2383" t="str" s="15">
        <v/>
      </c>
      <c r="L2383" s="17" t="str">
        <f>IF(AC2383="Local catalog","",IF(AG2383="Yes",IF(ISNUMBER(E2383),E2383,""),IF(I2383="Keep current",IF(ISNUMBER(E2383),E2383,""),IF(AH2383&lt;&gt;"Yes","",IF(I2383="Approve proposed",F2383,IF(AND(I2383="Use my price",AND(ISNUMBER(J2383),J2383&gt;0)),J2383,""))))))</f>
        <v/>
      </c>
      <c r="M2383" t="str" s="7">
        <f>IF(AND(AG2383="Yes",OR(I2383="Approve proposed",I2383="Use my price")),"CHECK: protected price kept current",IF(OR(I2383="Unreviewed",I2383=""),"Pending review",IF(I2383="Hold","On hold",IF(I2383="Keep current",IF(ISNUMBER(E2383),"Kept current","CHECK: no confirmed current price"),IF(AH2383&lt;&gt;"Yes","CHECK: source needs review",IF(AND(I2383="Use my price",NOT(AND(ISNUMBER(J2383),J2383&gt;0))),"CHECK: enter a price above zero",IF(NOT(OR(I2383="Approve proposed",I2383="Use my price")),"CHECK: choose a listed decision",IF(OR(NOT(ISNUMBER(L2383)),L2383&lt;=0,NOT(ISNUMBER(Y2383)),Y2383&lt;=0,X2383&gt;=1),"CHECK: price or base unavailable",IF(L2383/(Y2383*(1-X2383))-1&lt;0,"CHECK: price below local base","Ready")))))))))</f>
        <v>On hold</v>
      </c>
      <c r="N2383" s="18">
        <v>9.28</v>
      </c>
      <c r="O2383" s="19">
        <v>0.4</v>
      </c>
      <c r="Q2383" s="20" t="str">
        <f>IF(AND(ISNUMBER(L2383),ISNUMBER(Y2383),Y2383&gt;0,X2383&lt;1),ROUND(L2383/(Y2383*(1-X2383))-1,4),"")</f>
        <v/>
      </c>
      <c r="R2383" s="12">
        <v>0</v>
      </c>
      <c r="S2383" s="13">
        <f>IF(AND(ISNUMBER(E2383),E2383&gt;0,ISNUMBER(F2383)),R2383*(F2383/E2383-1)*(1-'Start Here'!$B$16),0)</f>
        <v>0</v>
      </c>
      <c r="T2383" s="17">
        <f>IF(AND(M2383="Ready",OR(I2383="Approve proposed",AND(I2383="Use my price",AND(ISNUMBER(J2383),J2383&gt;0))),ISNUMBER(L2383),E2383&gt;0),R2383*(L2383/E2383-1)*(1-'Start Here'!$B$16),0)</f>
        <v>0</v>
      </c>
      <c r="U2383" t="str" s="6">
        <v>No confirmed Local Line price/list; local calculation is reference only; Currently hidden; do not activate automatically</v>
      </c>
      <c r="V2383" t="str" s="21">
        <v>No</v>
      </c>
      <c r="W2383" t="str" s="21">
        <v>No</v>
      </c>
      <c r="X2383" s="22">
        <v>0</v>
      </c>
      <c r="Y2383" s="18">
        <v>6.63</v>
      </c>
      <c r="AB2383" t="str" s="6">
        <v/>
      </c>
      <c r="AC2383" t="str" s="6">
        <v>Local calculation only</v>
      </c>
      <c r="AD2383" s="23">
        <v>1028363</v>
      </c>
      <c r="AE2383" s="23">
        <v>818331</v>
      </c>
      <c r="AF2383" t="str" s="23">
        <v>1028363:818331:member</v>
      </c>
      <c r="AG2383" t="str" s="23">
        <v>No</v>
      </c>
      <c r="AH2383" t="str" s="23">
        <v>No</v>
      </c>
      <c r="AI2383" s="18">
        <v>0</v>
      </c>
    </row>
    <row r="2384" ht="32" customHeight="1">
      <c r="A2384" t="str" s="7">
        <v>Organically Grown Company</v>
      </c>
      <c r="B2384" t="str" s="7">
        <v>Black Garlic</v>
      </c>
      <c r="C2384" t="str" s="7">
        <v>3.75 oz  bag</v>
      </c>
      <c r="D2384" t="str" s="7">
        <v>Guest Basket</v>
      </c>
      <c r="G2384" s="13" t="str">
        <f>IF(AND(ISNUMBER(E2384),ISNUMBER(F2384)),F2384-E2384,"")</f>
        <v/>
      </c>
      <c r="H2384" s="14" t="str">
        <f>IF(AND(ISNUMBER(E2384),E2384&gt;0,ISNUMBER(F2384)),F2384/E2384-1,"")</f>
        <v/>
      </c>
      <c r="I2384" t="str" s="15">
        <v>Hold</v>
      </c>
      <c r="J2384" s="24"/>
      <c r="K2384" t="str" s="15">
        <v/>
      </c>
      <c r="L2384" s="17" t="str">
        <f>IF(AC2384="Local catalog","",IF(AG2384="Yes",IF(ISNUMBER(E2384),E2384,""),IF(I2384="Keep current",IF(ISNUMBER(E2384),E2384,""),IF(AH2384&lt;&gt;"Yes","",IF(I2384="Approve proposed",F2384,IF(AND(I2384="Use my price",AND(ISNUMBER(J2384),J2384&gt;0)),J2384,""))))))</f>
        <v/>
      </c>
      <c r="M2384" t="str" s="7">
        <f>IF(AND(AG2384="Yes",OR(I2384="Approve proposed",I2384="Use my price")),"CHECK: protected price kept current",IF(OR(I2384="Unreviewed",I2384=""),"Pending review",IF(I2384="Hold","On hold",IF(I2384="Keep current",IF(ISNUMBER(E2384),"Kept current","CHECK: no confirmed current price"),IF(AH2384&lt;&gt;"Yes","CHECK: source needs review",IF(AND(I2384="Use my price",NOT(AND(ISNUMBER(J2384),J2384&gt;0))),"CHECK: enter a price above zero",IF(NOT(OR(I2384="Approve proposed",I2384="Use my price")),"CHECK: choose a listed decision",IF(OR(NOT(ISNUMBER(L2384)),L2384&lt;=0,NOT(ISNUMBER(Y2384)),Y2384&lt;=0,X2384&gt;=1),"CHECK: price or base unavailable",IF(L2384/(Y2384*(1-X2384))-1&lt;0,"CHECK: price below local base","Ready")))))))))</f>
        <v>On hold</v>
      </c>
      <c r="N2384" s="18">
        <v>9.28</v>
      </c>
      <c r="O2384" s="19">
        <v>0.4</v>
      </c>
      <c r="Q2384" s="20" t="str">
        <f>IF(AND(ISNUMBER(L2384),ISNUMBER(Y2384),Y2384&gt;0,X2384&lt;1),ROUND(L2384/(Y2384*(1-X2384))-1,4),"")</f>
        <v/>
      </c>
      <c r="R2384" s="12">
        <v>0</v>
      </c>
      <c r="S2384" s="13">
        <f>IF(AND(ISNUMBER(E2384),E2384&gt;0,ISNUMBER(F2384)),R2384*(F2384/E2384-1)*(1-'Start Here'!$B$16),0)</f>
        <v>0</v>
      </c>
      <c r="T2384" s="17">
        <f>IF(AND(M2384="Ready",OR(I2384="Approve proposed",AND(I2384="Use my price",AND(ISNUMBER(J2384),J2384&gt;0))),ISNUMBER(L2384),E2384&gt;0),R2384*(L2384/E2384-1)*(1-'Start Here'!$B$16),0)</f>
        <v>0</v>
      </c>
      <c r="U2384" t="str" s="6">
        <v>No confirmed Local Line price/list; local calculation is reference only; Currently hidden; do not activate automatically</v>
      </c>
      <c r="V2384" t="str" s="21">
        <v>No</v>
      </c>
      <c r="W2384" t="str" s="21">
        <v>No</v>
      </c>
      <c r="X2384" s="22">
        <v>0</v>
      </c>
      <c r="Y2384" s="18">
        <v>6.63</v>
      </c>
      <c r="AB2384" t="str" s="6">
        <v/>
      </c>
      <c r="AC2384" t="str" s="6">
        <v>Local calculation only</v>
      </c>
      <c r="AD2384" s="23">
        <v>1028363</v>
      </c>
      <c r="AE2384" s="23">
        <v>818331</v>
      </c>
      <c r="AF2384" t="str" s="23">
        <v>1028363:818331:guest</v>
      </c>
      <c r="AG2384" t="str" s="23">
        <v>No</v>
      </c>
      <c r="AH2384" t="str" s="23">
        <v>No</v>
      </c>
      <c r="AI2384" s="18">
        <v>0</v>
      </c>
    </row>
    <row r="2385" ht="32" customHeight="1">
      <c r="A2385" t="str" s="7">
        <v>Organically Grown Company</v>
      </c>
      <c r="B2385" t="str" s="7">
        <v>Black Garlic</v>
      </c>
      <c r="C2385" t="str" s="7">
        <v>3.75 oz  bag</v>
      </c>
      <c r="D2385" t="str" s="7">
        <v>SNAP</v>
      </c>
      <c r="G2385" s="13" t="str">
        <f>IF(AND(ISNUMBER(E2385),ISNUMBER(F2385)),F2385-E2385,"")</f>
        <v/>
      </c>
      <c r="H2385" s="14" t="str">
        <f>IF(AND(ISNUMBER(E2385),E2385&gt;0,ISNUMBER(F2385)),F2385/E2385-1,"")</f>
        <v/>
      </c>
      <c r="I2385" t="str" s="15">
        <v>Hold</v>
      </c>
      <c r="J2385" s="24"/>
      <c r="K2385" t="str" s="15">
        <v/>
      </c>
      <c r="L2385" s="17" t="str">
        <f>IF(AC2385="Local catalog","",IF(AG2385="Yes",IF(ISNUMBER(E2385),E2385,""),IF(I2385="Keep current",IF(ISNUMBER(E2385),E2385,""),IF(AH2385&lt;&gt;"Yes","",IF(I2385="Approve proposed",F2385,IF(AND(I2385="Use my price",AND(ISNUMBER(J2385),J2385&gt;0)),J2385,""))))))</f>
        <v/>
      </c>
      <c r="M2385" t="str" s="7">
        <f>IF(AND(AG2385="Yes",OR(I2385="Approve proposed",I2385="Use my price")),"CHECK: protected price kept current",IF(OR(I2385="Unreviewed",I2385=""),"Pending review",IF(I2385="Hold","On hold",IF(I2385="Keep current",IF(ISNUMBER(E2385),"Kept current","CHECK: no confirmed current price"),IF(AH2385&lt;&gt;"Yes","CHECK: source needs review",IF(AND(I2385="Use my price",NOT(AND(ISNUMBER(J2385),J2385&gt;0))),"CHECK: enter a price above zero",IF(NOT(OR(I2385="Approve proposed",I2385="Use my price")),"CHECK: choose a listed decision",IF(OR(NOT(ISNUMBER(L2385)),L2385&lt;=0,NOT(ISNUMBER(Y2385)),Y2385&lt;=0,X2385&gt;=1),"CHECK: price or base unavailable",IF(L2385/(Y2385*(1-X2385))-1&lt;0,"CHECK: price below local base","Ready")))))))))</f>
        <v>On hold</v>
      </c>
      <c r="N2385" s="18">
        <v>9.28</v>
      </c>
      <c r="O2385" s="19">
        <v>0.4</v>
      </c>
      <c r="Q2385" s="20" t="str">
        <f>IF(AND(ISNUMBER(L2385),ISNUMBER(Y2385),Y2385&gt;0,X2385&lt;1),ROUND(L2385/(Y2385*(1-X2385))-1,4),"")</f>
        <v/>
      </c>
      <c r="R2385" s="12">
        <v>0</v>
      </c>
      <c r="S2385" s="13">
        <f>IF(AND(ISNUMBER(E2385),E2385&gt;0,ISNUMBER(F2385)),R2385*(F2385/E2385-1)*(1-'Start Here'!$B$16),0)</f>
        <v>0</v>
      </c>
      <c r="T2385" s="17">
        <f>IF(AND(M2385="Ready",OR(I2385="Approve proposed",AND(I2385="Use my price",AND(ISNUMBER(J2385),J2385&gt;0))),ISNUMBER(L2385),E2385&gt;0),R2385*(L2385/E2385-1)*(1-'Start Here'!$B$16),0)</f>
        <v>0</v>
      </c>
      <c r="U2385" t="str" s="6">
        <v>SNAP: preserve existing selling price; No confirmed Local Line price/list; local calculation is reference only; Currently hidden; do not activate automatically</v>
      </c>
      <c r="V2385" t="str" s="21">
        <v>No</v>
      </c>
      <c r="W2385" t="str" s="21">
        <v>No</v>
      </c>
      <c r="X2385" s="22">
        <v>0</v>
      </c>
      <c r="Y2385" s="18">
        <v>6.63</v>
      </c>
      <c r="AB2385" t="str" s="6">
        <v/>
      </c>
      <c r="AC2385" t="str" s="6">
        <v>Local calculation only</v>
      </c>
      <c r="AD2385" s="23">
        <v>1028363</v>
      </c>
      <c r="AE2385" s="23">
        <v>818331</v>
      </c>
      <c r="AF2385" t="str" s="23">
        <v>1028363:818331:snap</v>
      </c>
      <c r="AG2385" t="str" s="23">
        <v>Yes</v>
      </c>
      <c r="AH2385" t="str" s="23">
        <v>No</v>
      </c>
      <c r="AI2385" s="18">
        <v>0</v>
      </c>
    </row>
    <row r="2386" ht="32" customHeight="1">
      <c r="A2386" t="str" s="7">
        <v>Organically Grown Company</v>
      </c>
      <c r="B2386" t="str" s="7">
        <v>Blackberries</v>
      </c>
      <c r="C2386" t="str" s="7">
        <v>1/2  pt</v>
      </c>
      <c r="D2386" t="str" s="7">
        <v>Herd Share Members</v>
      </c>
      <c r="E2386" s="12">
        <v>6.65</v>
      </c>
      <c r="F2386" s="13">
        <v>7.18</v>
      </c>
      <c r="G2386" s="13">
        <f>IF(AND(ISNUMBER(E2386),ISNUMBER(F2386)),F2386-E2386,"")</f>
        <v>0.53</v>
      </c>
      <c r="H2386" s="14">
        <f>IF(AND(ISNUMBER(E2386),E2386&gt;0,ISNUMBER(F2386)),F2386/E2386-1,"")</f>
        <v>0.07969924812030071</v>
      </c>
      <c r="I2386" t="str" s="15">
        <v>Unreviewed</v>
      </c>
      <c r="J2386" s="16"/>
      <c r="K2386" t="str" s="15">
        <v/>
      </c>
      <c r="L2386" s="17" t="str">
        <f>IF(AC2386="Local catalog","",IF(AG2386="Yes",IF(ISNUMBER(E2386),E2386,""),IF(I2386="Keep current",IF(ISNUMBER(E2386),E2386,""),IF(AH2386&lt;&gt;"Yes","",IF(I2386="Approve proposed",F2386,IF(AND(I2386="Use my price",AND(ISNUMBER(J2386),J2386&gt;0)),J2386,""))))))</f>
        <v/>
      </c>
      <c r="M2386" t="str" s="7">
        <f>IF(AND(AG2386="Yes",OR(I2386="Approve proposed",I2386="Use my price")),"CHECK: protected price kept current",IF(OR(I2386="Unreviewed",I2386=""),"Pending review",IF(I2386="Hold","On hold",IF(I2386="Keep current",IF(ISNUMBER(E2386),"Kept current","CHECK: no confirmed current price"),IF(AH2386&lt;&gt;"Yes","CHECK: source needs review",IF(AND(I2386="Use my price",NOT(AND(ISNUMBER(J2386),J2386&gt;0))),"CHECK: enter a price above zero",IF(NOT(OR(I2386="Approve proposed",I2386="Use my price")),"CHECK: choose a listed decision",IF(OR(NOT(ISNUMBER(L2386)),L2386&lt;=0,NOT(ISNUMBER(Y2386)),Y2386&lt;=0,X2386&gt;=1),"CHECK: price or base unavailable",IF(L2386/(Y2386*(1-X2386))-1&lt;0,"CHECK: price below local base","Ready")))))))))</f>
        <v>Pending review</v>
      </c>
      <c r="N2386" s="18">
        <v>6.65</v>
      </c>
      <c r="O2386" s="19">
        <v>0.4</v>
      </c>
      <c r="P2386" s="14">
        <v>0.5116</v>
      </c>
      <c r="Q2386" s="20" t="str">
        <f>IF(AND(ISNUMBER(L2386),ISNUMBER(Y2386),Y2386&gt;0,X2386&lt;1),ROUND(L2386/(Y2386*(1-X2386))-1,4),"")</f>
        <v/>
      </c>
      <c r="R2386" s="12">
        <v>855.1199999999999</v>
      </c>
      <c r="S2386" s="13">
        <f>IF(AND(ISNUMBER(E2386),E2386&gt;0,ISNUMBER(F2386)),R2386*(F2386/E2386-1)*(1-'Start Here'!$B$16),0)</f>
        <v>66.1078484210526</v>
      </c>
      <c r="T2386" s="17">
        <f>IF(AND(M2386="Ready",OR(I2386="Approve proposed",AND(I2386="Use my price",AND(ISNUMBER(J2386),J2386&gt;0))),ISNUMBER(L2386),E2386&gt;0),R2386*(L2386/E2386-1)*(1-'Start Here'!$B$16),0)</f>
        <v>0</v>
      </c>
      <c r="U2386" t="str" s="6">
        <v>Currently hidden; do not activate automatically</v>
      </c>
      <c r="V2386" t="str" s="21">
        <v>No</v>
      </c>
      <c r="W2386" t="str" s="21">
        <v>No</v>
      </c>
      <c r="X2386" s="22">
        <v>0</v>
      </c>
      <c r="Y2386" s="18">
        <v>4.75</v>
      </c>
      <c r="AB2386" t="str" s="6">
        <v>2026-10-01 10:41:27 UTC</v>
      </c>
      <c r="AC2386" t="str" s="6">
        <v>Local Line cache</v>
      </c>
      <c r="AD2386" s="23">
        <v>805772</v>
      </c>
      <c r="AE2386" s="23">
        <v>526828</v>
      </c>
      <c r="AF2386" t="str" s="23">
        <v>805772:526828:herdShare</v>
      </c>
      <c r="AG2386" t="str" s="23">
        <v>No</v>
      </c>
      <c r="AH2386" t="str" s="23">
        <v>Yes</v>
      </c>
      <c r="AI2386" s="18">
        <v>630.8</v>
      </c>
    </row>
    <row r="2387" ht="32" customHeight="1">
      <c r="A2387" t="str" s="7">
        <v>Organically Grown Company</v>
      </c>
      <c r="B2387" t="str" s="7">
        <v>Blackberries</v>
      </c>
      <c r="C2387" t="str" s="7">
        <v>1/2  pt</v>
      </c>
      <c r="D2387" t="str" s="7">
        <v>CSA Members</v>
      </c>
      <c r="G2387" s="13" t="str">
        <f>IF(AND(ISNUMBER(E2387),ISNUMBER(F2387)),F2387-E2387,"")</f>
        <v/>
      </c>
      <c r="H2387" s="14" t="str">
        <f>IF(AND(ISNUMBER(E2387),E2387&gt;0,ISNUMBER(F2387)),F2387/E2387-1,"")</f>
        <v/>
      </c>
      <c r="I2387" t="str" s="15">
        <v>Hold</v>
      </c>
      <c r="J2387" s="24"/>
      <c r="K2387" t="str" s="15">
        <v/>
      </c>
      <c r="L2387" s="17" t="str">
        <f>IF(AC2387="Local catalog","",IF(AG2387="Yes",IF(ISNUMBER(E2387),E2387,""),IF(I2387="Keep current",IF(ISNUMBER(E2387),E2387,""),IF(AH2387&lt;&gt;"Yes","",IF(I2387="Approve proposed",F2387,IF(AND(I2387="Use my price",AND(ISNUMBER(J2387),J2387&gt;0)),J2387,""))))))</f>
        <v/>
      </c>
      <c r="M2387" t="str" s="7">
        <f>IF(AND(AG2387="Yes",OR(I2387="Approve proposed",I2387="Use my price")),"CHECK: protected price kept current",IF(OR(I2387="Unreviewed",I2387=""),"Pending review",IF(I2387="Hold","On hold",IF(I2387="Keep current",IF(ISNUMBER(E2387),"Kept current","CHECK: no confirmed current price"),IF(AH2387&lt;&gt;"Yes","CHECK: source needs review",IF(AND(I2387="Use my price",NOT(AND(ISNUMBER(J2387),J2387&gt;0))),"CHECK: enter a price above zero",IF(NOT(OR(I2387="Approve proposed",I2387="Use my price")),"CHECK: choose a listed decision",IF(OR(NOT(ISNUMBER(L2387)),L2387&lt;=0,NOT(ISNUMBER(Y2387)),Y2387&lt;=0,X2387&gt;=1),"CHECK: price or base unavailable",IF(L2387/(Y2387*(1-X2387))-1&lt;0,"CHECK: price below local base","Ready")))))))))</f>
        <v>On hold</v>
      </c>
      <c r="N2387" s="18">
        <v>6.65</v>
      </c>
      <c r="O2387" s="19">
        <v>0.4</v>
      </c>
      <c r="Q2387" s="20" t="str">
        <f>IF(AND(ISNUMBER(L2387),ISNUMBER(Y2387),Y2387&gt;0,X2387&lt;1),ROUND(L2387/(Y2387*(1-X2387))-1,4),"")</f>
        <v/>
      </c>
      <c r="R2387" s="12">
        <v>0</v>
      </c>
      <c r="S2387" s="13">
        <f>IF(AND(ISNUMBER(E2387),E2387&gt;0,ISNUMBER(F2387)),R2387*(F2387/E2387-1)*(1-'Start Here'!$B$16),0)</f>
        <v>0</v>
      </c>
      <c r="T2387" s="17">
        <f>IF(AND(M2387="Ready",OR(I2387="Approve proposed",AND(I2387="Use my price",AND(ISNUMBER(J2387),J2387&gt;0))),ISNUMBER(L2387),E2387&gt;0),R2387*(L2387/E2387-1)*(1-'Start Here'!$B$16),0)</f>
        <v>0</v>
      </c>
      <c r="U2387" t="str" s="6">
        <v>No confirmed Local Line price/list; local calculation is reference only; Currently hidden; do not activate automatically</v>
      </c>
      <c r="V2387" t="str" s="21">
        <v>No</v>
      </c>
      <c r="W2387" t="str" s="21">
        <v>No</v>
      </c>
      <c r="X2387" s="22">
        <v>0</v>
      </c>
      <c r="Y2387" s="18">
        <v>4.75</v>
      </c>
      <c r="AB2387" t="str" s="6">
        <v/>
      </c>
      <c r="AC2387" t="str" s="6">
        <v>Local calculation only</v>
      </c>
      <c r="AD2387" s="23">
        <v>805772</v>
      </c>
      <c r="AE2387" s="23">
        <v>526828</v>
      </c>
      <c r="AF2387" t="str" s="23">
        <v>805772:526828:member</v>
      </c>
      <c r="AG2387" t="str" s="23">
        <v>No</v>
      </c>
      <c r="AH2387" t="str" s="23">
        <v>No</v>
      </c>
      <c r="AI2387" s="18">
        <v>0</v>
      </c>
    </row>
    <row r="2388" ht="32" customHeight="1">
      <c r="A2388" t="str" s="7">
        <v>Organically Grown Company</v>
      </c>
      <c r="B2388" t="str" s="7">
        <v>Blackberries</v>
      </c>
      <c r="C2388" t="str" s="7">
        <v>1/2  pt</v>
      </c>
      <c r="D2388" t="str" s="7">
        <v>Guest Basket</v>
      </c>
      <c r="E2388" s="12">
        <v>6.65</v>
      </c>
      <c r="F2388" s="13">
        <v>7.18</v>
      </c>
      <c r="G2388" s="13">
        <f>IF(AND(ISNUMBER(E2388),ISNUMBER(F2388)),F2388-E2388,"")</f>
        <v>0.53</v>
      </c>
      <c r="H2388" s="14">
        <f>IF(AND(ISNUMBER(E2388),E2388&gt;0,ISNUMBER(F2388)),F2388/E2388-1,"")</f>
        <v>0.07969924812030071</v>
      </c>
      <c r="I2388" t="str" s="15">
        <v>Unreviewed</v>
      </c>
      <c r="J2388" s="16"/>
      <c r="K2388" t="str" s="15">
        <v/>
      </c>
      <c r="L2388" s="17" t="str">
        <f>IF(AC2388="Local catalog","",IF(AG2388="Yes",IF(ISNUMBER(E2388),E2388,""),IF(I2388="Keep current",IF(ISNUMBER(E2388),E2388,""),IF(AH2388&lt;&gt;"Yes","",IF(I2388="Approve proposed",F2388,IF(AND(I2388="Use my price",AND(ISNUMBER(J2388),J2388&gt;0)),J2388,""))))))</f>
        <v/>
      </c>
      <c r="M2388" t="str" s="7">
        <f>IF(AND(AG2388="Yes",OR(I2388="Approve proposed",I2388="Use my price")),"CHECK: protected price kept current",IF(OR(I2388="Unreviewed",I2388=""),"Pending review",IF(I2388="Hold","On hold",IF(I2388="Keep current",IF(ISNUMBER(E2388),"Kept current","CHECK: no confirmed current price"),IF(AH2388&lt;&gt;"Yes","CHECK: source needs review",IF(AND(I2388="Use my price",NOT(AND(ISNUMBER(J2388),J2388&gt;0))),"CHECK: enter a price above zero",IF(NOT(OR(I2388="Approve proposed",I2388="Use my price")),"CHECK: choose a listed decision",IF(OR(NOT(ISNUMBER(L2388)),L2388&lt;=0,NOT(ISNUMBER(Y2388)),Y2388&lt;=0,X2388&gt;=1),"CHECK: price or base unavailable",IF(L2388/(Y2388*(1-X2388))-1&lt;0,"CHECK: price below local base","Ready")))))))))</f>
        <v>Pending review</v>
      </c>
      <c r="N2388" s="18">
        <v>6.65</v>
      </c>
      <c r="O2388" s="19">
        <v>0.4</v>
      </c>
      <c r="P2388" s="14">
        <v>0.5116</v>
      </c>
      <c r="Q2388" s="20" t="str">
        <f>IF(AND(ISNUMBER(L2388),ISNUMBER(Y2388),Y2388&gt;0,X2388&lt;1),ROUND(L2388/(Y2388*(1-X2388))-1,4),"")</f>
        <v/>
      </c>
      <c r="R2388" s="12">
        <v>52.08</v>
      </c>
      <c r="S2388" s="13">
        <f>IF(AND(ISNUMBER(E2388),E2388&gt;0,ISNUMBER(F2388)),R2388*(F2388/E2388-1)*(1-'Start Here'!$B$16),0)</f>
        <v>4.026214736842103</v>
      </c>
      <c r="T2388" s="17">
        <f>IF(AND(M2388="Ready",OR(I2388="Approve proposed",AND(I2388="Use my price",AND(ISNUMBER(J2388),J2388&gt;0))),ISNUMBER(L2388),E2388&gt;0),R2388*(L2388/E2388-1)*(1-'Start Here'!$B$16),0)</f>
        <v>0</v>
      </c>
      <c r="U2388" t="str" s="6">
        <v>Currently hidden; do not activate automatically</v>
      </c>
      <c r="V2388" t="str" s="21">
        <v>No</v>
      </c>
      <c r="W2388" t="str" s="21">
        <v>No</v>
      </c>
      <c r="X2388" s="22">
        <v>0</v>
      </c>
      <c r="Y2388" s="18">
        <v>4.75</v>
      </c>
      <c r="AB2388" t="str" s="6">
        <v>2026-10-01 10:41:27 UTC</v>
      </c>
      <c r="AC2388" t="str" s="6">
        <v>Local Line cache</v>
      </c>
      <c r="AD2388" s="23">
        <v>805772</v>
      </c>
      <c r="AE2388" s="23">
        <v>526828</v>
      </c>
      <c r="AF2388" t="str" s="23">
        <v>805772:526828:guest</v>
      </c>
      <c r="AG2388" t="str" s="23">
        <v>No</v>
      </c>
      <c r="AH2388" t="str" s="23">
        <v>Yes</v>
      </c>
      <c r="AI2388" s="18">
        <v>37.6</v>
      </c>
    </row>
    <row r="2389" ht="32" customHeight="1">
      <c r="A2389" t="str" s="7">
        <v>Organically Grown Company</v>
      </c>
      <c r="B2389" t="str" s="7">
        <v>Blackberries</v>
      </c>
      <c r="C2389" t="str" s="7">
        <v>1/2  pt</v>
      </c>
      <c r="D2389" t="str" s="7">
        <v>SNAP</v>
      </c>
      <c r="E2389" s="12">
        <v>6.65</v>
      </c>
      <c r="F2389" s="13">
        <v>6.65</v>
      </c>
      <c r="G2389" s="13">
        <f>IF(AND(ISNUMBER(E2389),ISNUMBER(F2389)),F2389-E2389,"")</f>
        <v>0</v>
      </c>
      <c r="H2389" s="14">
        <f>IF(AND(ISNUMBER(E2389),E2389&gt;0,ISNUMBER(F2389)),F2389/E2389-1,"")</f>
        <v>0</v>
      </c>
      <c r="I2389" t="str" s="15">
        <v>Keep current</v>
      </c>
      <c r="J2389" s="16"/>
      <c r="K2389" t="str" s="15">
        <v/>
      </c>
      <c r="L2389" s="17">
        <f>IF(AC2389="Local catalog","",IF(AG2389="Yes",IF(ISNUMBER(E2389),E2389,""),IF(I2389="Keep current",IF(ISNUMBER(E2389),E2389,""),IF(AH2389&lt;&gt;"Yes","",IF(I2389="Approve proposed",F2389,IF(AND(I2389="Use my price",AND(ISNUMBER(J2389),J2389&gt;0)),J2389,""))))))</f>
        <v>6.65</v>
      </c>
      <c r="M2389" t="str" s="7">
        <f>IF(AND(AG2389="Yes",OR(I2389="Approve proposed",I2389="Use my price")),"CHECK: protected price kept current",IF(OR(I2389="Unreviewed",I2389=""),"Pending review",IF(I2389="Hold","On hold",IF(I2389="Keep current",IF(ISNUMBER(E2389),"Kept current","CHECK: no confirmed current price"),IF(AH2389&lt;&gt;"Yes","CHECK: source needs review",IF(AND(I2389="Use my price",NOT(AND(ISNUMBER(J2389),J2389&gt;0))),"CHECK: enter a price above zero",IF(NOT(OR(I2389="Approve proposed",I2389="Use my price")),"CHECK: choose a listed decision",IF(OR(NOT(ISNUMBER(L2389)),L2389&lt;=0,NOT(ISNUMBER(Y2389)),Y2389&lt;=0,X2389&gt;=1),"CHECK: price or base unavailable",IF(L2389/(Y2389*(1-X2389))-1&lt;0,"CHECK: price below local base","Ready")))))))))</f>
        <v>Kept current</v>
      </c>
      <c r="N2389" s="18">
        <v>6.65</v>
      </c>
      <c r="O2389" s="19">
        <v>0.4</v>
      </c>
      <c r="P2389" s="14">
        <v>0.4</v>
      </c>
      <c r="Q2389" s="20">
        <f>IF(AND(ISNUMBER(L2389),ISNUMBER(Y2389),Y2389&gt;0,X2389&lt;1),ROUND(L2389/(Y2389*(1-X2389))-1,4),"")</f>
        <v>0.4</v>
      </c>
      <c r="R2389" s="12">
        <v>0</v>
      </c>
      <c r="S2389" s="13">
        <f>IF(AND(ISNUMBER(E2389),E2389&gt;0,ISNUMBER(F2389)),R2389*(F2389/E2389-1)*(1-'Start Here'!$B$16),0)</f>
        <v>0</v>
      </c>
      <c r="T2389" s="17">
        <f>IF(AND(M2389="Ready",OR(I2389="Approve proposed",AND(I2389="Use my price",AND(ISNUMBER(J2389),J2389&gt;0))),ISNUMBER(L2389),E2389&gt;0),R2389*(L2389/E2389-1)*(1-'Start Here'!$B$16),0)</f>
        <v>0</v>
      </c>
      <c r="U2389" t="str" s="6">
        <v>SNAP: preserve existing selling price; Currently hidden; do not activate automatically</v>
      </c>
      <c r="V2389" t="str" s="21">
        <v>No</v>
      </c>
      <c r="W2389" t="str" s="21">
        <v>No</v>
      </c>
      <c r="X2389" s="22">
        <v>0</v>
      </c>
      <c r="Y2389" s="18">
        <v>4.75</v>
      </c>
      <c r="AB2389" t="str" s="6">
        <v>2026-10-01 10:41:27 UTC</v>
      </c>
      <c r="AC2389" t="str" s="6">
        <v>Local Line cache</v>
      </c>
      <c r="AD2389" s="23">
        <v>805772</v>
      </c>
      <c r="AE2389" s="23">
        <v>526828</v>
      </c>
      <c r="AF2389" t="str" s="23">
        <v>805772:526828:snap</v>
      </c>
      <c r="AG2389" t="str" s="23">
        <v>Yes</v>
      </c>
      <c r="AH2389" t="str" s="23">
        <v>Yes</v>
      </c>
      <c r="AI2389" s="18">
        <v>0</v>
      </c>
    </row>
    <row r="2390" ht="32" customHeight="1">
      <c r="A2390" t="str" s="7">
        <v>Organically Grown Company</v>
      </c>
      <c r="B2390" t="str" s="7">
        <v>Blueberries</v>
      </c>
      <c r="C2390" t="str" s="7">
        <v>1 pint</v>
      </c>
      <c r="D2390" t="str" s="7">
        <v>Herd Share Members</v>
      </c>
      <c r="E2390" s="12">
        <v>5.6</v>
      </c>
      <c r="F2390" s="13">
        <v>6.05</v>
      </c>
      <c r="G2390" s="13">
        <f>IF(AND(ISNUMBER(E2390),ISNUMBER(F2390)),F2390-E2390,"")</f>
        <v>0.45</v>
      </c>
      <c r="H2390" s="14">
        <f>IF(AND(ISNUMBER(E2390),E2390&gt;0,ISNUMBER(F2390)),F2390/E2390-1,"")</f>
        <v>0.0803571428571428</v>
      </c>
      <c r="I2390" t="str" s="15">
        <v>Unreviewed</v>
      </c>
      <c r="J2390" s="16"/>
      <c r="K2390" t="str" s="15">
        <v/>
      </c>
      <c r="L2390" s="17" t="str">
        <f>IF(AC2390="Local catalog","",IF(AG2390="Yes",IF(ISNUMBER(E2390),E2390,""),IF(I2390="Keep current",IF(ISNUMBER(E2390),E2390,""),IF(AH2390&lt;&gt;"Yes","",IF(I2390="Approve proposed",F2390,IF(AND(I2390="Use my price",AND(ISNUMBER(J2390),J2390&gt;0)),J2390,""))))))</f>
        <v/>
      </c>
      <c r="M2390" t="str" s="7">
        <f>IF(AND(AG2390="Yes",OR(I2390="Approve proposed",I2390="Use my price")),"CHECK: protected price kept current",IF(OR(I2390="Unreviewed",I2390=""),"Pending review",IF(I2390="Hold","On hold",IF(I2390="Keep current",IF(ISNUMBER(E2390),"Kept current","CHECK: no confirmed current price"),IF(AH2390&lt;&gt;"Yes","CHECK: source needs review",IF(AND(I2390="Use my price",NOT(AND(ISNUMBER(J2390),J2390&gt;0))),"CHECK: enter a price above zero",IF(NOT(OR(I2390="Approve proposed",I2390="Use my price")),"CHECK: choose a listed decision",IF(OR(NOT(ISNUMBER(L2390)),L2390&lt;=0,NOT(ISNUMBER(Y2390)),Y2390&lt;=0,X2390&gt;=1),"CHECK: price or base unavailable",IF(L2390/(Y2390*(1-X2390))-1&lt;0,"CHECK: price below local base","Ready")))))))))</f>
        <v>Pending review</v>
      </c>
      <c r="N2390" s="18">
        <v>5.6</v>
      </c>
      <c r="O2390" s="19">
        <v>0.4</v>
      </c>
      <c r="P2390" s="14">
        <v>0.5125</v>
      </c>
      <c r="Q2390" s="20" t="str">
        <f>IF(AND(ISNUMBER(L2390),ISNUMBER(Y2390),Y2390&gt;0,X2390&lt;1),ROUND(L2390/(Y2390*(1-X2390))-1,4),"")</f>
        <v/>
      </c>
      <c r="R2390" s="12">
        <v>943.53</v>
      </c>
      <c r="S2390" s="13">
        <f>IF(AND(ISNUMBER(E2390),E2390&gt;0,ISNUMBER(F2390)),R2390*(F2390/E2390-1)*(1-'Start Here'!$B$16),0)</f>
        <v>73.54479374999994</v>
      </c>
      <c r="T2390" s="17">
        <f>IF(AND(M2390="Ready",OR(I2390="Approve proposed",AND(I2390="Use my price",AND(ISNUMBER(J2390),J2390&gt;0))),ISNUMBER(L2390),E2390&gt;0),R2390*(L2390/E2390-1)*(1-'Start Here'!$B$16),0)</f>
        <v>0</v>
      </c>
      <c r="U2390" t="str" s="6">
        <v>Currently hidden; do not activate automatically</v>
      </c>
      <c r="V2390" t="str" s="21">
        <v>No</v>
      </c>
      <c r="W2390" t="str" s="21">
        <v>No</v>
      </c>
      <c r="X2390" s="22">
        <v>0</v>
      </c>
      <c r="Y2390" s="18">
        <v>4</v>
      </c>
      <c r="AB2390" t="str" s="6">
        <v>2026-10-01 10:41:27 UTC</v>
      </c>
      <c r="AC2390" t="str" s="6">
        <v>Local Line cache</v>
      </c>
      <c r="AD2390" s="23">
        <v>890302</v>
      </c>
      <c r="AE2390" s="23">
        <v>629769</v>
      </c>
      <c r="AF2390" t="str" s="23">
        <v>890302:629769:herdShare</v>
      </c>
      <c r="AG2390" t="str" s="23">
        <v>No</v>
      </c>
      <c r="AH2390" t="str" s="23">
        <v>Yes</v>
      </c>
      <c r="AI2390" s="18">
        <v>624</v>
      </c>
    </row>
    <row r="2391" ht="32" customHeight="1">
      <c r="A2391" t="str" s="7">
        <v>Organically Grown Company</v>
      </c>
      <c r="B2391" t="str" s="7">
        <v>Blueberries</v>
      </c>
      <c r="C2391" t="str" s="7">
        <v>1 pint</v>
      </c>
      <c r="D2391" t="str" s="7">
        <v>CSA Members</v>
      </c>
      <c r="G2391" s="13" t="str">
        <f>IF(AND(ISNUMBER(E2391),ISNUMBER(F2391)),F2391-E2391,"")</f>
        <v/>
      </c>
      <c r="H2391" s="14" t="str">
        <f>IF(AND(ISNUMBER(E2391),E2391&gt;0,ISNUMBER(F2391)),F2391/E2391-1,"")</f>
        <v/>
      </c>
      <c r="I2391" t="str" s="15">
        <v>Hold</v>
      </c>
      <c r="J2391" s="24"/>
      <c r="K2391" t="str" s="15">
        <v/>
      </c>
      <c r="L2391" s="17" t="str">
        <f>IF(AC2391="Local catalog","",IF(AG2391="Yes",IF(ISNUMBER(E2391),E2391,""),IF(I2391="Keep current",IF(ISNUMBER(E2391),E2391,""),IF(AH2391&lt;&gt;"Yes","",IF(I2391="Approve proposed",F2391,IF(AND(I2391="Use my price",AND(ISNUMBER(J2391),J2391&gt;0)),J2391,""))))))</f>
        <v/>
      </c>
      <c r="M2391" t="str" s="7">
        <f>IF(AND(AG2391="Yes",OR(I2391="Approve proposed",I2391="Use my price")),"CHECK: protected price kept current",IF(OR(I2391="Unreviewed",I2391=""),"Pending review",IF(I2391="Hold","On hold",IF(I2391="Keep current",IF(ISNUMBER(E2391),"Kept current","CHECK: no confirmed current price"),IF(AH2391&lt;&gt;"Yes","CHECK: source needs review",IF(AND(I2391="Use my price",NOT(AND(ISNUMBER(J2391),J2391&gt;0))),"CHECK: enter a price above zero",IF(NOT(OR(I2391="Approve proposed",I2391="Use my price")),"CHECK: choose a listed decision",IF(OR(NOT(ISNUMBER(L2391)),L2391&lt;=0,NOT(ISNUMBER(Y2391)),Y2391&lt;=0,X2391&gt;=1),"CHECK: price or base unavailable",IF(L2391/(Y2391*(1-X2391))-1&lt;0,"CHECK: price below local base","Ready")))))))))</f>
        <v>On hold</v>
      </c>
      <c r="N2391" s="18">
        <v>5.6</v>
      </c>
      <c r="O2391" s="19">
        <v>0.4</v>
      </c>
      <c r="Q2391" s="20" t="str">
        <f>IF(AND(ISNUMBER(L2391),ISNUMBER(Y2391),Y2391&gt;0,X2391&lt;1),ROUND(L2391/(Y2391*(1-X2391))-1,4),"")</f>
        <v/>
      </c>
      <c r="R2391" s="12">
        <v>0</v>
      </c>
      <c r="S2391" s="13">
        <f>IF(AND(ISNUMBER(E2391),E2391&gt;0,ISNUMBER(F2391)),R2391*(F2391/E2391-1)*(1-'Start Here'!$B$16),0)</f>
        <v>0</v>
      </c>
      <c r="T2391" s="17">
        <f>IF(AND(M2391="Ready",OR(I2391="Approve proposed",AND(I2391="Use my price",AND(ISNUMBER(J2391),J2391&gt;0))),ISNUMBER(L2391),E2391&gt;0),R2391*(L2391/E2391-1)*(1-'Start Here'!$B$16),0)</f>
        <v>0</v>
      </c>
      <c r="U2391" t="str" s="6">
        <v>No confirmed Local Line price/list; local calculation is reference only; Currently hidden; do not activate automatically</v>
      </c>
      <c r="V2391" t="str" s="21">
        <v>No</v>
      </c>
      <c r="W2391" t="str" s="21">
        <v>No</v>
      </c>
      <c r="X2391" s="22">
        <v>0</v>
      </c>
      <c r="Y2391" s="18">
        <v>4</v>
      </c>
      <c r="AB2391" t="str" s="6">
        <v/>
      </c>
      <c r="AC2391" t="str" s="6">
        <v>Local calculation only</v>
      </c>
      <c r="AD2391" s="23">
        <v>890302</v>
      </c>
      <c r="AE2391" s="23">
        <v>629769</v>
      </c>
      <c r="AF2391" t="str" s="23">
        <v>890302:629769:member</v>
      </c>
      <c r="AG2391" t="str" s="23">
        <v>No</v>
      </c>
      <c r="AH2391" t="str" s="23">
        <v>No</v>
      </c>
      <c r="AI2391" s="18">
        <v>0</v>
      </c>
    </row>
    <row r="2392" ht="32" customHeight="1">
      <c r="A2392" t="str" s="7">
        <v>Organically Grown Company</v>
      </c>
      <c r="B2392" t="str" s="7">
        <v>Blueberries</v>
      </c>
      <c r="C2392" t="str" s="7">
        <v>1 pint</v>
      </c>
      <c r="D2392" t="str" s="7">
        <v>Guest Basket</v>
      </c>
      <c r="E2392" s="12">
        <v>5.6</v>
      </c>
      <c r="F2392" s="13">
        <v>6.05</v>
      </c>
      <c r="G2392" s="13">
        <f>IF(AND(ISNUMBER(E2392),ISNUMBER(F2392)),F2392-E2392,"")</f>
        <v>0.45</v>
      </c>
      <c r="H2392" s="14">
        <f>IF(AND(ISNUMBER(E2392),E2392&gt;0,ISNUMBER(F2392)),F2392/E2392-1,"")</f>
        <v>0.0803571428571428</v>
      </c>
      <c r="I2392" t="str" s="15">
        <v>Unreviewed</v>
      </c>
      <c r="J2392" s="16"/>
      <c r="K2392" t="str" s="15">
        <v/>
      </c>
      <c r="L2392" s="17" t="str">
        <f>IF(AC2392="Local catalog","",IF(AG2392="Yes",IF(ISNUMBER(E2392),E2392,""),IF(I2392="Keep current",IF(ISNUMBER(E2392),E2392,""),IF(AH2392&lt;&gt;"Yes","",IF(I2392="Approve proposed",F2392,IF(AND(I2392="Use my price",AND(ISNUMBER(J2392),J2392&gt;0)),J2392,""))))))</f>
        <v/>
      </c>
      <c r="M2392" t="str" s="7">
        <f>IF(AND(AG2392="Yes",OR(I2392="Approve proposed",I2392="Use my price")),"CHECK: protected price kept current",IF(OR(I2392="Unreviewed",I2392=""),"Pending review",IF(I2392="Hold","On hold",IF(I2392="Keep current",IF(ISNUMBER(E2392),"Kept current","CHECK: no confirmed current price"),IF(AH2392&lt;&gt;"Yes","CHECK: source needs review",IF(AND(I2392="Use my price",NOT(AND(ISNUMBER(J2392),J2392&gt;0))),"CHECK: enter a price above zero",IF(NOT(OR(I2392="Approve proposed",I2392="Use my price")),"CHECK: choose a listed decision",IF(OR(NOT(ISNUMBER(L2392)),L2392&lt;=0,NOT(ISNUMBER(Y2392)),Y2392&lt;=0,X2392&gt;=1),"CHECK: price or base unavailable",IF(L2392/(Y2392*(1-X2392))-1&lt;0,"CHECK: price below local base","Ready")))))))))</f>
        <v>Pending review</v>
      </c>
      <c r="N2392" s="18">
        <v>5.6</v>
      </c>
      <c r="O2392" s="19">
        <v>0.4</v>
      </c>
      <c r="P2392" s="14">
        <v>0.5125</v>
      </c>
      <c r="Q2392" s="20" t="str">
        <f>IF(AND(ISNUMBER(L2392),ISNUMBER(Y2392),Y2392&gt;0,X2392&lt;1),ROUND(L2392/(Y2392*(1-X2392))-1,4),"")</f>
        <v/>
      </c>
      <c r="R2392" s="12">
        <v>67.27</v>
      </c>
      <c r="S2392" s="13">
        <f>IF(AND(ISNUMBER(E2392),E2392&gt;0,ISNUMBER(F2392)),R2392*(F2392/E2392-1)*(1-'Start Here'!$B$16),0)</f>
        <v>5.243456249999995</v>
      </c>
      <c r="T2392" s="17">
        <f>IF(AND(M2392="Ready",OR(I2392="Approve proposed",AND(I2392="Use my price",AND(ISNUMBER(J2392),J2392&gt;0))),ISNUMBER(L2392),E2392&gt;0),R2392*(L2392/E2392-1)*(1-'Start Here'!$B$16),0)</f>
        <v>0</v>
      </c>
      <c r="U2392" t="str" s="6">
        <v>Currently hidden; do not activate automatically</v>
      </c>
      <c r="V2392" t="str" s="21">
        <v>No</v>
      </c>
      <c r="W2392" t="str" s="21">
        <v>No</v>
      </c>
      <c r="X2392" s="22">
        <v>0</v>
      </c>
      <c r="Y2392" s="18">
        <v>4</v>
      </c>
      <c r="AB2392" t="str" s="6">
        <v>2026-10-01 10:41:27 UTC</v>
      </c>
      <c r="AC2392" t="str" s="6">
        <v>Local Line cache</v>
      </c>
      <c r="AD2392" s="23">
        <v>890302</v>
      </c>
      <c r="AE2392" s="23">
        <v>629769</v>
      </c>
      <c r="AF2392" t="str" s="23">
        <v>890302:629769:guest</v>
      </c>
      <c r="AG2392" t="str" s="23">
        <v>No</v>
      </c>
      <c r="AH2392" t="str" s="23">
        <v>Yes</v>
      </c>
      <c r="AI2392" s="18">
        <v>44</v>
      </c>
    </row>
    <row r="2393" ht="32" customHeight="1">
      <c r="A2393" t="str" s="7">
        <v>Organically Grown Company</v>
      </c>
      <c r="B2393" t="str" s="7">
        <v>Blueberries</v>
      </c>
      <c r="C2393" t="str" s="7">
        <v>1 pint</v>
      </c>
      <c r="D2393" t="str" s="7">
        <v>SNAP</v>
      </c>
      <c r="E2393" s="12">
        <v>5.6</v>
      </c>
      <c r="F2393" s="13">
        <v>5.6</v>
      </c>
      <c r="G2393" s="13">
        <f>IF(AND(ISNUMBER(E2393),ISNUMBER(F2393)),F2393-E2393,"")</f>
        <v>0</v>
      </c>
      <c r="H2393" s="14">
        <f>IF(AND(ISNUMBER(E2393),E2393&gt;0,ISNUMBER(F2393)),F2393/E2393-1,"")</f>
        <v>0</v>
      </c>
      <c r="I2393" t="str" s="15">
        <v>Keep current</v>
      </c>
      <c r="J2393" s="16"/>
      <c r="K2393" t="str" s="15">
        <v/>
      </c>
      <c r="L2393" s="17">
        <f>IF(AC2393="Local catalog","",IF(AG2393="Yes",IF(ISNUMBER(E2393),E2393,""),IF(I2393="Keep current",IF(ISNUMBER(E2393),E2393,""),IF(AH2393&lt;&gt;"Yes","",IF(I2393="Approve proposed",F2393,IF(AND(I2393="Use my price",AND(ISNUMBER(J2393),J2393&gt;0)),J2393,""))))))</f>
        <v>5.6</v>
      </c>
      <c r="M2393" t="str" s="7">
        <f>IF(AND(AG2393="Yes",OR(I2393="Approve proposed",I2393="Use my price")),"CHECK: protected price kept current",IF(OR(I2393="Unreviewed",I2393=""),"Pending review",IF(I2393="Hold","On hold",IF(I2393="Keep current",IF(ISNUMBER(E2393),"Kept current","CHECK: no confirmed current price"),IF(AH2393&lt;&gt;"Yes","CHECK: source needs review",IF(AND(I2393="Use my price",NOT(AND(ISNUMBER(J2393),J2393&gt;0))),"CHECK: enter a price above zero",IF(NOT(OR(I2393="Approve proposed",I2393="Use my price")),"CHECK: choose a listed decision",IF(OR(NOT(ISNUMBER(L2393)),L2393&lt;=0,NOT(ISNUMBER(Y2393)),Y2393&lt;=0,X2393&gt;=1),"CHECK: price or base unavailable",IF(L2393/(Y2393*(1-X2393))-1&lt;0,"CHECK: price below local base","Ready")))))))))</f>
        <v>Kept current</v>
      </c>
      <c r="N2393" s="18">
        <v>5.6</v>
      </c>
      <c r="O2393" s="19">
        <v>0.4</v>
      </c>
      <c r="P2393" s="14">
        <v>0.4</v>
      </c>
      <c r="Q2393" s="20">
        <f>IF(AND(ISNUMBER(L2393),ISNUMBER(Y2393),Y2393&gt;0,X2393&lt;1),ROUND(L2393/(Y2393*(1-X2393))-1,4),"")</f>
        <v>0.4</v>
      </c>
      <c r="R2393" s="12">
        <v>0</v>
      </c>
      <c r="S2393" s="13">
        <f>IF(AND(ISNUMBER(E2393),E2393&gt;0,ISNUMBER(F2393)),R2393*(F2393/E2393-1)*(1-'Start Here'!$B$16),0)</f>
        <v>0</v>
      </c>
      <c r="T2393" s="17">
        <f>IF(AND(M2393="Ready",OR(I2393="Approve proposed",AND(I2393="Use my price",AND(ISNUMBER(J2393),J2393&gt;0))),ISNUMBER(L2393),E2393&gt;0),R2393*(L2393/E2393-1)*(1-'Start Here'!$B$16),0)</f>
        <v>0</v>
      </c>
      <c r="U2393" t="str" s="6">
        <v>SNAP: preserve existing selling price; Currently hidden; do not activate automatically</v>
      </c>
      <c r="V2393" t="str" s="21">
        <v>No</v>
      </c>
      <c r="W2393" t="str" s="21">
        <v>No</v>
      </c>
      <c r="X2393" s="22">
        <v>0</v>
      </c>
      <c r="Y2393" s="18">
        <v>4</v>
      </c>
      <c r="AB2393" t="str" s="6">
        <v>2026-10-01 10:41:27 UTC</v>
      </c>
      <c r="AC2393" t="str" s="6">
        <v>Local Line cache</v>
      </c>
      <c r="AD2393" s="23">
        <v>890302</v>
      </c>
      <c r="AE2393" s="23">
        <v>629769</v>
      </c>
      <c r="AF2393" t="str" s="23">
        <v>890302:629769:snap</v>
      </c>
      <c r="AG2393" t="str" s="23">
        <v>Yes</v>
      </c>
      <c r="AH2393" t="str" s="23">
        <v>Yes</v>
      </c>
      <c r="AI2393" s="18">
        <v>0</v>
      </c>
    </row>
    <row r="2394" ht="32" customHeight="1">
      <c r="A2394" t="str" s="7">
        <v>Organically Grown Company</v>
      </c>
      <c r="B2394" t="str" s="7">
        <v>Broccoli Rapini</v>
      </c>
      <c r="C2394" t="str" s="7">
        <v>bu</v>
      </c>
      <c r="D2394" t="str" s="7">
        <v>Herd Share Members</v>
      </c>
      <c r="E2394" s="12">
        <v>3.5</v>
      </c>
      <c r="F2394" s="13">
        <v>3.78</v>
      </c>
      <c r="G2394" s="13">
        <f>IF(AND(ISNUMBER(E2394),ISNUMBER(F2394)),F2394-E2394,"")</f>
        <v>0.28</v>
      </c>
      <c r="H2394" s="14">
        <f>IF(AND(ISNUMBER(E2394),E2394&gt;0,ISNUMBER(F2394)),F2394/E2394-1,"")</f>
        <v>0.07999999999999985</v>
      </c>
      <c r="I2394" t="str" s="15">
        <v>Unreviewed</v>
      </c>
      <c r="J2394" s="16"/>
      <c r="K2394" t="str" s="15">
        <v/>
      </c>
      <c r="L2394" s="17" t="str">
        <f>IF(AC2394="Local catalog","",IF(AG2394="Yes",IF(ISNUMBER(E2394),E2394,""),IF(I2394="Keep current",IF(ISNUMBER(E2394),E2394,""),IF(AH2394&lt;&gt;"Yes","",IF(I2394="Approve proposed",F2394,IF(AND(I2394="Use my price",AND(ISNUMBER(J2394),J2394&gt;0)),J2394,""))))))</f>
        <v/>
      </c>
      <c r="M2394" t="str" s="7">
        <f>IF(AND(AG2394="Yes",OR(I2394="Approve proposed",I2394="Use my price")),"CHECK: protected price kept current",IF(OR(I2394="Unreviewed",I2394=""),"Pending review",IF(I2394="Hold","On hold",IF(I2394="Keep current",IF(ISNUMBER(E2394),"Kept current","CHECK: no confirmed current price"),IF(AH2394&lt;&gt;"Yes","CHECK: source needs review",IF(AND(I2394="Use my price",NOT(AND(ISNUMBER(J2394),J2394&gt;0))),"CHECK: enter a price above zero",IF(NOT(OR(I2394="Approve proposed",I2394="Use my price")),"CHECK: choose a listed decision",IF(OR(NOT(ISNUMBER(L2394)),L2394&lt;=0,NOT(ISNUMBER(Y2394)),Y2394&lt;=0,X2394&gt;=1),"CHECK: price or base unavailable",IF(L2394/(Y2394*(1-X2394))-1&lt;0,"CHECK: price below local base","Ready")))))))))</f>
        <v>Pending review</v>
      </c>
      <c r="N2394" s="18">
        <v>3.5</v>
      </c>
      <c r="O2394" s="19">
        <v>0.4</v>
      </c>
      <c r="P2394" s="14">
        <v>0.512</v>
      </c>
      <c r="Q2394" s="20" t="str">
        <f>IF(AND(ISNUMBER(L2394),ISNUMBER(Y2394),Y2394&gt;0,X2394&lt;1),ROUND(L2394/(Y2394*(1-X2394))-1,4),"")</f>
        <v/>
      </c>
      <c r="R2394" s="12">
        <v>1113</v>
      </c>
      <c r="S2394" s="13">
        <f>IF(AND(ISNUMBER(E2394),E2394&gt;0,ISNUMBER(F2394)),R2394*(F2394/E2394-1)*(1-'Start Here'!$B$16),0)</f>
        <v>86.36879999999984</v>
      </c>
      <c r="T2394" s="17">
        <f>IF(AND(M2394="Ready",OR(I2394="Approve proposed",AND(I2394="Use my price",AND(ISNUMBER(J2394),J2394&gt;0))),ISNUMBER(L2394),E2394&gt;0),R2394*(L2394/E2394-1)*(1-'Start Here'!$B$16),0)</f>
        <v>0</v>
      </c>
      <c r="U2394" t="str" s="6">
        <v>Currently hidden; do not activate automatically</v>
      </c>
      <c r="V2394" t="str" s="21">
        <v>No</v>
      </c>
      <c r="W2394" t="str" s="21">
        <v>No</v>
      </c>
      <c r="X2394" s="22">
        <v>0</v>
      </c>
      <c r="Y2394" s="18">
        <v>2.5</v>
      </c>
      <c r="AB2394" t="str" s="6">
        <v>2026-10-01 10:41:27 UTC</v>
      </c>
      <c r="AC2394" t="str" s="6">
        <v>Local Line cache</v>
      </c>
      <c r="AD2394" s="23">
        <v>927368</v>
      </c>
      <c r="AE2394" s="23">
        <v>675355</v>
      </c>
      <c r="AF2394" t="str" s="23">
        <v>927368:675355:herdShare</v>
      </c>
      <c r="AG2394" t="str" s="23">
        <v>No</v>
      </c>
      <c r="AH2394" t="str" s="23">
        <v>Yes</v>
      </c>
      <c r="AI2394" s="18">
        <v>795</v>
      </c>
    </row>
    <row r="2395" ht="32" customHeight="1">
      <c r="A2395" t="str" s="7">
        <v>Organically Grown Company</v>
      </c>
      <c r="B2395" t="str" s="7">
        <v>Broccoli Rapini</v>
      </c>
      <c r="C2395" t="str" s="7">
        <v>bu</v>
      </c>
      <c r="D2395" t="str" s="7">
        <v>CSA Members</v>
      </c>
      <c r="E2395" s="12">
        <v>3.5</v>
      </c>
      <c r="F2395" s="13">
        <v>3.78</v>
      </c>
      <c r="G2395" s="13">
        <f>IF(AND(ISNUMBER(E2395),ISNUMBER(F2395)),F2395-E2395,"")</f>
        <v>0.28</v>
      </c>
      <c r="H2395" s="14">
        <f>IF(AND(ISNUMBER(E2395),E2395&gt;0,ISNUMBER(F2395)),F2395/E2395-1,"")</f>
        <v>0.07999999999999985</v>
      </c>
      <c r="I2395" t="str" s="15">
        <v>Unreviewed</v>
      </c>
      <c r="J2395" s="16"/>
      <c r="K2395" t="str" s="15">
        <v/>
      </c>
      <c r="L2395" s="17" t="str">
        <f>IF(AC2395="Local catalog","",IF(AG2395="Yes",IF(ISNUMBER(E2395),E2395,""),IF(I2395="Keep current",IF(ISNUMBER(E2395),E2395,""),IF(AH2395&lt;&gt;"Yes","",IF(I2395="Approve proposed",F2395,IF(AND(I2395="Use my price",AND(ISNUMBER(J2395),J2395&gt;0)),J2395,""))))))</f>
        <v/>
      </c>
      <c r="M2395" t="str" s="7">
        <f>IF(AND(AG2395="Yes",OR(I2395="Approve proposed",I2395="Use my price")),"CHECK: protected price kept current",IF(OR(I2395="Unreviewed",I2395=""),"Pending review",IF(I2395="Hold","On hold",IF(I2395="Keep current",IF(ISNUMBER(E2395),"Kept current","CHECK: no confirmed current price"),IF(AH2395&lt;&gt;"Yes","CHECK: source needs review",IF(AND(I2395="Use my price",NOT(AND(ISNUMBER(J2395),J2395&gt;0))),"CHECK: enter a price above zero",IF(NOT(OR(I2395="Approve proposed",I2395="Use my price")),"CHECK: choose a listed decision",IF(OR(NOT(ISNUMBER(L2395)),L2395&lt;=0,NOT(ISNUMBER(Y2395)),Y2395&lt;=0,X2395&gt;=1),"CHECK: price or base unavailable",IF(L2395/(Y2395*(1-X2395))-1&lt;0,"CHECK: price below local base","Ready")))))))))</f>
        <v>Pending review</v>
      </c>
      <c r="N2395" s="18">
        <v>3.5</v>
      </c>
      <c r="O2395" s="19">
        <v>0.4</v>
      </c>
      <c r="P2395" s="14">
        <v>0.512</v>
      </c>
      <c r="Q2395" s="20" t="str">
        <f>IF(AND(ISNUMBER(L2395),ISNUMBER(Y2395),Y2395&gt;0,X2395&lt;1),ROUND(L2395/(Y2395*(1-X2395))-1,4),"")</f>
        <v/>
      </c>
      <c r="R2395" s="12">
        <v>346.5</v>
      </c>
      <c r="S2395" s="13">
        <f>IF(AND(ISNUMBER(E2395),E2395&gt;0,ISNUMBER(F2395)),R2395*(F2395/E2395-1)*(1-'Start Here'!$B$16),0)</f>
        <v>26.88839999999995</v>
      </c>
      <c r="T2395" s="17">
        <f>IF(AND(M2395="Ready",OR(I2395="Approve proposed",AND(I2395="Use my price",AND(ISNUMBER(J2395),J2395&gt;0))),ISNUMBER(L2395),E2395&gt;0),R2395*(L2395/E2395-1)*(1-'Start Here'!$B$16),0)</f>
        <v>0</v>
      </c>
      <c r="U2395" t="str" s="6">
        <v>Currently hidden; do not activate automatically</v>
      </c>
      <c r="V2395" t="str" s="21">
        <v>No</v>
      </c>
      <c r="W2395" t="str" s="21">
        <v>No</v>
      </c>
      <c r="X2395" s="22">
        <v>0</v>
      </c>
      <c r="Y2395" s="18">
        <v>2.5</v>
      </c>
      <c r="AB2395" t="str" s="6">
        <v>2026-10-01 10:41:27 UTC</v>
      </c>
      <c r="AC2395" t="str" s="6">
        <v>Local Line cache</v>
      </c>
      <c r="AD2395" s="23">
        <v>927368</v>
      </c>
      <c r="AE2395" s="23">
        <v>675355</v>
      </c>
      <c r="AF2395" t="str" s="23">
        <v>927368:675355:member</v>
      </c>
      <c r="AG2395" t="str" s="23">
        <v>No</v>
      </c>
      <c r="AH2395" t="str" s="23">
        <v>Yes</v>
      </c>
      <c r="AI2395" s="18">
        <v>247.5</v>
      </c>
    </row>
    <row r="2396" ht="32" customHeight="1">
      <c r="A2396" t="str" s="7">
        <v>Organically Grown Company</v>
      </c>
      <c r="B2396" t="str" s="7">
        <v>Broccoli Rapini</v>
      </c>
      <c r="C2396" t="str" s="7">
        <v>bu</v>
      </c>
      <c r="D2396" t="str" s="7">
        <v>Guest Basket</v>
      </c>
      <c r="E2396" s="12">
        <v>3.5</v>
      </c>
      <c r="F2396" s="13">
        <v>3.78</v>
      </c>
      <c r="G2396" s="13">
        <f>IF(AND(ISNUMBER(E2396),ISNUMBER(F2396)),F2396-E2396,"")</f>
        <v>0.28</v>
      </c>
      <c r="H2396" s="14">
        <f>IF(AND(ISNUMBER(E2396),E2396&gt;0,ISNUMBER(F2396)),F2396/E2396-1,"")</f>
        <v>0.07999999999999985</v>
      </c>
      <c r="I2396" t="str" s="15">
        <v>Unreviewed</v>
      </c>
      <c r="J2396" s="16"/>
      <c r="K2396" t="str" s="15">
        <v/>
      </c>
      <c r="L2396" s="17" t="str">
        <f>IF(AC2396="Local catalog","",IF(AG2396="Yes",IF(ISNUMBER(E2396),E2396,""),IF(I2396="Keep current",IF(ISNUMBER(E2396),E2396,""),IF(AH2396&lt;&gt;"Yes","",IF(I2396="Approve proposed",F2396,IF(AND(I2396="Use my price",AND(ISNUMBER(J2396),J2396&gt;0)),J2396,""))))))</f>
        <v/>
      </c>
      <c r="M2396" t="str" s="7">
        <f>IF(AND(AG2396="Yes",OR(I2396="Approve proposed",I2396="Use my price")),"CHECK: protected price kept current",IF(OR(I2396="Unreviewed",I2396=""),"Pending review",IF(I2396="Hold","On hold",IF(I2396="Keep current",IF(ISNUMBER(E2396),"Kept current","CHECK: no confirmed current price"),IF(AH2396&lt;&gt;"Yes","CHECK: source needs review",IF(AND(I2396="Use my price",NOT(AND(ISNUMBER(J2396),J2396&gt;0))),"CHECK: enter a price above zero",IF(NOT(OR(I2396="Approve proposed",I2396="Use my price")),"CHECK: choose a listed decision",IF(OR(NOT(ISNUMBER(L2396)),L2396&lt;=0,NOT(ISNUMBER(Y2396)),Y2396&lt;=0,X2396&gt;=1),"CHECK: price or base unavailable",IF(L2396/(Y2396*(1-X2396))-1&lt;0,"CHECK: price below local base","Ready")))))))))</f>
        <v>Pending review</v>
      </c>
      <c r="N2396" s="18">
        <v>3.5</v>
      </c>
      <c r="O2396" s="19">
        <v>0.4</v>
      </c>
      <c r="P2396" s="14">
        <v>0.512</v>
      </c>
      <c r="Q2396" s="20" t="str">
        <f>IF(AND(ISNUMBER(L2396),ISNUMBER(Y2396),Y2396&gt;0,X2396&lt;1),ROUND(L2396/(Y2396*(1-X2396))-1,4),"")</f>
        <v/>
      </c>
      <c r="R2396" s="12">
        <v>76.08</v>
      </c>
      <c r="S2396" s="13">
        <f>IF(AND(ISNUMBER(E2396),E2396&gt;0,ISNUMBER(F2396)),R2396*(F2396/E2396-1)*(1-'Start Here'!$B$16),0)</f>
        <v>5.903807999999989</v>
      </c>
      <c r="T2396" s="17">
        <f>IF(AND(M2396="Ready",OR(I2396="Approve proposed",AND(I2396="Use my price",AND(ISNUMBER(J2396),J2396&gt;0))),ISNUMBER(L2396),E2396&gt;0),R2396*(L2396/E2396-1)*(1-'Start Here'!$B$16),0)</f>
        <v>0</v>
      </c>
      <c r="U2396" t="str" s="6">
        <v>Currently hidden; do not activate automatically</v>
      </c>
      <c r="V2396" t="str" s="21">
        <v>No</v>
      </c>
      <c r="W2396" t="str" s="21">
        <v>No</v>
      </c>
      <c r="X2396" s="22">
        <v>0</v>
      </c>
      <c r="Y2396" s="18">
        <v>2.5</v>
      </c>
      <c r="AB2396" t="str" s="6">
        <v>2026-10-01 10:41:27 UTC</v>
      </c>
      <c r="AC2396" t="str" s="6">
        <v>Local Line cache</v>
      </c>
      <c r="AD2396" s="23">
        <v>927368</v>
      </c>
      <c r="AE2396" s="23">
        <v>675355</v>
      </c>
      <c r="AF2396" t="str" s="23">
        <v>927368:675355:guest</v>
      </c>
      <c r="AG2396" t="str" s="23">
        <v>No</v>
      </c>
      <c r="AH2396" t="str" s="23">
        <v>Yes</v>
      </c>
      <c r="AI2396" s="18">
        <v>50</v>
      </c>
    </row>
    <row r="2397" ht="32" customHeight="1">
      <c r="A2397" t="str" s="7">
        <v>Organically Grown Company</v>
      </c>
      <c r="B2397" t="str" s="7">
        <v>Broccoli Rapini</v>
      </c>
      <c r="C2397" t="str" s="7">
        <v>bu</v>
      </c>
      <c r="D2397" t="str" s="7">
        <v>SNAP</v>
      </c>
      <c r="E2397" s="12">
        <v>3.5</v>
      </c>
      <c r="F2397" s="13">
        <v>3.5</v>
      </c>
      <c r="G2397" s="13">
        <f>IF(AND(ISNUMBER(E2397),ISNUMBER(F2397)),F2397-E2397,"")</f>
        <v>0</v>
      </c>
      <c r="H2397" s="14">
        <f>IF(AND(ISNUMBER(E2397),E2397&gt;0,ISNUMBER(F2397)),F2397/E2397-1,"")</f>
        <v>0</v>
      </c>
      <c r="I2397" t="str" s="15">
        <v>Keep current</v>
      </c>
      <c r="J2397" s="16"/>
      <c r="K2397" t="str" s="15">
        <v/>
      </c>
      <c r="L2397" s="17">
        <f>IF(AC2397="Local catalog","",IF(AG2397="Yes",IF(ISNUMBER(E2397),E2397,""),IF(I2397="Keep current",IF(ISNUMBER(E2397),E2397,""),IF(AH2397&lt;&gt;"Yes","",IF(I2397="Approve proposed",F2397,IF(AND(I2397="Use my price",AND(ISNUMBER(J2397),J2397&gt;0)),J2397,""))))))</f>
        <v>3.5</v>
      </c>
      <c r="M2397" t="str" s="7">
        <f>IF(AND(AG2397="Yes",OR(I2397="Approve proposed",I2397="Use my price")),"CHECK: protected price kept current",IF(OR(I2397="Unreviewed",I2397=""),"Pending review",IF(I2397="Hold","On hold",IF(I2397="Keep current",IF(ISNUMBER(E2397),"Kept current","CHECK: no confirmed current price"),IF(AH2397&lt;&gt;"Yes","CHECK: source needs review",IF(AND(I2397="Use my price",NOT(AND(ISNUMBER(J2397),J2397&gt;0))),"CHECK: enter a price above zero",IF(NOT(OR(I2397="Approve proposed",I2397="Use my price")),"CHECK: choose a listed decision",IF(OR(NOT(ISNUMBER(L2397)),L2397&lt;=0,NOT(ISNUMBER(Y2397)),Y2397&lt;=0,X2397&gt;=1),"CHECK: price or base unavailable",IF(L2397/(Y2397*(1-X2397))-1&lt;0,"CHECK: price below local base","Ready")))))))))</f>
        <v>Kept current</v>
      </c>
      <c r="N2397" s="18">
        <v>3.5</v>
      </c>
      <c r="O2397" s="19">
        <v>0.4</v>
      </c>
      <c r="P2397" s="14">
        <v>0.4</v>
      </c>
      <c r="Q2397" s="20">
        <f>IF(AND(ISNUMBER(L2397),ISNUMBER(Y2397),Y2397&gt;0,X2397&lt;1),ROUND(L2397/(Y2397*(1-X2397))-1,4),"")</f>
        <v>0.4</v>
      </c>
      <c r="R2397" s="12">
        <v>0</v>
      </c>
      <c r="S2397" s="13">
        <f>IF(AND(ISNUMBER(E2397),E2397&gt;0,ISNUMBER(F2397)),R2397*(F2397/E2397-1)*(1-'Start Here'!$B$16),0)</f>
        <v>0</v>
      </c>
      <c r="T2397" s="17">
        <f>IF(AND(M2397="Ready",OR(I2397="Approve proposed",AND(I2397="Use my price",AND(ISNUMBER(J2397),J2397&gt;0))),ISNUMBER(L2397),E2397&gt;0),R2397*(L2397/E2397-1)*(1-'Start Here'!$B$16),0)</f>
        <v>0</v>
      </c>
      <c r="U2397" t="str" s="6">
        <v>SNAP: preserve existing selling price; Currently hidden; do not activate automatically</v>
      </c>
      <c r="V2397" t="str" s="21">
        <v>No</v>
      </c>
      <c r="W2397" t="str" s="21">
        <v>No</v>
      </c>
      <c r="X2397" s="22">
        <v>0</v>
      </c>
      <c r="Y2397" s="18">
        <v>2.5</v>
      </c>
      <c r="AB2397" t="str" s="6">
        <v>2026-10-01 10:41:27 UTC</v>
      </c>
      <c r="AC2397" t="str" s="6">
        <v>Local Line cache</v>
      </c>
      <c r="AD2397" s="23">
        <v>927368</v>
      </c>
      <c r="AE2397" s="23">
        <v>675355</v>
      </c>
      <c r="AF2397" t="str" s="23">
        <v>927368:675355:snap</v>
      </c>
      <c r="AG2397" t="str" s="23">
        <v>Yes</v>
      </c>
      <c r="AH2397" t="str" s="23">
        <v>Yes</v>
      </c>
      <c r="AI2397" s="18">
        <v>0</v>
      </c>
    </row>
    <row r="2398" ht="32" customHeight="1">
      <c r="A2398" t="str" s="7">
        <v>Organically Grown Company</v>
      </c>
      <c r="B2398" t="str" s="7">
        <v>Calcot Onion Bunch</v>
      </c>
      <c r="C2398" t="str" s="7">
        <v>bu</v>
      </c>
      <c r="D2398" t="str" s="7">
        <v>Herd Share Members</v>
      </c>
      <c r="E2398" s="12">
        <v>4.24</v>
      </c>
      <c r="F2398" s="13">
        <v>4.58</v>
      </c>
      <c r="G2398" s="13">
        <f>IF(AND(ISNUMBER(E2398),ISNUMBER(F2398)),F2398-E2398,"")</f>
        <v>0.34</v>
      </c>
      <c r="H2398" s="14">
        <f>IF(AND(ISNUMBER(E2398),E2398&gt;0,ISNUMBER(F2398)),F2398/E2398-1,"")</f>
        <v>0.08018867924528306</v>
      </c>
      <c r="I2398" t="str" s="15">
        <v>Unreviewed</v>
      </c>
      <c r="J2398" s="16"/>
      <c r="K2398" t="str" s="15">
        <v/>
      </c>
      <c r="L2398" s="17" t="str">
        <f>IF(AC2398="Local catalog","",IF(AG2398="Yes",IF(ISNUMBER(E2398),E2398,""),IF(I2398="Keep current",IF(ISNUMBER(E2398),E2398,""),IF(AH2398&lt;&gt;"Yes","",IF(I2398="Approve proposed",F2398,IF(AND(I2398="Use my price",AND(ISNUMBER(J2398),J2398&gt;0)),J2398,""))))))</f>
        <v/>
      </c>
      <c r="M2398" t="str" s="7">
        <f>IF(AND(AG2398="Yes",OR(I2398="Approve proposed",I2398="Use my price")),"CHECK: protected price kept current",IF(OR(I2398="Unreviewed",I2398=""),"Pending review",IF(I2398="Hold","On hold",IF(I2398="Keep current",IF(ISNUMBER(E2398),"Kept current","CHECK: no confirmed current price"),IF(AH2398&lt;&gt;"Yes","CHECK: source needs review",IF(AND(I2398="Use my price",NOT(AND(ISNUMBER(J2398),J2398&gt;0))),"CHECK: enter a price above zero",IF(NOT(OR(I2398="Approve proposed",I2398="Use my price")),"CHECK: choose a listed decision",IF(OR(NOT(ISNUMBER(L2398)),L2398&lt;=0,NOT(ISNUMBER(Y2398)),Y2398&lt;=0,X2398&gt;=1),"CHECK: price or base unavailable",IF(L2398/(Y2398*(1-X2398))-1&lt;0,"CHECK: price below local base","Ready")))))))))</f>
        <v>Pending review</v>
      </c>
      <c r="N2398" s="18">
        <v>4.24</v>
      </c>
      <c r="O2398" s="19">
        <v>0.4</v>
      </c>
      <c r="P2398" s="14">
        <v>0.5116</v>
      </c>
      <c r="Q2398" s="20" t="str">
        <f>IF(AND(ISNUMBER(L2398),ISNUMBER(Y2398),Y2398&gt;0,X2398&lt;1),ROUND(L2398/(Y2398*(1-X2398))-1,4),"")</f>
        <v/>
      </c>
      <c r="R2398" s="12">
        <v>483.36</v>
      </c>
      <c r="S2398" s="13">
        <f>IF(AND(ISNUMBER(E2398),E2398&gt;0,ISNUMBER(F2398)),R2398*(F2398/E2398-1)*(1-'Start Here'!$B$16),0)</f>
        <v>37.597200000000015</v>
      </c>
      <c r="T2398" s="17">
        <f>IF(AND(M2398="Ready",OR(I2398="Approve proposed",AND(I2398="Use my price",AND(ISNUMBER(J2398),J2398&gt;0))),ISNUMBER(L2398),E2398&gt;0),R2398*(L2398/E2398-1)*(1-'Start Here'!$B$16),0)</f>
        <v>0</v>
      </c>
      <c r="U2398" t="str" s="6">
        <v>Currently hidden; do not activate automatically</v>
      </c>
      <c r="V2398" t="str" s="21">
        <v>No</v>
      </c>
      <c r="W2398" t="str" s="21">
        <v>No</v>
      </c>
      <c r="X2398" s="22">
        <v>0</v>
      </c>
      <c r="Y2398" s="18">
        <v>3.03</v>
      </c>
      <c r="AB2398" t="str" s="6">
        <v>2026-10-01 10:41:27 UTC</v>
      </c>
      <c r="AC2398" t="str" s="6">
        <v>Local Line cache</v>
      </c>
      <c r="AD2398" s="23">
        <v>1058761</v>
      </c>
      <c r="AE2398" s="23">
        <v>865053</v>
      </c>
      <c r="AF2398" t="str" s="23">
        <v>1058761:865053:herdShare</v>
      </c>
      <c r="AG2398" t="str" s="23">
        <v>No</v>
      </c>
      <c r="AH2398" t="str" s="23">
        <v>Yes</v>
      </c>
      <c r="AI2398" s="18">
        <v>345.42</v>
      </c>
    </row>
    <row r="2399" ht="32" customHeight="1">
      <c r="A2399" t="str" s="7">
        <v>Organically Grown Company</v>
      </c>
      <c r="B2399" t="str" s="7">
        <v>Calcot Onion Bunch</v>
      </c>
      <c r="C2399" t="str" s="7">
        <v>bu</v>
      </c>
      <c r="D2399" t="str" s="7">
        <v>CSA Members</v>
      </c>
      <c r="E2399" s="12">
        <v>4.24</v>
      </c>
      <c r="F2399" s="13">
        <v>4.58</v>
      </c>
      <c r="G2399" s="13">
        <f>IF(AND(ISNUMBER(E2399),ISNUMBER(F2399)),F2399-E2399,"")</f>
        <v>0.34</v>
      </c>
      <c r="H2399" s="14">
        <f>IF(AND(ISNUMBER(E2399),E2399&gt;0,ISNUMBER(F2399)),F2399/E2399-1,"")</f>
        <v>0.08018867924528306</v>
      </c>
      <c r="I2399" t="str" s="15">
        <v>Unreviewed</v>
      </c>
      <c r="J2399" s="16"/>
      <c r="K2399" t="str" s="15">
        <v/>
      </c>
      <c r="L2399" s="17" t="str">
        <f>IF(AC2399="Local catalog","",IF(AG2399="Yes",IF(ISNUMBER(E2399),E2399,""),IF(I2399="Keep current",IF(ISNUMBER(E2399),E2399,""),IF(AH2399&lt;&gt;"Yes","",IF(I2399="Approve proposed",F2399,IF(AND(I2399="Use my price",AND(ISNUMBER(J2399),J2399&gt;0)),J2399,""))))))</f>
        <v/>
      </c>
      <c r="M2399" t="str" s="7">
        <f>IF(AND(AG2399="Yes",OR(I2399="Approve proposed",I2399="Use my price")),"CHECK: protected price kept current",IF(OR(I2399="Unreviewed",I2399=""),"Pending review",IF(I2399="Hold","On hold",IF(I2399="Keep current",IF(ISNUMBER(E2399),"Kept current","CHECK: no confirmed current price"),IF(AH2399&lt;&gt;"Yes","CHECK: source needs review",IF(AND(I2399="Use my price",NOT(AND(ISNUMBER(J2399),J2399&gt;0))),"CHECK: enter a price above zero",IF(NOT(OR(I2399="Approve proposed",I2399="Use my price")),"CHECK: choose a listed decision",IF(OR(NOT(ISNUMBER(L2399)),L2399&lt;=0,NOT(ISNUMBER(Y2399)),Y2399&lt;=0,X2399&gt;=1),"CHECK: price or base unavailable",IF(L2399/(Y2399*(1-X2399))-1&lt;0,"CHECK: price below local base","Ready")))))))))</f>
        <v>Pending review</v>
      </c>
      <c r="N2399" s="18">
        <v>4.24</v>
      </c>
      <c r="O2399" s="19">
        <v>0.4</v>
      </c>
      <c r="P2399" s="14">
        <v>0.5116</v>
      </c>
      <c r="Q2399" s="20" t="str">
        <f>IF(AND(ISNUMBER(L2399),ISNUMBER(Y2399),Y2399&gt;0,X2399&lt;1),ROUND(L2399/(Y2399*(1-X2399))-1,4),"")</f>
        <v/>
      </c>
      <c r="R2399" s="12">
        <v>50.88</v>
      </c>
      <c r="S2399" s="13">
        <f>IF(AND(ISNUMBER(E2399),E2399&gt;0,ISNUMBER(F2399)),R2399*(F2399/E2399-1)*(1-'Start Here'!$B$16),0)</f>
        <v>3.9576000000000016</v>
      </c>
      <c r="T2399" s="17">
        <f>IF(AND(M2399="Ready",OR(I2399="Approve proposed",AND(I2399="Use my price",AND(ISNUMBER(J2399),J2399&gt;0))),ISNUMBER(L2399),E2399&gt;0),R2399*(L2399/E2399-1)*(1-'Start Here'!$B$16),0)</f>
        <v>0</v>
      </c>
      <c r="U2399" t="str" s="6">
        <v>Currently hidden; do not activate automatically</v>
      </c>
      <c r="V2399" t="str" s="21">
        <v>No</v>
      </c>
      <c r="W2399" t="str" s="21">
        <v>No</v>
      </c>
      <c r="X2399" s="22">
        <v>0</v>
      </c>
      <c r="Y2399" s="18">
        <v>3.03</v>
      </c>
      <c r="AB2399" t="str" s="6">
        <v>2026-10-01 10:41:27 UTC</v>
      </c>
      <c r="AC2399" t="str" s="6">
        <v>Local Line cache</v>
      </c>
      <c r="AD2399" s="23">
        <v>1058761</v>
      </c>
      <c r="AE2399" s="23">
        <v>865053</v>
      </c>
      <c r="AF2399" t="str" s="23">
        <v>1058761:865053:member</v>
      </c>
      <c r="AG2399" t="str" s="23">
        <v>No</v>
      </c>
      <c r="AH2399" t="str" s="23">
        <v>Yes</v>
      </c>
      <c r="AI2399" s="18">
        <v>36.36</v>
      </c>
    </row>
    <row r="2400" ht="32" customHeight="1">
      <c r="A2400" t="str" s="7">
        <v>Organically Grown Company</v>
      </c>
      <c r="B2400" t="str" s="7">
        <v>Calcot Onion Bunch</v>
      </c>
      <c r="C2400" t="str" s="7">
        <v>bu</v>
      </c>
      <c r="D2400" t="str" s="7">
        <v>Guest Basket</v>
      </c>
      <c r="E2400" s="12">
        <v>4.24</v>
      </c>
      <c r="F2400" s="13">
        <v>4.58</v>
      </c>
      <c r="G2400" s="13">
        <f>IF(AND(ISNUMBER(E2400),ISNUMBER(F2400)),F2400-E2400,"")</f>
        <v>0.34</v>
      </c>
      <c r="H2400" s="14">
        <f>IF(AND(ISNUMBER(E2400),E2400&gt;0,ISNUMBER(F2400)),F2400/E2400-1,"")</f>
        <v>0.08018867924528306</v>
      </c>
      <c r="I2400" t="str" s="15">
        <v>Unreviewed</v>
      </c>
      <c r="J2400" s="16"/>
      <c r="K2400" t="str" s="15">
        <v/>
      </c>
      <c r="L2400" s="17" t="str">
        <f>IF(AC2400="Local catalog","",IF(AG2400="Yes",IF(ISNUMBER(E2400),E2400,""),IF(I2400="Keep current",IF(ISNUMBER(E2400),E2400,""),IF(AH2400&lt;&gt;"Yes","",IF(I2400="Approve proposed",F2400,IF(AND(I2400="Use my price",AND(ISNUMBER(J2400),J2400&gt;0)),J2400,""))))))</f>
        <v/>
      </c>
      <c r="M2400" t="str" s="7">
        <f>IF(AND(AG2400="Yes",OR(I2400="Approve proposed",I2400="Use my price")),"CHECK: protected price kept current",IF(OR(I2400="Unreviewed",I2400=""),"Pending review",IF(I2400="Hold","On hold",IF(I2400="Keep current",IF(ISNUMBER(E2400),"Kept current","CHECK: no confirmed current price"),IF(AH2400&lt;&gt;"Yes","CHECK: source needs review",IF(AND(I2400="Use my price",NOT(AND(ISNUMBER(J2400),J2400&gt;0))),"CHECK: enter a price above zero",IF(NOT(OR(I2400="Approve proposed",I2400="Use my price")),"CHECK: choose a listed decision",IF(OR(NOT(ISNUMBER(L2400)),L2400&lt;=0,NOT(ISNUMBER(Y2400)),Y2400&lt;=0,X2400&gt;=1),"CHECK: price or base unavailable",IF(L2400/(Y2400*(1-X2400))-1&lt;0,"CHECK: price below local base","Ready")))))))))</f>
        <v>Pending review</v>
      </c>
      <c r="N2400" s="18">
        <v>4.24</v>
      </c>
      <c r="O2400" s="19">
        <v>0.4</v>
      </c>
      <c r="P2400" s="14">
        <v>0.5116</v>
      </c>
      <c r="Q2400" s="20" t="str">
        <f>IF(AND(ISNUMBER(L2400),ISNUMBER(Y2400),Y2400&gt;0,X2400&lt;1),ROUND(L2400/(Y2400*(1-X2400))-1,4),"")</f>
        <v/>
      </c>
      <c r="R2400" s="12">
        <v>51.800000000000004</v>
      </c>
      <c r="S2400" s="13">
        <f>IF(AND(ISNUMBER(E2400),E2400&gt;0,ISNUMBER(F2400)),R2400*(F2400/E2400-1)*(1-'Start Here'!$B$16),0)</f>
        <v>4.029160377358493</v>
      </c>
      <c r="T2400" s="17">
        <f>IF(AND(M2400="Ready",OR(I2400="Approve proposed",AND(I2400="Use my price",AND(ISNUMBER(J2400),J2400&gt;0))),ISNUMBER(L2400),E2400&gt;0),R2400*(L2400/E2400-1)*(1-'Start Here'!$B$16),0)</f>
        <v>0</v>
      </c>
      <c r="U2400" t="str" s="6">
        <v>Currently hidden; do not activate automatically</v>
      </c>
      <c r="V2400" t="str" s="21">
        <v>No</v>
      </c>
      <c r="W2400" t="str" s="21">
        <v>No</v>
      </c>
      <c r="X2400" s="22">
        <v>0</v>
      </c>
      <c r="Y2400" s="18">
        <v>3.03</v>
      </c>
      <c r="AB2400" t="str" s="6">
        <v>2026-10-01 10:41:27 UTC</v>
      </c>
      <c r="AC2400" t="str" s="6">
        <v>Local Line cache</v>
      </c>
      <c r="AD2400" s="23">
        <v>1058761</v>
      </c>
      <c r="AE2400" s="23">
        <v>865053</v>
      </c>
      <c r="AF2400" t="str" s="23">
        <v>1058761:865053:guest</v>
      </c>
      <c r="AG2400" t="str" s="23">
        <v>No</v>
      </c>
      <c r="AH2400" t="str" s="23">
        <v>Yes</v>
      </c>
      <c r="AI2400" s="18">
        <v>36.36</v>
      </c>
    </row>
    <row r="2401" ht="32" customHeight="1">
      <c r="A2401" t="str" s="7">
        <v>Organically Grown Company</v>
      </c>
      <c r="B2401" t="str" s="7">
        <v>Calcot Onion Bunch</v>
      </c>
      <c r="C2401" t="str" s="7">
        <v>bu</v>
      </c>
      <c r="D2401" t="str" s="7">
        <v>SNAP</v>
      </c>
      <c r="E2401" s="12">
        <v>4.24</v>
      </c>
      <c r="F2401" s="13">
        <v>4.24</v>
      </c>
      <c r="G2401" s="13">
        <f>IF(AND(ISNUMBER(E2401),ISNUMBER(F2401)),F2401-E2401,"")</f>
        <v>0</v>
      </c>
      <c r="H2401" s="14">
        <f>IF(AND(ISNUMBER(E2401),E2401&gt;0,ISNUMBER(F2401)),F2401/E2401-1,"")</f>
        <v>0</v>
      </c>
      <c r="I2401" t="str" s="15">
        <v>Keep current</v>
      </c>
      <c r="J2401" s="16"/>
      <c r="K2401" t="str" s="15">
        <v/>
      </c>
      <c r="L2401" s="17">
        <f>IF(AC2401="Local catalog","",IF(AG2401="Yes",IF(ISNUMBER(E2401),E2401,""),IF(I2401="Keep current",IF(ISNUMBER(E2401),E2401,""),IF(AH2401&lt;&gt;"Yes","",IF(I2401="Approve proposed",F2401,IF(AND(I2401="Use my price",AND(ISNUMBER(J2401),J2401&gt;0)),J2401,""))))))</f>
        <v>4.24</v>
      </c>
      <c r="M2401" t="str" s="7">
        <f>IF(AND(AG2401="Yes",OR(I2401="Approve proposed",I2401="Use my price")),"CHECK: protected price kept current",IF(OR(I2401="Unreviewed",I2401=""),"Pending review",IF(I2401="Hold","On hold",IF(I2401="Keep current",IF(ISNUMBER(E2401),"Kept current","CHECK: no confirmed current price"),IF(AH2401&lt;&gt;"Yes","CHECK: source needs review",IF(AND(I2401="Use my price",NOT(AND(ISNUMBER(J2401),J2401&gt;0))),"CHECK: enter a price above zero",IF(NOT(OR(I2401="Approve proposed",I2401="Use my price")),"CHECK: choose a listed decision",IF(OR(NOT(ISNUMBER(L2401)),L2401&lt;=0,NOT(ISNUMBER(Y2401)),Y2401&lt;=0,X2401&gt;=1),"CHECK: price or base unavailable",IF(L2401/(Y2401*(1-X2401))-1&lt;0,"CHECK: price below local base","Ready")))))))))</f>
        <v>Kept current</v>
      </c>
      <c r="N2401" s="18">
        <v>4.24</v>
      </c>
      <c r="O2401" s="19">
        <v>0.4</v>
      </c>
      <c r="P2401" s="14">
        <v>0.3993</v>
      </c>
      <c r="Q2401" s="20">
        <f>IF(AND(ISNUMBER(L2401),ISNUMBER(Y2401),Y2401&gt;0,X2401&lt;1),ROUND(L2401/(Y2401*(1-X2401))-1,4),"")</f>
        <v>0.3993</v>
      </c>
      <c r="R2401" s="12">
        <v>0</v>
      </c>
      <c r="S2401" s="13">
        <f>IF(AND(ISNUMBER(E2401),E2401&gt;0,ISNUMBER(F2401)),R2401*(F2401/E2401-1)*(1-'Start Here'!$B$16),0)</f>
        <v>0</v>
      </c>
      <c r="T2401" s="17">
        <f>IF(AND(M2401="Ready",OR(I2401="Approve proposed",AND(I2401="Use my price",AND(ISNUMBER(J2401),J2401&gt;0))),ISNUMBER(L2401),E2401&gt;0),R2401*(L2401/E2401-1)*(1-'Start Here'!$B$16),0)</f>
        <v>0</v>
      </c>
      <c r="U2401" t="str" s="6">
        <v>SNAP: preserve existing selling price; Currently hidden; do not activate automatically</v>
      </c>
      <c r="V2401" t="str" s="21">
        <v>No</v>
      </c>
      <c r="W2401" t="str" s="21">
        <v>No</v>
      </c>
      <c r="X2401" s="22">
        <v>0</v>
      </c>
      <c r="Y2401" s="18">
        <v>3.03</v>
      </c>
      <c r="AB2401" t="str" s="6">
        <v>2026-10-01 10:41:27 UTC</v>
      </c>
      <c r="AC2401" t="str" s="6">
        <v>Local Line cache</v>
      </c>
      <c r="AD2401" s="23">
        <v>1058761</v>
      </c>
      <c r="AE2401" s="23">
        <v>865053</v>
      </c>
      <c r="AF2401" t="str" s="23">
        <v>1058761:865053:snap</v>
      </c>
      <c r="AG2401" t="str" s="23">
        <v>Yes</v>
      </c>
      <c r="AH2401" t="str" s="23">
        <v>Yes</v>
      </c>
      <c r="AI2401" s="18">
        <v>0</v>
      </c>
    </row>
    <row r="2402" ht="32" customHeight="1">
      <c r="A2402" t="str" s="7">
        <v>Organically Grown Company</v>
      </c>
      <c r="B2402" t="str" s="7">
        <v>Celeriac</v>
      </c>
      <c r="C2402" t="str" s="7">
        <v>1 lb</v>
      </c>
      <c r="D2402" t="str" s="7">
        <v>Herd Share Members</v>
      </c>
      <c r="E2402" s="12">
        <v>2.52</v>
      </c>
      <c r="F2402" s="13">
        <v>2.72</v>
      </c>
      <c r="G2402" s="13">
        <f>IF(AND(ISNUMBER(E2402),ISNUMBER(F2402)),F2402-E2402,"")</f>
        <v>0.2</v>
      </c>
      <c r="H2402" s="14">
        <f>IF(AND(ISNUMBER(E2402),E2402&gt;0,ISNUMBER(F2402)),F2402/E2402-1,"")</f>
        <v>0.07936507936507953</v>
      </c>
      <c r="I2402" t="str" s="15">
        <v>Unreviewed</v>
      </c>
      <c r="J2402" s="16"/>
      <c r="K2402" t="str" s="15">
        <v/>
      </c>
      <c r="L2402" s="17" t="str">
        <f>IF(AC2402="Local catalog","",IF(AG2402="Yes",IF(ISNUMBER(E2402),E2402,""),IF(I2402="Keep current",IF(ISNUMBER(E2402),E2402,""),IF(AH2402&lt;&gt;"Yes","",IF(I2402="Approve proposed",F2402,IF(AND(I2402="Use my price",AND(ISNUMBER(J2402),J2402&gt;0)),J2402,""))))))</f>
        <v/>
      </c>
      <c r="M2402" t="str" s="7">
        <f>IF(AND(AG2402="Yes",OR(I2402="Approve proposed",I2402="Use my price")),"CHECK: protected price kept current",IF(OR(I2402="Unreviewed",I2402=""),"Pending review",IF(I2402="Hold","On hold",IF(I2402="Keep current",IF(ISNUMBER(E2402),"Kept current","CHECK: no confirmed current price"),IF(AH2402&lt;&gt;"Yes","CHECK: source needs review",IF(AND(I2402="Use my price",NOT(AND(ISNUMBER(J2402),J2402&gt;0))),"CHECK: enter a price above zero",IF(NOT(OR(I2402="Approve proposed",I2402="Use my price")),"CHECK: choose a listed decision",IF(OR(NOT(ISNUMBER(L2402)),L2402&lt;=0,NOT(ISNUMBER(Y2402)),Y2402&lt;=0,X2402&gt;=1),"CHECK: price or base unavailable",IF(L2402/(Y2402*(1-X2402))-1&lt;0,"CHECK: price below local base","Ready")))))))))</f>
        <v>Pending review</v>
      </c>
      <c r="N2402" s="18">
        <v>2.52</v>
      </c>
      <c r="O2402" s="19">
        <v>0.4</v>
      </c>
      <c r="P2402" s="14">
        <v>0.5111</v>
      </c>
      <c r="Q2402" s="20" t="str">
        <f>IF(AND(ISNUMBER(L2402),ISNUMBER(Y2402),Y2402&gt;0,X2402&lt;1),ROUND(L2402/(Y2402*(1-X2402))-1,4),"")</f>
        <v/>
      </c>
      <c r="R2402" s="12">
        <v>181.79000000000002</v>
      </c>
      <c r="S2402" s="13">
        <f>IF(AND(ISNUMBER(E2402),E2402&gt;0,ISNUMBER(F2402)),R2402*(F2402/E2402-1)*(1-'Start Here'!$B$16),0)</f>
        <v>13.994944444444474</v>
      </c>
      <c r="T2402" s="17">
        <f>IF(AND(M2402="Ready",OR(I2402="Approve proposed",AND(I2402="Use my price",AND(ISNUMBER(J2402),J2402&gt;0))),ISNUMBER(L2402),E2402&gt;0),R2402*(L2402/E2402-1)*(1-'Start Here'!$B$16),0)</f>
        <v>0</v>
      </c>
      <c r="U2402" t="str" s="6">
        <v>Currently hidden; do not activate automatically</v>
      </c>
      <c r="V2402" t="str" s="21">
        <v>No</v>
      </c>
      <c r="W2402" t="str" s="21">
        <v>No</v>
      </c>
      <c r="X2402" s="22">
        <v>0</v>
      </c>
      <c r="Y2402" s="18">
        <v>1.8</v>
      </c>
      <c r="AB2402" t="str" s="6">
        <v>2026-10-01 10:41:27 UTC</v>
      </c>
      <c r="AC2402" t="str" s="6">
        <v>Local Line cache</v>
      </c>
      <c r="AD2402" s="23">
        <v>911653</v>
      </c>
      <c r="AE2402" s="23">
        <v>656880</v>
      </c>
      <c r="AF2402" t="str" s="23">
        <v>911653:656880:herdShare</v>
      </c>
      <c r="AG2402" t="str" s="23">
        <v>No</v>
      </c>
      <c r="AH2402" t="str" s="23">
        <v>Yes</v>
      </c>
      <c r="AI2402" s="18">
        <v>129.85</v>
      </c>
    </row>
    <row r="2403" ht="32" customHeight="1">
      <c r="A2403" t="str" s="7">
        <v>Organically Grown Company</v>
      </c>
      <c r="B2403" t="str" s="7">
        <v>Celeriac</v>
      </c>
      <c r="C2403" t="str" s="7">
        <v>1 lb</v>
      </c>
      <c r="D2403" t="str" s="7">
        <v>CSA Members</v>
      </c>
      <c r="E2403" s="12">
        <v>2.52</v>
      </c>
      <c r="F2403" s="13">
        <v>2.72</v>
      </c>
      <c r="G2403" s="13">
        <f>IF(AND(ISNUMBER(E2403),ISNUMBER(F2403)),F2403-E2403,"")</f>
        <v>0.2</v>
      </c>
      <c r="H2403" s="14">
        <f>IF(AND(ISNUMBER(E2403),E2403&gt;0,ISNUMBER(F2403)),F2403/E2403-1,"")</f>
        <v>0.07936507936507953</v>
      </c>
      <c r="I2403" t="str" s="15">
        <v>Unreviewed</v>
      </c>
      <c r="J2403" s="16"/>
      <c r="K2403" t="str" s="15">
        <v/>
      </c>
      <c r="L2403" s="17" t="str">
        <f>IF(AC2403="Local catalog","",IF(AG2403="Yes",IF(ISNUMBER(E2403),E2403,""),IF(I2403="Keep current",IF(ISNUMBER(E2403),E2403,""),IF(AH2403&lt;&gt;"Yes","",IF(I2403="Approve proposed",F2403,IF(AND(I2403="Use my price",AND(ISNUMBER(J2403),J2403&gt;0)),J2403,""))))))</f>
        <v/>
      </c>
      <c r="M2403" t="str" s="7">
        <f>IF(AND(AG2403="Yes",OR(I2403="Approve proposed",I2403="Use my price")),"CHECK: protected price kept current",IF(OR(I2403="Unreviewed",I2403=""),"Pending review",IF(I2403="Hold","On hold",IF(I2403="Keep current",IF(ISNUMBER(E2403),"Kept current","CHECK: no confirmed current price"),IF(AH2403&lt;&gt;"Yes","CHECK: source needs review",IF(AND(I2403="Use my price",NOT(AND(ISNUMBER(J2403),J2403&gt;0))),"CHECK: enter a price above zero",IF(NOT(OR(I2403="Approve proposed",I2403="Use my price")),"CHECK: choose a listed decision",IF(OR(NOT(ISNUMBER(L2403)),L2403&lt;=0,NOT(ISNUMBER(Y2403)),Y2403&lt;=0,X2403&gt;=1),"CHECK: price or base unavailable",IF(L2403/(Y2403*(1-X2403))-1&lt;0,"CHECK: price below local base","Ready")))))))))</f>
        <v>Pending review</v>
      </c>
      <c r="N2403" s="18">
        <v>2.52</v>
      </c>
      <c r="O2403" s="19">
        <v>0.4</v>
      </c>
      <c r="P2403" s="14">
        <v>0.5111</v>
      </c>
      <c r="Q2403" s="20" t="str">
        <f>IF(AND(ISNUMBER(L2403),ISNUMBER(Y2403),Y2403&gt;0,X2403&lt;1),ROUND(L2403/(Y2403*(1-X2403))-1,4),"")</f>
        <v/>
      </c>
      <c r="R2403" s="12">
        <v>41.65</v>
      </c>
      <c r="S2403" s="13">
        <f>IF(AND(ISNUMBER(E2403),E2403&gt;0,ISNUMBER(F2403)),R2403*(F2403/E2403-1)*(1-'Start Here'!$B$16),0)</f>
        <v>3.206388888888895</v>
      </c>
      <c r="T2403" s="17">
        <f>IF(AND(M2403="Ready",OR(I2403="Approve proposed",AND(I2403="Use my price",AND(ISNUMBER(J2403),J2403&gt;0))),ISNUMBER(L2403),E2403&gt;0),R2403*(L2403/E2403-1)*(1-'Start Here'!$B$16),0)</f>
        <v>0</v>
      </c>
      <c r="U2403" t="str" s="6">
        <v>Currently hidden; do not activate automatically</v>
      </c>
      <c r="V2403" t="str" s="21">
        <v>No</v>
      </c>
      <c r="W2403" t="str" s="21">
        <v>No</v>
      </c>
      <c r="X2403" s="22">
        <v>0</v>
      </c>
      <c r="Y2403" s="18">
        <v>1.8</v>
      </c>
      <c r="AB2403" t="str" s="6">
        <v>2026-10-01 10:41:27 UTC</v>
      </c>
      <c r="AC2403" t="str" s="6">
        <v>Local Line cache</v>
      </c>
      <c r="AD2403" s="23">
        <v>911653</v>
      </c>
      <c r="AE2403" s="23">
        <v>656880</v>
      </c>
      <c r="AF2403" t="str" s="23">
        <v>911653:656880:member</v>
      </c>
      <c r="AG2403" t="str" s="23">
        <v>No</v>
      </c>
      <c r="AH2403" t="str" s="23">
        <v>Yes</v>
      </c>
      <c r="AI2403" s="18">
        <v>29.75</v>
      </c>
    </row>
    <row r="2404" ht="32" customHeight="1">
      <c r="A2404" t="str" s="7">
        <v>Organically Grown Company</v>
      </c>
      <c r="B2404" t="str" s="7">
        <v>Celeriac</v>
      </c>
      <c r="C2404" t="str" s="7">
        <v>1 lb</v>
      </c>
      <c r="D2404" t="str" s="7">
        <v>Guest Basket</v>
      </c>
      <c r="E2404" s="12">
        <v>2.52</v>
      </c>
      <c r="F2404" s="13">
        <v>2.72</v>
      </c>
      <c r="G2404" s="13">
        <f>IF(AND(ISNUMBER(E2404),ISNUMBER(F2404)),F2404-E2404,"")</f>
        <v>0.2</v>
      </c>
      <c r="H2404" s="14">
        <f>IF(AND(ISNUMBER(E2404),E2404&gt;0,ISNUMBER(F2404)),F2404/E2404-1,"")</f>
        <v>0.07936507936507953</v>
      </c>
      <c r="I2404" t="str" s="15">
        <v>Unreviewed</v>
      </c>
      <c r="J2404" s="16"/>
      <c r="K2404" t="str" s="15">
        <v/>
      </c>
      <c r="L2404" s="17" t="str">
        <f>IF(AC2404="Local catalog","",IF(AG2404="Yes",IF(ISNUMBER(E2404),E2404,""),IF(I2404="Keep current",IF(ISNUMBER(E2404),E2404,""),IF(AH2404&lt;&gt;"Yes","",IF(I2404="Approve proposed",F2404,IF(AND(I2404="Use my price",AND(ISNUMBER(J2404),J2404&gt;0)),J2404,""))))))</f>
        <v/>
      </c>
      <c r="M2404" t="str" s="7">
        <f>IF(AND(AG2404="Yes",OR(I2404="Approve proposed",I2404="Use my price")),"CHECK: protected price kept current",IF(OR(I2404="Unreviewed",I2404=""),"Pending review",IF(I2404="Hold","On hold",IF(I2404="Keep current",IF(ISNUMBER(E2404),"Kept current","CHECK: no confirmed current price"),IF(AH2404&lt;&gt;"Yes","CHECK: source needs review",IF(AND(I2404="Use my price",NOT(AND(ISNUMBER(J2404),J2404&gt;0))),"CHECK: enter a price above zero",IF(NOT(OR(I2404="Approve proposed",I2404="Use my price")),"CHECK: choose a listed decision",IF(OR(NOT(ISNUMBER(L2404)),L2404&lt;=0,NOT(ISNUMBER(Y2404)),Y2404&lt;=0,X2404&gt;=1),"CHECK: price or base unavailable",IF(L2404/(Y2404*(1-X2404))-1&lt;0,"CHECK: price below local base","Ready")))))))))</f>
        <v>Pending review</v>
      </c>
      <c r="N2404" s="18">
        <v>2.52</v>
      </c>
      <c r="O2404" s="19">
        <v>0.4</v>
      </c>
      <c r="P2404" s="14">
        <v>0.5111</v>
      </c>
      <c r="Q2404" s="20" t="str">
        <f>IF(AND(ISNUMBER(L2404),ISNUMBER(Y2404),Y2404&gt;0,X2404&lt;1),ROUND(L2404/(Y2404*(1-X2404))-1,4),"")</f>
        <v/>
      </c>
      <c r="R2404" s="12">
        <v>13.29</v>
      </c>
      <c r="S2404" s="13">
        <f>IF(AND(ISNUMBER(E2404),E2404&gt;0,ISNUMBER(F2404)),R2404*(F2404/E2404-1)*(1-'Start Here'!$B$16),0)</f>
        <v>1.0231190476190495</v>
      </c>
      <c r="T2404" s="17">
        <f>IF(AND(M2404="Ready",OR(I2404="Approve proposed",AND(I2404="Use my price",AND(ISNUMBER(J2404),J2404&gt;0))),ISNUMBER(L2404),E2404&gt;0),R2404*(L2404/E2404-1)*(1-'Start Here'!$B$16),0)</f>
        <v>0</v>
      </c>
      <c r="U2404" t="str" s="6">
        <v>Currently hidden; do not activate automatically</v>
      </c>
      <c r="V2404" t="str" s="21">
        <v>No</v>
      </c>
      <c r="W2404" t="str" s="21">
        <v>No</v>
      </c>
      <c r="X2404" s="22">
        <v>0</v>
      </c>
      <c r="Y2404" s="18">
        <v>1.8</v>
      </c>
      <c r="AB2404" t="str" s="6">
        <v>2026-10-01 10:41:27 UTC</v>
      </c>
      <c r="AC2404" t="str" s="6">
        <v>Local Line cache</v>
      </c>
      <c r="AD2404" s="23">
        <v>911653</v>
      </c>
      <c r="AE2404" s="23">
        <v>656880</v>
      </c>
      <c r="AF2404" t="str" s="23">
        <v>911653:656880:guest</v>
      </c>
      <c r="AG2404" t="str" s="23">
        <v>No</v>
      </c>
      <c r="AH2404" t="str" s="23">
        <v>Yes</v>
      </c>
      <c r="AI2404" s="18">
        <v>8.75</v>
      </c>
    </row>
    <row r="2405" ht="32" customHeight="1">
      <c r="A2405" t="str" s="7">
        <v>Organically Grown Company</v>
      </c>
      <c r="B2405" t="str" s="7">
        <v>Celeriac</v>
      </c>
      <c r="C2405" t="str" s="7">
        <v>1 lb</v>
      </c>
      <c r="D2405" t="str" s="7">
        <v>SNAP</v>
      </c>
      <c r="E2405" s="12">
        <v>2.52</v>
      </c>
      <c r="F2405" s="13">
        <v>2.52</v>
      </c>
      <c r="G2405" s="13">
        <f>IF(AND(ISNUMBER(E2405),ISNUMBER(F2405)),F2405-E2405,"")</f>
        <v>0</v>
      </c>
      <c r="H2405" s="14">
        <f>IF(AND(ISNUMBER(E2405),E2405&gt;0,ISNUMBER(F2405)),F2405/E2405-1,"")</f>
        <v>0</v>
      </c>
      <c r="I2405" t="str" s="15">
        <v>Keep current</v>
      </c>
      <c r="J2405" s="16"/>
      <c r="K2405" t="str" s="15">
        <v/>
      </c>
      <c r="L2405" s="17">
        <f>IF(AC2405="Local catalog","",IF(AG2405="Yes",IF(ISNUMBER(E2405),E2405,""),IF(I2405="Keep current",IF(ISNUMBER(E2405),E2405,""),IF(AH2405&lt;&gt;"Yes","",IF(I2405="Approve proposed",F2405,IF(AND(I2405="Use my price",AND(ISNUMBER(J2405),J2405&gt;0)),J2405,""))))))</f>
        <v>2.52</v>
      </c>
      <c r="M2405" t="str" s="7">
        <f>IF(AND(AG2405="Yes",OR(I2405="Approve proposed",I2405="Use my price")),"CHECK: protected price kept current",IF(OR(I2405="Unreviewed",I2405=""),"Pending review",IF(I2405="Hold","On hold",IF(I2405="Keep current",IF(ISNUMBER(E2405),"Kept current","CHECK: no confirmed current price"),IF(AH2405&lt;&gt;"Yes","CHECK: source needs review",IF(AND(I2405="Use my price",NOT(AND(ISNUMBER(J2405),J2405&gt;0))),"CHECK: enter a price above zero",IF(NOT(OR(I2405="Approve proposed",I2405="Use my price")),"CHECK: choose a listed decision",IF(OR(NOT(ISNUMBER(L2405)),L2405&lt;=0,NOT(ISNUMBER(Y2405)),Y2405&lt;=0,X2405&gt;=1),"CHECK: price or base unavailable",IF(L2405/(Y2405*(1-X2405))-1&lt;0,"CHECK: price below local base","Ready")))))))))</f>
        <v>Kept current</v>
      </c>
      <c r="N2405" s="18">
        <v>2.52</v>
      </c>
      <c r="O2405" s="19">
        <v>0.4</v>
      </c>
      <c r="P2405" s="14">
        <v>0.4</v>
      </c>
      <c r="Q2405" s="20">
        <f>IF(AND(ISNUMBER(L2405),ISNUMBER(Y2405),Y2405&gt;0,X2405&lt;1),ROUND(L2405/(Y2405*(1-X2405))-1,4),"")</f>
        <v>0.4</v>
      </c>
      <c r="R2405" s="12">
        <v>0</v>
      </c>
      <c r="S2405" s="13">
        <f>IF(AND(ISNUMBER(E2405),E2405&gt;0,ISNUMBER(F2405)),R2405*(F2405/E2405-1)*(1-'Start Here'!$B$16),0)</f>
        <v>0</v>
      </c>
      <c r="T2405" s="17">
        <f>IF(AND(M2405="Ready",OR(I2405="Approve proposed",AND(I2405="Use my price",AND(ISNUMBER(J2405),J2405&gt;0))),ISNUMBER(L2405),E2405&gt;0),R2405*(L2405/E2405-1)*(1-'Start Here'!$B$16),0)</f>
        <v>0</v>
      </c>
      <c r="U2405" t="str" s="6">
        <v>SNAP: preserve existing selling price; Currently hidden; do not activate automatically</v>
      </c>
      <c r="V2405" t="str" s="21">
        <v>No</v>
      </c>
      <c r="W2405" t="str" s="21">
        <v>No</v>
      </c>
      <c r="X2405" s="22">
        <v>0</v>
      </c>
      <c r="Y2405" s="18">
        <v>1.8</v>
      </c>
      <c r="AB2405" t="str" s="6">
        <v>2026-10-01 10:41:27 UTC</v>
      </c>
      <c r="AC2405" t="str" s="6">
        <v>Local Line cache</v>
      </c>
      <c r="AD2405" s="23">
        <v>911653</v>
      </c>
      <c r="AE2405" s="23">
        <v>656880</v>
      </c>
      <c r="AF2405" t="str" s="23">
        <v>911653:656880:snap</v>
      </c>
      <c r="AG2405" t="str" s="23">
        <v>Yes</v>
      </c>
      <c r="AH2405" t="str" s="23">
        <v>Yes</v>
      </c>
      <c r="AI2405" s="18">
        <v>0</v>
      </c>
    </row>
    <row r="2406" ht="32" customHeight="1">
      <c r="A2406" t="str" s="7">
        <v>Organically Grown Company</v>
      </c>
      <c r="B2406" t="str" s="7">
        <v>Cherries (WA)</v>
      </c>
      <c r="C2406" t="str" s="7">
        <v>1.5 lb. bag</v>
      </c>
      <c r="D2406" t="str" s="7">
        <v>Herd Share Members</v>
      </c>
      <c r="E2406" s="12">
        <v>9.66</v>
      </c>
      <c r="F2406" s="13">
        <v>10.43</v>
      </c>
      <c r="G2406" s="13">
        <f>IF(AND(ISNUMBER(E2406),ISNUMBER(F2406)),F2406-E2406,"")</f>
        <v>0.77</v>
      </c>
      <c r="H2406" s="14">
        <f>IF(AND(ISNUMBER(E2406),E2406&gt;0,ISNUMBER(F2406)),F2406/E2406-1,"")</f>
        <v>0.07971014492753614</v>
      </c>
      <c r="I2406" t="str" s="15">
        <v>Unreviewed</v>
      </c>
      <c r="J2406" s="16"/>
      <c r="K2406" t="str" s="15">
        <v/>
      </c>
      <c r="L2406" s="17" t="str">
        <f>IF(AC2406="Local catalog","",IF(AG2406="Yes",IF(ISNUMBER(E2406),E2406,""),IF(I2406="Keep current",IF(ISNUMBER(E2406),E2406,""),IF(AH2406&lt;&gt;"Yes","",IF(I2406="Approve proposed",F2406,IF(AND(I2406="Use my price",AND(ISNUMBER(J2406),J2406&gt;0)),J2406,""))))))</f>
        <v/>
      </c>
      <c r="M2406" t="str" s="7">
        <f>IF(AND(AG2406="Yes",OR(I2406="Approve proposed",I2406="Use my price")),"CHECK: protected price kept current",IF(OR(I2406="Unreviewed",I2406=""),"Pending review",IF(I2406="Hold","On hold",IF(I2406="Keep current",IF(ISNUMBER(E2406),"Kept current","CHECK: no confirmed current price"),IF(AH2406&lt;&gt;"Yes","CHECK: source needs review",IF(AND(I2406="Use my price",NOT(AND(ISNUMBER(J2406),J2406&gt;0))),"CHECK: enter a price above zero",IF(NOT(OR(I2406="Approve proposed",I2406="Use my price")),"CHECK: choose a listed decision",IF(OR(NOT(ISNUMBER(L2406)),L2406&lt;=0,NOT(ISNUMBER(Y2406)),Y2406&lt;=0,X2406&gt;=1),"CHECK: price or base unavailable",IF(L2406/(Y2406*(1-X2406))-1&lt;0,"CHECK: price below local base","Ready")))))))))</f>
        <v>Pending review</v>
      </c>
      <c r="N2406" s="18">
        <v>9.66</v>
      </c>
      <c r="O2406" s="19">
        <v>0.4</v>
      </c>
      <c r="P2406" s="14">
        <v>0.5116</v>
      </c>
      <c r="Q2406" s="20" t="str">
        <f>IF(AND(ISNUMBER(L2406),ISNUMBER(Y2406),Y2406&gt;0,X2406&lt;1),ROUND(L2406/(Y2406*(1-X2406))-1,4),"")</f>
        <v/>
      </c>
      <c r="R2406" s="12">
        <v>0</v>
      </c>
      <c r="S2406" s="13">
        <f>IF(AND(ISNUMBER(E2406),E2406&gt;0,ISNUMBER(F2406)),R2406*(F2406/E2406-1)*(1-'Start Here'!$B$16),0)</f>
        <v>0</v>
      </c>
      <c r="T2406" s="17">
        <f>IF(AND(M2406="Ready",OR(I2406="Approve proposed",AND(I2406="Use my price",AND(ISNUMBER(J2406),J2406&gt;0))),ISNUMBER(L2406),E2406&gt;0),R2406*(L2406/E2406-1)*(1-'Start Here'!$B$16),0)</f>
        <v>0</v>
      </c>
      <c r="U2406" t="str" s="6">
        <v>Currently hidden; do not activate automatically</v>
      </c>
      <c r="V2406" t="str" s="21">
        <v>No</v>
      </c>
      <c r="W2406" t="str" s="21">
        <v>No</v>
      </c>
      <c r="X2406" s="22">
        <v>0</v>
      </c>
      <c r="Y2406" s="18">
        <v>6.9</v>
      </c>
      <c r="AB2406" t="str" s="6">
        <v>2026-10-01 10:41:27 UTC</v>
      </c>
      <c r="AC2406" t="str" s="6">
        <v>Local Line cache</v>
      </c>
      <c r="AD2406" s="23">
        <v>883831</v>
      </c>
      <c r="AE2406" s="23">
        <v>621083</v>
      </c>
      <c r="AF2406" t="str" s="23">
        <v>883831:621083:herdShare</v>
      </c>
      <c r="AG2406" t="str" s="23">
        <v>No</v>
      </c>
      <c r="AH2406" t="str" s="23">
        <v>Yes</v>
      </c>
      <c r="AI2406" s="18">
        <v>0</v>
      </c>
    </row>
    <row r="2407" ht="32" customHeight="1">
      <c r="A2407" t="str" s="7">
        <v>Organically Grown Company</v>
      </c>
      <c r="B2407" t="str" s="7">
        <v>Cherries (WA)</v>
      </c>
      <c r="C2407" t="str" s="7">
        <v>1.5 lb. bag</v>
      </c>
      <c r="D2407" t="str" s="7">
        <v>CSA Members</v>
      </c>
      <c r="E2407" s="12">
        <v>9.66</v>
      </c>
      <c r="F2407" s="13">
        <v>10.43</v>
      </c>
      <c r="G2407" s="13">
        <f>IF(AND(ISNUMBER(E2407),ISNUMBER(F2407)),F2407-E2407,"")</f>
        <v>0.77</v>
      </c>
      <c r="H2407" s="14">
        <f>IF(AND(ISNUMBER(E2407),E2407&gt;0,ISNUMBER(F2407)),F2407/E2407-1,"")</f>
        <v>0.07971014492753614</v>
      </c>
      <c r="I2407" t="str" s="15">
        <v>Unreviewed</v>
      </c>
      <c r="J2407" s="16"/>
      <c r="K2407" t="str" s="15">
        <v/>
      </c>
      <c r="L2407" s="17" t="str">
        <f>IF(AC2407="Local catalog","",IF(AG2407="Yes",IF(ISNUMBER(E2407),E2407,""),IF(I2407="Keep current",IF(ISNUMBER(E2407),E2407,""),IF(AH2407&lt;&gt;"Yes","",IF(I2407="Approve proposed",F2407,IF(AND(I2407="Use my price",AND(ISNUMBER(J2407),J2407&gt;0)),J2407,""))))))</f>
        <v/>
      </c>
      <c r="M2407" t="str" s="7">
        <f>IF(AND(AG2407="Yes",OR(I2407="Approve proposed",I2407="Use my price")),"CHECK: protected price kept current",IF(OR(I2407="Unreviewed",I2407=""),"Pending review",IF(I2407="Hold","On hold",IF(I2407="Keep current",IF(ISNUMBER(E2407),"Kept current","CHECK: no confirmed current price"),IF(AH2407&lt;&gt;"Yes","CHECK: source needs review",IF(AND(I2407="Use my price",NOT(AND(ISNUMBER(J2407),J2407&gt;0))),"CHECK: enter a price above zero",IF(NOT(OR(I2407="Approve proposed",I2407="Use my price")),"CHECK: choose a listed decision",IF(OR(NOT(ISNUMBER(L2407)),L2407&lt;=0,NOT(ISNUMBER(Y2407)),Y2407&lt;=0,X2407&gt;=1),"CHECK: price or base unavailable",IF(L2407/(Y2407*(1-X2407))-1&lt;0,"CHECK: price below local base","Ready")))))))))</f>
        <v>Pending review</v>
      </c>
      <c r="N2407" s="18">
        <v>9.66</v>
      </c>
      <c r="O2407" s="19">
        <v>0.4</v>
      </c>
      <c r="P2407" s="14">
        <v>0.5116</v>
      </c>
      <c r="Q2407" s="20" t="str">
        <f>IF(AND(ISNUMBER(L2407),ISNUMBER(Y2407),Y2407&gt;0,X2407&lt;1),ROUND(L2407/(Y2407*(1-X2407))-1,4),"")</f>
        <v/>
      </c>
      <c r="R2407" s="12">
        <v>0</v>
      </c>
      <c r="S2407" s="13">
        <f>IF(AND(ISNUMBER(E2407),E2407&gt;0,ISNUMBER(F2407)),R2407*(F2407/E2407-1)*(1-'Start Here'!$B$16),0)</f>
        <v>0</v>
      </c>
      <c r="T2407" s="17">
        <f>IF(AND(M2407="Ready",OR(I2407="Approve proposed",AND(I2407="Use my price",AND(ISNUMBER(J2407),J2407&gt;0))),ISNUMBER(L2407),E2407&gt;0),R2407*(L2407/E2407-1)*(1-'Start Here'!$B$16),0)</f>
        <v>0</v>
      </c>
      <c r="U2407" t="str" s="6">
        <v>Currently hidden; do not activate automatically</v>
      </c>
      <c r="V2407" t="str" s="21">
        <v>No</v>
      </c>
      <c r="W2407" t="str" s="21">
        <v>No</v>
      </c>
      <c r="X2407" s="22">
        <v>0</v>
      </c>
      <c r="Y2407" s="18">
        <v>6.9</v>
      </c>
      <c r="AB2407" t="str" s="6">
        <v>2026-10-01 10:41:27 UTC</v>
      </c>
      <c r="AC2407" t="str" s="6">
        <v>Local Line cache</v>
      </c>
      <c r="AD2407" s="23">
        <v>883831</v>
      </c>
      <c r="AE2407" s="23">
        <v>621083</v>
      </c>
      <c r="AF2407" t="str" s="23">
        <v>883831:621083:member</v>
      </c>
      <c r="AG2407" t="str" s="23">
        <v>No</v>
      </c>
      <c r="AH2407" t="str" s="23">
        <v>Yes</v>
      </c>
      <c r="AI2407" s="18">
        <v>0</v>
      </c>
    </row>
    <row r="2408" ht="32" customHeight="1">
      <c r="A2408" t="str" s="7">
        <v>Organically Grown Company</v>
      </c>
      <c r="B2408" t="str" s="7">
        <v>Cherries (WA)</v>
      </c>
      <c r="C2408" t="str" s="7">
        <v>1.5 lb. bag</v>
      </c>
      <c r="D2408" t="str" s="7">
        <v>Guest Basket</v>
      </c>
      <c r="E2408" s="12">
        <v>9.66</v>
      </c>
      <c r="F2408" s="13">
        <v>10.43</v>
      </c>
      <c r="G2408" s="13">
        <f>IF(AND(ISNUMBER(E2408),ISNUMBER(F2408)),F2408-E2408,"")</f>
        <v>0.77</v>
      </c>
      <c r="H2408" s="14">
        <f>IF(AND(ISNUMBER(E2408),E2408&gt;0,ISNUMBER(F2408)),F2408/E2408-1,"")</f>
        <v>0.07971014492753614</v>
      </c>
      <c r="I2408" t="str" s="15">
        <v>Unreviewed</v>
      </c>
      <c r="J2408" s="16"/>
      <c r="K2408" t="str" s="15">
        <v/>
      </c>
      <c r="L2408" s="17" t="str">
        <f>IF(AC2408="Local catalog","",IF(AG2408="Yes",IF(ISNUMBER(E2408),E2408,""),IF(I2408="Keep current",IF(ISNUMBER(E2408),E2408,""),IF(AH2408&lt;&gt;"Yes","",IF(I2408="Approve proposed",F2408,IF(AND(I2408="Use my price",AND(ISNUMBER(J2408),J2408&gt;0)),J2408,""))))))</f>
        <v/>
      </c>
      <c r="M2408" t="str" s="7">
        <f>IF(AND(AG2408="Yes",OR(I2408="Approve proposed",I2408="Use my price")),"CHECK: protected price kept current",IF(OR(I2408="Unreviewed",I2408=""),"Pending review",IF(I2408="Hold","On hold",IF(I2408="Keep current",IF(ISNUMBER(E2408),"Kept current","CHECK: no confirmed current price"),IF(AH2408&lt;&gt;"Yes","CHECK: source needs review",IF(AND(I2408="Use my price",NOT(AND(ISNUMBER(J2408),J2408&gt;0))),"CHECK: enter a price above zero",IF(NOT(OR(I2408="Approve proposed",I2408="Use my price")),"CHECK: choose a listed decision",IF(OR(NOT(ISNUMBER(L2408)),L2408&lt;=0,NOT(ISNUMBER(Y2408)),Y2408&lt;=0,X2408&gt;=1),"CHECK: price or base unavailable",IF(L2408/(Y2408*(1-X2408))-1&lt;0,"CHECK: price below local base","Ready")))))))))</f>
        <v>Pending review</v>
      </c>
      <c r="N2408" s="18">
        <v>9.66</v>
      </c>
      <c r="O2408" s="19">
        <v>0.4</v>
      </c>
      <c r="P2408" s="14">
        <v>0.5116</v>
      </c>
      <c r="Q2408" s="20" t="str">
        <f>IF(AND(ISNUMBER(L2408),ISNUMBER(Y2408),Y2408&gt;0,X2408&lt;1),ROUND(L2408/(Y2408*(1-X2408))-1,4),"")</f>
        <v/>
      </c>
      <c r="R2408" s="12">
        <v>0</v>
      </c>
      <c r="S2408" s="13">
        <f>IF(AND(ISNUMBER(E2408),E2408&gt;0,ISNUMBER(F2408)),R2408*(F2408/E2408-1)*(1-'Start Here'!$B$16),0)</f>
        <v>0</v>
      </c>
      <c r="T2408" s="17">
        <f>IF(AND(M2408="Ready",OR(I2408="Approve proposed",AND(I2408="Use my price",AND(ISNUMBER(J2408),J2408&gt;0))),ISNUMBER(L2408),E2408&gt;0),R2408*(L2408/E2408-1)*(1-'Start Here'!$B$16),0)</f>
        <v>0</v>
      </c>
      <c r="U2408" t="str" s="6">
        <v>Currently hidden; do not activate automatically</v>
      </c>
      <c r="V2408" t="str" s="21">
        <v>No</v>
      </c>
      <c r="W2408" t="str" s="21">
        <v>No</v>
      </c>
      <c r="X2408" s="22">
        <v>0</v>
      </c>
      <c r="Y2408" s="18">
        <v>6.9</v>
      </c>
      <c r="AB2408" t="str" s="6">
        <v>2026-10-01 10:41:27 UTC</v>
      </c>
      <c r="AC2408" t="str" s="6">
        <v>Local Line cache</v>
      </c>
      <c r="AD2408" s="23">
        <v>883831</v>
      </c>
      <c r="AE2408" s="23">
        <v>621083</v>
      </c>
      <c r="AF2408" t="str" s="23">
        <v>883831:621083:guest</v>
      </c>
      <c r="AG2408" t="str" s="23">
        <v>No</v>
      </c>
      <c r="AH2408" t="str" s="23">
        <v>Yes</v>
      </c>
      <c r="AI2408" s="18">
        <v>0</v>
      </c>
    </row>
    <row r="2409" ht="32" customHeight="1">
      <c r="A2409" t="str" s="7">
        <v>Organically Grown Company</v>
      </c>
      <c r="B2409" t="str" s="7">
        <v>Cherries (WA)</v>
      </c>
      <c r="C2409" t="str" s="7">
        <v>1.5 lb. bag</v>
      </c>
      <c r="D2409" t="str" s="7">
        <v>SNAP</v>
      </c>
      <c r="E2409" s="12">
        <v>9.66</v>
      </c>
      <c r="F2409" s="13">
        <v>9.66</v>
      </c>
      <c r="G2409" s="13">
        <f>IF(AND(ISNUMBER(E2409),ISNUMBER(F2409)),F2409-E2409,"")</f>
        <v>0</v>
      </c>
      <c r="H2409" s="14">
        <f>IF(AND(ISNUMBER(E2409),E2409&gt;0,ISNUMBER(F2409)),F2409/E2409-1,"")</f>
        <v>0</v>
      </c>
      <c r="I2409" t="str" s="15">
        <v>Keep current</v>
      </c>
      <c r="J2409" s="16"/>
      <c r="K2409" t="str" s="15">
        <v/>
      </c>
      <c r="L2409" s="17">
        <f>IF(AC2409="Local catalog","",IF(AG2409="Yes",IF(ISNUMBER(E2409),E2409,""),IF(I2409="Keep current",IF(ISNUMBER(E2409),E2409,""),IF(AH2409&lt;&gt;"Yes","",IF(I2409="Approve proposed",F2409,IF(AND(I2409="Use my price",AND(ISNUMBER(J2409),J2409&gt;0)),J2409,""))))))</f>
        <v>9.66</v>
      </c>
      <c r="M2409" t="str" s="7">
        <f>IF(AND(AG2409="Yes",OR(I2409="Approve proposed",I2409="Use my price")),"CHECK: protected price kept current",IF(OR(I2409="Unreviewed",I2409=""),"Pending review",IF(I2409="Hold","On hold",IF(I2409="Keep current",IF(ISNUMBER(E2409),"Kept current","CHECK: no confirmed current price"),IF(AH2409&lt;&gt;"Yes","CHECK: source needs review",IF(AND(I2409="Use my price",NOT(AND(ISNUMBER(J2409),J2409&gt;0))),"CHECK: enter a price above zero",IF(NOT(OR(I2409="Approve proposed",I2409="Use my price")),"CHECK: choose a listed decision",IF(OR(NOT(ISNUMBER(L2409)),L2409&lt;=0,NOT(ISNUMBER(Y2409)),Y2409&lt;=0,X2409&gt;=1),"CHECK: price or base unavailable",IF(L2409/(Y2409*(1-X2409))-1&lt;0,"CHECK: price below local base","Ready")))))))))</f>
        <v>Kept current</v>
      </c>
      <c r="N2409" s="18">
        <v>9.66</v>
      </c>
      <c r="O2409" s="19">
        <v>0.4</v>
      </c>
      <c r="P2409" s="14">
        <v>0.4</v>
      </c>
      <c r="Q2409" s="20">
        <f>IF(AND(ISNUMBER(L2409),ISNUMBER(Y2409),Y2409&gt;0,X2409&lt;1),ROUND(L2409/(Y2409*(1-X2409))-1,4),"")</f>
        <v>0.4</v>
      </c>
      <c r="R2409" s="12">
        <v>0</v>
      </c>
      <c r="S2409" s="13">
        <f>IF(AND(ISNUMBER(E2409),E2409&gt;0,ISNUMBER(F2409)),R2409*(F2409/E2409-1)*(1-'Start Here'!$B$16),0)</f>
        <v>0</v>
      </c>
      <c r="T2409" s="17">
        <f>IF(AND(M2409="Ready",OR(I2409="Approve proposed",AND(I2409="Use my price",AND(ISNUMBER(J2409),J2409&gt;0))),ISNUMBER(L2409),E2409&gt;0),R2409*(L2409/E2409-1)*(1-'Start Here'!$B$16),0)</f>
        <v>0</v>
      </c>
      <c r="U2409" t="str" s="6">
        <v>SNAP: preserve existing selling price; Currently hidden; do not activate automatically</v>
      </c>
      <c r="V2409" t="str" s="21">
        <v>No</v>
      </c>
      <c r="W2409" t="str" s="21">
        <v>No</v>
      </c>
      <c r="X2409" s="22">
        <v>0</v>
      </c>
      <c r="Y2409" s="18">
        <v>6.9</v>
      </c>
      <c r="AB2409" t="str" s="6">
        <v>2026-10-01 10:41:27 UTC</v>
      </c>
      <c r="AC2409" t="str" s="6">
        <v>Local Line cache</v>
      </c>
      <c r="AD2409" s="23">
        <v>883831</v>
      </c>
      <c r="AE2409" s="23">
        <v>621083</v>
      </c>
      <c r="AF2409" t="str" s="23">
        <v>883831:621083:snap</v>
      </c>
      <c r="AG2409" t="str" s="23">
        <v>Yes</v>
      </c>
      <c r="AH2409" t="str" s="23">
        <v>Yes</v>
      </c>
      <c r="AI2409" s="18">
        <v>0</v>
      </c>
    </row>
    <row r="2410" ht="32" customHeight="1">
      <c r="A2410" t="str" s="7">
        <v>Organically Grown Company</v>
      </c>
      <c r="B2410" t="str" s="7">
        <v>Collard Greens</v>
      </c>
      <c r="C2410" t="str" s="7">
        <v>each</v>
      </c>
      <c r="D2410" t="str" s="7">
        <v>Herd Share Members</v>
      </c>
      <c r="E2410" s="12">
        <v>2.31</v>
      </c>
      <c r="F2410" s="13">
        <v>2.49</v>
      </c>
      <c r="G2410" s="13">
        <f>IF(AND(ISNUMBER(E2410),ISNUMBER(F2410)),F2410-E2410,"")</f>
        <v>0.18</v>
      </c>
      <c r="H2410" s="14">
        <f>IF(AND(ISNUMBER(E2410),E2410&gt;0,ISNUMBER(F2410)),F2410/E2410-1,"")</f>
        <v>0.07792207792207795</v>
      </c>
      <c r="I2410" t="str" s="15">
        <v>Unreviewed</v>
      </c>
      <c r="J2410" s="16"/>
      <c r="K2410" t="str" s="15">
        <v/>
      </c>
      <c r="L2410" s="17" t="str">
        <f>IF(AC2410="Local catalog","",IF(AG2410="Yes",IF(ISNUMBER(E2410),E2410,""),IF(I2410="Keep current",IF(ISNUMBER(E2410),E2410,""),IF(AH2410&lt;&gt;"Yes","",IF(I2410="Approve proposed",F2410,IF(AND(I2410="Use my price",AND(ISNUMBER(J2410),J2410&gt;0)),J2410,""))))))</f>
        <v/>
      </c>
      <c r="M2410" t="str" s="7">
        <f>IF(AND(AG2410="Yes",OR(I2410="Approve proposed",I2410="Use my price")),"CHECK: protected price kept current",IF(OR(I2410="Unreviewed",I2410=""),"Pending review",IF(I2410="Hold","On hold",IF(I2410="Keep current",IF(ISNUMBER(E2410),"Kept current","CHECK: no confirmed current price"),IF(AH2410&lt;&gt;"Yes","CHECK: source needs review",IF(AND(I2410="Use my price",NOT(AND(ISNUMBER(J2410),J2410&gt;0))),"CHECK: enter a price above zero",IF(NOT(OR(I2410="Approve proposed",I2410="Use my price")),"CHECK: choose a listed decision",IF(OR(NOT(ISNUMBER(L2410)),L2410&lt;=0,NOT(ISNUMBER(Y2410)),Y2410&lt;=0,X2410&gt;=1),"CHECK: price or base unavailable",IF(L2410/(Y2410*(1-X2410))-1&lt;0,"CHECK: price below local base","Ready")))))))))</f>
        <v>Pending review</v>
      </c>
      <c r="N2410" s="18">
        <v>2.31</v>
      </c>
      <c r="O2410" s="19">
        <v>0.4</v>
      </c>
      <c r="P2410" s="14">
        <v>0.5091</v>
      </c>
      <c r="Q2410" s="20" t="str">
        <f>IF(AND(ISNUMBER(L2410),ISNUMBER(Y2410),Y2410&gt;0,X2410&lt;1),ROUND(L2410/(Y2410*(1-X2410))-1,4),"")</f>
        <v/>
      </c>
      <c r="R2410" s="12">
        <v>182.62999999999997</v>
      </c>
      <c r="S2410" s="13">
        <f>IF(AND(ISNUMBER(E2410),E2410&gt;0,ISNUMBER(F2410)),R2410*(F2410/E2410-1)*(1-'Start Here'!$B$16),0)</f>
        <v>13.80398181818182</v>
      </c>
      <c r="T2410" s="17">
        <f>IF(AND(M2410="Ready",OR(I2410="Approve proposed",AND(I2410="Use my price",AND(ISNUMBER(J2410),J2410&gt;0))),ISNUMBER(L2410),E2410&gt;0),R2410*(L2410/E2410-1)*(1-'Start Here'!$B$16),0)</f>
        <v>0</v>
      </c>
      <c r="U2410" t="str" s="6">
        <v>Currently hidden; do not activate automatically</v>
      </c>
      <c r="V2410" t="str" s="21">
        <v>No</v>
      </c>
      <c r="W2410" t="str" s="21">
        <v>No</v>
      </c>
      <c r="X2410" s="22">
        <v>0</v>
      </c>
      <c r="Y2410" s="18">
        <v>1.65</v>
      </c>
      <c r="AB2410" t="str" s="6">
        <v>2026-10-01 10:41:27 UTC</v>
      </c>
      <c r="AC2410" t="str" s="6">
        <v>Local Line cache</v>
      </c>
      <c r="AD2410" s="23">
        <v>805831</v>
      </c>
      <c r="AE2410" s="23">
        <v>526888</v>
      </c>
      <c r="AF2410" t="str" s="23">
        <v>805831:526888:herdShare</v>
      </c>
      <c r="AG2410" t="str" s="23">
        <v>No</v>
      </c>
      <c r="AH2410" t="str" s="23">
        <v>Yes</v>
      </c>
      <c r="AI2410" s="18">
        <v>123.75000000000001</v>
      </c>
    </row>
    <row r="2411" ht="32" customHeight="1">
      <c r="A2411" t="str" s="7">
        <v>Organically Grown Company</v>
      </c>
      <c r="B2411" t="str" s="7">
        <v>Collard Greens</v>
      </c>
      <c r="C2411" t="str" s="7">
        <v>each</v>
      </c>
      <c r="D2411" t="str" s="7">
        <v>CSA Members</v>
      </c>
      <c r="G2411" s="13" t="str">
        <f>IF(AND(ISNUMBER(E2411),ISNUMBER(F2411)),F2411-E2411,"")</f>
        <v/>
      </c>
      <c r="H2411" s="14" t="str">
        <f>IF(AND(ISNUMBER(E2411),E2411&gt;0,ISNUMBER(F2411)),F2411/E2411-1,"")</f>
        <v/>
      </c>
      <c r="I2411" t="str" s="15">
        <v>Hold</v>
      </c>
      <c r="J2411" s="24"/>
      <c r="K2411" t="str" s="15">
        <v/>
      </c>
      <c r="L2411" s="17" t="str">
        <f>IF(AC2411="Local catalog","",IF(AG2411="Yes",IF(ISNUMBER(E2411),E2411,""),IF(I2411="Keep current",IF(ISNUMBER(E2411),E2411,""),IF(AH2411&lt;&gt;"Yes","",IF(I2411="Approve proposed",F2411,IF(AND(I2411="Use my price",AND(ISNUMBER(J2411),J2411&gt;0)),J2411,""))))))</f>
        <v/>
      </c>
      <c r="M2411" t="str" s="7">
        <f>IF(AND(AG2411="Yes",OR(I2411="Approve proposed",I2411="Use my price")),"CHECK: protected price kept current",IF(OR(I2411="Unreviewed",I2411=""),"Pending review",IF(I2411="Hold","On hold",IF(I2411="Keep current",IF(ISNUMBER(E2411),"Kept current","CHECK: no confirmed current price"),IF(AH2411&lt;&gt;"Yes","CHECK: source needs review",IF(AND(I2411="Use my price",NOT(AND(ISNUMBER(J2411),J2411&gt;0))),"CHECK: enter a price above zero",IF(NOT(OR(I2411="Approve proposed",I2411="Use my price")),"CHECK: choose a listed decision",IF(OR(NOT(ISNUMBER(L2411)),L2411&lt;=0,NOT(ISNUMBER(Y2411)),Y2411&lt;=0,X2411&gt;=1),"CHECK: price or base unavailable",IF(L2411/(Y2411*(1-X2411))-1&lt;0,"CHECK: price below local base","Ready")))))))))</f>
        <v>On hold</v>
      </c>
      <c r="N2411" s="18">
        <v>2.31</v>
      </c>
      <c r="O2411" s="19">
        <v>0.4</v>
      </c>
      <c r="Q2411" s="20" t="str">
        <f>IF(AND(ISNUMBER(L2411),ISNUMBER(Y2411),Y2411&gt;0,X2411&lt;1),ROUND(L2411/(Y2411*(1-X2411))-1,4),"")</f>
        <v/>
      </c>
      <c r="R2411" s="12">
        <v>0</v>
      </c>
      <c r="S2411" s="13">
        <f>IF(AND(ISNUMBER(E2411),E2411&gt;0,ISNUMBER(F2411)),R2411*(F2411/E2411-1)*(1-'Start Here'!$B$16),0)</f>
        <v>0</v>
      </c>
      <c r="T2411" s="17">
        <f>IF(AND(M2411="Ready",OR(I2411="Approve proposed",AND(I2411="Use my price",AND(ISNUMBER(J2411),J2411&gt;0))),ISNUMBER(L2411),E2411&gt;0),R2411*(L2411/E2411-1)*(1-'Start Here'!$B$16),0)</f>
        <v>0</v>
      </c>
      <c r="U2411" t="str" s="6">
        <v>No confirmed Local Line price/list; local calculation is reference only; Currently hidden; do not activate automatically</v>
      </c>
      <c r="V2411" t="str" s="21">
        <v>No</v>
      </c>
      <c r="W2411" t="str" s="21">
        <v>No</v>
      </c>
      <c r="X2411" s="22">
        <v>0</v>
      </c>
      <c r="Y2411" s="18">
        <v>1.65</v>
      </c>
      <c r="AB2411" t="str" s="6">
        <v/>
      </c>
      <c r="AC2411" t="str" s="6">
        <v>Local calculation only</v>
      </c>
      <c r="AD2411" s="23">
        <v>805831</v>
      </c>
      <c r="AE2411" s="23">
        <v>526888</v>
      </c>
      <c r="AF2411" t="str" s="23">
        <v>805831:526888:member</v>
      </c>
      <c r="AG2411" t="str" s="23">
        <v>No</v>
      </c>
      <c r="AH2411" t="str" s="23">
        <v>No</v>
      </c>
      <c r="AI2411" s="18">
        <v>0</v>
      </c>
    </row>
    <row r="2412" ht="32" customHeight="1">
      <c r="A2412" t="str" s="7">
        <v>Organically Grown Company</v>
      </c>
      <c r="B2412" t="str" s="7">
        <v>Collard Greens</v>
      </c>
      <c r="C2412" t="str" s="7">
        <v>each</v>
      </c>
      <c r="D2412" t="str" s="7">
        <v>Guest Basket</v>
      </c>
      <c r="E2412" s="12">
        <v>2.31</v>
      </c>
      <c r="F2412" s="13">
        <v>2.49</v>
      </c>
      <c r="G2412" s="13">
        <f>IF(AND(ISNUMBER(E2412),ISNUMBER(F2412)),F2412-E2412,"")</f>
        <v>0.18</v>
      </c>
      <c r="H2412" s="14">
        <f>IF(AND(ISNUMBER(E2412),E2412&gt;0,ISNUMBER(F2412)),F2412/E2412-1,"")</f>
        <v>0.07792207792207795</v>
      </c>
      <c r="I2412" t="str" s="15">
        <v>Unreviewed</v>
      </c>
      <c r="J2412" s="16"/>
      <c r="K2412" t="str" s="15">
        <v/>
      </c>
      <c r="L2412" s="17" t="str">
        <f>IF(AC2412="Local catalog","",IF(AG2412="Yes",IF(ISNUMBER(E2412),E2412,""),IF(I2412="Keep current",IF(ISNUMBER(E2412),E2412,""),IF(AH2412&lt;&gt;"Yes","",IF(I2412="Approve proposed",F2412,IF(AND(I2412="Use my price",AND(ISNUMBER(J2412),J2412&gt;0)),J2412,""))))))</f>
        <v/>
      </c>
      <c r="M2412" t="str" s="7">
        <f>IF(AND(AG2412="Yes",OR(I2412="Approve proposed",I2412="Use my price")),"CHECK: protected price kept current",IF(OR(I2412="Unreviewed",I2412=""),"Pending review",IF(I2412="Hold","On hold",IF(I2412="Keep current",IF(ISNUMBER(E2412),"Kept current","CHECK: no confirmed current price"),IF(AH2412&lt;&gt;"Yes","CHECK: source needs review",IF(AND(I2412="Use my price",NOT(AND(ISNUMBER(J2412),J2412&gt;0))),"CHECK: enter a price above zero",IF(NOT(OR(I2412="Approve proposed",I2412="Use my price")),"CHECK: choose a listed decision",IF(OR(NOT(ISNUMBER(L2412)),L2412&lt;=0,NOT(ISNUMBER(Y2412)),Y2412&lt;=0,X2412&gt;=1),"CHECK: price or base unavailable",IF(L2412/(Y2412*(1-X2412))-1&lt;0,"CHECK: price below local base","Ready")))))))))</f>
        <v>Pending review</v>
      </c>
      <c r="N2412" s="18">
        <v>2.31</v>
      </c>
      <c r="O2412" s="19">
        <v>0.4</v>
      </c>
      <c r="P2412" s="14">
        <v>0.5091</v>
      </c>
      <c r="Q2412" s="20" t="str">
        <f>IF(AND(ISNUMBER(L2412),ISNUMBER(Y2412),Y2412&gt;0,X2412&lt;1),ROUND(L2412/(Y2412*(1-X2412))-1,4),"")</f>
        <v/>
      </c>
      <c r="R2412" s="12">
        <v>13.29</v>
      </c>
      <c r="S2412" s="13">
        <f>IF(AND(ISNUMBER(E2412),E2412&gt;0,ISNUMBER(F2412)),R2412*(F2412/E2412-1)*(1-'Start Here'!$B$16),0)</f>
        <v>1.0045168831168834</v>
      </c>
      <c r="T2412" s="17">
        <f>IF(AND(M2412="Ready",OR(I2412="Approve proposed",AND(I2412="Use my price",AND(ISNUMBER(J2412),J2412&gt;0))),ISNUMBER(L2412),E2412&gt;0),R2412*(L2412/E2412-1)*(1-'Start Here'!$B$16),0)</f>
        <v>0</v>
      </c>
      <c r="U2412" t="str" s="6">
        <v>Currently hidden; do not activate automatically</v>
      </c>
      <c r="V2412" t="str" s="21">
        <v>No</v>
      </c>
      <c r="W2412" t="str" s="21">
        <v>No</v>
      </c>
      <c r="X2412" s="22">
        <v>0</v>
      </c>
      <c r="Y2412" s="18">
        <v>1.65</v>
      </c>
      <c r="AB2412" t="str" s="6">
        <v>2026-10-01 10:41:27 UTC</v>
      </c>
      <c r="AC2412" t="str" s="6">
        <v>Local Line cache</v>
      </c>
      <c r="AD2412" s="23">
        <v>805831</v>
      </c>
      <c r="AE2412" s="23">
        <v>526888</v>
      </c>
      <c r="AF2412" t="str" s="23">
        <v>805831:526888:guest</v>
      </c>
      <c r="AG2412" t="str" s="23">
        <v>No</v>
      </c>
      <c r="AH2412" t="str" s="23">
        <v>Yes</v>
      </c>
      <c r="AI2412" s="18">
        <v>8.25</v>
      </c>
    </row>
    <row r="2413" ht="32" customHeight="1">
      <c r="A2413" t="str" s="7">
        <v>Organically Grown Company</v>
      </c>
      <c r="B2413" t="str" s="7">
        <v>Collard Greens</v>
      </c>
      <c r="C2413" t="str" s="7">
        <v>each</v>
      </c>
      <c r="D2413" t="str" s="7">
        <v>SNAP</v>
      </c>
      <c r="E2413" s="12">
        <v>2.31</v>
      </c>
      <c r="F2413" s="13">
        <v>2.31</v>
      </c>
      <c r="G2413" s="13">
        <f>IF(AND(ISNUMBER(E2413),ISNUMBER(F2413)),F2413-E2413,"")</f>
        <v>0</v>
      </c>
      <c r="H2413" s="14">
        <f>IF(AND(ISNUMBER(E2413),E2413&gt;0,ISNUMBER(F2413)),F2413/E2413-1,"")</f>
        <v>0</v>
      </c>
      <c r="I2413" t="str" s="15">
        <v>Keep current</v>
      </c>
      <c r="J2413" s="16"/>
      <c r="K2413" t="str" s="15">
        <v/>
      </c>
      <c r="L2413" s="17">
        <f>IF(AC2413="Local catalog","",IF(AG2413="Yes",IF(ISNUMBER(E2413),E2413,""),IF(I2413="Keep current",IF(ISNUMBER(E2413),E2413,""),IF(AH2413&lt;&gt;"Yes","",IF(I2413="Approve proposed",F2413,IF(AND(I2413="Use my price",AND(ISNUMBER(J2413),J2413&gt;0)),J2413,""))))))</f>
        <v>2.31</v>
      </c>
      <c r="M2413" t="str" s="7">
        <f>IF(AND(AG2413="Yes",OR(I2413="Approve proposed",I2413="Use my price")),"CHECK: protected price kept current",IF(OR(I2413="Unreviewed",I2413=""),"Pending review",IF(I2413="Hold","On hold",IF(I2413="Keep current",IF(ISNUMBER(E2413),"Kept current","CHECK: no confirmed current price"),IF(AH2413&lt;&gt;"Yes","CHECK: source needs review",IF(AND(I2413="Use my price",NOT(AND(ISNUMBER(J2413),J2413&gt;0))),"CHECK: enter a price above zero",IF(NOT(OR(I2413="Approve proposed",I2413="Use my price")),"CHECK: choose a listed decision",IF(OR(NOT(ISNUMBER(L2413)),L2413&lt;=0,NOT(ISNUMBER(Y2413)),Y2413&lt;=0,X2413&gt;=1),"CHECK: price or base unavailable",IF(L2413/(Y2413*(1-X2413))-1&lt;0,"CHECK: price below local base","Ready")))))))))</f>
        <v>Kept current</v>
      </c>
      <c r="N2413" s="18">
        <v>2.31</v>
      </c>
      <c r="O2413" s="19">
        <v>0.4</v>
      </c>
      <c r="P2413" s="14">
        <v>0.4</v>
      </c>
      <c r="Q2413" s="20">
        <f>IF(AND(ISNUMBER(L2413),ISNUMBER(Y2413),Y2413&gt;0,X2413&lt;1),ROUND(L2413/(Y2413*(1-X2413))-1,4),"")</f>
        <v>0.4</v>
      </c>
      <c r="R2413" s="12">
        <v>0</v>
      </c>
      <c r="S2413" s="13">
        <f>IF(AND(ISNUMBER(E2413),E2413&gt;0,ISNUMBER(F2413)),R2413*(F2413/E2413-1)*(1-'Start Here'!$B$16),0)</f>
        <v>0</v>
      </c>
      <c r="T2413" s="17">
        <f>IF(AND(M2413="Ready",OR(I2413="Approve proposed",AND(I2413="Use my price",AND(ISNUMBER(J2413),J2413&gt;0))),ISNUMBER(L2413),E2413&gt;0),R2413*(L2413/E2413-1)*(1-'Start Here'!$B$16),0)</f>
        <v>0</v>
      </c>
      <c r="U2413" t="str" s="6">
        <v>SNAP: preserve existing selling price; Currently hidden; do not activate automatically</v>
      </c>
      <c r="V2413" t="str" s="21">
        <v>No</v>
      </c>
      <c r="W2413" t="str" s="21">
        <v>No</v>
      </c>
      <c r="X2413" s="22">
        <v>0</v>
      </c>
      <c r="Y2413" s="18">
        <v>1.65</v>
      </c>
      <c r="AB2413" t="str" s="6">
        <v>2026-10-01 10:41:27 UTC</v>
      </c>
      <c r="AC2413" t="str" s="6">
        <v>Local Line cache</v>
      </c>
      <c r="AD2413" s="23">
        <v>805831</v>
      </c>
      <c r="AE2413" s="23">
        <v>526888</v>
      </c>
      <c r="AF2413" t="str" s="23">
        <v>805831:526888:snap</v>
      </c>
      <c r="AG2413" t="str" s="23">
        <v>Yes</v>
      </c>
      <c r="AH2413" t="str" s="23">
        <v>Yes</v>
      </c>
      <c r="AI2413" s="18">
        <v>0</v>
      </c>
    </row>
    <row r="2414" ht="32" customHeight="1">
      <c r="A2414" t="str" s="7">
        <v>Organically Grown Company</v>
      </c>
      <c r="B2414" t="str" s="7">
        <v>Crimini Mushrooms</v>
      </c>
      <c r="C2414" t="str" s="7">
        <v>1 lb</v>
      </c>
      <c r="D2414" t="str" s="7">
        <v>Herd Share Members</v>
      </c>
      <c r="E2414" s="12">
        <v>5.53</v>
      </c>
      <c r="F2414" s="13">
        <v>5.97</v>
      </c>
      <c r="G2414" s="13">
        <f>IF(AND(ISNUMBER(E2414),ISNUMBER(F2414)),F2414-E2414,"")</f>
        <v>0.44</v>
      </c>
      <c r="H2414" s="14">
        <f>IF(AND(ISNUMBER(E2414),E2414&gt;0,ISNUMBER(F2414)),F2414/E2414-1,"")</f>
        <v>0.07956600361663635</v>
      </c>
      <c r="I2414" t="str" s="15">
        <v>Unreviewed</v>
      </c>
      <c r="J2414" s="16"/>
      <c r="K2414" t="str" s="15">
        <v/>
      </c>
      <c r="L2414" s="17" t="str">
        <f>IF(AC2414="Local catalog","",IF(AG2414="Yes",IF(ISNUMBER(E2414),E2414,""),IF(I2414="Keep current",IF(ISNUMBER(E2414),E2414,""),IF(AH2414&lt;&gt;"Yes","",IF(I2414="Approve proposed",F2414,IF(AND(I2414="Use my price",AND(ISNUMBER(J2414),J2414&gt;0)),J2414,""))))))</f>
        <v/>
      </c>
      <c r="M2414" t="str" s="7">
        <f>IF(AND(AG2414="Yes",OR(I2414="Approve proposed",I2414="Use my price")),"CHECK: protected price kept current",IF(OR(I2414="Unreviewed",I2414=""),"Pending review",IF(I2414="Hold","On hold",IF(I2414="Keep current",IF(ISNUMBER(E2414),"Kept current","CHECK: no confirmed current price"),IF(AH2414&lt;&gt;"Yes","CHECK: source needs review",IF(AND(I2414="Use my price",NOT(AND(ISNUMBER(J2414),J2414&gt;0))),"CHECK: enter a price above zero",IF(NOT(OR(I2414="Approve proposed",I2414="Use my price")),"CHECK: choose a listed decision",IF(OR(NOT(ISNUMBER(L2414)),L2414&lt;=0,NOT(ISNUMBER(Y2414)),Y2414&lt;=0,X2414&gt;=1),"CHECK: price or base unavailable",IF(L2414/(Y2414*(1-X2414))-1&lt;0,"CHECK: price below local base","Ready")))))))))</f>
        <v>Pending review</v>
      </c>
      <c r="N2414" s="18">
        <v>5.53</v>
      </c>
      <c r="O2414" s="19">
        <v>0.4</v>
      </c>
      <c r="P2414" s="14">
        <v>0.5114</v>
      </c>
      <c r="Q2414" s="20" t="str">
        <f>IF(AND(ISNUMBER(L2414),ISNUMBER(Y2414),Y2414&gt;0,X2414&lt;1),ROUND(L2414/(Y2414*(1-X2414))-1,4),"")</f>
        <v/>
      </c>
      <c r="R2414" s="12">
        <v>4318.93</v>
      </c>
      <c r="S2414" s="13">
        <f>IF(AND(ISNUMBER(E2414),E2414&gt;0,ISNUMBER(F2414)),R2414*(F2414/E2414-1)*(1-'Start Here'!$B$16),0)</f>
        <v>333.3307999999993</v>
      </c>
      <c r="T2414" s="17">
        <f>IF(AND(M2414="Ready",OR(I2414="Approve proposed",AND(I2414="Use my price",AND(ISNUMBER(J2414),J2414&gt;0))),ISNUMBER(L2414),E2414&gt;0),R2414*(L2414/E2414-1)*(1-'Start Here'!$B$16),0)</f>
        <v>0</v>
      </c>
      <c r="U2414" t="str" s="6">
        <v/>
      </c>
      <c r="V2414" t="str" s="21">
        <v>Yes</v>
      </c>
      <c r="W2414" t="str" s="21">
        <v>No</v>
      </c>
      <c r="X2414" s="22">
        <v>0</v>
      </c>
      <c r="Y2414" s="18">
        <v>3.95</v>
      </c>
      <c r="AB2414" t="str" s="6">
        <v>2026-10-01T16:20:40.259Z</v>
      </c>
      <c r="AC2414" t="str" s="6">
        <v>Live GET verified</v>
      </c>
      <c r="AD2414" s="23">
        <v>805875</v>
      </c>
      <c r="AE2414" s="23">
        <v>526933</v>
      </c>
      <c r="AF2414" t="str" s="23">
        <v>805875:526933:herdShare</v>
      </c>
      <c r="AG2414" t="str" s="23">
        <v>No</v>
      </c>
      <c r="AH2414" t="str" s="23">
        <v>Yes</v>
      </c>
      <c r="AI2414" s="18">
        <v>3084.95</v>
      </c>
    </row>
    <row r="2415" ht="32" customHeight="1">
      <c r="A2415" t="str" s="7">
        <v>Organically Grown Company</v>
      </c>
      <c r="B2415" t="str" s="7">
        <v>Crimini Mushrooms</v>
      </c>
      <c r="C2415" t="str" s="7">
        <v>1 lb</v>
      </c>
      <c r="D2415" t="str" s="7">
        <v>CSA Members</v>
      </c>
      <c r="E2415" s="12">
        <v>5.53</v>
      </c>
      <c r="F2415" s="13">
        <v>5.97</v>
      </c>
      <c r="G2415" s="13">
        <f>IF(AND(ISNUMBER(E2415),ISNUMBER(F2415)),F2415-E2415,"")</f>
        <v>0.44</v>
      </c>
      <c r="H2415" s="14">
        <f>IF(AND(ISNUMBER(E2415),E2415&gt;0,ISNUMBER(F2415)),F2415/E2415-1,"")</f>
        <v>0.07956600361663635</v>
      </c>
      <c r="I2415" t="str" s="15">
        <v>Unreviewed</v>
      </c>
      <c r="J2415" s="16"/>
      <c r="K2415" t="str" s="15">
        <v/>
      </c>
      <c r="L2415" s="17" t="str">
        <f>IF(AC2415="Local catalog","",IF(AG2415="Yes",IF(ISNUMBER(E2415),E2415,""),IF(I2415="Keep current",IF(ISNUMBER(E2415),E2415,""),IF(AH2415&lt;&gt;"Yes","",IF(I2415="Approve proposed",F2415,IF(AND(I2415="Use my price",AND(ISNUMBER(J2415),J2415&gt;0)),J2415,""))))))</f>
        <v/>
      </c>
      <c r="M2415" t="str" s="7">
        <f>IF(AND(AG2415="Yes",OR(I2415="Approve proposed",I2415="Use my price")),"CHECK: protected price kept current",IF(OR(I2415="Unreviewed",I2415=""),"Pending review",IF(I2415="Hold","On hold",IF(I2415="Keep current",IF(ISNUMBER(E2415),"Kept current","CHECK: no confirmed current price"),IF(AH2415&lt;&gt;"Yes","CHECK: source needs review",IF(AND(I2415="Use my price",NOT(AND(ISNUMBER(J2415),J2415&gt;0))),"CHECK: enter a price above zero",IF(NOT(OR(I2415="Approve proposed",I2415="Use my price")),"CHECK: choose a listed decision",IF(OR(NOT(ISNUMBER(L2415)),L2415&lt;=0,NOT(ISNUMBER(Y2415)),Y2415&lt;=0,X2415&gt;=1),"CHECK: price or base unavailable",IF(L2415/(Y2415*(1-X2415))-1&lt;0,"CHECK: price below local base","Ready")))))))))</f>
        <v>Pending review</v>
      </c>
      <c r="N2415" s="18">
        <v>5.53</v>
      </c>
      <c r="O2415" s="19">
        <v>0.4</v>
      </c>
      <c r="P2415" s="14">
        <v>0.5114</v>
      </c>
      <c r="Q2415" s="20" t="str">
        <f>IF(AND(ISNUMBER(L2415),ISNUMBER(Y2415),Y2415&gt;0,X2415&lt;1),ROUND(L2415/(Y2415*(1-X2415))-1,4),"")</f>
        <v/>
      </c>
      <c r="R2415" s="12">
        <v>387.1</v>
      </c>
      <c r="S2415" s="13">
        <f>IF(AND(ISNUMBER(E2415),E2415&gt;0,ISNUMBER(F2415)),R2415*(F2415/E2415-1)*(1-'Start Here'!$B$16),0)</f>
        <v>29.875999999999934</v>
      </c>
      <c r="T2415" s="17">
        <f>IF(AND(M2415="Ready",OR(I2415="Approve proposed",AND(I2415="Use my price",AND(ISNUMBER(J2415),J2415&gt;0))),ISNUMBER(L2415),E2415&gt;0),R2415*(L2415/E2415-1)*(1-'Start Here'!$B$16),0)</f>
        <v>0</v>
      </c>
      <c r="U2415" t="str" s="6">
        <v/>
      </c>
      <c r="V2415" t="str" s="21">
        <v>Yes</v>
      </c>
      <c r="W2415" t="str" s="21">
        <v>No</v>
      </c>
      <c r="X2415" s="22">
        <v>0</v>
      </c>
      <c r="Y2415" s="18">
        <v>3.95</v>
      </c>
      <c r="AB2415" t="str" s="6">
        <v>2026-10-01T16:20:40.259Z</v>
      </c>
      <c r="AC2415" t="str" s="6">
        <v>Live GET verified</v>
      </c>
      <c r="AD2415" s="23">
        <v>805875</v>
      </c>
      <c r="AE2415" s="23">
        <v>526933</v>
      </c>
      <c r="AF2415" t="str" s="23">
        <v>805875:526933:member</v>
      </c>
      <c r="AG2415" t="str" s="23">
        <v>No</v>
      </c>
      <c r="AH2415" t="str" s="23">
        <v>Yes</v>
      </c>
      <c r="AI2415" s="18">
        <v>276.5</v>
      </c>
    </row>
    <row r="2416" ht="32" customHeight="1">
      <c r="A2416" t="str" s="7">
        <v>Organically Grown Company</v>
      </c>
      <c r="B2416" t="str" s="7">
        <v>Crimini Mushrooms</v>
      </c>
      <c r="C2416" t="str" s="7">
        <v>1 lb</v>
      </c>
      <c r="D2416" t="str" s="7">
        <v>Guest Basket</v>
      </c>
      <c r="E2416" s="12">
        <v>5.53</v>
      </c>
      <c r="F2416" s="13">
        <v>5.97</v>
      </c>
      <c r="G2416" s="13">
        <f>IF(AND(ISNUMBER(E2416),ISNUMBER(F2416)),F2416-E2416,"")</f>
        <v>0.44</v>
      </c>
      <c r="H2416" s="14">
        <f>IF(AND(ISNUMBER(E2416),E2416&gt;0,ISNUMBER(F2416)),F2416/E2416-1,"")</f>
        <v>0.07956600361663635</v>
      </c>
      <c r="I2416" t="str" s="15">
        <v>Unreviewed</v>
      </c>
      <c r="J2416" s="16"/>
      <c r="K2416" t="str" s="15">
        <v/>
      </c>
      <c r="L2416" s="17" t="str">
        <f>IF(AC2416="Local catalog","",IF(AG2416="Yes",IF(ISNUMBER(E2416),E2416,""),IF(I2416="Keep current",IF(ISNUMBER(E2416),E2416,""),IF(AH2416&lt;&gt;"Yes","",IF(I2416="Approve proposed",F2416,IF(AND(I2416="Use my price",AND(ISNUMBER(J2416),J2416&gt;0)),J2416,""))))))</f>
        <v/>
      </c>
      <c r="M2416" t="str" s="7">
        <f>IF(AND(AG2416="Yes",OR(I2416="Approve proposed",I2416="Use my price")),"CHECK: protected price kept current",IF(OR(I2416="Unreviewed",I2416=""),"Pending review",IF(I2416="Hold","On hold",IF(I2416="Keep current",IF(ISNUMBER(E2416),"Kept current","CHECK: no confirmed current price"),IF(AH2416&lt;&gt;"Yes","CHECK: source needs review",IF(AND(I2416="Use my price",NOT(AND(ISNUMBER(J2416),J2416&gt;0))),"CHECK: enter a price above zero",IF(NOT(OR(I2416="Approve proposed",I2416="Use my price")),"CHECK: choose a listed decision",IF(OR(NOT(ISNUMBER(L2416)),L2416&lt;=0,NOT(ISNUMBER(Y2416)),Y2416&lt;=0,X2416&gt;=1),"CHECK: price or base unavailable",IF(L2416/(Y2416*(1-X2416))-1&lt;0,"CHECK: price below local base","Ready")))))))))</f>
        <v>Pending review</v>
      </c>
      <c r="N2416" s="18">
        <v>5.53</v>
      </c>
      <c r="O2416" s="19">
        <v>0.4</v>
      </c>
      <c r="P2416" s="14">
        <v>0.5114</v>
      </c>
      <c r="Q2416" s="20" t="str">
        <f>IF(AND(ISNUMBER(L2416),ISNUMBER(Y2416),Y2416&gt;0,X2416&lt;1),ROUND(L2416/(Y2416*(1-X2416))-1,4),"")</f>
        <v/>
      </c>
      <c r="R2416" s="12">
        <v>287.93</v>
      </c>
      <c r="S2416" s="13">
        <f>IF(AND(ISNUMBER(E2416),E2416&gt;0,ISNUMBER(F2416)),R2416*(F2416/E2416-1)*(1-'Start Here'!$B$16),0)</f>
        <v>22.22215623869796</v>
      </c>
      <c r="T2416" s="17">
        <f>IF(AND(M2416="Ready",OR(I2416="Approve proposed",AND(I2416="Use my price",AND(ISNUMBER(J2416),J2416&gt;0))),ISNUMBER(L2416),E2416&gt;0),R2416*(L2416/E2416-1)*(1-'Start Here'!$B$16),0)</f>
        <v>0</v>
      </c>
      <c r="U2416" t="str" s="6">
        <v/>
      </c>
      <c r="V2416" t="str" s="21">
        <v>Yes</v>
      </c>
      <c r="W2416" t="str" s="21">
        <v>No</v>
      </c>
      <c r="X2416" s="22">
        <v>0</v>
      </c>
      <c r="Y2416" s="18">
        <v>3.95</v>
      </c>
      <c r="AB2416" t="str" s="6">
        <v>2026-10-01T16:20:40.259Z</v>
      </c>
      <c r="AC2416" t="str" s="6">
        <v>Live GET verified</v>
      </c>
      <c r="AD2416" s="23">
        <v>805875</v>
      </c>
      <c r="AE2416" s="23">
        <v>526933</v>
      </c>
      <c r="AF2416" t="str" s="23">
        <v>805875:526933:guest</v>
      </c>
      <c r="AG2416" t="str" s="23">
        <v>No</v>
      </c>
      <c r="AH2416" t="str" s="23">
        <v>Yes</v>
      </c>
      <c r="AI2416" s="18">
        <v>201.45</v>
      </c>
    </row>
    <row r="2417" ht="32" customHeight="1">
      <c r="A2417" t="str" s="7">
        <v>Organically Grown Company</v>
      </c>
      <c r="B2417" t="str" s="7">
        <v>Crimini Mushrooms</v>
      </c>
      <c r="C2417" t="str" s="7">
        <v>1 lb</v>
      </c>
      <c r="D2417" t="str" s="7">
        <v>SNAP</v>
      </c>
      <c r="E2417" s="12">
        <v>5.53</v>
      </c>
      <c r="F2417" s="13">
        <v>5.53</v>
      </c>
      <c r="G2417" s="13">
        <f>IF(AND(ISNUMBER(E2417),ISNUMBER(F2417)),F2417-E2417,"")</f>
        <v>0</v>
      </c>
      <c r="H2417" s="14">
        <f>IF(AND(ISNUMBER(E2417),E2417&gt;0,ISNUMBER(F2417)),F2417/E2417-1,"")</f>
        <v>0</v>
      </c>
      <c r="I2417" t="str" s="15">
        <v>Keep current</v>
      </c>
      <c r="J2417" s="16"/>
      <c r="K2417" t="str" s="15">
        <v/>
      </c>
      <c r="L2417" s="17">
        <f>IF(AC2417="Local catalog","",IF(AG2417="Yes",IF(ISNUMBER(E2417),E2417,""),IF(I2417="Keep current",IF(ISNUMBER(E2417),E2417,""),IF(AH2417&lt;&gt;"Yes","",IF(I2417="Approve proposed",F2417,IF(AND(I2417="Use my price",AND(ISNUMBER(J2417),J2417&gt;0)),J2417,""))))))</f>
        <v>5.53</v>
      </c>
      <c r="M2417" t="str" s="7">
        <f>IF(AND(AG2417="Yes",OR(I2417="Approve proposed",I2417="Use my price")),"CHECK: protected price kept current",IF(OR(I2417="Unreviewed",I2417=""),"Pending review",IF(I2417="Hold","On hold",IF(I2417="Keep current",IF(ISNUMBER(E2417),"Kept current","CHECK: no confirmed current price"),IF(AH2417&lt;&gt;"Yes","CHECK: source needs review",IF(AND(I2417="Use my price",NOT(AND(ISNUMBER(J2417),J2417&gt;0))),"CHECK: enter a price above zero",IF(NOT(OR(I2417="Approve proposed",I2417="Use my price")),"CHECK: choose a listed decision",IF(OR(NOT(ISNUMBER(L2417)),L2417&lt;=0,NOT(ISNUMBER(Y2417)),Y2417&lt;=0,X2417&gt;=1),"CHECK: price or base unavailable",IF(L2417/(Y2417*(1-X2417))-1&lt;0,"CHECK: price below local base","Ready")))))))))</f>
        <v>Kept current</v>
      </c>
      <c r="N2417" s="18">
        <v>5.53</v>
      </c>
      <c r="O2417" s="19">
        <v>0.4</v>
      </c>
      <c r="P2417" s="14">
        <v>0.4</v>
      </c>
      <c r="Q2417" s="20">
        <f>IF(AND(ISNUMBER(L2417),ISNUMBER(Y2417),Y2417&gt;0,X2417&lt;1),ROUND(L2417/(Y2417*(1-X2417))-1,4),"")</f>
        <v>0.4</v>
      </c>
      <c r="R2417" s="12">
        <v>0</v>
      </c>
      <c r="S2417" s="13">
        <f>IF(AND(ISNUMBER(E2417),E2417&gt;0,ISNUMBER(F2417)),R2417*(F2417/E2417-1)*(1-'Start Here'!$B$16),0)</f>
        <v>0</v>
      </c>
      <c r="T2417" s="17">
        <f>IF(AND(M2417="Ready",OR(I2417="Approve proposed",AND(I2417="Use my price",AND(ISNUMBER(J2417),J2417&gt;0))),ISNUMBER(L2417),E2417&gt;0),R2417*(L2417/E2417-1)*(1-'Start Here'!$B$16),0)</f>
        <v>0</v>
      </c>
      <c r="U2417" t="str" s="6">
        <v>SNAP: preserve existing selling price</v>
      </c>
      <c r="V2417" t="str" s="21">
        <v>Yes</v>
      </c>
      <c r="W2417" t="str" s="21">
        <v>No</v>
      </c>
      <c r="X2417" s="22">
        <v>0</v>
      </c>
      <c r="Y2417" s="18">
        <v>3.95</v>
      </c>
      <c r="AB2417" t="str" s="6">
        <v>2026-10-01T16:20:40.259Z</v>
      </c>
      <c r="AC2417" t="str" s="6">
        <v>Live GET verified</v>
      </c>
      <c r="AD2417" s="23">
        <v>805875</v>
      </c>
      <c r="AE2417" s="23">
        <v>526933</v>
      </c>
      <c r="AF2417" t="str" s="23">
        <v>805875:526933:snap</v>
      </c>
      <c r="AG2417" t="str" s="23">
        <v>Yes</v>
      </c>
      <c r="AH2417" t="str" s="23">
        <v>Yes</v>
      </c>
      <c r="AI2417" s="18">
        <v>0</v>
      </c>
    </row>
    <row r="2418" ht="32" customHeight="1">
      <c r="A2418" t="str" s="7">
        <v>Organically Grown Company</v>
      </c>
      <c r="B2418" t="str" s="7">
        <v>Daikon Radish (WA)</v>
      </c>
      <c r="C2418" t="str" s="7">
        <v>1 Lb</v>
      </c>
      <c r="D2418" t="str" s="7">
        <v>Herd Share Members</v>
      </c>
      <c r="E2418" s="12">
        <v>5.39</v>
      </c>
      <c r="F2418" s="13">
        <v>5.82</v>
      </c>
      <c r="G2418" s="13">
        <f>IF(AND(ISNUMBER(E2418),ISNUMBER(F2418)),F2418-E2418,"")</f>
        <v>0.43</v>
      </c>
      <c r="H2418" s="14">
        <f>IF(AND(ISNUMBER(E2418),E2418&gt;0,ISNUMBER(F2418)),F2418/E2418-1,"")</f>
        <v>0.07977736549165138</v>
      </c>
      <c r="I2418" t="str" s="15">
        <v>Unreviewed</v>
      </c>
      <c r="J2418" s="16"/>
      <c r="K2418" t="str" s="15">
        <v/>
      </c>
      <c r="L2418" s="17" t="str">
        <f>IF(AC2418="Local catalog","",IF(AG2418="Yes",IF(ISNUMBER(E2418),E2418,""),IF(I2418="Keep current",IF(ISNUMBER(E2418),E2418,""),IF(AH2418&lt;&gt;"Yes","",IF(I2418="Approve proposed",F2418,IF(AND(I2418="Use my price",AND(ISNUMBER(J2418),J2418&gt;0)),J2418,""))))))</f>
        <v/>
      </c>
      <c r="M2418" t="str" s="7">
        <f>IF(AND(AG2418="Yes",OR(I2418="Approve proposed",I2418="Use my price")),"CHECK: protected price kept current",IF(OR(I2418="Unreviewed",I2418=""),"Pending review",IF(I2418="Hold","On hold",IF(I2418="Keep current",IF(ISNUMBER(E2418),"Kept current","CHECK: no confirmed current price"),IF(AH2418&lt;&gt;"Yes","CHECK: source needs review",IF(AND(I2418="Use my price",NOT(AND(ISNUMBER(J2418),J2418&gt;0))),"CHECK: enter a price above zero",IF(NOT(OR(I2418="Approve proposed",I2418="Use my price")),"CHECK: choose a listed decision",IF(OR(NOT(ISNUMBER(L2418)),L2418&lt;=0,NOT(ISNUMBER(Y2418)),Y2418&lt;=0,X2418&gt;=1),"CHECK: price or base unavailable",IF(L2418/(Y2418*(1-X2418))-1&lt;0,"CHECK: price below local base","Ready")))))))))</f>
        <v>Pending review</v>
      </c>
      <c r="N2418" s="18">
        <v>5.39</v>
      </c>
      <c r="O2418" s="19">
        <v>0.4</v>
      </c>
      <c r="P2418" s="14">
        <v>0.5117</v>
      </c>
      <c r="Q2418" s="20" t="str">
        <f>IF(AND(ISNUMBER(L2418),ISNUMBER(Y2418),Y2418&gt;0,X2418&lt;1),ROUND(L2418/(Y2418*(1-X2418))-1,4),"")</f>
        <v/>
      </c>
      <c r="R2418" s="12">
        <v>256.06</v>
      </c>
      <c r="S2418" s="13">
        <f>IF(AND(ISNUMBER(E2418),E2418&gt;0,ISNUMBER(F2418)),R2418*(F2418/E2418-1)*(1-'Start Here'!$B$16),0)</f>
        <v>19.814958441558485</v>
      </c>
      <c r="T2418" s="17">
        <f>IF(AND(M2418="Ready",OR(I2418="Approve proposed",AND(I2418="Use my price",AND(ISNUMBER(J2418),J2418&gt;0))),ISNUMBER(L2418),E2418&gt;0),R2418*(L2418/E2418-1)*(1-'Start Here'!$B$16),0)</f>
        <v>0</v>
      </c>
      <c r="U2418" t="str" s="6">
        <v>Currently hidden; do not activate automatically</v>
      </c>
      <c r="V2418" t="str" s="21">
        <v>No</v>
      </c>
      <c r="W2418" t="str" s="21">
        <v>No</v>
      </c>
      <c r="X2418" s="22">
        <v>0</v>
      </c>
      <c r="Y2418" s="18">
        <v>3.85</v>
      </c>
      <c r="AB2418" t="str" s="6">
        <v>2026-10-01 10:41:27 UTC</v>
      </c>
      <c r="AC2418" t="str" s="6">
        <v>Local Line cache</v>
      </c>
      <c r="AD2418" s="23">
        <v>926707</v>
      </c>
      <c r="AE2418" s="23">
        <v>674541</v>
      </c>
      <c r="AF2418" t="str" s="23">
        <v>926707:674541:herdShare</v>
      </c>
      <c r="AG2418" t="str" s="23">
        <v>No</v>
      </c>
      <c r="AH2418" t="str" s="23">
        <v>Yes</v>
      </c>
      <c r="AI2418" s="18">
        <v>204.05</v>
      </c>
    </row>
    <row r="2419" ht="32" customHeight="1">
      <c r="A2419" t="str" s="7">
        <v>Organically Grown Company</v>
      </c>
      <c r="B2419" t="str" s="7">
        <v>Daikon Radish (WA)</v>
      </c>
      <c r="C2419" t="str" s="7">
        <v>1 Lb</v>
      </c>
      <c r="D2419" t="str" s="7">
        <v>CSA Members</v>
      </c>
      <c r="E2419" s="12">
        <v>5.39</v>
      </c>
      <c r="F2419" s="13">
        <v>5.82</v>
      </c>
      <c r="G2419" s="13">
        <f>IF(AND(ISNUMBER(E2419),ISNUMBER(F2419)),F2419-E2419,"")</f>
        <v>0.43</v>
      </c>
      <c r="H2419" s="14">
        <f>IF(AND(ISNUMBER(E2419),E2419&gt;0,ISNUMBER(F2419)),F2419/E2419-1,"")</f>
        <v>0.07977736549165138</v>
      </c>
      <c r="I2419" t="str" s="15">
        <v>Unreviewed</v>
      </c>
      <c r="J2419" s="16"/>
      <c r="K2419" t="str" s="15">
        <v/>
      </c>
      <c r="L2419" s="17" t="str">
        <f>IF(AC2419="Local catalog","",IF(AG2419="Yes",IF(ISNUMBER(E2419),E2419,""),IF(I2419="Keep current",IF(ISNUMBER(E2419),E2419,""),IF(AH2419&lt;&gt;"Yes","",IF(I2419="Approve proposed",F2419,IF(AND(I2419="Use my price",AND(ISNUMBER(J2419),J2419&gt;0)),J2419,""))))))</f>
        <v/>
      </c>
      <c r="M2419" t="str" s="7">
        <f>IF(AND(AG2419="Yes",OR(I2419="Approve proposed",I2419="Use my price")),"CHECK: protected price kept current",IF(OR(I2419="Unreviewed",I2419=""),"Pending review",IF(I2419="Hold","On hold",IF(I2419="Keep current",IF(ISNUMBER(E2419),"Kept current","CHECK: no confirmed current price"),IF(AH2419&lt;&gt;"Yes","CHECK: source needs review",IF(AND(I2419="Use my price",NOT(AND(ISNUMBER(J2419),J2419&gt;0))),"CHECK: enter a price above zero",IF(NOT(OR(I2419="Approve proposed",I2419="Use my price")),"CHECK: choose a listed decision",IF(OR(NOT(ISNUMBER(L2419)),L2419&lt;=0,NOT(ISNUMBER(Y2419)),Y2419&lt;=0,X2419&gt;=1),"CHECK: price or base unavailable",IF(L2419/(Y2419*(1-X2419))-1&lt;0,"CHECK: price below local base","Ready")))))))))</f>
        <v>Pending review</v>
      </c>
      <c r="N2419" s="18">
        <v>5.39</v>
      </c>
      <c r="O2419" s="19">
        <v>0.4</v>
      </c>
      <c r="P2419" s="14">
        <v>0.5117</v>
      </c>
      <c r="Q2419" s="20" t="str">
        <f>IF(AND(ISNUMBER(L2419),ISNUMBER(Y2419),Y2419&gt;0,X2419&lt;1),ROUND(L2419/(Y2419*(1-X2419))-1,4),"")</f>
        <v/>
      </c>
      <c r="R2419" s="12">
        <v>28.770000000000003</v>
      </c>
      <c r="S2419" s="13">
        <f>IF(AND(ISNUMBER(E2419),E2419&gt;0,ISNUMBER(F2419)),R2419*(F2419/E2419-1)*(1-'Start Here'!$B$16),0)</f>
        <v>2.226338961038966</v>
      </c>
      <c r="T2419" s="17">
        <f>IF(AND(M2419="Ready",OR(I2419="Approve proposed",AND(I2419="Use my price",AND(ISNUMBER(J2419),J2419&gt;0))),ISNUMBER(L2419),E2419&gt;0),R2419*(L2419/E2419-1)*(1-'Start Here'!$B$16),0)</f>
        <v>0</v>
      </c>
      <c r="U2419" t="str" s="6">
        <v>Currently hidden; do not activate automatically</v>
      </c>
      <c r="V2419" t="str" s="21">
        <v>No</v>
      </c>
      <c r="W2419" t="str" s="21">
        <v>No</v>
      </c>
      <c r="X2419" s="22">
        <v>0</v>
      </c>
      <c r="Y2419" s="18">
        <v>3.85</v>
      </c>
      <c r="AB2419" t="str" s="6">
        <v>2026-10-01 10:41:27 UTC</v>
      </c>
      <c r="AC2419" t="str" s="6">
        <v>Local Line cache</v>
      </c>
      <c r="AD2419" s="23">
        <v>926707</v>
      </c>
      <c r="AE2419" s="23">
        <v>674541</v>
      </c>
      <c r="AF2419" t="str" s="23">
        <v>926707:674541:member</v>
      </c>
      <c r="AG2419" t="str" s="23">
        <v>No</v>
      </c>
      <c r="AH2419" t="str" s="23">
        <v>Yes</v>
      </c>
      <c r="AI2419" s="18">
        <v>34.65</v>
      </c>
    </row>
    <row r="2420" ht="32" customHeight="1">
      <c r="A2420" t="str" s="7">
        <v>Organically Grown Company</v>
      </c>
      <c r="B2420" t="str" s="7">
        <v>Daikon Radish (WA)</v>
      </c>
      <c r="C2420" t="str" s="7">
        <v>1 Lb</v>
      </c>
      <c r="D2420" t="str" s="7">
        <v>Guest Basket</v>
      </c>
      <c r="E2420" s="12">
        <v>5.39</v>
      </c>
      <c r="F2420" s="13">
        <v>5.82</v>
      </c>
      <c r="G2420" s="13">
        <f>IF(AND(ISNUMBER(E2420),ISNUMBER(F2420)),F2420-E2420,"")</f>
        <v>0.43</v>
      </c>
      <c r="H2420" s="14">
        <f>IF(AND(ISNUMBER(E2420),E2420&gt;0,ISNUMBER(F2420)),F2420/E2420-1,"")</f>
        <v>0.07977736549165138</v>
      </c>
      <c r="I2420" t="str" s="15">
        <v>Unreviewed</v>
      </c>
      <c r="J2420" s="16"/>
      <c r="K2420" t="str" s="15">
        <v/>
      </c>
      <c r="L2420" s="17" t="str">
        <f>IF(AC2420="Local catalog","",IF(AG2420="Yes",IF(ISNUMBER(E2420),E2420,""),IF(I2420="Keep current",IF(ISNUMBER(E2420),E2420,""),IF(AH2420&lt;&gt;"Yes","",IF(I2420="Approve proposed",F2420,IF(AND(I2420="Use my price",AND(ISNUMBER(J2420),J2420&gt;0)),J2420,""))))))</f>
        <v/>
      </c>
      <c r="M2420" t="str" s="7">
        <f>IF(AND(AG2420="Yes",OR(I2420="Approve proposed",I2420="Use my price")),"CHECK: protected price kept current",IF(OR(I2420="Unreviewed",I2420=""),"Pending review",IF(I2420="Hold","On hold",IF(I2420="Keep current",IF(ISNUMBER(E2420),"Kept current","CHECK: no confirmed current price"),IF(AH2420&lt;&gt;"Yes","CHECK: source needs review",IF(AND(I2420="Use my price",NOT(AND(ISNUMBER(J2420),J2420&gt;0))),"CHECK: enter a price above zero",IF(NOT(OR(I2420="Approve proposed",I2420="Use my price")),"CHECK: choose a listed decision",IF(OR(NOT(ISNUMBER(L2420)),L2420&lt;=0,NOT(ISNUMBER(Y2420)),Y2420&lt;=0,X2420&gt;=1),"CHECK: price or base unavailable",IF(L2420/(Y2420*(1-X2420))-1&lt;0,"CHECK: price below local base","Ready")))))))))</f>
        <v>Pending review</v>
      </c>
      <c r="N2420" s="18">
        <v>5.39</v>
      </c>
      <c r="O2420" s="19">
        <v>0.4</v>
      </c>
      <c r="P2420" s="14">
        <v>0.5117</v>
      </c>
      <c r="Q2420" s="20" t="str">
        <f>IF(AND(ISNUMBER(L2420),ISNUMBER(Y2420),Y2420&gt;0,X2420&lt;1),ROUND(L2420/(Y2420*(1-X2420))-1,4),"")</f>
        <v/>
      </c>
      <c r="R2420" s="12">
        <v>32.92</v>
      </c>
      <c r="S2420" s="13">
        <f>IF(AND(ISNUMBER(E2420),E2420&gt;0,ISNUMBER(F2420)),R2420*(F2420/E2420-1)*(1-'Start Here'!$B$16),0)</f>
        <v>2.5474827458256084</v>
      </c>
      <c r="T2420" s="17">
        <f>IF(AND(M2420="Ready",OR(I2420="Approve proposed",AND(I2420="Use my price",AND(ISNUMBER(J2420),J2420&gt;0))),ISNUMBER(L2420),E2420&gt;0),R2420*(L2420/E2420-1)*(1-'Start Here'!$B$16),0)</f>
        <v>0</v>
      </c>
      <c r="U2420" t="str" s="6">
        <v>Currently hidden; do not activate automatically</v>
      </c>
      <c r="V2420" t="str" s="21">
        <v>No</v>
      </c>
      <c r="W2420" t="str" s="21">
        <v>No</v>
      </c>
      <c r="X2420" s="22">
        <v>0</v>
      </c>
      <c r="Y2420" s="18">
        <v>3.85</v>
      </c>
      <c r="AB2420" t="str" s="6">
        <v>2026-10-01 10:41:27 UTC</v>
      </c>
      <c r="AC2420" t="str" s="6">
        <v>Local Line cache</v>
      </c>
      <c r="AD2420" s="23">
        <v>926707</v>
      </c>
      <c r="AE2420" s="23">
        <v>674541</v>
      </c>
      <c r="AF2420" t="str" s="23">
        <v>926707:674541:guest</v>
      </c>
      <c r="AG2420" t="str" s="23">
        <v>No</v>
      </c>
      <c r="AH2420" t="str" s="23">
        <v>Yes</v>
      </c>
      <c r="AI2420" s="18">
        <v>23.1</v>
      </c>
    </row>
    <row r="2421" ht="32" customHeight="1">
      <c r="A2421" t="str" s="7">
        <v>Organically Grown Company</v>
      </c>
      <c r="B2421" t="str" s="7">
        <v>Daikon Radish (WA)</v>
      </c>
      <c r="C2421" t="str" s="7">
        <v>1 Lb</v>
      </c>
      <c r="D2421" t="str" s="7">
        <v>SNAP</v>
      </c>
      <c r="E2421" s="12">
        <v>5.39</v>
      </c>
      <c r="F2421" s="13">
        <v>5.39</v>
      </c>
      <c r="G2421" s="13">
        <f>IF(AND(ISNUMBER(E2421),ISNUMBER(F2421)),F2421-E2421,"")</f>
        <v>0</v>
      </c>
      <c r="H2421" s="14">
        <f>IF(AND(ISNUMBER(E2421),E2421&gt;0,ISNUMBER(F2421)),F2421/E2421-1,"")</f>
        <v>0</v>
      </c>
      <c r="I2421" t="str" s="15">
        <v>Keep current</v>
      </c>
      <c r="J2421" s="16"/>
      <c r="K2421" t="str" s="15">
        <v/>
      </c>
      <c r="L2421" s="17">
        <f>IF(AC2421="Local catalog","",IF(AG2421="Yes",IF(ISNUMBER(E2421),E2421,""),IF(I2421="Keep current",IF(ISNUMBER(E2421),E2421,""),IF(AH2421&lt;&gt;"Yes","",IF(I2421="Approve proposed",F2421,IF(AND(I2421="Use my price",AND(ISNUMBER(J2421),J2421&gt;0)),J2421,""))))))</f>
        <v>5.39</v>
      </c>
      <c r="M2421" t="str" s="7">
        <f>IF(AND(AG2421="Yes",OR(I2421="Approve proposed",I2421="Use my price")),"CHECK: protected price kept current",IF(OR(I2421="Unreviewed",I2421=""),"Pending review",IF(I2421="Hold","On hold",IF(I2421="Keep current",IF(ISNUMBER(E2421),"Kept current","CHECK: no confirmed current price"),IF(AH2421&lt;&gt;"Yes","CHECK: source needs review",IF(AND(I2421="Use my price",NOT(AND(ISNUMBER(J2421),J2421&gt;0))),"CHECK: enter a price above zero",IF(NOT(OR(I2421="Approve proposed",I2421="Use my price")),"CHECK: choose a listed decision",IF(OR(NOT(ISNUMBER(L2421)),L2421&lt;=0,NOT(ISNUMBER(Y2421)),Y2421&lt;=0,X2421&gt;=1),"CHECK: price or base unavailable",IF(L2421/(Y2421*(1-X2421))-1&lt;0,"CHECK: price below local base","Ready")))))))))</f>
        <v>Kept current</v>
      </c>
      <c r="N2421" s="18">
        <v>5.39</v>
      </c>
      <c r="O2421" s="19">
        <v>0.4</v>
      </c>
      <c r="P2421" s="14">
        <v>0.4</v>
      </c>
      <c r="Q2421" s="20">
        <f>IF(AND(ISNUMBER(L2421),ISNUMBER(Y2421),Y2421&gt;0,X2421&lt;1),ROUND(L2421/(Y2421*(1-X2421))-1,4),"")</f>
        <v>0.4</v>
      </c>
      <c r="R2421" s="12">
        <v>0</v>
      </c>
      <c r="S2421" s="13">
        <f>IF(AND(ISNUMBER(E2421),E2421&gt;0,ISNUMBER(F2421)),R2421*(F2421/E2421-1)*(1-'Start Here'!$B$16),0)</f>
        <v>0</v>
      </c>
      <c r="T2421" s="17">
        <f>IF(AND(M2421="Ready",OR(I2421="Approve proposed",AND(I2421="Use my price",AND(ISNUMBER(J2421),J2421&gt;0))),ISNUMBER(L2421),E2421&gt;0),R2421*(L2421/E2421-1)*(1-'Start Here'!$B$16),0)</f>
        <v>0</v>
      </c>
      <c r="U2421" t="str" s="6">
        <v>SNAP: preserve existing selling price; Currently hidden; do not activate automatically</v>
      </c>
      <c r="V2421" t="str" s="21">
        <v>No</v>
      </c>
      <c r="W2421" t="str" s="21">
        <v>No</v>
      </c>
      <c r="X2421" s="22">
        <v>0</v>
      </c>
      <c r="Y2421" s="18">
        <v>3.85</v>
      </c>
      <c r="AB2421" t="str" s="6">
        <v>2026-10-01 10:41:27 UTC</v>
      </c>
      <c r="AC2421" t="str" s="6">
        <v>Local Line cache</v>
      </c>
      <c r="AD2421" s="23">
        <v>926707</v>
      </c>
      <c r="AE2421" s="23">
        <v>674541</v>
      </c>
      <c r="AF2421" t="str" s="23">
        <v>926707:674541:snap</v>
      </c>
      <c r="AG2421" t="str" s="23">
        <v>Yes</v>
      </c>
      <c r="AH2421" t="str" s="23">
        <v>Yes</v>
      </c>
      <c r="AI2421" s="18">
        <v>0</v>
      </c>
    </row>
    <row r="2422" ht="32" customHeight="1">
      <c r="A2422" t="str" s="7">
        <v>Organically Grown Company</v>
      </c>
      <c r="B2422" t="str" s="7">
        <v>Eggplant</v>
      </c>
      <c r="C2422" t="str" s="7">
        <v>each</v>
      </c>
      <c r="D2422" t="str" s="7">
        <v>Herd Share Members</v>
      </c>
      <c r="E2422" s="12">
        <v>4.19</v>
      </c>
      <c r="F2422" s="13">
        <v>4.53</v>
      </c>
      <c r="G2422" s="13">
        <f>IF(AND(ISNUMBER(E2422),ISNUMBER(F2422)),F2422-E2422,"")</f>
        <v>0.34</v>
      </c>
      <c r="H2422" s="14">
        <f>IF(AND(ISNUMBER(E2422),E2422&gt;0,ISNUMBER(F2422)),F2422/E2422-1,"")</f>
        <v>0.0811455847255369</v>
      </c>
      <c r="I2422" t="str" s="15">
        <v>Unreviewed</v>
      </c>
      <c r="J2422" s="16"/>
      <c r="K2422" t="str" s="15">
        <v/>
      </c>
      <c r="L2422" s="17" t="str">
        <f>IF(AC2422="Local catalog","",IF(AG2422="Yes",IF(ISNUMBER(E2422),E2422,""),IF(I2422="Keep current",IF(ISNUMBER(E2422),E2422,""),IF(AH2422&lt;&gt;"Yes","",IF(I2422="Approve proposed",F2422,IF(AND(I2422="Use my price",AND(ISNUMBER(J2422),J2422&gt;0)),J2422,""))))))</f>
        <v/>
      </c>
      <c r="M2422" t="str" s="7">
        <f>IF(AND(AG2422="Yes",OR(I2422="Approve proposed",I2422="Use my price")),"CHECK: protected price kept current",IF(OR(I2422="Unreviewed",I2422=""),"Pending review",IF(I2422="Hold","On hold",IF(I2422="Keep current",IF(ISNUMBER(E2422),"Kept current","CHECK: no confirmed current price"),IF(AH2422&lt;&gt;"Yes","CHECK: source needs review",IF(AND(I2422="Use my price",NOT(AND(ISNUMBER(J2422),J2422&gt;0))),"CHECK: enter a price above zero",IF(NOT(OR(I2422="Approve proposed",I2422="Use my price")),"CHECK: choose a listed decision",IF(OR(NOT(ISNUMBER(L2422)),L2422&lt;=0,NOT(ISNUMBER(Y2422)),Y2422&lt;=0,X2422&gt;=1),"CHECK: price or base unavailable",IF(L2422/(Y2422*(1-X2422))-1&lt;0,"CHECK: price below local base","Ready")))))))))</f>
        <v>Pending review</v>
      </c>
      <c r="N2422" s="18">
        <v>4.19</v>
      </c>
      <c r="O2422" s="19">
        <v>0.4</v>
      </c>
      <c r="P2422" s="14">
        <v>0.5151</v>
      </c>
      <c r="Q2422" s="20" t="str">
        <f>IF(AND(ISNUMBER(L2422),ISNUMBER(Y2422),Y2422&gt;0,X2422&lt;1),ROUND(L2422/(Y2422*(1-X2422))-1,4),"")</f>
        <v/>
      </c>
      <c r="R2422" s="12">
        <v>289.11</v>
      </c>
      <c r="S2422" s="13">
        <f>IF(AND(ISNUMBER(E2422),E2422&gt;0,ISNUMBER(F2422)),R2422*(F2422/E2422-1)*(1-'Start Here'!$B$16),0)</f>
        <v>22.756199999999975</v>
      </c>
      <c r="T2422" s="17">
        <f>IF(AND(M2422="Ready",OR(I2422="Approve proposed",AND(I2422="Use my price",AND(ISNUMBER(J2422),J2422&gt;0))),ISNUMBER(L2422),E2422&gt;0),R2422*(L2422/E2422-1)*(1-'Start Here'!$B$16),0)</f>
        <v>0</v>
      </c>
      <c r="U2422" t="str" s="6">
        <v>Currently hidden; do not activate automatically</v>
      </c>
      <c r="V2422" t="str" s="21">
        <v>No</v>
      </c>
      <c r="W2422" t="str" s="21">
        <v>No</v>
      </c>
      <c r="X2422" s="22">
        <v>0</v>
      </c>
      <c r="Y2422" s="18">
        <v>2.99</v>
      </c>
      <c r="AB2422" t="str" s="6">
        <v>2026-10-01 10:41:27 UTC</v>
      </c>
      <c r="AC2422" t="str" s="6">
        <v>Local Line cache</v>
      </c>
      <c r="AD2422" s="23">
        <v>1133719</v>
      </c>
      <c r="AE2422" s="23">
        <v>969098</v>
      </c>
      <c r="AF2422" t="str" s="23">
        <v>1133719:969098:herdShare</v>
      </c>
      <c r="AG2422" t="str" s="23">
        <v>No</v>
      </c>
      <c r="AH2422" t="str" s="23">
        <v>Yes</v>
      </c>
      <c r="AI2422" s="18">
        <v>206.31</v>
      </c>
    </row>
    <row r="2423" ht="32" customHeight="1">
      <c r="A2423" t="str" s="7">
        <v>Organically Grown Company</v>
      </c>
      <c r="B2423" t="str" s="7">
        <v>Eggplant</v>
      </c>
      <c r="C2423" t="str" s="7">
        <v>each</v>
      </c>
      <c r="D2423" t="str" s="7">
        <v>CSA Members</v>
      </c>
      <c r="E2423" s="12">
        <v>4.19</v>
      </c>
      <c r="F2423" s="13">
        <v>4.53</v>
      </c>
      <c r="G2423" s="13">
        <f>IF(AND(ISNUMBER(E2423),ISNUMBER(F2423)),F2423-E2423,"")</f>
        <v>0.34</v>
      </c>
      <c r="H2423" s="14">
        <f>IF(AND(ISNUMBER(E2423),E2423&gt;0,ISNUMBER(F2423)),F2423/E2423-1,"")</f>
        <v>0.0811455847255369</v>
      </c>
      <c r="I2423" t="str" s="15">
        <v>Unreviewed</v>
      </c>
      <c r="J2423" s="16"/>
      <c r="K2423" t="str" s="15">
        <v/>
      </c>
      <c r="L2423" s="17" t="str">
        <f>IF(AC2423="Local catalog","",IF(AG2423="Yes",IF(ISNUMBER(E2423),E2423,""),IF(I2423="Keep current",IF(ISNUMBER(E2423),E2423,""),IF(AH2423&lt;&gt;"Yes","",IF(I2423="Approve proposed",F2423,IF(AND(I2423="Use my price",AND(ISNUMBER(J2423),J2423&gt;0)),J2423,""))))))</f>
        <v/>
      </c>
      <c r="M2423" t="str" s="7">
        <f>IF(AND(AG2423="Yes",OR(I2423="Approve proposed",I2423="Use my price")),"CHECK: protected price kept current",IF(OR(I2423="Unreviewed",I2423=""),"Pending review",IF(I2423="Hold","On hold",IF(I2423="Keep current",IF(ISNUMBER(E2423),"Kept current","CHECK: no confirmed current price"),IF(AH2423&lt;&gt;"Yes","CHECK: source needs review",IF(AND(I2423="Use my price",NOT(AND(ISNUMBER(J2423),J2423&gt;0))),"CHECK: enter a price above zero",IF(NOT(OR(I2423="Approve proposed",I2423="Use my price")),"CHECK: choose a listed decision",IF(OR(NOT(ISNUMBER(L2423)),L2423&lt;=0,NOT(ISNUMBER(Y2423)),Y2423&lt;=0,X2423&gt;=1),"CHECK: price or base unavailable",IF(L2423/(Y2423*(1-X2423))-1&lt;0,"CHECK: price below local base","Ready")))))))))</f>
        <v>Pending review</v>
      </c>
      <c r="N2423" s="18">
        <v>4.19</v>
      </c>
      <c r="O2423" s="19">
        <v>0.4</v>
      </c>
      <c r="P2423" s="14">
        <v>0.5151</v>
      </c>
      <c r="Q2423" s="20" t="str">
        <f>IF(AND(ISNUMBER(L2423),ISNUMBER(Y2423),Y2423&gt;0,X2423&lt;1),ROUND(L2423/(Y2423*(1-X2423))-1,4),"")</f>
        <v/>
      </c>
      <c r="R2423" s="12">
        <v>0</v>
      </c>
      <c r="S2423" s="13">
        <f>IF(AND(ISNUMBER(E2423),E2423&gt;0,ISNUMBER(F2423)),R2423*(F2423/E2423-1)*(1-'Start Here'!$B$16),0)</f>
        <v>0</v>
      </c>
      <c r="T2423" s="17">
        <f>IF(AND(M2423="Ready",OR(I2423="Approve proposed",AND(I2423="Use my price",AND(ISNUMBER(J2423),J2423&gt;0))),ISNUMBER(L2423),E2423&gt;0),R2423*(L2423/E2423-1)*(1-'Start Here'!$B$16),0)</f>
        <v>0</v>
      </c>
      <c r="U2423" t="str" s="6">
        <v>Currently hidden; do not activate automatically</v>
      </c>
      <c r="V2423" t="str" s="21">
        <v>No</v>
      </c>
      <c r="W2423" t="str" s="21">
        <v>No</v>
      </c>
      <c r="X2423" s="22">
        <v>0</v>
      </c>
      <c r="Y2423" s="18">
        <v>2.99</v>
      </c>
      <c r="AB2423" t="str" s="6">
        <v>2026-10-01 10:41:27 UTC</v>
      </c>
      <c r="AC2423" t="str" s="6">
        <v>Local Line cache</v>
      </c>
      <c r="AD2423" s="23">
        <v>1133719</v>
      </c>
      <c r="AE2423" s="23">
        <v>969098</v>
      </c>
      <c r="AF2423" t="str" s="23">
        <v>1133719:969098:member</v>
      </c>
      <c r="AG2423" t="str" s="23">
        <v>No</v>
      </c>
      <c r="AH2423" t="str" s="23">
        <v>Yes</v>
      </c>
      <c r="AI2423" s="18">
        <v>0</v>
      </c>
    </row>
    <row r="2424" ht="32" customHeight="1">
      <c r="A2424" t="str" s="7">
        <v>Organically Grown Company</v>
      </c>
      <c r="B2424" t="str" s="7">
        <v>Eggplant</v>
      </c>
      <c r="C2424" t="str" s="7">
        <v>each</v>
      </c>
      <c r="D2424" t="str" s="7">
        <v>Guest Basket</v>
      </c>
      <c r="E2424" s="12">
        <v>4.19</v>
      </c>
      <c r="F2424" s="13">
        <v>4.53</v>
      </c>
      <c r="G2424" s="13">
        <f>IF(AND(ISNUMBER(E2424),ISNUMBER(F2424)),F2424-E2424,"")</f>
        <v>0.34</v>
      </c>
      <c r="H2424" s="14">
        <f>IF(AND(ISNUMBER(E2424),E2424&gt;0,ISNUMBER(F2424)),F2424/E2424-1,"")</f>
        <v>0.0811455847255369</v>
      </c>
      <c r="I2424" t="str" s="15">
        <v>Unreviewed</v>
      </c>
      <c r="J2424" s="16"/>
      <c r="K2424" t="str" s="15">
        <v/>
      </c>
      <c r="L2424" s="17" t="str">
        <f>IF(AC2424="Local catalog","",IF(AG2424="Yes",IF(ISNUMBER(E2424),E2424,""),IF(I2424="Keep current",IF(ISNUMBER(E2424),E2424,""),IF(AH2424&lt;&gt;"Yes","",IF(I2424="Approve proposed",F2424,IF(AND(I2424="Use my price",AND(ISNUMBER(J2424),J2424&gt;0)),J2424,""))))))</f>
        <v/>
      </c>
      <c r="M2424" t="str" s="7">
        <f>IF(AND(AG2424="Yes",OR(I2424="Approve proposed",I2424="Use my price")),"CHECK: protected price kept current",IF(OR(I2424="Unreviewed",I2424=""),"Pending review",IF(I2424="Hold","On hold",IF(I2424="Keep current",IF(ISNUMBER(E2424),"Kept current","CHECK: no confirmed current price"),IF(AH2424&lt;&gt;"Yes","CHECK: source needs review",IF(AND(I2424="Use my price",NOT(AND(ISNUMBER(J2424),J2424&gt;0))),"CHECK: enter a price above zero",IF(NOT(OR(I2424="Approve proposed",I2424="Use my price")),"CHECK: choose a listed decision",IF(OR(NOT(ISNUMBER(L2424)),L2424&lt;=0,NOT(ISNUMBER(Y2424)),Y2424&lt;=0,X2424&gt;=1),"CHECK: price or base unavailable",IF(L2424/(Y2424*(1-X2424))-1&lt;0,"CHECK: price below local base","Ready")))))))))</f>
        <v>Pending review</v>
      </c>
      <c r="N2424" s="18">
        <v>4.19</v>
      </c>
      <c r="O2424" s="19">
        <v>0.4</v>
      </c>
      <c r="P2424" s="14">
        <v>0.5151</v>
      </c>
      <c r="Q2424" s="20" t="str">
        <f>IF(AND(ISNUMBER(L2424),ISNUMBER(Y2424),Y2424&gt;0,X2424&lt;1),ROUND(L2424/(Y2424*(1-X2424))-1,4),"")</f>
        <v/>
      </c>
      <c r="R2424" s="12">
        <v>29.330000000000002</v>
      </c>
      <c r="S2424" s="13">
        <f>IF(AND(ISNUMBER(E2424),E2424&gt;0,ISNUMBER(F2424)),R2424*(F2424/E2424-1)*(1-'Start Here'!$B$16),0)</f>
        <v>2.3085999999999975</v>
      </c>
      <c r="T2424" s="17">
        <f>IF(AND(M2424="Ready",OR(I2424="Approve proposed",AND(I2424="Use my price",AND(ISNUMBER(J2424),J2424&gt;0))),ISNUMBER(L2424),E2424&gt;0),R2424*(L2424/E2424-1)*(1-'Start Here'!$B$16),0)</f>
        <v>0</v>
      </c>
      <c r="U2424" t="str" s="6">
        <v>Currently hidden; do not activate automatically</v>
      </c>
      <c r="V2424" t="str" s="21">
        <v>No</v>
      </c>
      <c r="W2424" t="str" s="21">
        <v>No</v>
      </c>
      <c r="X2424" s="22">
        <v>0</v>
      </c>
      <c r="Y2424" s="18">
        <v>2.99</v>
      </c>
      <c r="AB2424" t="str" s="6">
        <v>2026-10-01 10:41:27 UTC</v>
      </c>
      <c r="AC2424" t="str" s="6">
        <v>Local Line cache</v>
      </c>
      <c r="AD2424" s="23">
        <v>1133719</v>
      </c>
      <c r="AE2424" s="23">
        <v>969098</v>
      </c>
      <c r="AF2424" t="str" s="23">
        <v>1133719:969098:guest</v>
      </c>
      <c r="AG2424" t="str" s="23">
        <v>No</v>
      </c>
      <c r="AH2424" t="str" s="23">
        <v>Yes</v>
      </c>
      <c r="AI2424" s="18">
        <v>20.93</v>
      </c>
    </row>
    <row r="2425" ht="32" customHeight="1">
      <c r="A2425" t="str" s="7">
        <v>Organically Grown Company</v>
      </c>
      <c r="B2425" t="str" s="7">
        <v>Eggplant</v>
      </c>
      <c r="C2425" t="str" s="7">
        <v>each</v>
      </c>
      <c r="D2425" t="str" s="7">
        <v>SNAP</v>
      </c>
      <c r="E2425" s="12">
        <v>4.19</v>
      </c>
      <c r="F2425" s="13">
        <v>4.19</v>
      </c>
      <c r="G2425" s="13">
        <f>IF(AND(ISNUMBER(E2425),ISNUMBER(F2425)),F2425-E2425,"")</f>
        <v>0</v>
      </c>
      <c r="H2425" s="14">
        <f>IF(AND(ISNUMBER(E2425),E2425&gt;0,ISNUMBER(F2425)),F2425/E2425-1,"")</f>
        <v>0</v>
      </c>
      <c r="I2425" t="str" s="15">
        <v>Keep current</v>
      </c>
      <c r="J2425" s="16"/>
      <c r="K2425" t="str" s="15">
        <v/>
      </c>
      <c r="L2425" s="17">
        <f>IF(AC2425="Local catalog","",IF(AG2425="Yes",IF(ISNUMBER(E2425),E2425,""),IF(I2425="Keep current",IF(ISNUMBER(E2425),E2425,""),IF(AH2425&lt;&gt;"Yes","",IF(I2425="Approve proposed",F2425,IF(AND(I2425="Use my price",AND(ISNUMBER(J2425),J2425&gt;0)),J2425,""))))))</f>
        <v>4.19</v>
      </c>
      <c r="M2425" t="str" s="7">
        <f>IF(AND(AG2425="Yes",OR(I2425="Approve proposed",I2425="Use my price")),"CHECK: protected price kept current",IF(OR(I2425="Unreviewed",I2425=""),"Pending review",IF(I2425="Hold","On hold",IF(I2425="Keep current",IF(ISNUMBER(E2425),"Kept current","CHECK: no confirmed current price"),IF(AH2425&lt;&gt;"Yes","CHECK: source needs review",IF(AND(I2425="Use my price",NOT(AND(ISNUMBER(J2425),J2425&gt;0))),"CHECK: enter a price above zero",IF(NOT(OR(I2425="Approve proposed",I2425="Use my price")),"CHECK: choose a listed decision",IF(OR(NOT(ISNUMBER(L2425)),L2425&lt;=0,NOT(ISNUMBER(Y2425)),Y2425&lt;=0,X2425&gt;=1),"CHECK: price or base unavailable",IF(L2425/(Y2425*(1-X2425))-1&lt;0,"CHECK: price below local base","Ready")))))))))</f>
        <v>Kept current</v>
      </c>
      <c r="N2425" s="18">
        <v>4.19</v>
      </c>
      <c r="O2425" s="19">
        <v>0.4</v>
      </c>
      <c r="P2425" s="14">
        <v>0.4013</v>
      </c>
      <c r="Q2425" s="20">
        <f>IF(AND(ISNUMBER(L2425),ISNUMBER(Y2425),Y2425&gt;0,X2425&lt;1),ROUND(L2425/(Y2425*(1-X2425))-1,4),"")</f>
        <v>0.4013</v>
      </c>
      <c r="R2425" s="12">
        <v>0</v>
      </c>
      <c r="S2425" s="13">
        <f>IF(AND(ISNUMBER(E2425),E2425&gt;0,ISNUMBER(F2425)),R2425*(F2425/E2425-1)*(1-'Start Here'!$B$16),0)</f>
        <v>0</v>
      </c>
      <c r="T2425" s="17">
        <f>IF(AND(M2425="Ready",OR(I2425="Approve proposed",AND(I2425="Use my price",AND(ISNUMBER(J2425),J2425&gt;0))),ISNUMBER(L2425),E2425&gt;0),R2425*(L2425/E2425-1)*(1-'Start Here'!$B$16),0)</f>
        <v>0</v>
      </c>
      <c r="U2425" t="str" s="6">
        <v>SNAP: preserve existing selling price; Currently hidden; do not activate automatically</v>
      </c>
      <c r="V2425" t="str" s="21">
        <v>No</v>
      </c>
      <c r="W2425" t="str" s="21">
        <v>No</v>
      </c>
      <c r="X2425" s="22">
        <v>0</v>
      </c>
      <c r="Y2425" s="18">
        <v>2.99</v>
      </c>
      <c r="AB2425" t="str" s="6">
        <v>2026-10-01 10:41:27 UTC</v>
      </c>
      <c r="AC2425" t="str" s="6">
        <v>Local Line cache</v>
      </c>
      <c r="AD2425" s="23">
        <v>1133719</v>
      </c>
      <c r="AE2425" s="23">
        <v>969098</v>
      </c>
      <c r="AF2425" t="str" s="23">
        <v>1133719:969098:snap</v>
      </c>
      <c r="AG2425" t="str" s="23">
        <v>Yes</v>
      </c>
      <c r="AH2425" t="str" s="23">
        <v>Yes</v>
      </c>
      <c r="AI2425" s="18">
        <v>0</v>
      </c>
    </row>
    <row r="2426" ht="32" customHeight="1">
      <c r="A2426" t="str" s="7">
        <v>Organically Grown Company</v>
      </c>
      <c r="B2426" t="str" s="7">
        <v>Fresh Strawberries</v>
      </c>
      <c r="C2426" t="str" s="7">
        <v>each</v>
      </c>
      <c r="D2426" t="str" s="7">
        <v>Herd Share Members</v>
      </c>
      <c r="E2426" s="12">
        <v>7.42</v>
      </c>
      <c r="F2426" s="13">
        <v>8.01</v>
      </c>
      <c r="G2426" s="13">
        <f>IF(AND(ISNUMBER(E2426),ISNUMBER(F2426)),F2426-E2426,"")</f>
        <v>0.59</v>
      </c>
      <c r="H2426" s="14">
        <f>IF(AND(ISNUMBER(E2426),E2426&gt;0,ISNUMBER(F2426)),F2426/E2426-1,"")</f>
        <v>0.07951482479784366</v>
      </c>
      <c r="I2426" t="str" s="15">
        <v>Unreviewed</v>
      </c>
      <c r="J2426" s="16"/>
      <c r="K2426" t="str" s="15">
        <v/>
      </c>
      <c r="L2426" s="17" t="str">
        <f>IF(AC2426="Local catalog","",IF(AG2426="Yes",IF(ISNUMBER(E2426),E2426,""),IF(I2426="Keep current",IF(ISNUMBER(E2426),E2426,""),IF(AH2426&lt;&gt;"Yes","",IF(I2426="Approve proposed",F2426,IF(AND(I2426="Use my price",AND(ISNUMBER(J2426),J2426&gt;0)),J2426,""))))))</f>
        <v/>
      </c>
      <c r="M2426" t="str" s="7">
        <f>IF(AND(AG2426="Yes",OR(I2426="Approve proposed",I2426="Use my price")),"CHECK: protected price kept current",IF(OR(I2426="Unreviewed",I2426=""),"Pending review",IF(I2426="Hold","On hold",IF(I2426="Keep current",IF(ISNUMBER(E2426),"Kept current","CHECK: no confirmed current price"),IF(AH2426&lt;&gt;"Yes","CHECK: source needs review",IF(AND(I2426="Use my price",NOT(AND(ISNUMBER(J2426),J2426&gt;0))),"CHECK: enter a price above zero",IF(NOT(OR(I2426="Approve proposed",I2426="Use my price")),"CHECK: choose a listed decision",IF(OR(NOT(ISNUMBER(L2426)),L2426&lt;=0,NOT(ISNUMBER(Y2426)),Y2426&lt;=0,X2426&gt;=1),"CHECK: price or base unavailable",IF(L2426/(Y2426*(1-X2426))-1&lt;0,"CHECK: price below local base","Ready")))))))))</f>
        <v>Pending review</v>
      </c>
      <c r="N2426" s="18">
        <v>7.42</v>
      </c>
      <c r="O2426" s="19">
        <v>0.4</v>
      </c>
      <c r="P2426" s="14">
        <v>0.5113</v>
      </c>
      <c r="Q2426" s="20" t="str">
        <f>IF(AND(ISNUMBER(L2426),ISNUMBER(Y2426),Y2426&gt;0,X2426&lt;1),ROUND(L2426/(Y2426*(1-X2426))-1,4),"")</f>
        <v/>
      </c>
      <c r="R2426" s="12">
        <v>6687.5199999999995</v>
      </c>
      <c r="S2426" s="13">
        <f>IF(AND(ISNUMBER(E2426),E2426&gt;0,ISNUMBER(F2426)),R2426*(F2426/E2426-1)*(1-'Start Here'!$B$16),0)</f>
        <v>515.8042716981132</v>
      </c>
      <c r="T2426" s="17">
        <f>IF(AND(M2426="Ready",OR(I2426="Approve proposed",AND(I2426="Use my price",AND(ISNUMBER(J2426),J2426&gt;0))),ISNUMBER(L2426),E2426&gt;0),R2426*(L2426/E2426-1)*(1-'Start Here'!$B$16),0)</f>
        <v>0</v>
      </c>
      <c r="U2426" t="str" s="6">
        <v>Currently hidden; do not activate automatically</v>
      </c>
      <c r="V2426" t="str" s="21">
        <v>No</v>
      </c>
      <c r="W2426" t="str" s="21">
        <v>No</v>
      </c>
      <c r="X2426" s="22">
        <v>0</v>
      </c>
      <c r="Y2426" s="18">
        <v>5.3</v>
      </c>
      <c r="AB2426" t="str" s="6">
        <v>2026-10-01T16:20:39.580Z</v>
      </c>
      <c r="AC2426" t="str" s="6">
        <v>Live GET verified</v>
      </c>
      <c r="AD2426" s="23">
        <v>1117018</v>
      </c>
      <c r="AE2426" s="23">
        <v>943643</v>
      </c>
      <c r="AF2426" t="str" s="23">
        <v>1117018:943643:herdShare</v>
      </c>
      <c r="AG2426" t="str" s="23">
        <v>No</v>
      </c>
      <c r="AH2426" t="str" s="23">
        <v>Yes</v>
      </c>
      <c r="AI2426" s="18">
        <v>4971.400000000001</v>
      </c>
    </row>
    <row r="2427" ht="32" customHeight="1">
      <c r="A2427" t="str" s="7">
        <v>Organically Grown Company</v>
      </c>
      <c r="B2427" t="str" s="7">
        <v>Fresh Strawberries</v>
      </c>
      <c r="C2427" t="str" s="7">
        <v>each</v>
      </c>
      <c r="D2427" t="str" s="7">
        <v>CSA Members</v>
      </c>
      <c r="E2427" s="12">
        <v>7.42</v>
      </c>
      <c r="F2427" s="13">
        <v>8.01</v>
      </c>
      <c r="G2427" s="13">
        <f>IF(AND(ISNUMBER(E2427),ISNUMBER(F2427)),F2427-E2427,"")</f>
        <v>0.59</v>
      </c>
      <c r="H2427" s="14">
        <f>IF(AND(ISNUMBER(E2427),E2427&gt;0,ISNUMBER(F2427)),F2427/E2427-1,"")</f>
        <v>0.07951482479784366</v>
      </c>
      <c r="I2427" t="str" s="15">
        <v>Unreviewed</v>
      </c>
      <c r="J2427" s="16"/>
      <c r="K2427" t="str" s="15">
        <v/>
      </c>
      <c r="L2427" s="17" t="str">
        <f>IF(AC2427="Local catalog","",IF(AG2427="Yes",IF(ISNUMBER(E2427),E2427,""),IF(I2427="Keep current",IF(ISNUMBER(E2427),E2427,""),IF(AH2427&lt;&gt;"Yes","",IF(I2427="Approve proposed",F2427,IF(AND(I2427="Use my price",AND(ISNUMBER(J2427),J2427&gt;0)),J2427,""))))))</f>
        <v/>
      </c>
      <c r="M2427" t="str" s="7">
        <f>IF(AND(AG2427="Yes",OR(I2427="Approve proposed",I2427="Use my price")),"CHECK: protected price kept current",IF(OR(I2427="Unreviewed",I2427=""),"Pending review",IF(I2427="Hold","On hold",IF(I2427="Keep current",IF(ISNUMBER(E2427),"Kept current","CHECK: no confirmed current price"),IF(AH2427&lt;&gt;"Yes","CHECK: source needs review",IF(AND(I2427="Use my price",NOT(AND(ISNUMBER(J2427),J2427&gt;0))),"CHECK: enter a price above zero",IF(NOT(OR(I2427="Approve proposed",I2427="Use my price")),"CHECK: choose a listed decision",IF(OR(NOT(ISNUMBER(L2427)),L2427&lt;=0,NOT(ISNUMBER(Y2427)),Y2427&lt;=0,X2427&gt;=1),"CHECK: price or base unavailable",IF(L2427/(Y2427*(1-X2427))-1&lt;0,"CHECK: price below local base","Ready")))))))))</f>
        <v>Pending review</v>
      </c>
      <c r="N2427" s="18">
        <v>7.42</v>
      </c>
      <c r="O2427" s="19">
        <v>0.4</v>
      </c>
      <c r="P2427" s="14">
        <v>0.5113</v>
      </c>
      <c r="Q2427" s="20" t="str">
        <f>IF(AND(ISNUMBER(L2427),ISNUMBER(Y2427),Y2427&gt;0,X2427&lt;1),ROUND(L2427/(Y2427*(1-X2427))-1,4),"")</f>
        <v/>
      </c>
      <c r="R2427" s="12">
        <v>0</v>
      </c>
      <c r="S2427" s="13">
        <f>IF(AND(ISNUMBER(E2427),E2427&gt;0,ISNUMBER(F2427)),R2427*(F2427/E2427-1)*(1-'Start Here'!$B$16),0)</f>
        <v>0</v>
      </c>
      <c r="T2427" s="17">
        <f>IF(AND(M2427="Ready",OR(I2427="Approve proposed",AND(I2427="Use my price",AND(ISNUMBER(J2427),J2427&gt;0))),ISNUMBER(L2427),E2427&gt;0),R2427*(L2427/E2427-1)*(1-'Start Here'!$B$16),0)</f>
        <v>0</v>
      </c>
      <c r="U2427" t="str" s="6">
        <v>Currently hidden; do not activate automatically</v>
      </c>
      <c r="V2427" t="str" s="21">
        <v>No</v>
      </c>
      <c r="W2427" t="str" s="21">
        <v>No</v>
      </c>
      <c r="X2427" s="22">
        <v>0</v>
      </c>
      <c r="Y2427" s="18">
        <v>5.3</v>
      </c>
      <c r="AB2427" t="str" s="6">
        <v>2026-10-01T16:20:39.580Z</v>
      </c>
      <c r="AC2427" t="str" s="6">
        <v>Live GET verified</v>
      </c>
      <c r="AD2427" s="23">
        <v>1117018</v>
      </c>
      <c r="AE2427" s="23">
        <v>943643</v>
      </c>
      <c r="AF2427" t="str" s="23">
        <v>1117018:943643:member</v>
      </c>
      <c r="AG2427" t="str" s="23">
        <v>No</v>
      </c>
      <c r="AH2427" t="str" s="23">
        <v>Yes</v>
      </c>
      <c r="AI2427" s="18">
        <v>0</v>
      </c>
    </row>
    <row r="2428" ht="32" customHeight="1">
      <c r="A2428" t="str" s="7">
        <v>Organically Grown Company</v>
      </c>
      <c r="B2428" t="str" s="7">
        <v>Fresh Strawberries</v>
      </c>
      <c r="C2428" t="str" s="7">
        <v>each</v>
      </c>
      <c r="D2428" t="str" s="7">
        <v>Guest Basket</v>
      </c>
      <c r="E2428" s="12">
        <v>7.42</v>
      </c>
      <c r="F2428" s="13">
        <v>8.01</v>
      </c>
      <c r="G2428" s="13">
        <f>IF(AND(ISNUMBER(E2428),ISNUMBER(F2428)),F2428-E2428,"")</f>
        <v>0.59</v>
      </c>
      <c r="H2428" s="14">
        <f>IF(AND(ISNUMBER(E2428),E2428&gt;0,ISNUMBER(F2428)),F2428/E2428-1,"")</f>
        <v>0.07951482479784366</v>
      </c>
      <c r="I2428" t="str" s="15">
        <v>Unreviewed</v>
      </c>
      <c r="J2428" s="16"/>
      <c r="K2428" t="str" s="15">
        <v/>
      </c>
      <c r="L2428" s="17" t="str">
        <f>IF(AC2428="Local catalog","",IF(AG2428="Yes",IF(ISNUMBER(E2428),E2428,""),IF(I2428="Keep current",IF(ISNUMBER(E2428),E2428,""),IF(AH2428&lt;&gt;"Yes","",IF(I2428="Approve proposed",F2428,IF(AND(I2428="Use my price",AND(ISNUMBER(J2428),J2428&gt;0)),J2428,""))))))</f>
        <v/>
      </c>
      <c r="M2428" t="str" s="7">
        <f>IF(AND(AG2428="Yes",OR(I2428="Approve proposed",I2428="Use my price")),"CHECK: protected price kept current",IF(OR(I2428="Unreviewed",I2428=""),"Pending review",IF(I2428="Hold","On hold",IF(I2428="Keep current",IF(ISNUMBER(E2428),"Kept current","CHECK: no confirmed current price"),IF(AH2428&lt;&gt;"Yes","CHECK: source needs review",IF(AND(I2428="Use my price",NOT(AND(ISNUMBER(J2428),J2428&gt;0))),"CHECK: enter a price above zero",IF(NOT(OR(I2428="Approve proposed",I2428="Use my price")),"CHECK: choose a listed decision",IF(OR(NOT(ISNUMBER(L2428)),L2428&lt;=0,NOT(ISNUMBER(Y2428)),Y2428&lt;=0,X2428&gt;=1),"CHECK: price or base unavailable",IF(L2428/(Y2428*(1-X2428))-1&lt;0,"CHECK: price below local base","Ready")))))))))</f>
        <v>Pending review</v>
      </c>
      <c r="N2428" s="18">
        <v>7.42</v>
      </c>
      <c r="O2428" s="19">
        <v>0.4</v>
      </c>
      <c r="P2428" s="14">
        <v>0.5113</v>
      </c>
      <c r="Q2428" s="20" t="str">
        <f>IF(AND(ISNUMBER(L2428),ISNUMBER(Y2428),Y2428&gt;0,X2428&lt;1),ROUND(L2428/(Y2428*(1-X2428))-1,4),"")</f>
        <v/>
      </c>
      <c r="R2428" s="12">
        <v>454.15999999999997</v>
      </c>
      <c r="S2428" s="13">
        <f>IF(AND(ISNUMBER(E2428),E2428&gt;0,ISNUMBER(F2428)),R2428*(F2428/E2428-1)*(1-'Start Here'!$B$16),0)</f>
        <v>35.029079245283015</v>
      </c>
      <c r="T2428" s="17">
        <f>IF(AND(M2428="Ready",OR(I2428="Approve proposed",AND(I2428="Use my price",AND(ISNUMBER(J2428),J2428&gt;0))),ISNUMBER(L2428),E2428&gt;0),R2428*(L2428/E2428-1)*(1-'Start Here'!$B$16),0)</f>
        <v>0</v>
      </c>
      <c r="U2428" t="str" s="6">
        <v>Currently hidden; do not activate automatically</v>
      </c>
      <c r="V2428" t="str" s="21">
        <v>No</v>
      </c>
      <c r="W2428" t="str" s="21">
        <v>No</v>
      </c>
      <c r="X2428" s="22">
        <v>0</v>
      </c>
      <c r="Y2428" s="18">
        <v>5.3</v>
      </c>
      <c r="AB2428" t="str" s="6">
        <v>2026-10-01T16:20:39.580Z</v>
      </c>
      <c r="AC2428" t="str" s="6">
        <v>Live GET verified</v>
      </c>
      <c r="AD2428" s="23">
        <v>1117018</v>
      </c>
      <c r="AE2428" s="23">
        <v>943643</v>
      </c>
      <c r="AF2428" t="str" s="23">
        <v>1117018:943643:guest</v>
      </c>
      <c r="AG2428" t="str" s="23">
        <v>No</v>
      </c>
      <c r="AH2428" t="str" s="23">
        <v>Yes</v>
      </c>
      <c r="AI2428" s="18">
        <v>328.6</v>
      </c>
    </row>
    <row r="2429" ht="32" customHeight="1">
      <c r="A2429" t="str" s="7">
        <v>Organically Grown Company</v>
      </c>
      <c r="B2429" t="str" s="7">
        <v>Fresh Strawberries</v>
      </c>
      <c r="C2429" t="str" s="7">
        <v>each</v>
      </c>
      <c r="D2429" t="str" s="7">
        <v>SNAP</v>
      </c>
      <c r="E2429" s="12">
        <v>7.42</v>
      </c>
      <c r="F2429" s="13">
        <v>7.42</v>
      </c>
      <c r="G2429" s="13">
        <f>IF(AND(ISNUMBER(E2429),ISNUMBER(F2429)),F2429-E2429,"")</f>
        <v>0</v>
      </c>
      <c r="H2429" s="14">
        <f>IF(AND(ISNUMBER(E2429),E2429&gt;0,ISNUMBER(F2429)),F2429/E2429-1,"")</f>
        <v>0</v>
      </c>
      <c r="I2429" t="str" s="15">
        <v>Keep current</v>
      </c>
      <c r="J2429" s="16"/>
      <c r="K2429" t="str" s="15">
        <v/>
      </c>
      <c r="L2429" s="17">
        <f>IF(AC2429="Local catalog","",IF(AG2429="Yes",IF(ISNUMBER(E2429),E2429,""),IF(I2429="Keep current",IF(ISNUMBER(E2429),E2429,""),IF(AH2429&lt;&gt;"Yes","",IF(I2429="Approve proposed",F2429,IF(AND(I2429="Use my price",AND(ISNUMBER(J2429),J2429&gt;0)),J2429,""))))))</f>
        <v>7.42</v>
      </c>
      <c r="M2429" t="str" s="7">
        <f>IF(AND(AG2429="Yes",OR(I2429="Approve proposed",I2429="Use my price")),"CHECK: protected price kept current",IF(OR(I2429="Unreviewed",I2429=""),"Pending review",IF(I2429="Hold","On hold",IF(I2429="Keep current",IF(ISNUMBER(E2429),"Kept current","CHECK: no confirmed current price"),IF(AH2429&lt;&gt;"Yes","CHECK: source needs review",IF(AND(I2429="Use my price",NOT(AND(ISNUMBER(J2429),J2429&gt;0))),"CHECK: enter a price above zero",IF(NOT(OR(I2429="Approve proposed",I2429="Use my price")),"CHECK: choose a listed decision",IF(OR(NOT(ISNUMBER(L2429)),L2429&lt;=0,NOT(ISNUMBER(Y2429)),Y2429&lt;=0,X2429&gt;=1),"CHECK: price or base unavailable",IF(L2429/(Y2429*(1-X2429))-1&lt;0,"CHECK: price below local base","Ready")))))))))</f>
        <v>Kept current</v>
      </c>
      <c r="N2429" s="18">
        <v>7.42</v>
      </c>
      <c r="O2429" s="19">
        <v>0.4</v>
      </c>
      <c r="P2429" s="14">
        <v>0.4</v>
      </c>
      <c r="Q2429" s="20">
        <f>IF(AND(ISNUMBER(L2429),ISNUMBER(Y2429),Y2429&gt;0,X2429&lt;1),ROUND(L2429/(Y2429*(1-X2429))-1,4),"")</f>
        <v>0.4</v>
      </c>
      <c r="R2429" s="12">
        <v>0</v>
      </c>
      <c r="S2429" s="13">
        <f>IF(AND(ISNUMBER(E2429),E2429&gt;0,ISNUMBER(F2429)),R2429*(F2429/E2429-1)*(1-'Start Here'!$B$16),0)</f>
        <v>0</v>
      </c>
      <c r="T2429" s="17">
        <f>IF(AND(M2429="Ready",OR(I2429="Approve proposed",AND(I2429="Use my price",AND(ISNUMBER(J2429),J2429&gt;0))),ISNUMBER(L2429),E2429&gt;0),R2429*(L2429/E2429-1)*(1-'Start Here'!$B$16),0)</f>
        <v>0</v>
      </c>
      <c r="U2429" t="str" s="6">
        <v>SNAP: preserve existing selling price; Currently hidden; do not activate automatically</v>
      </c>
      <c r="V2429" t="str" s="21">
        <v>No</v>
      </c>
      <c r="W2429" t="str" s="21">
        <v>No</v>
      </c>
      <c r="X2429" s="22">
        <v>0</v>
      </c>
      <c r="Y2429" s="18">
        <v>5.3</v>
      </c>
      <c r="AB2429" t="str" s="6">
        <v>2026-10-01T16:20:39.580Z</v>
      </c>
      <c r="AC2429" t="str" s="6">
        <v>Live GET verified</v>
      </c>
      <c r="AD2429" s="23">
        <v>1117018</v>
      </c>
      <c r="AE2429" s="23">
        <v>943643</v>
      </c>
      <c r="AF2429" t="str" s="23">
        <v>1117018:943643:snap</v>
      </c>
      <c r="AG2429" t="str" s="23">
        <v>Yes</v>
      </c>
      <c r="AH2429" t="str" s="23">
        <v>Yes</v>
      </c>
      <c r="AI2429" s="18">
        <v>0</v>
      </c>
    </row>
    <row r="2430" ht="32" customHeight="1">
      <c r="A2430" t="str" s="7">
        <v>Organically Grown Company</v>
      </c>
      <c r="B2430" t="str" s="7">
        <v>Fuji Apple (WA)</v>
      </c>
      <c r="C2430" t="str" s="7">
        <v>ea</v>
      </c>
      <c r="D2430" t="str" s="7">
        <v>Herd Share Members</v>
      </c>
      <c r="E2430" s="12">
        <v>1.35</v>
      </c>
      <c r="F2430" s="13">
        <v>1.46</v>
      </c>
      <c r="G2430" s="13">
        <f>IF(AND(ISNUMBER(E2430),ISNUMBER(F2430)),F2430-E2430,"")</f>
        <v>0.11</v>
      </c>
      <c r="H2430" s="14">
        <f>IF(AND(ISNUMBER(E2430),E2430&gt;0,ISNUMBER(F2430)),F2430/E2430-1,"")</f>
        <v>0.08148148148148149</v>
      </c>
      <c r="I2430" t="str" s="15">
        <v>Unreviewed</v>
      </c>
      <c r="J2430" s="16"/>
      <c r="K2430" t="str" s="15">
        <v/>
      </c>
      <c r="L2430" s="17" t="str">
        <f>IF(AC2430="Local catalog","",IF(AG2430="Yes",IF(ISNUMBER(E2430),E2430,""),IF(I2430="Keep current",IF(ISNUMBER(E2430),E2430,""),IF(AH2430&lt;&gt;"Yes","",IF(I2430="Approve proposed",F2430,IF(AND(I2430="Use my price",AND(ISNUMBER(J2430),J2430&gt;0)),J2430,""))))))</f>
        <v/>
      </c>
      <c r="M2430" t="str" s="7">
        <f>IF(AND(AG2430="Yes",OR(I2430="Approve proposed",I2430="Use my price")),"CHECK: protected price kept current",IF(OR(I2430="Unreviewed",I2430=""),"Pending review",IF(I2430="Hold","On hold",IF(I2430="Keep current",IF(ISNUMBER(E2430),"Kept current","CHECK: no confirmed current price"),IF(AH2430&lt;&gt;"Yes","CHECK: source needs review",IF(AND(I2430="Use my price",NOT(AND(ISNUMBER(J2430),J2430&gt;0))),"CHECK: enter a price above zero",IF(NOT(OR(I2430="Approve proposed",I2430="Use my price")),"CHECK: choose a listed decision",IF(OR(NOT(ISNUMBER(L2430)),L2430&lt;=0,NOT(ISNUMBER(Y2430)),Y2430&lt;=0,X2430&gt;=1),"CHECK: price or base unavailable",IF(L2430/(Y2430*(1-X2430))-1&lt;0,"CHECK: price below local base","Ready")))))))))</f>
        <v>Pending review</v>
      </c>
      <c r="N2430" s="18">
        <v>1.26</v>
      </c>
      <c r="O2430" s="19">
        <v>0.4</v>
      </c>
      <c r="P2430" s="14">
        <v>0.6222</v>
      </c>
      <c r="Q2430" s="20" t="str">
        <f>IF(AND(ISNUMBER(L2430),ISNUMBER(Y2430),Y2430&gt;0,X2430&lt;1),ROUND(L2430/(Y2430*(1-X2430))-1,4),"")</f>
        <v/>
      </c>
      <c r="R2430" s="12">
        <v>137.66</v>
      </c>
      <c r="S2430" s="13">
        <f>IF(AND(ISNUMBER(E2430),E2430&gt;0,ISNUMBER(F2430)),R2430*(F2430/E2430-1)*(1-'Start Here'!$B$16),0)</f>
        <v>10.880238518518519</v>
      </c>
      <c r="T2430" s="17">
        <f>IF(AND(M2430="Ready",OR(I2430="Approve proposed",AND(I2430="Use my price",AND(ISNUMBER(J2430),J2430&gt;0))),ISNUMBER(L2430),E2430&gt;0),R2430*(L2430/E2430-1)*(1-'Start Here'!$B$16),0)</f>
        <v>0</v>
      </c>
      <c r="U2430" t="str" s="6">
        <v>Local and Local Line prices differ; Currently hidden; do not activate automatically</v>
      </c>
      <c r="V2430" t="str" s="21">
        <v>No</v>
      </c>
      <c r="W2430" t="str" s="21">
        <v>No</v>
      </c>
      <c r="X2430" s="22">
        <v>0</v>
      </c>
      <c r="Y2430" s="18">
        <v>0.9</v>
      </c>
      <c r="AB2430" t="str" s="6">
        <v>2026-10-01 10:41:27 UTC</v>
      </c>
      <c r="AC2430" t="str" s="6">
        <v>Local Line cache</v>
      </c>
      <c r="AD2430" s="23">
        <v>1058709</v>
      </c>
      <c r="AE2430" s="23">
        <v>864990</v>
      </c>
      <c r="AF2430" t="str" s="23">
        <v>1058709:864990:herdShare</v>
      </c>
      <c r="AG2430" t="str" s="23">
        <v>No</v>
      </c>
      <c r="AH2430" t="str" s="23">
        <v>Yes</v>
      </c>
      <c r="AI2430" s="18">
        <v>99.9</v>
      </c>
    </row>
    <row r="2431" ht="32" customHeight="1">
      <c r="A2431" t="str" s="7">
        <v>Organically Grown Company</v>
      </c>
      <c r="B2431" t="str" s="7">
        <v>Fuji Apple (WA)</v>
      </c>
      <c r="C2431" t="str" s="7">
        <v>ea</v>
      </c>
      <c r="D2431" t="str" s="7">
        <v>CSA Members</v>
      </c>
      <c r="E2431" s="12">
        <v>1.35</v>
      </c>
      <c r="F2431" s="13">
        <v>1.46</v>
      </c>
      <c r="G2431" s="13">
        <f>IF(AND(ISNUMBER(E2431),ISNUMBER(F2431)),F2431-E2431,"")</f>
        <v>0.11</v>
      </c>
      <c r="H2431" s="14">
        <f>IF(AND(ISNUMBER(E2431),E2431&gt;0,ISNUMBER(F2431)),F2431/E2431-1,"")</f>
        <v>0.08148148148148149</v>
      </c>
      <c r="I2431" t="str" s="15">
        <v>Unreviewed</v>
      </c>
      <c r="J2431" s="16"/>
      <c r="K2431" t="str" s="15">
        <v/>
      </c>
      <c r="L2431" s="17" t="str">
        <f>IF(AC2431="Local catalog","",IF(AG2431="Yes",IF(ISNUMBER(E2431),E2431,""),IF(I2431="Keep current",IF(ISNUMBER(E2431),E2431,""),IF(AH2431&lt;&gt;"Yes","",IF(I2431="Approve proposed",F2431,IF(AND(I2431="Use my price",AND(ISNUMBER(J2431),J2431&gt;0)),J2431,""))))))</f>
        <v/>
      </c>
      <c r="M2431" t="str" s="7">
        <f>IF(AND(AG2431="Yes",OR(I2431="Approve proposed",I2431="Use my price")),"CHECK: protected price kept current",IF(OR(I2431="Unreviewed",I2431=""),"Pending review",IF(I2431="Hold","On hold",IF(I2431="Keep current",IF(ISNUMBER(E2431),"Kept current","CHECK: no confirmed current price"),IF(AH2431&lt;&gt;"Yes","CHECK: source needs review",IF(AND(I2431="Use my price",NOT(AND(ISNUMBER(J2431),J2431&gt;0))),"CHECK: enter a price above zero",IF(NOT(OR(I2431="Approve proposed",I2431="Use my price")),"CHECK: choose a listed decision",IF(OR(NOT(ISNUMBER(L2431)),L2431&lt;=0,NOT(ISNUMBER(Y2431)),Y2431&lt;=0,X2431&gt;=1),"CHECK: price or base unavailable",IF(L2431/(Y2431*(1-X2431))-1&lt;0,"CHECK: price below local base","Ready")))))))))</f>
        <v>Pending review</v>
      </c>
      <c r="N2431" s="18">
        <v>1.26</v>
      </c>
      <c r="O2431" s="19">
        <v>0.4</v>
      </c>
      <c r="P2431" s="14">
        <v>0.6222</v>
      </c>
      <c r="Q2431" s="20" t="str">
        <f>IF(AND(ISNUMBER(L2431),ISNUMBER(Y2431),Y2431&gt;0,X2431&lt;1),ROUND(L2431/(Y2431*(1-X2431))-1,4),"")</f>
        <v/>
      </c>
      <c r="R2431" s="12">
        <v>5.6</v>
      </c>
      <c r="S2431" s="13">
        <f>IF(AND(ISNUMBER(E2431),E2431&gt;0,ISNUMBER(F2431)),R2431*(F2431/E2431-1)*(1-'Start Here'!$B$16),0)</f>
        <v>0.4426074074074074</v>
      </c>
      <c r="T2431" s="17">
        <f>IF(AND(M2431="Ready",OR(I2431="Approve proposed",AND(I2431="Use my price",AND(ISNUMBER(J2431),J2431&gt;0))),ISNUMBER(L2431),E2431&gt;0),R2431*(L2431/E2431-1)*(1-'Start Here'!$B$16),0)</f>
        <v>0</v>
      </c>
      <c r="U2431" t="str" s="6">
        <v>Local and Local Line prices differ; Currently hidden; do not activate automatically</v>
      </c>
      <c r="V2431" t="str" s="21">
        <v>No</v>
      </c>
      <c r="W2431" t="str" s="21">
        <v>No</v>
      </c>
      <c r="X2431" s="22">
        <v>0</v>
      </c>
      <c r="Y2431" s="18">
        <v>0.9</v>
      </c>
      <c r="AB2431" t="str" s="6">
        <v>2026-10-01 10:41:27 UTC</v>
      </c>
      <c r="AC2431" t="str" s="6">
        <v>Local Line cache</v>
      </c>
      <c r="AD2431" s="23">
        <v>1058709</v>
      </c>
      <c r="AE2431" s="23">
        <v>864990</v>
      </c>
      <c r="AF2431" t="str" s="23">
        <v>1058709:864990:member</v>
      </c>
      <c r="AG2431" t="str" s="23">
        <v>No</v>
      </c>
      <c r="AH2431" t="str" s="23">
        <v>Yes</v>
      </c>
      <c r="AI2431" s="18">
        <v>4.5</v>
      </c>
    </row>
    <row r="2432" ht="32" customHeight="1">
      <c r="A2432" t="str" s="7">
        <v>Organically Grown Company</v>
      </c>
      <c r="B2432" t="str" s="7">
        <v>Fuji Apple (WA)</v>
      </c>
      <c r="C2432" t="str" s="7">
        <v>ea</v>
      </c>
      <c r="D2432" t="str" s="7">
        <v>Guest Basket</v>
      </c>
      <c r="E2432" s="12">
        <v>1.26</v>
      </c>
      <c r="F2432" s="13">
        <v>1.36</v>
      </c>
      <c r="G2432" s="13">
        <f>IF(AND(ISNUMBER(E2432),ISNUMBER(F2432)),F2432-E2432,"")</f>
        <v>0.1</v>
      </c>
      <c r="H2432" s="14">
        <f>IF(AND(ISNUMBER(E2432),E2432&gt;0,ISNUMBER(F2432)),F2432/E2432-1,"")</f>
        <v>0.07936507936507953</v>
      </c>
      <c r="I2432" t="str" s="15">
        <v>Unreviewed</v>
      </c>
      <c r="J2432" s="16"/>
      <c r="K2432" t="str" s="15">
        <v/>
      </c>
      <c r="L2432" s="17" t="str">
        <f>IF(AC2432="Local catalog","",IF(AG2432="Yes",IF(ISNUMBER(E2432),E2432,""),IF(I2432="Keep current",IF(ISNUMBER(E2432),E2432,""),IF(AH2432&lt;&gt;"Yes","",IF(I2432="Approve proposed",F2432,IF(AND(I2432="Use my price",AND(ISNUMBER(J2432),J2432&gt;0)),J2432,""))))))</f>
        <v/>
      </c>
      <c r="M2432" t="str" s="7">
        <f>IF(AND(AG2432="Yes",OR(I2432="Approve proposed",I2432="Use my price")),"CHECK: protected price kept current",IF(OR(I2432="Unreviewed",I2432=""),"Pending review",IF(I2432="Hold","On hold",IF(I2432="Keep current",IF(ISNUMBER(E2432),"Kept current","CHECK: no confirmed current price"),IF(AH2432&lt;&gt;"Yes","CHECK: source needs review",IF(AND(I2432="Use my price",NOT(AND(ISNUMBER(J2432),J2432&gt;0))),"CHECK: enter a price above zero",IF(NOT(OR(I2432="Approve proposed",I2432="Use my price")),"CHECK: choose a listed decision",IF(OR(NOT(ISNUMBER(L2432)),L2432&lt;=0,NOT(ISNUMBER(Y2432)),Y2432&lt;=0,X2432&gt;=1),"CHECK: price or base unavailable",IF(L2432/(Y2432*(1-X2432))-1&lt;0,"CHECK: price below local base","Ready")))))))))</f>
        <v>Pending review</v>
      </c>
      <c r="N2432" s="18">
        <v>1.26</v>
      </c>
      <c r="O2432" s="19">
        <v>0.4</v>
      </c>
      <c r="P2432" s="14">
        <v>0.5111</v>
      </c>
      <c r="Q2432" s="20" t="str">
        <f>IF(AND(ISNUMBER(L2432),ISNUMBER(Y2432),Y2432&gt;0,X2432&lt;1),ROUND(L2432/(Y2432*(1-X2432))-1,4),"")</f>
        <v/>
      </c>
      <c r="R2432" s="12">
        <v>11.22</v>
      </c>
      <c r="S2432" s="13">
        <f>IF(AND(ISNUMBER(E2432),E2432&gt;0,ISNUMBER(F2432)),R2432*(F2432/E2432-1)*(1-'Start Here'!$B$16),0)</f>
        <v>0.8637619047619065</v>
      </c>
      <c r="T2432" s="17">
        <f>IF(AND(M2432="Ready",OR(I2432="Approve proposed",AND(I2432="Use my price",AND(ISNUMBER(J2432),J2432&gt;0))),ISNUMBER(L2432),E2432&gt;0),R2432*(L2432/E2432-1)*(1-'Start Here'!$B$16),0)</f>
        <v>0</v>
      </c>
      <c r="U2432" t="str" s="6">
        <v>Currently hidden; do not activate automatically</v>
      </c>
      <c r="V2432" t="str" s="21">
        <v>No</v>
      </c>
      <c r="W2432" t="str" s="21">
        <v>No</v>
      </c>
      <c r="X2432" s="22">
        <v>0</v>
      </c>
      <c r="Y2432" s="18">
        <v>0.9</v>
      </c>
      <c r="AB2432" t="str" s="6">
        <v>2026-10-01 10:41:27 UTC</v>
      </c>
      <c r="AC2432" t="str" s="6">
        <v>Local Line cache</v>
      </c>
      <c r="AD2432" s="23">
        <v>1058709</v>
      </c>
      <c r="AE2432" s="23">
        <v>864990</v>
      </c>
      <c r="AF2432" t="str" s="23">
        <v>1058709:864990:guest</v>
      </c>
      <c r="AG2432" t="str" s="23">
        <v>No</v>
      </c>
      <c r="AH2432" t="str" s="23">
        <v>Yes</v>
      </c>
      <c r="AI2432" s="18">
        <v>8.100000000000001</v>
      </c>
    </row>
    <row r="2433" ht="32" customHeight="1">
      <c r="A2433" t="str" s="7">
        <v>Organically Grown Company</v>
      </c>
      <c r="B2433" t="str" s="7">
        <v>Fuji Apple (WA)</v>
      </c>
      <c r="C2433" t="str" s="7">
        <v>ea</v>
      </c>
      <c r="D2433" t="str" s="7">
        <v>SNAP</v>
      </c>
      <c r="E2433" s="12">
        <v>1.35</v>
      </c>
      <c r="F2433" s="13">
        <v>1.35</v>
      </c>
      <c r="G2433" s="13">
        <f>IF(AND(ISNUMBER(E2433),ISNUMBER(F2433)),F2433-E2433,"")</f>
        <v>0</v>
      </c>
      <c r="H2433" s="14">
        <f>IF(AND(ISNUMBER(E2433),E2433&gt;0,ISNUMBER(F2433)),F2433/E2433-1,"")</f>
        <v>0</v>
      </c>
      <c r="I2433" t="str" s="15">
        <v>Keep current</v>
      </c>
      <c r="J2433" s="16"/>
      <c r="K2433" t="str" s="15">
        <v/>
      </c>
      <c r="L2433" s="17">
        <f>IF(AC2433="Local catalog","",IF(AG2433="Yes",IF(ISNUMBER(E2433),E2433,""),IF(I2433="Keep current",IF(ISNUMBER(E2433),E2433,""),IF(AH2433&lt;&gt;"Yes","",IF(I2433="Approve proposed",F2433,IF(AND(I2433="Use my price",AND(ISNUMBER(J2433),J2433&gt;0)),J2433,""))))))</f>
        <v>1.35</v>
      </c>
      <c r="M2433" t="str" s="7">
        <f>IF(AND(AG2433="Yes",OR(I2433="Approve proposed",I2433="Use my price")),"CHECK: protected price kept current",IF(OR(I2433="Unreviewed",I2433=""),"Pending review",IF(I2433="Hold","On hold",IF(I2433="Keep current",IF(ISNUMBER(E2433),"Kept current","CHECK: no confirmed current price"),IF(AH2433&lt;&gt;"Yes","CHECK: source needs review",IF(AND(I2433="Use my price",NOT(AND(ISNUMBER(J2433),J2433&gt;0))),"CHECK: enter a price above zero",IF(NOT(OR(I2433="Approve proposed",I2433="Use my price")),"CHECK: choose a listed decision",IF(OR(NOT(ISNUMBER(L2433)),L2433&lt;=0,NOT(ISNUMBER(Y2433)),Y2433&lt;=0,X2433&gt;=1),"CHECK: price or base unavailable",IF(L2433/(Y2433*(1-X2433))-1&lt;0,"CHECK: price below local base","Ready")))))))))</f>
        <v>Kept current</v>
      </c>
      <c r="N2433" s="18">
        <v>1.26</v>
      </c>
      <c r="O2433" s="19">
        <v>0.4</v>
      </c>
      <c r="P2433" s="14">
        <v>0.5</v>
      </c>
      <c r="Q2433" s="20">
        <f>IF(AND(ISNUMBER(L2433),ISNUMBER(Y2433),Y2433&gt;0,X2433&lt;1),ROUND(L2433/(Y2433*(1-X2433))-1,4),"")</f>
        <v>0.5</v>
      </c>
      <c r="R2433" s="12">
        <v>0</v>
      </c>
      <c r="S2433" s="13">
        <f>IF(AND(ISNUMBER(E2433),E2433&gt;0,ISNUMBER(F2433)),R2433*(F2433/E2433-1)*(1-'Start Here'!$B$16),0)</f>
        <v>0</v>
      </c>
      <c r="T2433" s="17">
        <f>IF(AND(M2433="Ready",OR(I2433="Approve proposed",AND(I2433="Use my price",AND(ISNUMBER(J2433),J2433&gt;0))),ISNUMBER(L2433),E2433&gt;0),R2433*(L2433/E2433-1)*(1-'Start Here'!$B$16),0)</f>
        <v>0</v>
      </c>
      <c r="U2433" t="str" s="6">
        <v>SNAP: preserve existing selling price; Local and Local Line prices differ; Currently hidden; do not activate automatically</v>
      </c>
      <c r="V2433" t="str" s="21">
        <v>No</v>
      </c>
      <c r="W2433" t="str" s="21">
        <v>No</v>
      </c>
      <c r="X2433" s="22">
        <v>0</v>
      </c>
      <c r="Y2433" s="18">
        <v>0.9</v>
      </c>
      <c r="AB2433" t="str" s="6">
        <v>2026-10-01 10:41:27 UTC</v>
      </c>
      <c r="AC2433" t="str" s="6">
        <v>Local Line cache</v>
      </c>
      <c r="AD2433" s="23">
        <v>1058709</v>
      </c>
      <c r="AE2433" s="23">
        <v>864990</v>
      </c>
      <c r="AF2433" t="str" s="23">
        <v>1058709:864990:snap</v>
      </c>
      <c r="AG2433" t="str" s="23">
        <v>Yes</v>
      </c>
      <c r="AH2433" t="str" s="23">
        <v>Yes</v>
      </c>
      <c r="AI2433" s="18">
        <v>0</v>
      </c>
    </row>
    <row r="2434" ht="32" customHeight="1">
      <c r="A2434" t="str" s="7">
        <v>Organically Grown Company</v>
      </c>
      <c r="B2434" t="str" s="7">
        <v>Gala Apple</v>
      </c>
      <c r="C2434" t="str" s="7">
        <v>ea</v>
      </c>
      <c r="D2434" t="str" s="7">
        <v>Herd Share Members</v>
      </c>
      <c r="E2434" s="12">
        <v>0.7</v>
      </c>
      <c r="F2434" s="13">
        <v>0.76</v>
      </c>
      <c r="G2434" s="13">
        <f>IF(AND(ISNUMBER(E2434),ISNUMBER(F2434)),F2434-E2434,"")</f>
        <v>0.06</v>
      </c>
      <c r="H2434" s="14">
        <f>IF(AND(ISNUMBER(E2434),E2434&gt;0,ISNUMBER(F2434)),F2434/E2434-1,"")</f>
        <v>0.08571428571428585</v>
      </c>
      <c r="I2434" t="str" s="15">
        <v>Unreviewed</v>
      </c>
      <c r="J2434" s="16"/>
      <c r="K2434" t="str" s="15">
        <v/>
      </c>
      <c r="L2434" s="17" t="str">
        <f>IF(AC2434="Local catalog","",IF(AG2434="Yes",IF(ISNUMBER(E2434),E2434,""),IF(I2434="Keep current",IF(ISNUMBER(E2434),E2434,""),IF(AH2434&lt;&gt;"Yes","",IF(I2434="Approve proposed",F2434,IF(AND(I2434="Use my price",AND(ISNUMBER(J2434),J2434&gt;0)),J2434,""))))))</f>
        <v/>
      </c>
      <c r="M2434" t="str" s="7">
        <f>IF(AND(AG2434="Yes",OR(I2434="Approve proposed",I2434="Use my price")),"CHECK: protected price kept current",IF(OR(I2434="Unreviewed",I2434=""),"Pending review",IF(I2434="Hold","On hold",IF(I2434="Keep current",IF(ISNUMBER(E2434),"Kept current","CHECK: no confirmed current price"),IF(AH2434&lt;&gt;"Yes","CHECK: source needs review",IF(AND(I2434="Use my price",NOT(AND(ISNUMBER(J2434),J2434&gt;0))),"CHECK: enter a price above zero",IF(NOT(OR(I2434="Approve proposed",I2434="Use my price")),"CHECK: choose a listed decision",IF(OR(NOT(ISNUMBER(L2434)),L2434&lt;=0,NOT(ISNUMBER(Y2434)),Y2434&lt;=0,X2434&gt;=1),"CHECK: price or base unavailable",IF(L2434/(Y2434*(1-X2434))-1&lt;0,"CHECK: price below local base","Ready")))))))))</f>
        <v>Pending review</v>
      </c>
      <c r="N2434" s="18">
        <v>0.7</v>
      </c>
      <c r="O2434" s="19">
        <v>0.4</v>
      </c>
      <c r="P2434" s="14">
        <v>0.52</v>
      </c>
      <c r="Q2434" s="20" t="str">
        <f>IF(AND(ISNUMBER(L2434),ISNUMBER(Y2434),Y2434&gt;0,X2434&lt;1),ROUND(L2434/(Y2434*(1-X2434))-1,4),"")</f>
        <v/>
      </c>
      <c r="R2434" s="12">
        <v>0</v>
      </c>
      <c r="S2434" s="13">
        <f>IF(AND(ISNUMBER(E2434),E2434&gt;0,ISNUMBER(F2434)),R2434*(F2434/E2434-1)*(1-'Start Here'!$B$16),0)</f>
        <v>0</v>
      </c>
      <c r="T2434" s="17">
        <f>IF(AND(M2434="Ready",OR(I2434="Approve proposed",AND(I2434="Use my price",AND(ISNUMBER(J2434),J2434&gt;0))),ISNUMBER(L2434),E2434&gt;0),R2434*(L2434/E2434-1)*(1-'Start Here'!$B$16),0)</f>
        <v>0</v>
      </c>
      <c r="U2434" t="str" s="6">
        <v>Currently hidden; do not activate automatically</v>
      </c>
      <c r="V2434" t="str" s="21">
        <v>No</v>
      </c>
      <c r="W2434" t="str" s="21">
        <v>No</v>
      </c>
      <c r="X2434" s="22">
        <v>0</v>
      </c>
      <c r="Y2434" s="18">
        <v>0.5</v>
      </c>
      <c r="AB2434" t="str" s="6">
        <v>2026-10-01 10:41:27 UTC</v>
      </c>
      <c r="AC2434" t="str" s="6">
        <v>Local Line cache</v>
      </c>
      <c r="AD2434" s="23">
        <v>944271</v>
      </c>
      <c r="AE2434" s="23">
        <v>699021</v>
      </c>
      <c r="AF2434" t="str" s="23">
        <v>944271:699021:herdShare</v>
      </c>
      <c r="AG2434" t="str" s="23">
        <v>No</v>
      </c>
      <c r="AH2434" t="str" s="23">
        <v>Yes</v>
      </c>
      <c r="AI2434" s="18">
        <v>0</v>
      </c>
    </row>
    <row r="2435" ht="32" customHeight="1">
      <c r="A2435" t="str" s="7">
        <v>Organically Grown Company</v>
      </c>
      <c r="B2435" t="str" s="7">
        <v>Gala Apple</v>
      </c>
      <c r="C2435" t="str" s="7">
        <v>ea</v>
      </c>
      <c r="D2435" t="str" s="7">
        <v>CSA Members</v>
      </c>
      <c r="E2435" s="12">
        <v>0.7</v>
      </c>
      <c r="F2435" s="13">
        <v>0.76</v>
      </c>
      <c r="G2435" s="13">
        <f>IF(AND(ISNUMBER(E2435),ISNUMBER(F2435)),F2435-E2435,"")</f>
        <v>0.06</v>
      </c>
      <c r="H2435" s="14">
        <f>IF(AND(ISNUMBER(E2435),E2435&gt;0,ISNUMBER(F2435)),F2435/E2435-1,"")</f>
        <v>0.08571428571428585</v>
      </c>
      <c r="I2435" t="str" s="15">
        <v>Unreviewed</v>
      </c>
      <c r="J2435" s="16"/>
      <c r="K2435" t="str" s="15">
        <v/>
      </c>
      <c r="L2435" s="17" t="str">
        <f>IF(AC2435="Local catalog","",IF(AG2435="Yes",IF(ISNUMBER(E2435),E2435,""),IF(I2435="Keep current",IF(ISNUMBER(E2435),E2435,""),IF(AH2435&lt;&gt;"Yes","",IF(I2435="Approve proposed",F2435,IF(AND(I2435="Use my price",AND(ISNUMBER(J2435),J2435&gt;0)),J2435,""))))))</f>
        <v/>
      </c>
      <c r="M2435" t="str" s="7">
        <f>IF(AND(AG2435="Yes",OR(I2435="Approve proposed",I2435="Use my price")),"CHECK: protected price kept current",IF(OR(I2435="Unreviewed",I2435=""),"Pending review",IF(I2435="Hold","On hold",IF(I2435="Keep current",IF(ISNUMBER(E2435),"Kept current","CHECK: no confirmed current price"),IF(AH2435&lt;&gt;"Yes","CHECK: source needs review",IF(AND(I2435="Use my price",NOT(AND(ISNUMBER(J2435),J2435&gt;0))),"CHECK: enter a price above zero",IF(NOT(OR(I2435="Approve proposed",I2435="Use my price")),"CHECK: choose a listed decision",IF(OR(NOT(ISNUMBER(L2435)),L2435&lt;=0,NOT(ISNUMBER(Y2435)),Y2435&lt;=0,X2435&gt;=1),"CHECK: price or base unavailable",IF(L2435/(Y2435*(1-X2435))-1&lt;0,"CHECK: price below local base","Ready")))))))))</f>
        <v>Pending review</v>
      </c>
      <c r="N2435" s="18">
        <v>0.7</v>
      </c>
      <c r="O2435" s="19">
        <v>0.4</v>
      </c>
      <c r="P2435" s="14">
        <v>0.52</v>
      </c>
      <c r="Q2435" s="20" t="str">
        <f>IF(AND(ISNUMBER(L2435),ISNUMBER(Y2435),Y2435&gt;0,X2435&lt;1),ROUND(L2435/(Y2435*(1-X2435))-1,4),"")</f>
        <v/>
      </c>
      <c r="R2435" s="12">
        <v>0</v>
      </c>
      <c r="S2435" s="13">
        <f>IF(AND(ISNUMBER(E2435),E2435&gt;0,ISNUMBER(F2435)),R2435*(F2435/E2435-1)*(1-'Start Here'!$B$16),0)</f>
        <v>0</v>
      </c>
      <c r="T2435" s="17">
        <f>IF(AND(M2435="Ready",OR(I2435="Approve proposed",AND(I2435="Use my price",AND(ISNUMBER(J2435),J2435&gt;0))),ISNUMBER(L2435),E2435&gt;0),R2435*(L2435/E2435-1)*(1-'Start Here'!$B$16),0)</f>
        <v>0</v>
      </c>
      <c r="U2435" t="str" s="6">
        <v>Currently hidden; do not activate automatically</v>
      </c>
      <c r="V2435" t="str" s="21">
        <v>No</v>
      </c>
      <c r="W2435" t="str" s="21">
        <v>No</v>
      </c>
      <c r="X2435" s="22">
        <v>0</v>
      </c>
      <c r="Y2435" s="18">
        <v>0.5</v>
      </c>
      <c r="AB2435" t="str" s="6">
        <v>2026-10-01 10:41:27 UTC</v>
      </c>
      <c r="AC2435" t="str" s="6">
        <v>Local Line cache</v>
      </c>
      <c r="AD2435" s="23">
        <v>944271</v>
      </c>
      <c r="AE2435" s="23">
        <v>699021</v>
      </c>
      <c r="AF2435" t="str" s="23">
        <v>944271:699021:member</v>
      </c>
      <c r="AG2435" t="str" s="23">
        <v>No</v>
      </c>
      <c r="AH2435" t="str" s="23">
        <v>Yes</v>
      </c>
      <c r="AI2435" s="18">
        <v>0</v>
      </c>
    </row>
    <row r="2436" ht="32" customHeight="1">
      <c r="A2436" t="str" s="7">
        <v>Organically Grown Company</v>
      </c>
      <c r="B2436" t="str" s="7">
        <v>Gala Apple</v>
      </c>
      <c r="C2436" t="str" s="7">
        <v>ea</v>
      </c>
      <c r="D2436" t="str" s="7">
        <v>Guest Basket</v>
      </c>
      <c r="E2436" s="12">
        <v>0.7</v>
      </c>
      <c r="F2436" s="13">
        <v>0.76</v>
      </c>
      <c r="G2436" s="13">
        <f>IF(AND(ISNUMBER(E2436),ISNUMBER(F2436)),F2436-E2436,"")</f>
        <v>0.06</v>
      </c>
      <c r="H2436" s="14">
        <f>IF(AND(ISNUMBER(E2436),E2436&gt;0,ISNUMBER(F2436)),F2436/E2436-1,"")</f>
        <v>0.08571428571428585</v>
      </c>
      <c r="I2436" t="str" s="15">
        <v>Unreviewed</v>
      </c>
      <c r="J2436" s="16"/>
      <c r="K2436" t="str" s="15">
        <v/>
      </c>
      <c r="L2436" s="17" t="str">
        <f>IF(AC2436="Local catalog","",IF(AG2436="Yes",IF(ISNUMBER(E2436),E2436,""),IF(I2436="Keep current",IF(ISNUMBER(E2436),E2436,""),IF(AH2436&lt;&gt;"Yes","",IF(I2436="Approve proposed",F2436,IF(AND(I2436="Use my price",AND(ISNUMBER(J2436),J2436&gt;0)),J2436,""))))))</f>
        <v/>
      </c>
      <c r="M2436" t="str" s="7">
        <f>IF(AND(AG2436="Yes",OR(I2436="Approve proposed",I2436="Use my price")),"CHECK: protected price kept current",IF(OR(I2436="Unreviewed",I2436=""),"Pending review",IF(I2436="Hold","On hold",IF(I2436="Keep current",IF(ISNUMBER(E2436),"Kept current","CHECK: no confirmed current price"),IF(AH2436&lt;&gt;"Yes","CHECK: source needs review",IF(AND(I2436="Use my price",NOT(AND(ISNUMBER(J2436),J2436&gt;0))),"CHECK: enter a price above zero",IF(NOT(OR(I2436="Approve proposed",I2436="Use my price")),"CHECK: choose a listed decision",IF(OR(NOT(ISNUMBER(L2436)),L2436&lt;=0,NOT(ISNUMBER(Y2436)),Y2436&lt;=0,X2436&gt;=1),"CHECK: price or base unavailable",IF(L2436/(Y2436*(1-X2436))-1&lt;0,"CHECK: price below local base","Ready")))))))))</f>
        <v>Pending review</v>
      </c>
      <c r="N2436" s="18">
        <v>0.7</v>
      </c>
      <c r="O2436" s="19">
        <v>0.4</v>
      </c>
      <c r="P2436" s="14">
        <v>0.52</v>
      </c>
      <c r="Q2436" s="20" t="str">
        <f>IF(AND(ISNUMBER(L2436),ISNUMBER(Y2436),Y2436&gt;0,X2436&lt;1),ROUND(L2436/(Y2436*(1-X2436))-1,4),"")</f>
        <v/>
      </c>
      <c r="R2436" s="12">
        <v>0</v>
      </c>
      <c r="S2436" s="13">
        <f>IF(AND(ISNUMBER(E2436),E2436&gt;0,ISNUMBER(F2436)),R2436*(F2436/E2436-1)*(1-'Start Here'!$B$16),0)</f>
        <v>0</v>
      </c>
      <c r="T2436" s="17">
        <f>IF(AND(M2436="Ready",OR(I2436="Approve proposed",AND(I2436="Use my price",AND(ISNUMBER(J2436),J2436&gt;0))),ISNUMBER(L2436),E2436&gt;0),R2436*(L2436/E2436-1)*(1-'Start Here'!$B$16),0)</f>
        <v>0</v>
      </c>
      <c r="U2436" t="str" s="6">
        <v>Currently hidden; do not activate automatically</v>
      </c>
      <c r="V2436" t="str" s="21">
        <v>No</v>
      </c>
      <c r="W2436" t="str" s="21">
        <v>No</v>
      </c>
      <c r="X2436" s="22">
        <v>0</v>
      </c>
      <c r="Y2436" s="18">
        <v>0.5</v>
      </c>
      <c r="AB2436" t="str" s="6">
        <v>2026-10-01 10:41:27 UTC</v>
      </c>
      <c r="AC2436" t="str" s="6">
        <v>Local Line cache</v>
      </c>
      <c r="AD2436" s="23">
        <v>944271</v>
      </c>
      <c r="AE2436" s="23">
        <v>699021</v>
      </c>
      <c r="AF2436" t="str" s="23">
        <v>944271:699021:guest</v>
      </c>
      <c r="AG2436" t="str" s="23">
        <v>No</v>
      </c>
      <c r="AH2436" t="str" s="23">
        <v>Yes</v>
      </c>
      <c r="AI2436" s="18">
        <v>0</v>
      </c>
    </row>
    <row r="2437" ht="32" customHeight="1">
      <c r="A2437" t="str" s="7">
        <v>Organically Grown Company</v>
      </c>
      <c r="B2437" t="str" s="7">
        <v>Gala Apple</v>
      </c>
      <c r="C2437" t="str" s="7">
        <v>ea</v>
      </c>
      <c r="D2437" t="str" s="7">
        <v>SNAP</v>
      </c>
      <c r="E2437" s="12">
        <v>0.7</v>
      </c>
      <c r="F2437" s="13">
        <v>0.7</v>
      </c>
      <c r="G2437" s="13">
        <f>IF(AND(ISNUMBER(E2437),ISNUMBER(F2437)),F2437-E2437,"")</f>
        <v>0</v>
      </c>
      <c r="H2437" s="14">
        <f>IF(AND(ISNUMBER(E2437),E2437&gt;0,ISNUMBER(F2437)),F2437/E2437-1,"")</f>
        <v>0</v>
      </c>
      <c r="I2437" t="str" s="15">
        <v>Keep current</v>
      </c>
      <c r="J2437" s="16"/>
      <c r="K2437" t="str" s="15">
        <v/>
      </c>
      <c r="L2437" s="17">
        <f>IF(AC2437="Local catalog","",IF(AG2437="Yes",IF(ISNUMBER(E2437),E2437,""),IF(I2437="Keep current",IF(ISNUMBER(E2437),E2437,""),IF(AH2437&lt;&gt;"Yes","",IF(I2437="Approve proposed",F2437,IF(AND(I2437="Use my price",AND(ISNUMBER(J2437),J2437&gt;0)),J2437,""))))))</f>
        <v>0.7</v>
      </c>
      <c r="M2437" t="str" s="7">
        <f>IF(AND(AG2437="Yes",OR(I2437="Approve proposed",I2437="Use my price")),"CHECK: protected price kept current",IF(OR(I2437="Unreviewed",I2437=""),"Pending review",IF(I2437="Hold","On hold",IF(I2437="Keep current",IF(ISNUMBER(E2437),"Kept current","CHECK: no confirmed current price"),IF(AH2437&lt;&gt;"Yes","CHECK: source needs review",IF(AND(I2437="Use my price",NOT(AND(ISNUMBER(J2437),J2437&gt;0))),"CHECK: enter a price above zero",IF(NOT(OR(I2437="Approve proposed",I2437="Use my price")),"CHECK: choose a listed decision",IF(OR(NOT(ISNUMBER(L2437)),L2437&lt;=0,NOT(ISNUMBER(Y2437)),Y2437&lt;=0,X2437&gt;=1),"CHECK: price or base unavailable",IF(L2437/(Y2437*(1-X2437))-1&lt;0,"CHECK: price below local base","Ready")))))))))</f>
        <v>Kept current</v>
      </c>
      <c r="N2437" s="18">
        <v>0.7</v>
      </c>
      <c r="O2437" s="19">
        <v>0.4</v>
      </c>
      <c r="P2437" s="14">
        <v>0.4</v>
      </c>
      <c r="Q2437" s="20">
        <f>IF(AND(ISNUMBER(L2437),ISNUMBER(Y2437),Y2437&gt;0,X2437&lt;1),ROUND(L2437/(Y2437*(1-X2437))-1,4),"")</f>
        <v>0.4</v>
      </c>
      <c r="R2437" s="12">
        <v>0</v>
      </c>
      <c r="S2437" s="13">
        <f>IF(AND(ISNUMBER(E2437),E2437&gt;0,ISNUMBER(F2437)),R2437*(F2437/E2437-1)*(1-'Start Here'!$B$16),0)</f>
        <v>0</v>
      </c>
      <c r="T2437" s="17">
        <f>IF(AND(M2437="Ready",OR(I2437="Approve proposed",AND(I2437="Use my price",AND(ISNUMBER(J2437),J2437&gt;0))),ISNUMBER(L2437),E2437&gt;0),R2437*(L2437/E2437-1)*(1-'Start Here'!$B$16),0)</f>
        <v>0</v>
      </c>
      <c r="U2437" t="str" s="6">
        <v>SNAP: preserve existing selling price; Currently hidden; do not activate automatically</v>
      </c>
      <c r="V2437" t="str" s="21">
        <v>No</v>
      </c>
      <c r="W2437" t="str" s="21">
        <v>No</v>
      </c>
      <c r="X2437" s="22">
        <v>0</v>
      </c>
      <c r="Y2437" s="18">
        <v>0.5</v>
      </c>
      <c r="AB2437" t="str" s="6">
        <v>2026-10-01 10:41:27 UTC</v>
      </c>
      <c r="AC2437" t="str" s="6">
        <v>Local Line cache</v>
      </c>
      <c r="AD2437" s="23">
        <v>944271</v>
      </c>
      <c r="AE2437" s="23">
        <v>699021</v>
      </c>
      <c r="AF2437" t="str" s="23">
        <v>944271:699021:snap</v>
      </c>
      <c r="AG2437" t="str" s="23">
        <v>Yes</v>
      </c>
      <c r="AH2437" t="str" s="23">
        <v>Yes</v>
      </c>
      <c r="AI2437" s="18">
        <v>0</v>
      </c>
    </row>
    <row r="2438" ht="32" customHeight="1">
      <c r="A2438" t="str" s="7">
        <v>Organically Grown Company</v>
      </c>
      <c r="B2438" t="str" s="7">
        <v>Gold Beets</v>
      </c>
      <c r="C2438" t="str" s="7">
        <v>lb</v>
      </c>
      <c r="D2438" t="str" s="7">
        <v>Herd Share Members</v>
      </c>
      <c r="E2438" s="12">
        <v>2.24</v>
      </c>
      <c r="F2438" s="13">
        <v>2.42</v>
      </c>
      <c r="G2438" s="13">
        <f>IF(AND(ISNUMBER(E2438),ISNUMBER(F2438)),F2438-E2438,"")</f>
        <v>0.18</v>
      </c>
      <c r="H2438" s="14">
        <f>IF(AND(ISNUMBER(E2438),E2438&gt;0,ISNUMBER(F2438)),F2438/E2438-1,"")</f>
        <v>0.0803571428571428</v>
      </c>
      <c r="I2438" t="str" s="15">
        <v>Unreviewed</v>
      </c>
      <c r="J2438" s="16"/>
      <c r="K2438" t="str" s="15">
        <v/>
      </c>
      <c r="L2438" s="17" t="str">
        <f>IF(AC2438="Local catalog","",IF(AG2438="Yes",IF(ISNUMBER(E2438),E2438,""),IF(I2438="Keep current",IF(ISNUMBER(E2438),E2438,""),IF(AH2438&lt;&gt;"Yes","",IF(I2438="Approve proposed",F2438,IF(AND(I2438="Use my price",AND(ISNUMBER(J2438),J2438&gt;0)),J2438,""))))))</f>
        <v/>
      </c>
      <c r="M2438" t="str" s="7">
        <f>IF(AND(AG2438="Yes",OR(I2438="Approve proposed",I2438="Use my price")),"CHECK: protected price kept current",IF(OR(I2438="Unreviewed",I2438=""),"Pending review",IF(I2438="Hold","On hold",IF(I2438="Keep current",IF(ISNUMBER(E2438),"Kept current","CHECK: no confirmed current price"),IF(AH2438&lt;&gt;"Yes","CHECK: source needs review",IF(AND(I2438="Use my price",NOT(AND(ISNUMBER(J2438),J2438&gt;0))),"CHECK: enter a price above zero",IF(NOT(OR(I2438="Approve proposed",I2438="Use my price")),"CHECK: choose a listed decision",IF(OR(NOT(ISNUMBER(L2438)),L2438&lt;=0,NOT(ISNUMBER(Y2438)),Y2438&lt;=0,X2438&gt;=1),"CHECK: price or base unavailable",IF(L2438/(Y2438*(1-X2438))-1&lt;0,"CHECK: price below local base","Ready")))))))))</f>
        <v>Pending review</v>
      </c>
      <c r="N2438" s="18">
        <v>2.24</v>
      </c>
      <c r="O2438" s="19">
        <v>0.4</v>
      </c>
      <c r="P2438" s="14">
        <v>0.5125</v>
      </c>
      <c r="Q2438" s="20" t="str">
        <f>IF(AND(ISNUMBER(L2438),ISNUMBER(Y2438),Y2438&gt;0,X2438&lt;1),ROUND(L2438/(Y2438*(1-X2438))-1,4),"")</f>
        <v/>
      </c>
      <c r="R2438" s="12">
        <v>609.28</v>
      </c>
      <c r="S2438" s="13">
        <f>IF(AND(ISNUMBER(E2438),E2438&gt;0,ISNUMBER(F2438)),R2438*(F2438/E2438-1)*(1-'Start Here'!$B$16),0)</f>
        <v>47.49119999999996</v>
      </c>
      <c r="T2438" s="17">
        <f>IF(AND(M2438="Ready",OR(I2438="Approve proposed",AND(I2438="Use my price",AND(ISNUMBER(J2438),J2438&gt;0))),ISNUMBER(L2438),E2438&gt;0),R2438*(L2438/E2438-1)*(1-'Start Here'!$B$16),0)</f>
        <v>0</v>
      </c>
      <c r="U2438" t="str" s="6">
        <v>Currently hidden; do not activate automatically</v>
      </c>
      <c r="V2438" t="str" s="21">
        <v>No</v>
      </c>
      <c r="W2438" t="str" s="21">
        <v>No</v>
      </c>
      <c r="X2438" s="22">
        <v>0</v>
      </c>
      <c r="Y2438" s="18">
        <v>1.6</v>
      </c>
      <c r="AB2438" t="str" s="6">
        <v>2026-10-01 10:41:27 UTC</v>
      </c>
      <c r="AC2438" t="str" s="6">
        <v>Local Line cache</v>
      </c>
      <c r="AD2438" s="23">
        <v>928530</v>
      </c>
      <c r="AE2438" s="23">
        <v>676674</v>
      </c>
      <c r="AF2438" t="str" s="23">
        <v>928530:676674:herdShare</v>
      </c>
      <c r="AG2438" t="str" s="23">
        <v>No</v>
      </c>
      <c r="AH2438" t="str" s="23">
        <v>Yes</v>
      </c>
      <c r="AI2438" s="18">
        <v>435.20000000000005</v>
      </c>
    </row>
    <row r="2439" ht="32" customHeight="1">
      <c r="A2439" t="str" s="7">
        <v>Organically Grown Company</v>
      </c>
      <c r="B2439" t="str" s="7">
        <v>Gold Beets</v>
      </c>
      <c r="C2439" t="str" s="7">
        <v>lb</v>
      </c>
      <c r="D2439" t="str" s="7">
        <v>CSA Members</v>
      </c>
      <c r="E2439" s="12">
        <v>2.24</v>
      </c>
      <c r="F2439" s="13">
        <v>2.42</v>
      </c>
      <c r="G2439" s="13">
        <f>IF(AND(ISNUMBER(E2439),ISNUMBER(F2439)),F2439-E2439,"")</f>
        <v>0.18</v>
      </c>
      <c r="H2439" s="14">
        <f>IF(AND(ISNUMBER(E2439),E2439&gt;0,ISNUMBER(F2439)),F2439/E2439-1,"")</f>
        <v>0.0803571428571428</v>
      </c>
      <c r="I2439" t="str" s="15">
        <v>Unreviewed</v>
      </c>
      <c r="J2439" s="16"/>
      <c r="K2439" t="str" s="15">
        <v/>
      </c>
      <c r="L2439" s="17" t="str">
        <f>IF(AC2439="Local catalog","",IF(AG2439="Yes",IF(ISNUMBER(E2439),E2439,""),IF(I2439="Keep current",IF(ISNUMBER(E2439),E2439,""),IF(AH2439&lt;&gt;"Yes","",IF(I2439="Approve proposed",F2439,IF(AND(I2439="Use my price",AND(ISNUMBER(J2439),J2439&gt;0)),J2439,""))))))</f>
        <v/>
      </c>
      <c r="M2439" t="str" s="7">
        <f>IF(AND(AG2439="Yes",OR(I2439="Approve proposed",I2439="Use my price")),"CHECK: protected price kept current",IF(OR(I2439="Unreviewed",I2439=""),"Pending review",IF(I2439="Hold","On hold",IF(I2439="Keep current",IF(ISNUMBER(E2439),"Kept current","CHECK: no confirmed current price"),IF(AH2439&lt;&gt;"Yes","CHECK: source needs review",IF(AND(I2439="Use my price",NOT(AND(ISNUMBER(J2439),J2439&gt;0))),"CHECK: enter a price above zero",IF(NOT(OR(I2439="Approve proposed",I2439="Use my price")),"CHECK: choose a listed decision",IF(OR(NOT(ISNUMBER(L2439)),L2439&lt;=0,NOT(ISNUMBER(Y2439)),Y2439&lt;=0,X2439&gt;=1),"CHECK: price or base unavailable",IF(L2439/(Y2439*(1-X2439))-1&lt;0,"CHECK: price below local base","Ready")))))))))</f>
        <v>Pending review</v>
      </c>
      <c r="N2439" s="18">
        <v>2.24</v>
      </c>
      <c r="O2439" s="19">
        <v>0.4</v>
      </c>
      <c r="P2439" s="14">
        <v>0.5125</v>
      </c>
      <c r="Q2439" s="20" t="str">
        <f>IF(AND(ISNUMBER(L2439),ISNUMBER(Y2439),Y2439&gt;0,X2439&lt;1),ROUND(L2439/(Y2439*(1-X2439))-1,4),"")</f>
        <v/>
      </c>
      <c r="R2439" s="12">
        <v>113.39999999999999</v>
      </c>
      <c r="S2439" s="13">
        <f>IF(AND(ISNUMBER(E2439),E2439&gt;0,ISNUMBER(F2439)),R2439*(F2439/E2439-1)*(1-'Start Here'!$B$16),0)</f>
        <v>8.839124999999992</v>
      </c>
      <c r="T2439" s="17">
        <f>IF(AND(M2439="Ready",OR(I2439="Approve proposed",AND(I2439="Use my price",AND(ISNUMBER(J2439),J2439&gt;0))),ISNUMBER(L2439),E2439&gt;0),R2439*(L2439/E2439-1)*(1-'Start Here'!$B$16),0)</f>
        <v>0</v>
      </c>
      <c r="U2439" t="str" s="6">
        <v>Currently hidden; do not activate automatically</v>
      </c>
      <c r="V2439" t="str" s="21">
        <v>No</v>
      </c>
      <c r="W2439" t="str" s="21">
        <v>No</v>
      </c>
      <c r="X2439" s="22">
        <v>0</v>
      </c>
      <c r="Y2439" s="18">
        <v>1.6</v>
      </c>
      <c r="AB2439" t="str" s="6">
        <v>2026-10-01 10:41:27 UTC</v>
      </c>
      <c r="AC2439" t="str" s="6">
        <v>Local Line cache</v>
      </c>
      <c r="AD2439" s="23">
        <v>928530</v>
      </c>
      <c r="AE2439" s="23">
        <v>676674</v>
      </c>
      <c r="AF2439" t="str" s="23">
        <v>928530:676674:member</v>
      </c>
      <c r="AG2439" t="str" s="23">
        <v>No</v>
      </c>
      <c r="AH2439" t="str" s="23">
        <v>Yes</v>
      </c>
      <c r="AI2439" s="18">
        <v>81</v>
      </c>
    </row>
    <row r="2440" ht="32" customHeight="1">
      <c r="A2440" t="str" s="7">
        <v>Organically Grown Company</v>
      </c>
      <c r="B2440" t="str" s="7">
        <v>Gold Beets</v>
      </c>
      <c r="C2440" t="str" s="7">
        <v>lb</v>
      </c>
      <c r="D2440" t="str" s="7">
        <v>Guest Basket</v>
      </c>
      <c r="E2440" s="12">
        <v>2.24</v>
      </c>
      <c r="F2440" s="13">
        <v>2.42</v>
      </c>
      <c r="G2440" s="13">
        <f>IF(AND(ISNUMBER(E2440),ISNUMBER(F2440)),F2440-E2440,"")</f>
        <v>0.18</v>
      </c>
      <c r="H2440" s="14">
        <f>IF(AND(ISNUMBER(E2440),E2440&gt;0,ISNUMBER(F2440)),F2440/E2440-1,"")</f>
        <v>0.0803571428571428</v>
      </c>
      <c r="I2440" t="str" s="15">
        <v>Unreviewed</v>
      </c>
      <c r="J2440" s="16"/>
      <c r="K2440" t="str" s="15">
        <v/>
      </c>
      <c r="L2440" s="17" t="str">
        <f>IF(AC2440="Local catalog","",IF(AG2440="Yes",IF(ISNUMBER(E2440),E2440,""),IF(I2440="Keep current",IF(ISNUMBER(E2440),E2440,""),IF(AH2440&lt;&gt;"Yes","",IF(I2440="Approve proposed",F2440,IF(AND(I2440="Use my price",AND(ISNUMBER(J2440),J2440&gt;0)),J2440,""))))))</f>
        <v/>
      </c>
      <c r="M2440" t="str" s="7">
        <f>IF(AND(AG2440="Yes",OR(I2440="Approve proposed",I2440="Use my price")),"CHECK: protected price kept current",IF(OR(I2440="Unreviewed",I2440=""),"Pending review",IF(I2440="Hold","On hold",IF(I2440="Keep current",IF(ISNUMBER(E2440),"Kept current","CHECK: no confirmed current price"),IF(AH2440&lt;&gt;"Yes","CHECK: source needs review",IF(AND(I2440="Use my price",NOT(AND(ISNUMBER(J2440),J2440&gt;0))),"CHECK: enter a price above zero",IF(NOT(OR(I2440="Approve proposed",I2440="Use my price")),"CHECK: choose a listed decision",IF(OR(NOT(ISNUMBER(L2440)),L2440&lt;=0,NOT(ISNUMBER(Y2440)),Y2440&lt;=0,X2440&gt;=1),"CHECK: price or base unavailable",IF(L2440/(Y2440*(1-X2440))-1&lt;0,"CHECK: price below local base","Ready")))))))))</f>
        <v>Pending review</v>
      </c>
      <c r="N2440" s="18">
        <v>2.24</v>
      </c>
      <c r="O2440" s="19">
        <v>0.4</v>
      </c>
      <c r="P2440" s="14">
        <v>0.5125</v>
      </c>
      <c r="Q2440" s="20" t="str">
        <f>IF(AND(ISNUMBER(L2440),ISNUMBER(Y2440),Y2440&gt;0,X2440&lt;1),ROUND(L2440/(Y2440*(1-X2440))-1,4),"")</f>
        <v/>
      </c>
      <c r="R2440" s="12">
        <v>49.480000000000004</v>
      </c>
      <c r="S2440" s="13">
        <f>IF(AND(ISNUMBER(E2440),E2440&gt;0,ISNUMBER(F2440)),R2440*(F2440/E2440-1)*(1-'Start Here'!$B$16),0)</f>
        <v>3.856789285714283</v>
      </c>
      <c r="T2440" s="17">
        <f>IF(AND(M2440="Ready",OR(I2440="Approve proposed",AND(I2440="Use my price",AND(ISNUMBER(J2440),J2440&gt;0))),ISNUMBER(L2440),E2440&gt;0),R2440*(L2440/E2440-1)*(1-'Start Here'!$B$16),0)</f>
        <v>0</v>
      </c>
      <c r="U2440" t="str" s="6">
        <v>Currently hidden; do not activate automatically</v>
      </c>
      <c r="V2440" t="str" s="21">
        <v>No</v>
      </c>
      <c r="W2440" t="str" s="21">
        <v>No</v>
      </c>
      <c r="X2440" s="22">
        <v>0</v>
      </c>
      <c r="Y2440" s="18">
        <v>1.6</v>
      </c>
      <c r="AB2440" t="str" s="6">
        <v>2026-10-01 10:41:27 UTC</v>
      </c>
      <c r="AC2440" t="str" s="6">
        <v>Local Line cache</v>
      </c>
      <c r="AD2440" s="23">
        <v>928530</v>
      </c>
      <c r="AE2440" s="23">
        <v>676674</v>
      </c>
      <c r="AF2440" t="str" s="23">
        <v>928530:676674:guest</v>
      </c>
      <c r="AG2440" t="str" s="23">
        <v>No</v>
      </c>
      <c r="AH2440" t="str" s="23">
        <v>Yes</v>
      </c>
      <c r="AI2440" s="18">
        <v>33.8</v>
      </c>
    </row>
    <row r="2441" ht="32" customHeight="1">
      <c r="A2441" t="str" s="7">
        <v>Organically Grown Company</v>
      </c>
      <c r="B2441" t="str" s="7">
        <v>Gold Beets</v>
      </c>
      <c r="C2441" t="str" s="7">
        <v>lb</v>
      </c>
      <c r="D2441" t="str" s="7">
        <v>SNAP</v>
      </c>
      <c r="E2441" s="12">
        <v>2.24</v>
      </c>
      <c r="F2441" s="13">
        <v>2.24</v>
      </c>
      <c r="G2441" s="13">
        <f>IF(AND(ISNUMBER(E2441),ISNUMBER(F2441)),F2441-E2441,"")</f>
        <v>0</v>
      </c>
      <c r="H2441" s="14">
        <f>IF(AND(ISNUMBER(E2441),E2441&gt;0,ISNUMBER(F2441)),F2441/E2441-1,"")</f>
        <v>0</v>
      </c>
      <c r="I2441" t="str" s="15">
        <v>Keep current</v>
      </c>
      <c r="J2441" s="16"/>
      <c r="K2441" t="str" s="15">
        <v/>
      </c>
      <c r="L2441" s="17">
        <f>IF(AC2441="Local catalog","",IF(AG2441="Yes",IF(ISNUMBER(E2441),E2441,""),IF(I2441="Keep current",IF(ISNUMBER(E2441),E2441,""),IF(AH2441&lt;&gt;"Yes","",IF(I2441="Approve proposed",F2441,IF(AND(I2441="Use my price",AND(ISNUMBER(J2441),J2441&gt;0)),J2441,""))))))</f>
        <v>2.24</v>
      </c>
      <c r="M2441" t="str" s="7">
        <f>IF(AND(AG2441="Yes",OR(I2441="Approve proposed",I2441="Use my price")),"CHECK: protected price kept current",IF(OR(I2441="Unreviewed",I2441=""),"Pending review",IF(I2441="Hold","On hold",IF(I2441="Keep current",IF(ISNUMBER(E2441),"Kept current","CHECK: no confirmed current price"),IF(AH2441&lt;&gt;"Yes","CHECK: source needs review",IF(AND(I2441="Use my price",NOT(AND(ISNUMBER(J2441),J2441&gt;0))),"CHECK: enter a price above zero",IF(NOT(OR(I2441="Approve proposed",I2441="Use my price")),"CHECK: choose a listed decision",IF(OR(NOT(ISNUMBER(L2441)),L2441&lt;=0,NOT(ISNUMBER(Y2441)),Y2441&lt;=0,X2441&gt;=1),"CHECK: price or base unavailable",IF(L2441/(Y2441*(1-X2441))-1&lt;0,"CHECK: price below local base","Ready")))))))))</f>
        <v>Kept current</v>
      </c>
      <c r="N2441" s="18">
        <v>2.24</v>
      </c>
      <c r="O2441" s="19">
        <v>0.4</v>
      </c>
      <c r="P2441" s="14">
        <v>0.4</v>
      </c>
      <c r="Q2441" s="20">
        <f>IF(AND(ISNUMBER(L2441),ISNUMBER(Y2441),Y2441&gt;0,X2441&lt;1),ROUND(L2441/(Y2441*(1-X2441))-1,4),"")</f>
        <v>0.4</v>
      </c>
      <c r="R2441" s="12">
        <v>0</v>
      </c>
      <c r="S2441" s="13">
        <f>IF(AND(ISNUMBER(E2441),E2441&gt;0,ISNUMBER(F2441)),R2441*(F2441/E2441-1)*(1-'Start Here'!$B$16),0)</f>
        <v>0</v>
      </c>
      <c r="T2441" s="17">
        <f>IF(AND(M2441="Ready",OR(I2441="Approve proposed",AND(I2441="Use my price",AND(ISNUMBER(J2441),J2441&gt;0))),ISNUMBER(L2441),E2441&gt;0),R2441*(L2441/E2441-1)*(1-'Start Here'!$B$16),0)</f>
        <v>0</v>
      </c>
      <c r="U2441" t="str" s="6">
        <v>SNAP: preserve existing selling price; Currently hidden; do not activate automatically</v>
      </c>
      <c r="V2441" t="str" s="21">
        <v>No</v>
      </c>
      <c r="W2441" t="str" s="21">
        <v>No</v>
      </c>
      <c r="X2441" s="22">
        <v>0</v>
      </c>
      <c r="Y2441" s="18">
        <v>1.6</v>
      </c>
      <c r="AB2441" t="str" s="6">
        <v>2026-10-01 10:41:27 UTC</v>
      </c>
      <c r="AC2441" t="str" s="6">
        <v>Local Line cache</v>
      </c>
      <c r="AD2441" s="23">
        <v>928530</v>
      </c>
      <c r="AE2441" s="23">
        <v>676674</v>
      </c>
      <c r="AF2441" t="str" s="23">
        <v>928530:676674:snap</v>
      </c>
      <c r="AG2441" t="str" s="23">
        <v>Yes</v>
      </c>
      <c r="AH2441" t="str" s="23">
        <v>Yes</v>
      </c>
      <c r="AI2441" s="18">
        <v>0</v>
      </c>
    </row>
    <row r="2442" ht="32" customHeight="1">
      <c r="A2442" t="str" s="7">
        <v>Organically Grown Company</v>
      </c>
      <c r="B2442" t="str" s="7">
        <v>Gold Raspberries</v>
      </c>
      <c r="C2442" t="str" s="7">
        <v>1/2 pt</v>
      </c>
      <c r="D2442" t="str" s="7">
        <v>Herd Share Members</v>
      </c>
      <c r="E2442" s="12">
        <v>6.05</v>
      </c>
      <c r="F2442" s="13">
        <v>6.53</v>
      </c>
      <c r="G2442" s="13">
        <f>IF(AND(ISNUMBER(E2442),ISNUMBER(F2442)),F2442-E2442,"")</f>
        <v>0.48</v>
      </c>
      <c r="H2442" s="14">
        <f>IF(AND(ISNUMBER(E2442),E2442&gt;0,ISNUMBER(F2442)),F2442/E2442-1,"")</f>
        <v>0.07933884297520666</v>
      </c>
      <c r="I2442" t="str" s="15">
        <v>Unreviewed</v>
      </c>
      <c r="J2442" s="16"/>
      <c r="K2442" t="str" s="15">
        <v/>
      </c>
      <c r="L2442" s="17" t="str">
        <f>IF(AC2442="Local catalog","",IF(AG2442="Yes",IF(ISNUMBER(E2442),E2442,""),IF(I2442="Keep current",IF(ISNUMBER(E2442),E2442,""),IF(AH2442&lt;&gt;"Yes","",IF(I2442="Approve proposed",F2442,IF(AND(I2442="Use my price",AND(ISNUMBER(J2442),J2442&gt;0)),J2442,""))))))</f>
        <v/>
      </c>
      <c r="M2442" t="str" s="7">
        <f>IF(AND(AG2442="Yes",OR(I2442="Approve proposed",I2442="Use my price")),"CHECK: protected price kept current",IF(OR(I2442="Unreviewed",I2442=""),"Pending review",IF(I2442="Hold","On hold",IF(I2442="Keep current",IF(ISNUMBER(E2442),"Kept current","CHECK: no confirmed current price"),IF(AH2442&lt;&gt;"Yes","CHECK: source needs review",IF(AND(I2442="Use my price",NOT(AND(ISNUMBER(J2442),J2442&gt;0))),"CHECK: enter a price above zero",IF(NOT(OR(I2442="Approve proposed",I2442="Use my price")),"CHECK: choose a listed decision",IF(OR(NOT(ISNUMBER(L2442)),L2442&lt;=0,NOT(ISNUMBER(Y2442)),Y2442&lt;=0,X2442&gt;=1),"CHECK: price or base unavailable",IF(L2442/(Y2442*(1-X2442))-1&lt;0,"CHECK: price below local base","Ready")))))))))</f>
        <v>Pending review</v>
      </c>
      <c r="N2442" s="18">
        <v>6.05</v>
      </c>
      <c r="O2442" s="19">
        <v>0.4</v>
      </c>
      <c r="P2442" s="14">
        <v>0.5116</v>
      </c>
      <c r="Q2442" s="20" t="str">
        <f>IF(AND(ISNUMBER(L2442),ISNUMBER(Y2442),Y2442&gt;0,X2442&lt;1),ROUND(L2442/(Y2442*(1-X2442))-1,4),"")</f>
        <v/>
      </c>
      <c r="R2442" s="12">
        <v>0</v>
      </c>
      <c r="S2442" s="13">
        <f>IF(AND(ISNUMBER(E2442),E2442&gt;0,ISNUMBER(F2442)),R2442*(F2442/E2442-1)*(1-'Start Here'!$B$16),0)</f>
        <v>0</v>
      </c>
      <c r="T2442" s="17">
        <f>IF(AND(M2442="Ready",OR(I2442="Approve proposed",AND(I2442="Use my price",AND(ISNUMBER(J2442),J2442&gt;0))),ISNUMBER(L2442),E2442&gt;0),R2442*(L2442/E2442-1)*(1-'Start Here'!$B$16),0)</f>
        <v>0</v>
      </c>
      <c r="U2442" t="str" s="6">
        <v>Currently hidden; do not activate automatically</v>
      </c>
      <c r="V2442" t="str" s="21">
        <v>No</v>
      </c>
      <c r="W2442" t="str" s="21">
        <v>No</v>
      </c>
      <c r="X2442" s="22">
        <v>0</v>
      </c>
      <c r="Y2442" s="18">
        <v>4.32</v>
      </c>
      <c r="AB2442" t="str" s="6">
        <v>2026-10-01 10:41:27 UTC</v>
      </c>
      <c r="AC2442" t="str" s="6">
        <v>Local Line cache</v>
      </c>
      <c r="AD2442" s="23">
        <v>987076</v>
      </c>
      <c r="AE2442" s="23">
        <v>757754</v>
      </c>
      <c r="AF2442" t="str" s="23">
        <v>987076:757754:herdShare</v>
      </c>
      <c r="AG2442" t="str" s="23">
        <v>No</v>
      </c>
      <c r="AH2442" t="str" s="23">
        <v>Yes</v>
      </c>
      <c r="AI2442" s="18">
        <v>0</v>
      </c>
    </row>
    <row r="2443" ht="32" customHeight="1">
      <c r="A2443" t="str" s="7">
        <v>Organically Grown Company</v>
      </c>
      <c r="B2443" t="str" s="7">
        <v>Gold Raspberries</v>
      </c>
      <c r="C2443" t="str" s="7">
        <v>1/2 pt</v>
      </c>
      <c r="D2443" t="str" s="7">
        <v>CSA Members</v>
      </c>
      <c r="E2443" s="12">
        <v>6.05</v>
      </c>
      <c r="F2443" s="13">
        <v>6.53</v>
      </c>
      <c r="G2443" s="13">
        <f>IF(AND(ISNUMBER(E2443),ISNUMBER(F2443)),F2443-E2443,"")</f>
        <v>0.48</v>
      </c>
      <c r="H2443" s="14">
        <f>IF(AND(ISNUMBER(E2443),E2443&gt;0,ISNUMBER(F2443)),F2443/E2443-1,"")</f>
        <v>0.07933884297520666</v>
      </c>
      <c r="I2443" t="str" s="15">
        <v>Unreviewed</v>
      </c>
      <c r="J2443" s="16"/>
      <c r="K2443" t="str" s="15">
        <v/>
      </c>
      <c r="L2443" s="17" t="str">
        <f>IF(AC2443="Local catalog","",IF(AG2443="Yes",IF(ISNUMBER(E2443),E2443,""),IF(I2443="Keep current",IF(ISNUMBER(E2443),E2443,""),IF(AH2443&lt;&gt;"Yes","",IF(I2443="Approve proposed",F2443,IF(AND(I2443="Use my price",AND(ISNUMBER(J2443),J2443&gt;0)),J2443,""))))))</f>
        <v/>
      </c>
      <c r="M2443" t="str" s="7">
        <f>IF(AND(AG2443="Yes",OR(I2443="Approve proposed",I2443="Use my price")),"CHECK: protected price kept current",IF(OR(I2443="Unreviewed",I2443=""),"Pending review",IF(I2443="Hold","On hold",IF(I2443="Keep current",IF(ISNUMBER(E2443),"Kept current","CHECK: no confirmed current price"),IF(AH2443&lt;&gt;"Yes","CHECK: source needs review",IF(AND(I2443="Use my price",NOT(AND(ISNUMBER(J2443),J2443&gt;0))),"CHECK: enter a price above zero",IF(NOT(OR(I2443="Approve proposed",I2443="Use my price")),"CHECK: choose a listed decision",IF(OR(NOT(ISNUMBER(L2443)),L2443&lt;=0,NOT(ISNUMBER(Y2443)),Y2443&lt;=0,X2443&gt;=1),"CHECK: price or base unavailable",IF(L2443/(Y2443*(1-X2443))-1&lt;0,"CHECK: price below local base","Ready")))))))))</f>
        <v>Pending review</v>
      </c>
      <c r="N2443" s="18">
        <v>6.05</v>
      </c>
      <c r="O2443" s="19">
        <v>0.4</v>
      </c>
      <c r="P2443" s="14">
        <v>0.5116</v>
      </c>
      <c r="Q2443" s="20" t="str">
        <f>IF(AND(ISNUMBER(L2443),ISNUMBER(Y2443),Y2443&gt;0,X2443&lt;1),ROUND(L2443/(Y2443*(1-X2443))-1,4),"")</f>
        <v/>
      </c>
      <c r="R2443" s="12">
        <v>0</v>
      </c>
      <c r="S2443" s="13">
        <f>IF(AND(ISNUMBER(E2443),E2443&gt;0,ISNUMBER(F2443)),R2443*(F2443/E2443-1)*(1-'Start Here'!$B$16),0)</f>
        <v>0</v>
      </c>
      <c r="T2443" s="17">
        <f>IF(AND(M2443="Ready",OR(I2443="Approve proposed",AND(I2443="Use my price",AND(ISNUMBER(J2443),J2443&gt;0))),ISNUMBER(L2443),E2443&gt;0),R2443*(L2443/E2443-1)*(1-'Start Here'!$B$16),0)</f>
        <v>0</v>
      </c>
      <c r="U2443" t="str" s="6">
        <v>Currently hidden; do not activate automatically</v>
      </c>
      <c r="V2443" t="str" s="21">
        <v>No</v>
      </c>
      <c r="W2443" t="str" s="21">
        <v>No</v>
      </c>
      <c r="X2443" s="22">
        <v>0</v>
      </c>
      <c r="Y2443" s="18">
        <v>4.32</v>
      </c>
      <c r="AB2443" t="str" s="6">
        <v>2026-10-01 10:41:27 UTC</v>
      </c>
      <c r="AC2443" t="str" s="6">
        <v>Local Line cache</v>
      </c>
      <c r="AD2443" s="23">
        <v>987076</v>
      </c>
      <c r="AE2443" s="23">
        <v>757754</v>
      </c>
      <c r="AF2443" t="str" s="23">
        <v>987076:757754:member</v>
      </c>
      <c r="AG2443" t="str" s="23">
        <v>No</v>
      </c>
      <c r="AH2443" t="str" s="23">
        <v>Yes</v>
      </c>
      <c r="AI2443" s="18">
        <v>0</v>
      </c>
    </row>
    <row r="2444" ht="32" customHeight="1">
      <c r="A2444" t="str" s="7">
        <v>Organically Grown Company</v>
      </c>
      <c r="B2444" t="str" s="7">
        <v>Gold Raspberries</v>
      </c>
      <c r="C2444" t="str" s="7">
        <v>1/2 pt</v>
      </c>
      <c r="D2444" t="str" s="7">
        <v>Guest Basket</v>
      </c>
      <c r="E2444" s="12">
        <v>6.05</v>
      </c>
      <c r="F2444" s="13">
        <v>6.53</v>
      </c>
      <c r="G2444" s="13">
        <f>IF(AND(ISNUMBER(E2444),ISNUMBER(F2444)),F2444-E2444,"")</f>
        <v>0.48</v>
      </c>
      <c r="H2444" s="14">
        <f>IF(AND(ISNUMBER(E2444),E2444&gt;0,ISNUMBER(F2444)),F2444/E2444-1,"")</f>
        <v>0.07933884297520666</v>
      </c>
      <c r="I2444" t="str" s="15">
        <v>Unreviewed</v>
      </c>
      <c r="J2444" s="16"/>
      <c r="K2444" t="str" s="15">
        <v/>
      </c>
      <c r="L2444" s="17" t="str">
        <f>IF(AC2444="Local catalog","",IF(AG2444="Yes",IF(ISNUMBER(E2444),E2444,""),IF(I2444="Keep current",IF(ISNUMBER(E2444),E2444,""),IF(AH2444&lt;&gt;"Yes","",IF(I2444="Approve proposed",F2444,IF(AND(I2444="Use my price",AND(ISNUMBER(J2444),J2444&gt;0)),J2444,""))))))</f>
        <v/>
      </c>
      <c r="M2444" t="str" s="7">
        <f>IF(AND(AG2444="Yes",OR(I2444="Approve proposed",I2444="Use my price")),"CHECK: protected price kept current",IF(OR(I2444="Unreviewed",I2444=""),"Pending review",IF(I2444="Hold","On hold",IF(I2444="Keep current",IF(ISNUMBER(E2444),"Kept current","CHECK: no confirmed current price"),IF(AH2444&lt;&gt;"Yes","CHECK: source needs review",IF(AND(I2444="Use my price",NOT(AND(ISNUMBER(J2444),J2444&gt;0))),"CHECK: enter a price above zero",IF(NOT(OR(I2444="Approve proposed",I2444="Use my price")),"CHECK: choose a listed decision",IF(OR(NOT(ISNUMBER(L2444)),L2444&lt;=0,NOT(ISNUMBER(Y2444)),Y2444&lt;=0,X2444&gt;=1),"CHECK: price or base unavailable",IF(L2444/(Y2444*(1-X2444))-1&lt;0,"CHECK: price below local base","Ready")))))))))</f>
        <v>Pending review</v>
      </c>
      <c r="N2444" s="18">
        <v>6.05</v>
      </c>
      <c r="O2444" s="19">
        <v>0.4</v>
      </c>
      <c r="P2444" s="14">
        <v>0.5116</v>
      </c>
      <c r="Q2444" s="20" t="str">
        <f>IF(AND(ISNUMBER(L2444),ISNUMBER(Y2444),Y2444&gt;0,X2444&lt;1),ROUND(L2444/(Y2444*(1-X2444))-1,4),"")</f>
        <v/>
      </c>
      <c r="R2444" s="12">
        <v>0</v>
      </c>
      <c r="S2444" s="13">
        <f>IF(AND(ISNUMBER(E2444),E2444&gt;0,ISNUMBER(F2444)),R2444*(F2444/E2444-1)*(1-'Start Here'!$B$16),0)</f>
        <v>0</v>
      </c>
      <c r="T2444" s="17">
        <f>IF(AND(M2444="Ready",OR(I2444="Approve proposed",AND(I2444="Use my price",AND(ISNUMBER(J2444),J2444&gt;0))),ISNUMBER(L2444),E2444&gt;0),R2444*(L2444/E2444-1)*(1-'Start Here'!$B$16),0)</f>
        <v>0</v>
      </c>
      <c r="U2444" t="str" s="6">
        <v>Currently hidden; do not activate automatically</v>
      </c>
      <c r="V2444" t="str" s="21">
        <v>No</v>
      </c>
      <c r="W2444" t="str" s="21">
        <v>No</v>
      </c>
      <c r="X2444" s="22">
        <v>0</v>
      </c>
      <c r="Y2444" s="18">
        <v>4.32</v>
      </c>
      <c r="AB2444" t="str" s="6">
        <v>2026-10-01 10:41:27 UTC</v>
      </c>
      <c r="AC2444" t="str" s="6">
        <v>Local Line cache</v>
      </c>
      <c r="AD2444" s="23">
        <v>987076</v>
      </c>
      <c r="AE2444" s="23">
        <v>757754</v>
      </c>
      <c r="AF2444" t="str" s="23">
        <v>987076:757754:guest</v>
      </c>
      <c r="AG2444" t="str" s="23">
        <v>No</v>
      </c>
      <c r="AH2444" t="str" s="23">
        <v>Yes</v>
      </c>
      <c r="AI2444" s="18">
        <v>0</v>
      </c>
    </row>
    <row r="2445" ht="32" customHeight="1">
      <c r="A2445" t="str" s="7">
        <v>Organically Grown Company</v>
      </c>
      <c r="B2445" t="str" s="7">
        <v>Gold Raspberries</v>
      </c>
      <c r="C2445" t="str" s="7">
        <v>1/2 pt</v>
      </c>
      <c r="D2445" t="str" s="7">
        <v>SNAP</v>
      </c>
      <c r="E2445" s="12">
        <v>6.05</v>
      </c>
      <c r="F2445" s="13">
        <v>6.05</v>
      </c>
      <c r="G2445" s="13">
        <f>IF(AND(ISNUMBER(E2445),ISNUMBER(F2445)),F2445-E2445,"")</f>
        <v>0</v>
      </c>
      <c r="H2445" s="14">
        <f>IF(AND(ISNUMBER(E2445),E2445&gt;0,ISNUMBER(F2445)),F2445/E2445-1,"")</f>
        <v>0</v>
      </c>
      <c r="I2445" t="str" s="15">
        <v>Keep current</v>
      </c>
      <c r="J2445" s="16"/>
      <c r="K2445" t="str" s="15">
        <v/>
      </c>
      <c r="L2445" s="17">
        <f>IF(AC2445="Local catalog","",IF(AG2445="Yes",IF(ISNUMBER(E2445),E2445,""),IF(I2445="Keep current",IF(ISNUMBER(E2445),E2445,""),IF(AH2445&lt;&gt;"Yes","",IF(I2445="Approve proposed",F2445,IF(AND(I2445="Use my price",AND(ISNUMBER(J2445),J2445&gt;0)),J2445,""))))))</f>
        <v>6.05</v>
      </c>
      <c r="M2445" t="str" s="7">
        <f>IF(AND(AG2445="Yes",OR(I2445="Approve proposed",I2445="Use my price")),"CHECK: protected price kept current",IF(OR(I2445="Unreviewed",I2445=""),"Pending review",IF(I2445="Hold","On hold",IF(I2445="Keep current",IF(ISNUMBER(E2445),"Kept current","CHECK: no confirmed current price"),IF(AH2445&lt;&gt;"Yes","CHECK: source needs review",IF(AND(I2445="Use my price",NOT(AND(ISNUMBER(J2445),J2445&gt;0))),"CHECK: enter a price above zero",IF(NOT(OR(I2445="Approve proposed",I2445="Use my price")),"CHECK: choose a listed decision",IF(OR(NOT(ISNUMBER(L2445)),L2445&lt;=0,NOT(ISNUMBER(Y2445)),Y2445&lt;=0,X2445&gt;=1),"CHECK: price or base unavailable",IF(L2445/(Y2445*(1-X2445))-1&lt;0,"CHECK: price below local base","Ready")))))))))</f>
        <v>Kept current</v>
      </c>
      <c r="N2445" s="18">
        <v>6.05</v>
      </c>
      <c r="O2445" s="19">
        <v>0.4</v>
      </c>
      <c r="P2445" s="14">
        <v>0.4005</v>
      </c>
      <c r="Q2445" s="20">
        <f>IF(AND(ISNUMBER(L2445),ISNUMBER(Y2445),Y2445&gt;0,X2445&lt;1),ROUND(L2445/(Y2445*(1-X2445))-1,4),"")</f>
        <v>0.4005</v>
      </c>
      <c r="R2445" s="12">
        <v>0</v>
      </c>
      <c r="S2445" s="13">
        <f>IF(AND(ISNUMBER(E2445),E2445&gt;0,ISNUMBER(F2445)),R2445*(F2445/E2445-1)*(1-'Start Here'!$B$16),0)</f>
        <v>0</v>
      </c>
      <c r="T2445" s="17">
        <f>IF(AND(M2445="Ready",OR(I2445="Approve proposed",AND(I2445="Use my price",AND(ISNUMBER(J2445),J2445&gt;0))),ISNUMBER(L2445),E2445&gt;0),R2445*(L2445/E2445-1)*(1-'Start Here'!$B$16),0)</f>
        <v>0</v>
      </c>
      <c r="U2445" t="str" s="6">
        <v>SNAP: preserve existing selling price; Currently hidden; do not activate automatically</v>
      </c>
      <c r="V2445" t="str" s="21">
        <v>No</v>
      </c>
      <c r="W2445" t="str" s="21">
        <v>No</v>
      </c>
      <c r="X2445" s="22">
        <v>0</v>
      </c>
      <c r="Y2445" s="18">
        <v>4.32</v>
      </c>
      <c r="AB2445" t="str" s="6">
        <v>2026-10-01 10:41:27 UTC</v>
      </c>
      <c r="AC2445" t="str" s="6">
        <v>Local Line cache</v>
      </c>
      <c r="AD2445" s="23">
        <v>987076</v>
      </c>
      <c r="AE2445" s="23">
        <v>757754</v>
      </c>
      <c r="AF2445" t="str" s="23">
        <v>987076:757754:snap</v>
      </c>
      <c r="AG2445" t="str" s="23">
        <v>Yes</v>
      </c>
      <c r="AH2445" t="str" s="23">
        <v>Yes</v>
      </c>
      <c r="AI2445" s="18">
        <v>0</v>
      </c>
    </row>
    <row r="2446" ht="32" customHeight="1">
      <c r="A2446" t="str" s="7">
        <v>Organically Grown Company</v>
      </c>
      <c r="B2446" t="str" s="7">
        <v>Granny Smith Apple (WA)</v>
      </c>
      <c r="C2446" t="str" s="7">
        <v>ea</v>
      </c>
      <c r="D2446" t="str" s="7">
        <v>Herd Share Members</v>
      </c>
      <c r="E2446" s="12">
        <v>1.35</v>
      </c>
      <c r="F2446" s="13">
        <v>1.46</v>
      </c>
      <c r="G2446" s="13">
        <f>IF(AND(ISNUMBER(E2446),ISNUMBER(F2446)),F2446-E2446,"")</f>
        <v>0.11</v>
      </c>
      <c r="H2446" s="14">
        <f>IF(AND(ISNUMBER(E2446),E2446&gt;0,ISNUMBER(F2446)),F2446/E2446-1,"")</f>
        <v>0.08148148148148149</v>
      </c>
      <c r="I2446" t="str" s="15">
        <v>Unreviewed</v>
      </c>
      <c r="J2446" s="16"/>
      <c r="K2446" t="str" s="15">
        <v/>
      </c>
      <c r="L2446" s="17" t="str">
        <f>IF(AC2446="Local catalog","",IF(AG2446="Yes",IF(ISNUMBER(E2446),E2446,""),IF(I2446="Keep current",IF(ISNUMBER(E2446),E2446,""),IF(AH2446&lt;&gt;"Yes","",IF(I2446="Approve proposed",F2446,IF(AND(I2446="Use my price",AND(ISNUMBER(J2446),J2446&gt;0)),J2446,""))))))</f>
        <v/>
      </c>
      <c r="M2446" t="str" s="7">
        <f>IF(AND(AG2446="Yes",OR(I2446="Approve proposed",I2446="Use my price")),"CHECK: protected price kept current",IF(OR(I2446="Unreviewed",I2446=""),"Pending review",IF(I2446="Hold","On hold",IF(I2446="Keep current",IF(ISNUMBER(E2446),"Kept current","CHECK: no confirmed current price"),IF(AH2446&lt;&gt;"Yes","CHECK: source needs review",IF(AND(I2446="Use my price",NOT(AND(ISNUMBER(J2446),J2446&gt;0))),"CHECK: enter a price above zero",IF(NOT(OR(I2446="Approve proposed",I2446="Use my price")),"CHECK: choose a listed decision",IF(OR(NOT(ISNUMBER(L2446)),L2446&lt;=0,NOT(ISNUMBER(Y2446)),Y2446&lt;=0,X2446&gt;=1),"CHECK: price or base unavailable",IF(L2446/(Y2446*(1-X2446))-1&lt;0,"CHECK: price below local base","Ready")))))))))</f>
        <v>Pending review</v>
      </c>
      <c r="N2446" s="18">
        <v>1.26</v>
      </c>
      <c r="O2446" s="19">
        <v>0.4</v>
      </c>
      <c r="P2446" s="14">
        <v>0.6222</v>
      </c>
      <c r="Q2446" s="20" t="str">
        <f>IF(AND(ISNUMBER(L2446),ISNUMBER(Y2446),Y2446&gt;0,X2446&lt;1),ROUND(L2446/(Y2446*(1-X2446))-1,4),"")</f>
        <v/>
      </c>
      <c r="R2446" s="12">
        <v>365.31</v>
      </c>
      <c r="S2446" s="13">
        <f>IF(AND(ISNUMBER(E2446),E2446&gt;0,ISNUMBER(F2446)),R2446*(F2446/E2446-1)*(1-'Start Here'!$B$16),0)</f>
        <v>28.87302</v>
      </c>
      <c r="T2446" s="17">
        <f>IF(AND(M2446="Ready",OR(I2446="Approve proposed",AND(I2446="Use my price",AND(ISNUMBER(J2446),J2446&gt;0))),ISNUMBER(L2446),E2446&gt;0),R2446*(L2446/E2446-1)*(1-'Start Here'!$B$16),0)</f>
        <v>0</v>
      </c>
      <c r="U2446" t="str" s="6">
        <v>Local and Local Line prices differ; Currently hidden; do not activate automatically</v>
      </c>
      <c r="V2446" t="str" s="21">
        <v>No</v>
      </c>
      <c r="W2446" t="str" s="21">
        <v>No</v>
      </c>
      <c r="X2446" s="22">
        <v>0</v>
      </c>
      <c r="Y2446" s="18">
        <v>0.9</v>
      </c>
      <c r="AB2446" t="str" s="6">
        <v>2026-10-01 10:41:27 UTC</v>
      </c>
      <c r="AC2446" t="str" s="6">
        <v>Local Line cache</v>
      </c>
      <c r="AD2446" s="23">
        <v>899377</v>
      </c>
      <c r="AE2446" s="23">
        <v>641182</v>
      </c>
      <c r="AF2446" t="str" s="23">
        <v>899377:641182:herdShare</v>
      </c>
      <c r="AG2446" t="str" s="23">
        <v>No</v>
      </c>
      <c r="AH2446" t="str" s="23">
        <v>Yes</v>
      </c>
      <c r="AI2446" s="18">
        <v>316.79999999999995</v>
      </c>
    </row>
    <row r="2447" ht="32" customHeight="1">
      <c r="A2447" t="str" s="7">
        <v>Organically Grown Company</v>
      </c>
      <c r="B2447" t="str" s="7">
        <v>Granny Smith Apple (WA)</v>
      </c>
      <c r="C2447" t="str" s="7">
        <v>ea</v>
      </c>
      <c r="D2447" t="str" s="7">
        <v>CSA Members</v>
      </c>
      <c r="G2447" s="13" t="str">
        <f>IF(AND(ISNUMBER(E2447),ISNUMBER(F2447)),F2447-E2447,"")</f>
        <v/>
      </c>
      <c r="H2447" s="14" t="str">
        <f>IF(AND(ISNUMBER(E2447),E2447&gt;0,ISNUMBER(F2447)),F2447/E2447-1,"")</f>
        <v/>
      </c>
      <c r="I2447" t="str" s="15">
        <v>Hold</v>
      </c>
      <c r="J2447" s="24"/>
      <c r="K2447" t="str" s="15">
        <v/>
      </c>
      <c r="L2447" s="17" t="str">
        <f>IF(AC2447="Local catalog","",IF(AG2447="Yes",IF(ISNUMBER(E2447),E2447,""),IF(I2447="Keep current",IF(ISNUMBER(E2447),E2447,""),IF(AH2447&lt;&gt;"Yes","",IF(I2447="Approve proposed",F2447,IF(AND(I2447="Use my price",AND(ISNUMBER(J2447),J2447&gt;0)),J2447,""))))))</f>
        <v/>
      </c>
      <c r="M2447" t="str" s="7">
        <f>IF(AND(AG2447="Yes",OR(I2447="Approve proposed",I2447="Use my price")),"CHECK: protected price kept current",IF(OR(I2447="Unreviewed",I2447=""),"Pending review",IF(I2447="Hold","On hold",IF(I2447="Keep current",IF(ISNUMBER(E2447),"Kept current","CHECK: no confirmed current price"),IF(AH2447&lt;&gt;"Yes","CHECK: source needs review",IF(AND(I2447="Use my price",NOT(AND(ISNUMBER(J2447),J2447&gt;0))),"CHECK: enter a price above zero",IF(NOT(OR(I2447="Approve proposed",I2447="Use my price")),"CHECK: choose a listed decision",IF(OR(NOT(ISNUMBER(L2447)),L2447&lt;=0,NOT(ISNUMBER(Y2447)),Y2447&lt;=0,X2447&gt;=1),"CHECK: price or base unavailable",IF(L2447/(Y2447*(1-X2447))-1&lt;0,"CHECK: price below local base","Ready")))))))))</f>
        <v>On hold</v>
      </c>
      <c r="N2447" s="18">
        <v>1.26</v>
      </c>
      <c r="O2447" s="19">
        <v>0.4</v>
      </c>
      <c r="Q2447" s="20" t="str">
        <f>IF(AND(ISNUMBER(L2447),ISNUMBER(Y2447),Y2447&gt;0,X2447&lt;1),ROUND(L2447/(Y2447*(1-X2447))-1,4),"")</f>
        <v/>
      </c>
      <c r="R2447" s="12">
        <v>0</v>
      </c>
      <c r="S2447" s="13">
        <f>IF(AND(ISNUMBER(E2447),E2447&gt;0,ISNUMBER(F2447)),R2447*(F2447/E2447-1)*(1-'Start Here'!$B$16),0)</f>
        <v>0</v>
      </c>
      <c r="T2447" s="17">
        <f>IF(AND(M2447="Ready",OR(I2447="Approve proposed",AND(I2447="Use my price",AND(ISNUMBER(J2447),J2447&gt;0))),ISNUMBER(L2447),E2447&gt;0),R2447*(L2447/E2447-1)*(1-'Start Here'!$B$16),0)</f>
        <v>0</v>
      </c>
      <c r="U2447" t="str" s="6">
        <v>No confirmed Local Line price/list; local calculation is reference only; Currently hidden; do not activate automatically</v>
      </c>
      <c r="V2447" t="str" s="21">
        <v>No</v>
      </c>
      <c r="W2447" t="str" s="21">
        <v>No</v>
      </c>
      <c r="X2447" s="22">
        <v>0</v>
      </c>
      <c r="Y2447" s="18">
        <v>0.9</v>
      </c>
      <c r="AB2447" t="str" s="6">
        <v/>
      </c>
      <c r="AC2447" t="str" s="6">
        <v>Local calculation only</v>
      </c>
      <c r="AD2447" s="23">
        <v>899377</v>
      </c>
      <c r="AE2447" s="23">
        <v>641182</v>
      </c>
      <c r="AF2447" t="str" s="23">
        <v>899377:641182:member</v>
      </c>
      <c r="AG2447" t="str" s="23">
        <v>No</v>
      </c>
      <c r="AH2447" t="str" s="23">
        <v>No</v>
      </c>
      <c r="AI2447" s="18">
        <v>0</v>
      </c>
    </row>
    <row r="2448" ht="32" customHeight="1">
      <c r="A2448" t="str" s="7">
        <v>Organically Grown Company</v>
      </c>
      <c r="B2448" t="str" s="7">
        <v>Granny Smith Apple (WA)</v>
      </c>
      <c r="C2448" t="str" s="7">
        <v>ea</v>
      </c>
      <c r="D2448" t="str" s="7">
        <v>Guest Basket</v>
      </c>
      <c r="E2448" s="12">
        <v>1.26</v>
      </c>
      <c r="F2448" s="13">
        <v>1.36</v>
      </c>
      <c r="G2448" s="13">
        <f>IF(AND(ISNUMBER(E2448),ISNUMBER(F2448)),F2448-E2448,"")</f>
        <v>0.1</v>
      </c>
      <c r="H2448" s="14">
        <f>IF(AND(ISNUMBER(E2448),E2448&gt;0,ISNUMBER(F2448)),F2448/E2448-1,"")</f>
        <v>0.07936507936507953</v>
      </c>
      <c r="I2448" t="str" s="15">
        <v>Unreviewed</v>
      </c>
      <c r="J2448" s="16"/>
      <c r="K2448" t="str" s="15">
        <v/>
      </c>
      <c r="L2448" s="17" t="str">
        <f>IF(AC2448="Local catalog","",IF(AG2448="Yes",IF(ISNUMBER(E2448),E2448,""),IF(I2448="Keep current",IF(ISNUMBER(E2448),E2448,""),IF(AH2448&lt;&gt;"Yes","",IF(I2448="Approve proposed",F2448,IF(AND(I2448="Use my price",AND(ISNUMBER(J2448),J2448&gt;0)),J2448,""))))))</f>
        <v/>
      </c>
      <c r="M2448" t="str" s="7">
        <f>IF(AND(AG2448="Yes",OR(I2448="Approve proposed",I2448="Use my price")),"CHECK: protected price kept current",IF(OR(I2448="Unreviewed",I2448=""),"Pending review",IF(I2448="Hold","On hold",IF(I2448="Keep current",IF(ISNUMBER(E2448),"Kept current","CHECK: no confirmed current price"),IF(AH2448&lt;&gt;"Yes","CHECK: source needs review",IF(AND(I2448="Use my price",NOT(AND(ISNUMBER(J2448),J2448&gt;0))),"CHECK: enter a price above zero",IF(NOT(OR(I2448="Approve proposed",I2448="Use my price")),"CHECK: choose a listed decision",IF(OR(NOT(ISNUMBER(L2448)),L2448&lt;=0,NOT(ISNUMBER(Y2448)),Y2448&lt;=0,X2448&gt;=1),"CHECK: price or base unavailable",IF(L2448/(Y2448*(1-X2448))-1&lt;0,"CHECK: price below local base","Ready")))))))))</f>
        <v>Pending review</v>
      </c>
      <c r="N2448" s="18">
        <v>1.26</v>
      </c>
      <c r="O2448" s="19">
        <v>0.4</v>
      </c>
      <c r="P2448" s="14">
        <v>0.5111</v>
      </c>
      <c r="Q2448" s="20" t="str">
        <f>IF(AND(ISNUMBER(L2448),ISNUMBER(Y2448),Y2448&gt;0,X2448&lt;1),ROUND(L2448/(Y2448*(1-X2448))-1,4),"")</f>
        <v/>
      </c>
      <c r="R2448" s="12">
        <v>19.79</v>
      </c>
      <c r="S2448" s="13">
        <f>IF(AND(ISNUMBER(E2448),E2448&gt;0,ISNUMBER(F2448)),R2448*(F2448/E2448-1)*(1-'Start Here'!$B$16),0)</f>
        <v>1.523515873015876</v>
      </c>
      <c r="T2448" s="17">
        <f>IF(AND(M2448="Ready",OR(I2448="Approve proposed",AND(I2448="Use my price",AND(ISNUMBER(J2448),J2448&gt;0))),ISNUMBER(L2448),E2448&gt;0),R2448*(L2448/E2448-1)*(1-'Start Here'!$B$16),0)</f>
        <v>0</v>
      </c>
      <c r="U2448" t="str" s="6">
        <v>Currently hidden; do not activate automatically</v>
      </c>
      <c r="V2448" t="str" s="21">
        <v>No</v>
      </c>
      <c r="W2448" t="str" s="21">
        <v>No</v>
      </c>
      <c r="X2448" s="22">
        <v>0</v>
      </c>
      <c r="Y2448" s="18">
        <v>0.9</v>
      </c>
      <c r="AB2448" t="str" s="6">
        <v>2026-10-01 10:41:27 UTC</v>
      </c>
      <c r="AC2448" t="str" s="6">
        <v>Local Line cache</v>
      </c>
      <c r="AD2448" s="23">
        <v>899377</v>
      </c>
      <c r="AE2448" s="23">
        <v>641182</v>
      </c>
      <c r="AF2448" t="str" s="23">
        <v>899377:641182:guest</v>
      </c>
      <c r="AG2448" t="str" s="23">
        <v>No</v>
      </c>
      <c r="AH2448" t="str" s="23">
        <v>Yes</v>
      </c>
      <c r="AI2448" s="18">
        <v>16.2</v>
      </c>
    </row>
    <row r="2449" ht="32" customHeight="1">
      <c r="A2449" t="str" s="7">
        <v>Organically Grown Company</v>
      </c>
      <c r="B2449" t="str" s="7">
        <v>Granny Smith Apple (WA)</v>
      </c>
      <c r="C2449" t="str" s="7">
        <v>ea</v>
      </c>
      <c r="D2449" t="str" s="7">
        <v>SNAP</v>
      </c>
      <c r="E2449" s="12">
        <v>1.35</v>
      </c>
      <c r="F2449" s="13">
        <v>1.35</v>
      </c>
      <c r="G2449" s="13">
        <f>IF(AND(ISNUMBER(E2449),ISNUMBER(F2449)),F2449-E2449,"")</f>
        <v>0</v>
      </c>
      <c r="H2449" s="14">
        <f>IF(AND(ISNUMBER(E2449),E2449&gt;0,ISNUMBER(F2449)),F2449/E2449-1,"")</f>
        <v>0</v>
      </c>
      <c r="I2449" t="str" s="15">
        <v>Keep current</v>
      </c>
      <c r="J2449" s="16"/>
      <c r="K2449" t="str" s="15">
        <v/>
      </c>
      <c r="L2449" s="17">
        <f>IF(AC2449="Local catalog","",IF(AG2449="Yes",IF(ISNUMBER(E2449),E2449,""),IF(I2449="Keep current",IF(ISNUMBER(E2449),E2449,""),IF(AH2449&lt;&gt;"Yes","",IF(I2449="Approve proposed",F2449,IF(AND(I2449="Use my price",AND(ISNUMBER(J2449),J2449&gt;0)),J2449,""))))))</f>
        <v>1.35</v>
      </c>
      <c r="M2449" t="str" s="7">
        <f>IF(AND(AG2449="Yes",OR(I2449="Approve proposed",I2449="Use my price")),"CHECK: protected price kept current",IF(OR(I2449="Unreviewed",I2449=""),"Pending review",IF(I2449="Hold","On hold",IF(I2449="Keep current",IF(ISNUMBER(E2449),"Kept current","CHECK: no confirmed current price"),IF(AH2449&lt;&gt;"Yes","CHECK: source needs review",IF(AND(I2449="Use my price",NOT(AND(ISNUMBER(J2449),J2449&gt;0))),"CHECK: enter a price above zero",IF(NOT(OR(I2449="Approve proposed",I2449="Use my price")),"CHECK: choose a listed decision",IF(OR(NOT(ISNUMBER(L2449)),L2449&lt;=0,NOT(ISNUMBER(Y2449)),Y2449&lt;=0,X2449&gt;=1),"CHECK: price or base unavailable",IF(L2449/(Y2449*(1-X2449))-1&lt;0,"CHECK: price below local base","Ready")))))))))</f>
        <v>Kept current</v>
      </c>
      <c r="N2449" s="18">
        <v>1.26</v>
      </c>
      <c r="O2449" s="19">
        <v>0.4</v>
      </c>
      <c r="P2449" s="14">
        <v>0.5</v>
      </c>
      <c r="Q2449" s="20">
        <f>IF(AND(ISNUMBER(L2449),ISNUMBER(Y2449),Y2449&gt;0,X2449&lt;1),ROUND(L2449/(Y2449*(1-X2449))-1,4),"")</f>
        <v>0.5</v>
      </c>
      <c r="R2449" s="12">
        <v>0</v>
      </c>
      <c r="S2449" s="13">
        <f>IF(AND(ISNUMBER(E2449),E2449&gt;0,ISNUMBER(F2449)),R2449*(F2449/E2449-1)*(1-'Start Here'!$B$16),0)</f>
        <v>0</v>
      </c>
      <c r="T2449" s="17">
        <f>IF(AND(M2449="Ready",OR(I2449="Approve proposed",AND(I2449="Use my price",AND(ISNUMBER(J2449),J2449&gt;0))),ISNUMBER(L2449),E2449&gt;0),R2449*(L2449/E2449-1)*(1-'Start Here'!$B$16),0)</f>
        <v>0</v>
      </c>
      <c r="U2449" t="str" s="6">
        <v>SNAP: preserve existing selling price; Local and Local Line prices differ; Currently hidden; do not activate automatically</v>
      </c>
      <c r="V2449" t="str" s="21">
        <v>No</v>
      </c>
      <c r="W2449" t="str" s="21">
        <v>No</v>
      </c>
      <c r="X2449" s="22">
        <v>0</v>
      </c>
      <c r="Y2449" s="18">
        <v>0.9</v>
      </c>
      <c r="AB2449" t="str" s="6">
        <v>2026-10-01 10:41:27 UTC</v>
      </c>
      <c r="AC2449" t="str" s="6">
        <v>Local Line cache</v>
      </c>
      <c r="AD2449" s="23">
        <v>899377</v>
      </c>
      <c r="AE2449" s="23">
        <v>641182</v>
      </c>
      <c r="AF2449" t="str" s="23">
        <v>899377:641182:snap</v>
      </c>
      <c r="AG2449" t="str" s="23">
        <v>Yes</v>
      </c>
      <c r="AH2449" t="str" s="23">
        <v>Yes</v>
      </c>
      <c r="AI2449" s="18">
        <v>0</v>
      </c>
    </row>
    <row r="2450" ht="32" customHeight="1">
      <c r="A2450" t="str" s="7">
        <v>Organically Grown Company</v>
      </c>
      <c r="B2450" t="str" s="7">
        <v>Green garlic</v>
      </c>
      <c r="C2450" t="str" s="7">
        <v>1 lb</v>
      </c>
      <c r="D2450" t="str" s="7">
        <v>Herd Share Members</v>
      </c>
      <c r="E2450" s="12">
        <v>10.15</v>
      </c>
      <c r="F2450" s="13">
        <v>10.96</v>
      </c>
      <c r="G2450" s="13">
        <f>IF(AND(ISNUMBER(E2450),ISNUMBER(F2450)),F2450-E2450,"")</f>
        <v>0.81</v>
      </c>
      <c r="H2450" s="14">
        <f>IF(AND(ISNUMBER(E2450),E2450&gt;0,ISNUMBER(F2450)),F2450/E2450-1,"")</f>
        <v>0.0798029556650246</v>
      </c>
      <c r="I2450" t="str" s="15">
        <v>Unreviewed</v>
      </c>
      <c r="J2450" s="16"/>
      <c r="K2450" t="str" s="15">
        <v/>
      </c>
      <c r="L2450" s="17" t="str">
        <f>IF(AC2450="Local catalog","",IF(AG2450="Yes",IF(ISNUMBER(E2450),E2450,""),IF(I2450="Keep current",IF(ISNUMBER(E2450),E2450,""),IF(AH2450&lt;&gt;"Yes","",IF(I2450="Approve proposed",F2450,IF(AND(I2450="Use my price",AND(ISNUMBER(J2450),J2450&gt;0)),J2450,""))))))</f>
        <v/>
      </c>
      <c r="M2450" t="str" s="7">
        <f>IF(AND(AG2450="Yes",OR(I2450="Approve proposed",I2450="Use my price")),"CHECK: protected price kept current",IF(OR(I2450="Unreviewed",I2450=""),"Pending review",IF(I2450="Hold","On hold",IF(I2450="Keep current",IF(ISNUMBER(E2450),"Kept current","CHECK: no confirmed current price"),IF(AH2450&lt;&gt;"Yes","CHECK: source needs review",IF(AND(I2450="Use my price",NOT(AND(ISNUMBER(J2450),J2450&gt;0))),"CHECK: enter a price above zero",IF(NOT(OR(I2450="Approve proposed",I2450="Use my price")),"CHECK: choose a listed decision",IF(OR(NOT(ISNUMBER(L2450)),L2450&lt;=0,NOT(ISNUMBER(Y2450)),Y2450&lt;=0,X2450&gt;=1),"CHECK: price or base unavailable",IF(L2450/(Y2450*(1-X2450))-1&lt;0,"CHECK: price below local base","Ready")))))))))</f>
        <v>Pending review</v>
      </c>
      <c r="N2450" s="18">
        <v>10.15</v>
      </c>
      <c r="O2450" s="19">
        <v>0.4</v>
      </c>
      <c r="P2450" s="14">
        <v>0.5117</v>
      </c>
      <c r="Q2450" s="20" t="str">
        <f>IF(AND(ISNUMBER(L2450),ISNUMBER(Y2450),Y2450&gt;0,X2450&lt;1),ROUND(L2450/(Y2450*(1-X2450))-1,4),"")</f>
        <v/>
      </c>
      <c r="R2450" s="12">
        <v>263.9</v>
      </c>
      <c r="S2450" s="13">
        <f>IF(AND(ISNUMBER(E2450),E2450&gt;0,ISNUMBER(F2450)),R2450*(F2450/E2450-1)*(1-'Start Here'!$B$16),0)</f>
        <v>20.42819999999999</v>
      </c>
      <c r="T2450" s="17">
        <f>IF(AND(M2450="Ready",OR(I2450="Approve proposed",AND(I2450="Use my price",AND(ISNUMBER(J2450),J2450&gt;0))),ISNUMBER(L2450),E2450&gt;0),R2450*(L2450/E2450-1)*(1-'Start Here'!$B$16),0)</f>
        <v>0</v>
      </c>
      <c r="U2450" t="str" s="6">
        <v>Currently hidden; do not activate automatically</v>
      </c>
      <c r="V2450" t="str" s="21">
        <v>No</v>
      </c>
      <c r="W2450" t="str" s="21">
        <v>No</v>
      </c>
      <c r="X2450" s="22">
        <v>0</v>
      </c>
      <c r="Y2450" s="18">
        <v>7.25</v>
      </c>
      <c r="AB2450" t="str" s="6">
        <v>2026-10-01 10:41:27 UTC</v>
      </c>
      <c r="AC2450" t="str" s="6">
        <v>Local Line cache</v>
      </c>
      <c r="AD2450" s="23">
        <v>983715</v>
      </c>
      <c r="AE2450" s="23">
        <v>752788</v>
      </c>
      <c r="AF2450" t="str" s="23">
        <v>983715:752788:herdShare</v>
      </c>
      <c r="AG2450" t="str" s="23">
        <v>No</v>
      </c>
      <c r="AH2450" t="str" s="23">
        <v>Yes</v>
      </c>
      <c r="AI2450" s="18">
        <v>188.5</v>
      </c>
    </row>
    <row r="2451" ht="32" customHeight="1">
      <c r="A2451" t="str" s="7">
        <v>Organically Grown Company</v>
      </c>
      <c r="B2451" t="str" s="7">
        <v>Green garlic</v>
      </c>
      <c r="C2451" t="str" s="7">
        <v>1 lb</v>
      </c>
      <c r="D2451" t="str" s="7">
        <v>CSA Members</v>
      </c>
      <c r="E2451" s="12">
        <v>10.15</v>
      </c>
      <c r="F2451" s="13">
        <v>10.96</v>
      </c>
      <c r="G2451" s="13">
        <f>IF(AND(ISNUMBER(E2451),ISNUMBER(F2451)),F2451-E2451,"")</f>
        <v>0.81</v>
      </c>
      <c r="H2451" s="14">
        <f>IF(AND(ISNUMBER(E2451),E2451&gt;0,ISNUMBER(F2451)),F2451/E2451-1,"")</f>
        <v>0.0798029556650246</v>
      </c>
      <c r="I2451" t="str" s="15">
        <v>Unreviewed</v>
      </c>
      <c r="J2451" s="16"/>
      <c r="K2451" t="str" s="15">
        <v/>
      </c>
      <c r="L2451" s="17" t="str">
        <f>IF(AC2451="Local catalog","",IF(AG2451="Yes",IF(ISNUMBER(E2451),E2451,""),IF(I2451="Keep current",IF(ISNUMBER(E2451),E2451,""),IF(AH2451&lt;&gt;"Yes","",IF(I2451="Approve proposed",F2451,IF(AND(I2451="Use my price",AND(ISNUMBER(J2451),J2451&gt;0)),J2451,""))))))</f>
        <v/>
      </c>
      <c r="M2451" t="str" s="7">
        <f>IF(AND(AG2451="Yes",OR(I2451="Approve proposed",I2451="Use my price")),"CHECK: protected price kept current",IF(OR(I2451="Unreviewed",I2451=""),"Pending review",IF(I2451="Hold","On hold",IF(I2451="Keep current",IF(ISNUMBER(E2451),"Kept current","CHECK: no confirmed current price"),IF(AH2451&lt;&gt;"Yes","CHECK: source needs review",IF(AND(I2451="Use my price",NOT(AND(ISNUMBER(J2451),J2451&gt;0))),"CHECK: enter a price above zero",IF(NOT(OR(I2451="Approve proposed",I2451="Use my price")),"CHECK: choose a listed decision",IF(OR(NOT(ISNUMBER(L2451)),L2451&lt;=0,NOT(ISNUMBER(Y2451)),Y2451&lt;=0,X2451&gt;=1),"CHECK: price or base unavailable",IF(L2451/(Y2451*(1-X2451))-1&lt;0,"CHECK: price below local base","Ready")))))))))</f>
        <v>Pending review</v>
      </c>
      <c r="N2451" s="18">
        <v>10.15</v>
      </c>
      <c r="O2451" s="19">
        <v>0.4</v>
      </c>
      <c r="P2451" s="14">
        <v>0.5117</v>
      </c>
      <c r="Q2451" s="20" t="str">
        <f>IF(AND(ISNUMBER(L2451),ISNUMBER(Y2451),Y2451&gt;0,X2451&lt;1),ROUND(L2451/(Y2451*(1-X2451))-1,4),"")</f>
        <v/>
      </c>
      <c r="R2451" s="12">
        <v>0</v>
      </c>
      <c r="S2451" s="13">
        <f>IF(AND(ISNUMBER(E2451),E2451&gt;0,ISNUMBER(F2451)),R2451*(F2451/E2451-1)*(1-'Start Here'!$B$16),0)</f>
        <v>0</v>
      </c>
      <c r="T2451" s="17">
        <f>IF(AND(M2451="Ready",OR(I2451="Approve proposed",AND(I2451="Use my price",AND(ISNUMBER(J2451),J2451&gt;0))),ISNUMBER(L2451),E2451&gt;0),R2451*(L2451/E2451-1)*(1-'Start Here'!$B$16),0)</f>
        <v>0</v>
      </c>
      <c r="U2451" t="str" s="6">
        <v>Currently hidden; do not activate automatically</v>
      </c>
      <c r="V2451" t="str" s="21">
        <v>No</v>
      </c>
      <c r="W2451" t="str" s="21">
        <v>No</v>
      </c>
      <c r="X2451" s="22">
        <v>0</v>
      </c>
      <c r="Y2451" s="18">
        <v>7.25</v>
      </c>
      <c r="AB2451" t="str" s="6">
        <v>2026-10-01 10:41:27 UTC</v>
      </c>
      <c r="AC2451" t="str" s="6">
        <v>Local Line cache</v>
      </c>
      <c r="AD2451" s="23">
        <v>983715</v>
      </c>
      <c r="AE2451" s="23">
        <v>752788</v>
      </c>
      <c r="AF2451" t="str" s="23">
        <v>983715:752788:member</v>
      </c>
      <c r="AG2451" t="str" s="23">
        <v>No</v>
      </c>
      <c r="AH2451" t="str" s="23">
        <v>Yes</v>
      </c>
      <c r="AI2451" s="18">
        <v>0</v>
      </c>
    </row>
    <row r="2452" ht="32" customHeight="1">
      <c r="A2452" t="str" s="7">
        <v>Organically Grown Company</v>
      </c>
      <c r="B2452" t="str" s="7">
        <v>Green garlic</v>
      </c>
      <c r="C2452" t="str" s="7">
        <v>1 lb</v>
      </c>
      <c r="D2452" t="str" s="7">
        <v>Guest Basket</v>
      </c>
      <c r="E2452" s="12">
        <v>10.15</v>
      </c>
      <c r="F2452" s="13">
        <v>10.96</v>
      </c>
      <c r="G2452" s="13">
        <f>IF(AND(ISNUMBER(E2452),ISNUMBER(F2452)),F2452-E2452,"")</f>
        <v>0.81</v>
      </c>
      <c r="H2452" s="14">
        <f>IF(AND(ISNUMBER(E2452),E2452&gt;0,ISNUMBER(F2452)),F2452/E2452-1,"")</f>
        <v>0.0798029556650246</v>
      </c>
      <c r="I2452" t="str" s="15">
        <v>Unreviewed</v>
      </c>
      <c r="J2452" s="16"/>
      <c r="K2452" t="str" s="15">
        <v/>
      </c>
      <c r="L2452" s="17" t="str">
        <f>IF(AC2452="Local catalog","",IF(AG2452="Yes",IF(ISNUMBER(E2452),E2452,""),IF(I2452="Keep current",IF(ISNUMBER(E2452),E2452,""),IF(AH2452&lt;&gt;"Yes","",IF(I2452="Approve proposed",F2452,IF(AND(I2452="Use my price",AND(ISNUMBER(J2452),J2452&gt;0)),J2452,""))))))</f>
        <v/>
      </c>
      <c r="M2452" t="str" s="7">
        <f>IF(AND(AG2452="Yes",OR(I2452="Approve proposed",I2452="Use my price")),"CHECK: protected price kept current",IF(OR(I2452="Unreviewed",I2452=""),"Pending review",IF(I2452="Hold","On hold",IF(I2452="Keep current",IF(ISNUMBER(E2452),"Kept current","CHECK: no confirmed current price"),IF(AH2452&lt;&gt;"Yes","CHECK: source needs review",IF(AND(I2452="Use my price",NOT(AND(ISNUMBER(J2452),J2452&gt;0))),"CHECK: enter a price above zero",IF(NOT(OR(I2452="Approve proposed",I2452="Use my price")),"CHECK: choose a listed decision",IF(OR(NOT(ISNUMBER(L2452)),L2452&lt;=0,NOT(ISNUMBER(Y2452)),Y2452&lt;=0,X2452&gt;=1),"CHECK: price or base unavailable",IF(L2452/(Y2452*(1-X2452))-1&lt;0,"CHECK: price below local base","Ready")))))))))</f>
        <v>Pending review</v>
      </c>
      <c r="N2452" s="18">
        <v>10.15</v>
      </c>
      <c r="O2452" s="19">
        <v>0.4</v>
      </c>
      <c r="P2452" s="14">
        <v>0.5117</v>
      </c>
      <c r="Q2452" s="20" t="str">
        <f>IF(AND(ISNUMBER(L2452),ISNUMBER(Y2452),Y2452&gt;0,X2452&lt;1),ROUND(L2452/(Y2452*(1-X2452))-1,4),"")</f>
        <v/>
      </c>
      <c r="R2452" s="12">
        <v>0</v>
      </c>
      <c r="S2452" s="13">
        <f>IF(AND(ISNUMBER(E2452),E2452&gt;0,ISNUMBER(F2452)),R2452*(F2452/E2452-1)*(1-'Start Here'!$B$16),0)</f>
        <v>0</v>
      </c>
      <c r="T2452" s="17">
        <f>IF(AND(M2452="Ready",OR(I2452="Approve proposed",AND(I2452="Use my price",AND(ISNUMBER(J2452),J2452&gt;0))),ISNUMBER(L2452),E2452&gt;0),R2452*(L2452/E2452-1)*(1-'Start Here'!$B$16),0)</f>
        <v>0</v>
      </c>
      <c r="U2452" t="str" s="6">
        <v>Currently hidden; do not activate automatically</v>
      </c>
      <c r="V2452" t="str" s="21">
        <v>No</v>
      </c>
      <c r="W2452" t="str" s="21">
        <v>No</v>
      </c>
      <c r="X2452" s="22">
        <v>0</v>
      </c>
      <c r="Y2452" s="18">
        <v>7.25</v>
      </c>
      <c r="AB2452" t="str" s="6">
        <v>2026-10-01 10:41:27 UTC</v>
      </c>
      <c r="AC2452" t="str" s="6">
        <v>Local Line cache</v>
      </c>
      <c r="AD2452" s="23">
        <v>983715</v>
      </c>
      <c r="AE2452" s="23">
        <v>752788</v>
      </c>
      <c r="AF2452" t="str" s="23">
        <v>983715:752788:guest</v>
      </c>
      <c r="AG2452" t="str" s="23">
        <v>No</v>
      </c>
      <c r="AH2452" t="str" s="23">
        <v>Yes</v>
      </c>
      <c r="AI2452" s="18">
        <v>0</v>
      </c>
    </row>
    <row r="2453" ht="32" customHeight="1">
      <c r="A2453" t="str" s="7">
        <v>Organically Grown Company</v>
      </c>
      <c r="B2453" t="str" s="7">
        <v>Green garlic</v>
      </c>
      <c r="C2453" t="str" s="7">
        <v>1 lb</v>
      </c>
      <c r="D2453" t="str" s="7">
        <v>SNAP</v>
      </c>
      <c r="E2453" s="12">
        <v>10.15</v>
      </c>
      <c r="F2453" s="13">
        <v>10.15</v>
      </c>
      <c r="G2453" s="13">
        <f>IF(AND(ISNUMBER(E2453),ISNUMBER(F2453)),F2453-E2453,"")</f>
        <v>0</v>
      </c>
      <c r="H2453" s="14">
        <f>IF(AND(ISNUMBER(E2453),E2453&gt;0,ISNUMBER(F2453)),F2453/E2453-1,"")</f>
        <v>0</v>
      </c>
      <c r="I2453" t="str" s="15">
        <v>Keep current</v>
      </c>
      <c r="J2453" s="16"/>
      <c r="K2453" t="str" s="15">
        <v/>
      </c>
      <c r="L2453" s="17">
        <f>IF(AC2453="Local catalog","",IF(AG2453="Yes",IF(ISNUMBER(E2453),E2453,""),IF(I2453="Keep current",IF(ISNUMBER(E2453),E2453,""),IF(AH2453&lt;&gt;"Yes","",IF(I2453="Approve proposed",F2453,IF(AND(I2453="Use my price",AND(ISNUMBER(J2453),J2453&gt;0)),J2453,""))))))</f>
        <v>10.15</v>
      </c>
      <c r="M2453" t="str" s="7">
        <f>IF(AND(AG2453="Yes",OR(I2453="Approve proposed",I2453="Use my price")),"CHECK: protected price kept current",IF(OR(I2453="Unreviewed",I2453=""),"Pending review",IF(I2453="Hold","On hold",IF(I2453="Keep current",IF(ISNUMBER(E2453),"Kept current","CHECK: no confirmed current price"),IF(AH2453&lt;&gt;"Yes","CHECK: source needs review",IF(AND(I2453="Use my price",NOT(AND(ISNUMBER(J2453),J2453&gt;0))),"CHECK: enter a price above zero",IF(NOT(OR(I2453="Approve proposed",I2453="Use my price")),"CHECK: choose a listed decision",IF(OR(NOT(ISNUMBER(L2453)),L2453&lt;=0,NOT(ISNUMBER(Y2453)),Y2453&lt;=0,X2453&gt;=1),"CHECK: price or base unavailable",IF(L2453/(Y2453*(1-X2453))-1&lt;0,"CHECK: price below local base","Ready")))))))))</f>
        <v>Kept current</v>
      </c>
      <c r="N2453" s="18">
        <v>10.15</v>
      </c>
      <c r="O2453" s="19">
        <v>0.4</v>
      </c>
      <c r="P2453" s="14">
        <v>0.4</v>
      </c>
      <c r="Q2453" s="20">
        <f>IF(AND(ISNUMBER(L2453),ISNUMBER(Y2453),Y2453&gt;0,X2453&lt;1),ROUND(L2453/(Y2453*(1-X2453))-1,4),"")</f>
        <v>0.4</v>
      </c>
      <c r="R2453" s="12">
        <v>0</v>
      </c>
      <c r="S2453" s="13">
        <f>IF(AND(ISNUMBER(E2453),E2453&gt;0,ISNUMBER(F2453)),R2453*(F2453/E2453-1)*(1-'Start Here'!$B$16),0)</f>
        <v>0</v>
      </c>
      <c r="T2453" s="17">
        <f>IF(AND(M2453="Ready",OR(I2453="Approve proposed",AND(I2453="Use my price",AND(ISNUMBER(J2453),J2453&gt;0))),ISNUMBER(L2453),E2453&gt;0),R2453*(L2453/E2453-1)*(1-'Start Here'!$B$16),0)</f>
        <v>0</v>
      </c>
      <c r="U2453" t="str" s="6">
        <v>SNAP: preserve existing selling price; Currently hidden; do not activate automatically</v>
      </c>
      <c r="V2453" t="str" s="21">
        <v>No</v>
      </c>
      <c r="W2453" t="str" s="21">
        <v>No</v>
      </c>
      <c r="X2453" s="22">
        <v>0</v>
      </c>
      <c r="Y2453" s="18">
        <v>7.25</v>
      </c>
      <c r="AB2453" t="str" s="6">
        <v>2026-10-01 10:41:27 UTC</v>
      </c>
      <c r="AC2453" t="str" s="6">
        <v>Local Line cache</v>
      </c>
      <c r="AD2453" s="23">
        <v>983715</v>
      </c>
      <c r="AE2453" s="23">
        <v>752788</v>
      </c>
      <c r="AF2453" t="str" s="23">
        <v>983715:752788:snap</v>
      </c>
      <c r="AG2453" t="str" s="23">
        <v>Yes</v>
      </c>
      <c r="AH2453" t="str" s="23">
        <v>Yes</v>
      </c>
      <c r="AI2453" s="18">
        <v>0</v>
      </c>
    </row>
    <row r="2454" ht="32" customHeight="1">
      <c r="A2454" t="str" s="7">
        <v>Organically Grown Company</v>
      </c>
      <c r="B2454" t="str" s="7">
        <v>Green garlic</v>
      </c>
      <c r="C2454" t="str" s="7">
        <v>1/2 lb</v>
      </c>
      <c r="D2454" t="str" s="7">
        <v>Herd Share Members</v>
      </c>
      <c r="E2454" s="12">
        <v>5.08</v>
      </c>
      <c r="F2454" s="13">
        <v>5.49</v>
      </c>
      <c r="G2454" s="13">
        <f>IF(AND(ISNUMBER(E2454),ISNUMBER(F2454)),F2454-E2454,"")</f>
        <v>0.41</v>
      </c>
      <c r="H2454" s="14">
        <f>IF(AND(ISNUMBER(E2454),E2454&gt;0,ISNUMBER(F2454)),F2454/E2454-1,"")</f>
        <v>0.08070866141732291</v>
      </c>
      <c r="I2454" t="str" s="15">
        <v>Unreviewed</v>
      </c>
      <c r="J2454" s="16"/>
      <c r="K2454" t="str" s="15">
        <v/>
      </c>
      <c r="L2454" s="17" t="str">
        <f>IF(AC2454="Local catalog","",IF(AG2454="Yes",IF(ISNUMBER(E2454),E2454,""),IF(I2454="Keep current",IF(ISNUMBER(E2454),E2454,""),IF(AH2454&lt;&gt;"Yes","",IF(I2454="Approve proposed",F2454,IF(AND(I2454="Use my price",AND(ISNUMBER(J2454),J2454&gt;0)),J2454,""))))))</f>
        <v/>
      </c>
      <c r="M2454" t="str" s="7">
        <f>IF(AND(AG2454="Yes",OR(I2454="Approve proposed",I2454="Use my price")),"CHECK: protected price kept current",IF(OR(I2454="Unreviewed",I2454=""),"Pending review",IF(I2454="Hold","On hold",IF(I2454="Keep current",IF(ISNUMBER(E2454),"Kept current","CHECK: no confirmed current price"),IF(AH2454&lt;&gt;"Yes","CHECK: source needs review",IF(AND(I2454="Use my price",NOT(AND(ISNUMBER(J2454),J2454&gt;0))),"CHECK: enter a price above zero",IF(NOT(OR(I2454="Approve proposed",I2454="Use my price")),"CHECK: choose a listed decision",IF(OR(NOT(ISNUMBER(L2454)),L2454&lt;=0,NOT(ISNUMBER(Y2454)),Y2454&lt;=0,X2454&gt;=1),"CHECK: price or base unavailable",IF(L2454/(Y2454*(1-X2454))-1&lt;0,"CHECK: price below local base","Ready")))))))))</f>
        <v>Pending review</v>
      </c>
      <c r="N2454" s="18">
        <v>5.08</v>
      </c>
      <c r="O2454" s="19">
        <v>0.4</v>
      </c>
      <c r="P2454" s="14">
        <v>0.5124</v>
      </c>
      <c r="Q2454" s="20" t="str">
        <f>IF(AND(ISNUMBER(L2454),ISNUMBER(Y2454),Y2454&gt;0,X2454&lt;1),ROUND(L2454/(Y2454*(1-X2454))-1,4),"")</f>
        <v/>
      </c>
      <c r="R2454" s="12">
        <v>137.16</v>
      </c>
      <c r="S2454" s="13">
        <f>IF(AND(ISNUMBER(E2454),E2454&gt;0,ISNUMBER(F2454)),R2454*(F2454/E2454-1)*(1-'Start Here'!$B$16),0)</f>
        <v>10.73790000000001</v>
      </c>
      <c r="T2454" s="17">
        <f>IF(AND(M2454="Ready",OR(I2454="Approve proposed",AND(I2454="Use my price",AND(ISNUMBER(J2454),J2454&gt;0))),ISNUMBER(L2454),E2454&gt;0),R2454*(L2454/E2454-1)*(1-'Start Here'!$B$16),0)</f>
        <v>0</v>
      </c>
      <c r="U2454" t="str" s="6">
        <v>Currently hidden; do not activate automatically</v>
      </c>
      <c r="V2454" t="str" s="21">
        <v>No</v>
      </c>
      <c r="W2454" t="str" s="21">
        <v>No</v>
      </c>
      <c r="X2454" s="22">
        <v>0</v>
      </c>
      <c r="Y2454" s="18">
        <v>3.63</v>
      </c>
      <c r="AB2454" t="str" s="6">
        <v>2026-10-01 10:41:27 UTC</v>
      </c>
      <c r="AC2454" t="str" s="6">
        <v>Local Line cache</v>
      </c>
      <c r="AD2454" s="23">
        <v>983715</v>
      </c>
      <c r="AE2454" s="23">
        <v>919343</v>
      </c>
      <c r="AF2454" t="str" s="23">
        <v>983715:919343:herdShare</v>
      </c>
      <c r="AG2454" t="str" s="23">
        <v>No</v>
      </c>
      <c r="AH2454" t="str" s="23">
        <v>Yes</v>
      </c>
      <c r="AI2454" s="18">
        <v>98.01</v>
      </c>
    </row>
    <row r="2455" ht="32" customHeight="1">
      <c r="A2455" t="str" s="7">
        <v>Organically Grown Company</v>
      </c>
      <c r="B2455" t="str" s="7">
        <v>Green garlic</v>
      </c>
      <c r="C2455" t="str" s="7">
        <v>1/2 lb</v>
      </c>
      <c r="D2455" t="str" s="7">
        <v>CSA Members</v>
      </c>
      <c r="E2455" s="12">
        <v>5.08</v>
      </c>
      <c r="F2455" s="13">
        <v>5.49</v>
      </c>
      <c r="G2455" s="13">
        <f>IF(AND(ISNUMBER(E2455),ISNUMBER(F2455)),F2455-E2455,"")</f>
        <v>0.41</v>
      </c>
      <c r="H2455" s="14">
        <f>IF(AND(ISNUMBER(E2455),E2455&gt;0,ISNUMBER(F2455)),F2455/E2455-1,"")</f>
        <v>0.08070866141732291</v>
      </c>
      <c r="I2455" t="str" s="15">
        <v>Unreviewed</v>
      </c>
      <c r="J2455" s="16"/>
      <c r="K2455" t="str" s="15">
        <v/>
      </c>
      <c r="L2455" s="17" t="str">
        <f>IF(AC2455="Local catalog","",IF(AG2455="Yes",IF(ISNUMBER(E2455),E2455,""),IF(I2455="Keep current",IF(ISNUMBER(E2455),E2455,""),IF(AH2455&lt;&gt;"Yes","",IF(I2455="Approve proposed",F2455,IF(AND(I2455="Use my price",AND(ISNUMBER(J2455),J2455&gt;0)),J2455,""))))))</f>
        <v/>
      </c>
      <c r="M2455" t="str" s="7">
        <f>IF(AND(AG2455="Yes",OR(I2455="Approve proposed",I2455="Use my price")),"CHECK: protected price kept current",IF(OR(I2455="Unreviewed",I2455=""),"Pending review",IF(I2455="Hold","On hold",IF(I2455="Keep current",IF(ISNUMBER(E2455),"Kept current","CHECK: no confirmed current price"),IF(AH2455&lt;&gt;"Yes","CHECK: source needs review",IF(AND(I2455="Use my price",NOT(AND(ISNUMBER(J2455),J2455&gt;0))),"CHECK: enter a price above zero",IF(NOT(OR(I2455="Approve proposed",I2455="Use my price")),"CHECK: choose a listed decision",IF(OR(NOT(ISNUMBER(L2455)),L2455&lt;=0,NOT(ISNUMBER(Y2455)),Y2455&lt;=0,X2455&gt;=1),"CHECK: price or base unavailable",IF(L2455/(Y2455*(1-X2455))-1&lt;0,"CHECK: price below local base","Ready")))))))))</f>
        <v>Pending review</v>
      </c>
      <c r="N2455" s="18">
        <v>5.08</v>
      </c>
      <c r="O2455" s="19">
        <v>0.4</v>
      </c>
      <c r="P2455" s="14">
        <v>0.5124</v>
      </c>
      <c r="Q2455" s="20" t="str">
        <f>IF(AND(ISNUMBER(L2455),ISNUMBER(Y2455),Y2455&gt;0,X2455&lt;1),ROUND(L2455/(Y2455*(1-X2455))-1,4),"")</f>
        <v/>
      </c>
      <c r="R2455" s="12">
        <v>0</v>
      </c>
      <c r="S2455" s="13">
        <f>IF(AND(ISNUMBER(E2455),E2455&gt;0,ISNUMBER(F2455)),R2455*(F2455/E2455-1)*(1-'Start Here'!$B$16),0)</f>
        <v>0</v>
      </c>
      <c r="T2455" s="17">
        <f>IF(AND(M2455="Ready",OR(I2455="Approve proposed",AND(I2455="Use my price",AND(ISNUMBER(J2455),J2455&gt;0))),ISNUMBER(L2455),E2455&gt;0),R2455*(L2455/E2455-1)*(1-'Start Here'!$B$16),0)</f>
        <v>0</v>
      </c>
      <c r="U2455" t="str" s="6">
        <v>Currently hidden; do not activate automatically</v>
      </c>
      <c r="V2455" t="str" s="21">
        <v>No</v>
      </c>
      <c r="W2455" t="str" s="21">
        <v>No</v>
      </c>
      <c r="X2455" s="22">
        <v>0</v>
      </c>
      <c r="Y2455" s="18">
        <v>3.63</v>
      </c>
      <c r="AB2455" t="str" s="6">
        <v>2026-10-01 10:41:27 UTC</v>
      </c>
      <c r="AC2455" t="str" s="6">
        <v>Local Line cache</v>
      </c>
      <c r="AD2455" s="23">
        <v>983715</v>
      </c>
      <c r="AE2455" s="23">
        <v>919343</v>
      </c>
      <c r="AF2455" t="str" s="23">
        <v>983715:919343:member</v>
      </c>
      <c r="AG2455" t="str" s="23">
        <v>No</v>
      </c>
      <c r="AH2455" t="str" s="23">
        <v>Yes</v>
      </c>
      <c r="AI2455" s="18">
        <v>0</v>
      </c>
    </row>
    <row r="2456" ht="32" customHeight="1">
      <c r="A2456" t="str" s="7">
        <v>Organically Grown Company</v>
      </c>
      <c r="B2456" t="str" s="7">
        <v>Green garlic</v>
      </c>
      <c r="C2456" t="str" s="7">
        <v>1/2 lb</v>
      </c>
      <c r="D2456" t="str" s="7">
        <v>Guest Basket</v>
      </c>
      <c r="E2456" s="12">
        <v>5.08</v>
      </c>
      <c r="F2456" s="13">
        <v>5.49</v>
      </c>
      <c r="G2456" s="13">
        <f>IF(AND(ISNUMBER(E2456),ISNUMBER(F2456)),F2456-E2456,"")</f>
        <v>0.41</v>
      </c>
      <c r="H2456" s="14">
        <f>IF(AND(ISNUMBER(E2456),E2456&gt;0,ISNUMBER(F2456)),F2456/E2456-1,"")</f>
        <v>0.08070866141732291</v>
      </c>
      <c r="I2456" t="str" s="15">
        <v>Unreviewed</v>
      </c>
      <c r="J2456" s="16"/>
      <c r="K2456" t="str" s="15">
        <v/>
      </c>
      <c r="L2456" s="17" t="str">
        <f>IF(AC2456="Local catalog","",IF(AG2456="Yes",IF(ISNUMBER(E2456),E2456,""),IF(I2456="Keep current",IF(ISNUMBER(E2456),E2456,""),IF(AH2456&lt;&gt;"Yes","",IF(I2456="Approve proposed",F2456,IF(AND(I2456="Use my price",AND(ISNUMBER(J2456),J2456&gt;0)),J2456,""))))))</f>
        <v/>
      </c>
      <c r="M2456" t="str" s="7">
        <f>IF(AND(AG2456="Yes",OR(I2456="Approve proposed",I2456="Use my price")),"CHECK: protected price kept current",IF(OR(I2456="Unreviewed",I2456=""),"Pending review",IF(I2456="Hold","On hold",IF(I2456="Keep current",IF(ISNUMBER(E2456),"Kept current","CHECK: no confirmed current price"),IF(AH2456&lt;&gt;"Yes","CHECK: source needs review",IF(AND(I2456="Use my price",NOT(AND(ISNUMBER(J2456),J2456&gt;0))),"CHECK: enter a price above zero",IF(NOT(OR(I2456="Approve proposed",I2456="Use my price")),"CHECK: choose a listed decision",IF(OR(NOT(ISNUMBER(L2456)),L2456&lt;=0,NOT(ISNUMBER(Y2456)),Y2456&lt;=0,X2456&gt;=1),"CHECK: price or base unavailable",IF(L2456/(Y2456*(1-X2456))-1&lt;0,"CHECK: price below local base","Ready")))))))))</f>
        <v>Pending review</v>
      </c>
      <c r="N2456" s="18">
        <v>5.08</v>
      </c>
      <c r="O2456" s="19">
        <v>0.4</v>
      </c>
      <c r="P2456" s="14">
        <v>0.5124</v>
      </c>
      <c r="Q2456" s="20" t="str">
        <f>IF(AND(ISNUMBER(L2456),ISNUMBER(Y2456),Y2456&gt;0,X2456&lt;1),ROUND(L2456/(Y2456*(1-X2456))-1,4),"")</f>
        <v/>
      </c>
      <c r="R2456" s="12">
        <v>10.16</v>
      </c>
      <c r="S2456" s="13">
        <f>IF(AND(ISNUMBER(E2456),E2456&gt;0,ISNUMBER(F2456)),R2456*(F2456/E2456-1)*(1-'Start Here'!$B$16),0)</f>
        <v>0.7954000000000008</v>
      </c>
      <c r="T2456" s="17">
        <f>IF(AND(M2456="Ready",OR(I2456="Approve proposed",AND(I2456="Use my price",AND(ISNUMBER(J2456),J2456&gt;0))),ISNUMBER(L2456),E2456&gt;0),R2456*(L2456/E2456-1)*(1-'Start Here'!$B$16),0)</f>
        <v>0</v>
      </c>
      <c r="U2456" t="str" s="6">
        <v>Currently hidden; do not activate automatically</v>
      </c>
      <c r="V2456" t="str" s="21">
        <v>No</v>
      </c>
      <c r="W2456" t="str" s="21">
        <v>No</v>
      </c>
      <c r="X2456" s="22">
        <v>0</v>
      </c>
      <c r="Y2456" s="18">
        <v>3.63</v>
      </c>
      <c r="AB2456" t="str" s="6">
        <v>2026-10-01 10:41:27 UTC</v>
      </c>
      <c r="AC2456" t="str" s="6">
        <v>Local Line cache</v>
      </c>
      <c r="AD2456" s="23">
        <v>983715</v>
      </c>
      <c r="AE2456" s="23">
        <v>919343</v>
      </c>
      <c r="AF2456" t="str" s="23">
        <v>983715:919343:guest</v>
      </c>
      <c r="AG2456" t="str" s="23">
        <v>No</v>
      </c>
      <c r="AH2456" t="str" s="23">
        <v>Yes</v>
      </c>
      <c r="AI2456" s="18">
        <v>7.26</v>
      </c>
    </row>
    <row r="2457" ht="32" customHeight="1">
      <c r="A2457" t="str" s="7">
        <v>Organically Grown Company</v>
      </c>
      <c r="B2457" t="str" s="7">
        <v>Green garlic</v>
      </c>
      <c r="C2457" t="str" s="7">
        <v>1/2 lb</v>
      </c>
      <c r="D2457" t="str" s="7">
        <v>SNAP</v>
      </c>
      <c r="E2457" s="12">
        <v>5.08</v>
      </c>
      <c r="F2457" s="13">
        <v>5.08</v>
      </c>
      <c r="G2457" s="13">
        <f>IF(AND(ISNUMBER(E2457),ISNUMBER(F2457)),F2457-E2457,"")</f>
        <v>0</v>
      </c>
      <c r="H2457" s="14">
        <f>IF(AND(ISNUMBER(E2457),E2457&gt;0,ISNUMBER(F2457)),F2457/E2457-1,"")</f>
        <v>0</v>
      </c>
      <c r="I2457" t="str" s="15">
        <v>Keep current</v>
      </c>
      <c r="J2457" s="16"/>
      <c r="K2457" t="str" s="15">
        <v/>
      </c>
      <c r="L2457" s="17">
        <f>IF(AC2457="Local catalog","",IF(AG2457="Yes",IF(ISNUMBER(E2457),E2457,""),IF(I2457="Keep current",IF(ISNUMBER(E2457),E2457,""),IF(AH2457&lt;&gt;"Yes","",IF(I2457="Approve proposed",F2457,IF(AND(I2457="Use my price",AND(ISNUMBER(J2457),J2457&gt;0)),J2457,""))))))</f>
        <v>5.08</v>
      </c>
      <c r="M2457" t="str" s="7">
        <f>IF(AND(AG2457="Yes",OR(I2457="Approve proposed",I2457="Use my price")),"CHECK: protected price kept current",IF(OR(I2457="Unreviewed",I2457=""),"Pending review",IF(I2457="Hold","On hold",IF(I2457="Keep current",IF(ISNUMBER(E2457),"Kept current","CHECK: no confirmed current price"),IF(AH2457&lt;&gt;"Yes","CHECK: source needs review",IF(AND(I2457="Use my price",NOT(AND(ISNUMBER(J2457),J2457&gt;0))),"CHECK: enter a price above zero",IF(NOT(OR(I2457="Approve proposed",I2457="Use my price")),"CHECK: choose a listed decision",IF(OR(NOT(ISNUMBER(L2457)),L2457&lt;=0,NOT(ISNUMBER(Y2457)),Y2457&lt;=0,X2457&gt;=1),"CHECK: price or base unavailable",IF(L2457/(Y2457*(1-X2457))-1&lt;0,"CHECK: price below local base","Ready")))))))))</f>
        <v>Kept current</v>
      </c>
      <c r="N2457" s="18">
        <v>5.08</v>
      </c>
      <c r="O2457" s="19">
        <v>0.4</v>
      </c>
      <c r="P2457" s="14">
        <v>0.3994</v>
      </c>
      <c r="Q2457" s="20">
        <f>IF(AND(ISNUMBER(L2457),ISNUMBER(Y2457),Y2457&gt;0,X2457&lt;1),ROUND(L2457/(Y2457*(1-X2457))-1,4),"")</f>
        <v>0.3994</v>
      </c>
      <c r="R2457" s="12">
        <v>0</v>
      </c>
      <c r="S2457" s="13">
        <f>IF(AND(ISNUMBER(E2457),E2457&gt;0,ISNUMBER(F2457)),R2457*(F2457/E2457-1)*(1-'Start Here'!$B$16),0)</f>
        <v>0</v>
      </c>
      <c r="T2457" s="17">
        <f>IF(AND(M2457="Ready",OR(I2457="Approve proposed",AND(I2457="Use my price",AND(ISNUMBER(J2457),J2457&gt;0))),ISNUMBER(L2457),E2457&gt;0),R2457*(L2457/E2457-1)*(1-'Start Here'!$B$16),0)</f>
        <v>0</v>
      </c>
      <c r="U2457" t="str" s="6">
        <v>SNAP: preserve existing selling price; Currently hidden; do not activate automatically</v>
      </c>
      <c r="V2457" t="str" s="21">
        <v>No</v>
      </c>
      <c r="W2457" t="str" s="21">
        <v>No</v>
      </c>
      <c r="X2457" s="22">
        <v>0</v>
      </c>
      <c r="Y2457" s="18">
        <v>3.63</v>
      </c>
      <c r="AB2457" t="str" s="6">
        <v>2026-10-01 10:41:27 UTC</v>
      </c>
      <c r="AC2457" t="str" s="6">
        <v>Local Line cache</v>
      </c>
      <c r="AD2457" s="23">
        <v>983715</v>
      </c>
      <c r="AE2457" s="23">
        <v>919343</v>
      </c>
      <c r="AF2457" t="str" s="23">
        <v>983715:919343:snap</v>
      </c>
      <c r="AG2457" t="str" s="23">
        <v>Yes</v>
      </c>
      <c r="AH2457" t="str" s="23">
        <v>Yes</v>
      </c>
      <c r="AI2457" s="18">
        <v>0</v>
      </c>
    </row>
    <row r="2458" ht="32" customHeight="1">
      <c r="A2458" t="str" s="7">
        <v>Organically Grown Company</v>
      </c>
      <c r="B2458" t="str" s="7">
        <v>Honey Crisp Apple (WA)</v>
      </c>
      <c r="C2458" t="str" s="7">
        <v>ea</v>
      </c>
      <c r="D2458" t="str" s="7">
        <v>Herd Share Members</v>
      </c>
      <c r="E2458" s="12">
        <v>2.63</v>
      </c>
      <c r="F2458" s="13">
        <v>2.84</v>
      </c>
      <c r="G2458" s="13">
        <f>IF(AND(ISNUMBER(E2458),ISNUMBER(F2458)),F2458-E2458,"")</f>
        <v>0.21</v>
      </c>
      <c r="H2458" s="14">
        <f>IF(AND(ISNUMBER(E2458),E2458&gt;0,ISNUMBER(F2458)),F2458/E2458-1,"")</f>
        <v>0.07984790874524705</v>
      </c>
      <c r="I2458" t="str" s="15">
        <v>Unreviewed</v>
      </c>
      <c r="J2458" s="16"/>
      <c r="K2458" t="str" s="15">
        <v/>
      </c>
      <c r="L2458" s="17" t="str">
        <f>IF(AC2458="Local catalog","",IF(AG2458="Yes",IF(ISNUMBER(E2458),E2458,""),IF(I2458="Keep current",IF(ISNUMBER(E2458),E2458,""),IF(AH2458&lt;&gt;"Yes","",IF(I2458="Approve proposed",F2458,IF(AND(I2458="Use my price",AND(ISNUMBER(J2458),J2458&gt;0)),J2458,""))))))</f>
        <v/>
      </c>
      <c r="M2458" t="str" s="7">
        <f>IF(AND(AG2458="Yes",OR(I2458="Approve proposed",I2458="Use my price")),"CHECK: protected price kept current",IF(OR(I2458="Unreviewed",I2458=""),"Pending review",IF(I2458="Hold","On hold",IF(I2458="Keep current",IF(ISNUMBER(E2458),"Kept current","CHECK: no confirmed current price"),IF(AH2458&lt;&gt;"Yes","CHECK: source needs review",IF(AND(I2458="Use my price",NOT(AND(ISNUMBER(J2458),J2458&gt;0))),"CHECK: enter a price above zero",IF(NOT(OR(I2458="Approve proposed",I2458="Use my price")),"CHECK: choose a listed decision",IF(OR(NOT(ISNUMBER(L2458)),L2458&lt;=0,NOT(ISNUMBER(Y2458)),Y2458&lt;=0,X2458&gt;=1),"CHECK: price or base unavailable",IF(L2458/(Y2458*(1-X2458))-1&lt;0,"CHECK: price below local base","Ready")))))))))</f>
        <v>Pending review</v>
      </c>
      <c r="N2458" s="18">
        <v>2.45</v>
      </c>
      <c r="O2458" s="19">
        <v>0.4</v>
      </c>
      <c r="P2458" s="14">
        <v>0.6229</v>
      </c>
      <c r="Q2458" s="20" t="str">
        <f>IF(AND(ISNUMBER(L2458),ISNUMBER(Y2458),Y2458&gt;0,X2458&lt;1),ROUND(L2458/(Y2458*(1-X2458))-1,4),"")</f>
        <v/>
      </c>
      <c r="R2458" s="12">
        <v>1088.56</v>
      </c>
      <c r="S2458" s="13">
        <f>IF(AND(ISNUMBER(E2458),E2458&gt;0,ISNUMBER(F2458)),R2458*(F2458/E2458-1)*(1-'Start Here'!$B$16),0)</f>
        <v>84.31166235741435</v>
      </c>
      <c r="T2458" s="17">
        <f>IF(AND(M2458="Ready",OR(I2458="Approve proposed",AND(I2458="Use my price",AND(ISNUMBER(J2458),J2458&gt;0))),ISNUMBER(L2458),E2458&gt;0),R2458*(L2458/E2458-1)*(1-'Start Here'!$B$16),0)</f>
        <v>0</v>
      </c>
      <c r="U2458" t="str" s="6">
        <v>Local and Local Line prices differ; Currently hidden; do not activate automatically</v>
      </c>
      <c r="V2458" t="str" s="21">
        <v>No</v>
      </c>
      <c r="W2458" t="str" s="21">
        <v>No</v>
      </c>
      <c r="X2458" s="22">
        <v>0</v>
      </c>
      <c r="Y2458" s="18">
        <v>1.75</v>
      </c>
      <c r="AB2458" t="str" s="6">
        <v>2026-10-01 10:41:27 UTC</v>
      </c>
      <c r="AC2458" t="str" s="6">
        <v>Local Line cache</v>
      </c>
      <c r="AD2458" s="23">
        <v>899379</v>
      </c>
      <c r="AE2458" s="23">
        <v>641205</v>
      </c>
      <c r="AF2458" t="str" s="23">
        <v>899379:641205:herdShare</v>
      </c>
      <c r="AG2458" t="str" s="23">
        <v>No</v>
      </c>
      <c r="AH2458" t="str" s="23">
        <v>Yes</v>
      </c>
      <c r="AI2458" s="18">
        <v>1064</v>
      </c>
    </row>
    <row r="2459" ht="32" customHeight="1">
      <c r="A2459" t="str" s="7">
        <v>Organically Grown Company</v>
      </c>
      <c r="B2459" t="str" s="7">
        <v>Honey Crisp Apple (WA)</v>
      </c>
      <c r="C2459" t="str" s="7">
        <v>ea</v>
      </c>
      <c r="D2459" t="str" s="7">
        <v>CSA Members</v>
      </c>
      <c r="E2459" s="12">
        <v>2.63</v>
      </c>
      <c r="F2459" s="13">
        <v>2.84</v>
      </c>
      <c r="G2459" s="13">
        <f>IF(AND(ISNUMBER(E2459),ISNUMBER(F2459)),F2459-E2459,"")</f>
        <v>0.21</v>
      </c>
      <c r="H2459" s="14">
        <f>IF(AND(ISNUMBER(E2459),E2459&gt;0,ISNUMBER(F2459)),F2459/E2459-1,"")</f>
        <v>0.07984790874524705</v>
      </c>
      <c r="I2459" t="str" s="15">
        <v>Unreviewed</v>
      </c>
      <c r="J2459" s="16"/>
      <c r="K2459" t="str" s="15">
        <v/>
      </c>
      <c r="L2459" s="17" t="str">
        <f>IF(AC2459="Local catalog","",IF(AG2459="Yes",IF(ISNUMBER(E2459),E2459,""),IF(I2459="Keep current",IF(ISNUMBER(E2459),E2459,""),IF(AH2459&lt;&gt;"Yes","",IF(I2459="Approve proposed",F2459,IF(AND(I2459="Use my price",AND(ISNUMBER(J2459),J2459&gt;0)),J2459,""))))))</f>
        <v/>
      </c>
      <c r="M2459" t="str" s="7">
        <f>IF(AND(AG2459="Yes",OR(I2459="Approve proposed",I2459="Use my price")),"CHECK: protected price kept current",IF(OR(I2459="Unreviewed",I2459=""),"Pending review",IF(I2459="Hold","On hold",IF(I2459="Keep current",IF(ISNUMBER(E2459),"Kept current","CHECK: no confirmed current price"),IF(AH2459&lt;&gt;"Yes","CHECK: source needs review",IF(AND(I2459="Use my price",NOT(AND(ISNUMBER(J2459),J2459&gt;0))),"CHECK: enter a price above zero",IF(NOT(OR(I2459="Approve proposed",I2459="Use my price")),"CHECK: choose a listed decision",IF(OR(NOT(ISNUMBER(L2459)),L2459&lt;=0,NOT(ISNUMBER(Y2459)),Y2459&lt;=0,X2459&gt;=1),"CHECK: price or base unavailable",IF(L2459/(Y2459*(1-X2459))-1&lt;0,"CHECK: price below local base","Ready")))))))))</f>
        <v>Pending review</v>
      </c>
      <c r="N2459" s="18">
        <v>2.45</v>
      </c>
      <c r="O2459" s="19">
        <v>0.4</v>
      </c>
      <c r="P2459" s="14">
        <v>0.6229</v>
      </c>
      <c r="Q2459" s="20" t="str">
        <f>IF(AND(ISNUMBER(L2459),ISNUMBER(Y2459),Y2459&gt;0,X2459&lt;1),ROUND(L2459/(Y2459*(1-X2459))-1,4),"")</f>
        <v/>
      </c>
      <c r="R2459" s="12">
        <v>44.24</v>
      </c>
      <c r="S2459" s="13">
        <f>IF(AND(ISNUMBER(E2459),E2459&gt;0,ISNUMBER(F2459)),R2459*(F2459/E2459-1)*(1-'Start Here'!$B$16),0)</f>
        <v>3.4264973384030375</v>
      </c>
      <c r="T2459" s="17">
        <f>IF(AND(M2459="Ready",OR(I2459="Approve proposed",AND(I2459="Use my price",AND(ISNUMBER(J2459),J2459&gt;0))),ISNUMBER(L2459),E2459&gt;0),R2459*(L2459/E2459-1)*(1-'Start Here'!$B$16),0)</f>
        <v>0</v>
      </c>
      <c r="U2459" t="str" s="6">
        <v>Local and Local Line prices differ; Currently hidden; do not activate automatically</v>
      </c>
      <c r="V2459" t="str" s="21">
        <v>No</v>
      </c>
      <c r="W2459" t="str" s="21">
        <v>No</v>
      </c>
      <c r="X2459" s="22">
        <v>0</v>
      </c>
      <c r="Y2459" s="18">
        <v>1.75</v>
      </c>
      <c r="AB2459" t="str" s="6">
        <v>2026-10-01 10:41:27 UTC</v>
      </c>
      <c r="AC2459" t="str" s="6">
        <v>Local Line cache</v>
      </c>
      <c r="AD2459" s="23">
        <v>899379</v>
      </c>
      <c r="AE2459" s="23">
        <v>641205</v>
      </c>
      <c r="AF2459" t="str" s="23">
        <v>899379:641205:member</v>
      </c>
      <c r="AG2459" t="str" s="23">
        <v>No</v>
      </c>
      <c r="AH2459" t="str" s="23">
        <v>Yes</v>
      </c>
      <c r="AI2459" s="18">
        <v>49</v>
      </c>
    </row>
    <row r="2460" ht="32" customHeight="1">
      <c r="A2460" t="str" s="7">
        <v>Organically Grown Company</v>
      </c>
      <c r="B2460" t="str" s="7">
        <v>Honey Crisp Apple (WA)</v>
      </c>
      <c r="C2460" t="str" s="7">
        <v>ea</v>
      </c>
      <c r="D2460" t="str" s="7">
        <v>Guest Basket</v>
      </c>
      <c r="E2460" s="12">
        <v>2.45</v>
      </c>
      <c r="F2460" s="13">
        <v>2.65</v>
      </c>
      <c r="G2460" s="13">
        <f>IF(AND(ISNUMBER(E2460),ISNUMBER(F2460)),F2460-E2460,"")</f>
        <v>0.2</v>
      </c>
      <c r="H2460" s="14">
        <f>IF(AND(ISNUMBER(E2460),E2460&gt;0,ISNUMBER(F2460)),F2460/E2460-1,"")</f>
        <v>0.08163265306122436</v>
      </c>
      <c r="I2460" t="str" s="15">
        <v>Unreviewed</v>
      </c>
      <c r="J2460" s="16"/>
      <c r="K2460" t="str" s="15">
        <v/>
      </c>
      <c r="L2460" s="17" t="str">
        <f>IF(AC2460="Local catalog","",IF(AG2460="Yes",IF(ISNUMBER(E2460),E2460,""),IF(I2460="Keep current",IF(ISNUMBER(E2460),E2460,""),IF(AH2460&lt;&gt;"Yes","",IF(I2460="Approve proposed",F2460,IF(AND(I2460="Use my price",AND(ISNUMBER(J2460),J2460&gt;0)),J2460,""))))))</f>
        <v/>
      </c>
      <c r="M2460" t="str" s="7">
        <f>IF(AND(AG2460="Yes",OR(I2460="Approve proposed",I2460="Use my price")),"CHECK: protected price kept current",IF(OR(I2460="Unreviewed",I2460=""),"Pending review",IF(I2460="Hold","On hold",IF(I2460="Keep current",IF(ISNUMBER(E2460),"Kept current","CHECK: no confirmed current price"),IF(AH2460&lt;&gt;"Yes","CHECK: source needs review",IF(AND(I2460="Use my price",NOT(AND(ISNUMBER(J2460),J2460&gt;0))),"CHECK: enter a price above zero",IF(NOT(OR(I2460="Approve proposed",I2460="Use my price")),"CHECK: choose a listed decision",IF(OR(NOT(ISNUMBER(L2460)),L2460&lt;=0,NOT(ISNUMBER(Y2460)),Y2460&lt;=0,X2460&gt;=1),"CHECK: price or base unavailable",IF(L2460/(Y2460*(1-X2460))-1&lt;0,"CHECK: price below local base","Ready")))))))))</f>
        <v>Pending review</v>
      </c>
      <c r="N2460" s="18">
        <v>2.45</v>
      </c>
      <c r="O2460" s="19">
        <v>0.4</v>
      </c>
      <c r="P2460" s="14">
        <v>0.5143</v>
      </c>
      <c r="Q2460" s="20" t="str">
        <f>IF(AND(ISNUMBER(L2460),ISNUMBER(Y2460),Y2460&gt;0,X2460&lt;1),ROUND(L2460/(Y2460*(1-X2460))-1,4),"")</f>
        <v/>
      </c>
      <c r="R2460" s="12">
        <v>64.67</v>
      </c>
      <c r="S2460" s="13">
        <f>IF(AND(ISNUMBER(E2460),E2460&gt;0,ISNUMBER(F2460)),R2460*(F2460/E2460-1)*(1-'Start Here'!$B$16),0)</f>
        <v>5.120808163265298</v>
      </c>
      <c r="T2460" s="17">
        <f>IF(AND(M2460="Ready",OR(I2460="Approve proposed",AND(I2460="Use my price",AND(ISNUMBER(J2460),J2460&gt;0))),ISNUMBER(L2460),E2460&gt;0),R2460*(L2460/E2460-1)*(1-'Start Here'!$B$16),0)</f>
        <v>0</v>
      </c>
      <c r="U2460" t="str" s="6">
        <v>Currently hidden; do not activate automatically</v>
      </c>
      <c r="V2460" t="str" s="21">
        <v>No</v>
      </c>
      <c r="W2460" t="str" s="21">
        <v>No</v>
      </c>
      <c r="X2460" s="22">
        <v>0</v>
      </c>
      <c r="Y2460" s="18">
        <v>1.75</v>
      </c>
      <c r="AB2460" t="str" s="6">
        <v>2026-10-01 10:41:27 UTC</v>
      </c>
      <c r="AC2460" t="str" s="6">
        <v>Local Line cache</v>
      </c>
      <c r="AD2460" s="23">
        <v>899379</v>
      </c>
      <c r="AE2460" s="23">
        <v>641205</v>
      </c>
      <c r="AF2460" t="str" s="23">
        <v>899379:641205:guest</v>
      </c>
      <c r="AG2460" t="str" s="23">
        <v>No</v>
      </c>
      <c r="AH2460" t="str" s="23">
        <v>Yes</v>
      </c>
      <c r="AI2460" s="18">
        <v>61.25</v>
      </c>
    </row>
    <row r="2461" ht="32" customHeight="1">
      <c r="A2461" t="str" s="7">
        <v>Organically Grown Company</v>
      </c>
      <c r="B2461" t="str" s="7">
        <v>Honey Crisp Apple (WA)</v>
      </c>
      <c r="C2461" t="str" s="7">
        <v>ea</v>
      </c>
      <c r="D2461" t="str" s="7">
        <v>SNAP</v>
      </c>
      <c r="E2461" s="12">
        <v>2.63</v>
      </c>
      <c r="F2461" s="13">
        <v>2.63</v>
      </c>
      <c r="G2461" s="13">
        <f>IF(AND(ISNUMBER(E2461),ISNUMBER(F2461)),F2461-E2461,"")</f>
        <v>0</v>
      </c>
      <c r="H2461" s="14">
        <f>IF(AND(ISNUMBER(E2461),E2461&gt;0,ISNUMBER(F2461)),F2461/E2461-1,"")</f>
        <v>0</v>
      </c>
      <c r="I2461" t="str" s="15">
        <v>Keep current</v>
      </c>
      <c r="J2461" s="16"/>
      <c r="K2461" t="str" s="15">
        <v/>
      </c>
      <c r="L2461" s="17">
        <f>IF(AC2461="Local catalog","",IF(AG2461="Yes",IF(ISNUMBER(E2461),E2461,""),IF(I2461="Keep current",IF(ISNUMBER(E2461),E2461,""),IF(AH2461&lt;&gt;"Yes","",IF(I2461="Approve proposed",F2461,IF(AND(I2461="Use my price",AND(ISNUMBER(J2461),J2461&gt;0)),J2461,""))))))</f>
        <v>2.63</v>
      </c>
      <c r="M2461" t="str" s="7">
        <f>IF(AND(AG2461="Yes",OR(I2461="Approve proposed",I2461="Use my price")),"CHECK: protected price kept current",IF(OR(I2461="Unreviewed",I2461=""),"Pending review",IF(I2461="Hold","On hold",IF(I2461="Keep current",IF(ISNUMBER(E2461),"Kept current","CHECK: no confirmed current price"),IF(AH2461&lt;&gt;"Yes","CHECK: source needs review",IF(AND(I2461="Use my price",NOT(AND(ISNUMBER(J2461),J2461&gt;0))),"CHECK: enter a price above zero",IF(NOT(OR(I2461="Approve proposed",I2461="Use my price")),"CHECK: choose a listed decision",IF(OR(NOT(ISNUMBER(L2461)),L2461&lt;=0,NOT(ISNUMBER(Y2461)),Y2461&lt;=0,X2461&gt;=1),"CHECK: price or base unavailable",IF(L2461/(Y2461*(1-X2461))-1&lt;0,"CHECK: price below local base","Ready")))))))))</f>
        <v>Kept current</v>
      </c>
      <c r="N2461" s="18">
        <v>2.45</v>
      </c>
      <c r="O2461" s="19">
        <v>0.4</v>
      </c>
      <c r="P2461" s="14">
        <v>0.5029</v>
      </c>
      <c r="Q2461" s="20">
        <f>IF(AND(ISNUMBER(L2461),ISNUMBER(Y2461),Y2461&gt;0,X2461&lt;1),ROUND(L2461/(Y2461*(1-X2461))-1,4),"")</f>
        <v>0.5029</v>
      </c>
      <c r="R2461" s="12">
        <v>0</v>
      </c>
      <c r="S2461" s="13">
        <f>IF(AND(ISNUMBER(E2461),E2461&gt;0,ISNUMBER(F2461)),R2461*(F2461/E2461-1)*(1-'Start Here'!$B$16),0)</f>
        <v>0</v>
      </c>
      <c r="T2461" s="17">
        <f>IF(AND(M2461="Ready",OR(I2461="Approve proposed",AND(I2461="Use my price",AND(ISNUMBER(J2461),J2461&gt;0))),ISNUMBER(L2461),E2461&gt;0),R2461*(L2461/E2461-1)*(1-'Start Here'!$B$16),0)</f>
        <v>0</v>
      </c>
      <c r="U2461" t="str" s="6">
        <v>SNAP: preserve existing selling price; Local and Local Line prices differ; Currently hidden; do not activate automatically</v>
      </c>
      <c r="V2461" t="str" s="21">
        <v>No</v>
      </c>
      <c r="W2461" t="str" s="21">
        <v>No</v>
      </c>
      <c r="X2461" s="22">
        <v>0</v>
      </c>
      <c r="Y2461" s="18">
        <v>1.75</v>
      </c>
      <c r="AB2461" t="str" s="6">
        <v>2026-10-01 10:41:27 UTC</v>
      </c>
      <c r="AC2461" t="str" s="6">
        <v>Local Line cache</v>
      </c>
      <c r="AD2461" s="23">
        <v>899379</v>
      </c>
      <c r="AE2461" s="23">
        <v>641205</v>
      </c>
      <c r="AF2461" t="str" s="23">
        <v>899379:641205:snap</v>
      </c>
      <c r="AG2461" t="str" s="23">
        <v>Yes</v>
      </c>
      <c r="AH2461" t="str" s="23">
        <v>Yes</v>
      </c>
      <c r="AI2461" s="18">
        <v>0</v>
      </c>
    </row>
    <row r="2462" ht="32" customHeight="1">
      <c r="A2462" t="str" s="7">
        <v>Organically Grown Company</v>
      </c>
      <c r="B2462" t="str" s="7">
        <v>Italian Kale Raab</v>
      </c>
      <c r="C2462" t="str" s="7">
        <v>bu</v>
      </c>
      <c r="D2462" t="str" s="7">
        <v>Herd Share Members</v>
      </c>
      <c r="E2462" s="12">
        <v>3.22</v>
      </c>
      <c r="F2462" s="13">
        <v>3.48</v>
      </c>
      <c r="G2462" s="13">
        <f>IF(AND(ISNUMBER(E2462),ISNUMBER(F2462)),F2462-E2462,"")</f>
        <v>0.26</v>
      </c>
      <c r="H2462" s="14">
        <f>IF(AND(ISNUMBER(E2462),E2462&gt;0,ISNUMBER(F2462)),F2462/E2462-1,"")</f>
        <v>0.08074534161490665</v>
      </c>
      <c r="I2462" t="str" s="15">
        <v>Unreviewed</v>
      </c>
      <c r="J2462" s="16"/>
      <c r="K2462" t="str" s="15">
        <v/>
      </c>
      <c r="L2462" s="17" t="str">
        <f>IF(AC2462="Local catalog","",IF(AG2462="Yes",IF(ISNUMBER(E2462),E2462,""),IF(I2462="Keep current",IF(ISNUMBER(E2462),E2462,""),IF(AH2462&lt;&gt;"Yes","",IF(I2462="Approve proposed",F2462,IF(AND(I2462="Use my price",AND(ISNUMBER(J2462),J2462&gt;0)),J2462,""))))))</f>
        <v/>
      </c>
      <c r="M2462" t="str" s="7">
        <f>IF(AND(AG2462="Yes",OR(I2462="Approve proposed",I2462="Use my price")),"CHECK: protected price kept current",IF(OR(I2462="Unreviewed",I2462=""),"Pending review",IF(I2462="Hold","On hold",IF(I2462="Keep current",IF(ISNUMBER(E2462),"Kept current","CHECK: no confirmed current price"),IF(AH2462&lt;&gt;"Yes","CHECK: source needs review",IF(AND(I2462="Use my price",NOT(AND(ISNUMBER(J2462),J2462&gt;0))),"CHECK: enter a price above zero",IF(NOT(OR(I2462="Approve proposed",I2462="Use my price")),"CHECK: choose a listed decision",IF(OR(NOT(ISNUMBER(L2462)),L2462&lt;=0,NOT(ISNUMBER(Y2462)),Y2462&lt;=0,X2462&gt;=1),"CHECK: price or base unavailable",IF(L2462/(Y2462*(1-X2462))-1&lt;0,"CHECK: price below local base","Ready")))))))))</f>
        <v>Pending review</v>
      </c>
      <c r="N2462" s="18">
        <v>3.22</v>
      </c>
      <c r="O2462" s="19">
        <v>0.4</v>
      </c>
      <c r="P2462" s="14">
        <v>0.513</v>
      </c>
      <c r="Q2462" s="20" t="str">
        <f>IF(AND(ISNUMBER(L2462),ISNUMBER(Y2462),Y2462&gt;0,X2462&lt;1),ROUND(L2462/(Y2462*(1-X2462))-1,4),"")</f>
        <v/>
      </c>
      <c r="R2462" s="12">
        <v>6.44</v>
      </c>
      <c r="S2462" s="13">
        <f>IF(AND(ISNUMBER(E2462),E2462&gt;0,ISNUMBER(F2462)),R2462*(F2462/E2462-1)*(1-'Start Here'!$B$16),0)</f>
        <v>0.504399999999999</v>
      </c>
      <c r="T2462" s="17">
        <f>IF(AND(M2462="Ready",OR(I2462="Approve proposed",AND(I2462="Use my price",AND(ISNUMBER(J2462),J2462&gt;0))),ISNUMBER(L2462),E2462&gt;0),R2462*(L2462/E2462-1)*(1-'Start Here'!$B$16),0)</f>
        <v>0</v>
      </c>
      <c r="U2462" t="str" s="6">
        <v>Currently hidden; do not activate automatically</v>
      </c>
      <c r="V2462" t="str" s="21">
        <v>No</v>
      </c>
      <c r="W2462" t="str" s="21">
        <v>No</v>
      </c>
      <c r="X2462" s="22">
        <v>0</v>
      </c>
      <c r="Y2462" s="18">
        <v>2.3</v>
      </c>
      <c r="AB2462" t="str" s="6">
        <v>2026-10-01 10:41:27 UTC</v>
      </c>
      <c r="AC2462" t="str" s="6">
        <v>Local Line cache</v>
      </c>
      <c r="AD2462" s="23">
        <v>862903</v>
      </c>
      <c r="AE2462" s="23">
        <v>592913</v>
      </c>
      <c r="AF2462" t="str" s="23">
        <v>862903:592913:herdShare</v>
      </c>
      <c r="AG2462" t="str" s="23">
        <v>No</v>
      </c>
      <c r="AH2462" t="str" s="23">
        <v>Yes</v>
      </c>
      <c r="AI2462" s="18">
        <v>4.6</v>
      </c>
    </row>
    <row r="2463" ht="32" customHeight="1">
      <c r="A2463" t="str" s="7">
        <v>Organically Grown Company</v>
      </c>
      <c r="B2463" t="str" s="7">
        <v>Italian Kale Raab</v>
      </c>
      <c r="C2463" t="str" s="7">
        <v>bu</v>
      </c>
      <c r="D2463" t="str" s="7">
        <v>CSA Members</v>
      </c>
      <c r="E2463" s="12">
        <v>3.22</v>
      </c>
      <c r="F2463" s="13">
        <v>3.48</v>
      </c>
      <c r="G2463" s="13">
        <f>IF(AND(ISNUMBER(E2463),ISNUMBER(F2463)),F2463-E2463,"")</f>
        <v>0.26</v>
      </c>
      <c r="H2463" s="14">
        <f>IF(AND(ISNUMBER(E2463),E2463&gt;0,ISNUMBER(F2463)),F2463/E2463-1,"")</f>
        <v>0.08074534161490665</v>
      </c>
      <c r="I2463" t="str" s="15">
        <v>Unreviewed</v>
      </c>
      <c r="J2463" s="16"/>
      <c r="K2463" t="str" s="15">
        <v/>
      </c>
      <c r="L2463" s="17" t="str">
        <f>IF(AC2463="Local catalog","",IF(AG2463="Yes",IF(ISNUMBER(E2463),E2463,""),IF(I2463="Keep current",IF(ISNUMBER(E2463),E2463,""),IF(AH2463&lt;&gt;"Yes","",IF(I2463="Approve proposed",F2463,IF(AND(I2463="Use my price",AND(ISNUMBER(J2463),J2463&gt;0)),J2463,""))))))</f>
        <v/>
      </c>
      <c r="M2463" t="str" s="7">
        <f>IF(AND(AG2463="Yes",OR(I2463="Approve proposed",I2463="Use my price")),"CHECK: protected price kept current",IF(OR(I2463="Unreviewed",I2463=""),"Pending review",IF(I2463="Hold","On hold",IF(I2463="Keep current",IF(ISNUMBER(E2463),"Kept current","CHECK: no confirmed current price"),IF(AH2463&lt;&gt;"Yes","CHECK: source needs review",IF(AND(I2463="Use my price",NOT(AND(ISNUMBER(J2463),J2463&gt;0))),"CHECK: enter a price above zero",IF(NOT(OR(I2463="Approve proposed",I2463="Use my price")),"CHECK: choose a listed decision",IF(OR(NOT(ISNUMBER(L2463)),L2463&lt;=0,NOT(ISNUMBER(Y2463)),Y2463&lt;=0,X2463&gt;=1),"CHECK: price or base unavailable",IF(L2463/(Y2463*(1-X2463))-1&lt;0,"CHECK: price below local base","Ready")))))))))</f>
        <v>Pending review</v>
      </c>
      <c r="N2463" s="18">
        <v>3.22</v>
      </c>
      <c r="O2463" s="19">
        <v>0.4</v>
      </c>
      <c r="P2463" s="14">
        <v>0.513</v>
      </c>
      <c r="Q2463" s="20" t="str">
        <f>IF(AND(ISNUMBER(L2463),ISNUMBER(Y2463),Y2463&gt;0,X2463&lt;1),ROUND(L2463/(Y2463*(1-X2463))-1,4),"")</f>
        <v/>
      </c>
      <c r="R2463" s="12">
        <v>0</v>
      </c>
      <c r="S2463" s="13">
        <f>IF(AND(ISNUMBER(E2463),E2463&gt;0,ISNUMBER(F2463)),R2463*(F2463/E2463-1)*(1-'Start Here'!$B$16),0)</f>
        <v>0</v>
      </c>
      <c r="T2463" s="17">
        <f>IF(AND(M2463="Ready",OR(I2463="Approve proposed",AND(I2463="Use my price",AND(ISNUMBER(J2463),J2463&gt;0))),ISNUMBER(L2463),E2463&gt;0),R2463*(L2463/E2463-1)*(1-'Start Here'!$B$16),0)</f>
        <v>0</v>
      </c>
      <c r="U2463" t="str" s="6">
        <v>Currently hidden; do not activate automatically</v>
      </c>
      <c r="V2463" t="str" s="21">
        <v>No</v>
      </c>
      <c r="W2463" t="str" s="21">
        <v>No</v>
      </c>
      <c r="X2463" s="22">
        <v>0</v>
      </c>
      <c r="Y2463" s="18">
        <v>2.3</v>
      </c>
      <c r="AB2463" t="str" s="6">
        <v>2026-10-01 10:41:27 UTC</v>
      </c>
      <c r="AC2463" t="str" s="6">
        <v>Local Line cache</v>
      </c>
      <c r="AD2463" s="23">
        <v>862903</v>
      </c>
      <c r="AE2463" s="23">
        <v>592913</v>
      </c>
      <c r="AF2463" t="str" s="23">
        <v>862903:592913:member</v>
      </c>
      <c r="AG2463" t="str" s="23">
        <v>No</v>
      </c>
      <c r="AH2463" t="str" s="23">
        <v>Yes</v>
      </c>
      <c r="AI2463" s="18">
        <v>0</v>
      </c>
    </row>
    <row r="2464" ht="32" customHeight="1">
      <c r="A2464" t="str" s="7">
        <v>Organically Grown Company</v>
      </c>
      <c r="B2464" t="str" s="7">
        <v>Italian Kale Raab</v>
      </c>
      <c r="C2464" t="str" s="7">
        <v>bu</v>
      </c>
      <c r="D2464" t="str" s="7">
        <v>Guest Basket</v>
      </c>
      <c r="E2464" s="12">
        <v>3.22</v>
      </c>
      <c r="F2464" s="13">
        <v>3.48</v>
      </c>
      <c r="G2464" s="13">
        <f>IF(AND(ISNUMBER(E2464),ISNUMBER(F2464)),F2464-E2464,"")</f>
        <v>0.26</v>
      </c>
      <c r="H2464" s="14">
        <f>IF(AND(ISNUMBER(E2464),E2464&gt;0,ISNUMBER(F2464)),F2464/E2464-1,"")</f>
        <v>0.08074534161490665</v>
      </c>
      <c r="I2464" t="str" s="15">
        <v>Unreviewed</v>
      </c>
      <c r="J2464" s="16"/>
      <c r="K2464" t="str" s="15">
        <v/>
      </c>
      <c r="L2464" s="17" t="str">
        <f>IF(AC2464="Local catalog","",IF(AG2464="Yes",IF(ISNUMBER(E2464),E2464,""),IF(I2464="Keep current",IF(ISNUMBER(E2464),E2464,""),IF(AH2464&lt;&gt;"Yes","",IF(I2464="Approve proposed",F2464,IF(AND(I2464="Use my price",AND(ISNUMBER(J2464),J2464&gt;0)),J2464,""))))))</f>
        <v/>
      </c>
      <c r="M2464" t="str" s="7">
        <f>IF(AND(AG2464="Yes",OR(I2464="Approve proposed",I2464="Use my price")),"CHECK: protected price kept current",IF(OR(I2464="Unreviewed",I2464=""),"Pending review",IF(I2464="Hold","On hold",IF(I2464="Keep current",IF(ISNUMBER(E2464),"Kept current","CHECK: no confirmed current price"),IF(AH2464&lt;&gt;"Yes","CHECK: source needs review",IF(AND(I2464="Use my price",NOT(AND(ISNUMBER(J2464),J2464&gt;0))),"CHECK: enter a price above zero",IF(NOT(OR(I2464="Approve proposed",I2464="Use my price")),"CHECK: choose a listed decision",IF(OR(NOT(ISNUMBER(L2464)),L2464&lt;=0,NOT(ISNUMBER(Y2464)),Y2464&lt;=0,X2464&gt;=1),"CHECK: price or base unavailable",IF(L2464/(Y2464*(1-X2464))-1&lt;0,"CHECK: price below local base","Ready")))))))))</f>
        <v>Pending review</v>
      </c>
      <c r="N2464" s="18">
        <v>3.22</v>
      </c>
      <c r="O2464" s="19">
        <v>0.4</v>
      </c>
      <c r="P2464" s="14">
        <v>0.513</v>
      </c>
      <c r="Q2464" s="20" t="str">
        <f>IF(AND(ISNUMBER(L2464),ISNUMBER(Y2464),Y2464&gt;0,X2464&lt;1),ROUND(L2464/(Y2464*(1-X2464))-1,4),"")</f>
        <v/>
      </c>
      <c r="R2464" s="12">
        <v>0</v>
      </c>
      <c r="S2464" s="13">
        <f>IF(AND(ISNUMBER(E2464),E2464&gt;0,ISNUMBER(F2464)),R2464*(F2464/E2464-1)*(1-'Start Here'!$B$16),0)</f>
        <v>0</v>
      </c>
      <c r="T2464" s="17">
        <f>IF(AND(M2464="Ready",OR(I2464="Approve proposed",AND(I2464="Use my price",AND(ISNUMBER(J2464),J2464&gt;0))),ISNUMBER(L2464),E2464&gt;0),R2464*(L2464/E2464-1)*(1-'Start Here'!$B$16),0)</f>
        <v>0</v>
      </c>
      <c r="U2464" t="str" s="6">
        <v>Currently hidden; do not activate automatically</v>
      </c>
      <c r="V2464" t="str" s="21">
        <v>No</v>
      </c>
      <c r="W2464" t="str" s="21">
        <v>No</v>
      </c>
      <c r="X2464" s="22">
        <v>0</v>
      </c>
      <c r="Y2464" s="18">
        <v>2.3</v>
      </c>
      <c r="AB2464" t="str" s="6">
        <v>2026-10-01 10:41:27 UTC</v>
      </c>
      <c r="AC2464" t="str" s="6">
        <v>Local Line cache</v>
      </c>
      <c r="AD2464" s="23">
        <v>862903</v>
      </c>
      <c r="AE2464" s="23">
        <v>592913</v>
      </c>
      <c r="AF2464" t="str" s="23">
        <v>862903:592913:guest</v>
      </c>
      <c r="AG2464" t="str" s="23">
        <v>No</v>
      </c>
      <c r="AH2464" t="str" s="23">
        <v>Yes</v>
      </c>
      <c r="AI2464" s="18">
        <v>0</v>
      </c>
    </row>
    <row r="2465" ht="32" customHeight="1">
      <c r="A2465" t="str" s="7">
        <v>Organically Grown Company</v>
      </c>
      <c r="B2465" t="str" s="7">
        <v>Italian Kale Raab</v>
      </c>
      <c r="C2465" t="str" s="7">
        <v>bu</v>
      </c>
      <c r="D2465" t="str" s="7">
        <v>SNAP</v>
      </c>
      <c r="E2465" s="12">
        <v>3.22</v>
      </c>
      <c r="F2465" s="13">
        <v>3.22</v>
      </c>
      <c r="G2465" s="13">
        <f>IF(AND(ISNUMBER(E2465),ISNUMBER(F2465)),F2465-E2465,"")</f>
        <v>0</v>
      </c>
      <c r="H2465" s="14">
        <f>IF(AND(ISNUMBER(E2465),E2465&gt;0,ISNUMBER(F2465)),F2465/E2465-1,"")</f>
        <v>0</v>
      </c>
      <c r="I2465" t="str" s="15">
        <v>Keep current</v>
      </c>
      <c r="J2465" s="16"/>
      <c r="K2465" t="str" s="15">
        <v/>
      </c>
      <c r="L2465" s="17">
        <f>IF(AC2465="Local catalog","",IF(AG2465="Yes",IF(ISNUMBER(E2465),E2465,""),IF(I2465="Keep current",IF(ISNUMBER(E2465),E2465,""),IF(AH2465&lt;&gt;"Yes","",IF(I2465="Approve proposed",F2465,IF(AND(I2465="Use my price",AND(ISNUMBER(J2465),J2465&gt;0)),J2465,""))))))</f>
        <v>3.22</v>
      </c>
      <c r="M2465" t="str" s="7">
        <f>IF(AND(AG2465="Yes",OR(I2465="Approve proposed",I2465="Use my price")),"CHECK: protected price kept current",IF(OR(I2465="Unreviewed",I2465=""),"Pending review",IF(I2465="Hold","On hold",IF(I2465="Keep current",IF(ISNUMBER(E2465),"Kept current","CHECK: no confirmed current price"),IF(AH2465&lt;&gt;"Yes","CHECK: source needs review",IF(AND(I2465="Use my price",NOT(AND(ISNUMBER(J2465),J2465&gt;0))),"CHECK: enter a price above zero",IF(NOT(OR(I2465="Approve proposed",I2465="Use my price")),"CHECK: choose a listed decision",IF(OR(NOT(ISNUMBER(L2465)),L2465&lt;=0,NOT(ISNUMBER(Y2465)),Y2465&lt;=0,X2465&gt;=1),"CHECK: price or base unavailable",IF(L2465/(Y2465*(1-X2465))-1&lt;0,"CHECK: price below local base","Ready")))))))))</f>
        <v>Kept current</v>
      </c>
      <c r="N2465" s="18">
        <v>3.22</v>
      </c>
      <c r="O2465" s="19">
        <v>0.4</v>
      </c>
      <c r="P2465" s="14">
        <v>0.4</v>
      </c>
      <c r="Q2465" s="20">
        <f>IF(AND(ISNUMBER(L2465),ISNUMBER(Y2465),Y2465&gt;0,X2465&lt;1),ROUND(L2465/(Y2465*(1-X2465))-1,4),"")</f>
        <v>0.4</v>
      </c>
      <c r="R2465" s="12">
        <v>0</v>
      </c>
      <c r="S2465" s="13">
        <f>IF(AND(ISNUMBER(E2465),E2465&gt;0,ISNUMBER(F2465)),R2465*(F2465/E2465-1)*(1-'Start Here'!$B$16),0)</f>
        <v>0</v>
      </c>
      <c r="T2465" s="17">
        <f>IF(AND(M2465="Ready",OR(I2465="Approve proposed",AND(I2465="Use my price",AND(ISNUMBER(J2465),J2465&gt;0))),ISNUMBER(L2465),E2465&gt;0),R2465*(L2465/E2465-1)*(1-'Start Here'!$B$16),0)</f>
        <v>0</v>
      </c>
      <c r="U2465" t="str" s="6">
        <v>SNAP: preserve existing selling price; Currently hidden; do not activate automatically</v>
      </c>
      <c r="V2465" t="str" s="21">
        <v>No</v>
      </c>
      <c r="W2465" t="str" s="21">
        <v>No</v>
      </c>
      <c r="X2465" s="22">
        <v>0</v>
      </c>
      <c r="Y2465" s="18">
        <v>2.3</v>
      </c>
      <c r="AB2465" t="str" s="6">
        <v>2026-10-01 10:41:27 UTC</v>
      </c>
      <c r="AC2465" t="str" s="6">
        <v>Local Line cache</v>
      </c>
      <c r="AD2465" s="23">
        <v>862903</v>
      </c>
      <c r="AE2465" s="23">
        <v>592913</v>
      </c>
      <c r="AF2465" t="str" s="23">
        <v>862903:592913:snap</v>
      </c>
      <c r="AG2465" t="str" s="23">
        <v>Yes</v>
      </c>
      <c r="AH2465" t="str" s="23">
        <v>Yes</v>
      </c>
      <c r="AI2465" s="18">
        <v>0</v>
      </c>
    </row>
    <row r="2466" ht="32" customHeight="1">
      <c r="A2466" t="str" s="7">
        <v>Organically Grown Company</v>
      </c>
      <c r="B2466" t="str" s="7">
        <v>Jalapeno</v>
      </c>
      <c r="C2466" t="str" s="7">
        <v>lb</v>
      </c>
      <c r="D2466" t="str" s="7">
        <v>Herd Share Members</v>
      </c>
      <c r="E2466" s="12">
        <v>7</v>
      </c>
      <c r="F2466" s="13">
        <v>7.56</v>
      </c>
      <c r="G2466" s="13">
        <f>IF(AND(ISNUMBER(E2466),ISNUMBER(F2466)),F2466-E2466,"")</f>
        <v>0.56</v>
      </c>
      <c r="H2466" s="14">
        <f>IF(AND(ISNUMBER(E2466),E2466&gt;0,ISNUMBER(F2466)),F2466/E2466-1,"")</f>
        <v>0.07999999999999985</v>
      </c>
      <c r="I2466" t="str" s="15">
        <v>Unreviewed</v>
      </c>
      <c r="J2466" s="16"/>
      <c r="K2466" t="str" s="15">
        <v/>
      </c>
      <c r="L2466" s="17" t="str">
        <f>IF(AC2466="Local catalog","",IF(AG2466="Yes",IF(ISNUMBER(E2466),E2466,""),IF(I2466="Keep current",IF(ISNUMBER(E2466),E2466,""),IF(AH2466&lt;&gt;"Yes","",IF(I2466="Approve proposed",F2466,IF(AND(I2466="Use my price",AND(ISNUMBER(J2466),J2466&gt;0)),J2466,""))))))</f>
        <v/>
      </c>
      <c r="M2466" t="str" s="7">
        <f>IF(AND(AG2466="Yes",OR(I2466="Approve proposed",I2466="Use my price")),"CHECK: protected price kept current",IF(OR(I2466="Unreviewed",I2466=""),"Pending review",IF(I2466="Hold","On hold",IF(I2466="Keep current",IF(ISNUMBER(E2466),"Kept current","CHECK: no confirmed current price"),IF(AH2466&lt;&gt;"Yes","CHECK: source needs review",IF(AND(I2466="Use my price",NOT(AND(ISNUMBER(J2466),J2466&gt;0))),"CHECK: enter a price above zero",IF(NOT(OR(I2466="Approve proposed",I2466="Use my price")),"CHECK: choose a listed decision",IF(OR(NOT(ISNUMBER(L2466)),L2466&lt;=0,NOT(ISNUMBER(Y2466)),Y2466&lt;=0,X2466&gt;=1),"CHECK: price or base unavailable",IF(L2466/(Y2466*(1-X2466))-1&lt;0,"CHECK: price below local base","Ready")))))))))</f>
        <v>Pending review</v>
      </c>
      <c r="N2466" s="18">
        <v>7</v>
      </c>
      <c r="O2466" s="19">
        <v>0.4</v>
      </c>
      <c r="P2466" s="14">
        <v>0.512</v>
      </c>
      <c r="Q2466" s="20" t="str">
        <f>IF(AND(ISNUMBER(L2466),ISNUMBER(Y2466),Y2466&gt;0,X2466&lt;1),ROUND(L2466/(Y2466*(1-X2466))-1,4),"")</f>
        <v/>
      </c>
      <c r="R2466" s="12">
        <v>525.28</v>
      </c>
      <c r="S2466" s="13">
        <f>IF(AND(ISNUMBER(E2466),E2466&gt;0,ISNUMBER(F2466)),R2466*(F2466/E2466-1)*(1-'Start Here'!$B$16),0)</f>
        <v>40.76172799999992</v>
      </c>
      <c r="T2466" s="17">
        <f>IF(AND(M2466="Ready",OR(I2466="Approve proposed",AND(I2466="Use my price",AND(ISNUMBER(J2466),J2466&gt;0))),ISNUMBER(L2466),E2466&gt;0),R2466*(L2466/E2466-1)*(1-'Start Here'!$B$16),0)</f>
        <v>0</v>
      </c>
      <c r="U2466" t="str" s="6">
        <v>Currently hidden; do not activate automatically</v>
      </c>
      <c r="V2466" t="str" s="21">
        <v>No</v>
      </c>
      <c r="W2466" t="str" s="21">
        <v>No</v>
      </c>
      <c r="X2466" s="22">
        <v>0</v>
      </c>
      <c r="Y2466" s="18">
        <v>5</v>
      </c>
      <c r="AB2466" t="str" s="6">
        <v>2026-10-01 10:41:27 UTC</v>
      </c>
      <c r="AC2466" t="str" s="6">
        <v>Local Line cache</v>
      </c>
      <c r="AD2466" s="23">
        <v>901488</v>
      </c>
      <c r="AE2466" s="23">
        <v>643774</v>
      </c>
      <c r="AF2466" t="str" s="23">
        <v>901488:643774:herdShare</v>
      </c>
      <c r="AG2466" t="str" s="23">
        <v>No</v>
      </c>
      <c r="AH2466" t="str" s="23">
        <v>Yes</v>
      </c>
      <c r="AI2466" s="18">
        <v>363</v>
      </c>
    </row>
    <row r="2467" ht="32" customHeight="1">
      <c r="A2467" t="str" s="7">
        <v>Organically Grown Company</v>
      </c>
      <c r="B2467" t="str" s="7">
        <v>Jalapeno</v>
      </c>
      <c r="C2467" t="str" s="7">
        <v>lb</v>
      </c>
      <c r="D2467" t="str" s="7">
        <v>CSA Members</v>
      </c>
      <c r="G2467" s="13" t="str">
        <f>IF(AND(ISNUMBER(E2467),ISNUMBER(F2467)),F2467-E2467,"")</f>
        <v/>
      </c>
      <c r="H2467" s="14" t="str">
        <f>IF(AND(ISNUMBER(E2467),E2467&gt;0,ISNUMBER(F2467)),F2467/E2467-1,"")</f>
        <v/>
      </c>
      <c r="I2467" t="str" s="15">
        <v>Hold</v>
      </c>
      <c r="J2467" s="24"/>
      <c r="K2467" t="str" s="15">
        <v/>
      </c>
      <c r="L2467" s="17" t="str">
        <f>IF(AC2467="Local catalog","",IF(AG2467="Yes",IF(ISNUMBER(E2467),E2467,""),IF(I2467="Keep current",IF(ISNUMBER(E2467),E2467,""),IF(AH2467&lt;&gt;"Yes","",IF(I2467="Approve proposed",F2467,IF(AND(I2467="Use my price",AND(ISNUMBER(J2467),J2467&gt;0)),J2467,""))))))</f>
        <v/>
      </c>
      <c r="M2467" t="str" s="7">
        <f>IF(AND(AG2467="Yes",OR(I2467="Approve proposed",I2467="Use my price")),"CHECK: protected price kept current",IF(OR(I2467="Unreviewed",I2467=""),"Pending review",IF(I2467="Hold","On hold",IF(I2467="Keep current",IF(ISNUMBER(E2467),"Kept current","CHECK: no confirmed current price"),IF(AH2467&lt;&gt;"Yes","CHECK: source needs review",IF(AND(I2467="Use my price",NOT(AND(ISNUMBER(J2467),J2467&gt;0))),"CHECK: enter a price above zero",IF(NOT(OR(I2467="Approve proposed",I2467="Use my price")),"CHECK: choose a listed decision",IF(OR(NOT(ISNUMBER(L2467)),L2467&lt;=0,NOT(ISNUMBER(Y2467)),Y2467&lt;=0,X2467&gt;=1),"CHECK: price or base unavailable",IF(L2467/(Y2467*(1-X2467))-1&lt;0,"CHECK: price below local base","Ready")))))))))</f>
        <v>On hold</v>
      </c>
      <c r="N2467" s="18">
        <v>7</v>
      </c>
      <c r="O2467" s="19">
        <v>0.4</v>
      </c>
      <c r="Q2467" s="20" t="str">
        <f>IF(AND(ISNUMBER(L2467),ISNUMBER(Y2467),Y2467&gt;0,X2467&lt;1),ROUND(L2467/(Y2467*(1-X2467))-1,4),"")</f>
        <v/>
      </c>
      <c r="R2467" s="12">
        <v>0</v>
      </c>
      <c r="S2467" s="13">
        <f>IF(AND(ISNUMBER(E2467),E2467&gt;0,ISNUMBER(F2467)),R2467*(F2467/E2467-1)*(1-'Start Here'!$B$16),0)</f>
        <v>0</v>
      </c>
      <c r="T2467" s="17">
        <f>IF(AND(M2467="Ready",OR(I2467="Approve proposed",AND(I2467="Use my price",AND(ISNUMBER(J2467),J2467&gt;0))),ISNUMBER(L2467),E2467&gt;0),R2467*(L2467/E2467-1)*(1-'Start Here'!$B$16),0)</f>
        <v>0</v>
      </c>
      <c r="U2467" t="str" s="6">
        <v>No confirmed Local Line price/list; local calculation is reference only; Currently hidden; do not activate automatically</v>
      </c>
      <c r="V2467" t="str" s="21">
        <v>No</v>
      </c>
      <c r="W2467" t="str" s="21">
        <v>No</v>
      </c>
      <c r="X2467" s="22">
        <v>0</v>
      </c>
      <c r="Y2467" s="18">
        <v>5</v>
      </c>
      <c r="AB2467" t="str" s="6">
        <v/>
      </c>
      <c r="AC2467" t="str" s="6">
        <v>Local calculation only</v>
      </c>
      <c r="AD2467" s="23">
        <v>901488</v>
      </c>
      <c r="AE2467" s="23">
        <v>643774</v>
      </c>
      <c r="AF2467" t="str" s="23">
        <v>901488:643774:member</v>
      </c>
      <c r="AG2467" t="str" s="23">
        <v>No</v>
      </c>
      <c r="AH2467" t="str" s="23">
        <v>No</v>
      </c>
      <c r="AI2467" s="18">
        <v>0</v>
      </c>
    </row>
    <row r="2468" ht="32" customHeight="1">
      <c r="A2468" t="str" s="7">
        <v>Organically Grown Company</v>
      </c>
      <c r="B2468" t="str" s="7">
        <v>Jalapeno</v>
      </c>
      <c r="C2468" t="str" s="7">
        <v>lb</v>
      </c>
      <c r="D2468" t="str" s="7">
        <v>Guest Basket</v>
      </c>
      <c r="E2468" s="12">
        <v>7</v>
      </c>
      <c r="F2468" s="13">
        <v>7.56</v>
      </c>
      <c r="G2468" s="13">
        <f>IF(AND(ISNUMBER(E2468),ISNUMBER(F2468)),F2468-E2468,"")</f>
        <v>0.56</v>
      </c>
      <c r="H2468" s="14">
        <f>IF(AND(ISNUMBER(E2468),E2468&gt;0,ISNUMBER(F2468)),F2468/E2468-1,"")</f>
        <v>0.07999999999999985</v>
      </c>
      <c r="I2468" t="str" s="15">
        <v>Unreviewed</v>
      </c>
      <c r="J2468" s="16"/>
      <c r="K2468" t="str" s="15">
        <v/>
      </c>
      <c r="L2468" s="17" t="str">
        <f>IF(AC2468="Local catalog","",IF(AG2468="Yes",IF(ISNUMBER(E2468),E2468,""),IF(I2468="Keep current",IF(ISNUMBER(E2468),E2468,""),IF(AH2468&lt;&gt;"Yes","",IF(I2468="Approve proposed",F2468,IF(AND(I2468="Use my price",AND(ISNUMBER(J2468),J2468&gt;0)),J2468,""))))))</f>
        <v/>
      </c>
      <c r="M2468" t="str" s="7">
        <f>IF(AND(AG2468="Yes",OR(I2468="Approve proposed",I2468="Use my price")),"CHECK: protected price kept current",IF(OR(I2468="Unreviewed",I2468=""),"Pending review",IF(I2468="Hold","On hold",IF(I2468="Keep current",IF(ISNUMBER(E2468),"Kept current","CHECK: no confirmed current price"),IF(AH2468&lt;&gt;"Yes","CHECK: source needs review",IF(AND(I2468="Use my price",NOT(AND(ISNUMBER(J2468),J2468&gt;0))),"CHECK: enter a price above zero",IF(NOT(OR(I2468="Approve proposed",I2468="Use my price")),"CHECK: choose a listed decision",IF(OR(NOT(ISNUMBER(L2468)),L2468&lt;=0,NOT(ISNUMBER(Y2468)),Y2468&lt;=0,X2468&gt;=1),"CHECK: price or base unavailable",IF(L2468/(Y2468*(1-X2468))-1&lt;0,"CHECK: price below local base","Ready")))))))))</f>
        <v>Pending review</v>
      </c>
      <c r="N2468" s="18">
        <v>7</v>
      </c>
      <c r="O2468" s="19">
        <v>0.4</v>
      </c>
      <c r="P2468" s="14">
        <v>0.512</v>
      </c>
      <c r="Q2468" s="20" t="str">
        <f>IF(AND(ISNUMBER(L2468),ISNUMBER(Y2468),Y2468&gt;0,X2468&lt;1),ROUND(L2468/(Y2468*(1-X2468))-1,4),"")</f>
        <v/>
      </c>
      <c r="R2468" s="12">
        <v>24.990000000000002</v>
      </c>
      <c r="S2468" s="13">
        <f>IF(AND(ISNUMBER(E2468),E2468&gt;0,ISNUMBER(F2468)),R2468*(F2468/E2468-1)*(1-'Start Here'!$B$16),0)</f>
        <v>1.9392239999999963</v>
      </c>
      <c r="T2468" s="17">
        <f>IF(AND(M2468="Ready",OR(I2468="Approve proposed",AND(I2468="Use my price",AND(ISNUMBER(J2468),J2468&gt;0))),ISNUMBER(L2468),E2468&gt;0),R2468*(L2468/E2468-1)*(1-'Start Here'!$B$16),0)</f>
        <v>0</v>
      </c>
      <c r="U2468" t="str" s="6">
        <v>Currently hidden; do not activate automatically</v>
      </c>
      <c r="V2468" t="str" s="21">
        <v>No</v>
      </c>
      <c r="W2468" t="str" s="21">
        <v>No</v>
      </c>
      <c r="X2468" s="22">
        <v>0</v>
      </c>
      <c r="Y2468" s="18">
        <v>5</v>
      </c>
      <c r="AB2468" t="str" s="6">
        <v>2026-10-01 10:41:27 UTC</v>
      </c>
      <c r="AC2468" t="str" s="6">
        <v>Local Line cache</v>
      </c>
      <c r="AD2468" s="23">
        <v>901488</v>
      </c>
      <c r="AE2468" s="23">
        <v>643774</v>
      </c>
      <c r="AF2468" t="str" s="23">
        <v>901488:643774:guest</v>
      </c>
      <c r="AG2468" t="str" s="23">
        <v>No</v>
      </c>
      <c r="AH2468" t="str" s="23">
        <v>Yes</v>
      </c>
      <c r="AI2468" s="18">
        <v>19</v>
      </c>
    </row>
    <row r="2469" ht="32" customHeight="1">
      <c r="A2469" t="str" s="7">
        <v>Organically Grown Company</v>
      </c>
      <c r="B2469" t="str" s="7">
        <v>Jalapeno</v>
      </c>
      <c r="C2469" t="str" s="7">
        <v>lb</v>
      </c>
      <c r="D2469" t="str" s="7">
        <v>SNAP</v>
      </c>
      <c r="E2469" s="12">
        <v>7</v>
      </c>
      <c r="F2469" s="13">
        <v>7</v>
      </c>
      <c r="G2469" s="13">
        <f>IF(AND(ISNUMBER(E2469),ISNUMBER(F2469)),F2469-E2469,"")</f>
        <v>0</v>
      </c>
      <c r="H2469" s="14">
        <f>IF(AND(ISNUMBER(E2469),E2469&gt;0,ISNUMBER(F2469)),F2469/E2469-1,"")</f>
        <v>0</v>
      </c>
      <c r="I2469" t="str" s="15">
        <v>Keep current</v>
      </c>
      <c r="J2469" s="16"/>
      <c r="K2469" t="str" s="15">
        <v/>
      </c>
      <c r="L2469" s="17">
        <f>IF(AC2469="Local catalog","",IF(AG2469="Yes",IF(ISNUMBER(E2469),E2469,""),IF(I2469="Keep current",IF(ISNUMBER(E2469),E2469,""),IF(AH2469&lt;&gt;"Yes","",IF(I2469="Approve proposed",F2469,IF(AND(I2469="Use my price",AND(ISNUMBER(J2469),J2469&gt;0)),J2469,""))))))</f>
        <v>7</v>
      </c>
      <c r="M2469" t="str" s="7">
        <f>IF(AND(AG2469="Yes",OR(I2469="Approve proposed",I2469="Use my price")),"CHECK: protected price kept current",IF(OR(I2469="Unreviewed",I2469=""),"Pending review",IF(I2469="Hold","On hold",IF(I2469="Keep current",IF(ISNUMBER(E2469),"Kept current","CHECK: no confirmed current price"),IF(AH2469&lt;&gt;"Yes","CHECK: source needs review",IF(AND(I2469="Use my price",NOT(AND(ISNUMBER(J2469),J2469&gt;0))),"CHECK: enter a price above zero",IF(NOT(OR(I2469="Approve proposed",I2469="Use my price")),"CHECK: choose a listed decision",IF(OR(NOT(ISNUMBER(L2469)),L2469&lt;=0,NOT(ISNUMBER(Y2469)),Y2469&lt;=0,X2469&gt;=1),"CHECK: price or base unavailable",IF(L2469/(Y2469*(1-X2469))-1&lt;0,"CHECK: price below local base","Ready")))))))))</f>
        <v>Kept current</v>
      </c>
      <c r="N2469" s="18">
        <v>7</v>
      </c>
      <c r="O2469" s="19">
        <v>0.4</v>
      </c>
      <c r="P2469" s="14">
        <v>0.4</v>
      </c>
      <c r="Q2469" s="20">
        <f>IF(AND(ISNUMBER(L2469),ISNUMBER(Y2469),Y2469&gt;0,X2469&lt;1),ROUND(L2469/(Y2469*(1-X2469))-1,4),"")</f>
        <v>0.4</v>
      </c>
      <c r="R2469" s="12">
        <v>0</v>
      </c>
      <c r="S2469" s="13">
        <f>IF(AND(ISNUMBER(E2469),E2469&gt;0,ISNUMBER(F2469)),R2469*(F2469/E2469-1)*(1-'Start Here'!$B$16),0)</f>
        <v>0</v>
      </c>
      <c r="T2469" s="17">
        <f>IF(AND(M2469="Ready",OR(I2469="Approve proposed",AND(I2469="Use my price",AND(ISNUMBER(J2469),J2469&gt;0))),ISNUMBER(L2469),E2469&gt;0),R2469*(L2469/E2469-1)*(1-'Start Here'!$B$16),0)</f>
        <v>0</v>
      </c>
      <c r="U2469" t="str" s="6">
        <v>SNAP: preserve existing selling price; Currently hidden; do not activate automatically</v>
      </c>
      <c r="V2469" t="str" s="21">
        <v>No</v>
      </c>
      <c r="W2469" t="str" s="21">
        <v>No</v>
      </c>
      <c r="X2469" s="22">
        <v>0</v>
      </c>
      <c r="Y2469" s="18">
        <v>5</v>
      </c>
      <c r="AB2469" t="str" s="6">
        <v>2026-10-01 10:41:27 UTC</v>
      </c>
      <c r="AC2469" t="str" s="6">
        <v>Local Line cache</v>
      </c>
      <c r="AD2469" s="23">
        <v>901488</v>
      </c>
      <c r="AE2469" s="23">
        <v>643774</v>
      </c>
      <c r="AF2469" t="str" s="23">
        <v>901488:643774:snap</v>
      </c>
      <c r="AG2469" t="str" s="23">
        <v>Yes</v>
      </c>
      <c r="AH2469" t="str" s="23">
        <v>Yes</v>
      </c>
      <c r="AI2469" s="18">
        <v>0</v>
      </c>
    </row>
    <row r="2470" ht="32" customHeight="1">
      <c r="A2470" t="str" s="7">
        <v>Organically Grown Company</v>
      </c>
      <c r="B2470" t="str" s="7">
        <v>Kaiware, Green Microgreens</v>
      </c>
      <c r="C2470" t="str" s="7">
        <v>2 oz ea</v>
      </c>
      <c r="D2470" t="str" s="7">
        <v>Herd Share Members</v>
      </c>
      <c r="E2470" s="12">
        <v>7.63</v>
      </c>
      <c r="F2470" s="13">
        <v>8.24</v>
      </c>
      <c r="G2470" s="13">
        <f>IF(AND(ISNUMBER(E2470),ISNUMBER(F2470)),F2470-E2470,"")</f>
        <v>0.61</v>
      </c>
      <c r="H2470" s="14">
        <f>IF(AND(ISNUMBER(E2470),E2470&gt;0,ISNUMBER(F2470)),F2470/E2470-1,"")</f>
        <v>0.07994757536041952</v>
      </c>
      <c r="I2470" t="str" s="15">
        <v>Unreviewed</v>
      </c>
      <c r="J2470" s="16"/>
      <c r="K2470" t="str" s="15">
        <v/>
      </c>
      <c r="L2470" s="17" t="str">
        <f>IF(AC2470="Local catalog","",IF(AG2470="Yes",IF(ISNUMBER(E2470),E2470,""),IF(I2470="Keep current",IF(ISNUMBER(E2470),E2470,""),IF(AH2470&lt;&gt;"Yes","",IF(I2470="Approve proposed",F2470,IF(AND(I2470="Use my price",AND(ISNUMBER(J2470),J2470&gt;0)),J2470,""))))))</f>
        <v/>
      </c>
      <c r="M2470" t="str" s="7">
        <f>IF(AND(AG2470="Yes",OR(I2470="Approve proposed",I2470="Use my price")),"CHECK: protected price kept current",IF(OR(I2470="Unreviewed",I2470=""),"Pending review",IF(I2470="Hold","On hold",IF(I2470="Keep current",IF(ISNUMBER(E2470),"Kept current","CHECK: no confirmed current price"),IF(AH2470&lt;&gt;"Yes","CHECK: source needs review",IF(AND(I2470="Use my price",NOT(AND(ISNUMBER(J2470),J2470&gt;0))),"CHECK: enter a price above zero",IF(NOT(OR(I2470="Approve proposed",I2470="Use my price")),"CHECK: choose a listed decision",IF(OR(NOT(ISNUMBER(L2470)),L2470&lt;=0,NOT(ISNUMBER(Y2470)),Y2470&lt;=0,X2470&gt;=1),"CHECK: price or base unavailable",IF(L2470/(Y2470*(1-X2470))-1&lt;0,"CHECK: price below local base","Ready")))))))))</f>
        <v>Pending review</v>
      </c>
      <c r="N2470" s="18">
        <v>7.63</v>
      </c>
      <c r="O2470" s="19">
        <v>0.4</v>
      </c>
      <c r="P2470" s="14">
        <v>0.5119</v>
      </c>
      <c r="Q2470" s="20" t="str">
        <f>IF(AND(ISNUMBER(L2470),ISNUMBER(Y2470),Y2470&gt;0,X2470&lt;1),ROUND(L2470/(Y2470*(1-X2470))-1,4),"")</f>
        <v/>
      </c>
      <c r="R2470" s="12">
        <v>267.04999999999995</v>
      </c>
      <c r="S2470" s="13">
        <f>IF(AND(ISNUMBER(E2470),E2470&gt;0,ISNUMBER(F2470)),R2470*(F2470/E2470-1)*(1-'Start Here'!$B$16),0)</f>
        <v>20.709500000000027</v>
      </c>
      <c r="T2470" s="17">
        <f>IF(AND(M2470="Ready",OR(I2470="Approve proposed",AND(I2470="Use my price",AND(ISNUMBER(J2470),J2470&gt;0))),ISNUMBER(L2470),E2470&gt;0),R2470*(L2470/E2470-1)*(1-'Start Here'!$B$16),0)</f>
        <v>0</v>
      </c>
      <c r="U2470" t="str" s="6">
        <v>Currently hidden; do not activate automatically</v>
      </c>
      <c r="V2470" t="str" s="21">
        <v>No</v>
      </c>
      <c r="W2470" t="str" s="21">
        <v>No</v>
      </c>
      <c r="X2470" s="22">
        <v>0</v>
      </c>
      <c r="Y2470" s="18">
        <v>5.45</v>
      </c>
      <c r="AB2470" t="str" s="6">
        <v>2026-10-01 10:41:27 UTC</v>
      </c>
      <c r="AC2470" t="str" s="6">
        <v>Local Line cache</v>
      </c>
      <c r="AD2470" s="23">
        <v>1133722</v>
      </c>
      <c r="AE2470" s="23">
        <v>969101</v>
      </c>
      <c r="AF2470" t="str" s="23">
        <v>1133722:969101:herdShare</v>
      </c>
      <c r="AG2470" t="str" s="23">
        <v>No</v>
      </c>
      <c r="AH2470" t="str" s="23">
        <v>Yes</v>
      </c>
      <c r="AI2470" s="18">
        <v>190.75</v>
      </c>
    </row>
    <row r="2471" ht="32" customHeight="1">
      <c r="A2471" t="str" s="7">
        <v>Organically Grown Company</v>
      </c>
      <c r="B2471" t="str" s="7">
        <v>Kaiware, Green Microgreens</v>
      </c>
      <c r="C2471" t="str" s="7">
        <v>2 oz ea</v>
      </c>
      <c r="D2471" t="str" s="7">
        <v>CSA Members</v>
      </c>
      <c r="G2471" s="13" t="str">
        <f>IF(AND(ISNUMBER(E2471),ISNUMBER(F2471)),F2471-E2471,"")</f>
        <v/>
      </c>
      <c r="H2471" s="14" t="str">
        <f>IF(AND(ISNUMBER(E2471),E2471&gt;0,ISNUMBER(F2471)),F2471/E2471-1,"")</f>
        <v/>
      </c>
      <c r="I2471" t="str" s="15">
        <v>Hold</v>
      </c>
      <c r="J2471" s="24"/>
      <c r="K2471" t="str" s="15">
        <v/>
      </c>
      <c r="L2471" s="17" t="str">
        <f>IF(AC2471="Local catalog","",IF(AG2471="Yes",IF(ISNUMBER(E2471),E2471,""),IF(I2471="Keep current",IF(ISNUMBER(E2471),E2471,""),IF(AH2471&lt;&gt;"Yes","",IF(I2471="Approve proposed",F2471,IF(AND(I2471="Use my price",AND(ISNUMBER(J2471),J2471&gt;0)),J2471,""))))))</f>
        <v/>
      </c>
      <c r="M2471" t="str" s="7">
        <f>IF(AND(AG2471="Yes",OR(I2471="Approve proposed",I2471="Use my price")),"CHECK: protected price kept current",IF(OR(I2471="Unreviewed",I2471=""),"Pending review",IF(I2471="Hold","On hold",IF(I2471="Keep current",IF(ISNUMBER(E2471),"Kept current","CHECK: no confirmed current price"),IF(AH2471&lt;&gt;"Yes","CHECK: source needs review",IF(AND(I2471="Use my price",NOT(AND(ISNUMBER(J2471),J2471&gt;0))),"CHECK: enter a price above zero",IF(NOT(OR(I2471="Approve proposed",I2471="Use my price")),"CHECK: choose a listed decision",IF(OR(NOT(ISNUMBER(L2471)),L2471&lt;=0,NOT(ISNUMBER(Y2471)),Y2471&lt;=0,X2471&gt;=1),"CHECK: price or base unavailable",IF(L2471/(Y2471*(1-X2471))-1&lt;0,"CHECK: price below local base","Ready")))))))))</f>
        <v>On hold</v>
      </c>
      <c r="N2471" s="18">
        <v>7.63</v>
      </c>
      <c r="O2471" s="19">
        <v>0.4</v>
      </c>
      <c r="Q2471" s="20" t="str">
        <f>IF(AND(ISNUMBER(L2471),ISNUMBER(Y2471),Y2471&gt;0,X2471&lt;1),ROUND(L2471/(Y2471*(1-X2471))-1,4),"")</f>
        <v/>
      </c>
      <c r="R2471" s="12">
        <v>0</v>
      </c>
      <c r="S2471" s="13">
        <f>IF(AND(ISNUMBER(E2471),E2471&gt;0,ISNUMBER(F2471)),R2471*(F2471/E2471-1)*(1-'Start Here'!$B$16),0)</f>
        <v>0</v>
      </c>
      <c r="T2471" s="17">
        <f>IF(AND(M2471="Ready",OR(I2471="Approve proposed",AND(I2471="Use my price",AND(ISNUMBER(J2471),J2471&gt;0))),ISNUMBER(L2471),E2471&gt;0),R2471*(L2471/E2471-1)*(1-'Start Here'!$B$16),0)</f>
        <v>0</v>
      </c>
      <c r="U2471" t="str" s="6">
        <v>No confirmed Local Line price/list; local calculation is reference only; Currently hidden; do not activate automatically</v>
      </c>
      <c r="V2471" t="str" s="21">
        <v>No</v>
      </c>
      <c r="W2471" t="str" s="21">
        <v>No</v>
      </c>
      <c r="X2471" s="22">
        <v>0</v>
      </c>
      <c r="Y2471" s="18">
        <v>5.45</v>
      </c>
      <c r="AB2471" t="str" s="6">
        <v/>
      </c>
      <c r="AC2471" t="str" s="6">
        <v>Local calculation only</v>
      </c>
      <c r="AD2471" s="23">
        <v>1133722</v>
      </c>
      <c r="AE2471" s="23">
        <v>969101</v>
      </c>
      <c r="AF2471" t="str" s="23">
        <v>1133722:969101:member</v>
      </c>
      <c r="AG2471" t="str" s="23">
        <v>No</v>
      </c>
      <c r="AH2471" t="str" s="23">
        <v>No</v>
      </c>
      <c r="AI2471" s="18">
        <v>0</v>
      </c>
    </row>
    <row r="2472" ht="32" customHeight="1">
      <c r="A2472" t="str" s="7">
        <v>Organically Grown Company</v>
      </c>
      <c r="B2472" t="str" s="7">
        <v>Kaiware, Green Microgreens</v>
      </c>
      <c r="C2472" t="str" s="7">
        <v>2 oz ea</v>
      </c>
      <c r="D2472" t="str" s="7">
        <v>Guest Basket</v>
      </c>
      <c r="E2472" s="12">
        <v>7.63</v>
      </c>
      <c r="F2472" s="13">
        <v>8.24</v>
      </c>
      <c r="G2472" s="13">
        <f>IF(AND(ISNUMBER(E2472),ISNUMBER(F2472)),F2472-E2472,"")</f>
        <v>0.61</v>
      </c>
      <c r="H2472" s="14">
        <f>IF(AND(ISNUMBER(E2472),E2472&gt;0,ISNUMBER(F2472)),F2472/E2472-1,"")</f>
        <v>0.07994757536041952</v>
      </c>
      <c r="I2472" t="str" s="15">
        <v>Unreviewed</v>
      </c>
      <c r="J2472" s="16"/>
      <c r="K2472" t="str" s="15">
        <v/>
      </c>
      <c r="L2472" s="17" t="str">
        <f>IF(AC2472="Local catalog","",IF(AG2472="Yes",IF(ISNUMBER(E2472),E2472,""),IF(I2472="Keep current",IF(ISNUMBER(E2472),E2472,""),IF(AH2472&lt;&gt;"Yes","",IF(I2472="Approve proposed",F2472,IF(AND(I2472="Use my price",AND(ISNUMBER(J2472),J2472&gt;0)),J2472,""))))))</f>
        <v/>
      </c>
      <c r="M2472" t="str" s="7">
        <f>IF(AND(AG2472="Yes",OR(I2472="Approve proposed",I2472="Use my price")),"CHECK: protected price kept current",IF(OR(I2472="Unreviewed",I2472=""),"Pending review",IF(I2472="Hold","On hold",IF(I2472="Keep current",IF(ISNUMBER(E2472),"Kept current","CHECK: no confirmed current price"),IF(AH2472&lt;&gt;"Yes","CHECK: source needs review",IF(AND(I2472="Use my price",NOT(AND(ISNUMBER(J2472),J2472&gt;0))),"CHECK: enter a price above zero",IF(NOT(OR(I2472="Approve proposed",I2472="Use my price")),"CHECK: choose a listed decision",IF(OR(NOT(ISNUMBER(L2472)),L2472&lt;=0,NOT(ISNUMBER(Y2472)),Y2472&lt;=0,X2472&gt;=1),"CHECK: price or base unavailable",IF(L2472/(Y2472*(1-X2472))-1&lt;0,"CHECK: price below local base","Ready")))))))))</f>
        <v>Pending review</v>
      </c>
      <c r="N2472" s="18">
        <v>7.63</v>
      </c>
      <c r="O2472" s="19">
        <v>0.4</v>
      </c>
      <c r="P2472" s="14">
        <v>0.5119</v>
      </c>
      <c r="Q2472" s="20" t="str">
        <f>IF(AND(ISNUMBER(L2472),ISNUMBER(Y2472),Y2472&gt;0,X2472&lt;1),ROUND(L2472/(Y2472*(1-X2472))-1,4),"")</f>
        <v/>
      </c>
      <c r="R2472" s="12">
        <v>7.63</v>
      </c>
      <c r="S2472" s="13">
        <f>IF(AND(ISNUMBER(E2472),E2472&gt;0,ISNUMBER(F2472)),R2472*(F2472/E2472-1)*(1-'Start Here'!$B$16),0)</f>
        <v>0.5917000000000009</v>
      </c>
      <c r="T2472" s="17">
        <f>IF(AND(M2472="Ready",OR(I2472="Approve proposed",AND(I2472="Use my price",AND(ISNUMBER(J2472),J2472&gt;0))),ISNUMBER(L2472),E2472&gt;0),R2472*(L2472/E2472-1)*(1-'Start Here'!$B$16),0)</f>
        <v>0</v>
      </c>
      <c r="U2472" t="str" s="6">
        <v>Currently hidden; do not activate automatically</v>
      </c>
      <c r="V2472" t="str" s="21">
        <v>No</v>
      </c>
      <c r="W2472" t="str" s="21">
        <v>No</v>
      </c>
      <c r="X2472" s="22">
        <v>0</v>
      </c>
      <c r="Y2472" s="18">
        <v>5.45</v>
      </c>
      <c r="AB2472" t="str" s="6">
        <v>2026-10-01 10:41:27 UTC</v>
      </c>
      <c r="AC2472" t="str" s="6">
        <v>Local Line cache</v>
      </c>
      <c r="AD2472" s="23">
        <v>1133722</v>
      </c>
      <c r="AE2472" s="23">
        <v>969101</v>
      </c>
      <c r="AF2472" t="str" s="23">
        <v>1133722:969101:guest</v>
      </c>
      <c r="AG2472" t="str" s="23">
        <v>No</v>
      </c>
      <c r="AH2472" t="str" s="23">
        <v>Yes</v>
      </c>
      <c r="AI2472" s="18">
        <v>5.45</v>
      </c>
    </row>
    <row r="2473" ht="32" customHeight="1">
      <c r="A2473" t="str" s="7">
        <v>Organically Grown Company</v>
      </c>
      <c r="B2473" t="str" s="7">
        <v>Kaiware, Green Microgreens</v>
      </c>
      <c r="C2473" t="str" s="7">
        <v>2 oz ea</v>
      </c>
      <c r="D2473" t="str" s="7">
        <v>SNAP</v>
      </c>
      <c r="E2473" s="12">
        <v>7.63</v>
      </c>
      <c r="F2473" s="13">
        <v>7.63</v>
      </c>
      <c r="G2473" s="13">
        <f>IF(AND(ISNUMBER(E2473),ISNUMBER(F2473)),F2473-E2473,"")</f>
        <v>0</v>
      </c>
      <c r="H2473" s="14">
        <f>IF(AND(ISNUMBER(E2473),E2473&gt;0,ISNUMBER(F2473)),F2473/E2473-1,"")</f>
        <v>0</v>
      </c>
      <c r="I2473" t="str" s="15">
        <v>Keep current</v>
      </c>
      <c r="J2473" s="16"/>
      <c r="K2473" t="str" s="15">
        <v/>
      </c>
      <c r="L2473" s="17">
        <f>IF(AC2473="Local catalog","",IF(AG2473="Yes",IF(ISNUMBER(E2473),E2473,""),IF(I2473="Keep current",IF(ISNUMBER(E2473),E2473,""),IF(AH2473&lt;&gt;"Yes","",IF(I2473="Approve proposed",F2473,IF(AND(I2473="Use my price",AND(ISNUMBER(J2473),J2473&gt;0)),J2473,""))))))</f>
        <v>7.63</v>
      </c>
      <c r="M2473" t="str" s="7">
        <f>IF(AND(AG2473="Yes",OR(I2473="Approve proposed",I2473="Use my price")),"CHECK: protected price kept current",IF(OR(I2473="Unreviewed",I2473=""),"Pending review",IF(I2473="Hold","On hold",IF(I2473="Keep current",IF(ISNUMBER(E2473),"Kept current","CHECK: no confirmed current price"),IF(AH2473&lt;&gt;"Yes","CHECK: source needs review",IF(AND(I2473="Use my price",NOT(AND(ISNUMBER(J2473),J2473&gt;0))),"CHECK: enter a price above zero",IF(NOT(OR(I2473="Approve proposed",I2473="Use my price")),"CHECK: choose a listed decision",IF(OR(NOT(ISNUMBER(L2473)),L2473&lt;=0,NOT(ISNUMBER(Y2473)),Y2473&lt;=0,X2473&gt;=1),"CHECK: price or base unavailable",IF(L2473/(Y2473*(1-X2473))-1&lt;0,"CHECK: price below local base","Ready")))))))))</f>
        <v>Kept current</v>
      </c>
      <c r="N2473" s="18">
        <v>7.63</v>
      </c>
      <c r="O2473" s="19">
        <v>0.4</v>
      </c>
      <c r="P2473" s="14">
        <v>0.4</v>
      </c>
      <c r="Q2473" s="20">
        <f>IF(AND(ISNUMBER(L2473),ISNUMBER(Y2473),Y2473&gt;0,X2473&lt;1),ROUND(L2473/(Y2473*(1-X2473))-1,4),"")</f>
        <v>0.4</v>
      </c>
      <c r="R2473" s="12">
        <v>0</v>
      </c>
      <c r="S2473" s="13">
        <f>IF(AND(ISNUMBER(E2473),E2473&gt;0,ISNUMBER(F2473)),R2473*(F2473/E2473-1)*(1-'Start Here'!$B$16),0)</f>
        <v>0</v>
      </c>
      <c r="T2473" s="17">
        <f>IF(AND(M2473="Ready",OR(I2473="Approve proposed",AND(I2473="Use my price",AND(ISNUMBER(J2473),J2473&gt;0))),ISNUMBER(L2473),E2473&gt;0),R2473*(L2473/E2473-1)*(1-'Start Here'!$B$16),0)</f>
        <v>0</v>
      </c>
      <c r="U2473" t="str" s="6">
        <v>SNAP: preserve existing selling price; Currently hidden; do not activate automatically</v>
      </c>
      <c r="V2473" t="str" s="21">
        <v>No</v>
      </c>
      <c r="W2473" t="str" s="21">
        <v>No</v>
      </c>
      <c r="X2473" s="22">
        <v>0</v>
      </c>
      <c r="Y2473" s="18">
        <v>5.45</v>
      </c>
      <c r="AB2473" t="str" s="6">
        <v>2026-10-01 10:41:27 UTC</v>
      </c>
      <c r="AC2473" t="str" s="6">
        <v>Local Line cache</v>
      </c>
      <c r="AD2473" s="23">
        <v>1133722</v>
      </c>
      <c r="AE2473" s="23">
        <v>969101</v>
      </c>
      <c r="AF2473" t="str" s="23">
        <v>1133722:969101:snap</v>
      </c>
      <c r="AG2473" t="str" s="23">
        <v>Yes</v>
      </c>
      <c r="AH2473" t="str" s="23">
        <v>Yes</v>
      </c>
      <c r="AI2473" s="18">
        <v>0</v>
      </c>
    </row>
    <row r="2474" ht="32" customHeight="1">
      <c r="A2474" t="str" s="7">
        <v>Organically Grown Company</v>
      </c>
      <c r="B2474" t="str" s="7">
        <v>Kaiware, Purple Microgreens</v>
      </c>
      <c r="C2474" t="str" s="7">
        <v>2 oz ea</v>
      </c>
      <c r="D2474" t="str" s="7">
        <v>Herd Share Members</v>
      </c>
      <c r="E2474" s="12">
        <v>7.63</v>
      </c>
      <c r="F2474" s="13">
        <v>8.24</v>
      </c>
      <c r="G2474" s="13">
        <f>IF(AND(ISNUMBER(E2474),ISNUMBER(F2474)),F2474-E2474,"")</f>
        <v>0.61</v>
      </c>
      <c r="H2474" s="14">
        <f>IF(AND(ISNUMBER(E2474),E2474&gt;0,ISNUMBER(F2474)),F2474/E2474-1,"")</f>
        <v>0.07994757536041952</v>
      </c>
      <c r="I2474" t="str" s="15">
        <v>Unreviewed</v>
      </c>
      <c r="J2474" s="16"/>
      <c r="K2474" t="str" s="15">
        <v/>
      </c>
      <c r="L2474" s="17" t="str">
        <f>IF(AC2474="Local catalog","",IF(AG2474="Yes",IF(ISNUMBER(E2474),E2474,""),IF(I2474="Keep current",IF(ISNUMBER(E2474),E2474,""),IF(AH2474&lt;&gt;"Yes","",IF(I2474="Approve proposed",F2474,IF(AND(I2474="Use my price",AND(ISNUMBER(J2474),J2474&gt;0)),J2474,""))))))</f>
        <v/>
      </c>
      <c r="M2474" t="str" s="7">
        <f>IF(AND(AG2474="Yes",OR(I2474="Approve proposed",I2474="Use my price")),"CHECK: protected price kept current",IF(OR(I2474="Unreviewed",I2474=""),"Pending review",IF(I2474="Hold","On hold",IF(I2474="Keep current",IF(ISNUMBER(E2474),"Kept current","CHECK: no confirmed current price"),IF(AH2474&lt;&gt;"Yes","CHECK: source needs review",IF(AND(I2474="Use my price",NOT(AND(ISNUMBER(J2474),J2474&gt;0))),"CHECK: enter a price above zero",IF(NOT(OR(I2474="Approve proposed",I2474="Use my price")),"CHECK: choose a listed decision",IF(OR(NOT(ISNUMBER(L2474)),L2474&lt;=0,NOT(ISNUMBER(Y2474)),Y2474&lt;=0,X2474&gt;=1),"CHECK: price or base unavailable",IF(L2474/(Y2474*(1-X2474))-1&lt;0,"CHECK: price below local base","Ready")))))))))</f>
        <v>Pending review</v>
      </c>
      <c r="N2474" s="18">
        <v>7.63</v>
      </c>
      <c r="O2474" s="19">
        <v>0.4</v>
      </c>
      <c r="P2474" s="14">
        <v>0.5119</v>
      </c>
      <c r="Q2474" s="20" t="str">
        <f>IF(AND(ISNUMBER(L2474),ISNUMBER(Y2474),Y2474&gt;0,X2474&lt;1),ROUND(L2474/(Y2474*(1-X2474))-1,4),"")</f>
        <v/>
      </c>
      <c r="R2474" s="12">
        <v>274.68</v>
      </c>
      <c r="S2474" s="13">
        <f>IF(AND(ISNUMBER(E2474),E2474&gt;0,ISNUMBER(F2474)),R2474*(F2474/E2474-1)*(1-'Start Here'!$B$16),0)</f>
        <v>21.30120000000003</v>
      </c>
      <c r="T2474" s="17">
        <f>IF(AND(M2474="Ready",OR(I2474="Approve proposed",AND(I2474="Use my price",AND(ISNUMBER(J2474),J2474&gt;0))),ISNUMBER(L2474),E2474&gt;0),R2474*(L2474/E2474-1)*(1-'Start Here'!$B$16),0)</f>
        <v>0</v>
      </c>
      <c r="U2474" t="str" s="6">
        <v>Currently hidden; do not activate automatically</v>
      </c>
      <c r="V2474" t="str" s="21">
        <v>No</v>
      </c>
      <c r="W2474" t="str" s="21">
        <v>No</v>
      </c>
      <c r="X2474" s="22">
        <v>0</v>
      </c>
      <c r="Y2474" s="18">
        <v>5.45</v>
      </c>
      <c r="AB2474" t="str" s="6">
        <v>2026-10-01 10:41:27 UTC</v>
      </c>
      <c r="AC2474" t="str" s="6">
        <v>Local Line cache</v>
      </c>
      <c r="AD2474" s="23">
        <v>1133723</v>
      </c>
      <c r="AE2474" s="23">
        <v>969102</v>
      </c>
      <c r="AF2474" t="str" s="23">
        <v>1133723:969102:herdShare</v>
      </c>
      <c r="AG2474" t="str" s="23">
        <v>No</v>
      </c>
      <c r="AH2474" t="str" s="23">
        <v>Yes</v>
      </c>
      <c r="AI2474" s="18">
        <v>196.20000000000002</v>
      </c>
    </row>
    <row r="2475" ht="32" customHeight="1">
      <c r="A2475" t="str" s="7">
        <v>Organically Grown Company</v>
      </c>
      <c r="B2475" t="str" s="7">
        <v>Kaiware, Purple Microgreens</v>
      </c>
      <c r="C2475" t="str" s="7">
        <v>2 oz ea</v>
      </c>
      <c r="D2475" t="str" s="7">
        <v>CSA Members</v>
      </c>
      <c r="G2475" s="13" t="str">
        <f>IF(AND(ISNUMBER(E2475),ISNUMBER(F2475)),F2475-E2475,"")</f>
        <v/>
      </c>
      <c r="H2475" s="14" t="str">
        <f>IF(AND(ISNUMBER(E2475),E2475&gt;0,ISNUMBER(F2475)),F2475/E2475-1,"")</f>
        <v/>
      </c>
      <c r="I2475" t="str" s="15">
        <v>Hold</v>
      </c>
      <c r="J2475" s="24"/>
      <c r="K2475" t="str" s="15">
        <v/>
      </c>
      <c r="L2475" s="17" t="str">
        <f>IF(AC2475="Local catalog","",IF(AG2475="Yes",IF(ISNUMBER(E2475),E2475,""),IF(I2475="Keep current",IF(ISNUMBER(E2475),E2475,""),IF(AH2475&lt;&gt;"Yes","",IF(I2475="Approve proposed",F2475,IF(AND(I2475="Use my price",AND(ISNUMBER(J2475),J2475&gt;0)),J2475,""))))))</f>
        <v/>
      </c>
      <c r="M2475" t="str" s="7">
        <f>IF(AND(AG2475="Yes",OR(I2475="Approve proposed",I2475="Use my price")),"CHECK: protected price kept current",IF(OR(I2475="Unreviewed",I2475=""),"Pending review",IF(I2475="Hold","On hold",IF(I2475="Keep current",IF(ISNUMBER(E2475),"Kept current","CHECK: no confirmed current price"),IF(AH2475&lt;&gt;"Yes","CHECK: source needs review",IF(AND(I2475="Use my price",NOT(AND(ISNUMBER(J2475),J2475&gt;0))),"CHECK: enter a price above zero",IF(NOT(OR(I2475="Approve proposed",I2475="Use my price")),"CHECK: choose a listed decision",IF(OR(NOT(ISNUMBER(L2475)),L2475&lt;=0,NOT(ISNUMBER(Y2475)),Y2475&lt;=0,X2475&gt;=1),"CHECK: price or base unavailable",IF(L2475/(Y2475*(1-X2475))-1&lt;0,"CHECK: price below local base","Ready")))))))))</f>
        <v>On hold</v>
      </c>
      <c r="N2475" s="18">
        <v>7.63</v>
      </c>
      <c r="O2475" s="19">
        <v>0.4</v>
      </c>
      <c r="Q2475" s="20" t="str">
        <f>IF(AND(ISNUMBER(L2475),ISNUMBER(Y2475),Y2475&gt;0,X2475&lt;1),ROUND(L2475/(Y2475*(1-X2475))-1,4),"")</f>
        <v/>
      </c>
      <c r="R2475" s="12">
        <v>0</v>
      </c>
      <c r="S2475" s="13">
        <f>IF(AND(ISNUMBER(E2475),E2475&gt;0,ISNUMBER(F2475)),R2475*(F2475/E2475-1)*(1-'Start Here'!$B$16),0)</f>
        <v>0</v>
      </c>
      <c r="T2475" s="17">
        <f>IF(AND(M2475="Ready",OR(I2475="Approve proposed",AND(I2475="Use my price",AND(ISNUMBER(J2475),J2475&gt;0))),ISNUMBER(L2475),E2475&gt;0),R2475*(L2475/E2475-1)*(1-'Start Here'!$B$16),0)</f>
        <v>0</v>
      </c>
      <c r="U2475" t="str" s="6">
        <v>No confirmed Local Line price/list; local calculation is reference only; Currently hidden; do not activate automatically</v>
      </c>
      <c r="V2475" t="str" s="21">
        <v>No</v>
      </c>
      <c r="W2475" t="str" s="21">
        <v>No</v>
      </c>
      <c r="X2475" s="22">
        <v>0</v>
      </c>
      <c r="Y2475" s="18">
        <v>5.45</v>
      </c>
      <c r="AB2475" t="str" s="6">
        <v/>
      </c>
      <c r="AC2475" t="str" s="6">
        <v>Local calculation only</v>
      </c>
      <c r="AD2475" s="23">
        <v>1133723</v>
      </c>
      <c r="AE2475" s="23">
        <v>969102</v>
      </c>
      <c r="AF2475" t="str" s="23">
        <v>1133723:969102:member</v>
      </c>
      <c r="AG2475" t="str" s="23">
        <v>No</v>
      </c>
      <c r="AH2475" t="str" s="23">
        <v>No</v>
      </c>
      <c r="AI2475" s="18">
        <v>0</v>
      </c>
    </row>
    <row r="2476" ht="32" customHeight="1">
      <c r="A2476" t="str" s="7">
        <v>Organically Grown Company</v>
      </c>
      <c r="B2476" t="str" s="7">
        <v>Kaiware, Purple Microgreens</v>
      </c>
      <c r="C2476" t="str" s="7">
        <v>2 oz ea</v>
      </c>
      <c r="D2476" t="str" s="7">
        <v>Guest Basket</v>
      </c>
      <c r="E2476" s="12">
        <v>7.63</v>
      </c>
      <c r="F2476" s="13">
        <v>8.24</v>
      </c>
      <c r="G2476" s="13">
        <f>IF(AND(ISNUMBER(E2476),ISNUMBER(F2476)),F2476-E2476,"")</f>
        <v>0.61</v>
      </c>
      <c r="H2476" s="14">
        <f>IF(AND(ISNUMBER(E2476),E2476&gt;0,ISNUMBER(F2476)),F2476/E2476-1,"")</f>
        <v>0.07994757536041952</v>
      </c>
      <c r="I2476" t="str" s="15">
        <v>Unreviewed</v>
      </c>
      <c r="J2476" s="16"/>
      <c r="K2476" t="str" s="15">
        <v/>
      </c>
      <c r="L2476" s="17" t="str">
        <f>IF(AC2476="Local catalog","",IF(AG2476="Yes",IF(ISNUMBER(E2476),E2476,""),IF(I2476="Keep current",IF(ISNUMBER(E2476),E2476,""),IF(AH2476&lt;&gt;"Yes","",IF(I2476="Approve proposed",F2476,IF(AND(I2476="Use my price",AND(ISNUMBER(J2476),J2476&gt;0)),J2476,""))))))</f>
        <v/>
      </c>
      <c r="M2476" t="str" s="7">
        <f>IF(AND(AG2476="Yes",OR(I2476="Approve proposed",I2476="Use my price")),"CHECK: protected price kept current",IF(OR(I2476="Unreviewed",I2476=""),"Pending review",IF(I2476="Hold","On hold",IF(I2476="Keep current",IF(ISNUMBER(E2476),"Kept current","CHECK: no confirmed current price"),IF(AH2476&lt;&gt;"Yes","CHECK: source needs review",IF(AND(I2476="Use my price",NOT(AND(ISNUMBER(J2476),J2476&gt;0))),"CHECK: enter a price above zero",IF(NOT(OR(I2476="Approve proposed",I2476="Use my price")),"CHECK: choose a listed decision",IF(OR(NOT(ISNUMBER(L2476)),L2476&lt;=0,NOT(ISNUMBER(Y2476)),Y2476&lt;=0,X2476&gt;=1),"CHECK: price or base unavailable",IF(L2476/(Y2476*(1-X2476))-1&lt;0,"CHECK: price below local base","Ready")))))))))</f>
        <v>Pending review</v>
      </c>
      <c r="N2476" s="18">
        <v>7.63</v>
      </c>
      <c r="O2476" s="19">
        <v>0.4</v>
      </c>
      <c r="P2476" s="14">
        <v>0.5119</v>
      </c>
      <c r="Q2476" s="20" t="str">
        <f>IF(AND(ISNUMBER(L2476),ISNUMBER(Y2476),Y2476&gt;0,X2476&lt;1),ROUND(L2476/(Y2476*(1-X2476))-1,4),"")</f>
        <v/>
      </c>
      <c r="R2476" s="12">
        <v>15.26</v>
      </c>
      <c r="S2476" s="13">
        <f>IF(AND(ISNUMBER(E2476),E2476&gt;0,ISNUMBER(F2476)),R2476*(F2476/E2476-1)*(1-'Start Here'!$B$16),0)</f>
        <v>1.1834000000000018</v>
      </c>
      <c r="T2476" s="17">
        <f>IF(AND(M2476="Ready",OR(I2476="Approve proposed",AND(I2476="Use my price",AND(ISNUMBER(J2476),J2476&gt;0))),ISNUMBER(L2476),E2476&gt;0),R2476*(L2476/E2476-1)*(1-'Start Here'!$B$16),0)</f>
        <v>0</v>
      </c>
      <c r="U2476" t="str" s="6">
        <v>Currently hidden; do not activate automatically</v>
      </c>
      <c r="V2476" t="str" s="21">
        <v>No</v>
      </c>
      <c r="W2476" t="str" s="21">
        <v>No</v>
      </c>
      <c r="X2476" s="22">
        <v>0</v>
      </c>
      <c r="Y2476" s="18">
        <v>5.45</v>
      </c>
      <c r="AB2476" t="str" s="6">
        <v>2026-10-01 10:41:27 UTC</v>
      </c>
      <c r="AC2476" t="str" s="6">
        <v>Local Line cache</v>
      </c>
      <c r="AD2476" s="23">
        <v>1133723</v>
      </c>
      <c r="AE2476" s="23">
        <v>969102</v>
      </c>
      <c r="AF2476" t="str" s="23">
        <v>1133723:969102:guest</v>
      </c>
      <c r="AG2476" t="str" s="23">
        <v>No</v>
      </c>
      <c r="AH2476" t="str" s="23">
        <v>Yes</v>
      </c>
      <c r="AI2476" s="18">
        <v>10.9</v>
      </c>
    </row>
    <row r="2477" ht="32" customHeight="1">
      <c r="A2477" t="str" s="7">
        <v>Organically Grown Company</v>
      </c>
      <c r="B2477" t="str" s="7">
        <v>Kaiware, Purple Microgreens</v>
      </c>
      <c r="C2477" t="str" s="7">
        <v>2 oz ea</v>
      </c>
      <c r="D2477" t="str" s="7">
        <v>SNAP</v>
      </c>
      <c r="E2477" s="12">
        <v>7.63</v>
      </c>
      <c r="F2477" s="13">
        <v>7.63</v>
      </c>
      <c r="G2477" s="13">
        <f>IF(AND(ISNUMBER(E2477),ISNUMBER(F2477)),F2477-E2477,"")</f>
        <v>0</v>
      </c>
      <c r="H2477" s="14">
        <f>IF(AND(ISNUMBER(E2477),E2477&gt;0,ISNUMBER(F2477)),F2477/E2477-1,"")</f>
        <v>0</v>
      </c>
      <c r="I2477" t="str" s="15">
        <v>Keep current</v>
      </c>
      <c r="J2477" s="16"/>
      <c r="K2477" t="str" s="15">
        <v/>
      </c>
      <c r="L2477" s="17">
        <f>IF(AC2477="Local catalog","",IF(AG2477="Yes",IF(ISNUMBER(E2477),E2477,""),IF(I2477="Keep current",IF(ISNUMBER(E2477),E2477,""),IF(AH2477&lt;&gt;"Yes","",IF(I2477="Approve proposed",F2477,IF(AND(I2477="Use my price",AND(ISNUMBER(J2477),J2477&gt;0)),J2477,""))))))</f>
        <v>7.63</v>
      </c>
      <c r="M2477" t="str" s="7">
        <f>IF(AND(AG2477="Yes",OR(I2477="Approve proposed",I2477="Use my price")),"CHECK: protected price kept current",IF(OR(I2477="Unreviewed",I2477=""),"Pending review",IF(I2477="Hold","On hold",IF(I2477="Keep current",IF(ISNUMBER(E2477),"Kept current","CHECK: no confirmed current price"),IF(AH2477&lt;&gt;"Yes","CHECK: source needs review",IF(AND(I2477="Use my price",NOT(AND(ISNUMBER(J2477),J2477&gt;0))),"CHECK: enter a price above zero",IF(NOT(OR(I2477="Approve proposed",I2477="Use my price")),"CHECK: choose a listed decision",IF(OR(NOT(ISNUMBER(L2477)),L2477&lt;=0,NOT(ISNUMBER(Y2477)),Y2477&lt;=0,X2477&gt;=1),"CHECK: price or base unavailable",IF(L2477/(Y2477*(1-X2477))-1&lt;0,"CHECK: price below local base","Ready")))))))))</f>
        <v>Kept current</v>
      </c>
      <c r="N2477" s="18">
        <v>7.63</v>
      </c>
      <c r="O2477" s="19">
        <v>0.4</v>
      </c>
      <c r="P2477" s="14">
        <v>0.4</v>
      </c>
      <c r="Q2477" s="20">
        <f>IF(AND(ISNUMBER(L2477),ISNUMBER(Y2477),Y2477&gt;0,X2477&lt;1),ROUND(L2477/(Y2477*(1-X2477))-1,4),"")</f>
        <v>0.4</v>
      </c>
      <c r="R2477" s="12">
        <v>0</v>
      </c>
      <c r="S2477" s="13">
        <f>IF(AND(ISNUMBER(E2477),E2477&gt;0,ISNUMBER(F2477)),R2477*(F2477/E2477-1)*(1-'Start Here'!$B$16),0)</f>
        <v>0</v>
      </c>
      <c r="T2477" s="17">
        <f>IF(AND(M2477="Ready",OR(I2477="Approve proposed",AND(I2477="Use my price",AND(ISNUMBER(J2477),J2477&gt;0))),ISNUMBER(L2477),E2477&gt;0),R2477*(L2477/E2477-1)*(1-'Start Here'!$B$16),0)</f>
        <v>0</v>
      </c>
      <c r="U2477" t="str" s="6">
        <v>SNAP: preserve existing selling price; Currently hidden; do not activate automatically</v>
      </c>
      <c r="V2477" t="str" s="21">
        <v>No</v>
      </c>
      <c r="W2477" t="str" s="21">
        <v>No</v>
      </c>
      <c r="X2477" s="22">
        <v>0</v>
      </c>
      <c r="Y2477" s="18">
        <v>5.45</v>
      </c>
      <c r="AB2477" t="str" s="6">
        <v>2026-10-01 10:41:27 UTC</v>
      </c>
      <c r="AC2477" t="str" s="6">
        <v>Local Line cache</v>
      </c>
      <c r="AD2477" s="23">
        <v>1133723</v>
      </c>
      <c r="AE2477" s="23">
        <v>969102</v>
      </c>
      <c r="AF2477" t="str" s="23">
        <v>1133723:969102:snap</v>
      </c>
      <c r="AG2477" t="str" s="23">
        <v>Yes</v>
      </c>
      <c r="AH2477" t="str" s="23">
        <v>Yes</v>
      </c>
      <c r="AI2477" s="18">
        <v>0</v>
      </c>
    </row>
    <row r="2478" ht="32" customHeight="1">
      <c r="A2478" t="str" s="7">
        <v>Organically Grown Company</v>
      </c>
      <c r="B2478" t="str" s="7">
        <v>Leeks</v>
      </c>
      <c r="C2478" t="str" s="7">
        <v>1 ct.</v>
      </c>
      <c r="D2478" t="str" s="7">
        <v>Herd Share Members</v>
      </c>
      <c r="E2478" s="12">
        <v>2.8</v>
      </c>
      <c r="F2478" s="13">
        <v>3.02</v>
      </c>
      <c r="G2478" s="13">
        <f>IF(AND(ISNUMBER(E2478),ISNUMBER(F2478)),F2478-E2478,"")</f>
        <v>0.22</v>
      </c>
      <c r="H2478" s="14">
        <f>IF(AND(ISNUMBER(E2478),E2478&gt;0,ISNUMBER(F2478)),F2478/E2478-1,"")</f>
        <v>0.07857142857142874</v>
      </c>
      <c r="I2478" t="str" s="15">
        <v>Unreviewed</v>
      </c>
      <c r="J2478" s="16"/>
      <c r="K2478" t="str" s="15">
        <v/>
      </c>
      <c r="L2478" s="17" t="str">
        <f>IF(AC2478="Local catalog","",IF(AG2478="Yes",IF(ISNUMBER(E2478),E2478,""),IF(I2478="Keep current",IF(ISNUMBER(E2478),E2478,""),IF(AH2478&lt;&gt;"Yes","",IF(I2478="Approve proposed",F2478,IF(AND(I2478="Use my price",AND(ISNUMBER(J2478),J2478&gt;0)),J2478,""))))))</f>
        <v/>
      </c>
      <c r="M2478" t="str" s="7">
        <f>IF(AND(AG2478="Yes",OR(I2478="Approve proposed",I2478="Use my price")),"CHECK: protected price kept current",IF(OR(I2478="Unreviewed",I2478=""),"Pending review",IF(I2478="Hold","On hold",IF(I2478="Keep current",IF(ISNUMBER(E2478),"Kept current","CHECK: no confirmed current price"),IF(AH2478&lt;&gt;"Yes","CHECK: source needs review",IF(AND(I2478="Use my price",NOT(AND(ISNUMBER(J2478),J2478&gt;0))),"CHECK: enter a price above zero",IF(NOT(OR(I2478="Approve proposed",I2478="Use my price")),"CHECK: choose a listed decision",IF(OR(NOT(ISNUMBER(L2478)),L2478&lt;=0,NOT(ISNUMBER(Y2478)),Y2478&lt;=0,X2478&gt;=1),"CHECK: price or base unavailable",IF(L2478/(Y2478*(1-X2478))-1&lt;0,"CHECK: price below local base","Ready")))))))))</f>
        <v>Pending review</v>
      </c>
      <c r="N2478" s="18">
        <v>2.8</v>
      </c>
      <c r="O2478" s="19">
        <v>0.4</v>
      </c>
      <c r="P2478" s="14">
        <v>0.51</v>
      </c>
      <c r="Q2478" s="20" t="str">
        <f>IF(AND(ISNUMBER(L2478),ISNUMBER(Y2478),Y2478&gt;0,X2478&lt;1),ROUND(L2478/(Y2478*(1-X2478))-1,4),"")</f>
        <v/>
      </c>
      <c r="R2478" s="12">
        <v>0</v>
      </c>
      <c r="S2478" s="13">
        <f>IF(AND(ISNUMBER(E2478),E2478&gt;0,ISNUMBER(F2478)),R2478*(F2478/E2478-1)*(1-'Start Here'!$B$16),0)</f>
        <v>0</v>
      </c>
      <c r="T2478" s="17">
        <f>IF(AND(M2478="Ready",OR(I2478="Approve proposed",AND(I2478="Use my price",AND(ISNUMBER(J2478),J2478&gt;0))),ISNUMBER(L2478),E2478&gt;0),R2478*(L2478/E2478-1)*(1-'Start Here'!$B$16),0)</f>
        <v>0</v>
      </c>
      <c r="U2478" t="str" s="6">
        <v>Currently hidden; do not activate automatically</v>
      </c>
      <c r="V2478" t="str" s="21">
        <v>No</v>
      </c>
      <c r="W2478" t="str" s="21">
        <v>No</v>
      </c>
      <c r="X2478" s="22">
        <v>0</v>
      </c>
      <c r="Y2478" s="18">
        <v>2</v>
      </c>
      <c r="AB2478" t="str" s="6">
        <v>2026-10-01 10:41:27 UTC</v>
      </c>
      <c r="AC2478" t="str" s="6">
        <v>Local Line cache</v>
      </c>
      <c r="AD2478" s="23">
        <v>1017922</v>
      </c>
      <c r="AE2478" s="23">
        <v>803319</v>
      </c>
      <c r="AF2478" t="str" s="23">
        <v>1017922:803319:herdShare</v>
      </c>
      <c r="AG2478" t="str" s="23">
        <v>No</v>
      </c>
      <c r="AH2478" t="str" s="23">
        <v>Yes</v>
      </c>
      <c r="AI2478" s="18">
        <v>0</v>
      </c>
    </row>
    <row r="2479" ht="32" customHeight="1">
      <c r="A2479" t="str" s="7">
        <v>Organically Grown Company</v>
      </c>
      <c r="B2479" t="str" s="7">
        <v>Leeks</v>
      </c>
      <c r="C2479" t="str" s="7">
        <v>1 ct.</v>
      </c>
      <c r="D2479" t="str" s="7">
        <v>CSA Members</v>
      </c>
      <c r="E2479" s="12">
        <v>2.8</v>
      </c>
      <c r="F2479" s="13">
        <v>3.02</v>
      </c>
      <c r="G2479" s="13">
        <f>IF(AND(ISNUMBER(E2479),ISNUMBER(F2479)),F2479-E2479,"")</f>
        <v>0.22</v>
      </c>
      <c r="H2479" s="14">
        <f>IF(AND(ISNUMBER(E2479),E2479&gt;0,ISNUMBER(F2479)),F2479/E2479-1,"")</f>
        <v>0.07857142857142874</v>
      </c>
      <c r="I2479" t="str" s="15">
        <v>Unreviewed</v>
      </c>
      <c r="J2479" s="16"/>
      <c r="K2479" t="str" s="15">
        <v/>
      </c>
      <c r="L2479" s="17" t="str">
        <f>IF(AC2479="Local catalog","",IF(AG2479="Yes",IF(ISNUMBER(E2479),E2479,""),IF(I2479="Keep current",IF(ISNUMBER(E2479),E2479,""),IF(AH2479&lt;&gt;"Yes","",IF(I2479="Approve proposed",F2479,IF(AND(I2479="Use my price",AND(ISNUMBER(J2479),J2479&gt;0)),J2479,""))))))</f>
        <v/>
      </c>
      <c r="M2479" t="str" s="7">
        <f>IF(AND(AG2479="Yes",OR(I2479="Approve proposed",I2479="Use my price")),"CHECK: protected price kept current",IF(OR(I2479="Unreviewed",I2479=""),"Pending review",IF(I2479="Hold","On hold",IF(I2479="Keep current",IF(ISNUMBER(E2479),"Kept current","CHECK: no confirmed current price"),IF(AH2479&lt;&gt;"Yes","CHECK: source needs review",IF(AND(I2479="Use my price",NOT(AND(ISNUMBER(J2479),J2479&gt;0))),"CHECK: enter a price above zero",IF(NOT(OR(I2479="Approve proposed",I2479="Use my price")),"CHECK: choose a listed decision",IF(OR(NOT(ISNUMBER(L2479)),L2479&lt;=0,NOT(ISNUMBER(Y2479)),Y2479&lt;=0,X2479&gt;=1),"CHECK: price or base unavailable",IF(L2479/(Y2479*(1-X2479))-1&lt;0,"CHECK: price below local base","Ready")))))))))</f>
        <v>Pending review</v>
      </c>
      <c r="N2479" s="18">
        <v>2.8</v>
      </c>
      <c r="O2479" s="19">
        <v>0.4</v>
      </c>
      <c r="P2479" s="14">
        <v>0.51</v>
      </c>
      <c r="Q2479" s="20" t="str">
        <f>IF(AND(ISNUMBER(L2479),ISNUMBER(Y2479),Y2479&gt;0,X2479&lt;1),ROUND(L2479/(Y2479*(1-X2479))-1,4),"")</f>
        <v/>
      </c>
      <c r="R2479" s="12">
        <v>0</v>
      </c>
      <c r="S2479" s="13">
        <f>IF(AND(ISNUMBER(E2479),E2479&gt;0,ISNUMBER(F2479)),R2479*(F2479/E2479-1)*(1-'Start Here'!$B$16),0)</f>
        <v>0</v>
      </c>
      <c r="T2479" s="17">
        <f>IF(AND(M2479="Ready",OR(I2479="Approve proposed",AND(I2479="Use my price",AND(ISNUMBER(J2479),J2479&gt;0))),ISNUMBER(L2479),E2479&gt;0),R2479*(L2479/E2479-1)*(1-'Start Here'!$B$16),0)</f>
        <v>0</v>
      </c>
      <c r="U2479" t="str" s="6">
        <v>Currently hidden; do not activate automatically</v>
      </c>
      <c r="V2479" t="str" s="21">
        <v>No</v>
      </c>
      <c r="W2479" t="str" s="21">
        <v>No</v>
      </c>
      <c r="X2479" s="22">
        <v>0</v>
      </c>
      <c r="Y2479" s="18">
        <v>2</v>
      </c>
      <c r="AB2479" t="str" s="6">
        <v>2026-10-01 10:41:27 UTC</v>
      </c>
      <c r="AC2479" t="str" s="6">
        <v>Local Line cache</v>
      </c>
      <c r="AD2479" s="23">
        <v>1017922</v>
      </c>
      <c r="AE2479" s="23">
        <v>803319</v>
      </c>
      <c r="AF2479" t="str" s="23">
        <v>1017922:803319:member</v>
      </c>
      <c r="AG2479" t="str" s="23">
        <v>No</v>
      </c>
      <c r="AH2479" t="str" s="23">
        <v>Yes</v>
      </c>
      <c r="AI2479" s="18">
        <v>0</v>
      </c>
    </row>
    <row r="2480" ht="32" customHeight="1">
      <c r="A2480" t="str" s="7">
        <v>Organically Grown Company</v>
      </c>
      <c r="B2480" t="str" s="7">
        <v>Leeks</v>
      </c>
      <c r="C2480" t="str" s="7">
        <v>1 ct.</v>
      </c>
      <c r="D2480" t="str" s="7">
        <v>Guest Basket</v>
      </c>
      <c r="E2480" s="12">
        <v>2.8</v>
      </c>
      <c r="F2480" s="13">
        <v>3.02</v>
      </c>
      <c r="G2480" s="13">
        <f>IF(AND(ISNUMBER(E2480),ISNUMBER(F2480)),F2480-E2480,"")</f>
        <v>0.22</v>
      </c>
      <c r="H2480" s="14">
        <f>IF(AND(ISNUMBER(E2480),E2480&gt;0,ISNUMBER(F2480)),F2480/E2480-1,"")</f>
        <v>0.07857142857142874</v>
      </c>
      <c r="I2480" t="str" s="15">
        <v>Unreviewed</v>
      </c>
      <c r="J2480" s="16"/>
      <c r="K2480" t="str" s="15">
        <v/>
      </c>
      <c r="L2480" s="17" t="str">
        <f>IF(AC2480="Local catalog","",IF(AG2480="Yes",IF(ISNUMBER(E2480),E2480,""),IF(I2480="Keep current",IF(ISNUMBER(E2480),E2480,""),IF(AH2480&lt;&gt;"Yes","",IF(I2480="Approve proposed",F2480,IF(AND(I2480="Use my price",AND(ISNUMBER(J2480),J2480&gt;0)),J2480,""))))))</f>
        <v/>
      </c>
      <c r="M2480" t="str" s="7">
        <f>IF(AND(AG2480="Yes",OR(I2480="Approve proposed",I2480="Use my price")),"CHECK: protected price kept current",IF(OR(I2480="Unreviewed",I2480=""),"Pending review",IF(I2480="Hold","On hold",IF(I2480="Keep current",IF(ISNUMBER(E2480),"Kept current","CHECK: no confirmed current price"),IF(AH2480&lt;&gt;"Yes","CHECK: source needs review",IF(AND(I2480="Use my price",NOT(AND(ISNUMBER(J2480),J2480&gt;0))),"CHECK: enter a price above zero",IF(NOT(OR(I2480="Approve proposed",I2480="Use my price")),"CHECK: choose a listed decision",IF(OR(NOT(ISNUMBER(L2480)),L2480&lt;=0,NOT(ISNUMBER(Y2480)),Y2480&lt;=0,X2480&gt;=1),"CHECK: price or base unavailable",IF(L2480/(Y2480*(1-X2480))-1&lt;0,"CHECK: price below local base","Ready")))))))))</f>
        <v>Pending review</v>
      </c>
      <c r="N2480" s="18">
        <v>2.8</v>
      </c>
      <c r="O2480" s="19">
        <v>0.4</v>
      </c>
      <c r="P2480" s="14">
        <v>0.51</v>
      </c>
      <c r="Q2480" s="20" t="str">
        <f>IF(AND(ISNUMBER(L2480),ISNUMBER(Y2480),Y2480&gt;0,X2480&lt;1),ROUND(L2480/(Y2480*(1-X2480))-1,4),"")</f>
        <v/>
      </c>
      <c r="R2480" s="12">
        <v>0</v>
      </c>
      <c r="S2480" s="13">
        <f>IF(AND(ISNUMBER(E2480),E2480&gt;0,ISNUMBER(F2480)),R2480*(F2480/E2480-1)*(1-'Start Here'!$B$16),0)</f>
        <v>0</v>
      </c>
      <c r="T2480" s="17">
        <f>IF(AND(M2480="Ready",OR(I2480="Approve proposed",AND(I2480="Use my price",AND(ISNUMBER(J2480),J2480&gt;0))),ISNUMBER(L2480),E2480&gt;0),R2480*(L2480/E2480-1)*(1-'Start Here'!$B$16),0)</f>
        <v>0</v>
      </c>
      <c r="U2480" t="str" s="6">
        <v>Currently hidden; do not activate automatically</v>
      </c>
      <c r="V2480" t="str" s="21">
        <v>No</v>
      </c>
      <c r="W2480" t="str" s="21">
        <v>No</v>
      </c>
      <c r="X2480" s="22">
        <v>0</v>
      </c>
      <c r="Y2480" s="18">
        <v>2</v>
      </c>
      <c r="AB2480" t="str" s="6">
        <v>2026-10-01 10:41:27 UTC</v>
      </c>
      <c r="AC2480" t="str" s="6">
        <v>Local Line cache</v>
      </c>
      <c r="AD2480" s="23">
        <v>1017922</v>
      </c>
      <c r="AE2480" s="23">
        <v>803319</v>
      </c>
      <c r="AF2480" t="str" s="23">
        <v>1017922:803319:guest</v>
      </c>
      <c r="AG2480" t="str" s="23">
        <v>No</v>
      </c>
      <c r="AH2480" t="str" s="23">
        <v>Yes</v>
      </c>
      <c r="AI2480" s="18">
        <v>0</v>
      </c>
    </row>
    <row r="2481" ht="32" customHeight="1">
      <c r="A2481" t="str" s="7">
        <v>Organically Grown Company</v>
      </c>
      <c r="B2481" t="str" s="7">
        <v>Leeks</v>
      </c>
      <c r="C2481" t="str" s="7">
        <v>1 ct.</v>
      </c>
      <c r="D2481" t="str" s="7">
        <v>SNAP</v>
      </c>
      <c r="E2481" s="12">
        <v>2.8</v>
      </c>
      <c r="F2481" s="13">
        <v>2.8</v>
      </c>
      <c r="G2481" s="13">
        <f>IF(AND(ISNUMBER(E2481),ISNUMBER(F2481)),F2481-E2481,"")</f>
        <v>0</v>
      </c>
      <c r="H2481" s="14">
        <f>IF(AND(ISNUMBER(E2481),E2481&gt;0,ISNUMBER(F2481)),F2481/E2481-1,"")</f>
        <v>0</v>
      </c>
      <c r="I2481" t="str" s="15">
        <v>Keep current</v>
      </c>
      <c r="J2481" s="16"/>
      <c r="K2481" t="str" s="15">
        <v/>
      </c>
      <c r="L2481" s="17">
        <f>IF(AC2481="Local catalog","",IF(AG2481="Yes",IF(ISNUMBER(E2481),E2481,""),IF(I2481="Keep current",IF(ISNUMBER(E2481),E2481,""),IF(AH2481&lt;&gt;"Yes","",IF(I2481="Approve proposed",F2481,IF(AND(I2481="Use my price",AND(ISNUMBER(J2481),J2481&gt;0)),J2481,""))))))</f>
        <v>2.8</v>
      </c>
      <c r="M2481" t="str" s="7">
        <f>IF(AND(AG2481="Yes",OR(I2481="Approve proposed",I2481="Use my price")),"CHECK: protected price kept current",IF(OR(I2481="Unreviewed",I2481=""),"Pending review",IF(I2481="Hold","On hold",IF(I2481="Keep current",IF(ISNUMBER(E2481),"Kept current","CHECK: no confirmed current price"),IF(AH2481&lt;&gt;"Yes","CHECK: source needs review",IF(AND(I2481="Use my price",NOT(AND(ISNUMBER(J2481),J2481&gt;0))),"CHECK: enter a price above zero",IF(NOT(OR(I2481="Approve proposed",I2481="Use my price")),"CHECK: choose a listed decision",IF(OR(NOT(ISNUMBER(L2481)),L2481&lt;=0,NOT(ISNUMBER(Y2481)),Y2481&lt;=0,X2481&gt;=1),"CHECK: price or base unavailable",IF(L2481/(Y2481*(1-X2481))-1&lt;0,"CHECK: price below local base","Ready")))))))))</f>
        <v>Kept current</v>
      </c>
      <c r="N2481" s="18">
        <v>2.8</v>
      </c>
      <c r="O2481" s="19">
        <v>0.4</v>
      </c>
      <c r="P2481" s="14">
        <v>0.4</v>
      </c>
      <c r="Q2481" s="20">
        <f>IF(AND(ISNUMBER(L2481),ISNUMBER(Y2481),Y2481&gt;0,X2481&lt;1),ROUND(L2481/(Y2481*(1-X2481))-1,4),"")</f>
        <v>0.4</v>
      </c>
      <c r="R2481" s="12">
        <v>0</v>
      </c>
      <c r="S2481" s="13">
        <f>IF(AND(ISNUMBER(E2481),E2481&gt;0,ISNUMBER(F2481)),R2481*(F2481/E2481-1)*(1-'Start Here'!$B$16),0)</f>
        <v>0</v>
      </c>
      <c r="T2481" s="17">
        <f>IF(AND(M2481="Ready",OR(I2481="Approve proposed",AND(I2481="Use my price",AND(ISNUMBER(J2481),J2481&gt;0))),ISNUMBER(L2481),E2481&gt;0),R2481*(L2481/E2481-1)*(1-'Start Here'!$B$16),0)</f>
        <v>0</v>
      </c>
      <c r="U2481" t="str" s="6">
        <v>SNAP: preserve existing selling price; Currently hidden; do not activate automatically</v>
      </c>
      <c r="V2481" t="str" s="21">
        <v>No</v>
      </c>
      <c r="W2481" t="str" s="21">
        <v>No</v>
      </c>
      <c r="X2481" s="22">
        <v>0</v>
      </c>
      <c r="Y2481" s="18">
        <v>2</v>
      </c>
      <c r="AB2481" t="str" s="6">
        <v>2026-10-01 10:41:27 UTC</v>
      </c>
      <c r="AC2481" t="str" s="6">
        <v>Local Line cache</v>
      </c>
      <c r="AD2481" s="23">
        <v>1017922</v>
      </c>
      <c r="AE2481" s="23">
        <v>803319</v>
      </c>
      <c r="AF2481" t="str" s="23">
        <v>1017922:803319:snap</v>
      </c>
      <c r="AG2481" t="str" s="23">
        <v>Yes</v>
      </c>
      <c r="AH2481" t="str" s="23">
        <v>Yes</v>
      </c>
      <c r="AI2481" s="18">
        <v>0</v>
      </c>
    </row>
    <row r="2482" ht="32" customHeight="1">
      <c r="A2482" t="str" s="7">
        <v>Organically Grown Company</v>
      </c>
      <c r="B2482" t="str" s="7">
        <v>Leeks</v>
      </c>
      <c r="C2482" t="str" s="7">
        <v>1 lb</v>
      </c>
      <c r="D2482" t="str" s="7">
        <v>Herd Share Members</v>
      </c>
      <c r="E2482" s="12">
        <v>2.8</v>
      </c>
      <c r="F2482" s="13">
        <v>3.02</v>
      </c>
      <c r="G2482" s="13">
        <f>IF(AND(ISNUMBER(E2482),ISNUMBER(F2482)),F2482-E2482,"")</f>
        <v>0.22</v>
      </c>
      <c r="H2482" s="14">
        <f>IF(AND(ISNUMBER(E2482),E2482&gt;0,ISNUMBER(F2482)),F2482/E2482-1,"")</f>
        <v>0.07857142857142874</v>
      </c>
      <c r="I2482" t="str" s="15">
        <v>Unreviewed</v>
      </c>
      <c r="J2482" s="16"/>
      <c r="K2482" t="str" s="15">
        <v/>
      </c>
      <c r="L2482" s="17" t="str">
        <f>IF(AC2482="Local catalog","",IF(AG2482="Yes",IF(ISNUMBER(E2482),E2482,""),IF(I2482="Keep current",IF(ISNUMBER(E2482),E2482,""),IF(AH2482&lt;&gt;"Yes","",IF(I2482="Approve proposed",F2482,IF(AND(I2482="Use my price",AND(ISNUMBER(J2482),J2482&gt;0)),J2482,""))))))</f>
        <v/>
      </c>
      <c r="M2482" t="str" s="7">
        <f>IF(AND(AG2482="Yes",OR(I2482="Approve proposed",I2482="Use my price")),"CHECK: protected price kept current",IF(OR(I2482="Unreviewed",I2482=""),"Pending review",IF(I2482="Hold","On hold",IF(I2482="Keep current",IF(ISNUMBER(E2482),"Kept current","CHECK: no confirmed current price"),IF(AH2482&lt;&gt;"Yes","CHECK: source needs review",IF(AND(I2482="Use my price",NOT(AND(ISNUMBER(J2482),J2482&gt;0))),"CHECK: enter a price above zero",IF(NOT(OR(I2482="Approve proposed",I2482="Use my price")),"CHECK: choose a listed decision",IF(OR(NOT(ISNUMBER(L2482)),L2482&lt;=0,NOT(ISNUMBER(Y2482)),Y2482&lt;=0,X2482&gt;=1),"CHECK: price or base unavailable",IF(L2482/(Y2482*(1-X2482))-1&lt;0,"CHECK: price below local base","Ready")))))))))</f>
        <v>Pending review</v>
      </c>
      <c r="N2482" s="18">
        <v>2.8</v>
      </c>
      <c r="O2482" s="19">
        <v>0.4</v>
      </c>
      <c r="P2482" s="14">
        <v>0.51</v>
      </c>
      <c r="Q2482" s="20" t="str">
        <f>IF(AND(ISNUMBER(L2482),ISNUMBER(Y2482),Y2482&gt;0,X2482&lt;1),ROUND(L2482/(Y2482*(1-X2482))-1,4),"")</f>
        <v/>
      </c>
      <c r="R2482" s="12">
        <v>944.44</v>
      </c>
      <c r="S2482" s="13">
        <f>IF(AND(ISNUMBER(E2482),E2482&gt;0,ISNUMBER(F2482)),R2482*(F2482/E2482-1)*(1-'Start Here'!$B$16),0)</f>
        <v>71.97982000000015</v>
      </c>
      <c r="T2482" s="17">
        <f>IF(AND(M2482="Ready",OR(I2482="Approve proposed",AND(I2482="Use my price",AND(ISNUMBER(J2482),J2482&gt;0))),ISNUMBER(L2482),E2482&gt;0),R2482*(L2482/E2482-1)*(1-'Start Here'!$B$16),0)</f>
        <v>0</v>
      </c>
      <c r="U2482" t="str" s="6">
        <v>Currently hidden; do not activate automatically</v>
      </c>
      <c r="V2482" t="str" s="21">
        <v>No</v>
      </c>
      <c r="W2482" t="str" s="21">
        <v>No</v>
      </c>
      <c r="X2482" s="22">
        <v>0</v>
      </c>
      <c r="Y2482" s="18">
        <v>2</v>
      </c>
      <c r="AB2482" t="str" s="6">
        <v>2026-10-01 10:41:27 UTC</v>
      </c>
      <c r="AC2482" t="str" s="6">
        <v>Local Line cache</v>
      </c>
      <c r="AD2482" s="23">
        <v>859074</v>
      </c>
      <c r="AE2482" s="23">
        <v>588665</v>
      </c>
      <c r="AF2482" t="str" s="23">
        <v>859074:588665:herdShare</v>
      </c>
      <c r="AG2482" t="str" s="23">
        <v>No</v>
      </c>
      <c r="AH2482" t="str" s="23">
        <v>Yes</v>
      </c>
      <c r="AI2482" s="18">
        <v>628</v>
      </c>
    </row>
    <row r="2483" ht="32" customHeight="1">
      <c r="A2483" t="str" s="7">
        <v>Organically Grown Company</v>
      </c>
      <c r="B2483" t="str" s="7">
        <v>Leeks</v>
      </c>
      <c r="C2483" t="str" s="7">
        <v>1 lb</v>
      </c>
      <c r="D2483" t="str" s="7">
        <v>CSA Members</v>
      </c>
      <c r="E2483" s="12">
        <v>2.8</v>
      </c>
      <c r="F2483" s="13">
        <v>3.02</v>
      </c>
      <c r="G2483" s="13">
        <f>IF(AND(ISNUMBER(E2483),ISNUMBER(F2483)),F2483-E2483,"")</f>
        <v>0.22</v>
      </c>
      <c r="H2483" s="14">
        <f>IF(AND(ISNUMBER(E2483),E2483&gt;0,ISNUMBER(F2483)),F2483/E2483-1,"")</f>
        <v>0.07857142857142874</v>
      </c>
      <c r="I2483" t="str" s="15">
        <v>Unreviewed</v>
      </c>
      <c r="J2483" s="16"/>
      <c r="K2483" t="str" s="15">
        <v/>
      </c>
      <c r="L2483" s="17" t="str">
        <f>IF(AC2483="Local catalog","",IF(AG2483="Yes",IF(ISNUMBER(E2483),E2483,""),IF(I2483="Keep current",IF(ISNUMBER(E2483),E2483,""),IF(AH2483&lt;&gt;"Yes","",IF(I2483="Approve proposed",F2483,IF(AND(I2483="Use my price",AND(ISNUMBER(J2483),J2483&gt;0)),J2483,""))))))</f>
        <v/>
      </c>
      <c r="M2483" t="str" s="7">
        <f>IF(AND(AG2483="Yes",OR(I2483="Approve proposed",I2483="Use my price")),"CHECK: protected price kept current",IF(OR(I2483="Unreviewed",I2483=""),"Pending review",IF(I2483="Hold","On hold",IF(I2483="Keep current",IF(ISNUMBER(E2483),"Kept current","CHECK: no confirmed current price"),IF(AH2483&lt;&gt;"Yes","CHECK: source needs review",IF(AND(I2483="Use my price",NOT(AND(ISNUMBER(J2483),J2483&gt;0))),"CHECK: enter a price above zero",IF(NOT(OR(I2483="Approve proposed",I2483="Use my price")),"CHECK: choose a listed decision",IF(OR(NOT(ISNUMBER(L2483)),L2483&lt;=0,NOT(ISNUMBER(Y2483)),Y2483&lt;=0,X2483&gt;=1),"CHECK: price or base unavailable",IF(L2483/(Y2483*(1-X2483))-1&lt;0,"CHECK: price below local base","Ready")))))))))</f>
        <v>Pending review</v>
      </c>
      <c r="N2483" s="18">
        <v>2.8</v>
      </c>
      <c r="O2483" s="19">
        <v>0.4</v>
      </c>
      <c r="P2483" s="14">
        <v>0.51</v>
      </c>
      <c r="Q2483" s="20" t="str">
        <f>IF(AND(ISNUMBER(L2483),ISNUMBER(Y2483),Y2483&gt;0,X2483&lt;1),ROUND(L2483/(Y2483*(1-X2483))-1,4),"")</f>
        <v/>
      </c>
      <c r="R2483" s="12">
        <v>12.32</v>
      </c>
      <c r="S2483" s="13">
        <f>IF(AND(ISNUMBER(E2483),E2483&gt;0,ISNUMBER(F2483)),R2483*(F2483/E2483-1)*(1-'Start Here'!$B$16),0)</f>
        <v>0.938960000000002</v>
      </c>
      <c r="T2483" s="17">
        <f>IF(AND(M2483="Ready",OR(I2483="Approve proposed",AND(I2483="Use my price",AND(ISNUMBER(J2483),J2483&gt;0))),ISNUMBER(L2483),E2483&gt;0),R2483*(L2483/E2483-1)*(1-'Start Here'!$B$16),0)</f>
        <v>0</v>
      </c>
      <c r="U2483" t="str" s="6">
        <v>Currently hidden; do not activate automatically</v>
      </c>
      <c r="V2483" t="str" s="21">
        <v>No</v>
      </c>
      <c r="W2483" t="str" s="21">
        <v>No</v>
      </c>
      <c r="X2483" s="22">
        <v>0</v>
      </c>
      <c r="Y2483" s="18">
        <v>2</v>
      </c>
      <c r="AB2483" t="str" s="6">
        <v>2026-10-01 10:41:27 UTC</v>
      </c>
      <c r="AC2483" t="str" s="6">
        <v>Local Line cache</v>
      </c>
      <c r="AD2483" s="23">
        <v>859074</v>
      </c>
      <c r="AE2483" s="23">
        <v>588665</v>
      </c>
      <c r="AF2483" t="str" s="23">
        <v>859074:588665:member</v>
      </c>
      <c r="AG2483" t="str" s="23">
        <v>No</v>
      </c>
      <c r="AH2483" t="str" s="23">
        <v>Yes</v>
      </c>
      <c r="AI2483" s="18">
        <v>8</v>
      </c>
    </row>
    <row r="2484" ht="32" customHeight="1">
      <c r="A2484" t="str" s="7">
        <v>Organically Grown Company</v>
      </c>
      <c r="B2484" t="str" s="7">
        <v>Leeks</v>
      </c>
      <c r="C2484" t="str" s="7">
        <v>1 lb</v>
      </c>
      <c r="D2484" t="str" s="7">
        <v>Guest Basket</v>
      </c>
      <c r="E2484" s="12">
        <v>2.8</v>
      </c>
      <c r="F2484" s="13">
        <v>3.02</v>
      </c>
      <c r="G2484" s="13">
        <f>IF(AND(ISNUMBER(E2484),ISNUMBER(F2484)),F2484-E2484,"")</f>
        <v>0.22</v>
      </c>
      <c r="H2484" s="14">
        <f>IF(AND(ISNUMBER(E2484),E2484&gt;0,ISNUMBER(F2484)),F2484/E2484-1,"")</f>
        <v>0.07857142857142874</v>
      </c>
      <c r="I2484" t="str" s="15">
        <v>Unreviewed</v>
      </c>
      <c r="J2484" s="16"/>
      <c r="K2484" t="str" s="15">
        <v/>
      </c>
      <c r="L2484" s="17" t="str">
        <f>IF(AC2484="Local catalog","",IF(AG2484="Yes",IF(ISNUMBER(E2484),E2484,""),IF(I2484="Keep current",IF(ISNUMBER(E2484),E2484,""),IF(AH2484&lt;&gt;"Yes","",IF(I2484="Approve proposed",F2484,IF(AND(I2484="Use my price",AND(ISNUMBER(J2484),J2484&gt;0)),J2484,""))))))</f>
        <v/>
      </c>
      <c r="M2484" t="str" s="7">
        <f>IF(AND(AG2484="Yes",OR(I2484="Approve proposed",I2484="Use my price")),"CHECK: protected price kept current",IF(OR(I2484="Unreviewed",I2484=""),"Pending review",IF(I2484="Hold","On hold",IF(I2484="Keep current",IF(ISNUMBER(E2484),"Kept current","CHECK: no confirmed current price"),IF(AH2484&lt;&gt;"Yes","CHECK: source needs review",IF(AND(I2484="Use my price",NOT(AND(ISNUMBER(J2484),J2484&gt;0))),"CHECK: enter a price above zero",IF(NOT(OR(I2484="Approve proposed",I2484="Use my price")),"CHECK: choose a listed decision",IF(OR(NOT(ISNUMBER(L2484)),L2484&lt;=0,NOT(ISNUMBER(Y2484)),Y2484&lt;=0,X2484&gt;=1),"CHECK: price or base unavailable",IF(L2484/(Y2484*(1-X2484))-1&lt;0,"CHECK: price below local base","Ready")))))))))</f>
        <v>Pending review</v>
      </c>
      <c r="N2484" s="18">
        <v>2.8</v>
      </c>
      <c r="O2484" s="19">
        <v>0.4</v>
      </c>
      <c r="P2484" s="14">
        <v>0.51</v>
      </c>
      <c r="Q2484" s="20" t="str">
        <f>IF(AND(ISNUMBER(L2484),ISNUMBER(Y2484),Y2484&gt;0,X2484&lt;1),ROUND(L2484/(Y2484*(1-X2484))-1,4),"")</f>
        <v/>
      </c>
      <c r="R2484" s="12">
        <v>81.78</v>
      </c>
      <c r="S2484" s="13">
        <f>IF(AND(ISNUMBER(E2484),E2484&gt;0,ISNUMBER(F2484)),R2484*(F2484/E2484-1)*(1-'Start Here'!$B$16),0)</f>
        <v>6.232804285714298</v>
      </c>
      <c r="T2484" s="17">
        <f>IF(AND(M2484="Ready",OR(I2484="Approve proposed",AND(I2484="Use my price",AND(ISNUMBER(J2484),J2484&gt;0))),ISNUMBER(L2484),E2484&gt;0),R2484*(L2484/E2484-1)*(1-'Start Here'!$B$16),0)</f>
        <v>0</v>
      </c>
      <c r="U2484" t="str" s="6">
        <v>Currently hidden; do not activate automatically</v>
      </c>
      <c r="V2484" t="str" s="21">
        <v>No</v>
      </c>
      <c r="W2484" t="str" s="21">
        <v>No</v>
      </c>
      <c r="X2484" s="22">
        <v>0</v>
      </c>
      <c r="Y2484" s="18">
        <v>2</v>
      </c>
      <c r="AB2484" t="str" s="6">
        <v>2026-10-01 10:41:27 UTC</v>
      </c>
      <c r="AC2484" t="str" s="6">
        <v>Local Line cache</v>
      </c>
      <c r="AD2484" s="23">
        <v>859074</v>
      </c>
      <c r="AE2484" s="23">
        <v>588665</v>
      </c>
      <c r="AF2484" t="str" s="23">
        <v>859074:588665:guest</v>
      </c>
      <c r="AG2484" t="str" s="23">
        <v>No</v>
      </c>
      <c r="AH2484" t="str" s="23">
        <v>Yes</v>
      </c>
      <c r="AI2484" s="18">
        <v>54</v>
      </c>
    </row>
    <row r="2485" ht="32" customHeight="1">
      <c r="A2485" t="str" s="7">
        <v>Organically Grown Company</v>
      </c>
      <c r="B2485" t="str" s="7">
        <v>Leeks</v>
      </c>
      <c r="C2485" t="str" s="7">
        <v>1 lb</v>
      </c>
      <c r="D2485" t="str" s="7">
        <v>SNAP</v>
      </c>
      <c r="E2485" s="12">
        <v>2.8</v>
      </c>
      <c r="F2485" s="13">
        <v>2.8</v>
      </c>
      <c r="G2485" s="13">
        <f>IF(AND(ISNUMBER(E2485),ISNUMBER(F2485)),F2485-E2485,"")</f>
        <v>0</v>
      </c>
      <c r="H2485" s="14">
        <f>IF(AND(ISNUMBER(E2485),E2485&gt;0,ISNUMBER(F2485)),F2485/E2485-1,"")</f>
        <v>0</v>
      </c>
      <c r="I2485" t="str" s="15">
        <v>Keep current</v>
      </c>
      <c r="J2485" s="16"/>
      <c r="K2485" t="str" s="15">
        <v/>
      </c>
      <c r="L2485" s="17">
        <f>IF(AC2485="Local catalog","",IF(AG2485="Yes",IF(ISNUMBER(E2485),E2485,""),IF(I2485="Keep current",IF(ISNUMBER(E2485),E2485,""),IF(AH2485&lt;&gt;"Yes","",IF(I2485="Approve proposed",F2485,IF(AND(I2485="Use my price",AND(ISNUMBER(J2485),J2485&gt;0)),J2485,""))))))</f>
        <v>2.8</v>
      </c>
      <c r="M2485" t="str" s="7">
        <f>IF(AND(AG2485="Yes",OR(I2485="Approve proposed",I2485="Use my price")),"CHECK: protected price kept current",IF(OR(I2485="Unreviewed",I2485=""),"Pending review",IF(I2485="Hold","On hold",IF(I2485="Keep current",IF(ISNUMBER(E2485),"Kept current","CHECK: no confirmed current price"),IF(AH2485&lt;&gt;"Yes","CHECK: source needs review",IF(AND(I2485="Use my price",NOT(AND(ISNUMBER(J2485),J2485&gt;0))),"CHECK: enter a price above zero",IF(NOT(OR(I2485="Approve proposed",I2485="Use my price")),"CHECK: choose a listed decision",IF(OR(NOT(ISNUMBER(L2485)),L2485&lt;=0,NOT(ISNUMBER(Y2485)),Y2485&lt;=0,X2485&gt;=1),"CHECK: price or base unavailable",IF(L2485/(Y2485*(1-X2485))-1&lt;0,"CHECK: price below local base","Ready")))))))))</f>
        <v>Kept current</v>
      </c>
      <c r="N2485" s="18">
        <v>2.8</v>
      </c>
      <c r="O2485" s="19">
        <v>0.4</v>
      </c>
      <c r="P2485" s="14">
        <v>0.4</v>
      </c>
      <c r="Q2485" s="20">
        <f>IF(AND(ISNUMBER(L2485),ISNUMBER(Y2485),Y2485&gt;0,X2485&lt;1),ROUND(L2485/(Y2485*(1-X2485))-1,4),"")</f>
        <v>0.4</v>
      </c>
      <c r="R2485" s="12">
        <v>0</v>
      </c>
      <c r="S2485" s="13">
        <f>IF(AND(ISNUMBER(E2485),E2485&gt;0,ISNUMBER(F2485)),R2485*(F2485/E2485-1)*(1-'Start Here'!$B$16),0)</f>
        <v>0</v>
      </c>
      <c r="T2485" s="17">
        <f>IF(AND(M2485="Ready",OR(I2485="Approve proposed",AND(I2485="Use my price",AND(ISNUMBER(J2485),J2485&gt;0))),ISNUMBER(L2485),E2485&gt;0),R2485*(L2485/E2485-1)*(1-'Start Here'!$B$16),0)</f>
        <v>0</v>
      </c>
      <c r="U2485" t="str" s="6">
        <v>SNAP: preserve existing selling price; Currently hidden; do not activate automatically</v>
      </c>
      <c r="V2485" t="str" s="21">
        <v>No</v>
      </c>
      <c r="W2485" t="str" s="21">
        <v>No</v>
      </c>
      <c r="X2485" s="22">
        <v>0</v>
      </c>
      <c r="Y2485" s="18">
        <v>2</v>
      </c>
      <c r="AB2485" t="str" s="6">
        <v>2026-10-01 10:41:27 UTC</v>
      </c>
      <c r="AC2485" t="str" s="6">
        <v>Local Line cache</v>
      </c>
      <c r="AD2485" s="23">
        <v>859074</v>
      </c>
      <c r="AE2485" s="23">
        <v>588665</v>
      </c>
      <c r="AF2485" t="str" s="23">
        <v>859074:588665:snap</v>
      </c>
      <c r="AG2485" t="str" s="23">
        <v>Yes</v>
      </c>
      <c r="AH2485" t="str" s="23">
        <v>Yes</v>
      </c>
      <c r="AI2485" s="18">
        <v>0</v>
      </c>
    </row>
    <row r="2486" ht="32" customHeight="1">
      <c r="A2486" t="str" s="7">
        <v>Organically Grown Company</v>
      </c>
      <c r="B2486" t="str" s="7">
        <v>Lions Mane Mushrooms</v>
      </c>
      <c r="C2486" t="str" s="7">
        <v>1/2 lb</v>
      </c>
      <c r="D2486" t="str" s="7">
        <v>Herd Share Members</v>
      </c>
      <c r="E2486" s="12">
        <v>6.93</v>
      </c>
      <c r="F2486" s="13">
        <v>7.48</v>
      </c>
      <c r="G2486" s="13">
        <f>IF(AND(ISNUMBER(E2486),ISNUMBER(F2486)),F2486-E2486,"")</f>
        <v>0.55</v>
      </c>
      <c r="H2486" s="14">
        <f>IF(AND(ISNUMBER(E2486),E2486&gt;0,ISNUMBER(F2486)),F2486/E2486-1,"")</f>
        <v>0.07936507936507953</v>
      </c>
      <c r="I2486" t="str" s="15">
        <v>Unreviewed</v>
      </c>
      <c r="J2486" s="16"/>
      <c r="K2486" t="str" s="15">
        <v/>
      </c>
      <c r="L2486" s="17" t="str">
        <f>IF(AC2486="Local catalog","",IF(AG2486="Yes",IF(ISNUMBER(E2486),E2486,""),IF(I2486="Keep current",IF(ISNUMBER(E2486),E2486,""),IF(AH2486&lt;&gt;"Yes","",IF(I2486="Approve proposed",F2486,IF(AND(I2486="Use my price",AND(ISNUMBER(J2486),J2486&gt;0)),J2486,""))))))</f>
        <v/>
      </c>
      <c r="M2486" t="str" s="7">
        <f>IF(AND(AG2486="Yes",OR(I2486="Approve proposed",I2486="Use my price")),"CHECK: protected price kept current",IF(OR(I2486="Unreviewed",I2486=""),"Pending review",IF(I2486="Hold","On hold",IF(I2486="Keep current",IF(ISNUMBER(E2486),"Kept current","CHECK: no confirmed current price"),IF(AH2486&lt;&gt;"Yes","CHECK: source needs review",IF(AND(I2486="Use my price",NOT(AND(ISNUMBER(J2486),J2486&gt;0))),"CHECK: enter a price above zero",IF(NOT(OR(I2486="Approve proposed",I2486="Use my price")),"CHECK: choose a listed decision",IF(OR(NOT(ISNUMBER(L2486)),L2486&lt;=0,NOT(ISNUMBER(Y2486)),Y2486&lt;=0,X2486&gt;=1),"CHECK: price or base unavailable",IF(L2486/(Y2486*(1-X2486))-1&lt;0,"CHECK: price below local base","Ready")))))))))</f>
        <v>Pending review</v>
      </c>
      <c r="N2486" s="18">
        <v>6.93</v>
      </c>
      <c r="O2486" s="19">
        <v>0.4</v>
      </c>
      <c r="P2486" s="14">
        <v>0.5111</v>
      </c>
      <c r="Q2486" s="20" t="str">
        <f>IF(AND(ISNUMBER(L2486),ISNUMBER(Y2486),Y2486&gt;0,X2486&lt;1),ROUND(L2486/(Y2486*(1-X2486))-1,4),"")</f>
        <v/>
      </c>
      <c r="R2486" s="12">
        <v>0</v>
      </c>
      <c r="S2486" s="13">
        <f>IF(AND(ISNUMBER(E2486),E2486&gt;0,ISNUMBER(F2486)),R2486*(F2486/E2486-1)*(1-'Start Here'!$B$16),0)</f>
        <v>0</v>
      </c>
      <c r="T2486" s="17">
        <f>IF(AND(M2486="Ready",OR(I2486="Approve proposed",AND(I2486="Use my price",AND(ISNUMBER(J2486),J2486&gt;0))),ISNUMBER(L2486),E2486&gt;0),R2486*(L2486/E2486-1)*(1-'Start Here'!$B$16),0)</f>
        <v>0</v>
      </c>
      <c r="U2486" t="str" s="6">
        <v>Currently hidden; do not activate automatically</v>
      </c>
      <c r="V2486" t="str" s="21">
        <v>No</v>
      </c>
      <c r="W2486" t="str" s="21">
        <v>No</v>
      </c>
      <c r="X2486" s="22">
        <v>0</v>
      </c>
      <c r="Y2486" s="18">
        <v>4.95</v>
      </c>
      <c r="AB2486" t="str" s="6">
        <v>2026-10-01 10:41:27 UTC</v>
      </c>
      <c r="AC2486" t="str" s="6">
        <v>Local Line cache</v>
      </c>
      <c r="AD2486" s="23">
        <v>805890</v>
      </c>
      <c r="AE2486" s="23">
        <v>526948</v>
      </c>
      <c r="AF2486" t="str" s="23">
        <v>805890:526948:herdShare</v>
      </c>
      <c r="AG2486" t="str" s="23">
        <v>No</v>
      </c>
      <c r="AH2486" t="str" s="23">
        <v>Yes</v>
      </c>
      <c r="AI2486" s="18">
        <v>0</v>
      </c>
    </row>
    <row r="2487" ht="32" customHeight="1">
      <c r="A2487" t="str" s="7">
        <v>Organically Grown Company</v>
      </c>
      <c r="B2487" t="str" s="7">
        <v>Lions Mane Mushrooms</v>
      </c>
      <c r="C2487" t="str" s="7">
        <v>1/2 lb</v>
      </c>
      <c r="D2487" t="str" s="7">
        <v>CSA Members</v>
      </c>
      <c r="E2487" s="12">
        <v>6.93</v>
      </c>
      <c r="F2487" s="13">
        <v>7.48</v>
      </c>
      <c r="G2487" s="13">
        <f>IF(AND(ISNUMBER(E2487),ISNUMBER(F2487)),F2487-E2487,"")</f>
        <v>0.55</v>
      </c>
      <c r="H2487" s="14">
        <f>IF(AND(ISNUMBER(E2487),E2487&gt;0,ISNUMBER(F2487)),F2487/E2487-1,"")</f>
        <v>0.07936507936507953</v>
      </c>
      <c r="I2487" t="str" s="15">
        <v>Unreviewed</v>
      </c>
      <c r="J2487" s="16"/>
      <c r="K2487" t="str" s="15">
        <v/>
      </c>
      <c r="L2487" s="17" t="str">
        <f>IF(AC2487="Local catalog","",IF(AG2487="Yes",IF(ISNUMBER(E2487),E2487,""),IF(I2487="Keep current",IF(ISNUMBER(E2487),E2487,""),IF(AH2487&lt;&gt;"Yes","",IF(I2487="Approve proposed",F2487,IF(AND(I2487="Use my price",AND(ISNUMBER(J2487),J2487&gt;0)),J2487,""))))))</f>
        <v/>
      </c>
      <c r="M2487" t="str" s="7">
        <f>IF(AND(AG2487="Yes",OR(I2487="Approve proposed",I2487="Use my price")),"CHECK: protected price kept current",IF(OR(I2487="Unreviewed",I2487=""),"Pending review",IF(I2487="Hold","On hold",IF(I2487="Keep current",IF(ISNUMBER(E2487),"Kept current","CHECK: no confirmed current price"),IF(AH2487&lt;&gt;"Yes","CHECK: source needs review",IF(AND(I2487="Use my price",NOT(AND(ISNUMBER(J2487),J2487&gt;0))),"CHECK: enter a price above zero",IF(NOT(OR(I2487="Approve proposed",I2487="Use my price")),"CHECK: choose a listed decision",IF(OR(NOT(ISNUMBER(L2487)),L2487&lt;=0,NOT(ISNUMBER(Y2487)),Y2487&lt;=0,X2487&gt;=1),"CHECK: price or base unavailable",IF(L2487/(Y2487*(1-X2487))-1&lt;0,"CHECK: price below local base","Ready")))))))))</f>
        <v>Pending review</v>
      </c>
      <c r="N2487" s="18">
        <v>6.93</v>
      </c>
      <c r="O2487" s="19">
        <v>0.4</v>
      </c>
      <c r="P2487" s="14">
        <v>0.5111</v>
      </c>
      <c r="Q2487" s="20" t="str">
        <f>IF(AND(ISNUMBER(L2487),ISNUMBER(Y2487),Y2487&gt;0,X2487&lt;1),ROUND(L2487/(Y2487*(1-X2487))-1,4),"")</f>
        <v/>
      </c>
      <c r="R2487" s="12">
        <v>0</v>
      </c>
      <c r="S2487" s="13">
        <f>IF(AND(ISNUMBER(E2487),E2487&gt;0,ISNUMBER(F2487)),R2487*(F2487/E2487-1)*(1-'Start Here'!$B$16),0)</f>
        <v>0</v>
      </c>
      <c r="T2487" s="17">
        <f>IF(AND(M2487="Ready",OR(I2487="Approve proposed",AND(I2487="Use my price",AND(ISNUMBER(J2487),J2487&gt;0))),ISNUMBER(L2487),E2487&gt;0),R2487*(L2487/E2487-1)*(1-'Start Here'!$B$16),0)</f>
        <v>0</v>
      </c>
      <c r="U2487" t="str" s="6">
        <v>Currently hidden; do not activate automatically</v>
      </c>
      <c r="V2487" t="str" s="21">
        <v>No</v>
      </c>
      <c r="W2487" t="str" s="21">
        <v>No</v>
      </c>
      <c r="X2487" s="22">
        <v>0</v>
      </c>
      <c r="Y2487" s="18">
        <v>4.95</v>
      </c>
      <c r="AB2487" t="str" s="6">
        <v>2026-10-01 10:41:27 UTC</v>
      </c>
      <c r="AC2487" t="str" s="6">
        <v>Local Line cache</v>
      </c>
      <c r="AD2487" s="23">
        <v>805890</v>
      </c>
      <c r="AE2487" s="23">
        <v>526948</v>
      </c>
      <c r="AF2487" t="str" s="23">
        <v>805890:526948:member</v>
      </c>
      <c r="AG2487" t="str" s="23">
        <v>No</v>
      </c>
      <c r="AH2487" t="str" s="23">
        <v>Yes</v>
      </c>
      <c r="AI2487" s="18">
        <v>0</v>
      </c>
    </row>
    <row r="2488" ht="32" customHeight="1">
      <c r="A2488" t="str" s="7">
        <v>Organically Grown Company</v>
      </c>
      <c r="B2488" t="str" s="7">
        <v>Lions Mane Mushrooms</v>
      </c>
      <c r="C2488" t="str" s="7">
        <v>1/2 lb</v>
      </c>
      <c r="D2488" t="str" s="7">
        <v>Guest Basket</v>
      </c>
      <c r="E2488" s="12">
        <v>6.93</v>
      </c>
      <c r="F2488" s="13">
        <v>7.48</v>
      </c>
      <c r="G2488" s="13">
        <f>IF(AND(ISNUMBER(E2488),ISNUMBER(F2488)),F2488-E2488,"")</f>
        <v>0.55</v>
      </c>
      <c r="H2488" s="14">
        <f>IF(AND(ISNUMBER(E2488),E2488&gt;0,ISNUMBER(F2488)),F2488/E2488-1,"")</f>
        <v>0.07936507936507953</v>
      </c>
      <c r="I2488" t="str" s="15">
        <v>Unreviewed</v>
      </c>
      <c r="J2488" s="16"/>
      <c r="K2488" t="str" s="15">
        <v/>
      </c>
      <c r="L2488" s="17" t="str">
        <f>IF(AC2488="Local catalog","",IF(AG2488="Yes",IF(ISNUMBER(E2488),E2488,""),IF(I2488="Keep current",IF(ISNUMBER(E2488),E2488,""),IF(AH2488&lt;&gt;"Yes","",IF(I2488="Approve proposed",F2488,IF(AND(I2488="Use my price",AND(ISNUMBER(J2488),J2488&gt;0)),J2488,""))))))</f>
        <v/>
      </c>
      <c r="M2488" t="str" s="7">
        <f>IF(AND(AG2488="Yes",OR(I2488="Approve proposed",I2488="Use my price")),"CHECK: protected price kept current",IF(OR(I2488="Unreviewed",I2488=""),"Pending review",IF(I2488="Hold","On hold",IF(I2488="Keep current",IF(ISNUMBER(E2488),"Kept current","CHECK: no confirmed current price"),IF(AH2488&lt;&gt;"Yes","CHECK: source needs review",IF(AND(I2488="Use my price",NOT(AND(ISNUMBER(J2488),J2488&gt;0))),"CHECK: enter a price above zero",IF(NOT(OR(I2488="Approve proposed",I2488="Use my price")),"CHECK: choose a listed decision",IF(OR(NOT(ISNUMBER(L2488)),L2488&lt;=0,NOT(ISNUMBER(Y2488)),Y2488&lt;=0,X2488&gt;=1),"CHECK: price or base unavailable",IF(L2488/(Y2488*(1-X2488))-1&lt;0,"CHECK: price below local base","Ready")))))))))</f>
        <v>Pending review</v>
      </c>
      <c r="N2488" s="18">
        <v>6.93</v>
      </c>
      <c r="O2488" s="19">
        <v>0.4</v>
      </c>
      <c r="P2488" s="14">
        <v>0.5111</v>
      </c>
      <c r="Q2488" s="20" t="str">
        <f>IF(AND(ISNUMBER(L2488),ISNUMBER(Y2488),Y2488&gt;0,X2488&lt;1),ROUND(L2488/(Y2488*(1-X2488))-1,4),"")</f>
        <v/>
      </c>
      <c r="R2488" s="12">
        <v>0</v>
      </c>
      <c r="S2488" s="13">
        <f>IF(AND(ISNUMBER(E2488),E2488&gt;0,ISNUMBER(F2488)),R2488*(F2488/E2488-1)*(1-'Start Here'!$B$16),0)</f>
        <v>0</v>
      </c>
      <c r="T2488" s="17">
        <f>IF(AND(M2488="Ready",OR(I2488="Approve proposed",AND(I2488="Use my price",AND(ISNUMBER(J2488),J2488&gt;0))),ISNUMBER(L2488),E2488&gt;0),R2488*(L2488/E2488-1)*(1-'Start Here'!$B$16),0)</f>
        <v>0</v>
      </c>
      <c r="U2488" t="str" s="6">
        <v>Currently hidden; do not activate automatically</v>
      </c>
      <c r="V2488" t="str" s="21">
        <v>No</v>
      </c>
      <c r="W2488" t="str" s="21">
        <v>No</v>
      </c>
      <c r="X2488" s="22">
        <v>0</v>
      </c>
      <c r="Y2488" s="18">
        <v>4.95</v>
      </c>
      <c r="AB2488" t="str" s="6">
        <v>2026-10-01 10:41:27 UTC</v>
      </c>
      <c r="AC2488" t="str" s="6">
        <v>Local Line cache</v>
      </c>
      <c r="AD2488" s="23">
        <v>805890</v>
      </c>
      <c r="AE2488" s="23">
        <v>526948</v>
      </c>
      <c r="AF2488" t="str" s="23">
        <v>805890:526948:guest</v>
      </c>
      <c r="AG2488" t="str" s="23">
        <v>No</v>
      </c>
      <c r="AH2488" t="str" s="23">
        <v>Yes</v>
      </c>
      <c r="AI2488" s="18">
        <v>0</v>
      </c>
    </row>
    <row r="2489" ht="32" customHeight="1">
      <c r="A2489" t="str" s="7">
        <v>Organically Grown Company</v>
      </c>
      <c r="B2489" t="str" s="7">
        <v>Lions Mane Mushrooms</v>
      </c>
      <c r="C2489" t="str" s="7">
        <v>1/2 lb</v>
      </c>
      <c r="D2489" t="str" s="7">
        <v>SNAP</v>
      </c>
      <c r="E2489" s="12">
        <v>6.93</v>
      </c>
      <c r="F2489" s="13">
        <v>6.93</v>
      </c>
      <c r="G2489" s="13">
        <f>IF(AND(ISNUMBER(E2489),ISNUMBER(F2489)),F2489-E2489,"")</f>
        <v>0</v>
      </c>
      <c r="H2489" s="14">
        <f>IF(AND(ISNUMBER(E2489),E2489&gt;0,ISNUMBER(F2489)),F2489/E2489-1,"")</f>
        <v>0</v>
      </c>
      <c r="I2489" t="str" s="15">
        <v>Keep current</v>
      </c>
      <c r="J2489" s="16"/>
      <c r="K2489" t="str" s="15">
        <v/>
      </c>
      <c r="L2489" s="17">
        <f>IF(AC2489="Local catalog","",IF(AG2489="Yes",IF(ISNUMBER(E2489),E2489,""),IF(I2489="Keep current",IF(ISNUMBER(E2489),E2489,""),IF(AH2489&lt;&gt;"Yes","",IF(I2489="Approve proposed",F2489,IF(AND(I2489="Use my price",AND(ISNUMBER(J2489),J2489&gt;0)),J2489,""))))))</f>
        <v>6.93</v>
      </c>
      <c r="M2489" t="str" s="7">
        <f>IF(AND(AG2489="Yes",OR(I2489="Approve proposed",I2489="Use my price")),"CHECK: protected price kept current",IF(OR(I2489="Unreviewed",I2489=""),"Pending review",IF(I2489="Hold","On hold",IF(I2489="Keep current",IF(ISNUMBER(E2489),"Kept current","CHECK: no confirmed current price"),IF(AH2489&lt;&gt;"Yes","CHECK: source needs review",IF(AND(I2489="Use my price",NOT(AND(ISNUMBER(J2489),J2489&gt;0))),"CHECK: enter a price above zero",IF(NOT(OR(I2489="Approve proposed",I2489="Use my price")),"CHECK: choose a listed decision",IF(OR(NOT(ISNUMBER(L2489)),L2489&lt;=0,NOT(ISNUMBER(Y2489)),Y2489&lt;=0,X2489&gt;=1),"CHECK: price or base unavailable",IF(L2489/(Y2489*(1-X2489))-1&lt;0,"CHECK: price below local base","Ready")))))))))</f>
        <v>Kept current</v>
      </c>
      <c r="N2489" s="18">
        <v>6.93</v>
      </c>
      <c r="O2489" s="19">
        <v>0.4</v>
      </c>
      <c r="P2489" s="14">
        <v>0.4</v>
      </c>
      <c r="Q2489" s="20">
        <f>IF(AND(ISNUMBER(L2489),ISNUMBER(Y2489),Y2489&gt;0,X2489&lt;1),ROUND(L2489/(Y2489*(1-X2489))-1,4),"")</f>
        <v>0.4</v>
      </c>
      <c r="R2489" s="12">
        <v>0</v>
      </c>
      <c r="S2489" s="13">
        <f>IF(AND(ISNUMBER(E2489),E2489&gt;0,ISNUMBER(F2489)),R2489*(F2489/E2489-1)*(1-'Start Here'!$B$16),0)</f>
        <v>0</v>
      </c>
      <c r="T2489" s="17">
        <f>IF(AND(M2489="Ready",OR(I2489="Approve proposed",AND(I2489="Use my price",AND(ISNUMBER(J2489),J2489&gt;0))),ISNUMBER(L2489),E2489&gt;0),R2489*(L2489/E2489-1)*(1-'Start Here'!$B$16),0)</f>
        <v>0</v>
      </c>
      <c r="U2489" t="str" s="6">
        <v>SNAP: preserve existing selling price; Currently hidden; do not activate automatically</v>
      </c>
      <c r="V2489" t="str" s="21">
        <v>No</v>
      </c>
      <c r="W2489" t="str" s="21">
        <v>No</v>
      </c>
      <c r="X2489" s="22">
        <v>0</v>
      </c>
      <c r="Y2489" s="18">
        <v>4.95</v>
      </c>
      <c r="AB2489" t="str" s="6">
        <v>2026-10-01 10:41:27 UTC</v>
      </c>
      <c r="AC2489" t="str" s="6">
        <v>Local Line cache</v>
      </c>
      <c r="AD2489" s="23">
        <v>805890</v>
      </c>
      <c r="AE2489" s="23">
        <v>526948</v>
      </c>
      <c r="AF2489" t="str" s="23">
        <v>805890:526948:snap</v>
      </c>
      <c r="AG2489" t="str" s="23">
        <v>Yes</v>
      </c>
      <c r="AH2489" t="str" s="23">
        <v>Yes</v>
      </c>
      <c r="AI2489" s="18">
        <v>0</v>
      </c>
    </row>
    <row r="2490" ht="32" customHeight="1">
      <c r="A2490" t="str" s="7">
        <v>Organically Grown Company</v>
      </c>
      <c r="B2490" t="str" s="7">
        <v>Mini Sweet Mix Bell Peppers</v>
      </c>
      <c r="C2490" t="str" s="7">
        <v>1 lb bag</v>
      </c>
      <c r="D2490" t="str" s="7">
        <v>Herd Share Members</v>
      </c>
      <c r="E2490" s="12">
        <v>6.43</v>
      </c>
      <c r="F2490" s="13">
        <v>6.94</v>
      </c>
      <c r="G2490" s="13">
        <f>IF(AND(ISNUMBER(E2490),ISNUMBER(F2490)),F2490-E2490,"")</f>
        <v>0.51</v>
      </c>
      <c r="H2490" s="14">
        <f>IF(AND(ISNUMBER(E2490),E2490&gt;0,ISNUMBER(F2490)),F2490/E2490-1,"")</f>
        <v>0.07931570762052886</v>
      </c>
      <c r="I2490" t="str" s="15">
        <v>Unreviewed</v>
      </c>
      <c r="J2490" s="16"/>
      <c r="K2490" t="str" s="15">
        <v/>
      </c>
      <c r="L2490" s="17" t="str">
        <f>IF(AC2490="Local catalog","",IF(AG2490="Yes",IF(ISNUMBER(E2490),E2490,""),IF(I2490="Keep current",IF(ISNUMBER(E2490),E2490,""),IF(AH2490&lt;&gt;"Yes","",IF(I2490="Approve proposed",F2490,IF(AND(I2490="Use my price",AND(ISNUMBER(J2490),J2490&gt;0)),J2490,""))))))</f>
        <v/>
      </c>
      <c r="M2490" t="str" s="7">
        <f>IF(AND(AG2490="Yes",OR(I2490="Approve proposed",I2490="Use my price")),"CHECK: protected price kept current",IF(OR(I2490="Unreviewed",I2490=""),"Pending review",IF(I2490="Hold","On hold",IF(I2490="Keep current",IF(ISNUMBER(E2490),"Kept current","CHECK: no confirmed current price"),IF(AH2490&lt;&gt;"Yes","CHECK: source needs review",IF(AND(I2490="Use my price",NOT(AND(ISNUMBER(J2490),J2490&gt;0))),"CHECK: enter a price above zero",IF(NOT(OR(I2490="Approve proposed",I2490="Use my price")),"CHECK: choose a listed decision",IF(OR(NOT(ISNUMBER(L2490)),L2490&lt;=0,NOT(ISNUMBER(Y2490)),Y2490&lt;=0,X2490&gt;=1),"CHECK: price or base unavailable",IF(L2490/(Y2490*(1-X2490))-1&lt;0,"CHECK: price below local base","Ready")))))))))</f>
        <v>Pending review</v>
      </c>
      <c r="N2490" s="18">
        <v>6.43</v>
      </c>
      <c r="O2490" s="19">
        <v>0.4</v>
      </c>
      <c r="P2490" s="14">
        <v>0.512</v>
      </c>
      <c r="Q2490" s="20" t="str">
        <f>IF(AND(ISNUMBER(L2490),ISNUMBER(Y2490),Y2490&gt;0,X2490&lt;1),ROUND(L2490/(Y2490*(1-X2490))-1,4),"")</f>
        <v/>
      </c>
      <c r="R2490" s="12">
        <v>0</v>
      </c>
      <c r="S2490" s="13">
        <f>IF(AND(ISNUMBER(E2490),E2490&gt;0,ISNUMBER(F2490)),R2490*(F2490/E2490-1)*(1-'Start Here'!$B$16),0)</f>
        <v>0</v>
      </c>
      <c r="T2490" s="17">
        <f>IF(AND(M2490="Ready",OR(I2490="Approve proposed",AND(I2490="Use my price",AND(ISNUMBER(J2490),J2490&gt;0))),ISNUMBER(L2490),E2490&gt;0),R2490*(L2490/E2490-1)*(1-'Start Here'!$B$16),0)</f>
        <v>0</v>
      </c>
      <c r="U2490" t="str" s="6">
        <v>Currently hidden; do not activate automatically</v>
      </c>
      <c r="V2490" t="str" s="21">
        <v>No</v>
      </c>
      <c r="W2490" t="str" s="21">
        <v>No</v>
      </c>
      <c r="X2490" s="22">
        <v>0</v>
      </c>
      <c r="Y2490" s="18">
        <v>4.59</v>
      </c>
      <c r="AB2490" t="str" s="6">
        <v>2026-10-01 10:41:27 UTC</v>
      </c>
      <c r="AC2490" t="str" s="6">
        <v>Local Line cache</v>
      </c>
      <c r="AD2490" s="23">
        <v>899390</v>
      </c>
      <c r="AE2490" s="23">
        <v>641285</v>
      </c>
      <c r="AF2490" t="str" s="23">
        <v>899390:641285:herdShare</v>
      </c>
      <c r="AG2490" t="str" s="23">
        <v>No</v>
      </c>
      <c r="AH2490" t="str" s="23">
        <v>Yes</v>
      </c>
      <c r="AI2490" s="18">
        <v>0</v>
      </c>
    </row>
    <row r="2491" ht="32" customHeight="1">
      <c r="A2491" t="str" s="7">
        <v>Organically Grown Company</v>
      </c>
      <c r="B2491" t="str" s="7">
        <v>Mini Sweet Mix Bell Peppers</v>
      </c>
      <c r="C2491" t="str" s="7">
        <v>1 lb bag</v>
      </c>
      <c r="D2491" t="str" s="7">
        <v>CSA Members</v>
      </c>
      <c r="E2491" s="12">
        <v>6.43</v>
      </c>
      <c r="F2491" s="13">
        <v>6.94</v>
      </c>
      <c r="G2491" s="13">
        <f>IF(AND(ISNUMBER(E2491),ISNUMBER(F2491)),F2491-E2491,"")</f>
        <v>0.51</v>
      </c>
      <c r="H2491" s="14">
        <f>IF(AND(ISNUMBER(E2491),E2491&gt;0,ISNUMBER(F2491)),F2491/E2491-1,"")</f>
        <v>0.07931570762052886</v>
      </c>
      <c r="I2491" t="str" s="15">
        <v>Unreviewed</v>
      </c>
      <c r="J2491" s="16"/>
      <c r="K2491" t="str" s="15">
        <v/>
      </c>
      <c r="L2491" s="17" t="str">
        <f>IF(AC2491="Local catalog","",IF(AG2491="Yes",IF(ISNUMBER(E2491),E2491,""),IF(I2491="Keep current",IF(ISNUMBER(E2491),E2491,""),IF(AH2491&lt;&gt;"Yes","",IF(I2491="Approve proposed",F2491,IF(AND(I2491="Use my price",AND(ISNUMBER(J2491),J2491&gt;0)),J2491,""))))))</f>
        <v/>
      </c>
      <c r="M2491" t="str" s="7">
        <f>IF(AND(AG2491="Yes",OR(I2491="Approve proposed",I2491="Use my price")),"CHECK: protected price kept current",IF(OR(I2491="Unreviewed",I2491=""),"Pending review",IF(I2491="Hold","On hold",IF(I2491="Keep current",IF(ISNUMBER(E2491),"Kept current","CHECK: no confirmed current price"),IF(AH2491&lt;&gt;"Yes","CHECK: source needs review",IF(AND(I2491="Use my price",NOT(AND(ISNUMBER(J2491),J2491&gt;0))),"CHECK: enter a price above zero",IF(NOT(OR(I2491="Approve proposed",I2491="Use my price")),"CHECK: choose a listed decision",IF(OR(NOT(ISNUMBER(L2491)),L2491&lt;=0,NOT(ISNUMBER(Y2491)),Y2491&lt;=0,X2491&gt;=1),"CHECK: price or base unavailable",IF(L2491/(Y2491*(1-X2491))-1&lt;0,"CHECK: price below local base","Ready")))))))))</f>
        <v>Pending review</v>
      </c>
      <c r="N2491" s="18">
        <v>6.43</v>
      </c>
      <c r="O2491" s="19">
        <v>0.4</v>
      </c>
      <c r="P2491" s="14">
        <v>0.512</v>
      </c>
      <c r="Q2491" s="20" t="str">
        <f>IF(AND(ISNUMBER(L2491),ISNUMBER(Y2491),Y2491&gt;0,X2491&lt;1),ROUND(L2491/(Y2491*(1-X2491))-1,4),"")</f>
        <v/>
      </c>
      <c r="R2491" s="12">
        <v>0</v>
      </c>
      <c r="S2491" s="13">
        <f>IF(AND(ISNUMBER(E2491),E2491&gt;0,ISNUMBER(F2491)),R2491*(F2491/E2491-1)*(1-'Start Here'!$B$16),0)</f>
        <v>0</v>
      </c>
      <c r="T2491" s="17">
        <f>IF(AND(M2491="Ready",OR(I2491="Approve proposed",AND(I2491="Use my price",AND(ISNUMBER(J2491),J2491&gt;0))),ISNUMBER(L2491),E2491&gt;0),R2491*(L2491/E2491-1)*(1-'Start Here'!$B$16),0)</f>
        <v>0</v>
      </c>
      <c r="U2491" t="str" s="6">
        <v>Currently hidden; do not activate automatically</v>
      </c>
      <c r="V2491" t="str" s="21">
        <v>No</v>
      </c>
      <c r="W2491" t="str" s="21">
        <v>No</v>
      </c>
      <c r="X2491" s="22">
        <v>0</v>
      </c>
      <c r="Y2491" s="18">
        <v>4.59</v>
      </c>
      <c r="AB2491" t="str" s="6">
        <v>2026-10-01 10:41:27 UTC</v>
      </c>
      <c r="AC2491" t="str" s="6">
        <v>Local Line cache</v>
      </c>
      <c r="AD2491" s="23">
        <v>899390</v>
      </c>
      <c r="AE2491" s="23">
        <v>641285</v>
      </c>
      <c r="AF2491" t="str" s="23">
        <v>899390:641285:member</v>
      </c>
      <c r="AG2491" t="str" s="23">
        <v>No</v>
      </c>
      <c r="AH2491" t="str" s="23">
        <v>Yes</v>
      </c>
      <c r="AI2491" s="18">
        <v>0</v>
      </c>
    </row>
    <row r="2492" ht="32" customHeight="1">
      <c r="A2492" t="str" s="7">
        <v>Organically Grown Company</v>
      </c>
      <c r="B2492" t="str" s="7">
        <v>Mini Sweet Mix Bell Peppers</v>
      </c>
      <c r="C2492" t="str" s="7">
        <v>1 lb bag</v>
      </c>
      <c r="D2492" t="str" s="7">
        <v>Guest Basket</v>
      </c>
      <c r="E2492" s="12">
        <v>6.43</v>
      </c>
      <c r="F2492" s="13">
        <v>6.94</v>
      </c>
      <c r="G2492" s="13">
        <f>IF(AND(ISNUMBER(E2492),ISNUMBER(F2492)),F2492-E2492,"")</f>
        <v>0.51</v>
      </c>
      <c r="H2492" s="14">
        <f>IF(AND(ISNUMBER(E2492),E2492&gt;0,ISNUMBER(F2492)),F2492/E2492-1,"")</f>
        <v>0.07931570762052886</v>
      </c>
      <c r="I2492" t="str" s="15">
        <v>Unreviewed</v>
      </c>
      <c r="J2492" s="16"/>
      <c r="K2492" t="str" s="15">
        <v/>
      </c>
      <c r="L2492" s="17" t="str">
        <f>IF(AC2492="Local catalog","",IF(AG2492="Yes",IF(ISNUMBER(E2492),E2492,""),IF(I2492="Keep current",IF(ISNUMBER(E2492),E2492,""),IF(AH2492&lt;&gt;"Yes","",IF(I2492="Approve proposed",F2492,IF(AND(I2492="Use my price",AND(ISNUMBER(J2492),J2492&gt;0)),J2492,""))))))</f>
        <v/>
      </c>
      <c r="M2492" t="str" s="7">
        <f>IF(AND(AG2492="Yes",OR(I2492="Approve proposed",I2492="Use my price")),"CHECK: protected price kept current",IF(OR(I2492="Unreviewed",I2492=""),"Pending review",IF(I2492="Hold","On hold",IF(I2492="Keep current",IF(ISNUMBER(E2492),"Kept current","CHECK: no confirmed current price"),IF(AH2492&lt;&gt;"Yes","CHECK: source needs review",IF(AND(I2492="Use my price",NOT(AND(ISNUMBER(J2492),J2492&gt;0))),"CHECK: enter a price above zero",IF(NOT(OR(I2492="Approve proposed",I2492="Use my price")),"CHECK: choose a listed decision",IF(OR(NOT(ISNUMBER(L2492)),L2492&lt;=0,NOT(ISNUMBER(Y2492)),Y2492&lt;=0,X2492&gt;=1),"CHECK: price or base unavailable",IF(L2492/(Y2492*(1-X2492))-1&lt;0,"CHECK: price below local base","Ready")))))))))</f>
        <v>Pending review</v>
      </c>
      <c r="N2492" s="18">
        <v>6.43</v>
      </c>
      <c r="O2492" s="19">
        <v>0.4</v>
      </c>
      <c r="P2492" s="14">
        <v>0.512</v>
      </c>
      <c r="Q2492" s="20" t="str">
        <f>IF(AND(ISNUMBER(L2492),ISNUMBER(Y2492),Y2492&gt;0,X2492&lt;1),ROUND(L2492/(Y2492*(1-X2492))-1,4),"")</f>
        <v/>
      </c>
      <c r="R2492" s="12">
        <v>0</v>
      </c>
      <c r="S2492" s="13">
        <f>IF(AND(ISNUMBER(E2492),E2492&gt;0,ISNUMBER(F2492)),R2492*(F2492/E2492-1)*(1-'Start Here'!$B$16),0)</f>
        <v>0</v>
      </c>
      <c r="T2492" s="17">
        <f>IF(AND(M2492="Ready",OR(I2492="Approve proposed",AND(I2492="Use my price",AND(ISNUMBER(J2492),J2492&gt;0))),ISNUMBER(L2492),E2492&gt;0),R2492*(L2492/E2492-1)*(1-'Start Here'!$B$16),0)</f>
        <v>0</v>
      </c>
      <c r="U2492" t="str" s="6">
        <v>Currently hidden; do not activate automatically</v>
      </c>
      <c r="V2492" t="str" s="21">
        <v>No</v>
      </c>
      <c r="W2492" t="str" s="21">
        <v>No</v>
      </c>
      <c r="X2492" s="22">
        <v>0</v>
      </c>
      <c r="Y2492" s="18">
        <v>4.59</v>
      </c>
      <c r="AB2492" t="str" s="6">
        <v>2026-10-01 10:41:27 UTC</v>
      </c>
      <c r="AC2492" t="str" s="6">
        <v>Local Line cache</v>
      </c>
      <c r="AD2492" s="23">
        <v>899390</v>
      </c>
      <c r="AE2492" s="23">
        <v>641285</v>
      </c>
      <c r="AF2492" t="str" s="23">
        <v>899390:641285:guest</v>
      </c>
      <c r="AG2492" t="str" s="23">
        <v>No</v>
      </c>
      <c r="AH2492" t="str" s="23">
        <v>Yes</v>
      </c>
      <c r="AI2492" s="18">
        <v>0</v>
      </c>
    </row>
    <row r="2493" ht="32" customHeight="1">
      <c r="A2493" t="str" s="7">
        <v>Organically Grown Company</v>
      </c>
      <c r="B2493" t="str" s="7">
        <v>Mini Sweet Mix Bell Peppers</v>
      </c>
      <c r="C2493" t="str" s="7">
        <v>1 lb bag</v>
      </c>
      <c r="D2493" t="str" s="7">
        <v>SNAP</v>
      </c>
      <c r="E2493" s="12">
        <v>6.43</v>
      </c>
      <c r="F2493" s="13">
        <v>6.43</v>
      </c>
      <c r="G2493" s="13">
        <f>IF(AND(ISNUMBER(E2493),ISNUMBER(F2493)),F2493-E2493,"")</f>
        <v>0</v>
      </c>
      <c r="H2493" s="14">
        <f>IF(AND(ISNUMBER(E2493),E2493&gt;0,ISNUMBER(F2493)),F2493/E2493-1,"")</f>
        <v>0</v>
      </c>
      <c r="I2493" t="str" s="15">
        <v>Keep current</v>
      </c>
      <c r="J2493" s="16"/>
      <c r="K2493" t="str" s="15">
        <v/>
      </c>
      <c r="L2493" s="17">
        <f>IF(AC2493="Local catalog","",IF(AG2493="Yes",IF(ISNUMBER(E2493),E2493,""),IF(I2493="Keep current",IF(ISNUMBER(E2493),E2493,""),IF(AH2493&lt;&gt;"Yes","",IF(I2493="Approve proposed",F2493,IF(AND(I2493="Use my price",AND(ISNUMBER(J2493),J2493&gt;0)),J2493,""))))))</f>
        <v>6.43</v>
      </c>
      <c r="M2493" t="str" s="7">
        <f>IF(AND(AG2493="Yes",OR(I2493="Approve proposed",I2493="Use my price")),"CHECK: protected price kept current",IF(OR(I2493="Unreviewed",I2493=""),"Pending review",IF(I2493="Hold","On hold",IF(I2493="Keep current",IF(ISNUMBER(E2493),"Kept current","CHECK: no confirmed current price"),IF(AH2493&lt;&gt;"Yes","CHECK: source needs review",IF(AND(I2493="Use my price",NOT(AND(ISNUMBER(J2493),J2493&gt;0))),"CHECK: enter a price above zero",IF(NOT(OR(I2493="Approve proposed",I2493="Use my price")),"CHECK: choose a listed decision",IF(OR(NOT(ISNUMBER(L2493)),L2493&lt;=0,NOT(ISNUMBER(Y2493)),Y2493&lt;=0,X2493&gt;=1),"CHECK: price or base unavailable",IF(L2493/(Y2493*(1-X2493))-1&lt;0,"CHECK: price below local base","Ready")))))))))</f>
        <v>Kept current</v>
      </c>
      <c r="N2493" s="18">
        <v>6.43</v>
      </c>
      <c r="O2493" s="19">
        <v>0.4</v>
      </c>
      <c r="P2493" s="14">
        <v>0.4009</v>
      </c>
      <c r="Q2493" s="20">
        <f>IF(AND(ISNUMBER(L2493),ISNUMBER(Y2493),Y2493&gt;0,X2493&lt;1),ROUND(L2493/(Y2493*(1-X2493))-1,4),"")</f>
        <v>0.4009</v>
      </c>
      <c r="R2493" s="12">
        <v>0</v>
      </c>
      <c r="S2493" s="13">
        <f>IF(AND(ISNUMBER(E2493),E2493&gt;0,ISNUMBER(F2493)),R2493*(F2493/E2493-1)*(1-'Start Here'!$B$16),0)</f>
        <v>0</v>
      </c>
      <c r="T2493" s="17">
        <f>IF(AND(M2493="Ready",OR(I2493="Approve proposed",AND(I2493="Use my price",AND(ISNUMBER(J2493),J2493&gt;0))),ISNUMBER(L2493),E2493&gt;0),R2493*(L2493/E2493-1)*(1-'Start Here'!$B$16),0)</f>
        <v>0</v>
      </c>
      <c r="U2493" t="str" s="6">
        <v>SNAP: preserve existing selling price; Currently hidden; do not activate automatically</v>
      </c>
      <c r="V2493" t="str" s="21">
        <v>No</v>
      </c>
      <c r="W2493" t="str" s="21">
        <v>No</v>
      </c>
      <c r="X2493" s="22">
        <v>0</v>
      </c>
      <c r="Y2493" s="18">
        <v>4.59</v>
      </c>
      <c r="AB2493" t="str" s="6">
        <v>2026-10-01 10:41:27 UTC</v>
      </c>
      <c r="AC2493" t="str" s="6">
        <v>Local Line cache</v>
      </c>
      <c r="AD2493" s="23">
        <v>899390</v>
      </c>
      <c r="AE2493" s="23">
        <v>641285</v>
      </c>
      <c r="AF2493" t="str" s="23">
        <v>899390:641285:snap</v>
      </c>
      <c r="AG2493" t="str" s="23">
        <v>Yes</v>
      </c>
      <c r="AH2493" t="str" s="23">
        <v>Yes</v>
      </c>
      <c r="AI2493" s="18">
        <v>0</v>
      </c>
    </row>
    <row r="2494" ht="32" customHeight="1">
      <c r="A2494" t="str" s="7">
        <v>Organically Grown Company</v>
      </c>
      <c r="B2494" t="str" s="7">
        <v>Mix of  Comice/D'Anjou</v>
      </c>
      <c r="C2494" t="str" s="7">
        <v>ea</v>
      </c>
      <c r="D2494" t="str" s="7">
        <v>Herd Share Members</v>
      </c>
      <c r="E2494" s="12">
        <v>1.4</v>
      </c>
      <c r="F2494" s="13">
        <v>1.51</v>
      </c>
      <c r="G2494" s="13">
        <f>IF(AND(ISNUMBER(E2494),ISNUMBER(F2494)),F2494-E2494,"")</f>
        <v>0.11</v>
      </c>
      <c r="H2494" s="14">
        <f>IF(AND(ISNUMBER(E2494),E2494&gt;0,ISNUMBER(F2494)),F2494/E2494-1,"")</f>
        <v>0.07857142857142874</v>
      </c>
      <c r="I2494" t="str" s="15">
        <v>Unreviewed</v>
      </c>
      <c r="J2494" s="16"/>
      <c r="K2494" t="str" s="15">
        <v/>
      </c>
      <c r="L2494" s="17" t="str">
        <f>IF(AC2494="Local catalog","",IF(AG2494="Yes",IF(ISNUMBER(E2494),E2494,""),IF(I2494="Keep current",IF(ISNUMBER(E2494),E2494,""),IF(AH2494&lt;&gt;"Yes","",IF(I2494="Approve proposed",F2494,IF(AND(I2494="Use my price",AND(ISNUMBER(J2494),J2494&gt;0)),J2494,""))))))</f>
        <v/>
      </c>
      <c r="M2494" t="str" s="7">
        <f>IF(AND(AG2494="Yes",OR(I2494="Approve proposed",I2494="Use my price")),"CHECK: protected price kept current",IF(OR(I2494="Unreviewed",I2494=""),"Pending review",IF(I2494="Hold","On hold",IF(I2494="Keep current",IF(ISNUMBER(E2494),"Kept current","CHECK: no confirmed current price"),IF(AH2494&lt;&gt;"Yes","CHECK: source needs review",IF(AND(I2494="Use my price",NOT(AND(ISNUMBER(J2494),J2494&gt;0))),"CHECK: enter a price above zero",IF(NOT(OR(I2494="Approve proposed",I2494="Use my price")),"CHECK: choose a listed decision",IF(OR(NOT(ISNUMBER(L2494)),L2494&lt;=0,NOT(ISNUMBER(Y2494)),Y2494&lt;=0,X2494&gt;=1),"CHECK: price or base unavailable",IF(L2494/(Y2494*(1-X2494))-1&lt;0,"CHECK: price below local base","Ready")))))))))</f>
        <v>Pending review</v>
      </c>
      <c r="N2494" s="18">
        <v>1.4</v>
      </c>
      <c r="O2494" s="19">
        <v>0.4</v>
      </c>
      <c r="P2494" s="14">
        <v>0.51</v>
      </c>
      <c r="Q2494" s="20" t="str">
        <f>IF(AND(ISNUMBER(L2494),ISNUMBER(Y2494),Y2494&gt;0,X2494&lt;1),ROUND(L2494/(Y2494*(1-X2494))-1,4),"")</f>
        <v/>
      </c>
      <c r="R2494" s="12">
        <v>389.2</v>
      </c>
      <c r="S2494" s="13">
        <f>IF(AND(ISNUMBER(E2494),E2494&gt;0,ISNUMBER(F2494)),R2494*(F2494/E2494-1)*(1-'Start Here'!$B$16),0)</f>
        <v>29.662600000000058</v>
      </c>
      <c r="T2494" s="17">
        <f>IF(AND(M2494="Ready",OR(I2494="Approve proposed",AND(I2494="Use my price",AND(ISNUMBER(J2494),J2494&gt;0))),ISNUMBER(L2494),E2494&gt;0),R2494*(L2494/E2494-1)*(1-'Start Here'!$B$16),0)</f>
        <v>0</v>
      </c>
      <c r="U2494" t="str" s="6">
        <v>Currently hidden; do not activate automatically</v>
      </c>
      <c r="V2494" t="str" s="21">
        <v>No</v>
      </c>
      <c r="W2494" t="str" s="21">
        <v>No</v>
      </c>
      <c r="X2494" s="22">
        <v>0</v>
      </c>
      <c r="Y2494" s="18">
        <v>1</v>
      </c>
      <c r="AB2494" t="str" s="6">
        <v>2026-10-01 10:41:27 UTC</v>
      </c>
      <c r="AC2494" t="str" s="6">
        <v>Local Line cache</v>
      </c>
      <c r="AD2494" s="23">
        <v>812655</v>
      </c>
      <c r="AE2494" s="23">
        <v>534523</v>
      </c>
      <c r="AF2494" t="str" s="23">
        <v>812655:534523:herdShare</v>
      </c>
      <c r="AG2494" t="str" s="23">
        <v>No</v>
      </c>
      <c r="AH2494" t="str" s="23">
        <v>Yes</v>
      </c>
      <c r="AI2494" s="18">
        <v>278</v>
      </c>
    </row>
    <row r="2495" ht="32" customHeight="1">
      <c r="A2495" t="str" s="7">
        <v>Organically Grown Company</v>
      </c>
      <c r="B2495" t="str" s="7">
        <v>Mix of  Comice/D'Anjou</v>
      </c>
      <c r="C2495" t="str" s="7">
        <v>ea</v>
      </c>
      <c r="D2495" t="str" s="7">
        <v>CSA Members</v>
      </c>
      <c r="E2495" s="12">
        <v>1.4</v>
      </c>
      <c r="F2495" s="13">
        <v>1.51</v>
      </c>
      <c r="G2495" s="13">
        <f>IF(AND(ISNUMBER(E2495),ISNUMBER(F2495)),F2495-E2495,"")</f>
        <v>0.11</v>
      </c>
      <c r="H2495" s="14">
        <f>IF(AND(ISNUMBER(E2495),E2495&gt;0,ISNUMBER(F2495)),F2495/E2495-1,"")</f>
        <v>0.07857142857142874</v>
      </c>
      <c r="I2495" t="str" s="15">
        <v>Unreviewed</v>
      </c>
      <c r="J2495" s="16"/>
      <c r="K2495" t="str" s="15">
        <v/>
      </c>
      <c r="L2495" s="17" t="str">
        <f>IF(AC2495="Local catalog","",IF(AG2495="Yes",IF(ISNUMBER(E2495),E2495,""),IF(I2495="Keep current",IF(ISNUMBER(E2495),E2495,""),IF(AH2495&lt;&gt;"Yes","",IF(I2495="Approve proposed",F2495,IF(AND(I2495="Use my price",AND(ISNUMBER(J2495),J2495&gt;0)),J2495,""))))))</f>
        <v/>
      </c>
      <c r="M2495" t="str" s="7">
        <f>IF(AND(AG2495="Yes",OR(I2495="Approve proposed",I2495="Use my price")),"CHECK: protected price kept current",IF(OR(I2495="Unreviewed",I2495=""),"Pending review",IF(I2495="Hold","On hold",IF(I2495="Keep current",IF(ISNUMBER(E2495),"Kept current","CHECK: no confirmed current price"),IF(AH2495&lt;&gt;"Yes","CHECK: source needs review",IF(AND(I2495="Use my price",NOT(AND(ISNUMBER(J2495),J2495&gt;0))),"CHECK: enter a price above zero",IF(NOT(OR(I2495="Approve proposed",I2495="Use my price")),"CHECK: choose a listed decision",IF(OR(NOT(ISNUMBER(L2495)),L2495&lt;=0,NOT(ISNUMBER(Y2495)),Y2495&lt;=0,X2495&gt;=1),"CHECK: price or base unavailable",IF(L2495/(Y2495*(1-X2495))-1&lt;0,"CHECK: price below local base","Ready")))))))))</f>
        <v>Pending review</v>
      </c>
      <c r="N2495" s="18">
        <v>1.4</v>
      </c>
      <c r="O2495" s="19">
        <v>0.4</v>
      </c>
      <c r="P2495" s="14">
        <v>0.51</v>
      </c>
      <c r="Q2495" s="20" t="str">
        <f>IF(AND(ISNUMBER(L2495),ISNUMBER(Y2495),Y2495&gt;0,X2495&lt;1),ROUND(L2495/(Y2495*(1-X2495))-1,4),"")</f>
        <v/>
      </c>
      <c r="R2495" s="12">
        <v>121.80000000000001</v>
      </c>
      <c r="S2495" s="13">
        <f>IF(AND(ISNUMBER(E2495),E2495&gt;0,ISNUMBER(F2495)),R2495*(F2495/E2495-1)*(1-'Start Here'!$B$16),0)</f>
        <v>9.282900000000021</v>
      </c>
      <c r="T2495" s="17">
        <f>IF(AND(M2495="Ready",OR(I2495="Approve proposed",AND(I2495="Use my price",AND(ISNUMBER(J2495),J2495&gt;0))),ISNUMBER(L2495),E2495&gt;0),R2495*(L2495/E2495-1)*(1-'Start Here'!$B$16),0)</f>
        <v>0</v>
      </c>
      <c r="U2495" t="str" s="6">
        <v>Currently hidden; do not activate automatically</v>
      </c>
      <c r="V2495" t="str" s="21">
        <v>No</v>
      </c>
      <c r="W2495" t="str" s="21">
        <v>No</v>
      </c>
      <c r="X2495" s="22">
        <v>0</v>
      </c>
      <c r="Y2495" s="18">
        <v>1</v>
      </c>
      <c r="AB2495" t="str" s="6">
        <v>2026-10-01 10:41:27 UTC</v>
      </c>
      <c r="AC2495" t="str" s="6">
        <v>Local Line cache</v>
      </c>
      <c r="AD2495" s="23">
        <v>812655</v>
      </c>
      <c r="AE2495" s="23">
        <v>534523</v>
      </c>
      <c r="AF2495" t="str" s="23">
        <v>812655:534523:member</v>
      </c>
      <c r="AG2495" t="str" s="23">
        <v>No</v>
      </c>
      <c r="AH2495" t="str" s="23">
        <v>Yes</v>
      </c>
      <c r="AI2495" s="18">
        <v>87</v>
      </c>
    </row>
    <row r="2496" ht="32" customHeight="1">
      <c r="A2496" t="str" s="7">
        <v>Organically Grown Company</v>
      </c>
      <c r="B2496" t="str" s="7">
        <v>Mix of  Comice/D'Anjou</v>
      </c>
      <c r="C2496" t="str" s="7">
        <v>ea</v>
      </c>
      <c r="D2496" t="str" s="7">
        <v>Guest Basket</v>
      </c>
      <c r="E2496" s="12">
        <v>1.4</v>
      </c>
      <c r="F2496" s="13">
        <v>1.51</v>
      </c>
      <c r="G2496" s="13">
        <f>IF(AND(ISNUMBER(E2496),ISNUMBER(F2496)),F2496-E2496,"")</f>
        <v>0.11</v>
      </c>
      <c r="H2496" s="14">
        <f>IF(AND(ISNUMBER(E2496),E2496&gt;0,ISNUMBER(F2496)),F2496/E2496-1,"")</f>
        <v>0.07857142857142874</v>
      </c>
      <c r="I2496" t="str" s="15">
        <v>Unreviewed</v>
      </c>
      <c r="J2496" s="16"/>
      <c r="K2496" t="str" s="15">
        <v/>
      </c>
      <c r="L2496" s="17" t="str">
        <f>IF(AC2496="Local catalog","",IF(AG2496="Yes",IF(ISNUMBER(E2496),E2496,""),IF(I2496="Keep current",IF(ISNUMBER(E2496),E2496,""),IF(AH2496&lt;&gt;"Yes","",IF(I2496="Approve proposed",F2496,IF(AND(I2496="Use my price",AND(ISNUMBER(J2496),J2496&gt;0)),J2496,""))))))</f>
        <v/>
      </c>
      <c r="M2496" t="str" s="7">
        <f>IF(AND(AG2496="Yes",OR(I2496="Approve proposed",I2496="Use my price")),"CHECK: protected price kept current",IF(OR(I2496="Unreviewed",I2496=""),"Pending review",IF(I2496="Hold","On hold",IF(I2496="Keep current",IF(ISNUMBER(E2496),"Kept current","CHECK: no confirmed current price"),IF(AH2496&lt;&gt;"Yes","CHECK: source needs review",IF(AND(I2496="Use my price",NOT(AND(ISNUMBER(J2496),J2496&gt;0))),"CHECK: enter a price above zero",IF(NOT(OR(I2496="Approve proposed",I2496="Use my price")),"CHECK: choose a listed decision",IF(OR(NOT(ISNUMBER(L2496)),L2496&lt;=0,NOT(ISNUMBER(Y2496)),Y2496&lt;=0,X2496&gt;=1),"CHECK: price or base unavailable",IF(L2496/(Y2496*(1-X2496))-1&lt;0,"CHECK: price below local base","Ready")))))))))</f>
        <v>Pending review</v>
      </c>
      <c r="N2496" s="18">
        <v>1.4</v>
      </c>
      <c r="O2496" s="19">
        <v>0.4</v>
      </c>
      <c r="P2496" s="14">
        <v>0.51</v>
      </c>
      <c r="Q2496" s="20" t="str">
        <f>IF(AND(ISNUMBER(L2496),ISNUMBER(Y2496),Y2496&gt;0,X2496&lt;1),ROUND(L2496/(Y2496*(1-X2496))-1,4),"")</f>
        <v/>
      </c>
      <c r="R2496" s="12">
        <v>23.75</v>
      </c>
      <c r="S2496" s="13">
        <f>IF(AND(ISNUMBER(E2496),E2496&gt;0,ISNUMBER(F2496)),R2496*(F2496/E2496-1)*(1-'Start Here'!$B$16),0)</f>
        <v>1.8100892857142894</v>
      </c>
      <c r="T2496" s="17">
        <f>IF(AND(M2496="Ready",OR(I2496="Approve proposed",AND(I2496="Use my price",AND(ISNUMBER(J2496),J2496&gt;0))),ISNUMBER(L2496),E2496&gt;0),R2496*(L2496/E2496-1)*(1-'Start Here'!$B$16),0)</f>
        <v>0</v>
      </c>
      <c r="U2496" t="str" s="6">
        <v>Currently hidden; do not activate automatically</v>
      </c>
      <c r="V2496" t="str" s="21">
        <v>No</v>
      </c>
      <c r="W2496" t="str" s="21">
        <v>No</v>
      </c>
      <c r="X2496" s="22">
        <v>0</v>
      </c>
      <c r="Y2496" s="18">
        <v>1</v>
      </c>
      <c r="AB2496" t="str" s="6">
        <v>2026-10-01 10:41:27 UTC</v>
      </c>
      <c r="AC2496" t="str" s="6">
        <v>Local Line cache</v>
      </c>
      <c r="AD2496" s="23">
        <v>812655</v>
      </c>
      <c r="AE2496" s="23">
        <v>534523</v>
      </c>
      <c r="AF2496" t="str" s="23">
        <v>812655:534523:guest</v>
      </c>
      <c r="AG2496" t="str" s="23">
        <v>No</v>
      </c>
      <c r="AH2496" t="str" s="23">
        <v>Yes</v>
      </c>
      <c r="AI2496" s="18">
        <v>16</v>
      </c>
    </row>
    <row r="2497" ht="32" customHeight="1">
      <c r="A2497" t="str" s="7">
        <v>Organically Grown Company</v>
      </c>
      <c r="B2497" t="str" s="7">
        <v>Mix of  Comice/D'Anjou</v>
      </c>
      <c r="C2497" t="str" s="7">
        <v>ea</v>
      </c>
      <c r="D2497" t="str" s="7">
        <v>SNAP</v>
      </c>
      <c r="E2497" s="12">
        <v>1.4</v>
      </c>
      <c r="F2497" s="13">
        <v>1.4</v>
      </c>
      <c r="G2497" s="13">
        <f>IF(AND(ISNUMBER(E2497),ISNUMBER(F2497)),F2497-E2497,"")</f>
        <v>0</v>
      </c>
      <c r="H2497" s="14">
        <f>IF(AND(ISNUMBER(E2497),E2497&gt;0,ISNUMBER(F2497)),F2497/E2497-1,"")</f>
        <v>0</v>
      </c>
      <c r="I2497" t="str" s="15">
        <v>Keep current</v>
      </c>
      <c r="J2497" s="16"/>
      <c r="K2497" t="str" s="15">
        <v/>
      </c>
      <c r="L2497" s="17">
        <f>IF(AC2497="Local catalog","",IF(AG2497="Yes",IF(ISNUMBER(E2497),E2497,""),IF(I2497="Keep current",IF(ISNUMBER(E2497),E2497,""),IF(AH2497&lt;&gt;"Yes","",IF(I2497="Approve proposed",F2497,IF(AND(I2497="Use my price",AND(ISNUMBER(J2497),J2497&gt;0)),J2497,""))))))</f>
        <v>1.4</v>
      </c>
      <c r="M2497" t="str" s="7">
        <f>IF(AND(AG2497="Yes",OR(I2497="Approve proposed",I2497="Use my price")),"CHECK: protected price kept current",IF(OR(I2497="Unreviewed",I2497=""),"Pending review",IF(I2497="Hold","On hold",IF(I2497="Keep current",IF(ISNUMBER(E2497),"Kept current","CHECK: no confirmed current price"),IF(AH2497&lt;&gt;"Yes","CHECK: source needs review",IF(AND(I2497="Use my price",NOT(AND(ISNUMBER(J2497),J2497&gt;0))),"CHECK: enter a price above zero",IF(NOT(OR(I2497="Approve proposed",I2497="Use my price")),"CHECK: choose a listed decision",IF(OR(NOT(ISNUMBER(L2497)),L2497&lt;=0,NOT(ISNUMBER(Y2497)),Y2497&lt;=0,X2497&gt;=1),"CHECK: price or base unavailable",IF(L2497/(Y2497*(1-X2497))-1&lt;0,"CHECK: price below local base","Ready")))))))))</f>
        <v>Kept current</v>
      </c>
      <c r="N2497" s="18">
        <v>1.4</v>
      </c>
      <c r="O2497" s="19">
        <v>0.4</v>
      </c>
      <c r="P2497" s="14">
        <v>0.4</v>
      </c>
      <c r="Q2497" s="20">
        <f>IF(AND(ISNUMBER(L2497),ISNUMBER(Y2497),Y2497&gt;0,X2497&lt;1),ROUND(L2497/(Y2497*(1-X2497))-1,4),"")</f>
        <v>0.4</v>
      </c>
      <c r="R2497" s="12">
        <v>0</v>
      </c>
      <c r="S2497" s="13">
        <f>IF(AND(ISNUMBER(E2497),E2497&gt;0,ISNUMBER(F2497)),R2497*(F2497/E2497-1)*(1-'Start Here'!$B$16),0)</f>
        <v>0</v>
      </c>
      <c r="T2497" s="17">
        <f>IF(AND(M2497="Ready",OR(I2497="Approve proposed",AND(I2497="Use my price",AND(ISNUMBER(J2497),J2497&gt;0))),ISNUMBER(L2497),E2497&gt;0),R2497*(L2497/E2497-1)*(1-'Start Here'!$B$16),0)</f>
        <v>0</v>
      </c>
      <c r="U2497" t="str" s="6">
        <v>SNAP: preserve existing selling price; Currently hidden; do not activate automatically</v>
      </c>
      <c r="V2497" t="str" s="21">
        <v>No</v>
      </c>
      <c r="W2497" t="str" s="21">
        <v>No</v>
      </c>
      <c r="X2497" s="22">
        <v>0</v>
      </c>
      <c r="Y2497" s="18">
        <v>1</v>
      </c>
      <c r="AB2497" t="str" s="6">
        <v>2026-10-01 10:41:27 UTC</v>
      </c>
      <c r="AC2497" t="str" s="6">
        <v>Local Line cache</v>
      </c>
      <c r="AD2497" s="23">
        <v>812655</v>
      </c>
      <c r="AE2497" s="23">
        <v>534523</v>
      </c>
      <c r="AF2497" t="str" s="23">
        <v>812655:534523:snap</v>
      </c>
      <c r="AG2497" t="str" s="23">
        <v>Yes</v>
      </c>
      <c r="AH2497" t="str" s="23">
        <v>Yes</v>
      </c>
      <c r="AI2497" s="18">
        <v>0</v>
      </c>
    </row>
    <row r="2498" ht="32" customHeight="1">
      <c r="A2498" t="str" s="7">
        <v>Organically Grown Company</v>
      </c>
      <c r="B2498" t="str" s="7">
        <v>Nantes Carrots</v>
      </c>
      <c r="C2498" t="str" s="7">
        <v>bunch</v>
      </c>
      <c r="D2498" t="str" s="7">
        <v>Herd Share Members</v>
      </c>
      <c r="E2498" s="12">
        <v>3.54</v>
      </c>
      <c r="F2498" s="13">
        <v>3.82</v>
      </c>
      <c r="G2498" s="13">
        <f>IF(AND(ISNUMBER(E2498),ISNUMBER(F2498)),F2498-E2498,"")</f>
        <v>0.28</v>
      </c>
      <c r="H2498" s="14">
        <f>IF(AND(ISNUMBER(E2498),E2498&gt;0,ISNUMBER(F2498)),F2498/E2498-1,"")</f>
        <v>0.07909604519774005</v>
      </c>
      <c r="I2498" t="str" s="15">
        <v>Unreviewed</v>
      </c>
      <c r="J2498" s="16"/>
      <c r="K2498" t="str" s="15">
        <v/>
      </c>
      <c r="L2498" s="17" t="str">
        <f>IF(AC2498="Local catalog","",IF(AG2498="Yes",IF(ISNUMBER(E2498),E2498,""),IF(I2498="Keep current",IF(ISNUMBER(E2498),E2498,""),IF(AH2498&lt;&gt;"Yes","",IF(I2498="Approve proposed",F2498,IF(AND(I2498="Use my price",AND(ISNUMBER(J2498),J2498&gt;0)),J2498,""))))))</f>
        <v/>
      </c>
      <c r="M2498" t="str" s="7">
        <f>IF(AND(AG2498="Yes",OR(I2498="Approve proposed",I2498="Use my price")),"CHECK: protected price kept current",IF(OR(I2498="Unreviewed",I2498=""),"Pending review",IF(I2498="Hold","On hold",IF(I2498="Keep current",IF(ISNUMBER(E2498),"Kept current","CHECK: no confirmed current price"),IF(AH2498&lt;&gt;"Yes","CHECK: source needs review",IF(AND(I2498="Use my price",NOT(AND(ISNUMBER(J2498),J2498&gt;0))),"CHECK: enter a price above zero",IF(NOT(OR(I2498="Approve proposed",I2498="Use my price")),"CHECK: choose a listed decision",IF(OR(NOT(ISNUMBER(L2498)),L2498&lt;=0,NOT(ISNUMBER(Y2498)),Y2498&lt;=0,X2498&gt;=1),"CHECK: price or base unavailable",IF(L2498/(Y2498*(1-X2498))-1&lt;0,"CHECK: price below local base","Ready")))))))))</f>
        <v>Pending review</v>
      </c>
      <c r="N2498" s="18">
        <v>3.54</v>
      </c>
      <c r="O2498" s="19">
        <v>0.4</v>
      </c>
      <c r="P2498" s="14">
        <v>0.5099</v>
      </c>
      <c r="Q2498" s="20" t="str">
        <f>IF(AND(ISNUMBER(L2498),ISNUMBER(Y2498),Y2498&gt;0,X2498&lt;1),ROUND(L2498/(Y2498*(1-X2498))-1,4),"")</f>
        <v/>
      </c>
      <c r="R2498" s="12">
        <v>700.9200000000001</v>
      </c>
      <c r="S2498" s="13">
        <f>IF(AND(ISNUMBER(E2498),E2498&gt;0,ISNUMBER(F2498)),R2498*(F2498/E2498-1)*(1-'Start Here'!$B$16),0)</f>
        <v>53.77679999999996</v>
      </c>
      <c r="T2498" s="17">
        <f>IF(AND(M2498="Ready",OR(I2498="Approve proposed",AND(I2498="Use my price",AND(ISNUMBER(J2498),J2498&gt;0))),ISNUMBER(L2498),E2498&gt;0),R2498*(L2498/E2498-1)*(1-'Start Here'!$B$16),0)</f>
        <v>0</v>
      </c>
      <c r="U2498" t="str" s="6">
        <v>Currently hidden; do not activate automatically</v>
      </c>
      <c r="V2498" t="str" s="21">
        <v>No</v>
      </c>
      <c r="W2498" t="str" s="21">
        <v>No</v>
      </c>
      <c r="X2498" s="22">
        <v>0</v>
      </c>
      <c r="Y2498" s="18">
        <v>2.53</v>
      </c>
      <c r="AB2498" t="str" s="6">
        <v>2026-10-01 10:41:27 UTC</v>
      </c>
      <c r="AC2498" t="str" s="6">
        <v>Local Line cache</v>
      </c>
      <c r="AD2498" s="23">
        <v>881653</v>
      </c>
      <c r="AE2498" s="23">
        <v>618132</v>
      </c>
      <c r="AF2498" t="str" s="23">
        <v>881653:618132:herdShare</v>
      </c>
      <c r="AG2498" t="str" s="23">
        <v>No</v>
      </c>
      <c r="AH2498" t="str" s="23">
        <v>Yes</v>
      </c>
      <c r="AI2498" s="18">
        <v>500.93999999999994</v>
      </c>
    </row>
    <row r="2499" ht="32" customHeight="1">
      <c r="A2499" t="str" s="7">
        <v>Organically Grown Company</v>
      </c>
      <c r="B2499" t="str" s="7">
        <v>Nantes Carrots</v>
      </c>
      <c r="C2499" t="str" s="7">
        <v>bunch</v>
      </c>
      <c r="D2499" t="str" s="7">
        <v>CSA Members</v>
      </c>
      <c r="E2499" s="12">
        <v>3.54</v>
      </c>
      <c r="F2499" s="13">
        <v>3.82</v>
      </c>
      <c r="G2499" s="13">
        <f>IF(AND(ISNUMBER(E2499),ISNUMBER(F2499)),F2499-E2499,"")</f>
        <v>0.28</v>
      </c>
      <c r="H2499" s="14">
        <f>IF(AND(ISNUMBER(E2499),E2499&gt;0,ISNUMBER(F2499)),F2499/E2499-1,"")</f>
        <v>0.07909604519774005</v>
      </c>
      <c r="I2499" t="str" s="15">
        <v>Unreviewed</v>
      </c>
      <c r="J2499" s="16"/>
      <c r="K2499" t="str" s="15">
        <v/>
      </c>
      <c r="L2499" s="17" t="str">
        <f>IF(AC2499="Local catalog","",IF(AG2499="Yes",IF(ISNUMBER(E2499),E2499,""),IF(I2499="Keep current",IF(ISNUMBER(E2499),E2499,""),IF(AH2499&lt;&gt;"Yes","",IF(I2499="Approve proposed",F2499,IF(AND(I2499="Use my price",AND(ISNUMBER(J2499),J2499&gt;0)),J2499,""))))))</f>
        <v/>
      </c>
      <c r="M2499" t="str" s="7">
        <f>IF(AND(AG2499="Yes",OR(I2499="Approve proposed",I2499="Use my price")),"CHECK: protected price kept current",IF(OR(I2499="Unreviewed",I2499=""),"Pending review",IF(I2499="Hold","On hold",IF(I2499="Keep current",IF(ISNUMBER(E2499),"Kept current","CHECK: no confirmed current price"),IF(AH2499&lt;&gt;"Yes","CHECK: source needs review",IF(AND(I2499="Use my price",NOT(AND(ISNUMBER(J2499),J2499&gt;0))),"CHECK: enter a price above zero",IF(NOT(OR(I2499="Approve proposed",I2499="Use my price")),"CHECK: choose a listed decision",IF(OR(NOT(ISNUMBER(L2499)),L2499&lt;=0,NOT(ISNUMBER(Y2499)),Y2499&lt;=0,X2499&gt;=1),"CHECK: price or base unavailable",IF(L2499/(Y2499*(1-X2499))-1&lt;0,"CHECK: price below local base","Ready")))))))))</f>
        <v>Pending review</v>
      </c>
      <c r="N2499" s="18">
        <v>3.54</v>
      </c>
      <c r="O2499" s="19">
        <v>0.4</v>
      </c>
      <c r="P2499" s="14">
        <v>0.5099</v>
      </c>
      <c r="Q2499" s="20" t="str">
        <f>IF(AND(ISNUMBER(L2499),ISNUMBER(Y2499),Y2499&gt;0,X2499&lt;1),ROUND(L2499/(Y2499*(1-X2499))-1,4),"")</f>
        <v/>
      </c>
      <c r="R2499" s="12">
        <v>0</v>
      </c>
      <c r="S2499" s="13">
        <f>IF(AND(ISNUMBER(E2499),E2499&gt;0,ISNUMBER(F2499)),R2499*(F2499/E2499-1)*(1-'Start Here'!$B$16),0)</f>
        <v>0</v>
      </c>
      <c r="T2499" s="17">
        <f>IF(AND(M2499="Ready",OR(I2499="Approve proposed",AND(I2499="Use my price",AND(ISNUMBER(J2499),J2499&gt;0))),ISNUMBER(L2499),E2499&gt;0),R2499*(L2499/E2499-1)*(1-'Start Here'!$B$16),0)</f>
        <v>0</v>
      </c>
      <c r="U2499" t="str" s="6">
        <v>Currently hidden; do not activate automatically</v>
      </c>
      <c r="V2499" t="str" s="21">
        <v>No</v>
      </c>
      <c r="W2499" t="str" s="21">
        <v>No</v>
      </c>
      <c r="X2499" s="22">
        <v>0</v>
      </c>
      <c r="Y2499" s="18">
        <v>2.53</v>
      </c>
      <c r="AB2499" t="str" s="6">
        <v>2026-10-01 10:41:27 UTC</v>
      </c>
      <c r="AC2499" t="str" s="6">
        <v>Local Line cache</v>
      </c>
      <c r="AD2499" s="23">
        <v>881653</v>
      </c>
      <c r="AE2499" s="23">
        <v>618132</v>
      </c>
      <c r="AF2499" t="str" s="23">
        <v>881653:618132:member</v>
      </c>
      <c r="AG2499" t="str" s="23">
        <v>No</v>
      </c>
      <c r="AH2499" t="str" s="23">
        <v>Yes</v>
      </c>
      <c r="AI2499" s="18">
        <v>0</v>
      </c>
    </row>
    <row r="2500" ht="32" customHeight="1">
      <c r="A2500" t="str" s="7">
        <v>Organically Grown Company</v>
      </c>
      <c r="B2500" t="str" s="7">
        <v>Nantes Carrots</v>
      </c>
      <c r="C2500" t="str" s="7">
        <v>bunch</v>
      </c>
      <c r="D2500" t="str" s="7">
        <v>Guest Basket</v>
      </c>
      <c r="E2500" s="12">
        <v>3.54</v>
      </c>
      <c r="F2500" s="13">
        <v>3.82</v>
      </c>
      <c r="G2500" s="13">
        <f>IF(AND(ISNUMBER(E2500),ISNUMBER(F2500)),F2500-E2500,"")</f>
        <v>0.28</v>
      </c>
      <c r="H2500" s="14">
        <f>IF(AND(ISNUMBER(E2500),E2500&gt;0,ISNUMBER(F2500)),F2500/E2500-1,"")</f>
        <v>0.07909604519774005</v>
      </c>
      <c r="I2500" t="str" s="15">
        <v>Unreviewed</v>
      </c>
      <c r="J2500" s="16"/>
      <c r="K2500" t="str" s="15">
        <v/>
      </c>
      <c r="L2500" s="17" t="str">
        <f>IF(AC2500="Local catalog","",IF(AG2500="Yes",IF(ISNUMBER(E2500),E2500,""),IF(I2500="Keep current",IF(ISNUMBER(E2500),E2500,""),IF(AH2500&lt;&gt;"Yes","",IF(I2500="Approve proposed",F2500,IF(AND(I2500="Use my price",AND(ISNUMBER(J2500),J2500&gt;0)),J2500,""))))))</f>
        <v/>
      </c>
      <c r="M2500" t="str" s="7">
        <f>IF(AND(AG2500="Yes",OR(I2500="Approve proposed",I2500="Use my price")),"CHECK: protected price kept current",IF(OR(I2500="Unreviewed",I2500=""),"Pending review",IF(I2500="Hold","On hold",IF(I2500="Keep current",IF(ISNUMBER(E2500),"Kept current","CHECK: no confirmed current price"),IF(AH2500&lt;&gt;"Yes","CHECK: source needs review",IF(AND(I2500="Use my price",NOT(AND(ISNUMBER(J2500),J2500&gt;0))),"CHECK: enter a price above zero",IF(NOT(OR(I2500="Approve proposed",I2500="Use my price")),"CHECK: choose a listed decision",IF(OR(NOT(ISNUMBER(L2500)),L2500&lt;=0,NOT(ISNUMBER(Y2500)),Y2500&lt;=0,X2500&gt;=1),"CHECK: price or base unavailable",IF(L2500/(Y2500*(1-X2500))-1&lt;0,"CHECK: price below local base","Ready")))))))))</f>
        <v>Pending review</v>
      </c>
      <c r="N2500" s="18">
        <v>3.54</v>
      </c>
      <c r="O2500" s="19">
        <v>0.4</v>
      </c>
      <c r="P2500" s="14">
        <v>0.5099</v>
      </c>
      <c r="Q2500" s="20" t="str">
        <f>IF(AND(ISNUMBER(L2500),ISNUMBER(Y2500),Y2500&gt;0,X2500&lt;1),ROUND(L2500/(Y2500*(1-X2500))-1,4),"")</f>
        <v/>
      </c>
      <c r="R2500" s="12">
        <v>46.019999999999996</v>
      </c>
      <c r="S2500" s="13">
        <f>IF(AND(ISNUMBER(E2500),E2500&gt;0,ISNUMBER(F2500)),R2500*(F2500/E2500-1)*(1-'Start Here'!$B$16),0)</f>
        <v>3.530799999999997</v>
      </c>
      <c r="T2500" s="17">
        <f>IF(AND(M2500="Ready",OR(I2500="Approve proposed",AND(I2500="Use my price",AND(ISNUMBER(J2500),J2500&gt;0))),ISNUMBER(L2500),E2500&gt;0),R2500*(L2500/E2500-1)*(1-'Start Here'!$B$16),0)</f>
        <v>0</v>
      </c>
      <c r="U2500" t="str" s="6">
        <v>Currently hidden; do not activate automatically</v>
      </c>
      <c r="V2500" t="str" s="21">
        <v>No</v>
      </c>
      <c r="W2500" t="str" s="21">
        <v>No</v>
      </c>
      <c r="X2500" s="22">
        <v>0</v>
      </c>
      <c r="Y2500" s="18">
        <v>2.53</v>
      </c>
      <c r="AB2500" t="str" s="6">
        <v>2026-10-01 10:41:27 UTC</v>
      </c>
      <c r="AC2500" t="str" s="6">
        <v>Local Line cache</v>
      </c>
      <c r="AD2500" s="23">
        <v>881653</v>
      </c>
      <c r="AE2500" s="23">
        <v>618132</v>
      </c>
      <c r="AF2500" t="str" s="23">
        <v>881653:618132:guest</v>
      </c>
      <c r="AG2500" t="str" s="23">
        <v>No</v>
      </c>
      <c r="AH2500" t="str" s="23">
        <v>Yes</v>
      </c>
      <c r="AI2500" s="18">
        <v>32.89</v>
      </c>
    </row>
    <row r="2501" ht="32" customHeight="1">
      <c r="A2501" t="str" s="7">
        <v>Organically Grown Company</v>
      </c>
      <c r="B2501" t="str" s="7">
        <v>Nantes Carrots</v>
      </c>
      <c r="C2501" t="str" s="7">
        <v>bunch</v>
      </c>
      <c r="D2501" t="str" s="7">
        <v>SNAP</v>
      </c>
      <c r="E2501" s="12">
        <v>3.54</v>
      </c>
      <c r="F2501" s="13">
        <v>3.54</v>
      </c>
      <c r="G2501" s="13">
        <f>IF(AND(ISNUMBER(E2501),ISNUMBER(F2501)),F2501-E2501,"")</f>
        <v>0</v>
      </c>
      <c r="H2501" s="14">
        <f>IF(AND(ISNUMBER(E2501),E2501&gt;0,ISNUMBER(F2501)),F2501/E2501-1,"")</f>
        <v>0</v>
      </c>
      <c r="I2501" t="str" s="15">
        <v>Keep current</v>
      </c>
      <c r="J2501" s="16"/>
      <c r="K2501" t="str" s="15">
        <v/>
      </c>
      <c r="L2501" s="17">
        <f>IF(AC2501="Local catalog","",IF(AG2501="Yes",IF(ISNUMBER(E2501),E2501,""),IF(I2501="Keep current",IF(ISNUMBER(E2501),E2501,""),IF(AH2501&lt;&gt;"Yes","",IF(I2501="Approve proposed",F2501,IF(AND(I2501="Use my price",AND(ISNUMBER(J2501),J2501&gt;0)),J2501,""))))))</f>
        <v>3.54</v>
      </c>
      <c r="M2501" t="str" s="7">
        <f>IF(AND(AG2501="Yes",OR(I2501="Approve proposed",I2501="Use my price")),"CHECK: protected price kept current",IF(OR(I2501="Unreviewed",I2501=""),"Pending review",IF(I2501="Hold","On hold",IF(I2501="Keep current",IF(ISNUMBER(E2501),"Kept current","CHECK: no confirmed current price"),IF(AH2501&lt;&gt;"Yes","CHECK: source needs review",IF(AND(I2501="Use my price",NOT(AND(ISNUMBER(J2501),J2501&gt;0))),"CHECK: enter a price above zero",IF(NOT(OR(I2501="Approve proposed",I2501="Use my price")),"CHECK: choose a listed decision",IF(OR(NOT(ISNUMBER(L2501)),L2501&lt;=0,NOT(ISNUMBER(Y2501)),Y2501&lt;=0,X2501&gt;=1),"CHECK: price or base unavailable",IF(L2501/(Y2501*(1-X2501))-1&lt;0,"CHECK: price below local base","Ready")))))))))</f>
        <v>Kept current</v>
      </c>
      <c r="N2501" s="18">
        <v>3.54</v>
      </c>
      <c r="O2501" s="19">
        <v>0.4</v>
      </c>
      <c r="P2501" s="14">
        <v>0.3992</v>
      </c>
      <c r="Q2501" s="20">
        <f>IF(AND(ISNUMBER(L2501),ISNUMBER(Y2501),Y2501&gt;0,X2501&lt;1),ROUND(L2501/(Y2501*(1-X2501))-1,4),"")</f>
        <v>0.3992</v>
      </c>
      <c r="R2501" s="12">
        <v>0</v>
      </c>
      <c r="S2501" s="13">
        <f>IF(AND(ISNUMBER(E2501),E2501&gt;0,ISNUMBER(F2501)),R2501*(F2501/E2501-1)*(1-'Start Here'!$B$16),0)</f>
        <v>0</v>
      </c>
      <c r="T2501" s="17">
        <f>IF(AND(M2501="Ready",OR(I2501="Approve proposed",AND(I2501="Use my price",AND(ISNUMBER(J2501),J2501&gt;0))),ISNUMBER(L2501),E2501&gt;0),R2501*(L2501/E2501-1)*(1-'Start Here'!$B$16),0)</f>
        <v>0</v>
      </c>
      <c r="U2501" t="str" s="6">
        <v>SNAP: preserve existing selling price; Currently hidden; do not activate automatically</v>
      </c>
      <c r="V2501" t="str" s="21">
        <v>No</v>
      </c>
      <c r="W2501" t="str" s="21">
        <v>No</v>
      </c>
      <c r="X2501" s="22">
        <v>0</v>
      </c>
      <c r="Y2501" s="18">
        <v>2.53</v>
      </c>
      <c r="AB2501" t="str" s="6">
        <v>2026-10-01 10:41:27 UTC</v>
      </c>
      <c r="AC2501" t="str" s="6">
        <v>Local Line cache</v>
      </c>
      <c r="AD2501" s="23">
        <v>881653</v>
      </c>
      <c r="AE2501" s="23">
        <v>618132</v>
      </c>
      <c r="AF2501" t="str" s="23">
        <v>881653:618132:snap</v>
      </c>
      <c r="AG2501" t="str" s="23">
        <v>Yes</v>
      </c>
      <c r="AH2501" t="str" s="23">
        <v>Yes</v>
      </c>
      <c r="AI2501" s="18">
        <v>0</v>
      </c>
    </row>
    <row r="2502" ht="32" customHeight="1">
      <c r="A2502" t="str" s="7">
        <v>Organically Grown Company</v>
      </c>
      <c r="B2502" t="str" s="7">
        <v>Oyster Mushrooms</v>
      </c>
      <c r="C2502" t="str" s="7">
        <v>1/2 lb</v>
      </c>
      <c r="D2502" t="str" s="7">
        <v>Herd Share Members</v>
      </c>
      <c r="E2502" s="12">
        <v>5.25</v>
      </c>
      <c r="F2502" s="13">
        <v>5.67</v>
      </c>
      <c r="G2502" s="13">
        <f>IF(AND(ISNUMBER(E2502),ISNUMBER(F2502)),F2502-E2502,"")</f>
        <v>0.42</v>
      </c>
      <c r="H2502" s="14">
        <f>IF(AND(ISNUMBER(E2502),E2502&gt;0,ISNUMBER(F2502)),F2502/E2502-1,"")</f>
        <v>0.08000000000000007</v>
      </c>
      <c r="I2502" t="str" s="15">
        <v>Unreviewed</v>
      </c>
      <c r="J2502" s="16"/>
      <c r="K2502" t="str" s="15">
        <v/>
      </c>
      <c r="L2502" s="17" t="str">
        <f>IF(AC2502="Local catalog","",IF(AG2502="Yes",IF(ISNUMBER(E2502),E2502,""),IF(I2502="Keep current",IF(ISNUMBER(E2502),E2502,""),IF(AH2502&lt;&gt;"Yes","",IF(I2502="Approve proposed",F2502,IF(AND(I2502="Use my price",AND(ISNUMBER(J2502),J2502&gt;0)),J2502,""))))))</f>
        <v/>
      </c>
      <c r="M2502" t="str" s="7">
        <f>IF(AND(AG2502="Yes",OR(I2502="Approve proposed",I2502="Use my price")),"CHECK: protected price kept current",IF(OR(I2502="Unreviewed",I2502=""),"Pending review",IF(I2502="Hold","On hold",IF(I2502="Keep current",IF(ISNUMBER(E2502),"Kept current","CHECK: no confirmed current price"),IF(AH2502&lt;&gt;"Yes","CHECK: source needs review",IF(AND(I2502="Use my price",NOT(AND(ISNUMBER(J2502),J2502&gt;0))),"CHECK: enter a price above zero",IF(NOT(OR(I2502="Approve proposed",I2502="Use my price")),"CHECK: choose a listed decision",IF(OR(NOT(ISNUMBER(L2502)),L2502&lt;=0,NOT(ISNUMBER(Y2502)),Y2502&lt;=0,X2502&gt;=1),"CHECK: price or base unavailable",IF(L2502/(Y2502*(1-X2502))-1&lt;0,"CHECK: price below local base","Ready")))))))))</f>
        <v>Pending review</v>
      </c>
      <c r="N2502" s="18">
        <v>5.25</v>
      </c>
      <c r="O2502" s="19">
        <v>0.4</v>
      </c>
      <c r="P2502" s="14">
        <v>0.512</v>
      </c>
      <c r="Q2502" s="20" t="str">
        <f>IF(AND(ISNUMBER(L2502),ISNUMBER(Y2502),Y2502&gt;0,X2502&lt;1),ROUND(L2502/(Y2502*(1-X2502))-1,4),"")</f>
        <v/>
      </c>
      <c r="R2502" s="12">
        <v>0</v>
      </c>
      <c r="S2502" s="13">
        <f>IF(AND(ISNUMBER(E2502),E2502&gt;0,ISNUMBER(F2502)),R2502*(F2502/E2502-1)*(1-'Start Here'!$B$16),0)</f>
        <v>0</v>
      </c>
      <c r="T2502" s="17">
        <f>IF(AND(M2502="Ready",OR(I2502="Approve proposed",AND(I2502="Use my price",AND(ISNUMBER(J2502),J2502&gt;0))),ISNUMBER(L2502),E2502&gt;0),R2502*(L2502/E2502-1)*(1-'Start Here'!$B$16),0)</f>
        <v>0</v>
      </c>
      <c r="U2502" t="str" s="6">
        <v>Currently hidden; do not activate automatically</v>
      </c>
      <c r="V2502" t="str" s="21">
        <v>No</v>
      </c>
      <c r="W2502" t="str" s="21">
        <v>No</v>
      </c>
      <c r="X2502" s="22">
        <v>0</v>
      </c>
      <c r="Y2502" s="18">
        <v>3.75</v>
      </c>
      <c r="AB2502" t="str" s="6">
        <v>2026-10-01 10:41:27 UTC</v>
      </c>
      <c r="AC2502" t="str" s="6">
        <v>Local Line cache</v>
      </c>
      <c r="AD2502" s="23">
        <v>899388</v>
      </c>
      <c r="AE2502" s="23">
        <v>641283</v>
      </c>
      <c r="AF2502" t="str" s="23">
        <v>899388:641283:herdShare</v>
      </c>
      <c r="AG2502" t="str" s="23">
        <v>No</v>
      </c>
      <c r="AH2502" t="str" s="23">
        <v>Yes</v>
      </c>
      <c r="AI2502" s="18">
        <v>0</v>
      </c>
    </row>
    <row r="2503" ht="32" customHeight="1">
      <c r="A2503" t="str" s="7">
        <v>Organically Grown Company</v>
      </c>
      <c r="B2503" t="str" s="7">
        <v>Oyster Mushrooms</v>
      </c>
      <c r="C2503" t="str" s="7">
        <v>1/2 lb</v>
      </c>
      <c r="D2503" t="str" s="7">
        <v>CSA Members</v>
      </c>
      <c r="E2503" s="12">
        <v>5.25</v>
      </c>
      <c r="F2503" s="13">
        <v>5.67</v>
      </c>
      <c r="G2503" s="13">
        <f>IF(AND(ISNUMBER(E2503),ISNUMBER(F2503)),F2503-E2503,"")</f>
        <v>0.42</v>
      </c>
      <c r="H2503" s="14">
        <f>IF(AND(ISNUMBER(E2503),E2503&gt;0,ISNUMBER(F2503)),F2503/E2503-1,"")</f>
        <v>0.08000000000000007</v>
      </c>
      <c r="I2503" t="str" s="15">
        <v>Unreviewed</v>
      </c>
      <c r="J2503" s="16"/>
      <c r="K2503" t="str" s="15">
        <v/>
      </c>
      <c r="L2503" s="17" t="str">
        <f>IF(AC2503="Local catalog","",IF(AG2503="Yes",IF(ISNUMBER(E2503),E2503,""),IF(I2503="Keep current",IF(ISNUMBER(E2503),E2503,""),IF(AH2503&lt;&gt;"Yes","",IF(I2503="Approve proposed",F2503,IF(AND(I2503="Use my price",AND(ISNUMBER(J2503),J2503&gt;0)),J2503,""))))))</f>
        <v/>
      </c>
      <c r="M2503" t="str" s="7">
        <f>IF(AND(AG2503="Yes",OR(I2503="Approve proposed",I2503="Use my price")),"CHECK: protected price kept current",IF(OR(I2503="Unreviewed",I2503=""),"Pending review",IF(I2503="Hold","On hold",IF(I2503="Keep current",IF(ISNUMBER(E2503),"Kept current","CHECK: no confirmed current price"),IF(AH2503&lt;&gt;"Yes","CHECK: source needs review",IF(AND(I2503="Use my price",NOT(AND(ISNUMBER(J2503),J2503&gt;0))),"CHECK: enter a price above zero",IF(NOT(OR(I2503="Approve proposed",I2503="Use my price")),"CHECK: choose a listed decision",IF(OR(NOT(ISNUMBER(L2503)),L2503&lt;=0,NOT(ISNUMBER(Y2503)),Y2503&lt;=0,X2503&gt;=1),"CHECK: price or base unavailable",IF(L2503/(Y2503*(1-X2503))-1&lt;0,"CHECK: price below local base","Ready")))))))))</f>
        <v>Pending review</v>
      </c>
      <c r="N2503" s="18">
        <v>5.25</v>
      </c>
      <c r="O2503" s="19">
        <v>0.4</v>
      </c>
      <c r="P2503" s="14">
        <v>0.512</v>
      </c>
      <c r="Q2503" s="20" t="str">
        <f>IF(AND(ISNUMBER(L2503),ISNUMBER(Y2503),Y2503&gt;0,X2503&lt;1),ROUND(L2503/(Y2503*(1-X2503))-1,4),"")</f>
        <v/>
      </c>
      <c r="R2503" s="12">
        <v>0</v>
      </c>
      <c r="S2503" s="13">
        <f>IF(AND(ISNUMBER(E2503),E2503&gt;0,ISNUMBER(F2503)),R2503*(F2503/E2503-1)*(1-'Start Here'!$B$16),0)</f>
        <v>0</v>
      </c>
      <c r="T2503" s="17">
        <f>IF(AND(M2503="Ready",OR(I2503="Approve proposed",AND(I2503="Use my price",AND(ISNUMBER(J2503),J2503&gt;0))),ISNUMBER(L2503),E2503&gt;0),R2503*(L2503/E2503-1)*(1-'Start Here'!$B$16),0)</f>
        <v>0</v>
      </c>
      <c r="U2503" t="str" s="6">
        <v>Currently hidden; do not activate automatically</v>
      </c>
      <c r="V2503" t="str" s="21">
        <v>No</v>
      </c>
      <c r="W2503" t="str" s="21">
        <v>No</v>
      </c>
      <c r="X2503" s="22">
        <v>0</v>
      </c>
      <c r="Y2503" s="18">
        <v>3.75</v>
      </c>
      <c r="AB2503" t="str" s="6">
        <v>2026-10-01 10:41:27 UTC</v>
      </c>
      <c r="AC2503" t="str" s="6">
        <v>Local Line cache</v>
      </c>
      <c r="AD2503" s="23">
        <v>899388</v>
      </c>
      <c r="AE2503" s="23">
        <v>641283</v>
      </c>
      <c r="AF2503" t="str" s="23">
        <v>899388:641283:member</v>
      </c>
      <c r="AG2503" t="str" s="23">
        <v>No</v>
      </c>
      <c r="AH2503" t="str" s="23">
        <v>Yes</v>
      </c>
      <c r="AI2503" s="18">
        <v>0</v>
      </c>
    </row>
    <row r="2504" ht="32" customHeight="1">
      <c r="A2504" t="str" s="7">
        <v>Organically Grown Company</v>
      </c>
      <c r="B2504" t="str" s="7">
        <v>Oyster Mushrooms</v>
      </c>
      <c r="C2504" t="str" s="7">
        <v>1/2 lb</v>
      </c>
      <c r="D2504" t="str" s="7">
        <v>Guest Basket</v>
      </c>
      <c r="E2504" s="12">
        <v>5.25</v>
      </c>
      <c r="F2504" s="13">
        <v>5.67</v>
      </c>
      <c r="G2504" s="13">
        <f>IF(AND(ISNUMBER(E2504),ISNUMBER(F2504)),F2504-E2504,"")</f>
        <v>0.42</v>
      </c>
      <c r="H2504" s="14">
        <f>IF(AND(ISNUMBER(E2504),E2504&gt;0,ISNUMBER(F2504)),F2504/E2504-1,"")</f>
        <v>0.08000000000000007</v>
      </c>
      <c r="I2504" t="str" s="15">
        <v>Unreviewed</v>
      </c>
      <c r="J2504" s="16"/>
      <c r="K2504" t="str" s="15">
        <v/>
      </c>
      <c r="L2504" s="17" t="str">
        <f>IF(AC2504="Local catalog","",IF(AG2504="Yes",IF(ISNUMBER(E2504),E2504,""),IF(I2504="Keep current",IF(ISNUMBER(E2504),E2504,""),IF(AH2504&lt;&gt;"Yes","",IF(I2504="Approve proposed",F2504,IF(AND(I2504="Use my price",AND(ISNUMBER(J2504),J2504&gt;0)),J2504,""))))))</f>
        <v/>
      </c>
      <c r="M2504" t="str" s="7">
        <f>IF(AND(AG2504="Yes",OR(I2504="Approve proposed",I2504="Use my price")),"CHECK: protected price kept current",IF(OR(I2504="Unreviewed",I2504=""),"Pending review",IF(I2504="Hold","On hold",IF(I2504="Keep current",IF(ISNUMBER(E2504),"Kept current","CHECK: no confirmed current price"),IF(AH2504&lt;&gt;"Yes","CHECK: source needs review",IF(AND(I2504="Use my price",NOT(AND(ISNUMBER(J2504),J2504&gt;0))),"CHECK: enter a price above zero",IF(NOT(OR(I2504="Approve proposed",I2504="Use my price")),"CHECK: choose a listed decision",IF(OR(NOT(ISNUMBER(L2504)),L2504&lt;=0,NOT(ISNUMBER(Y2504)),Y2504&lt;=0,X2504&gt;=1),"CHECK: price or base unavailable",IF(L2504/(Y2504*(1-X2504))-1&lt;0,"CHECK: price below local base","Ready")))))))))</f>
        <v>Pending review</v>
      </c>
      <c r="N2504" s="18">
        <v>5.25</v>
      </c>
      <c r="O2504" s="19">
        <v>0.4</v>
      </c>
      <c r="P2504" s="14">
        <v>0.512</v>
      </c>
      <c r="Q2504" s="20" t="str">
        <f>IF(AND(ISNUMBER(L2504),ISNUMBER(Y2504),Y2504&gt;0,X2504&lt;1),ROUND(L2504/(Y2504*(1-X2504))-1,4),"")</f>
        <v/>
      </c>
      <c r="R2504" s="12">
        <v>0</v>
      </c>
      <c r="S2504" s="13">
        <f>IF(AND(ISNUMBER(E2504),E2504&gt;0,ISNUMBER(F2504)),R2504*(F2504/E2504-1)*(1-'Start Here'!$B$16),0)</f>
        <v>0</v>
      </c>
      <c r="T2504" s="17">
        <f>IF(AND(M2504="Ready",OR(I2504="Approve proposed",AND(I2504="Use my price",AND(ISNUMBER(J2504),J2504&gt;0))),ISNUMBER(L2504),E2504&gt;0),R2504*(L2504/E2504-1)*(1-'Start Here'!$B$16),0)</f>
        <v>0</v>
      </c>
      <c r="U2504" t="str" s="6">
        <v>Currently hidden; do not activate automatically</v>
      </c>
      <c r="V2504" t="str" s="21">
        <v>No</v>
      </c>
      <c r="W2504" t="str" s="21">
        <v>No</v>
      </c>
      <c r="X2504" s="22">
        <v>0</v>
      </c>
      <c r="Y2504" s="18">
        <v>3.75</v>
      </c>
      <c r="AB2504" t="str" s="6">
        <v>2026-10-01 10:41:27 UTC</v>
      </c>
      <c r="AC2504" t="str" s="6">
        <v>Local Line cache</v>
      </c>
      <c r="AD2504" s="23">
        <v>899388</v>
      </c>
      <c r="AE2504" s="23">
        <v>641283</v>
      </c>
      <c r="AF2504" t="str" s="23">
        <v>899388:641283:guest</v>
      </c>
      <c r="AG2504" t="str" s="23">
        <v>No</v>
      </c>
      <c r="AH2504" t="str" s="23">
        <v>Yes</v>
      </c>
      <c r="AI2504" s="18">
        <v>0</v>
      </c>
    </row>
    <row r="2505" ht="32" customHeight="1">
      <c r="A2505" t="str" s="7">
        <v>Organically Grown Company</v>
      </c>
      <c r="B2505" t="str" s="7">
        <v>Oyster Mushrooms</v>
      </c>
      <c r="C2505" t="str" s="7">
        <v>1/2 lb</v>
      </c>
      <c r="D2505" t="str" s="7">
        <v>SNAP</v>
      </c>
      <c r="E2505" s="12">
        <v>5.25</v>
      </c>
      <c r="F2505" s="13">
        <v>5.25</v>
      </c>
      <c r="G2505" s="13">
        <f>IF(AND(ISNUMBER(E2505),ISNUMBER(F2505)),F2505-E2505,"")</f>
        <v>0</v>
      </c>
      <c r="H2505" s="14">
        <f>IF(AND(ISNUMBER(E2505),E2505&gt;0,ISNUMBER(F2505)),F2505/E2505-1,"")</f>
        <v>0</v>
      </c>
      <c r="I2505" t="str" s="15">
        <v>Keep current</v>
      </c>
      <c r="J2505" s="16"/>
      <c r="K2505" t="str" s="15">
        <v/>
      </c>
      <c r="L2505" s="17">
        <f>IF(AC2505="Local catalog","",IF(AG2505="Yes",IF(ISNUMBER(E2505),E2505,""),IF(I2505="Keep current",IF(ISNUMBER(E2505),E2505,""),IF(AH2505&lt;&gt;"Yes","",IF(I2505="Approve proposed",F2505,IF(AND(I2505="Use my price",AND(ISNUMBER(J2505),J2505&gt;0)),J2505,""))))))</f>
        <v>5.25</v>
      </c>
      <c r="M2505" t="str" s="7">
        <f>IF(AND(AG2505="Yes",OR(I2505="Approve proposed",I2505="Use my price")),"CHECK: protected price kept current",IF(OR(I2505="Unreviewed",I2505=""),"Pending review",IF(I2505="Hold","On hold",IF(I2505="Keep current",IF(ISNUMBER(E2505),"Kept current","CHECK: no confirmed current price"),IF(AH2505&lt;&gt;"Yes","CHECK: source needs review",IF(AND(I2505="Use my price",NOT(AND(ISNUMBER(J2505),J2505&gt;0))),"CHECK: enter a price above zero",IF(NOT(OR(I2505="Approve proposed",I2505="Use my price")),"CHECK: choose a listed decision",IF(OR(NOT(ISNUMBER(L2505)),L2505&lt;=0,NOT(ISNUMBER(Y2505)),Y2505&lt;=0,X2505&gt;=1),"CHECK: price or base unavailable",IF(L2505/(Y2505*(1-X2505))-1&lt;0,"CHECK: price below local base","Ready")))))))))</f>
        <v>Kept current</v>
      </c>
      <c r="N2505" s="18">
        <v>5.25</v>
      </c>
      <c r="O2505" s="19">
        <v>0.4</v>
      </c>
      <c r="P2505" s="14">
        <v>0.4</v>
      </c>
      <c r="Q2505" s="20">
        <f>IF(AND(ISNUMBER(L2505),ISNUMBER(Y2505),Y2505&gt;0,X2505&lt;1),ROUND(L2505/(Y2505*(1-X2505))-1,4),"")</f>
        <v>0.4</v>
      </c>
      <c r="R2505" s="12">
        <v>0</v>
      </c>
      <c r="S2505" s="13">
        <f>IF(AND(ISNUMBER(E2505),E2505&gt;0,ISNUMBER(F2505)),R2505*(F2505/E2505-1)*(1-'Start Here'!$B$16),0)</f>
        <v>0</v>
      </c>
      <c r="T2505" s="17">
        <f>IF(AND(M2505="Ready",OR(I2505="Approve proposed",AND(I2505="Use my price",AND(ISNUMBER(J2505),J2505&gt;0))),ISNUMBER(L2505),E2505&gt;0),R2505*(L2505/E2505-1)*(1-'Start Here'!$B$16),0)</f>
        <v>0</v>
      </c>
      <c r="U2505" t="str" s="6">
        <v>SNAP: preserve existing selling price; Currently hidden; do not activate automatically</v>
      </c>
      <c r="V2505" t="str" s="21">
        <v>No</v>
      </c>
      <c r="W2505" t="str" s="21">
        <v>No</v>
      </c>
      <c r="X2505" s="22">
        <v>0</v>
      </c>
      <c r="Y2505" s="18">
        <v>3.75</v>
      </c>
      <c r="AB2505" t="str" s="6">
        <v>2026-10-01 10:41:27 UTC</v>
      </c>
      <c r="AC2505" t="str" s="6">
        <v>Local Line cache</v>
      </c>
      <c r="AD2505" s="23">
        <v>899388</v>
      </c>
      <c r="AE2505" s="23">
        <v>641283</v>
      </c>
      <c r="AF2505" t="str" s="23">
        <v>899388:641283:snap</v>
      </c>
      <c r="AG2505" t="str" s="23">
        <v>Yes</v>
      </c>
      <c r="AH2505" t="str" s="23">
        <v>Yes</v>
      </c>
      <c r="AI2505" s="18">
        <v>0</v>
      </c>
    </row>
    <row r="2506" ht="32" customHeight="1">
      <c r="A2506" t="str" s="7">
        <v>Organically Grown Company</v>
      </c>
      <c r="B2506" t="str" s="7">
        <v>Parsnips</v>
      </c>
      <c r="C2506" t="str" s="7">
        <v>1 lb</v>
      </c>
      <c r="D2506" t="str" s="7">
        <v>Herd Share Members</v>
      </c>
      <c r="E2506" s="12">
        <v>3.5</v>
      </c>
      <c r="F2506" s="13">
        <v>3.78</v>
      </c>
      <c r="G2506" s="13">
        <f>IF(AND(ISNUMBER(E2506),ISNUMBER(F2506)),F2506-E2506,"")</f>
        <v>0.28</v>
      </c>
      <c r="H2506" s="14">
        <f>IF(AND(ISNUMBER(E2506),E2506&gt;0,ISNUMBER(F2506)),F2506/E2506-1,"")</f>
        <v>0.07999999999999985</v>
      </c>
      <c r="I2506" t="str" s="15">
        <v>Unreviewed</v>
      </c>
      <c r="J2506" s="16"/>
      <c r="K2506" t="str" s="15">
        <v/>
      </c>
      <c r="L2506" s="17" t="str">
        <f>IF(AC2506="Local catalog","",IF(AG2506="Yes",IF(ISNUMBER(E2506),E2506,""),IF(I2506="Keep current",IF(ISNUMBER(E2506),E2506,""),IF(AH2506&lt;&gt;"Yes","",IF(I2506="Approve proposed",F2506,IF(AND(I2506="Use my price",AND(ISNUMBER(J2506),J2506&gt;0)),J2506,""))))))</f>
        <v/>
      </c>
      <c r="M2506" t="str" s="7">
        <f>IF(AND(AG2506="Yes",OR(I2506="Approve proposed",I2506="Use my price")),"CHECK: protected price kept current",IF(OR(I2506="Unreviewed",I2506=""),"Pending review",IF(I2506="Hold","On hold",IF(I2506="Keep current",IF(ISNUMBER(E2506),"Kept current","CHECK: no confirmed current price"),IF(AH2506&lt;&gt;"Yes","CHECK: source needs review",IF(AND(I2506="Use my price",NOT(AND(ISNUMBER(J2506),J2506&gt;0))),"CHECK: enter a price above zero",IF(NOT(OR(I2506="Approve proposed",I2506="Use my price")),"CHECK: choose a listed decision",IF(OR(NOT(ISNUMBER(L2506)),L2506&lt;=0,NOT(ISNUMBER(Y2506)),Y2506&lt;=0,X2506&gt;=1),"CHECK: price or base unavailable",IF(L2506/(Y2506*(1-X2506))-1&lt;0,"CHECK: price below local base","Ready")))))))))</f>
        <v>Pending review</v>
      </c>
      <c r="N2506" s="18">
        <v>3.5</v>
      </c>
      <c r="O2506" s="19">
        <v>0.4</v>
      </c>
      <c r="P2506" s="14">
        <v>0.512</v>
      </c>
      <c r="Q2506" s="20" t="str">
        <f>IF(AND(ISNUMBER(L2506),ISNUMBER(Y2506),Y2506&gt;0,X2506&lt;1),ROUND(L2506/(Y2506*(1-X2506))-1,4),"")</f>
        <v/>
      </c>
      <c r="R2506" s="12">
        <v>633.5</v>
      </c>
      <c r="S2506" s="13">
        <f>IF(AND(ISNUMBER(E2506),E2506&gt;0,ISNUMBER(F2506)),R2506*(F2506/E2506-1)*(1-'Start Here'!$B$16),0)</f>
        <v>49.15959999999991</v>
      </c>
      <c r="T2506" s="17">
        <f>IF(AND(M2506="Ready",OR(I2506="Approve proposed",AND(I2506="Use my price",AND(ISNUMBER(J2506),J2506&gt;0))),ISNUMBER(L2506),E2506&gt;0),R2506*(L2506/E2506-1)*(1-'Start Here'!$B$16),0)</f>
        <v>0</v>
      </c>
      <c r="U2506" t="str" s="6">
        <v>Currently hidden; do not activate automatically</v>
      </c>
      <c r="V2506" t="str" s="21">
        <v>No</v>
      </c>
      <c r="W2506" t="str" s="21">
        <v>No</v>
      </c>
      <c r="X2506" s="22">
        <v>0</v>
      </c>
      <c r="Y2506" s="18">
        <v>2.5</v>
      </c>
      <c r="AB2506" t="str" s="6">
        <v>2026-10-01 10:41:27 UTC</v>
      </c>
      <c r="AC2506" t="str" s="6">
        <v>Local Line cache</v>
      </c>
      <c r="AD2506" s="23">
        <v>805900</v>
      </c>
      <c r="AE2506" s="23">
        <v>526958</v>
      </c>
      <c r="AF2506" t="str" s="23">
        <v>805900:526958:herdShare</v>
      </c>
      <c r="AG2506" t="str" s="23">
        <v>No</v>
      </c>
      <c r="AH2506" t="str" s="23">
        <v>Yes</v>
      </c>
      <c r="AI2506" s="18">
        <v>452.5</v>
      </c>
    </row>
    <row r="2507" ht="32" customHeight="1">
      <c r="A2507" t="str" s="7">
        <v>Organically Grown Company</v>
      </c>
      <c r="B2507" t="str" s="7">
        <v>Parsnips</v>
      </c>
      <c r="C2507" t="str" s="7">
        <v>1 lb</v>
      </c>
      <c r="D2507" t="str" s="7">
        <v>CSA Members</v>
      </c>
      <c r="E2507" s="12">
        <v>3.5</v>
      </c>
      <c r="F2507" s="13">
        <v>3.78</v>
      </c>
      <c r="G2507" s="13">
        <f>IF(AND(ISNUMBER(E2507),ISNUMBER(F2507)),F2507-E2507,"")</f>
        <v>0.28</v>
      </c>
      <c r="H2507" s="14">
        <f>IF(AND(ISNUMBER(E2507),E2507&gt;0,ISNUMBER(F2507)),F2507/E2507-1,"")</f>
        <v>0.07999999999999985</v>
      </c>
      <c r="I2507" t="str" s="15">
        <v>Unreviewed</v>
      </c>
      <c r="J2507" s="16"/>
      <c r="K2507" t="str" s="15">
        <v/>
      </c>
      <c r="L2507" s="17" t="str">
        <f>IF(AC2507="Local catalog","",IF(AG2507="Yes",IF(ISNUMBER(E2507),E2507,""),IF(I2507="Keep current",IF(ISNUMBER(E2507),E2507,""),IF(AH2507&lt;&gt;"Yes","",IF(I2507="Approve proposed",F2507,IF(AND(I2507="Use my price",AND(ISNUMBER(J2507),J2507&gt;0)),J2507,""))))))</f>
        <v/>
      </c>
      <c r="M2507" t="str" s="7">
        <f>IF(AND(AG2507="Yes",OR(I2507="Approve proposed",I2507="Use my price")),"CHECK: protected price kept current",IF(OR(I2507="Unreviewed",I2507=""),"Pending review",IF(I2507="Hold","On hold",IF(I2507="Keep current",IF(ISNUMBER(E2507),"Kept current","CHECK: no confirmed current price"),IF(AH2507&lt;&gt;"Yes","CHECK: source needs review",IF(AND(I2507="Use my price",NOT(AND(ISNUMBER(J2507),J2507&gt;0))),"CHECK: enter a price above zero",IF(NOT(OR(I2507="Approve proposed",I2507="Use my price")),"CHECK: choose a listed decision",IF(OR(NOT(ISNUMBER(L2507)),L2507&lt;=0,NOT(ISNUMBER(Y2507)),Y2507&lt;=0,X2507&gt;=1),"CHECK: price or base unavailable",IF(L2507/(Y2507*(1-X2507))-1&lt;0,"CHECK: price below local base","Ready")))))))))</f>
        <v>Pending review</v>
      </c>
      <c r="N2507" s="18">
        <v>3.5</v>
      </c>
      <c r="O2507" s="19">
        <v>0.4</v>
      </c>
      <c r="P2507" s="14">
        <v>0.512</v>
      </c>
      <c r="Q2507" s="20" t="str">
        <f>IF(AND(ISNUMBER(L2507),ISNUMBER(Y2507),Y2507&gt;0,X2507&lt;1),ROUND(L2507/(Y2507*(1-X2507))-1,4),"")</f>
        <v/>
      </c>
      <c r="R2507" s="12">
        <v>112</v>
      </c>
      <c r="S2507" s="13">
        <f>IF(AND(ISNUMBER(E2507),E2507&gt;0,ISNUMBER(F2507)),R2507*(F2507/E2507-1)*(1-'Start Here'!$B$16),0)</f>
        <v>8.691199999999982</v>
      </c>
      <c r="T2507" s="17">
        <f>IF(AND(M2507="Ready",OR(I2507="Approve proposed",AND(I2507="Use my price",AND(ISNUMBER(J2507),J2507&gt;0))),ISNUMBER(L2507),E2507&gt;0),R2507*(L2507/E2507-1)*(1-'Start Here'!$B$16),0)</f>
        <v>0</v>
      </c>
      <c r="U2507" t="str" s="6">
        <v>Currently hidden; do not activate automatically</v>
      </c>
      <c r="V2507" t="str" s="21">
        <v>No</v>
      </c>
      <c r="W2507" t="str" s="21">
        <v>No</v>
      </c>
      <c r="X2507" s="22">
        <v>0</v>
      </c>
      <c r="Y2507" s="18">
        <v>2.5</v>
      </c>
      <c r="AB2507" t="str" s="6">
        <v>2026-10-01 10:41:27 UTC</v>
      </c>
      <c r="AC2507" t="str" s="6">
        <v>Local Line cache</v>
      </c>
      <c r="AD2507" s="23">
        <v>805900</v>
      </c>
      <c r="AE2507" s="23">
        <v>526958</v>
      </c>
      <c r="AF2507" t="str" s="23">
        <v>805900:526958:member</v>
      </c>
      <c r="AG2507" t="str" s="23">
        <v>No</v>
      </c>
      <c r="AH2507" t="str" s="23">
        <v>Yes</v>
      </c>
      <c r="AI2507" s="18">
        <v>80</v>
      </c>
    </row>
    <row r="2508" ht="32" customHeight="1">
      <c r="A2508" t="str" s="7">
        <v>Organically Grown Company</v>
      </c>
      <c r="B2508" t="str" s="7">
        <v>Parsnips</v>
      </c>
      <c r="C2508" t="str" s="7">
        <v>1 lb</v>
      </c>
      <c r="D2508" t="str" s="7">
        <v>Guest Basket</v>
      </c>
      <c r="E2508" s="12">
        <v>3.5</v>
      </c>
      <c r="F2508" s="13">
        <v>3.78</v>
      </c>
      <c r="G2508" s="13">
        <f>IF(AND(ISNUMBER(E2508),ISNUMBER(F2508)),F2508-E2508,"")</f>
        <v>0.28</v>
      </c>
      <c r="H2508" s="14">
        <f>IF(AND(ISNUMBER(E2508),E2508&gt;0,ISNUMBER(F2508)),F2508/E2508-1,"")</f>
        <v>0.07999999999999985</v>
      </c>
      <c r="I2508" t="str" s="15">
        <v>Unreviewed</v>
      </c>
      <c r="J2508" s="16"/>
      <c r="K2508" t="str" s="15">
        <v/>
      </c>
      <c r="L2508" s="17" t="str">
        <f>IF(AC2508="Local catalog","",IF(AG2508="Yes",IF(ISNUMBER(E2508),E2508,""),IF(I2508="Keep current",IF(ISNUMBER(E2508),E2508,""),IF(AH2508&lt;&gt;"Yes","",IF(I2508="Approve proposed",F2508,IF(AND(I2508="Use my price",AND(ISNUMBER(J2508),J2508&gt;0)),J2508,""))))))</f>
        <v/>
      </c>
      <c r="M2508" t="str" s="7">
        <f>IF(AND(AG2508="Yes",OR(I2508="Approve proposed",I2508="Use my price")),"CHECK: protected price kept current",IF(OR(I2508="Unreviewed",I2508=""),"Pending review",IF(I2508="Hold","On hold",IF(I2508="Keep current",IF(ISNUMBER(E2508),"Kept current","CHECK: no confirmed current price"),IF(AH2508&lt;&gt;"Yes","CHECK: source needs review",IF(AND(I2508="Use my price",NOT(AND(ISNUMBER(J2508),J2508&gt;0))),"CHECK: enter a price above zero",IF(NOT(OR(I2508="Approve proposed",I2508="Use my price")),"CHECK: choose a listed decision",IF(OR(NOT(ISNUMBER(L2508)),L2508&lt;=0,NOT(ISNUMBER(Y2508)),Y2508&lt;=0,X2508&gt;=1),"CHECK: price or base unavailable",IF(L2508/(Y2508*(1-X2508))-1&lt;0,"CHECK: price below local base","Ready")))))))))</f>
        <v>Pending review</v>
      </c>
      <c r="N2508" s="18">
        <v>3.5</v>
      </c>
      <c r="O2508" s="19">
        <v>0.4</v>
      </c>
      <c r="P2508" s="14">
        <v>0.512</v>
      </c>
      <c r="Q2508" s="20" t="str">
        <f>IF(AND(ISNUMBER(L2508),ISNUMBER(Y2508),Y2508&gt;0,X2508&lt;1),ROUND(L2508/(Y2508*(1-X2508))-1,4),"")</f>
        <v/>
      </c>
      <c r="R2508" s="12">
        <v>50.9</v>
      </c>
      <c r="S2508" s="13">
        <f>IF(AND(ISNUMBER(E2508),E2508&gt;0,ISNUMBER(F2508)),R2508*(F2508/E2508-1)*(1-'Start Here'!$B$16),0)</f>
        <v>3.949839999999992</v>
      </c>
      <c r="T2508" s="17">
        <f>IF(AND(M2508="Ready",OR(I2508="Approve proposed",AND(I2508="Use my price",AND(ISNUMBER(J2508),J2508&gt;0))),ISNUMBER(L2508),E2508&gt;0),R2508*(L2508/E2508-1)*(1-'Start Here'!$B$16),0)</f>
        <v>0</v>
      </c>
      <c r="U2508" t="str" s="6">
        <v>Currently hidden; do not activate automatically</v>
      </c>
      <c r="V2508" t="str" s="21">
        <v>No</v>
      </c>
      <c r="W2508" t="str" s="21">
        <v>No</v>
      </c>
      <c r="X2508" s="22">
        <v>0</v>
      </c>
      <c r="Y2508" s="18">
        <v>2.5</v>
      </c>
      <c r="AB2508" t="str" s="6">
        <v>2026-10-01 10:41:27 UTC</v>
      </c>
      <c r="AC2508" t="str" s="6">
        <v>Local Line cache</v>
      </c>
      <c r="AD2508" s="23">
        <v>805900</v>
      </c>
      <c r="AE2508" s="23">
        <v>526958</v>
      </c>
      <c r="AF2508" t="str" s="23">
        <v>805900:526958:guest</v>
      </c>
      <c r="AG2508" t="str" s="23">
        <v>No</v>
      </c>
      <c r="AH2508" t="str" s="23">
        <v>Yes</v>
      </c>
      <c r="AI2508" s="18">
        <v>35</v>
      </c>
    </row>
    <row r="2509" ht="32" customHeight="1">
      <c r="A2509" t="str" s="7">
        <v>Organically Grown Company</v>
      </c>
      <c r="B2509" t="str" s="7">
        <v>Parsnips</v>
      </c>
      <c r="C2509" t="str" s="7">
        <v>1 lb</v>
      </c>
      <c r="D2509" t="str" s="7">
        <v>SNAP</v>
      </c>
      <c r="E2509" s="12">
        <v>3.5</v>
      </c>
      <c r="F2509" s="13">
        <v>3.5</v>
      </c>
      <c r="G2509" s="13">
        <f>IF(AND(ISNUMBER(E2509),ISNUMBER(F2509)),F2509-E2509,"")</f>
        <v>0</v>
      </c>
      <c r="H2509" s="14">
        <f>IF(AND(ISNUMBER(E2509),E2509&gt;0,ISNUMBER(F2509)),F2509/E2509-1,"")</f>
        <v>0</v>
      </c>
      <c r="I2509" t="str" s="15">
        <v>Keep current</v>
      </c>
      <c r="J2509" s="16"/>
      <c r="K2509" t="str" s="15">
        <v/>
      </c>
      <c r="L2509" s="17">
        <f>IF(AC2509="Local catalog","",IF(AG2509="Yes",IF(ISNUMBER(E2509),E2509,""),IF(I2509="Keep current",IF(ISNUMBER(E2509),E2509,""),IF(AH2509&lt;&gt;"Yes","",IF(I2509="Approve proposed",F2509,IF(AND(I2509="Use my price",AND(ISNUMBER(J2509),J2509&gt;0)),J2509,""))))))</f>
        <v>3.5</v>
      </c>
      <c r="M2509" t="str" s="7">
        <f>IF(AND(AG2509="Yes",OR(I2509="Approve proposed",I2509="Use my price")),"CHECK: protected price kept current",IF(OR(I2509="Unreviewed",I2509=""),"Pending review",IF(I2509="Hold","On hold",IF(I2509="Keep current",IF(ISNUMBER(E2509),"Kept current","CHECK: no confirmed current price"),IF(AH2509&lt;&gt;"Yes","CHECK: source needs review",IF(AND(I2509="Use my price",NOT(AND(ISNUMBER(J2509),J2509&gt;0))),"CHECK: enter a price above zero",IF(NOT(OR(I2509="Approve proposed",I2509="Use my price")),"CHECK: choose a listed decision",IF(OR(NOT(ISNUMBER(L2509)),L2509&lt;=0,NOT(ISNUMBER(Y2509)),Y2509&lt;=0,X2509&gt;=1),"CHECK: price or base unavailable",IF(L2509/(Y2509*(1-X2509))-1&lt;0,"CHECK: price below local base","Ready")))))))))</f>
        <v>Kept current</v>
      </c>
      <c r="N2509" s="18">
        <v>3.5</v>
      </c>
      <c r="O2509" s="19">
        <v>0.4</v>
      </c>
      <c r="P2509" s="14">
        <v>0.4</v>
      </c>
      <c r="Q2509" s="20">
        <f>IF(AND(ISNUMBER(L2509),ISNUMBER(Y2509),Y2509&gt;0,X2509&lt;1),ROUND(L2509/(Y2509*(1-X2509))-1,4),"")</f>
        <v>0.4</v>
      </c>
      <c r="R2509" s="12">
        <v>0</v>
      </c>
      <c r="S2509" s="13">
        <f>IF(AND(ISNUMBER(E2509),E2509&gt;0,ISNUMBER(F2509)),R2509*(F2509/E2509-1)*(1-'Start Here'!$B$16),0)</f>
        <v>0</v>
      </c>
      <c r="T2509" s="17">
        <f>IF(AND(M2509="Ready",OR(I2509="Approve proposed",AND(I2509="Use my price",AND(ISNUMBER(J2509),J2509&gt;0))),ISNUMBER(L2509),E2509&gt;0),R2509*(L2509/E2509-1)*(1-'Start Here'!$B$16),0)</f>
        <v>0</v>
      </c>
      <c r="U2509" t="str" s="6">
        <v>SNAP: preserve existing selling price; Currently hidden; do not activate automatically</v>
      </c>
      <c r="V2509" t="str" s="21">
        <v>No</v>
      </c>
      <c r="W2509" t="str" s="21">
        <v>No</v>
      </c>
      <c r="X2509" s="22">
        <v>0</v>
      </c>
      <c r="Y2509" s="18">
        <v>2.5</v>
      </c>
      <c r="AB2509" t="str" s="6">
        <v>2026-10-01 10:41:27 UTC</v>
      </c>
      <c r="AC2509" t="str" s="6">
        <v>Local Line cache</v>
      </c>
      <c r="AD2509" s="23">
        <v>805900</v>
      </c>
      <c r="AE2509" s="23">
        <v>526958</v>
      </c>
      <c r="AF2509" t="str" s="23">
        <v>805900:526958:snap</v>
      </c>
      <c r="AG2509" t="str" s="23">
        <v>Yes</v>
      </c>
      <c r="AH2509" t="str" s="23">
        <v>Yes</v>
      </c>
      <c r="AI2509" s="18">
        <v>0</v>
      </c>
    </row>
    <row r="2510" ht="32" customHeight="1">
      <c r="A2510" t="str" s="7">
        <v>Organically Grown Company</v>
      </c>
      <c r="B2510" t="str" s="7">
        <v>Pea Shoot Microgreens</v>
      </c>
      <c r="C2510" t="str" s="7">
        <v>2.5 oz ea</v>
      </c>
      <c r="D2510" t="str" s="7">
        <v>Herd Share Members</v>
      </c>
      <c r="E2510" s="12">
        <v>7.63</v>
      </c>
      <c r="F2510" s="13">
        <v>8.24</v>
      </c>
      <c r="G2510" s="13">
        <f>IF(AND(ISNUMBER(E2510),ISNUMBER(F2510)),F2510-E2510,"")</f>
        <v>0.61</v>
      </c>
      <c r="H2510" s="14">
        <f>IF(AND(ISNUMBER(E2510),E2510&gt;0,ISNUMBER(F2510)),F2510/E2510-1,"")</f>
        <v>0.07994757536041952</v>
      </c>
      <c r="I2510" t="str" s="15">
        <v>Unreviewed</v>
      </c>
      <c r="J2510" s="16"/>
      <c r="K2510" t="str" s="15">
        <v/>
      </c>
      <c r="L2510" s="17" t="str">
        <f>IF(AC2510="Local catalog","",IF(AG2510="Yes",IF(ISNUMBER(E2510),E2510,""),IF(I2510="Keep current",IF(ISNUMBER(E2510),E2510,""),IF(AH2510&lt;&gt;"Yes","",IF(I2510="Approve proposed",F2510,IF(AND(I2510="Use my price",AND(ISNUMBER(J2510),J2510&gt;0)),J2510,""))))))</f>
        <v/>
      </c>
      <c r="M2510" t="str" s="7">
        <f>IF(AND(AG2510="Yes",OR(I2510="Approve proposed",I2510="Use my price")),"CHECK: protected price kept current",IF(OR(I2510="Unreviewed",I2510=""),"Pending review",IF(I2510="Hold","On hold",IF(I2510="Keep current",IF(ISNUMBER(E2510),"Kept current","CHECK: no confirmed current price"),IF(AH2510&lt;&gt;"Yes","CHECK: source needs review",IF(AND(I2510="Use my price",NOT(AND(ISNUMBER(J2510),J2510&gt;0))),"CHECK: enter a price above zero",IF(NOT(OR(I2510="Approve proposed",I2510="Use my price")),"CHECK: choose a listed decision",IF(OR(NOT(ISNUMBER(L2510)),L2510&lt;=0,NOT(ISNUMBER(Y2510)),Y2510&lt;=0,X2510&gt;=1),"CHECK: price or base unavailable",IF(L2510/(Y2510*(1-X2510))-1&lt;0,"CHECK: price below local base","Ready")))))))))</f>
        <v>Pending review</v>
      </c>
      <c r="N2510" s="18">
        <v>7.63</v>
      </c>
      <c r="O2510" s="19">
        <v>0.4</v>
      </c>
      <c r="P2510" s="14">
        <v>0.5119</v>
      </c>
      <c r="Q2510" s="20" t="str">
        <f>IF(AND(ISNUMBER(L2510),ISNUMBER(Y2510),Y2510&gt;0,X2510&lt;1),ROUND(L2510/(Y2510*(1-X2510))-1,4),"")</f>
        <v/>
      </c>
      <c r="R2510" s="12">
        <v>45.78</v>
      </c>
      <c r="S2510" s="13">
        <f>IF(AND(ISNUMBER(E2510),E2510&gt;0,ISNUMBER(F2510)),R2510*(F2510/E2510-1)*(1-'Start Here'!$B$16),0)</f>
        <v>3.5502000000000056</v>
      </c>
      <c r="T2510" s="17">
        <f>IF(AND(M2510="Ready",OR(I2510="Approve proposed",AND(I2510="Use my price",AND(ISNUMBER(J2510),J2510&gt;0))),ISNUMBER(L2510),E2510&gt;0),R2510*(L2510/E2510-1)*(1-'Start Here'!$B$16),0)</f>
        <v>0</v>
      </c>
      <c r="U2510" t="str" s="6">
        <v>Currently hidden; do not activate automatically</v>
      </c>
      <c r="V2510" t="str" s="21">
        <v>No</v>
      </c>
      <c r="W2510" t="str" s="21">
        <v>No</v>
      </c>
      <c r="X2510" s="22">
        <v>0</v>
      </c>
      <c r="Y2510" s="18">
        <v>5.45</v>
      </c>
      <c r="AB2510" t="str" s="6">
        <v>2026-10-01 10:41:27 UTC</v>
      </c>
      <c r="AC2510" t="str" s="6">
        <v>Local Line cache</v>
      </c>
      <c r="AD2510" s="23">
        <v>1058760</v>
      </c>
      <c r="AE2510" s="23">
        <v>865052</v>
      </c>
      <c r="AF2510" t="str" s="23">
        <v>1058760:865052:herdShare</v>
      </c>
      <c r="AG2510" t="str" s="23">
        <v>No</v>
      </c>
      <c r="AH2510" t="str" s="23">
        <v>Yes</v>
      </c>
      <c r="AI2510" s="18">
        <v>32.7</v>
      </c>
    </row>
    <row r="2511" ht="32" customHeight="1">
      <c r="A2511" t="str" s="7">
        <v>Organically Grown Company</v>
      </c>
      <c r="B2511" t="str" s="7">
        <v>Pea Shoot Microgreens</v>
      </c>
      <c r="C2511" t="str" s="7">
        <v>2.5 oz ea</v>
      </c>
      <c r="D2511" t="str" s="7">
        <v>CSA Members</v>
      </c>
      <c r="E2511" s="12">
        <v>7.63</v>
      </c>
      <c r="F2511" s="13">
        <v>8.24</v>
      </c>
      <c r="G2511" s="13">
        <f>IF(AND(ISNUMBER(E2511),ISNUMBER(F2511)),F2511-E2511,"")</f>
        <v>0.61</v>
      </c>
      <c r="H2511" s="14">
        <f>IF(AND(ISNUMBER(E2511),E2511&gt;0,ISNUMBER(F2511)),F2511/E2511-1,"")</f>
        <v>0.07994757536041952</v>
      </c>
      <c r="I2511" t="str" s="15">
        <v>Unreviewed</v>
      </c>
      <c r="J2511" s="16"/>
      <c r="K2511" t="str" s="15">
        <v/>
      </c>
      <c r="L2511" s="17" t="str">
        <f>IF(AC2511="Local catalog","",IF(AG2511="Yes",IF(ISNUMBER(E2511),E2511,""),IF(I2511="Keep current",IF(ISNUMBER(E2511),E2511,""),IF(AH2511&lt;&gt;"Yes","",IF(I2511="Approve proposed",F2511,IF(AND(I2511="Use my price",AND(ISNUMBER(J2511),J2511&gt;0)),J2511,""))))))</f>
        <v/>
      </c>
      <c r="M2511" t="str" s="7">
        <f>IF(AND(AG2511="Yes",OR(I2511="Approve proposed",I2511="Use my price")),"CHECK: protected price kept current",IF(OR(I2511="Unreviewed",I2511=""),"Pending review",IF(I2511="Hold","On hold",IF(I2511="Keep current",IF(ISNUMBER(E2511),"Kept current","CHECK: no confirmed current price"),IF(AH2511&lt;&gt;"Yes","CHECK: source needs review",IF(AND(I2511="Use my price",NOT(AND(ISNUMBER(J2511),J2511&gt;0))),"CHECK: enter a price above zero",IF(NOT(OR(I2511="Approve proposed",I2511="Use my price")),"CHECK: choose a listed decision",IF(OR(NOT(ISNUMBER(L2511)),L2511&lt;=0,NOT(ISNUMBER(Y2511)),Y2511&lt;=0,X2511&gt;=1),"CHECK: price or base unavailable",IF(L2511/(Y2511*(1-X2511))-1&lt;0,"CHECK: price below local base","Ready")))))))))</f>
        <v>Pending review</v>
      </c>
      <c r="N2511" s="18">
        <v>7.63</v>
      </c>
      <c r="O2511" s="19">
        <v>0.4</v>
      </c>
      <c r="P2511" s="14">
        <v>0.5119</v>
      </c>
      <c r="Q2511" s="20" t="str">
        <f>IF(AND(ISNUMBER(L2511),ISNUMBER(Y2511),Y2511&gt;0,X2511&lt;1),ROUND(L2511/(Y2511*(1-X2511))-1,4),"")</f>
        <v/>
      </c>
      <c r="R2511" s="12">
        <v>53.41</v>
      </c>
      <c r="S2511" s="13">
        <f>IF(AND(ISNUMBER(E2511),E2511&gt;0,ISNUMBER(F2511)),R2511*(F2511/E2511-1)*(1-'Start Here'!$B$16),0)</f>
        <v>4.141900000000007</v>
      </c>
      <c r="T2511" s="17">
        <f>IF(AND(M2511="Ready",OR(I2511="Approve proposed",AND(I2511="Use my price",AND(ISNUMBER(J2511),J2511&gt;0))),ISNUMBER(L2511),E2511&gt;0),R2511*(L2511/E2511-1)*(1-'Start Here'!$B$16),0)</f>
        <v>0</v>
      </c>
      <c r="U2511" t="str" s="6">
        <v>Currently hidden; do not activate automatically</v>
      </c>
      <c r="V2511" t="str" s="21">
        <v>No</v>
      </c>
      <c r="W2511" t="str" s="21">
        <v>No</v>
      </c>
      <c r="X2511" s="22">
        <v>0</v>
      </c>
      <c r="Y2511" s="18">
        <v>5.45</v>
      </c>
      <c r="AB2511" t="str" s="6">
        <v>2026-10-01 10:41:27 UTC</v>
      </c>
      <c r="AC2511" t="str" s="6">
        <v>Local Line cache</v>
      </c>
      <c r="AD2511" s="23">
        <v>1058760</v>
      </c>
      <c r="AE2511" s="23">
        <v>865052</v>
      </c>
      <c r="AF2511" t="str" s="23">
        <v>1058760:865052:member</v>
      </c>
      <c r="AG2511" t="str" s="23">
        <v>No</v>
      </c>
      <c r="AH2511" t="str" s="23">
        <v>Yes</v>
      </c>
      <c r="AI2511" s="18">
        <v>38.15</v>
      </c>
    </row>
    <row r="2512" ht="32" customHeight="1">
      <c r="A2512" t="str" s="7">
        <v>Organically Grown Company</v>
      </c>
      <c r="B2512" t="str" s="7">
        <v>Pea Shoot Microgreens</v>
      </c>
      <c r="C2512" t="str" s="7">
        <v>2.5 oz ea</v>
      </c>
      <c r="D2512" t="str" s="7">
        <v>Guest Basket</v>
      </c>
      <c r="E2512" s="12">
        <v>7.63</v>
      </c>
      <c r="F2512" s="13">
        <v>8.24</v>
      </c>
      <c r="G2512" s="13">
        <f>IF(AND(ISNUMBER(E2512),ISNUMBER(F2512)),F2512-E2512,"")</f>
        <v>0.61</v>
      </c>
      <c r="H2512" s="14">
        <f>IF(AND(ISNUMBER(E2512),E2512&gt;0,ISNUMBER(F2512)),F2512/E2512-1,"")</f>
        <v>0.07994757536041952</v>
      </c>
      <c r="I2512" t="str" s="15">
        <v>Unreviewed</v>
      </c>
      <c r="J2512" s="16"/>
      <c r="K2512" t="str" s="15">
        <v/>
      </c>
      <c r="L2512" s="17" t="str">
        <f>IF(AC2512="Local catalog","",IF(AG2512="Yes",IF(ISNUMBER(E2512),E2512,""),IF(I2512="Keep current",IF(ISNUMBER(E2512),E2512,""),IF(AH2512&lt;&gt;"Yes","",IF(I2512="Approve proposed",F2512,IF(AND(I2512="Use my price",AND(ISNUMBER(J2512),J2512&gt;0)),J2512,""))))))</f>
        <v/>
      </c>
      <c r="M2512" t="str" s="7">
        <f>IF(AND(AG2512="Yes",OR(I2512="Approve proposed",I2512="Use my price")),"CHECK: protected price kept current",IF(OR(I2512="Unreviewed",I2512=""),"Pending review",IF(I2512="Hold","On hold",IF(I2512="Keep current",IF(ISNUMBER(E2512),"Kept current","CHECK: no confirmed current price"),IF(AH2512&lt;&gt;"Yes","CHECK: source needs review",IF(AND(I2512="Use my price",NOT(AND(ISNUMBER(J2512),J2512&gt;0))),"CHECK: enter a price above zero",IF(NOT(OR(I2512="Approve proposed",I2512="Use my price")),"CHECK: choose a listed decision",IF(OR(NOT(ISNUMBER(L2512)),L2512&lt;=0,NOT(ISNUMBER(Y2512)),Y2512&lt;=0,X2512&gt;=1),"CHECK: price or base unavailable",IF(L2512/(Y2512*(1-X2512))-1&lt;0,"CHECK: price below local base","Ready")))))))))</f>
        <v>Pending review</v>
      </c>
      <c r="N2512" s="18">
        <v>7.63</v>
      </c>
      <c r="O2512" s="19">
        <v>0.4</v>
      </c>
      <c r="P2512" s="14">
        <v>0.5119</v>
      </c>
      <c r="Q2512" s="20" t="str">
        <f>IF(AND(ISNUMBER(L2512),ISNUMBER(Y2512),Y2512&gt;0,X2512&lt;1),ROUND(L2512/(Y2512*(1-X2512))-1,4),"")</f>
        <v/>
      </c>
      <c r="R2512" s="12">
        <v>0</v>
      </c>
      <c r="S2512" s="13">
        <f>IF(AND(ISNUMBER(E2512),E2512&gt;0,ISNUMBER(F2512)),R2512*(F2512/E2512-1)*(1-'Start Here'!$B$16),0)</f>
        <v>0</v>
      </c>
      <c r="T2512" s="17">
        <f>IF(AND(M2512="Ready",OR(I2512="Approve proposed",AND(I2512="Use my price",AND(ISNUMBER(J2512),J2512&gt;0))),ISNUMBER(L2512),E2512&gt;0),R2512*(L2512/E2512-1)*(1-'Start Here'!$B$16),0)</f>
        <v>0</v>
      </c>
      <c r="U2512" t="str" s="6">
        <v>Currently hidden; do not activate automatically</v>
      </c>
      <c r="V2512" t="str" s="21">
        <v>No</v>
      </c>
      <c r="W2512" t="str" s="21">
        <v>No</v>
      </c>
      <c r="X2512" s="22">
        <v>0</v>
      </c>
      <c r="Y2512" s="18">
        <v>5.45</v>
      </c>
      <c r="AB2512" t="str" s="6">
        <v>2026-10-01 10:41:27 UTC</v>
      </c>
      <c r="AC2512" t="str" s="6">
        <v>Local Line cache</v>
      </c>
      <c r="AD2512" s="23">
        <v>1058760</v>
      </c>
      <c r="AE2512" s="23">
        <v>865052</v>
      </c>
      <c r="AF2512" t="str" s="23">
        <v>1058760:865052:guest</v>
      </c>
      <c r="AG2512" t="str" s="23">
        <v>No</v>
      </c>
      <c r="AH2512" t="str" s="23">
        <v>Yes</v>
      </c>
      <c r="AI2512" s="18">
        <v>0</v>
      </c>
    </row>
    <row r="2513" ht="32" customHeight="1">
      <c r="A2513" t="str" s="7">
        <v>Organically Grown Company</v>
      </c>
      <c r="B2513" t="str" s="7">
        <v>Pea Shoot Microgreens</v>
      </c>
      <c r="C2513" t="str" s="7">
        <v>2.5 oz ea</v>
      </c>
      <c r="D2513" t="str" s="7">
        <v>SNAP</v>
      </c>
      <c r="E2513" s="12">
        <v>7.63</v>
      </c>
      <c r="F2513" s="13">
        <v>7.63</v>
      </c>
      <c r="G2513" s="13">
        <f>IF(AND(ISNUMBER(E2513),ISNUMBER(F2513)),F2513-E2513,"")</f>
        <v>0</v>
      </c>
      <c r="H2513" s="14">
        <f>IF(AND(ISNUMBER(E2513),E2513&gt;0,ISNUMBER(F2513)),F2513/E2513-1,"")</f>
        <v>0</v>
      </c>
      <c r="I2513" t="str" s="15">
        <v>Keep current</v>
      </c>
      <c r="J2513" s="16"/>
      <c r="K2513" t="str" s="15">
        <v/>
      </c>
      <c r="L2513" s="17">
        <f>IF(AC2513="Local catalog","",IF(AG2513="Yes",IF(ISNUMBER(E2513),E2513,""),IF(I2513="Keep current",IF(ISNUMBER(E2513),E2513,""),IF(AH2513&lt;&gt;"Yes","",IF(I2513="Approve proposed",F2513,IF(AND(I2513="Use my price",AND(ISNUMBER(J2513),J2513&gt;0)),J2513,""))))))</f>
        <v>7.63</v>
      </c>
      <c r="M2513" t="str" s="7">
        <f>IF(AND(AG2513="Yes",OR(I2513="Approve proposed",I2513="Use my price")),"CHECK: protected price kept current",IF(OR(I2513="Unreviewed",I2513=""),"Pending review",IF(I2513="Hold","On hold",IF(I2513="Keep current",IF(ISNUMBER(E2513),"Kept current","CHECK: no confirmed current price"),IF(AH2513&lt;&gt;"Yes","CHECK: source needs review",IF(AND(I2513="Use my price",NOT(AND(ISNUMBER(J2513),J2513&gt;0))),"CHECK: enter a price above zero",IF(NOT(OR(I2513="Approve proposed",I2513="Use my price")),"CHECK: choose a listed decision",IF(OR(NOT(ISNUMBER(L2513)),L2513&lt;=0,NOT(ISNUMBER(Y2513)),Y2513&lt;=0,X2513&gt;=1),"CHECK: price or base unavailable",IF(L2513/(Y2513*(1-X2513))-1&lt;0,"CHECK: price below local base","Ready")))))))))</f>
        <v>Kept current</v>
      </c>
      <c r="N2513" s="18">
        <v>7.63</v>
      </c>
      <c r="O2513" s="19">
        <v>0.4</v>
      </c>
      <c r="P2513" s="14">
        <v>0.4</v>
      </c>
      <c r="Q2513" s="20">
        <f>IF(AND(ISNUMBER(L2513),ISNUMBER(Y2513),Y2513&gt;0,X2513&lt;1),ROUND(L2513/(Y2513*(1-X2513))-1,4),"")</f>
        <v>0.4</v>
      </c>
      <c r="R2513" s="12">
        <v>0</v>
      </c>
      <c r="S2513" s="13">
        <f>IF(AND(ISNUMBER(E2513),E2513&gt;0,ISNUMBER(F2513)),R2513*(F2513/E2513-1)*(1-'Start Here'!$B$16),0)</f>
        <v>0</v>
      </c>
      <c r="T2513" s="17">
        <f>IF(AND(M2513="Ready",OR(I2513="Approve proposed",AND(I2513="Use my price",AND(ISNUMBER(J2513),J2513&gt;0))),ISNUMBER(L2513),E2513&gt;0),R2513*(L2513/E2513-1)*(1-'Start Here'!$B$16),0)</f>
        <v>0</v>
      </c>
      <c r="U2513" t="str" s="6">
        <v>SNAP: preserve existing selling price; Currently hidden; do not activate automatically</v>
      </c>
      <c r="V2513" t="str" s="21">
        <v>No</v>
      </c>
      <c r="W2513" t="str" s="21">
        <v>No</v>
      </c>
      <c r="X2513" s="22">
        <v>0</v>
      </c>
      <c r="Y2513" s="18">
        <v>5.45</v>
      </c>
      <c r="AB2513" t="str" s="6">
        <v>2026-10-01 10:41:27 UTC</v>
      </c>
      <c r="AC2513" t="str" s="6">
        <v>Local Line cache</v>
      </c>
      <c r="AD2513" s="23">
        <v>1058760</v>
      </c>
      <c r="AE2513" s="23">
        <v>865052</v>
      </c>
      <c r="AF2513" t="str" s="23">
        <v>1058760:865052:snap</v>
      </c>
      <c r="AG2513" t="str" s="23">
        <v>Yes</v>
      </c>
      <c r="AH2513" t="str" s="23">
        <v>Yes</v>
      </c>
      <c r="AI2513" s="18">
        <v>0</v>
      </c>
    </row>
    <row r="2514" ht="32" customHeight="1">
      <c r="A2514" t="str" s="7">
        <v>Organically Grown Company</v>
      </c>
      <c r="B2514" t="str" s="7">
        <v>Pink Lady Apple</v>
      </c>
      <c r="C2514" t="str" s="7">
        <v>ea</v>
      </c>
      <c r="D2514" t="str" s="7">
        <v>Herd Share Members</v>
      </c>
      <c r="G2514" s="13" t="str">
        <f>IF(AND(ISNUMBER(E2514),ISNUMBER(F2514)),F2514-E2514,"")</f>
        <v/>
      </c>
      <c r="H2514" s="14" t="str">
        <f>IF(AND(ISNUMBER(E2514),E2514&gt;0,ISNUMBER(F2514)),F2514/E2514-1,"")</f>
        <v/>
      </c>
      <c r="I2514" t="str" s="15">
        <v>Hold</v>
      </c>
      <c r="J2514" s="24"/>
      <c r="K2514" t="str" s="15">
        <v/>
      </c>
      <c r="L2514" s="17" t="str">
        <f>IF(AC2514="Local catalog","",IF(AG2514="Yes",IF(ISNUMBER(E2514),E2514,""),IF(I2514="Keep current",IF(ISNUMBER(E2514),E2514,""),IF(AH2514&lt;&gt;"Yes","",IF(I2514="Approve proposed",F2514,IF(AND(I2514="Use my price",AND(ISNUMBER(J2514),J2514&gt;0)),J2514,""))))))</f>
        <v/>
      </c>
      <c r="M2514" t="str" s="7">
        <f>IF(AND(AG2514="Yes",OR(I2514="Approve proposed",I2514="Use my price")),"CHECK: protected price kept current",IF(OR(I2514="Unreviewed",I2514=""),"Pending review",IF(I2514="Hold","On hold",IF(I2514="Keep current",IF(ISNUMBER(E2514),"Kept current","CHECK: no confirmed current price"),IF(AH2514&lt;&gt;"Yes","CHECK: source needs review",IF(AND(I2514="Use my price",NOT(AND(ISNUMBER(J2514),J2514&gt;0))),"CHECK: enter a price above zero",IF(NOT(OR(I2514="Approve proposed",I2514="Use my price")),"CHECK: choose a listed decision",IF(OR(NOT(ISNUMBER(L2514)),L2514&lt;=0,NOT(ISNUMBER(Y2514)),Y2514&lt;=0,X2514&gt;=1),"CHECK: price or base unavailable",IF(L2514/(Y2514*(1-X2514))-1&lt;0,"CHECK: price below local base","Ready")))))))))</f>
        <v>On hold</v>
      </c>
      <c r="N2514" s="18">
        <v>0.98</v>
      </c>
      <c r="O2514" s="19">
        <v>0.4</v>
      </c>
      <c r="Q2514" s="20" t="str">
        <f>IF(AND(ISNUMBER(L2514),ISNUMBER(Y2514),Y2514&gt;0,X2514&lt;1),ROUND(L2514/(Y2514*(1-X2514))-1,4),"")</f>
        <v/>
      </c>
      <c r="R2514" s="12">
        <v>0</v>
      </c>
      <c r="S2514" s="13">
        <f>IF(AND(ISNUMBER(E2514),E2514&gt;0,ISNUMBER(F2514)),R2514*(F2514/E2514-1)*(1-'Start Here'!$B$16),0)</f>
        <v>0</v>
      </c>
      <c r="T2514" s="17">
        <f>IF(AND(M2514="Ready",OR(I2514="Approve proposed",AND(I2514="Use my price",AND(ISNUMBER(J2514),J2514&gt;0))),ISNUMBER(L2514),E2514&gt;0),R2514*(L2514/E2514-1)*(1-'Start Here'!$B$16),0)</f>
        <v>0</v>
      </c>
      <c r="U2514" t="str" s="6">
        <v>No confirmed Local Line price/list; local calculation is reference only; Currently hidden; do not activate automatically</v>
      </c>
      <c r="V2514" t="str" s="21">
        <v>No</v>
      </c>
      <c r="W2514" t="str" s="21">
        <v>No</v>
      </c>
      <c r="X2514" s="22">
        <v>0</v>
      </c>
      <c r="Y2514" s="18">
        <v>0.7</v>
      </c>
      <c r="AB2514" t="str" s="6">
        <v/>
      </c>
      <c r="AC2514" t="str" s="6">
        <v>Local calculation only</v>
      </c>
      <c r="AD2514" s="23">
        <v>927371</v>
      </c>
      <c r="AE2514" s="23">
        <v>675358</v>
      </c>
      <c r="AF2514" t="str" s="23">
        <v>927371:675358:herdShare</v>
      </c>
      <c r="AG2514" t="str" s="23">
        <v>No</v>
      </c>
      <c r="AH2514" t="str" s="23">
        <v>No</v>
      </c>
      <c r="AI2514" s="18">
        <v>0</v>
      </c>
    </row>
    <row r="2515" ht="32" customHeight="1">
      <c r="A2515" t="str" s="7">
        <v>Organically Grown Company</v>
      </c>
      <c r="B2515" t="str" s="7">
        <v>Pink Lady Apple</v>
      </c>
      <c r="C2515" t="str" s="7">
        <v>ea</v>
      </c>
      <c r="D2515" t="str" s="7">
        <v>CSA Members</v>
      </c>
      <c r="G2515" s="13" t="str">
        <f>IF(AND(ISNUMBER(E2515),ISNUMBER(F2515)),F2515-E2515,"")</f>
        <v/>
      </c>
      <c r="H2515" s="14" t="str">
        <f>IF(AND(ISNUMBER(E2515),E2515&gt;0,ISNUMBER(F2515)),F2515/E2515-1,"")</f>
        <v/>
      </c>
      <c r="I2515" t="str" s="15">
        <v>Hold</v>
      </c>
      <c r="J2515" s="24"/>
      <c r="K2515" t="str" s="15">
        <v/>
      </c>
      <c r="L2515" s="17" t="str">
        <f>IF(AC2515="Local catalog","",IF(AG2515="Yes",IF(ISNUMBER(E2515),E2515,""),IF(I2515="Keep current",IF(ISNUMBER(E2515),E2515,""),IF(AH2515&lt;&gt;"Yes","",IF(I2515="Approve proposed",F2515,IF(AND(I2515="Use my price",AND(ISNUMBER(J2515),J2515&gt;0)),J2515,""))))))</f>
        <v/>
      </c>
      <c r="M2515" t="str" s="7">
        <f>IF(AND(AG2515="Yes",OR(I2515="Approve proposed",I2515="Use my price")),"CHECK: protected price kept current",IF(OR(I2515="Unreviewed",I2515=""),"Pending review",IF(I2515="Hold","On hold",IF(I2515="Keep current",IF(ISNUMBER(E2515),"Kept current","CHECK: no confirmed current price"),IF(AH2515&lt;&gt;"Yes","CHECK: source needs review",IF(AND(I2515="Use my price",NOT(AND(ISNUMBER(J2515),J2515&gt;0))),"CHECK: enter a price above zero",IF(NOT(OR(I2515="Approve proposed",I2515="Use my price")),"CHECK: choose a listed decision",IF(OR(NOT(ISNUMBER(L2515)),L2515&lt;=0,NOT(ISNUMBER(Y2515)),Y2515&lt;=0,X2515&gt;=1),"CHECK: price or base unavailable",IF(L2515/(Y2515*(1-X2515))-1&lt;0,"CHECK: price below local base","Ready")))))))))</f>
        <v>On hold</v>
      </c>
      <c r="N2515" s="18">
        <v>0.98</v>
      </c>
      <c r="O2515" s="19">
        <v>0.4</v>
      </c>
      <c r="Q2515" s="20" t="str">
        <f>IF(AND(ISNUMBER(L2515),ISNUMBER(Y2515),Y2515&gt;0,X2515&lt;1),ROUND(L2515/(Y2515*(1-X2515))-1,4),"")</f>
        <v/>
      </c>
      <c r="R2515" s="12">
        <v>0</v>
      </c>
      <c r="S2515" s="13">
        <f>IF(AND(ISNUMBER(E2515),E2515&gt;0,ISNUMBER(F2515)),R2515*(F2515/E2515-1)*(1-'Start Here'!$B$16),0)</f>
        <v>0</v>
      </c>
      <c r="T2515" s="17">
        <f>IF(AND(M2515="Ready",OR(I2515="Approve proposed",AND(I2515="Use my price",AND(ISNUMBER(J2515),J2515&gt;0))),ISNUMBER(L2515),E2515&gt;0),R2515*(L2515/E2515-1)*(1-'Start Here'!$B$16),0)</f>
        <v>0</v>
      </c>
      <c r="U2515" t="str" s="6">
        <v>No confirmed Local Line price/list; local calculation is reference only; Currently hidden; do not activate automatically</v>
      </c>
      <c r="V2515" t="str" s="21">
        <v>No</v>
      </c>
      <c r="W2515" t="str" s="21">
        <v>No</v>
      </c>
      <c r="X2515" s="22">
        <v>0</v>
      </c>
      <c r="Y2515" s="18">
        <v>0.7</v>
      </c>
      <c r="AB2515" t="str" s="6">
        <v/>
      </c>
      <c r="AC2515" t="str" s="6">
        <v>Local calculation only</v>
      </c>
      <c r="AD2515" s="23">
        <v>927371</v>
      </c>
      <c r="AE2515" s="23">
        <v>675358</v>
      </c>
      <c r="AF2515" t="str" s="23">
        <v>927371:675358:member</v>
      </c>
      <c r="AG2515" t="str" s="23">
        <v>No</v>
      </c>
      <c r="AH2515" t="str" s="23">
        <v>No</v>
      </c>
      <c r="AI2515" s="18">
        <v>0</v>
      </c>
    </row>
    <row r="2516" ht="32" customHeight="1">
      <c r="A2516" t="str" s="7">
        <v>Organically Grown Company</v>
      </c>
      <c r="B2516" t="str" s="7">
        <v>Pink Lady Apple</v>
      </c>
      <c r="C2516" t="str" s="7">
        <v>ea</v>
      </c>
      <c r="D2516" t="str" s="7">
        <v>Guest Basket</v>
      </c>
      <c r="G2516" s="13" t="str">
        <f>IF(AND(ISNUMBER(E2516),ISNUMBER(F2516)),F2516-E2516,"")</f>
        <v/>
      </c>
      <c r="H2516" s="14" t="str">
        <f>IF(AND(ISNUMBER(E2516),E2516&gt;0,ISNUMBER(F2516)),F2516/E2516-1,"")</f>
        <v/>
      </c>
      <c r="I2516" t="str" s="15">
        <v>Hold</v>
      </c>
      <c r="J2516" s="24"/>
      <c r="K2516" t="str" s="15">
        <v/>
      </c>
      <c r="L2516" s="17" t="str">
        <f>IF(AC2516="Local catalog","",IF(AG2516="Yes",IF(ISNUMBER(E2516),E2516,""),IF(I2516="Keep current",IF(ISNUMBER(E2516),E2516,""),IF(AH2516&lt;&gt;"Yes","",IF(I2516="Approve proposed",F2516,IF(AND(I2516="Use my price",AND(ISNUMBER(J2516),J2516&gt;0)),J2516,""))))))</f>
        <v/>
      </c>
      <c r="M2516" t="str" s="7">
        <f>IF(AND(AG2516="Yes",OR(I2516="Approve proposed",I2516="Use my price")),"CHECK: protected price kept current",IF(OR(I2516="Unreviewed",I2516=""),"Pending review",IF(I2516="Hold","On hold",IF(I2516="Keep current",IF(ISNUMBER(E2516),"Kept current","CHECK: no confirmed current price"),IF(AH2516&lt;&gt;"Yes","CHECK: source needs review",IF(AND(I2516="Use my price",NOT(AND(ISNUMBER(J2516),J2516&gt;0))),"CHECK: enter a price above zero",IF(NOT(OR(I2516="Approve proposed",I2516="Use my price")),"CHECK: choose a listed decision",IF(OR(NOT(ISNUMBER(L2516)),L2516&lt;=0,NOT(ISNUMBER(Y2516)),Y2516&lt;=0,X2516&gt;=1),"CHECK: price or base unavailable",IF(L2516/(Y2516*(1-X2516))-1&lt;0,"CHECK: price below local base","Ready")))))))))</f>
        <v>On hold</v>
      </c>
      <c r="N2516" s="18">
        <v>0.98</v>
      </c>
      <c r="O2516" s="19">
        <v>0.4</v>
      </c>
      <c r="Q2516" s="20" t="str">
        <f>IF(AND(ISNUMBER(L2516),ISNUMBER(Y2516),Y2516&gt;0,X2516&lt;1),ROUND(L2516/(Y2516*(1-X2516))-1,4),"")</f>
        <v/>
      </c>
      <c r="R2516" s="12">
        <v>0</v>
      </c>
      <c r="S2516" s="13">
        <f>IF(AND(ISNUMBER(E2516),E2516&gt;0,ISNUMBER(F2516)),R2516*(F2516/E2516-1)*(1-'Start Here'!$B$16),0)</f>
        <v>0</v>
      </c>
      <c r="T2516" s="17">
        <f>IF(AND(M2516="Ready",OR(I2516="Approve proposed",AND(I2516="Use my price",AND(ISNUMBER(J2516),J2516&gt;0))),ISNUMBER(L2516),E2516&gt;0),R2516*(L2516/E2516-1)*(1-'Start Here'!$B$16),0)</f>
        <v>0</v>
      </c>
      <c r="U2516" t="str" s="6">
        <v>No confirmed Local Line price/list; local calculation is reference only; Currently hidden; do not activate automatically</v>
      </c>
      <c r="V2516" t="str" s="21">
        <v>No</v>
      </c>
      <c r="W2516" t="str" s="21">
        <v>No</v>
      </c>
      <c r="X2516" s="22">
        <v>0</v>
      </c>
      <c r="Y2516" s="18">
        <v>0.7</v>
      </c>
      <c r="AB2516" t="str" s="6">
        <v/>
      </c>
      <c r="AC2516" t="str" s="6">
        <v>Local calculation only</v>
      </c>
      <c r="AD2516" s="23">
        <v>927371</v>
      </c>
      <c r="AE2516" s="23">
        <v>675358</v>
      </c>
      <c r="AF2516" t="str" s="23">
        <v>927371:675358:guest</v>
      </c>
      <c r="AG2516" t="str" s="23">
        <v>No</v>
      </c>
      <c r="AH2516" t="str" s="23">
        <v>No</v>
      </c>
      <c r="AI2516" s="18">
        <v>0</v>
      </c>
    </row>
    <row r="2517" ht="32" customHeight="1">
      <c r="A2517" t="str" s="7">
        <v>Organically Grown Company</v>
      </c>
      <c r="B2517" t="str" s="7">
        <v>Pink Lady Apple</v>
      </c>
      <c r="C2517" t="str" s="7">
        <v>ea</v>
      </c>
      <c r="D2517" t="str" s="7">
        <v>SNAP</v>
      </c>
      <c r="G2517" s="13" t="str">
        <f>IF(AND(ISNUMBER(E2517),ISNUMBER(F2517)),F2517-E2517,"")</f>
        <v/>
      </c>
      <c r="H2517" s="14" t="str">
        <f>IF(AND(ISNUMBER(E2517),E2517&gt;0,ISNUMBER(F2517)),F2517/E2517-1,"")</f>
        <v/>
      </c>
      <c r="I2517" t="str" s="15">
        <v>Hold</v>
      </c>
      <c r="J2517" s="24"/>
      <c r="K2517" t="str" s="15">
        <v/>
      </c>
      <c r="L2517" s="17" t="str">
        <f>IF(AC2517="Local catalog","",IF(AG2517="Yes",IF(ISNUMBER(E2517),E2517,""),IF(I2517="Keep current",IF(ISNUMBER(E2517),E2517,""),IF(AH2517&lt;&gt;"Yes","",IF(I2517="Approve proposed",F2517,IF(AND(I2517="Use my price",AND(ISNUMBER(J2517),J2517&gt;0)),J2517,""))))))</f>
        <v/>
      </c>
      <c r="M2517" t="str" s="7">
        <f>IF(AND(AG2517="Yes",OR(I2517="Approve proposed",I2517="Use my price")),"CHECK: protected price kept current",IF(OR(I2517="Unreviewed",I2517=""),"Pending review",IF(I2517="Hold","On hold",IF(I2517="Keep current",IF(ISNUMBER(E2517),"Kept current","CHECK: no confirmed current price"),IF(AH2517&lt;&gt;"Yes","CHECK: source needs review",IF(AND(I2517="Use my price",NOT(AND(ISNUMBER(J2517),J2517&gt;0))),"CHECK: enter a price above zero",IF(NOT(OR(I2517="Approve proposed",I2517="Use my price")),"CHECK: choose a listed decision",IF(OR(NOT(ISNUMBER(L2517)),L2517&lt;=0,NOT(ISNUMBER(Y2517)),Y2517&lt;=0,X2517&gt;=1),"CHECK: price or base unavailable",IF(L2517/(Y2517*(1-X2517))-1&lt;0,"CHECK: price below local base","Ready")))))))))</f>
        <v>On hold</v>
      </c>
      <c r="N2517" s="18">
        <v>0.98</v>
      </c>
      <c r="O2517" s="19">
        <v>0.4</v>
      </c>
      <c r="Q2517" s="20" t="str">
        <f>IF(AND(ISNUMBER(L2517),ISNUMBER(Y2517),Y2517&gt;0,X2517&lt;1),ROUND(L2517/(Y2517*(1-X2517))-1,4),"")</f>
        <v/>
      </c>
      <c r="R2517" s="12">
        <v>0</v>
      </c>
      <c r="S2517" s="13">
        <f>IF(AND(ISNUMBER(E2517),E2517&gt;0,ISNUMBER(F2517)),R2517*(F2517/E2517-1)*(1-'Start Here'!$B$16),0)</f>
        <v>0</v>
      </c>
      <c r="T2517" s="17">
        <f>IF(AND(M2517="Ready",OR(I2517="Approve proposed",AND(I2517="Use my price",AND(ISNUMBER(J2517),J2517&gt;0))),ISNUMBER(L2517),E2517&gt;0),R2517*(L2517/E2517-1)*(1-'Start Here'!$B$16),0)</f>
        <v>0</v>
      </c>
      <c r="U2517" t="str" s="6">
        <v>SNAP: preserve existing selling price; No confirmed Local Line price/list; local calculation is reference only; Currently hidden; do not activate automatically</v>
      </c>
      <c r="V2517" t="str" s="21">
        <v>No</v>
      </c>
      <c r="W2517" t="str" s="21">
        <v>No</v>
      </c>
      <c r="X2517" s="22">
        <v>0</v>
      </c>
      <c r="Y2517" s="18">
        <v>0.7</v>
      </c>
      <c r="AB2517" t="str" s="6">
        <v/>
      </c>
      <c r="AC2517" t="str" s="6">
        <v>Local calculation only</v>
      </c>
      <c r="AD2517" s="23">
        <v>927371</v>
      </c>
      <c r="AE2517" s="23">
        <v>675358</v>
      </c>
      <c r="AF2517" t="str" s="23">
        <v>927371:675358:snap</v>
      </c>
      <c r="AG2517" t="str" s="23">
        <v>Yes</v>
      </c>
      <c r="AH2517" t="str" s="23">
        <v>No</v>
      </c>
      <c r="AI2517" s="18">
        <v>0</v>
      </c>
    </row>
    <row r="2518" ht="32" customHeight="1">
      <c r="A2518" t="str" s="7">
        <v>Organically Grown Company</v>
      </c>
      <c r="B2518" t="str" s="7">
        <v>Pink Raspberries</v>
      </c>
      <c r="C2518" t="str" s="7">
        <v>1/2 pt</v>
      </c>
      <c r="D2518" t="str" s="7">
        <v>Herd Share Members</v>
      </c>
      <c r="E2518" s="12">
        <v>6.44</v>
      </c>
      <c r="F2518" s="13">
        <v>6.96</v>
      </c>
      <c r="G2518" s="13">
        <f>IF(AND(ISNUMBER(E2518),ISNUMBER(F2518)),F2518-E2518,"")</f>
        <v>0.52</v>
      </c>
      <c r="H2518" s="14">
        <f>IF(AND(ISNUMBER(E2518),E2518&gt;0,ISNUMBER(F2518)),F2518/E2518-1,"")</f>
        <v>0.08074534161490665</v>
      </c>
      <c r="I2518" t="str" s="15">
        <v>Unreviewed</v>
      </c>
      <c r="J2518" s="16"/>
      <c r="K2518" t="str" s="15">
        <v/>
      </c>
      <c r="L2518" s="17" t="str">
        <f>IF(AC2518="Local catalog","",IF(AG2518="Yes",IF(ISNUMBER(E2518),E2518,""),IF(I2518="Keep current",IF(ISNUMBER(E2518),E2518,""),IF(AH2518&lt;&gt;"Yes","",IF(I2518="Approve proposed",F2518,IF(AND(I2518="Use my price",AND(ISNUMBER(J2518),J2518&gt;0)),J2518,""))))))</f>
        <v/>
      </c>
      <c r="M2518" t="str" s="7">
        <f>IF(AND(AG2518="Yes",OR(I2518="Approve proposed",I2518="Use my price")),"CHECK: protected price kept current",IF(OR(I2518="Unreviewed",I2518=""),"Pending review",IF(I2518="Hold","On hold",IF(I2518="Keep current",IF(ISNUMBER(E2518),"Kept current","CHECK: no confirmed current price"),IF(AH2518&lt;&gt;"Yes","CHECK: source needs review",IF(AND(I2518="Use my price",NOT(AND(ISNUMBER(J2518),J2518&gt;0))),"CHECK: enter a price above zero",IF(NOT(OR(I2518="Approve proposed",I2518="Use my price")),"CHECK: choose a listed decision",IF(OR(NOT(ISNUMBER(L2518)),L2518&lt;=0,NOT(ISNUMBER(Y2518)),Y2518&lt;=0,X2518&gt;=1),"CHECK: price or base unavailable",IF(L2518/(Y2518*(1-X2518))-1&lt;0,"CHECK: price below local base","Ready")))))))))</f>
        <v>Pending review</v>
      </c>
      <c r="N2518" s="18">
        <v>6.44</v>
      </c>
      <c r="O2518" s="19">
        <v>0.4</v>
      </c>
      <c r="P2518" s="14">
        <v>0.513</v>
      </c>
      <c r="Q2518" s="20" t="str">
        <f>IF(AND(ISNUMBER(L2518),ISNUMBER(Y2518),Y2518&gt;0,X2518&lt;1),ROUND(L2518/(Y2518*(1-X2518))-1,4),"")</f>
        <v/>
      </c>
      <c r="R2518" s="12">
        <v>843.64</v>
      </c>
      <c r="S2518" s="13">
        <f>IF(AND(ISNUMBER(E2518),E2518&gt;0,ISNUMBER(F2518)),R2518*(F2518/E2518-1)*(1-'Start Here'!$B$16),0)</f>
        <v>66.07639999999985</v>
      </c>
      <c r="T2518" s="17">
        <f>IF(AND(M2518="Ready",OR(I2518="Approve proposed",AND(I2518="Use my price",AND(ISNUMBER(J2518),J2518&gt;0))),ISNUMBER(L2518),E2518&gt;0),R2518*(L2518/E2518-1)*(1-'Start Here'!$B$16),0)</f>
        <v>0</v>
      </c>
      <c r="U2518" t="str" s="6">
        <v>Currently hidden; do not activate automatically</v>
      </c>
      <c r="V2518" t="str" s="21">
        <v>No</v>
      </c>
      <c r="W2518" t="str" s="21">
        <v>No</v>
      </c>
      <c r="X2518" s="22">
        <v>0</v>
      </c>
      <c r="Y2518" s="18">
        <v>4.6</v>
      </c>
      <c r="AB2518" t="str" s="6">
        <v>2026-10-01 10:41:27 UTC</v>
      </c>
      <c r="AC2518" t="str" s="6">
        <v>Local Line cache</v>
      </c>
      <c r="AD2518" s="23">
        <v>1131456</v>
      </c>
      <c r="AE2518" s="23">
        <v>965788</v>
      </c>
      <c r="AF2518" t="str" s="23">
        <v>1131456:965788:herdShare</v>
      </c>
      <c r="AG2518" t="str" s="23">
        <v>No</v>
      </c>
      <c r="AH2518" t="str" s="23">
        <v>Yes</v>
      </c>
      <c r="AI2518" s="18">
        <v>602.6</v>
      </c>
    </row>
    <row r="2519" ht="32" customHeight="1">
      <c r="A2519" t="str" s="7">
        <v>Organically Grown Company</v>
      </c>
      <c r="B2519" t="str" s="7">
        <v>Pink Raspberries</v>
      </c>
      <c r="C2519" t="str" s="7">
        <v>1/2 pt</v>
      </c>
      <c r="D2519" t="str" s="7">
        <v>CSA Members</v>
      </c>
      <c r="G2519" s="13" t="str">
        <f>IF(AND(ISNUMBER(E2519),ISNUMBER(F2519)),F2519-E2519,"")</f>
        <v/>
      </c>
      <c r="H2519" s="14" t="str">
        <f>IF(AND(ISNUMBER(E2519),E2519&gt;0,ISNUMBER(F2519)),F2519/E2519-1,"")</f>
        <v/>
      </c>
      <c r="I2519" t="str" s="15">
        <v>Hold</v>
      </c>
      <c r="J2519" s="24"/>
      <c r="K2519" t="str" s="15">
        <v/>
      </c>
      <c r="L2519" s="17" t="str">
        <f>IF(AC2519="Local catalog","",IF(AG2519="Yes",IF(ISNUMBER(E2519),E2519,""),IF(I2519="Keep current",IF(ISNUMBER(E2519),E2519,""),IF(AH2519&lt;&gt;"Yes","",IF(I2519="Approve proposed",F2519,IF(AND(I2519="Use my price",AND(ISNUMBER(J2519),J2519&gt;0)),J2519,""))))))</f>
        <v/>
      </c>
      <c r="M2519" t="str" s="7">
        <f>IF(AND(AG2519="Yes",OR(I2519="Approve proposed",I2519="Use my price")),"CHECK: protected price kept current",IF(OR(I2519="Unreviewed",I2519=""),"Pending review",IF(I2519="Hold","On hold",IF(I2519="Keep current",IF(ISNUMBER(E2519),"Kept current","CHECK: no confirmed current price"),IF(AH2519&lt;&gt;"Yes","CHECK: source needs review",IF(AND(I2519="Use my price",NOT(AND(ISNUMBER(J2519),J2519&gt;0))),"CHECK: enter a price above zero",IF(NOT(OR(I2519="Approve proposed",I2519="Use my price")),"CHECK: choose a listed decision",IF(OR(NOT(ISNUMBER(L2519)),L2519&lt;=0,NOT(ISNUMBER(Y2519)),Y2519&lt;=0,X2519&gt;=1),"CHECK: price or base unavailable",IF(L2519/(Y2519*(1-X2519))-1&lt;0,"CHECK: price below local base","Ready")))))))))</f>
        <v>On hold</v>
      </c>
      <c r="N2519" s="18">
        <v>6.44</v>
      </c>
      <c r="O2519" s="19">
        <v>0.4</v>
      </c>
      <c r="Q2519" s="20" t="str">
        <f>IF(AND(ISNUMBER(L2519),ISNUMBER(Y2519),Y2519&gt;0,X2519&lt;1),ROUND(L2519/(Y2519*(1-X2519))-1,4),"")</f>
        <v/>
      </c>
      <c r="R2519" s="12">
        <v>0</v>
      </c>
      <c r="S2519" s="13">
        <f>IF(AND(ISNUMBER(E2519),E2519&gt;0,ISNUMBER(F2519)),R2519*(F2519/E2519-1)*(1-'Start Here'!$B$16),0)</f>
        <v>0</v>
      </c>
      <c r="T2519" s="17">
        <f>IF(AND(M2519="Ready",OR(I2519="Approve proposed",AND(I2519="Use my price",AND(ISNUMBER(J2519),J2519&gt;0))),ISNUMBER(L2519),E2519&gt;0),R2519*(L2519/E2519-1)*(1-'Start Here'!$B$16),0)</f>
        <v>0</v>
      </c>
      <c r="U2519" t="str" s="6">
        <v>No confirmed Local Line price/list; local calculation is reference only; Currently hidden; do not activate automatically</v>
      </c>
      <c r="V2519" t="str" s="21">
        <v>No</v>
      </c>
      <c r="W2519" t="str" s="21">
        <v>No</v>
      </c>
      <c r="X2519" s="22">
        <v>0</v>
      </c>
      <c r="Y2519" s="18">
        <v>4.6</v>
      </c>
      <c r="AB2519" t="str" s="6">
        <v/>
      </c>
      <c r="AC2519" t="str" s="6">
        <v>Local calculation only</v>
      </c>
      <c r="AD2519" s="23">
        <v>1131456</v>
      </c>
      <c r="AE2519" s="23">
        <v>965788</v>
      </c>
      <c r="AF2519" t="str" s="23">
        <v>1131456:965788:member</v>
      </c>
      <c r="AG2519" t="str" s="23">
        <v>No</v>
      </c>
      <c r="AH2519" t="str" s="23">
        <v>No</v>
      </c>
      <c r="AI2519" s="18">
        <v>0</v>
      </c>
    </row>
    <row r="2520" ht="32" customHeight="1">
      <c r="A2520" t="str" s="7">
        <v>Organically Grown Company</v>
      </c>
      <c r="B2520" t="str" s="7">
        <v>Pink Raspberries</v>
      </c>
      <c r="C2520" t="str" s="7">
        <v>1/2 pt</v>
      </c>
      <c r="D2520" t="str" s="7">
        <v>Guest Basket</v>
      </c>
      <c r="E2520" s="12">
        <v>6.44</v>
      </c>
      <c r="F2520" s="13">
        <v>6.96</v>
      </c>
      <c r="G2520" s="13">
        <f>IF(AND(ISNUMBER(E2520),ISNUMBER(F2520)),F2520-E2520,"")</f>
        <v>0.52</v>
      </c>
      <c r="H2520" s="14">
        <f>IF(AND(ISNUMBER(E2520),E2520&gt;0,ISNUMBER(F2520)),F2520/E2520-1,"")</f>
        <v>0.08074534161490665</v>
      </c>
      <c r="I2520" t="str" s="15">
        <v>Unreviewed</v>
      </c>
      <c r="J2520" s="16"/>
      <c r="K2520" t="str" s="15">
        <v/>
      </c>
      <c r="L2520" s="17" t="str">
        <f>IF(AC2520="Local catalog","",IF(AG2520="Yes",IF(ISNUMBER(E2520),E2520,""),IF(I2520="Keep current",IF(ISNUMBER(E2520),E2520,""),IF(AH2520&lt;&gt;"Yes","",IF(I2520="Approve proposed",F2520,IF(AND(I2520="Use my price",AND(ISNUMBER(J2520),J2520&gt;0)),J2520,""))))))</f>
        <v/>
      </c>
      <c r="M2520" t="str" s="7">
        <f>IF(AND(AG2520="Yes",OR(I2520="Approve proposed",I2520="Use my price")),"CHECK: protected price kept current",IF(OR(I2520="Unreviewed",I2520=""),"Pending review",IF(I2520="Hold","On hold",IF(I2520="Keep current",IF(ISNUMBER(E2520),"Kept current","CHECK: no confirmed current price"),IF(AH2520&lt;&gt;"Yes","CHECK: source needs review",IF(AND(I2520="Use my price",NOT(AND(ISNUMBER(J2520),J2520&gt;0))),"CHECK: enter a price above zero",IF(NOT(OR(I2520="Approve proposed",I2520="Use my price")),"CHECK: choose a listed decision",IF(OR(NOT(ISNUMBER(L2520)),L2520&lt;=0,NOT(ISNUMBER(Y2520)),Y2520&lt;=0,X2520&gt;=1),"CHECK: price or base unavailable",IF(L2520/(Y2520*(1-X2520))-1&lt;0,"CHECK: price below local base","Ready")))))))))</f>
        <v>Pending review</v>
      </c>
      <c r="N2520" s="18">
        <v>6.44</v>
      </c>
      <c r="O2520" s="19">
        <v>0.4</v>
      </c>
      <c r="P2520" s="14">
        <v>0.513</v>
      </c>
      <c r="Q2520" s="20" t="str">
        <f>IF(AND(ISNUMBER(L2520),ISNUMBER(Y2520),Y2520&gt;0,X2520&lt;1),ROUND(L2520/(Y2520*(1-X2520))-1,4),"")</f>
        <v/>
      </c>
      <c r="R2520" s="12">
        <v>6.44</v>
      </c>
      <c r="S2520" s="13">
        <f>IF(AND(ISNUMBER(E2520),E2520&gt;0,ISNUMBER(F2520)),R2520*(F2520/E2520-1)*(1-'Start Here'!$B$16),0)</f>
        <v>0.504399999999999</v>
      </c>
      <c r="T2520" s="17">
        <f>IF(AND(M2520="Ready",OR(I2520="Approve proposed",AND(I2520="Use my price",AND(ISNUMBER(J2520),J2520&gt;0))),ISNUMBER(L2520),E2520&gt;0),R2520*(L2520/E2520-1)*(1-'Start Here'!$B$16),0)</f>
        <v>0</v>
      </c>
      <c r="U2520" t="str" s="6">
        <v>Currently hidden; do not activate automatically</v>
      </c>
      <c r="V2520" t="str" s="21">
        <v>No</v>
      </c>
      <c r="W2520" t="str" s="21">
        <v>No</v>
      </c>
      <c r="X2520" s="22">
        <v>0</v>
      </c>
      <c r="Y2520" s="18">
        <v>4.6</v>
      </c>
      <c r="AB2520" t="str" s="6">
        <v>2026-10-01 10:41:27 UTC</v>
      </c>
      <c r="AC2520" t="str" s="6">
        <v>Local Line cache</v>
      </c>
      <c r="AD2520" s="23">
        <v>1131456</v>
      </c>
      <c r="AE2520" s="23">
        <v>965788</v>
      </c>
      <c r="AF2520" t="str" s="23">
        <v>1131456:965788:guest</v>
      </c>
      <c r="AG2520" t="str" s="23">
        <v>No</v>
      </c>
      <c r="AH2520" t="str" s="23">
        <v>Yes</v>
      </c>
      <c r="AI2520" s="18">
        <v>4.6</v>
      </c>
    </row>
    <row r="2521" ht="32" customHeight="1">
      <c r="A2521" t="str" s="7">
        <v>Organically Grown Company</v>
      </c>
      <c r="B2521" t="str" s="7">
        <v>Pink Raspberries</v>
      </c>
      <c r="C2521" t="str" s="7">
        <v>1/2 pt</v>
      </c>
      <c r="D2521" t="str" s="7">
        <v>SNAP</v>
      </c>
      <c r="E2521" s="12">
        <v>6.44</v>
      </c>
      <c r="F2521" s="13">
        <v>6.44</v>
      </c>
      <c r="G2521" s="13">
        <f>IF(AND(ISNUMBER(E2521),ISNUMBER(F2521)),F2521-E2521,"")</f>
        <v>0</v>
      </c>
      <c r="H2521" s="14">
        <f>IF(AND(ISNUMBER(E2521),E2521&gt;0,ISNUMBER(F2521)),F2521/E2521-1,"")</f>
        <v>0</v>
      </c>
      <c r="I2521" t="str" s="15">
        <v>Keep current</v>
      </c>
      <c r="J2521" s="16"/>
      <c r="K2521" t="str" s="15">
        <v/>
      </c>
      <c r="L2521" s="17">
        <f>IF(AC2521="Local catalog","",IF(AG2521="Yes",IF(ISNUMBER(E2521),E2521,""),IF(I2521="Keep current",IF(ISNUMBER(E2521),E2521,""),IF(AH2521&lt;&gt;"Yes","",IF(I2521="Approve proposed",F2521,IF(AND(I2521="Use my price",AND(ISNUMBER(J2521),J2521&gt;0)),J2521,""))))))</f>
        <v>6.44</v>
      </c>
      <c r="M2521" t="str" s="7">
        <f>IF(AND(AG2521="Yes",OR(I2521="Approve proposed",I2521="Use my price")),"CHECK: protected price kept current",IF(OR(I2521="Unreviewed",I2521=""),"Pending review",IF(I2521="Hold","On hold",IF(I2521="Keep current",IF(ISNUMBER(E2521),"Kept current","CHECK: no confirmed current price"),IF(AH2521&lt;&gt;"Yes","CHECK: source needs review",IF(AND(I2521="Use my price",NOT(AND(ISNUMBER(J2521),J2521&gt;0))),"CHECK: enter a price above zero",IF(NOT(OR(I2521="Approve proposed",I2521="Use my price")),"CHECK: choose a listed decision",IF(OR(NOT(ISNUMBER(L2521)),L2521&lt;=0,NOT(ISNUMBER(Y2521)),Y2521&lt;=0,X2521&gt;=1),"CHECK: price or base unavailable",IF(L2521/(Y2521*(1-X2521))-1&lt;0,"CHECK: price below local base","Ready")))))))))</f>
        <v>Kept current</v>
      </c>
      <c r="N2521" s="18">
        <v>6.44</v>
      </c>
      <c r="O2521" s="19">
        <v>0.4</v>
      </c>
      <c r="P2521" s="14">
        <v>0.4</v>
      </c>
      <c r="Q2521" s="20">
        <f>IF(AND(ISNUMBER(L2521),ISNUMBER(Y2521),Y2521&gt;0,X2521&lt;1),ROUND(L2521/(Y2521*(1-X2521))-1,4),"")</f>
        <v>0.4</v>
      </c>
      <c r="R2521" s="12">
        <v>0</v>
      </c>
      <c r="S2521" s="13">
        <f>IF(AND(ISNUMBER(E2521),E2521&gt;0,ISNUMBER(F2521)),R2521*(F2521/E2521-1)*(1-'Start Here'!$B$16),0)</f>
        <v>0</v>
      </c>
      <c r="T2521" s="17">
        <f>IF(AND(M2521="Ready",OR(I2521="Approve proposed",AND(I2521="Use my price",AND(ISNUMBER(J2521),J2521&gt;0))),ISNUMBER(L2521),E2521&gt;0),R2521*(L2521/E2521-1)*(1-'Start Here'!$B$16),0)</f>
        <v>0</v>
      </c>
      <c r="U2521" t="str" s="6">
        <v>SNAP: preserve existing selling price; Currently hidden; do not activate automatically</v>
      </c>
      <c r="V2521" t="str" s="21">
        <v>No</v>
      </c>
      <c r="W2521" t="str" s="21">
        <v>No</v>
      </c>
      <c r="X2521" s="22">
        <v>0</v>
      </c>
      <c r="Y2521" s="18">
        <v>4.6</v>
      </c>
      <c r="AB2521" t="str" s="6">
        <v>2026-10-01 10:41:27 UTC</v>
      </c>
      <c r="AC2521" t="str" s="6">
        <v>Local Line cache</v>
      </c>
      <c r="AD2521" s="23">
        <v>1131456</v>
      </c>
      <c r="AE2521" s="23">
        <v>965788</v>
      </c>
      <c r="AF2521" t="str" s="23">
        <v>1131456:965788:snap</v>
      </c>
      <c r="AG2521" t="str" s="23">
        <v>Yes</v>
      </c>
      <c r="AH2521" t="str" s="23">
        <v>Yes</v>
      </c>
      <c r="AI2521" s="18">
        <v>0</v>
      </c>
    </row>
    <row r="2522" ht="32" customHeight="1">
      <c r="A2522" t="str" s="7">
        <v>Organically Grown Company</v>
      </c>
      <c r="B2522" t="str" s="7">
        <v>Portabella Mushrooms</v>
      </c>
      <c r="C2522" t="str" s="7">
        <v>each</v>
      </c>
      <c r="D2522" t="str" s="7">
        <v>Herd Share Members</v>
      </c>
      <c r="E2522" s="12">
        <v>10.15</v>
      </c>
      <c r="F2522" s="13">
        <v>10.96</v>
      </c>
      <c r="G2522" s="13">
        <f>IF(AND(ISNUMBER(E2522),ISNUMBER(F2522)),F2522-E2522,"")</f>
        <v>0.81</v>
      </c>
      <c r="H2522" s="14">
        <f>IF(AND(ISNUMBER(E2522),E2522&gt;0,ISNUMBER(F2522)),F2522/E2522-1,"")</f>
        <v>0.0798029556650246</v>
      </c>
      <c r="I2522" t="str" s="15">
        <v>Unreviewed</v>
      </c>
      <c r="J2522" s="16"/>
      <c r="K2522" t="str" s="15">
        <v/>
      </c>
      <c r="L2522" s="17" t="str">
        <f>IF(AC2522="Local catalog","",IF(AG2522="Yes",IF(ISNUMBER(E2522),E2522,""),IF(I2522="Keep current",IF(ISNUMBER(E2522),E2522,""),IF(AH2522&lt;&gt;"Yes","",IF(I2522="Approve proposed",F2522,IF(AND(I2522="Use my price",AND(ISNUMBER(J2522),J2522&gt;0)),J2522,""))))))</f>
        <v/>
      </c>
      <c r="M2522" t="str" s="7">
        <f>IF(AND(AG2522="Yes",OR(I2522="Approve proposed",I2522="Use my price")),"CHECK: protected price kept current",IF(OR(I2522="Unreviewed",I2522=""),"Pending review",IF(I2522="Hold","On hold",IF(I2522="Keep current",IF(ISNUMBER(E2522),"Kept current","CHECK: no confirmed current price"),IF(AH2522&lt;&gt;"Yes","CHECK: source needs review",IF(AND(I2522="Use my price",NOT(AND(ISNUMBER(J2522),J2522&gt;0))),"CHECK: enter a price above zero",IF(NOT(OR(I2522="Approve proposed",I2522="Use my price")),"CHECK: choose a listed decision",IF(OR(NOT(ISNUMBER(L2522)),L2522&lt;=0,NOT(ISNUMBER(Y2522)),Y2522&lt;=0,X2522&gt;=1),"CHECK: price or base unavailable",IF(L2522/(Y2522*(1-X2522))-1&lt;0,"CHECK: price below local base","Ready")))))))))</f>
        <v>Pending review</v>
      </c>
      <c r="N2522" s="18">
        <v>10.15</v>
      </c>
      <c r="O2522" s="19">
        <v>0.4</v>
      </c>
      <c r="P2522" s="14">
        <v>0.5117</v>
      </c>
      <c r="Q2522" s="20" t="str">
        <f>IF(AND(ISNUMBER(L2522),ISNUMBER(Y2522),Y2522&gt;0,X2522&lt;1),ROUND(L2522/(Y2522*(1-X2522))-1,4),"")</f>
        <v/>
      </c>
      <c r="R2522" s="12">
        <v>0</v>
      </c>
      <c r="S2522" s="13">
        <f>IF(AND(ISNUMBER(E2522),E2522&gt;0,ISNUMBER(F2522)),R2522*(F2522/E2522-1)*(1-'Start Here'!$B$16),0)</f>
        <v>0</v>
      </c>
      <c r="T2522" s="17">
        <f>IF(AND(M2522="Ready",OR(I2522="Approve proposed",AND(I2522="Use my price",AND(ISNUMBER(J2522),J2522&gt;0))),ISNUMBER(L2522),E2522&gt;0),R2522*(L2522/E2522-1)*(1-'Start Here'!$B$16),0)</f>
        <v>0</v>
      </c>
      <c r="U2522" t="str" s="6">
        <v>Currently hidden; do not activate automatically</v>
      </c>
      <c r="V2522" t="str" s="21">
        <v>No</v>
      </c>
      <c r="W2522" t="str" s="21">
        <v>No</v>
      </c>
      <c r="X2522" s="22">
        <v>0</v>
      </c>
      <c r="Y2522" s="18">
        <v>7.25</v>
      </c>
      <c r="AB2522" t="str" s="6">
        <v>2026-10-01 10:41:27 UTC</v>
      </c>
      <c r="AC2522" t="str" s="6">
        <v>Local Line cache</v>
      </c>
      <c r="AD2522" s="23">
        <v>805904</v>
      </c>
      <c r="AE2522" s="23">
        <v>526962</v>
      </c>
      <c r="AF2522" t="str" s="23">
        <v>805904:526962:herdShare</v>
      </c>
      <c r="AG2522" t="str" s="23">
        <v>No</v>
      </c>
      <c r="AH2522" t="str" s="23">
        <v>Yes</v>
      </c>
      <c r="AI2522" s="18">
        <v>0</v>
      </c>
    </row>
    <row r="2523" ht="32" customHeight="1">
      <c r="A2523" t="str" s="7">
        <v>Organically Grown Company</v>
      </c>
      <c r="B2523" t="str" s="7">
        <v>Portabella Mushrooms</v>
      </c>
      <c r="C2523" t="str" s="7">
        <v>each</v>
      </c>
      <c r="D2523" t="str" s="7">
        <v>CSA Members</v>
      </c>
      <c r="E2523" s="12">
        <v>10.15</v>
      </c>
      <c r="F2523" s="13">
        <v>10.96</v>
      </c>
      <c r="G2523" s="13">
        <f>IF(AND(ISNUMBER(E2523),ISNUMBER(F2523)),F2523-E2523,"")</f>
        <v>0.81</v>
      </c>
      <c r="H2523" s="14">
        <f>IF(AND(ISNUMBER(E2523),E2523&gt;0,ISNUMBER(F2523)),F2523/E2523-1,"")</f>
        <v>0.0798029556650246</v>
      </c>
      <c r="I2523" t="str" s="15">
        <v>Unreviewed</v>
      </c>
      <c r="J2523" s="16"/>
      <c r="K2523" t="str" s="15">
        <v/>
      </c>
      <c r="L2523" s="17" t="str">
        <f>IF(AC2523="Local catalog","",IF(AG2523="Yes",IF(ISNUMBER(E2523),E2523,""),IF(I2523="Keep current",IF(ISNUMBER(E2523),E2523,""),IF(AH2523&lt;&gt;"Yes","",IF(I2523="Approve proposed",F2523,IF(AND(I2523="Use my price",AND(ISNUMBER(J2523),J2523&gt;0)),J2523,""))))))</f>
        <v/>
      </c>
      <c r="M2523" t="str" s="7">
        <f>IF(AND(AG2523="Yes",OR(I2523="Approve proposed",I2523="Use my price")),"CHECK: protected price kept current",IF(OR(I2523="Unreviewed",I2523=""),"Pending review",IF(I2523="Hold","On hold",IF(I2523="Keep current",IF(ISNUMBER(E2523),"Kept current","CHECK: no confirmed current price"),IF(AH2523&lt;&gt;"Yes","CHECK: source needs review",IF(AND(I2523="Use my price",NOT(AND(ISNUMBER(J2523),J2523&gt;0))),"CHECK: enter a price above zero",IF(NOT(OR(I2523="Approve proposed",I2523="Use my price")),"CHECK: choose a listed decision",IF(OR(NOT(ISNUMBER(L2523)),L2523&lt;=0,NOT(ISNUMBER(Y2523)),Y2523&lt;=0,X2523&gt;=1),"CHECK: price or base unavailable",IF(L2523/(Y2523*(1-X2523))-1&lt;0,"CHECK: price below local base","Ready")))))))))</f>
        <v>Pending review</v>
      </c>
      <c r="N2523" s="18">
        <v>10.15</v>
      </c>
      <c r="O2523" s="19">
        <v>0.4</v>
      </c>
      <c r="P2523" s="14">
        <v>0.5117</v>
      </c>
      <c r="Q2523" s="20" t="str">
        <f>IF(AND(ISNUMBER(L2523),ISNUMBER(Y2523),Y2523&gt;0,X2523&lt;1),ROUND(L2523/(Y2523*(1-X2523))-1,4),"")</f>
        <v/>
      </c>
      <c r="R2523" s="12">
        <v>0</v>
      </c>
      <c r="S2523" s="13">
        <f>IF(AND(ISNUMBER(E2523),E2523&gt;0,ISNUMBER(F2523)),R2523*(F2523/E2523-1)*(1-'Start Here'!$B$16),0)</f>
        <v>0</v>
      </c>
      <c r="T2523" s="17">
        <f>IF(AND(M2523="Ready",OR(I2523="Approve proposed",AND(I2523="Use my price",AND(ISNUMBER(J2523),J2523&gt;0))),ISNUMBER(L2523),E2523&gt;0),R2523*(L2523/E2523-1)*(1-'Start Here'!$B$16),0)</f>
        <v>0</v>
      </c>
      <c r="U2523" t="str" s="6">
        <v>Currently hidden; do not activate automatically</v>
      </c>
      <c r="V2523" t="str" s="21">
        <v>No</v>
      </c>
      <c r="W2523" t="str" s="21">
        <v>No</v>
      </c>
      <c r="X2523" s="22">
        <v>0</v>
      </c>
      <c r="Y2523" s="18">
        <v>7.25</v>
      </c>
      <c r="AB2523" t="str" s="6">
        <v>2026-10-01 10:41:27 UTC</v>
      </c>
      <c r="AC2523" t="str" s="6">
        <v>Local Line cache</v>
      </c>
      <c r="AD2523" s="23">
        <v>805904</v>
      </c>
      <c r="AE2523" s="23">
        <v>526962</v>
      </c>
      <c r="AF2523" t="str" s="23">
        <v>805904:526962:member</v>
      </c>
      <c r="AG2523" t="str" s="23">
        <v>No</v>
      </c>
      <c r="AH2523" t="str" s="23">
        <v>Yes</v>
      </c>
      <c r="AI2523" s="18">
        <v>0</v>
      </c>
    </row>
    <row r="2524" ht="32" customHeight="1">
      <c r="A2524" t="str" s="7">
        <v>Organically Grown Company</v>
      </c>
      <c r="B2524" t="str" s="7">
        <v>Portabella Mushrooms</v>
      </c>
      <c r="C2524" t="str" s="7">
        <v>each</v>
      </c>
      <c r="D2524" t="str" s="7">
        <v>Guest Basket</v>
      </c>
      <c r="G2524" s="13" t="str">
        <f>IF(AND(ISNUMBER(E2524),ISNUMBER(F2524)),F2524-E2524,"")</f>
        <v/>
      </c>
      <c r="H2524" s="14" t="str">
        <f>IF(AND(ISNUMBER(E2524),E2524&gt;0,ISNUMBER(F2524)),F2524/E2524-1,"")</f>
        <v/>
      </c>
      <c r="I2524" t="str" s="15">
        <v>Hold</v>
      </c>
      <c r="J2524" s="24"/>
      <c r="K2524" t="str" s="15">
        <v/>
      </c>
      <c r="L2524" s="17" t="str">
        <f>IF(AC2524="Local catalog","",IF(AG2524="Yes",IF(ISNUMBER(E2524),E2524,""),IF(I2524="Keep current",IF(ISNUMBER(E2524),E2524,""),IF(AH2524&lt;&gt;"Yes","",IF(I2524="Approve proposed",F2524,IF(AND(I2524="Use my price",AND(ISNUMBER(J2524),J2524&gt;0)),J2524,""))))))</f>
        <v/>
      </c>
      <c r="M2524" t="str" s="7">
        <f>IF(AND(AG2524="Yes",OR(I2524="Approve proposed",I2524="Use my price")),"CHECK: protected price kept current",IF(OR(I2524="Unreviewed",I2524=""),"Pending review",IF(I2524="Hold","On hold",IF(I2524="Keep current",IF(ISNUMBER(E2524),"Kept current","CHECK: no confirmed current price"),IF(AH2524&lt;&gt;"Yes","CHECK: source needs review",IF(AND(I2524="Use my price",NOT(AND(ISNUMBER(J2524),J2524&gt;0))),"CHECK: enter a price above zero",IF(NOT(OR(I2524="Approve proposed",I2524="Use my price")),"CHECK: choose a listed decision",IF(OR(NOT(ISNUMBER(L2524)),L2524&lt;=0,NOT(ISNUMBER(Y2524)),Y2524&lt;=0,X2524&gt;=1),"CHECK: price or base unavailable",IF(L2524/(Y2524*(1-X2524))-1&lt;0,"CHECK: price below local base","Ready")))))))))</f>
        <v>On hold</v>
      </c>
      <c r="N2524" s="18">
        <v>10.15</v>
      </c>
      <c r="O2524" s="19">
        <v>0.4</v>
      </c>
      <c r="Q2524" s="20" t="str">
        <f>IF(AND(ISNUMBER(L2524),ISNUMBER(Y2524),Y2524&gt;0,X2524&lt;1),ROUND(L2524/(Y2524*(1-X2524))-1,4),"")</f>
        <v/>
      </c>
      <c r="R2524" s="12">
        <v>0</v>
      </c>
      <c r="S2524" s="13">
        <f>IF(AND(ISNUMBER(E2524),E2524&gt;0,ISNUMBER(F2524)),R2524*(F2524/E2524-1)*(1-'Start Here'!$B$16),0)</f>
        <v>0</v>
      </c>
      <c r="T2524" s="17">
        <f>IF(AND(M2524="Ready",OR(I2524="Approve proposed",AND(I2524="Use my price",AND(ISNUMBER(J2524),J2524&gt;0))),ISNUMBER(L2524),E2524&gt;0),R2524*(L2524/E2524-1)*(1-'Start Here'!$B$16),0)</f>
        <v>0</v>
      </c>
      <c r="U2524" t="str" s="6">
        <v>No confirmed Local Line price/list; local calculation is reference only; Currently hidden; do not activate automatically</v>
      </c>
      <c r="V2524" t="str" s="21">
        <v>No</v>
      </c>
      <c r="W2524" t="str" s="21">
        <v>No</v>
      </c>
      <c r="X2524" s="22">
        <v>0</v>
      </c>
      <c r="Y2524" s="18">
        <v>7.25</v>
      </c>
      <c r="AB2524" t="str" s="6">
        <v/>
      </c>
      <c r="AC2524" t="str" s="6">
        <v>Local calculation only</v>
      </c>
      <c r="AD2524" s="23">
        <v>805904</v>
      </c>
      <c r="AE2524" s="23">
        <v>526962</v>
      </c>
      <c r="AF2524" t="str" s="23">
        <v>805904:526962:guest</v>
      </c>
      <c r="AG2524" t="str" s="23">
        <v>No</v>
      </c>
      <c r="AH2524" t="str" s="23">
        <v>No</v>
      </c>
      <c r="AI2524" s="18">
        <v>0</v>
      </c>
    </row>
    <row r="2525" ht="32" customHeight="1">
      <c r="A2525" t="str" s="7">
        <v>Organically Grown Company</v>
      </c>
      <c r="B2525" t="str" s="7">
        <v>Portabella Mushrooms</v>
      </c>
      <c r="C2525" t="str" s="7">
        <v>each</v>
      </c>
      <c r="D2525" t="str" s="7">
        <v>SNAP</v>
      </c>
      <c r="E2525" s="12">
        <v>10.15</v>
      </c>
      <c r="F2525" s="13">
        <v>10.15</v>
      </c>
      <c r="G2525" s="13">
        <f>IF(AND(ISNUMBER(E2525),ISNUMBER(F2525)),F2525-E2525,"")</f>
        <v>0</v>
      </c>
      <c r="H2525" s="14">
        <f>IF(AND(ISNUMBER(E2525),E2525&gt;0,ISNUMBER(F2525)),F2525/E2525-1,"")</f>
        <v>0</v>
      </c>
      <c r="I2525" t="str" s="15">
        <v>Keep current</v>
      </c>
      <c r="J2525" s="16"/>
      <c r="K2525" t="str" s="15">
        <v/>
      </c>
      <c r="L2525" s="17">
        <f>IF(AC2525="Local catalog","",IF(AG2525="Yes",IF(ISNUMBER(E2525),E2525,""),IF(I2525="Keep current",IF(ISNUMBER(E2525),E2525,""),IF(AH2525&lt;&gt;"Yes","",IF(I2525="Approve proposed",F2525,IF(AND(I2525="Use my price",AND(ISNUMBER(J2525),J2525&gt;0)),J2525,""))))))</f>
        <v>10.15</v>
      </c>
      <c r="M2525" t="str" s="7">
        <f>IF(AND(AG2525="Yes",OR(I2525="Approve proposed",I2525="Use my price")),"CHECK: protected price kept current",IF(OR(I2525="Unreviewed",I2525=""),"Pending review",IF(I2525="Hold","On hold",IF(I2525="Keep current",IF(ISNUMBER(E2525),"Kept current","CHECK: no confirmed current price"),IF(AH2525&lt;&gt;"Yes","CHECK: source needs review",IF(AND(I2525="Use my price",NOT(AND(ISNUMBER(J2525),J2525&gt;0))),"CHECK: enter a price above zero",IF(NOT(OR(I2525="Approve proposed",I2525="Use my price")),"CHECK: choose a listed decision",IF(OR(NOT(ISNUMBER(L2525)),L2525&lt;=0,NOT(ISNUMBER(Y2525)),Y2525&lt;=0,X2525&gt;=1),"CHECK: price or base unavailable",IF(L2525/(Y2525*(1-X2525))-1&lt;0,"CHECK: price below local base","Ready")))))))))</f>
        <v>Kept current</v>
      </c>
      <c r="N2525" s="18">
        <v>10.15</v>
      </c>
      <c r="O2525" s="19">
        <v>0.4</v>
      </c>
      <c r="P2525" s="14">
        <v>0.4</v>
      </c>
      <c r="Q2525" s="20">
        <f>IF(AND(ISNUMBER(L2525),ISNUMBER(Y2525),Y2525&gt;0,X2525&lt;1),ROUND(L2525/(Y2525*(1-X2525))-1,4),"")</f>
        <v>0.4</v>
      </c>
      <c r="R2525" s="12">
        <v>0</v>
      </c>
      <c r="S2525" s="13">
        <f>IF(AND(ISNUMBER(E2525),E2525&gt;0,ISNUMBER(F2525)),R2525*(F2525/E2525-1)*(1-'Start Here'!$B$16),0)</f>
        <v>0</v>
      </c>
      <c r="T2525" s="17">
        <f>IF(AND(M2525="Ready",OR(I2525="Approve proposed",AND(I2525="Use my price",AND(ISNUMBER(J2525),J2525&gt;0))),ISNUMBER(L2525),E2525&gt;0),R2525*(L2525/E2525-1)*(1-'Start Here'!$B$16),0)</f>
        <v>0</v>
      </c>
      <c r="U2525" t="str" s="6">
        <v>SNAP: preserve existing selling price; Currently hidden; do not activate automatically</v>
      </c>
      <c r="V2525" t="str" s="21">
        <v>No</v>
      </c>
      <c r="W2525" t="str" s="21">
        <v>No</v>
      </c>
      <c r="X2525" s="22">
        <v>0</v>
      </c>
      <c r="Y2525" s="18">
        <v>7.25</v>
      </c>
      <c r="AB2525" t="str" s="6">
        <v>2026-10-01 10:41:27 UTC</v>
      </c>
      <c r="AC2525" t="str" s="6">
        <v>Local Line cache</v>
      </c>
      <c r="AD2525" s="23">
        <v>805904</v>
      </c>
      <c r="AE2525" s="23">
        <v>526962</v>
      </c>
      <c r="AF2525" t="str" s="23">
        <v>805904:526962:snap</v>
      </c>
      <c r="AG2525" t="str" s="23">
        <v>Yes</v>
      </c>
      <c r="AH2525" t="str" s="23">
        <v>Yes</v>
      </c>
      <c r="AI2525" s="18">
        <v>0</v>
      </c>
    </row>
    <row r="2526" ht="32" customHeight="1">
      <c r="A2526" t="str" s="7">
        <v>Organically Grown Company</v>
      </c>
      <c r="B2526" t="str" s="7">
        <v>Purple potatoes</v>
      </c>
      <c r="C2526" t="str" s="7">
        <v>pound</v>
      </c>
      <c r="D2526" t="str" s="7">
        <v>Herd Share Members</v>
      </c>
      <c r="E2526" s="12">
        <v>1.46</v>
      </c>
      <c r="F2526" s="13">
        <v>1.58</v>
      </c>
      <c r="G2526" s="13">
        <f>IF(AND(ISNUMBER(E2526),ISNUMBER(F2526)),F2526-E2526,"")</f>
        <v>0.12</v>
      </c>
      <c r="H2526" s="14">
        <f>IF(AND(ISNUMBER(E2526),E2526&gt;0,ISNUMBER(F2526)),F2526/E2526-1,"")</f>
        <v>0.08219178082191791</v>
      </c>
      <c r="I2526" t="str" s="15">
        <v>Unreviewed</v>
      </c>
      <c r="J2526" s="16"/>
      <c r="K2526" t="str" s="15">
        <v/>
      </c>
      <c r="L2526" s="17" t="str">
        <f>IF(AC2526="Local catalog","",IF(AG2526="Yes",IF(ISNUMBER(E2526),E2526,""),IF(I2526="Keep current",IF(ISNUMBER(E2526),E2526,""),IF(AH2526&lt;&gt;"Yes","",IF(I2526="Approve proposed",F2526,IF(AND(I2526="Use my price",AND(ISNUMBER(J2526),J2526&gt;0)),J2526,""))))))</f>
        <v/>
      </c>
      <c r="M2526" t="str" s="7">
        <f>IF(AND(AG2526="Yes",OR(I2526="Approve proposed",I2526="Use my price")),"CHECK: protected price kept current",IF(OR(I2526="Unreviewed",I2526=""),"Pending review",IF(I2526="Hold","On hold",IF(I2526="Keep current",IF(ISNUMBER(E2526),"Kept current","CHECK: no confirmed current price"),IF(AH2526&lt;&gt;"Yes","CHECK: source needs review",IF(AND(I2526="Use my price",NOT(AND(ISNUMBER(J2526),J2526&gt;0))),"CHECK: enter a price above zero",IF(NOT(OR(I2526="Approve proposed",I2526="Use my price")),"CHECK: choose a listed decision",IF(OR(NOT(ISNUMBER(L2526)),L2526&lt;=0,NOT(ISNUMBER(Y2526)),Y2526&lt;=0,X2526&gt;=1),"CHECK: price or base unavailable",IF(L2526/(Y2526*(1-X2526))-1&lt;0,"CHECK: price below local base","Ready")))))))))</f>
        <v>Pending review</v>
      </c>
      <c r="N2526" s="18">
        <v>1.46</v>
      </c>
      <c r="O2526" s="19">
        <v>0.4</v>
      </c>
      <c r="P2526" s="14">
        <v>0.5192</v>
      </c>
      <c r="Q2526" s="20" t="str">
        <f>IF(AND(ISNUMBER(L2526),ISNUMBER(Y2526),Y2526&gt;0,X2526&lt;1),ROUND(L2526/(Y2526*(1-X2526))-1,4),"")</f>
        <v/>
      </c>
      <c r="R2526" s="12">
        <v>0</v>
      </c>
      <c r="S2526" s="13">
        <f>IF(AND(ISNUMBER(E2526),E2526&gt;0,ISNUMBER(F2526)),R2526*(F2526/E2526-1)*(1-'Start Here'!$B$16),0)</f>
        <v>0</v>
      </c>
      <c r="T2526" s="17">
        <f>IF(AND(M2526="Ready",OR(I2526="Approve proposed",AND(I2526="Use my price",AND(ISNUMBER(J2526),J2526&gt;0))),ISNUMBER(L2526),E2526&gt;0),R2526*(L2526/E2526-1)*(1-'Start Here'!$B$16),0)</f>
        <v>0</v>
      </c>
      <c r="U2526" t="str" s="6">
        <v>Currently hidden; do not activate automatically</v>
      </c>
      <c r="V2526" t="str" s="21">
        <v>No</v>
      </c>
      <c r="W2526" t="str" s="21">
        <v>No</v>
      </c>
      <c r="X2526" s="22">
        <v>0</v>
      </c>
      <c r="Y2526" s="18">
        <v>1.04</v>
      </c>
      <c r="AB2526" t="str" s="6">
        <v>2026-10-01 10:41:27 UTC</v>
      </c>
      <c r="AC2526" t="str" s="6">
        <v>Local Line cache</v>
      </c>
      <c r="AD2526" s="23">
        <v>824480</v>
      </c>
      <c r="AE2526" s="23">
        <v>548053</v>
      </c>
      <c r="AF2526" t="str" s="23">
        <v>824480:548053:herdShare</v>
      </c>
      <c r="AG2526" t="str" s="23">
        <v>No</v>
      </c>
      <c r="AH2526" t="str" s="23">
        <v>Yes</v>
      </c>
      <c r="AI2526" s="18">
        <v>0</v>
      </c>
    </row>
    <row r="2527" ht="32" customHeight="1">
      <c r="A2527" t="str" s="7">
        <v>Organically Grown Company</v>
      </c>
      <c r="B2527" t="str" s="7">
        <v>Purple potatoes</v>
      </c>
      <c r="C2527" t="str" s="7">
        <v>pound</v>
      </c>
      <c r="D2527" t="str" s="7">
        <v>CSA Members</v>
      </c>
      <c r="E2527" s="12">
        <v>1.46</v>
      </c>
      <c r="F2527" s="13">
        <v>1.58</v>
      </c>
      <c r="G2527" s="13">
        <f>IF(AND(ISNUMBER(E2527),ISNUMBER(F2527)),F2527-E2527,"")</f>
        <v>0.12</v>
      </c>
      <c r="H2527" s="14">
        <f>IF(AND(ISNUMBER(E2527),E2527&gt;0,ISNUMBER(F2527)),F2527/E2527-1,"")</f>
        <v>0.08219178082191791</v>
      </c>
      <c r="I2527" t="str" s="15">
        <v>Unreviewed</v>
      </c>
      <c r="J2527" s="16"/>
      <c r="K2527" t="str" s="15">
        <v/>
      </c>
      <c r="L2527" s="17" t="str">
        <f>IF(AC2527="Local catalog","",IF(AG2527="Yes",IF(ISNUMBER(E2527),E2527,""),IF(I2527="Keep current",IF(ISNUMBER(E2527),E2527,""),IF(AH2527&lt;&gt;"Yes","",IF(I2527="Approve proposed",F2527,IF(AND(I2527="Use my price",AND(ISNUMBER(J2527),J2527&gt;0)),J2527,""))))))</f>
        <v/>
      </c>
      <c r="M2527" t="str" s="7">
        <f>IF(AND(AG2527="Yes",OR(I2527="Approve proposed",I2527="Use my price")),"CHECK: protected price kept current",IF(OR(I2527="Unreviewed",I2527=""),"Pending review",IF(I2527="Hold","On hold",IF(I2527="Keep current",IF(ISNUMBER(E2527),"Kept current","CHECK: no confirmed current price"),IF(AH2527&lt;&gt;"Yes","CHECK: source needs review",IF(AND(I2527="Use my price",NOT(AND(ISNUMBER(J2527),J2527&gt;0))),"CHECK: enter a price above zero",IF(NOT(OR(I2527="Approve proposed",I2527="Use my price")),"CHECK: choose a listed decision",IF(OR(NOT(ISNUMBER(L2527)),L2527&lt;=0,NOT(ISNUMBER(Y2527)),Y2527&lt;=0,X2527&gt;=1),"CHECK: price or base unavailable",IF(L2527/(Y2527*(1-X2527))-1&lt;0,"CHECK: price below local base","Ready")))))))))</f>
        <v>Pending review</v>
      </c>
      <c r="N2527" s="18">
        <v>1.46</v>
      </c>
      <c r="O2527" s="19">
        <v>0.4</v>
      </c>
      <c r="P2527" s="14">
        <v>0.5192</v>
      </c>
      <c r="Q2527" s="20" t="str">
        <f>IF(AND(ISNUMBER(L2527),ISNUMBER(Y2527),Y2527&gt;0,X2527&lt;1),ROUND(L2527/(Y2527*(1-X2527))-1,4),"")</f>
        <v/>
      </c>
      <c r="R2527" s="12">
        <v>0</v>
      </c>
      <c r="S2527" s="13">
        <f>IF(AND(ISNUMBER(E2527),E2527&gt;0,ISNUMBER(F2527)),R2527*(F2527/E2527-1)*(1-'Start Here'!$B$16),0)</f>
        <v>0</v>
      </c>
      <c r="T2527" s="17">
        <f>IF(AND(M2527="Ready",OR(I2527="Approve proposed",AND(I2527="Use my price",AND(ISNUMBER(J2527),J2527&gt;0))),ISNUMBER(L2527),E2527&gt;0),R2527*(L2527/E2527-1)*(1-'Start Here'!$B$16),0)</f>
        <v>0</v>
      </c>
      <c r="U2527" t="str" s="6">
        <v>Currently hidden; do not activate automatically</v>
      </c>
      <c r="V2527" t="str" s="21">
        <v>No</v>
      </c>
      <c r="W2527" t="str" s="21">
        <v>No</v>
      </c>
      <c r="X2527" s="22">
        <v>0</v>
      </c>
      <c r="Y2527" s="18">
        <v>1.04</v>
      </c>
      <c r="AB2527" t="str" s="6">
        <v>2026-10-01 10:41:27 UTC</v>
      </c>
      <c r="AC2527" t="str" s="6">
        <v>Local Line cache</v>
      </c>
      <c r="AD2527" s="23">
        <v>824480</v>
      </c>
      <c r="AE2527" s="23">
        <v>548053</v>
      </c>
      <c r="AF2527" t="str" s="23">
        <v>824480:548053:member</v>
      </c>
      <c r="AG2527" t="str" s="23">
        <v>No</v>
      </c>
      <c r="AH2527" t="str" s="23">
        <v>Yes</v>
      </c>
      <c r="AI2527" s="18">
        <v>0</v>
      </c>
    </row>
    <row r="2528" ht="32" customHeight="1">
      <c r="A2528" t="str" s="7">
        <v>Organically Grown Company</v>
      </c>
      <c r="B2528" t="str" s="7">
        <v>Purple potatoes</v>
      </c>
      <c r="C2528" t="str" s="7">
        <v>pound</v>
      </c>
      <c r="D2528" t="str" s="7">
        <v>Guest Basket</v>
      </c>
      <c r="E2528" s="12">
        <v>1.46</v>
      </c>
      <c r="F2528" s="13">
        <v>1.58</v>
      </c>
      <c r="G2528" s="13">
        <f>IF(AND(ISNUMBER(E2528),ISNUMBER(F2528)),F2528-E2528,"")</f>
        <v>0.12</v>
      </c>
      <c r="H2528" s="14">
        <f>IF(AND(ISNUMBER(E2528),E2528&gt;0,ISNUMBER(F2528)),F2528/E2528-1,"")</f>
        <v>0.08219178082191791</v>
      </c>
      <c r="I2528" t="str" s="15">
        <v>Unreviewed</v>
      </c>
      <c r="J2528" s="16"/>
      <c r="K2528" t="str" s="15">
        <v/>
      </c>
      <c r="L2528" s="17" t="str">
        <f>IF(AC2528="Local catalog","",IF(AG2528="Yes",IF(ISNUMBER(E2528),E2528,""),IF(I2528="Keep current",IF(ISNUMBER(E2528),E2528,""),IF(AH2528&lt;&gt;"Yes","",IF(I2528="Approve proposed",F2528,IF(AND(I2528="Use my price",AND(ISNUMBER(J2528),J2528&gt;0)),J2528,""))))))</f>
        <v/>
      </c>
      <c r="M2528" t="str" s="7">
        <f>IF(AND(AG2528="Yes",OR(I2528="Approve proposed",I2528="Use my price")),"CHECK: protected price kept current",IF(OR(I2528="Unreviewed",I2528=""),"Pending review",IF(I2528="Hold","On hold",IF(I2528="Keep current",IF(ISNUMBER(E2528),"Kept current","CHECK: no confirmed current price"),IF(AH2528&lt;&gt;"Yes","CHECK: source needs review",IF(AND(I2528="Use my price",NOT(AND(ISNUMBER(J2528),J2528&gt;0))),"CHECK: enter a price above zero",IF(NOT(OR(I2528="Approve proposed",I2528="Use my price")),"CHECK: choose a listed decision",IF(OR(NOT(ISNUMBER(L2528)),L2528&lt;=0,NOT(ISNUMBER(Y2528)),Y2528&lt;=0,X2528&gt;=1),"CHECK: price or base unavailable",IF(L2528/(Y2528*(1-X2528))-1&lt;0,"CHECK: price below local base","Ready")))))))))</f>
        <v>Pending review</v>
      </c>
      <c r="N2528" s="18">
        <v>1.46</v>
      </c>
      <c r="O2528" s="19">
        <v>0.4</v>
      </c>
      <c r="P2528" s="14">
        <v>0.5192</v>
      </c>
      <c r="Q2528" s="20" t="str">
        <f>IF(AND(ISNUMBER(L2528),ISNUMBER(Y2528),Y2528&gt;0,X2528&lt;1),ROUND(L2528/(Y2528*(1-X2528))-1,4),"")</f>
        <v/>
      </c>
      <c r="R2528" s="12">
        <v>0</v>
      </c>
      <c r="S2528" s="13">
        <f>IF(AND(ISNUMBER(E2528),E2528&gt;0,ISNUMBER(F2528)),R2528*(F2528/E2528-1)*(1-'Start Here'!$B$16),0)</f>
        <v>0</v>
      </c>
      <c r="T2528" s="17">
        <f>IF(AND(M2528="Ready",OR(I2528="Approve proposed",AND(I2528="Use my price",AND(ISNUMBER(J2528),J2528&gt;0))),ISNUMBER(L2528),E2528&gt;0),R2528*(L2528/E2528-1)*(1-'Start Here'!$B$16),0)</f>
        <v>0</v>
      </c>
      <c r="U2528" t="str" s="6">
        <v>Currently hidden; do not activate automatically</v>
      </c>
      <c r="V2528" t="str" s="21">
        <v>No</v>
      </c>
      <c r="W2528" t="str" s="21">
        <v>No</v>
      </c>
      <c r="X2528" s="22">
        <v>0</v>
      </c>
      <c r="Y2528" s="18">
        <v>1.04</v>
      </c>
      <c r="AB2528" t="str" s="6">
        <v>2026-10-01 10:41:27 UTC</v>
      </c>
      <c r="AC2528" t="str" s="6">
        <v>Local Line cache</v>
      </c>
      <c r="AD2528" s="23">
        <v>824480</v>
      </c>
      <c r="AE2528" s="23">
        <v>548053</v>
      </c>
      <c r="AF2528" t="str" s="23">
        <v>824480:548053:guest</v>
      </c>
      <c r="AG2528" t="str" s="23">
        <v>No</v>
      </c>
      <c r="AH2528" t="str" s="23">
        <v>Yes</v>
      </c>
      <c r="AI2528" s="18">
        <v>0</v>
      </c>
    </row>
    <row r="2529" ht="32" customHeight="1">
      <c r="A2529" t="str" s="7">
        <v>Organically Grown Company</v>
      </c>
      <c r="B2529" t="str" s="7">
        <v>Purple potatoes</v>
      </c>
      <c r="C2529" t="str" s="7">
        <v>pound</v>
      </c>
      <c r="D2529" t="str" s="7">
        <v>SNAP</v>
      </c>
      <c r="E2529" s="12">
        <v>1.46</v>
      </c>
      <c r="F2529" s="13">
        <v>1.46</v>
      </c>
      <c r="G2529" s="13">
        <f>IF(AND(ISNUMBER(E2529),ISNUMBER(F2529)),F2529-E2529,"")</f>
        <v>0</v>
      </c>
      <c r="H2529" s="14">
        <f>IF(AND(ISNUMBER(E2529),E2529&gt;0,ISNUMBER(F2529)),F2529/E2529-1,"")</f>
        <v>0</v>
      </c>
      <c r="I2529" t="str" s="15">
        <v>Keep current</v>
      </c>
      <c r="J2529" s="16"/>
      <c r="K2529" t="str" s="15">
        <v/>
      </c>
      <c r="L2529" s="17">
        <f>IF(AC2529="Local catalog","",IF(AG2529="Yes",IF(ISNUMBER(E2529),E2529,""),IF(I2529="Keep current",IF(ISNUMBER(E2529),E2529,""),IF(AH2529&lt;&gt;"Yes","",IF(I2529="Approve proposed",F2529,IF(AND(I2529="Use my price",AND(ISNUMBER(J2529),J2529&gt;0)),J2529,""))))))</f>
        <v>1.46</v>
      </c>
      <c r="M2529" t="str" s="7">
        <f>IF(AND(AG2529="Yes",OR(I2529="Approve proposed",I2529="Use my price")),"CHECK: protected price kept current",IF(OR(I2529="Unreviewed",I2529=""),"Pending review",IF(I2529="Hold","On hold",IF(I2529="Keep current",IF(ISNUMBER(E2529),"Kept current","CHECK: no confirmed current price"),IF(AH2529&lt;&gt;"Yes","CHECK: source needs review",IF(AND(I2529="Use my price",NOT(AND(ISNUMBER(J2529),J2529&gt;0))),"CHECK: enter a price above zero",IF(NOT(OR(I2529="Approve proposed",I2529="Use my price")),"CHECK: choose a listed decision",IF(OR(NOT(ISNUMBER(L2529)),L2529&lt;=0,NOT(ISNUMBER(Y2529)),Y2529&lt;=0,X2529&gt;=1),"CHECK: price or base unavailable",IF(L2529/(Y2529*(1-X2529))-1&lt;0,"CHECK: price below local base","Ready")))))))))</f>
        <v>Kept current</v>
      </c>
      <c r="N2529" s="18">
        <v>1.46</v>
      </c>
      <c r="O2529" s="19">
        <v>0.4</v>
      </c>
      <c r="P2529" s="14">
        <v>0.4038</v>
      </c>
      <c r="Q2529" s="20">
        <f>IF(AND(ISNUMBER(L2529),ISNUMBER(Y2529),Y2529&gt;0,X2529&lt;1),ROUND(L2529/(Y2529*(1-X2529))-1,4),"")</f>
        <v>0.4038</v>
      </c>
      <c r="R2529" s="12">
        <v>0</v>
      </c>
      <c r="S2529" s="13">
        <f>IF(AND(ISNUMBER(E2529),E2529&gt;0,ISNUMBER(F2529)),R2529*(F2529/E2529-1)*(1-'Start Here'!$B$16),0)</f>
        <v>0</v>
      </c>
      <c r="T2529" s="17">
        <f>IF(AND(M2529="Ready",OR(I2529="Approve proposed",AND(I2529="Use my price",AND(ISNUMBER(J2529),J2529&gt;0))),ISNUMBER(L2529),E2529&gt;0),R2529*(L2529/E2529-1)*(1-'Start Here'!$B$16),0)</f>
        <v>0</v>
      </c>
      <c r="U2529" t="str" s="6">
        <v>SNAP: preserve existing selling price; Currently hidden; do not activate automatically</v>
      </c>
      <c r="V2529" t="str" s="21">
        <v>No</v>
      </c>
      <c r="W2529" t="str" s="21">
        <v>No</v>
      </c>
      <c r="X2529" s="22">
        <v>0</v>
      </c>
      <c r="Y2529" s="18">
        <v>1.04</v>
      </c>
      <c r="AB2529" t="str" s="6">
        <v>2026-10-01 10:41:27 UTC</v>
      </c>
      <c r="AC2529" t="str" s="6">
        <v>Local Line cache</v>
      </c>
      <c r="AD2529" s="23">
        <v>824480</v>
      </c>
      <c r="AE2529" s="23">
        <v>548053</v>
      </c>
      <c r="AF2529" t="str" s="23">
        <v>824480:548053:snap</v>
      </c>
      <c r="AG2529" t="str" s="23">
        <v>Yes</v>
      </c>
      <c r="AH2529" t="str" s="23">
        <v>Yes</v>
      </c>
      <c r="AI2529" s="18">
        <v>0</v>
      </c>
    </row>
    <row r="2530" ht="32" customHeight="1">
      <c r="A2530" t="str" s="7">
        <v>Organically Grown Company</v>
      </c>
      <c r="B2530" t="str" s="7">
        <v>Rainer Cherries (WA)</v>
      </c>
      <c r="C2530" t="str" s="7">
        <v>1.5 lb. bag</v>
      </c>
      <c r="D2530" t="str" s="7">
        <v>Herd Share Members</v>
      </c>
      <c r="E2530" s="12">
        <v>17.99</v>
      </c>
      <c r="F2530" s="13">
        <v>19.43</v>
      </c>
      <c r="G2530" s="13">
        <f>IF(AND(ISNUMBER(E2530),ISNUMBER(F2530)),F2530-E2530,"")</f>
        <v>1.44</v>
      </c>
      <c r="H2530" s="14">
        <f>IF(AND(ISNUMBER(E2530),E2530&gt;0,ISNUMBER(F2530)),F2530/E2530-1,"")</f>
        <v>0.08004446914952768</v>
      </c>
      <c r="I2530" t="str" s="15">
        <v>Unreviewed</v>
      </c>
      <c r="J2530" s="16"/>
      <c r="K2530" t="str" s="15">
        <v/>
      </c>
      <c r="L2530" s="17" t="str">
        <f>IF(AC2530="Local catalog","",IF(AG2530="Yes",IF(ISNUMBER(E2530),E2530,""),IF(I2530="Keep current",IF(ISNUMBER(E2530),E2530,""),IF(AH2530&lt;&gt;"Yes","",IF(I2530="Approve proposed",F2530,IF(AND(I2530="Use my price",AND(ISNUMBER(J2530),J2530&gt;0)),J2530,""))))))</f>
        <v/>
      </c>
      <c r="M2530" t="str" s="7">
        <f>IF(AND(AG2530="Yes",OR(I2530="Approve proposed",I2530="Use my price")),"CHECK: protected price kept current",IF(OR(I2530="Unreviewed",I2530=""),"Pending review",IF(I2530="Hold","On hold",IF(I2530="Keep current",IF(ISNUMBER(E2530),"Kept current","CHECK: no confirmed current price"),IF(AH2530&lt;&gt;"Yes","CHECK: source needs review",IF(AND(I2530="Use my price",NOT(AND(ISNUMBER(J2530),J2530&gt;0))),"CHECK: enter a price above zero",IF(NOT(OR(I2530="Approve proposed",I2530="Use my price")),"CHECK: choose a listed decision",IF(OR(NOT(ISNUMBER(L2530)),L2530&lt;=0,NOT(ISNUMBER(Y2530)),Y2530&lt;=0,X2530&gt;=1),"CHECK: price or base unavailable",IF(L2530/(Y2530*(1-X2530))-1&lt;0,"CHECK: price below local base","Ready")))))))))</f>
        <v>Pending review</v>
      </c>
      <c r="N2530" s="18">
        <v>17.99</v>
      </c>
      <c r="O2530" s="19">
        <v>0.4</v>
      </c>
      <c r="P2530" s="14">
        <v>0.5121</v>
      </c>
      <c r="Q2530" s="20" t="str">
        <f>IF(AND(ISNUMBER(L2530),ISNUMBER(Y2530),Y2530&gt;0,X2530&lt;1),ROUND(L2530/(Y2530*(1-X2530))-1,4),"")</f>
        <v/>
      </c>
      <c r="R2530" s="12">
        <v>683.62</v>
      </c>
      <c r="S2530" s="13">
        <f>IF(AND(ISNUMBER(E2530),E2530&gt;0,ISNUMBER(F2530)),R2530*(F2530/E2530-1)*(1-'Start Here'!$B$16),0)</f>
        <v>53.07840000000011</v>
      </c>
      <c r="T2530" s="17">
        <f>IF(AND(M2530="Ready",OR(I2530="Approve proposed",AND(I2530="Use my price",AND(ISNUMBER(J2530),J2530&gt;0))),ISNUMBER(L2530),E2530&gt;0),R2530*(L2530/E2530-1)*(1-'Start Here'!$B$16),0)</f>
        <v>0</v>
      </c>
      <c r="U2530" t="str" s="6">
        <v>Currently hidden; do not activate automatically</v>
      </c>
      <c r="V2530" t="str" s="21">
        <v>No</v>
      </c>
      <c r="W2530" t="str" s="21">
        <v>No</v>
      </c>
      <c r="X2530" s="22">
        <v>0</v>
      </c>
      <c r="Y2530" s="18">
        <v>12.85</v>
      </c>
      <c r="AB2530" t="str" s="6">
        <v>2026-10-01 10:41:27 UTC</v>
      </c>
      <c r="AC2530" t="str" s="6">
        <v>Local Line cache</v>
      </c>
      <c r="AD2530" s="23">
        <v>1131458</v>
      </c>
      <c r="AE2530" s="23">
        <v>965791</v>
      </c>
      <c r="AF2530" t="str" s="23">
        <v>1131458:965791:herdShare</v>
      </c>
      <c r="AG2530" t="str" s="23">
        <v>No</v>
      </c>
      <c r="AH2530" t="str" s="23">
        <v>Yes</v>
      </c>
      <c r="AI2530" s="18">
        <v>488.3</v>
      </c>
    </row>
    <row r="2531" ht="32" customHeight="1">
      <c r="A2531" t="str" s="7">
        <v>Organically Grown Company</v>
      </c>
      <c r="B2531" t="str" s="7">
        <v>Rainer Cherries (WA)</v>
      </c>
      <c r="C2531" t="str" s="7">
        <v>1.5 lb. bag</v>
      </c>
      <c r="D2531" t="str" s="7">
        <v>CSA Members</v>
      </c>
      <c r="E2531" s="12">
        <v>17.99</v>
      </c>
      <c r="F2531" s="13">
        <v>19.43</v>
      </c>
      <c r="G2531" s="13">
        <f>IF(AND(ISNUMBER(E2531),ISNUMBER(F2531)),F2531-E2531,"")</f>
        <v>1.44</v>
      </c>
      <c r="H2531" s="14">
        <f>IF(AND(ISNUMBER(E2531),E2531&gt;0,ISNUMBER(F2531)),F2531/E2531-1,"")</f>
        <v>0.08004446914952768</v>
      </c>
      <c r="I2531" t="str" s="15">
        <v>Unreviewed</v>
      </c>
      <c r="J2531" s="16"/>
      <c r="K2531" t="str" s="15">
        <v/>
      </c>
      <c r="L2531" s="17" t="str">
        <f>IF(AC2531="Local catalog","",IF(AG2531="Yes",IF(ISNUMBER(E2531),E2531,""),IF(I2531="Keep current",IF(ISNUMBER(E2531),E2531,""),IF(AH2531&lt;&gt;"Yes","",IF(I2531="Approve proposed",F2531,IF(AND(I2531="Use my price",AND(ISNUMBER(J2531),J2531&gt;0)),J2531,""))))))</f>
        <v/>
      </c>
      <c r="M2531" t="str" s="7">
        <f>IF(AND(AG2531="Yes",OR(I2531="Approve proposed",I2531="Use my price")),"CHECK: protected price kept current",IF(OR(I2531="Unreviewed",I2531=""),"Pending review",IF(I2531="Hold","On hold",IF(I2531="Keep current",IF(ISNUMBER(E2531),"Kept current","CHECK: no confirmed current price"),IF(AH2531&lt;&gt;"Yes","CHECK: source needs review",IF(AND(I2531="Use my price",NOT(AND(ISNUMBER(J2531),J2531&gt;0))),"CHECK: enter a price above zero",IF(NOT(OR(I2531="Approve proposed",I2531="Use my price")),"CHECK: choose a listed decision",IF(OR(NOT(ISNUMBER(L2531)),L2531&lt;=0,NOT(ISNUMBER(Y2531)),Y2531&lt;=0,X2531&gt;=1),"CHECK: price or base unavailable",IF(L2531/(Y2531*(1-X2531))-1&lt;0,"CHECK: price below local base","Ready")))))))))</f>
        <v>Pending review</v>
      </c>
      <c r="N2531" s="18">
        <v>17.99</v>
      </c>
      <c r="O2531" s="19">
        <v>0.4</v>
      </c>
      <c r="P2531" s="14">
        <v>0.5121</v>
      </c>
      <c r="Q2531" s="20" t="str">
        <f>IF(AND(ISNUMBER(L2531),ISNUMBER(Y2531),Y2531&gt;0,X2531&lt;1),ROUND(L2531/(Y2531*(1-X2531))-1,4),"")</f>
        <v/>
      </c>
      <c r="R2531" s="12">
        <v>0</v>
      </c>
      <c r="S2531" s="13">
        <f>IF(AND(ISNUMBER(E2531),E2531&gt;0,ISNUMBER(F2531)),R2531*(F2531/E2531-1)*(1-'Start Here'!$B$16),0)</f>
        <v>0</v>
      </c>
      <c r="T2531" s="17">
        <f>IF(AND(M2531="Ready",OR(I2531="Approve proposed",AND(I2531="Use my price",AND(ISNUMBER(J2531),J2531&gt;0))),ISNUMBER(L2531),E2531&gt;0),R2531*(L2531/E2531-1)*(1-'Start Here'!$B$16),0)</f>
        <v>0</v>
      </c>
      <c r="U2531" t="str" s="6">
        <v>Currently hidden; do not activate automatically</v>
      </c>
      <c r="V2531" t="str" s="21">
        <v>No</v>
      </c>
      <c r="W2531" t="str" s="21">
        <v>No</v>
      </c>
      <c r="X2531" s="22">
        <v>0</v>
      </c>
      <c r="Y2531" s="18">
        <v>12.85</v>
      </c>
      <c r="AB2531" t="str" s="6">
        <v>2026-10-01 10:41:27 UTC</v>
      </c>
      <c r="AC2531" t="str" s="6">
        <v>Local Line cache</v>
      </c>
      <c r="AD2531" s="23">
        <v>1131458</v>
      </c>
      <c r="AE2531" s="23">
        <v>965791</v>
      </c>
      <c r="AF2531" t="str" s="23">
        <v>1131458:965791:member</v>
      </c>
      <c r="AG2531" t="str" s="23">
        <v>No</v>
      </c>
      <c r="AH2531" t="str" s="23">
        <v>Yes</v>
      </c>
      <c r="AI2531" s="18">
        <v>0</v>
      </c>
    </row>
    <row r="2532" ht="32" customHeight="1">
      <c r="A2532" t="str" s="7">
        <v>Organically Grown Company</v>
      </c>
      <c r="B2532" t="str" s="7">
        <v>Rainer Cherries (WA)</v>
      </c>
      <c r="C2532" t="str" s="7">
        <v>1.5 lb. bag</v>
      </c>
      <c r="D2532" t="str" s="7">
        <v>Guest Basket</v>
      </c>
      <c r="E2532" s="12">
        <v>17.99</v>
      </c>
      <c r="F2532" s="13">
        <v>19.43</v>
      </c>
      <c r="G2532" s="13">
        <f>IF(AND(ISNUMBER(E2532),ISNUMBER(F2532)),F2532-E2532,"")</f>
        <v>1.44</v>
      </c>
      <c r="H2532" s="14">
        <f>IF(AND(ISNUMBER(E2532),E2532&gt;0,ISNUMBER(F2532)),F2532/E2532-1,"")</f>
        <v>0.08004446914952768</v>
      </c>
      <c r="I2532" t="str" s="15">
        <v>Unreviewed</v>
      </c>
      <c r="J2532" s="16"/>
      <c r="K2532" t="str" s="15">
        <v/>
      </c>
      <c r="L2532" s="17" t="str">
        <f>IF(AC2532="Local catalog","",IF(AG2532="Yes",IF(ISNUMBER(E2532),E2532,""),IF(I2532="Keep current",IF(ISNUMBER(E2532),E2532,""),IF(AH2532&lt;&gt;"Yes","",IF(I2532="Approve proposed",F2532,IF(AND(I2532="Use my price",AND(ISNUMBER(J2532),J2532&gt;0)),J2532,""))))))</f>
        <v/>
      </c>
      <c r="M2532" t="str" s="7">
        <f>IF(AND(AG2532="Yes",OR(I2532="Approve proposed",I2532="Use my price")),"CHECK: protected price kept current",IF(OR(I2532="Unreviewed",I2532=""),"Pending review",IF(I2532="Hold","On hold",IF(I2532="Keep current",IF(ISNUMBER(E2532),"Kept current","CHECK: no confirmed current price"),IF(AH2532&lt;&gt;"Yes","CHECK: source needs review",IF(AND(I2532="Use my price",NOT(AND(ISNUMBER(J2532),J2532&gt;0))),"CHECK: enter a price above zero",IF(NOT(OR(I2532="Approve proposed",I2532="Use my price")),"CHECK: choose a listed decision",IF(OR(NOT(ISNUMBER(L2532)),L2532&lt;=0,NOT(ISNUMBER(Y2532)),Y2532&lt;=0,X2532&gt;=1),"CHECK: price or base unavailable",IF(L2532/(Y2532*(1-X2532))-1&lt;0,"CHECK: price below local base","Ready")))))))))</f>
        <v>Pending review</v>
      </c>
      <c r="N2532" s="18">
        <v>17.99</v>
      </c>
      <c r="O2532" s="19">
        <v>0.4</v>
      </c>
      <c r="P2532" s="14">
        <v>0.5121</v>
      </c>
      <c r="Q2532" s="20" t="str">
        <f>IF(AND(ISNUMBER(L2532),ISNUMBER(Y2532),Y2532&gt;0,X2532&lt;1),ROUND(L2532/(Y2532*(1-X2532))-1,4),"")</f>
        <v/>
      </c>
      <c r="R2532" s="12">
        <v>0</v>
      </c>
      <c r="S2532" s="13">
        <f>IF(AND(ISNUMBER(E2532),E2532&gt;0,ISNUMBER(F2532)),R2532*(F2532/E2532-1)*(1-'Start Here'!$B$16),0)</f>
        <v>0</v>
      </c>
      <c r="T2532" s="17">
        <f>IF(AND(M2532="Ready",OR(I2532="Approve proposed",AND(I2532="Use my price",AND(ISNUMBER(J2532),J2532&gt;0))),ISNUMBER(L2532),E2532&gt;0),R2532*(L2532/E2532-1)*(1-'Start Here'!$B$16),0)</f>
        <v>0</v>
      </c>
      <c r="U2532" t="str" s="6">
        <v>Currently hidden; do not activate automatically</v>
      </c>
      <c r="V2532" t="str" s="21">
        <v>No</v>
      </c>
      <c r="W2532" t="str" s="21">
        <v>No</v>
      </c>
      <c r="X2532" s="22">
        <v>0</v>
      </c>
      <c r="Y2532" s="18">
        <v>12.85</v>
      </c>
      <c r="AB2532" t="str" s="6">
        <v>2026-10-01 10:41:27 UTC</v>
      </c>
      <c r="AC2532" t="str" s="6">
        <v>Local Line cache</v>
      </c>
      <c r="AD2532" s="23">
        <v>1131458</v>
      </c>
      <c r="AE2532" s="23">
        <v>965791</v>
      </c>
      <c r="AF2532" t="str" s="23">
        <v>1131458:965791:guest</v>
      </c>
      <c r="AG2532" t="str" s="23">
        <v>No</v>
      </c>
      <c r="AH2532" t="str" s="23">
        <v>Yes</v>
      </c>
      <c r="AI2532" s="18">
        <v>0</v>
      </c>
    </row>
    <row r="2533" ht="32" customHeight="1">
      <c r="A2533" t="str" s="7">
        <v>Organically Grown Company</v>
      </c>
      <c r="B2533" t="str" s="7">
        <v>Rainer Cherries (WA)</v>
      </c>
      <c r="C2533" t="str" s="7">
        <v>1.5 lb. bag</v>
      </c>
      <c r="D2533" t="str" s="7">
        <v>SNAP</v>
      </c>
      <c r="E2533" s="12">
        <v>17.99</v>
      </c>
      <c r="F2533" s="13">
        <v>17.99</v>
      </c>
      <c r="G2533" s="13">
        <f>IF(AND(ISNUMBER(E2533),ISNUMBER(F2533)),F2533-E2533,"")</f>
        <v>0</v>
      </c>
      <c r="H2533" s="14">
        <f>IF(AND(ISNUMBER(E2533),E2533&gt;0,ISNUMBER(F2533)),F2533/E2533-1,"")</f>
        <v>0</v>
      </c>
      <c r="I2533" t="str" s="15">
        <v>Keep current</v>
      </c>
      <c r="J2533" s="16"/>
      <c r="K2533" t="str" s="15">
        <v/>
      </c>
      <c r="L2533" s="17">
        <f>IF(AC2533="Local catalog","",IF(AG2533="Yes",IF(ISNUMBER(E2533),E2533,""),IF(I2533="Keep current",IF(ISNUMBER(E2533),E2533,""),IF(AH2533&lt;&gt;"Yes","",IF(I2533="Approve proposed",F2533,IF(AND(I2533="Use my price",AND(ISNUMBER(J2533),J2533&gt;0)),J2533,""))))))</f>
        <v>17.99</v>
      </c>
      <c r="M2533" t="str" s="7">
        <f>IF(AND(AG2533="Yes",OR(I2533="Approve proposed",I2533="Use my price")),"CHECK: protected price kept current",IF(OR(I2533="Unreviewed",I2533=""),"Pending review",IF(I2533="Hold","On hold",IF(I2533="Keep current",IF(ISNUMBER(E2533),"Kept current","CHECK: no confirmed current price"),IF(AH2533&lt;&gt;"Yes","CHECK: source needs review",IF(AND(I2533="Use my price",NOT(AND(ISNUMBER(J2533),J2533&gt;0))),"CHECK: enter a price above zero",IF(NOT(OR(I2533="Approve proposed",I2533="Use my price")),"CHECK: choose a listed decision",IF(OR(NOT(ISNUMBER(L2533)),L2533&lt;=0,NOT(ISNUMBER(Y2533)),Y2533&lt;=0,X2533&gt;=1),"CHECK: price or base unavailable",IF(L2533/(Y2533*(1-X2533))-1&lt;0,"CHECK: price below local base","Ready")))))))))</f>
        <v>Kept current</v>
      </c>
      <c r="N2533" s="18">
        <v>17.99</v>
      </c>
      <c r="O2533" s="19">
        <v>0.4</v>
      </c>
      <c r="P2533" s="14">
        <v>0.4</v>
      </c>
      <c r="Q2533" s="20">
        <f>IF(AND(ISNUMBER(L2533),ISNUMBER(Y2533),Y2533&gt;0,X2533&lt;1),ROUND(L2533/(Y2533*(1-X2533))-1,4),"")</f>
        <v>0.4</v>
      </c>
      <c r="R2533" s="12">
        <v>0</v>
      </c>
      <c r="S2533" s="13">
        <f>IF(AND(ISNUMBER(E2533),E2533&gt;0,ISNUMBER(F2533)),R2533*(F2533/E2533-1)*(1-'Start Here'!$B$16),0)</f>
        <v>0</v>
      </c>
      <c r="T2533" s="17">
        <f>IF(AND(M2533="Ready",OR(I2533="Approve proposed",AND(I2533="Use my price",AND(ISNUMBER(J2533),J2533&gt;0))),ISNUMBER(L2533),E2533&gt;0),R2533*(L2533/E2533-1)*(1-'Start Here'!$B$16),0)</f>
        <v>0</v>
      </c>
      <c r="U2533" t="str" s="6">
        <v>SNAP: preserve existing selling price; Currently hidden; do not activate automatically</v>
      </c>
      <c r="V2533" t="str" s="21">
        <v>No</v>
      </c>
      <c r="W2533" t="str" s="21">
        <v>No</v>
      </c>
      <c r="X2533" s="22">
        <v>0</v>
      </c>
      <c r="Y2533" s="18">
        <v>12.85</v>
      </c>
      <c r="AB2533" t="str" s="6">
        <v>2026-10-01 10:41:27 UTC</v>
      </c>
      <c r="AC2533" t="str" s="6">
        <v>Local Line cache</v>
      </c>
      <c r="AD2533" s="23">
        <v>1131458</v>
      </c>
      <c r="AE2533" s="23">
        <v>965791</v>
      </c>
      <c r="AF2533" t="str" s="23">
        <v>1131458:965791:snap</v>
      </c>
      <c r="AG2533" t="str" s="23">
        <v>Yes</v>
      </c>
      <c r="AH2533" t="str" s="23">
        <v>Yes</v>
      </c>
      <c r="AI2533" s="18">
        <v>0</v>
      </c>
    </row>
    <row r="2534" ht="32" customHeight="1">
      <c r="A2534" t="str" s="7">
        <v>Organically Grown Company</v>
      </c>
      <c r="B2534" t="str" s="7">
        <v>Red Bartlett Pears</v>
      </c>
      <c r="C2534" t="str" s="7">
        <v>ea</v>
      </c>
      <c r="D2534" t="str" s="7">
        <v>Herd Share Members</v>
      </c>
      <c r="E2534" s="12">
        <v>1.4</v>
      </c>
      <c r="F2534" s="13">
        <v>1.51</v>
      </c>
      <c r="G2534" s="13">
        <f>IF(AND(ISNUMBER(E2534),ISNUMBER(F2534)),F2534-E2534,"")</f>
        <v>0.11</v>
      </c>
      <c r="H2534" s="14">
        <f>IF(AND(ISNUMBER(E2534),E2534&gt;0,ISNUMBER(F2534)),F2534/E2534-1,"")</f>
        <v>0.07857142857142874</v>
      </c>
      <c r="I2534" t="str" s="15">
        <v>Unreviewed</v>
      </c>
      <c r="J2534" s="16"/>
      <c r="K2534" t="str" s="15">
        <v/>
      </c>
      <c r="L2534" s="17" t="str">
        <f>IF(AC2534="Local catalog","",IF(AG2534="Yes",IF(ISNUMBER(E2534),E2534,""),IF(I2534="Keep current",IF(ISNUMBER(E2534),E2534,""),IF(AH2534&lt;&gt;"Yes","",IF(I2534="Approve proposed",F2534,IF(AND(I2534="Use my price",AND(ISNUMBER(J2534),J2534&gt;0)),J2534,""))))))</f>
        <v/>
      </c>
      <c r="M2534" t="str" s="7">
        <f>IF(AND(AG2534="Yes",OR(I2534="Approve proposed",I2534="Use my price")),"CHECK: protected price kept current",IF(OR(I2534="Unreviewed",I2534=""),"Pending review",IF(I2534="Hold","On hold",IF(I2534="Keep current",IF(ISNUMBER(E2534),"Kept current","CHECK: no confirmed current price"),IF(AH2534&lt;&gt;"Yes","CHECK: source needs review",IF(AND(I2534="Use my price",NOT(AND(ISNUMBER(J2534),J2534&gt;0))),"CHECK: enter a price above zero",IF(NOT(OR(I2534="Approve proposed",I2534="Use my price")),"CHECK: choose a listed decision",IF(OR(NOT(ISNUMBER(L2534)),L2534&lt;=0,NOT(ISNUMBER(Y2534)),Y2534&lt;=0,X2534&gt;=1),"CHECK: price or base unavailable",IF(L2534/(Y2534*(1-X2534))-1&lt;0,"CHECK: price below local base","Ready")))))))))</f>
        <v>Pending review</v>
      </c>
      <c r="N2534" s="18">
        <v>1.4</v>
      </c>
      <c r="O2534" s="19">
        <v>0.4</v>
      </c>
      <c r="P2534" s="14">
        <v>0.51</v>
      </c>
      <c r="Q2534" s="20" t="str">
        <f>IF(AND(ISNUMBER(L2534),ISNUMBER(Y2534),Y2534&gt;0,X2534&lt;1),ROUND(L2534/(Y2534*(1-X2534))-1,4),"")</f>
        <v/>
      </c>
      <c r="R2534" s="12">
        <v>23.8</v>
      </c>
      <c r="S2534" s="13">
        <f>IF(AND(ISNUMBER(E2534),E2534&gt;0,ISNUMBER(F2534)),R2534*(F2534/E2534-1)*(1-'Start Here'!$B$16),0)</f>
        <v>1.8139000000000036</v>
      </c>
      <c r="T2534" s="17">
        <f>IF(AND(M2534="Ready",OR(I2534="Approve proposed",AND(I2534="Use my price",AND(ISNUMBER(J2534),J2534&gt;0))),ISNUMBER(L2534),E2534&gt;0),R2534*(L2534/E2534-1)*(1-'Start Here'!$B$16),0)</f>
        <v>0</v>
      </c>
      <c r="U2534" t="str" s="6">
        <v>Currently hidden; do not activate automatically</v>
      </c>
      <c r="V2534" t="str" s="21">
        <v>No</v>
      </c>
      <c r="W2534" t="str" s="21">
        <v>No</v>
      </c>
      <c r="X2534" s="22">
        <v>0</v>
      </c>
      <c r="Y2534" s="18">
        <v>1</v>
      </c>
      <c r="AB2534" t="str" s="6">
        <v>2026-10-01 10:41:27 UTC</v>
      </c>
      <c r="AC2534" t="str" s="6">
        <v>Local Line cache</v>
      </c>
      <c r="AD2534" s="23">
        <v>1003371</v>
      </c>
      <c r="AE2534" s="23">
        <v>782715</v>
      </c>
      <c r="AF2534" t="str" s="23">
        <v>1003371:782715:herdShare</v>
      </c>
      <c r="AG2534" t="str" s="23">
        <v>No</v>
      </c>
      <c r="AH2534" t="str" s="23">
        <v>Yes</v>
      </c>
      <c r="AI2534" s="18">
        <v>17</v>
      </c>
    </row>
    <row r="2535" ht="32" customHeight="1">
      <c r="A2535" t="str" s="7">
        <v>Organically Grown Company</v>
      </c>
      <c r="B2535" t="str" s="7">
        <v>Red Bartlett Pears</v>
      </c>
      <c r="C2535" t="str" s="7">
        <v>ea</v>
      </c>
      <c r="D2535" t="str" s="7">
        <v>CSA Members</v>
      </c>
      <c r="E2535" s="12">
        <v>1.4</v>
      </c>
      <c r="F2535" s="13">
        <v>1.51</v>
      </c>
      <c r="G2535" s="13">
        <f>IF(AND(ISNUMBER(E2535),ISNUMBER(F2535)),F2535-E2535,"")</f>
        <v>0.11</v>
      </c>
      <c r="H2535" s="14">
        <f>IF(AND(ISNUMBER(E2535),E2535&gt;0,ISNUMBER(F2535)),F2535/E2535-1,"")</f>
        <v>0.07857142857142874</v>
      </c>
      <c r="I2535" t="str" s="15">
        <v>Unreviewed</v>
      </c>
      <c r="J2535" s="16"/>
      <c r="K2535" t="str" s="15">
        <v/>
      </c>
      <c r="L2535" s="17" t="str">
        <f>IF(AC2535="Local catalog","",IF(AG2535="Yes",IF(ISNUMBER(E2535),E2535,""),IF(I2535="Keep current",IF(ISNUMBER(E2535),E2535,""),IF(AH2535&lt;&gt;"Yes","",IF(I2535="Approve proposed",F2535,IF(AND(I2535="Use my price",AND(ISNUMBER(J2535),J2535&gt;0)),J2535,""))))))</f>
        <v/>
      </c>
      <c r="M2535" t="str" s="7">
        <f>IF(AND(AG2535="Yes",OR(I2535="Approve proposed",I2535="Use my price")),"CHECK: protected price kept current",IF(OR(I2535="Unreviewed",I2535=""),"Pending review",IF(I2535="Hold","On hold",IF(I2535="Keep current",IF(ISNUMBER(E2535),"Kept current","CHECK: no confirmed current price"),IF(AH2535&lt;&gt;"Yes","CHECK: source needs review",IF(AND(I2535="Use my price",NOT(AND(ISNUMBER(J2535),J2535&gt;0))),"CHECK: enter a price above zero",IF(NOT(OR(I2535="Approve proposed",I2535="Use my price")),"CHECK: choose a listed decision",IF(OR(NOT(ISNUMBER(L2535)),L2535&lt;=0,NOT(ISNUMBER(Y2535)),Y2535&lt;=0,X2535&gt;=1),"CHECK: price or base unavailable",IF(L2535/(Y2535*(1-X2535))-1&lt;0,"CHECK: price below local base","Ready")))))))))</f>
        <v>Pending review</v>
      </c>
      <c r="N2535" s="18">
        <v>1.4</v>
      </c>
      <c r="O2535" s="19">
        <v>0.4</v>
      </c>
      <c r="P2535" s="14">
        <v>0.51</v>
      </c>
      <c r="Q2535" s="20" t="str">
        <f>IF(AND(ISNUMBER(L2535),ISNUMBER(Y2535),Y2535&gt;0,X2535&lt;1),ROUND(L2535/(Y2535*(1-X2535))-1,4),"")</f>
        <v/>
      </c>
      <c r="R2535" s="12">
        <v>0</v>
      </c>
      <c r="S2535" s="13">
        <f>IF(AND(ISNUMBER(E2535),E2535&gt;0,ISNUMBER(F2535)),R2535*(F2535/E2535-1)*(1-'Start Here'!$B$16),0)</f>
        <v>0</v>
      </c>
      <c r="T2535" s="17">
        <f>IF(AND(M2535="Ready",OR(I2535="Approve proposed",AND(I2535="Use my price",AND(ISNUMBER(J2535),J2535&gt;0))),ISNUMBER(L2535),E2535&gt;0),R2535*(L2535/E2535-1)*(1-'Start Here'!$B$16),0)</f>
        <v>0</v>
      </c>
      <c r="U2535" t="str" s="6">
        <v>Currently hidden; do not activate automatically</v>
      </c>
      <c r="V2535" t="str" s="21">
        <v>No</v>
      </c>
      <c r="W2535" t="str" s="21">
        <v>No</v>
      </c>
      <c r="X2535" s="22">
        <v>0</v>
      </c>
      <c r="Y2535" s="18">
        <v>1</v>
      </c>
      <c r="AB2535" t="str" s="6">
        <v>2026-10-01 10:41:27 UTC</v>
      </c>
      <c r="AC2535" t="str" s="6">
        <v>Local Line cache</v>
      </c>
      <c r="AD2535" s="23">
        <v>1003371</v>
      </c>
      <c r="AE2535" s="23">
        <v>782715</v>
      </c>
      <c r="AF2535" t="str" s="23">
        <v>1003371:782715:member</v>
      </c>
      <c r="AG2535" t="str" s="23">
        <v>No</v>
      </c>
      <c r="AH2535" t="str" s="23">
        <v>Yes</v>
      </c>
      <c r="AI2535" s="18">
        <v>0</v>
      </c>
    </row>
    <row r="2536" ht="32" customHeight="1">
      <c r="A2536" t="str" s="7">
        <v>Organically Grown Company</v>
      </c>
      <c r="B2536" t="str" s="7">
        <v>Red Bartlett Pears</v>
      </c>
      <c r="C2536" t="str" s="7">
        <v>ea</v>
      </c>
      <c r="D2536" t="str" s="7">
        <v>Guest Basket</v>
      </c>
      <c r="E2536" s="12">
        <v>1.4</v>
      </c>
      <c r="F2536" s="13">
        <v>1.51</v>
      </c>
      <c r="G2536" s="13">
        <f>IF(AND(ISNUMBER(E2536),ISNUMBER(F2536)),F2536-E2536,"")</f>
        <v>0.11</v>
      </c>
      <c r="H2536" s="14">
        <f>IF(AND(ISNUMBER(E2536),E2536&gt;0,ISNUMBER(F2536)),F2536/E2536-1,"")</f>
        <v>0.07857142857142874</v>
      </c>
      <c r="I2536" t="str" s="15">
        <v>Unreviewed</v>
      </c>
      <c r="J2536" s="16"/>
      <c r="K2536" t="str" s="15">
        <v/>
      </c>
      <c r="L2536" s="17" t="str">
        <f>IF(AC2536="Local catalog","",IF(AG2536="Yes",IF(ISNUMBER(E2536),E2536,""),IF(I2536="Keep current",IF(ISNUMBER(E2536),E2536,""),IF(AH2536&lt;&gt;"Yes","",IF(I2536="Approve proposed",F2536,IF(AND(I2536="Use my price",AND(ISNUMBER(J2536),J2536&gt;0)),J2536,""))))))</f>
        <v/>
      </c>
      <c r="M2536" t="str" s="7">
        <f>IF(AND(AG2536="Yes",OR(I2536="Approve proposed",I2536="Use my price")),"CHECK: protected price kept current",IF(OR(I2536="Unreviewed",I2536=""),"Pending review",IF(I2536="Hold","On hold",IF(I2536="Keep current",IF(ISNUMBER(E2536),"Kept current","CHECK: no confirmed current price"),IF(AH2536&lt;&gt;"Yes","CHECK: source needs review",IF(AND(I2536="Use my price",NOT(AND(ISNUMBER(J2536),J2536&gt;0))),"CHECK: enter a price above zero",IF(NOT(OR(I2536="Approve proposed",I2536="Use my price")),"CHECK: choose a listed decision",IF(OR(NOT(ISNUMBER(L2536)),L2536&lt;=0,NOT(ISNUMBER(Y2536)),Y2536&lt;=0,X2536&gt;=1),"CHECK: price or base unavailable",IF(L2536/(Y2536*(1-X2536))-1&lt;0,"CHECK: price below local base","Ready")))))))))</f>
        <v>Pending review</v>
      </c>
      <c r="N2536" s="18">
        <v>1.4</v>
      </c>
      <c r="O2536" s="19">
        <v>0.4</v>
      </c>
      <c r="P2536" s="14">
        <v>0.51</v>
      </c>
      <c r="Q2536" s="20" t="str">
        <f>IF(AND(ISNUMBER(L2536),ISNUMBER(Y2536),Y2536&gt;0,X2536&lt;1),ROUND(L2536/(Y2536*(1-X2536))-1,4),"")</f>
        <v/>
      </c>
      <c r="R2536" s="12">
        <v>0</v>
      </c>
      <c r="S2536" s="13">
        <f>IF(AND(ISNUMBER(E2536),E2536&gt;0,ISNUMBER(F2536)),R2536*(F2536/E2536-1)*(1-'Start Here'!$B$16),0)</f>
        <v>0</v>
      </c>
      <c r="T2536" s="17">
        <f>IF(AND(M2536="Ready",OR(I2536="Approve proposed",AND(I2536="Use my price",AND(ISNUMBER(J2536),J2536&gt;0))),ISNUMBER(L2536),E2536&gt;0),R2536*(L2536/E2536-1)*(1-'Start Here'!$B$16),0)</f>
        <v>0</v>
      </c>
      <c r="U2536" t="str" s="6">
        <v>Currently hidden; do not activate automatically</v>
      </c>
      <c r="V2536" t="str" s="21">
        <v>No</v>
      </c>
      <c r="W2536" t="str" s="21">
        <v>No</v>
      </c>
      <c r="X2536" s="22">
        <v>0</v>
      </c>
      <c r="Y2536" s="18">
        <v>1</v>
      </c>
      <c r="AB2536" t="str" s="6">
        <v>2026-10-01 10:41:27 UTC</v>
      </c>
      <c r="AC2536" t="str" s="6">
        <v>Local Line cache</v>
      </c>
      <c r="AD2536" s="23">
        <v>1003371</v>
      </c>
      <c r="AE2536" s="23">
        <v>782715</v>
      </c>
      <c r="AF2536" t="str" s="23">
        <v>1003371:782715:guest</v>
      </c>
      <c r="AG2536" t="str" s="23">
        <v>No</v>
      </c>
      <c r="AH2536" t="str" s="23">
        <v>Yes</v>
      </c>
      <c r="AI2536" s="18">
        <v>0</v>
      </c>
    </row>
    <row r="2537" ht="32" customHeight="1">
      <c r="A2537" t="str" s="7">
        <v>Organically Grown Company</v>
      </c>
      <c r="B2537" t="str" s="7">
        <v>Red Bartlett Pears</v>
      </c>
      <c r="C2537" t="str" s="7">
        <v>ea</v>
      </c>
      <c r="D2537" t="str" s="7">
        <v>SNAP</v>
      </c>
      <c r="E2537" s="12">
        <v>1.4</v>
      </c>
      <c r="F2537" s="13">
        <v>1.4</v>
      </c>
      <c r="G2537" s="13">
        <f>IF(AND(ISNUMBER(E2537),ISNUMBER(F2537)),F2537-E2537,"")</f>
        <v>0</v>
      </c>
      <c r="H2537" s="14">
        <f>IF(AND(ISNUMBER(E2537),E2537&gt;0,ISNUMBER(F2537)),F2537/E2537-1,"")</f>
        <v>0</v>
      </c>
      <c r="I2537" t="str" s="15">
        <v>Keep current</v>
      </c>
      <c r="J2537" s="16"/>
      <c r="K2537" t="str" s="15">
        <v/>
      </c>
      <c r="L2537" s="17">
        <f>IF(AC2537="Local catalog","",IF(AG2537="Yes",IF(ISNUMBER(E2537),E2537,""),IF(I2537="Keep current",IF(ISNUMBER(E2537),E2537,""),IF(AH2537&lt;&gt;"Yes","",IF(I2537="Approve proposed",F2537,IF(AND(I2537="Use my price",AND(ISNUMBER(J2537),J2537&gt;0)),J2537,""))))))</f>
        <v>1.4</v>
      </c>
      <c r="M2537" t="str" s="7">
        <f>IF(AND(AG2537="Yes",OR(I2537="Approve proposed",I2537="Use my price")),"CHECK: protected price kept current",IF(OR(I2537="Unreviewed",I2537=""),"Pending review",IF(I2537="Hold","On hold",IF(I2537="Keep current",IF(ISNUMBER(E2537),"Kept current","CHECK: no confirmed current price"),IF(AH2537&lt;&gt;"Yes","CHECK: source needs review",IF(AND(I2537="Use my price",NOT(AND(ISNUMBER(J2537),J2537&gt;0))),"CHECK: enter a price above zero",IF(NOT(OR(I2537="Approve proposed",I2537="Use my price")),"CHECK: choose a listed decision",IF(OR(NOT(ISNUMBER(L2537)),L2537&lt;=0,NOT(ISNUMBER(Y2537)),Y2537&lt;=0,X2537&gt;=1),"CHECK: price or base unavailable",IF(L2537/(Y2537*(1-X2537))-1&lt;0,"CHECK: price below local base","Ready")))))))))</f>
        <v>Kept current</v>
      </c>
      <c r="N2537" s="18">
        <v>1.4</v>
      </c>
      <c r="O2537" s="19">
        <v>0.4</v>
      </c>
      <c r="P2537" s="14">
        <v>0.4</v>
      </c>
      <c r="Q2537" s="20">
        <f>IF(AND(ISNUMBER(L2537),ISNUMBER(Y2537),Y2537&gt;0,X2537&lt;1),ROUND(L2537/(Y2537*(1-X2537))-1,4),"")</f>
        <v>0.4</v>
      </c>
      <c r="R2537" s="12">
        <v>0</v>
      </c>
      <c r="S2537" s="13">
        <f>IF(AND(ISNUMBER(E2537),E2537&gt;0,ISNUMBER(F2537)),R2537*(F2537/E2537-1)*(1-'Start Here'!$B$16),0)</f>
        <v>0</v>
      </c>
      <c r="T2537" s="17">
        <f>IF(AND(M2537="Ready",OR(I2537="Approve proposed",AND(I2537="Use my price",AND(ISNUMBER(J2537),J2537&gt;0))),ISNUMBER(L2537),E2537&gt;0),R2537*(L2537/E2537-1)*(1-'Start Here'!$B$16),0)</f>
        <v>0</v>
      </c>
      <c r="U2537" t="str" s="6">
        <v>SNAP: preserve existing selling price; Currently hidden; do not activate automatically</v>
      </c>
      <c r="V2537" t="str" s="21">
        <v>No</v>
      </c>
      <c r="W2537" t="str" s="21">
        <v>No</v>
      </c>
      <c r="X2537" s="22">
        <v>0</v>
      </c>
      <c r="Y2537" s="18">
        <v>1</v>
      </c>
      <c r="AB2537" t="str" s="6">
        <v>2026-10-01 10:41:27 UTC</v>
      </c>
      <c r="AC2537" t="str" s="6">
        <v>Local Line cache</v>
      </c>
      <c r="AD2537" s="23">
        <v>1003371</v>
      </c>
      <c r="AE2537" s="23">
        <v>782715</v>
      </c>
      <c r="AF2537" t="str" s="23">
        <v>1003371:782715:snap</v>
      </c>
      <c r="AG2537" t="str" s="23">
        <v>Yes</v>
      </c>
      <c r="AH2537" t="str" s="23">
        <v>Yes</v>
      </c>
      <c r="AI2537" s="18">
        <v>0</v>
      </c>
    </row>
    <row r="2538" ht="32" customHeight="1">
      <c r="A2538" t="str" s="7">
        <v>Organically Grown Company</v>
      </c>
      <c r="B2538" t="str" s="7">
        <v>Red Beets</v>
      </c>
      <c r="C2538" t="str" s="7">
        <v>1 lb</v>
      </c>
      <c r="D2538" t="str" s="7">
        <v>Herd Share Members</v>
      </c>
      <c r="E2538" s="12">
        <v>1.9</v>
      </c>
      <c r="F2538" s="13">
        <v>2.05</v>
      </c>
      <c r="G2538" s="13">
        <f>IF(AND(ISNUMBER(E2538),ISNUMBER(F2538)),F2538-E2538,"")</f>
        <v>0.15</v>
      </c>
      <c r="H2538" s="14">
        <f>IF(AND(ISNUMBER(E2538),E2538&gt;0,ISNUMBER(F2538)),F2538/E2538-1,"")</f>
        <v>0.07894736842105265</v>
      </c>
      <c r="I2538" t="str" s="15">
        <v>Unreviewed</v>
      </c>
      <c r="J2538" s="16"/>
      <c r="K2538" t="str" s="15">
        <v/>
      </c>
      <c r="L2538" s="17" t="str">
        <f>IF(AC2538="Local catalog","",IF(AG2538="Yes",IF(ISNUMBER(E2538),E2538,""),IF(I2538="Keep current",IF(ISNUMBER(E2538),E2538,""),IF(AH2538&lt;&gt;"Yes","",IF(I2538="Approve proposed",F2538,IF(AND(I2538="Use my price",AND(ISNUMBER(J2538),J2538&gt;0)),J2538,""))))))</f>
        <v/>
      </c>
      <c r="M2538" t="str" s="7">
        <f>IF(AND(AG2538="Yes",OR(I2538="Approve proposed",I2538="Use my price")),"CHECK: protected price kept current",IF(OR(I2538="Unreviewed",I2538=""),"Pending review",IF(I2538="Hold","On hold",IF(I2538="Keep current",IF(ISNUMBER(E2538),"Kept current","CHECK: no confirmed current price"),IF(AH2538&lt;&gt;"Yes","CHECK: source needs review",IF(AND(I2538="Use my price",NOT(AND(ISNUMBER(J2538),J2538&gt;0))),"CHECK: enter a price above zero",IF(NOT(OR(I2538="Approve proposed",I2538="Use my price")),"CHECK: choose a listed decision",IF(OR(NOT(ISNUMBER(L2538)),L2538&lt;=0,NOT(ISNUMBER(Y2538)),Y2538&lt;=0,X2538&gt;=1),"CHECK: price or base unavailable",IF(L2538/(Y2538*(1-X2538))-1&lt;0,"CHECK: price below local base","Ready")))))))))</f>
        <v>Pending review</v>
      </c>
      <c r="N2538" s="18">
        <v>1.9</v>
      </c>
      <c r="O2538" s="19">
        <v>0.4</v>
      </c>
      <c r="P2538" s="14">
        <v>0.5074</v>
      </c>
      <c r="Q2538" s="20" t="str">
        <f>IF(AND(ISNUMBER(L2538),ISNUMBER(Y2538),Y2538&gt;0,X2538&lt;1),ROUND(L2538/(Y2538*(1-X2538))-1,4),"")</f>
        <v/>
      </c>
      <c r="R2538" s="12">
        <v>735.4200000000001</v>
      </c>
      <c r="S2538" s="13">
        <f>IF(AND(ISNUMBER(E2538),E2538&gt;0,ISNUMBER(F2538)),R2538*(F2538/E2538-1)*(1-'Start Here'!$B$16),0)</f>
        <v>56.31768947368423</v>
      </c>
      <c r="T2538" s="17">
        <f>IF(AND(M2538="Ready",OR(I2538="Approve proposed",AND(I2538="Use my price",AND(ISNUMBER(J2538),J2538&gt;0))),ISNUMBER(L2538),E2538&gt;0),R2538*(L2538/E2538-1)*(1-'Start Here'!$B$16),0)</f>
        <v>0</v>
      </c>
      <c r="U2538" t="str" s="6">
        <v>Currently hidden; do not activate automatically</v>
      </c>
      <c r="V2538" t="str" s="21">
        <v>No</v>
      </c>
      <c r="W2538" t="str" s="21">
        <v>No</v>
      </c>
      <c r="X2538" s="22">
        <v>0</v>
      </c>
      <c r="Y2538" s="18">
        <v>1.36</v>
      </c>
      <c r="AB2538" t="str" s="6">
        <v>2026-10-01 10:41:27 UTC</v>
      </c>
      <c r="AC2538" t="str" s="6">
        <v>Local Line cache</v>
      </c>
      <c r="AD2538" s="23">
        <v>1038287</v>
      </c>
      <c r="AE2538" s="23">
        <v>836559</v>
      </c>
      <c r="AF2538" t="str" s="23">
        <v>1038287:836559:herdShare</v>
      </c>
      <c r="AG2538" t="str" s="23">
        <v>No</v>
      </c>
      <c r="AH2538" t="str" s="23">
        <v>Yes</v>
      </c>
      <c r="AI2538" s="18">
        <v>552.4800000000001</v>
      </c>
    </row>
    <row r="2539" ht="32" customHeight="1">
      <c r="A2539" t="str" s="7">
        <v>Organically Grown Company</v>
      </c>
      <c r="B2539" t="str" s="7">
        <v>Red Beets</v>
      </c>
      <c r="C2539" t="str" s="7">
        <v>1 lb</v>
      </c>
      <c r="D2539" t="str" s="7">
        <v>CSA Members</v>
      </c>
      <c r="E2539" s="12">
        <v>1.9</v>
      </c>
      <c r="F2539" s="13">
        <v>2.05</v>
      </c>
      <c r="G2539" s="13">
        <f>IF(AND(ISNUMBER(E2539),ISNUMBER(F2539)),F2539-E2539,"")</f>
        <v>0.15</v>
      </c>
      <c r="H2539" s="14">
        <f>IF(AND(ISNUMBER(E2539),E2539&gt;0,ISNUMBER(F2539)),F2539/E2539-1,"")</f>
        <v>0.07894736842105265</v>
      </c>
      <c r="I2539" t="str" s="15">
        <v>Unreviewed</v>
      </c>
      <c r="J2539" s="16"/>
      <c r="K2539" t="str" s="15">
        <v/>
      </c>
      <c r="L2539" s="17" t="str">
        <f>IF(AC2539="Local catalog","",IF(AG2539="Yes",IF(ISNUMBER(E2539),E2539,""),IF(I2539="Keep current",IF(ISNUMBER(E2539),E2539,""),IF(AH2539&lt;&gt;"Yes","",IF(I2539="Approve proposed",F2539,IF(AND(I2539="Use my price",AND(ISNUMBER(J2539),J2539&gt;0)),J2539,""))))))</f>
        <v/>
      </c>
      <c r="M2539" t="str" s="7">
        <f>IF(AND(AG2539="Yes",OR(I2539="Approve proposed",I2539="Use my price")),"CHECK: protected price kept current",IF(OR(I2539="Unreviewed",I2539=""),"Pending review",IF(I2539="Hold","On hold",IF(I2539="Keep current",IF(ISNUMBER(E2539),"Kept current","CHECK: no confirmed current price"),IF(AH2539&lt;&gt;"Yes","CHECK: source needs review",IF(AND(I2539="Use my price",NOT(AND(ISNUMBER(J2539),J2539&gt;0))),"CHECK: enter a price above zero",IF(NOT(OR(I2539="Approve proposed",I2539="Use my price")),"CHECK: choose a listed decision",IF(OR(NOT(ISNUMBER(L2539)),L2539&lt;=0,NOT(ISNUMBER(Y2539)),Y2539&lt;=0,X2539&gt;=1),"CHECK: price or base unavailable",IF(L2539/(Y2539*(1-X2539))-1&lt;0,"CHECK: price below local base","Ready")))))))))</f>
        <v>Pending review</v>
      </c>
      <c r="N2539" s="18">
        <v>1.9</v>
      </c>
      <c r="O2539" s="19">
        <v>0.4</v>
      </c>
      <c r="P2539" s="14">
        <v>0.5074</v>
      </c>
      <c r="Q2539" s="20" t="str">
        <f>IF(AND(ISNUMBER(L2539),ISNUMBER(Y2539),Y2539&gt;0,X2539&lt;1),ROUND(L2539/(Y2539*(1-X2539))-1,4),"")</f>
        <v/>
      </c>
      <c r="R2539" s="12">
        <v>109.2</v>
      </c>
      <c r="S2539" s="13">
        <f>IF(AND(ISNUMBER(E2539),E2539&gt;0,ISNUMBER(F2539)),R2539*(F2539/E2539-1)*(1-'Start Here'!$B$16),0)</f>
        <v>8.36242105263158</v>
      </c>
      <c r="T2539" s="17">
        <f>IF(AND(M2539="Ready",OR(I2539="Approve proposed",AND(I2539="Use my price",AND(ISNUMBER(J2539),J2539&gt;0))),ISNUMBER(L2539),E2539&gt;0),R2539*(L2539/E2539-1)*(1-'Start Here'!$B$16),0)</f>
        <v>0</v>
      </c>
      <c r="U2539" t="str" s="6">
        <v>Currently hidden; do not activate automatically</v>
      </c>
      <c r="V2539" t="str" s="21">
        <v>No</v>
      </c>
      <c r="W2539" t="str" s="21">
        <v>No</v>
      </c>
      <c r="X2539" s="22">
        <v>0</v>
      </c>
      <c r="Y2539" s="18">
        <v>1.36</v>
      </c>
      <c r="AB2539" t="str" s="6">
        <v>2026-10-01 10:41:27 UTC</v>
      </c>
      <c r="AC2539" t="str" s="6">
        <v>Local Line cache</v>
      </c>
      <c r="AD2539" s="23">
        <v>1038287</v>
      </c>
      <c r="AE2539" s="23">
        <v>836559</v>
      </c>
      <c r="AF2539" t="str" s="23">
        <v>1038287:836559:member</v>
      </c>
      <c r="AG2539" t="str" s="23">
        <v>No</v>
      </c>
      <c r="AH2539" t="str" s="23">
        <v>Yes</v>
      </c>
      <c r="AI2539" s="18">
        <v>84</v>
      </c>
    </row>
    <row r="2540" ht="32" customHeight="1">
      <c r="A2540" t="str" s="7">
        <v>Organically Grown Company</v>
      </c>
      <c r="B2540" t="str" s="7">
        <v>Red Beets</v>
      </c>
      <c r="C2540" t="str" s="7">
        <v>1 lb</v>
      </c>
      <c r="D2540" t="str" s="7">
        <v>Guest Basket</v>
      </c>
      <c r="E2540" s="12">
        <v>1.9</v>
      </c>
      <c r="F2540" s="13">
        <v>2.05</v>
      </c>
      <c r="G2540" s="13">
        <f>IF(AND(ISNUMBER(E2540),ISNUMBER(F2540)),F2540-E2540,"")</f>
        <v>0.15</v>
      </c>
      <c r="H2540" s="14">
        <f>IF(AND(ISNUMBER(E2540),E2540&gt;0,ISNUMBER(F2540)),F2540/E2540-1,"")</f>
        <v>0.07894736842105265</v>
      </c>
      <c r="I2540" t="str" s="15">
        <v>Unreviewed</v>
      </c>
      <c r="J2540" s="16"/>
      <c r="K2540" t="str" s="15">
        <v/>
      </c>
      <c r="L2540" s="17" t="str">
        <f>IF(AC2540="Local catalog","",IF(AG2540="Yes",IF(ISNUMBER(E2540),E2540,""),IF(I2540="Keep current",IF(ISNUMBER(E2540),E2540,""),IF(AH2540&lt;&gt;"Yes","",IF(I2540="Approve proposed",F2540,IF(AND(I2540="Use my price",AND(ISNUMBER(J2540),J2540&gt;0)),J2540,""))))))</f>
        <v/>
      </c>
      <c r="M2540" t="str" s="7">
        <f>IF(AND(AG2540="Yes",OR(I2540="Approve proposed",I2540="Use my price")),"CHECK: protected price kept current",IF(OR(I2540="Unreviewed",I2540=""),"Pending review",IF(I2540="Hold","On hold",IF(I2540="Keep current",IF(ISNUMBER(E2540),"Kept current","CHECK: no confirmed current price"),IF(AH2540&lt;&gt;"Yes","CHECK: source needs review",IF(AND(I2540="Use my price",NOT(AND(ISNUMBER(J2540),J2540&gt;0))),"CHECK: enter a price above zero",IF(NOT(OR(I2540="Approve proposed",I2540="Use my price")),"CHECK: choose a listed decision",IF(OR(NOT(ISNUMBER(L2540)),L2540&lt;=0,NOT(ISNUMBER(Y2540)),Y2540&lt;=0,X2540&gt;=1),"CHECK: price or base unavailable",IF(L2540/(Y2540*(1-X2540))-1&lt;0,"CHECK: price below local base","Ready")))))))))</f>
        <v>Pending review</v>
      </c>
      <c r="N2540" s="18">
        <v>1.9</v>
      </c>
      <c r="O2540" s="19">
        <v>0.4</v>
      </c>
      <c r="P2540" s="14">
        <v>0.5074</v>
      </c>
      <c r="Q2540" s="20" t="str">
        <f>IF(AND(ISNUMBER(L2540),ISNUMBER(Y2540),Y2540&gt;0,X2540&lt;1),ROUND(L2540/(Y2540*(1-X2540))-1,4),"")</f>
        <v/>
      </c>
      <c r="R2540" s="12">
        <v>79.24</v>
      </c>
      <c r="S2540" s="13">
        <f>IF(AND(ISNUMBER(E2540),E2540&gt;0,ISNUMBER(F2540)),R2540*(F2540/E2540-1)*(1-'Start Here'!$B$16),0)</f>
        <v>6.068115789473685</v>
      </c>
      <c r="T2540" s="17">
        <f>IF(AND(M2540="Ready",OR(I2540="Approve proposed",AND(I2540="Use my price",AND(ISNUMBER(J2540),J2540&gt;0))),ISNUMBER(L2540),E2540&gt;0),R2540*(L2540/E2540-1)*(1-'Start Here'!$B$16),0)</f>
        <v>0</v>
      </c>
      <c r="U2540" t="str" s="6">
        <v>Currently hidden; do not activate automatically</v>
      </c>
      <c r="V2540" t="str" s="21">
        <v>No</v>
      </c>
      <c r="W2540" t="str" s="21">
        <v>No</v>
      </c>
      <c r="X2540" s="22">
        <v>0</v>
      </c>
      <c r="Y2540" s="18">
        <v>1.36</v>
      </c>
      <c r="AB2540" t="str" s="6">
        <v>2026-10-01 10:41:27 UTC</v>
      </c>
      <c r="AC2540" t="str" s="6">
        <v>Local Line cache</v>
      </c>
      <c r="AD2540" s="23">
        <v>1038287</v>
      </c>
      <c r="AE2540" s="23">
        <v>836559</v>
      </c>
      <c r="AF2540" t="str" s="23">
        <v>1038287:836559:guest</v>
      </c>
      <c r="AG2540" t="str" s="23">
        <v>No</v>
      </c>
      <c r="AH2540" t="str" s="23">
        <v>Yes</v>
      </c>
      <c r="AI2540" s="18">
        <v>58.559999999999995</v>
      </c>
    </row>
    <row r="2541" ht="32" customHeight="1">
      <c r="A2541" t="str" s="7">
        <v>Organically Grown Company</v>
      </c>
      <c r="B2541" t="str" s="7">
        <v>Red Beets</v>
      </c>
      <c r="C2541" t="str" s="7">
        <v>1 lb</v>
      </c>
      <c r="D2541" t="str" s="7">
        <v>SNAP</v>
      </c>
      <c r="E2541" s="12">
        <v>1.9</v>
      </c>
      <c r="F2541" s="13">
        <v>1.9</v>
      </c>
      <c r="G2541" s="13">
        <f>IF(AND(ISNUMBER(E2541),ISNUMBER(F2541)),F2541-E2541,"")</f>
        <v>0</v>
      </c>
      <c r="H2541" s="14">
        <f>IF(AND(ISNUMBER(E2541),E2541&gt;0,ISNUMBER(F2541)),F2541/E2541-1,"")</f>
        <v>0</v>
      </c>
      <c r="I2541" t="str" s="15">
        <v>Keep current</v>
      </c>
      <c r="J2541" s="16"/>
      <c r="K2541" t="str" s="15">
        <v/>
      </c>
      <c r="L2541" s="17">
        <f>IF(AC2541="Local catalog","",IF(AG2541="Yes",IF(ISNUMBER(E2541),E2541,""),IF(I2541="Keep current",IF(ISNUMBER(E2541),E2541,""),IF(AH2541&lt;&gt;"Yes","",IF(I2541="Approve proposed",F2541,IF(AND(I2541="Use my price",AND(ISNUMBER(J2541),J2541&gt;0)),J2541,""))))))</f>
        <v>1.9</v>
      </c>
      <c r="M2541" t="str" s="7">
        <f>IF(AND(AG2541="Yes",OR(I2541="Approve proposed",I2541="Use my price")),"CHECK: protected price kept current",IF(OR(I2541="Unreviewed",I2541=""),"Pending review",IF(I2541="Hold","On hold",IF(I2541="Keep current",IF(ISNUMBER(E2541),"Kept current","CHECK: no confirmed current price"),IF(AH2541&lt;&gt;"Yes","CHECK: source needs review",IF(AND(I2541="Use my price",NOT(AND(ISNUMBER(J2541),J2541&gt;0))),"CHECK: enter a price above zero",IF(NOT(OR(I2541="Approve proposed",I2541="Use my price")),"CHECK: choose a listed decision",IF(OR(NOT(ISNUMBER(L2541)),L2541&lt;=0,NOT(ISNUMBER(Y2541)),Y2541&lt;=0,X2541&gt;=1),"CHECK: price or base unavailable",IF(L2541/(Y2541*(1-X2541))-1&lt;0,"CHECK: price below local base","Ready")))))))))</f>
        <v>Kept current</v>
      </c>
      <c r="N2541" s="18">
        <v>1.9</v>
      </c>
      <c r="O2541" s="19">
        <v>0.4</v>
      </c>
      <c r="P2541" s="14">
        <v>0.3971</v>
      </c>
      <c r="Q2541" s="20">
        <f>IF(AND(ISNUMBER(L2541),ISNUMBER(Y2541),Y2541&gt;0,X2541&lt;1),ROUND(L2541/(Y2541*(1-X2541))-1,4),"")</f>
        <v>0.3971</v>
      </c>
      <c r="R2541" s="12">
        <v>0</v>
      </c>
      <c r="S2541" s="13">
        <f>IF(AND(ISNUMBER(E2541),E2541&gt;0,ISNUMBER(F2541)),R2541*(F2541/E2541-1)*(1-'Start Here'!$B$16),0)</f>
        <v>0</v>
      </c>
      <c r="T2541" s="17">
        <f>IF(AND(M2541="Ready",OR(I2541="Approve proposed",AND(I2541="Use my price",AND(ISNUMBER(J2541),J2541&gt;0))),ISNUMBER(L2541),E2541&gt;0),R2541*(L2541/E2541-1)*(1-'Start Here'!$B$16),0)</f>
        <v>0</v>
      </c>
      <c r="U2541" t="str" s="6">
        <v>SNAP: preserve existing selling price; Currently hidden; do not activate automatically</v>
      </c>
      <c r="V2541" t="str" s="21">
        <v>No</v>
      </c>
      <c r="W2541" t="str" s="21">
        <v>No</v>
      </c>
      <c r="X2541" s="22">
        <v>0</v>
      </c>
      <c r="Y2541" s="18">
        <v>1.36</v>
      </c>
      <c r="AB2541" t="str" s="6">
        <v>2026-10-01 10:41:27 UTC</v>
      </c>
      <c r="AC2541" t="str" s="6">
        <v>Local Line cache</v>
      </c>
      <c r="AD2541" s="23">
        <v>1038287</v>
      </c>
      <c r="AE2541" s="23">
        <v>836559</v>
      </c>
      <c r="AF2541" t="str" s="23">
        <v>1038287:836559:snap</v>
      </c>
      <c r="AG2541" t="str" s="23">
        <v>Yes</v>
      </c>
      <c r="AH2541" t="str" s="23">
        <v>Yes</v>
      </c>
      <c r="AI2541" s="18">
        <v>0</v>
      </c>
    </row>
    <row r="2542" ht="32" customHeight="1">
      <c r="A2542" t="str" s="7">
        <v>Organically Grown Company</v>
      </c>
      <c r="B2542" t="str" s="7">
        <v>Red Cabbage</v>
      </c>
      <c r="C2542" t="str" s="7">
        <v>each</v>
      </c>
      <c r="D2542" t="str" s="7">
        <v>Herd Share Members</v>
      </c>
      <c r="E2542" s="12">
        <v>5.53</v>
      </c>
      <c r="F2542" s="13">
        <v>5.97</v>
      </c>
      <c r="G2542" s="13">
        <f>IF(AND(ISNUMBER(E2542),ISNUMBER(F2542)),F2542-E2542,"")</f>
        <v>0.44</v>
      </c>
      <c r="H2542" s="14">
        <f>IF(AND(ISNUMBER(E2542),E2542&gt;0,ISNUMBER(F2542)),F2542/E2542-1,"")</f>
        <v>0.07956600361663635</v>
      </c>
      <c r="I2542" t="str" s="15">
        <v>Unreviewed</v>
      </c>
      <c r="J2542" s="16"/>
      <c r="K2542" t="str" s="15">
        <v/>
      </c>
      <c r="L2542" s="17" t="str">
        <f>IF(AC2542="Local catalog","",IF(AG2542="Yes",IF(ISNUMBER(E2542),E2542,""),IF(I2542="Keep current",IF(ISNUMBER(E2542),E2542,""),IF(AH2542&lt;&gt;"Yes","",IF(I2542="Approve proposed",F2542,IF(AND(I2542="Use my price",AND(ISNUMBER(J2542),J2542&gt;0)),J2542,""))))))</f>
        <v/>
      </c>
      <c r="M2542" t="str" s="7">
        <f>IF(AND(AG2542="Yes",OR(I2542="Approve proposed",I2542="Use my price")),"CHECK: protected price kept current",IF(OR(I2542="Unreviewed",I2542=""),"Pending review",IF(I2542="Hold","On hold",IF(I2542="Keep current",IF(ISNUMBER(E2542),"Kept current","CHECK: no confirmed current price"),IF(AH2542&lt;&gt;"Yes","CHECK: source needs review",IF(AND(I2542="Use my price",NOT(AND(ISNUMBER(J2542),J2542&gt;0))),"CHECK: enter a price above zero",IF(NOT(OR(I2542="Approve proposed",I2542="Use my price")),"CHECK: choose a listed decision",IF(OR(NOT(ISNUMBER(L2542)),L2542&lt;=0,NOT(ISNUMBER(Y2542)),Y2542&lt;=0,X2542&gt;=1),"CHECK: price or base unavailable",IF(L2542/(Y2542*(1-X2542))-1&lt;0,"CHECK: price below local base","Ready")))))))))</f>
        <v>Pending review</v>
      </c>
      <c r="N2542" s="18">
        <v>5.53</v>
      </c>
      <c r="O2542" s="19">
        <v>0.4</v>
      </c>
      <c r="P2542" s="14">
        <v>0.5114</v>
      </c>
      <c r="Q2542" s="20" t="str">
        <f>IF(AND(ISNUMBER(L2542),ISNUMBER(Y2542),Y2542&gt;0,X2542&lt;1),ROUND(L2542/(Y2542*(1-X2542))-1,4),"")</f>
        <v/>
      </c>
      <c r="R2542" s="12">
        <v>436.87</v>
      </c>
      <c r="S2542" s="13">
        <f>IF(AND(ISNUMBER(E2542),E2542&gt;0,ISNUMBER(F2542)),R2542*(F2542/E2542-1)*(1-'Start Here'!$B$16),0)</f>
        <v>33.71719999999992</v>
      </c>
      <c r="T2542" s="17">
        <f>IF(AND(M2542="Ready",OR(I2542="Approve proposed",AND(I2542="Use my price",AND(ISNUMBER(J2542),J2542&gt;0))),ISNUMBER(L2542),E2542&gt;0),R2542*(L2542/E2542-1)*(1-'Start Here'!$B$16),0)</f>
        <v>0</v>
      </c>
      <c r="U2542" t="str" s="6">
        <v>Currently hidden; do not activate automatically</v>
      </c>
      <c r="V2542" t="str" s="21">
        <v>No</v>
      </c>
      <c r="W2542" t="str" s="21">
        <v>No</v>
      </c>
      <c r="X2542" s="22">
        <v>0</v>
      </c>
      <c r="Y2542" s="18">
        <v>3.95</v>
      </c>
      <c r="AB2542" t="str" s="6">
        <v>2026-10-01 10:41:27 UTC</v>
      </c>
      <c r="AC2542" t="str" s="6">
        <v>Local Line cache</v>
      </c>
      <c r="AD2542" s="23">
        <v>912736</v>
      </c>
      <c r="AE2542" s="23">
        <v>658110</v>
      </c>
      <c r="AF2542" t="str" s="23">
        <v>912736:658110:herdShare</v>
      </c>
      <c r="AG2542" t="str" s="23">
        <v>No</v>
      </c>
      <c r="AH2542" t="str" s="23">
        <v>Yes</v>
      </c>
      <c r="AI2542" s="18">
        <v>312.04999999999995</v>
      </c>
    </row>
    <row r="2543" ht="32" customHeight="1">
      <c r="A2543" t="str" s="7">
        <v>Organically Grown Company</v>
      </c>
      <c r="B2543" t="str" s="7">
        <v>Red Cabbage</v>
      </c>
      <c r="C2543" t="str" s="7">
        <v>each</v>
      </c>
      <c r="D2543" t="str" s="7">
        <v>CSA Members</v>
      </c>
      <c r="E2543" s="12">
        <v>5.53</v>
      </c>
      <c r="F2543" s="13">
        <v>5.97</v>
      </c>
      <c r="G2543" s="13">
        <f>IF(AND(ISNUMBER(E2543),ISNUMBER(F2543)),F2543-E2543,"")</f>
        <v>0.44</v>
      </c>
      <c r="H2543" s="14">
        <f>IF(AND(ISNUMBER(E2543),E2543&gt;0,ISNUMBER(F2543)),F2543/E2543-1,"")</f>
        <v>0.07956600361663635</v>
      </c>
      <c r="I2543" t="str" s="15">
        <v>Unreviewed</v>
      </c>
      <c r="J2543" s="16"/>
      <c r="K2543" t="str" s="15">
        <v/>
      </c>
      <c r="L2543" s="17" t="str">
        <f>IF(AC2543="Local catalog","",IF(AG2543="Yes",IF(ISNUMBER(E2543),E2543,""),IF(I2543="Keep current",IF(ISNUMBER(E2543),E2543,""),IF(AH2543&lt;&gt;"Yes","",IF(I2543="Approve proposed",F2543,IF(AND(I2543="Use my price",AND(ISNUMBER(J2543),J2543&gt;0)),J2543,""))))))</f>
        <v/>
      </c>
      <c r="M2543" t="str" s="7">
        <f>IF(AND(AG2543="Yes",OR(I2543="Approve proposed",I2543="Use my price")),"CHECK: protected price kept current",IF(OR(I2543="Unreviewed",I2543=""),"Pending review",IF(I2543="Hold","On hold",IF(I2543="Keep current",IF(ISNUMBER(E2543),"Kept current","CHECK: no confirmed current price"),IF(AH2543&lt;&gt;"Yes","CHECK: source needs review",IF(AND(I2543="Use my price",NOT(AND(ISNUMBER(J2543),J2543&gt;0))),"CHECK: enter a price above zero",IF(NOT(OR(I2543="Approve proposed",I2543="Use my price")),"CHECK: choose a listed decision",IF(OR(NOT(ISNUMBER(L2543)),L2543&lt;=0,NOT(ISNUMBER(Y2543)),Y2543&lt;=0,X2543&gt;=1),"CHECK: price or base unavailable",IF(L2543/(Y2543*(1-X2543))-1&lt;0,"CHECK: price below local base","Ready")))))))))</f>
        <v>Pending review</v>
      </c>
      <c r="N2543" s="18">
        <v>5.53</v>
      </c>
      <c r="O2543" s="19">
        <v>0.4</v>
      </c>
      <c r="P2543" s="14">
        <v>0.5114</v>
      </c>
      <c r="Q2543" s="20" t="str">
        <f>IF(AND(ISNUMBER(L2543),ISNUMBER(Y2543),Y2543&gt;0,X2543&lt;1),ROUND(L2543/(Y2543*(1-X2543))-1,4),"")</f>
        <v/>
      </c>
      <c r="R2543" s="12">
        <v>88.48</v>
      </c>
      <c r="S2543" s="13">
        <f>IF(AND(ISNUMBER(E2543),E2543&gt;0,ISNUMBER(F2543)),R2543*(F2543/E2543-1)*(1-'Start Here'!$B$16),0)</f>
        <v>6.828799999999985</v>
      </c>
      <c r="T2543" s="17">
        <f>IF(AND(M2543="Ready",OR(I2543="Approve proposed",AND(I2543="Use my price",AND(ISNUMBER(J2543),J2543&gt;0))),ISNUMBER(L2543),E2543&gt;0),R2543*(L2543/E2543-1)*(1-'Start Here'!$B$16),0)</f>
        <v>0</v>
      </c>
      <c r="U2543" t="str" s="6">
        <v>Currently hidden; do not activate automatically</v>
      </c>
      <c r="V2543" t="str" s="21">
        <v>No</v>
      </c>
      <c r="W2543" t="str" s="21">
        <v>No</v>
      </c>
      <c r="X2543" s="22">
        <v>0</v>
      </c>
      <c r="Y2543" s="18">
        <v>3.95</v>
      </c>
      <c r="AB2543" t="str" s="6">
        <v>2026-10-01 10:41:27 UTC</v>
      </c>
      <c r="AC2543" t="str" s="6">
        <v>Local Line cache</v>
      </c>
      <c r="AD2543" s="23">
        <v>912736</v>
      </c>
      <c r="AE2543" s="23">
        <v>658110</v>
      </c>
      <c r="AF2543" t="str" s="23">
        <v>912736:658110:member</v>
      </c>
      <c r="AG2543" t="str" s="23">
        <v>No</v>
      </c>
      <c r="AH2543" t="str" s="23">
        <v>Yes</v>
      </c>
      <c r="AI2543" s="18">
        <v>63.199999999999996</v>
      </c>
    </row>
    <row r="2544" ht="32" customHeight="1">
      <c r="A2544" t="str" s="7">
        <v>Organically Grown Company</v>
      </c>
      <c r="B2544" t="str" s="7">
        <v>Red Cabbage</v>
      </c>
      <c r="C2544" t="str" s="7">
        <v>each</v>
      </c>
      <c r="D2544" t="str" s="7">
        <v>Guest Basket</v>
      </c>
      <c r="E2544" s="12">
        <v>5.53</v>
      </c>
      <c r="F2544" s="13">
        <v>5.97</v>
      </c>
      <c r="G2544" s="13">
        <f>IF(AND(ISNUMBER(E2544),ISNUMBER(F2544)),F2544-E2544,"")</f>
        <v>0.44</v>
      </c>
      <c r="H2544" s="14">
        <f>IF(AND(ISNUMBER(E2544),E2544&gt;0,ISNUMBER(F2544)),F2544/E2544-1,"")</f>
        <v>0.07956600361663635</v>
      </c>
      <c r="I2544" t="str" s="15">
        <v>Unreviewed</v>
      </c>
      <c r="J2544" s="16"/>
      <c r="K2544" t="str" s="15">
        <v/>
      </c>
      <c r="L2544" s="17" t="str">
        <f>IF(AC2544="Local catalog","",IF(AG2544="Yes",IF(ISNUMBER(E2544),E2544,""),IF(I2544="Keep current",IF(ISNUMBER(E2544),E2544,""),IF(AH2544&lt;&gt;"Yes","",IF(I2544="Approve proposed",F2544,IF(AND(I2544="Use my price",AND(ISNUMBER(J2544),J2544&gt;0)),J2544,""))))))</f>
        <v/>
      </c>
      <c r="M2544" t="str" s="7">
        <f>IF(AND(AG2544="Yes",OR(I2544="Approve proposed",I2544="Use my price")),"CHECK: protected price kept current",IF(OR(I2544="Unreviewed",I2544=""),"Pending review",IF(I2544="Hold","On hold",IF(I2544="Keep current",IF(ISNUMBER(E2544),"Kept current","CHECK: no confirmed current price"),IF(AH2544&lt;&gt;"Yes","CHECK: source needs review",IF(AND(I2544="Use my price",NOT(AND(ISNUMBER(J2544),J2544&gt;0))),"CHECK: enter a price above zero",IF(NOT(OR(I2544="Approve proposed",I2544="Use my price")),"CHECK: choose a listed decision",IF(OR(NOT(ISNUMBER(L2544)),L2544&lt;=0,NOT(ISNUMBER(Y2544)),Y2544&lt;=0,X2544&gt;=1),"CHECK: price or base unavailable",IF(L2544/(Y2544*(1-X2544))-1&lt;0,"CHECK: price below local base","Ready")))))))))</f>
        <v>Pending review</v>
      </c>
      <c r="N2544" s="18">
        <v>5.53</v>
      </c>
      <c r="O2544" s="19">
        <v>0.4</v>
      </c>
      <c r="P2544" s="14">
        <v>0.5114</v>
      </c>
      <c r="Q2544" s="20" t="str">
        <f>IF(AND(ISNUMBER(L2544),ISNUMBER(Y2544),Y2544&gt;0,X2544&lt;1),ROUND(L2544/(Y2544*(1-X2544))-1,4),"")</f>
        <v/>
      </c>
      <c r="R2544" s="12">
        <v>41.07</v>
      </c>
      <c r="S2544" s="13">
        <f>IF(AND(ISNUMBER(E2544),E2544&gt;0,ISNUMBER(F2544)),R2544*(F2544/E2544-1)*(1-'Start Here'!$B$16),0)</f>
        <v>3.169742495479197</v>
      </c>
      <c r="T2544" s="17">
        <f>IF(AND(M2544="Ready",OR(I2544="Approve proposed",AND(I2544="Use my price",AND(ISNUMBER(J2544),J2544&gt;0))),ISNUMBER(L2544),E2544&gt;0),R2544*(L2544/E2544-1)*(1-'Start Here'!$B$16),0)</f>
        <v>0</v>
      </c>
      <c r="U2544" t="str" s="6">
        <v>Currently hidden; do not activate automatically</v>
      </c>
      <c r="V2544" t="str" s="21">
        <v>No</v>
      </c>
      <c r="W2544" t="str" s="21">
        <v>No</v>
      </c>
      <c r="X2544" s="22">
        <v>0</v>
      </c>
      <c r="Y2544" s="18">
        <v>3.95</v>
      </c>
      <c r="AB2544" t="str" s="6">
        <v>2026-10-01 10:41:27 UTC</v>
      </c>
      <c r="AC2544" t="str" s="6">
        <v>Local Line cache</v>
      </c>
      <c r="AD2544" s="23">
        <v>912736</v>
      </c>
      <c r="AE2544" s="23">
        <v>658110</v>
      </c>
      <c r="AF2544" t="str" s="23">
        <v>912736:658110:guest</v>
      </c>
      <c r="AG2544" t="str" s="23">
        <v>No</v>
      </c>
      <c r="AH2544" t="str" s="23">
        <v>Yes</v>
      </c>
      <c r="AI2544" s="18">
        <v>27.650000000000002</v>
      </c>
    </row>
    <row r="2545" ht="32" customHeight="1">
      <c r="A2545" t="str" s="7">
        <v>Organically Grown Company</v>
      </c>
      <c r="B2545" t="str" s="7">
        <v>Red Cabbage</v>
      </c>
      <c r="C2545" t="str" s="7">
        <v>each</v>
      </c>
      <c r="D2545" t="str" s="7">
        <v>SNAP</v>
      </c>
      <c r="E2545" s="12">
        <v>5.53</v>
      </c>
      <c r="F2545" s="13">
        <v>5.53</v>
      </c>
      <c r="G2545" s="13">
        <f>IF(AND(ISNUMBER(E2545),ISNUMBER(F2545)),F2545-E2545,"")</f>
        <v>0</v>
      </c>
      <c r="H2545" s="14">
        <f>IF(AND(ISNUMBER(E2545),E2545&gt;0,ISNUMBER(F2545)),F2545/E2545-1,"")</f>
        <v>0</v>
      </c>
      <c r="I2545" t="str" s="15">
        <v>Keep current</v>
      </c>
      <c r="J2545" s="16"/>
      <c r="K2545" t="str" s="15">
        <v/>
      </c>
      <c r="L2545" s="17">
        <f>IF(AC2545="Local catalog","",IF(AG2545="Yes",IF(ISNUMBER(E2545),E2545,""),IF(I2545="Keep current",IF(ISNUMBER(E2545),E2545,""),IF(AH2545&lt;&gt;"Yes","",IF(I2545="Approve proposed",F2545,IF(AND(I2545="Use my price",AND(ISNUMBER(J2545),J2545&gt;0)),J2545,""))))))</f>
        <v>5.53</v>
      </c>
      <c r="M2545" t="str" s="7">
        <f>IF(AND(AG2545="Yes",OR(I2545="Approve proposed",I2545="Use my price")),"CHECK: protected price kept current",IF(OR(I2545="Unreviewed",I2545=""),"Pending review",IF(I2545="Hold","On hold",IF(I2545="Keep current",IF(ISNUMBER(E2545),"Kept current","CHECK: no confirmed current price"),IF(AH2545&lt;&gt;"Yes","CHECK: source needs review",IF(AND(I2545="Use my price",NOT(AND(ISNUMBER(J2545),J2545&gt;0))),"CHECK: enter a price above zero",IF(NOT(OR(I2545="Approve proposed",I2545="Use my price")),"CHECK: choose a listed decision",IF(OR(NOT(ISNUMBER(L2545)),L2545&lt;=0,NOT(ISNUMBER(Y2545)),Y2545&lt;=0,X2545&gt;=1),"CHECK: price or base unavailable",IF(L2545/(Y2545*(1-X2545))-1&lt;0,"CHECK: price below local base","Ready")))))))))</f>
        <v>Kept current</v>
      </c>
      <c r="N2545" s="18">
        <v>5.53</v>
      </c>
      <c r="O2545" s="19">
        <v>0.4</v>
      </c>
      <c r="P2545" s="14">
        <v>0.4</v>
      </c>
      <c r="Q2545" s="20">
        <f>IF(AND(ISNUMBER(L2545),ISNUMBER(Y2545),Y2545&gt;0,X2545&lt;1),ROUND(L2545/(Y2545*(1-X2545))-1,4),"")</f>
        <v>0.4</v>
      </c>
      <c r="R2545" s="12">
        <v>0</v>
      </c>
      <c r="S2545" s="13">
        <f>IF(AND(ISNUMBER(E2545),E2545&gt;0,ISNUMBER(F2545)),R2545*(F2545/E2545-1)*(1-'Start Here'!$B$16),0)</f>
        <v>0</v>
      </c>
      <c r="T2545" s="17">
        <f>IF(AND(M2545="Ready",OR(I2545="Approve proposed",AND(I2545="Use my price",AND(ISNUMBER(J2545),J2545&gt;0))),ISNUMBER(L2545),E2545&gt;0),R2545*(L2545/E2545-1)*(1-'Start Here'!$B$16),0)</f>
        <v>0</v>
      </c>
      <c r="U2545" t="str" s="6">
        <v>SNAP: preserve existing selling price; Currently hidden; do not activate automatically</v>
      </c>
      <c r="V2545" t="str" s="21">
        <v>No</v>
      </c>
      <c r="W2545" t="str" s="21">
        <v>No</v>
      </c>
      <c r="X2545" s="22">
        <v>0</v>
      </c>
      <c r="Y2545" s="18">
        <v>3.95</v>
      </c>
      <c r="AB2545" t="str" s="6">
        <v>2026-10-01 10:41:27 UTC</v>
      </c>
      <c r="AC2545" t="str" s="6">
        <v>Local Line cache</v>
      </c>
      <c r="AD2545" s="23">
        <v>912736</v>
      </c>
      <c r="AE2545" s="23">
        <v>658110</v>
      </c>
      <c r="AF2545" t="str" s="23">
        <v>912736:658110:snap</v>
      </c>
      <c r="AG2545" t="str" s="23">
        <v>Yes</v>
      </c>
      <c r="AH2545" t="str" s="23">
        <v>Yes</v>
      </c>
      <c r="AI2545" s="18">
        <v>0</v>
      </c>
    </row>
    <row r="2546" ht="32" customHeight="1">
      <c r="A2546" t="str" s="7">
        <v>Organically Grown Company</v>
      </c>
      <c r="B2546" t="str" s="7">
        <v>Red Currant Berries</v>
      </c>
      <c r="C2546" t="str" s="7">
        <v>1/2 pt</v>
      </c>
      <c r="D2546" t="str" s="7">
        <v>Herd Share Members</v>
      </c>
      <c r="E2546" s="12">
        <v>6.43</v>
      </c>
      <c r="F2546" s="13">
        <v>6.94</v>
      </c>
      <c r="G2546" s="13">
        <f>IF(AND(ISNUMBER(E2546),ISNUMBER(F2546)),F2546-E2546,"")</f>
        <v>0.51</v>
      </c>
      <c r="H2546" s="14">
        <f>IF(AND(ISNUMBER(E2546),E2546&gt;0,ISNUMBER(F2546)),F2546/E2546-1,"")</f>
        <v>0.07931570762052886</v>
      </c>
      <c r="I2546" t="str" s="15">
        <v>Unreviewed</v>
      </c>
      <c r="J2546" s="16"/>
      <c r="K2546" t="str" s="15">
        <v/>
      </c>
      <c r="L2546" s="17" t="str">
        <f>IF(AC2546="Local catalog","",IF(AG2546="Yes",IF(ISNUMBER(E2546),E2546,""),IF(I2546="Keep current",IF(ISNUMBER(E2546),E2546,""),IF(AH2546&lt;&gt;"Yes","",IF(I2546="Approve proposed",F2546,IF(AND(I2546="Use my price",AND(ISNUMBER(J2546),J2546&gt;0)),J2546,""))))))</f>
        <v/>
      </c>
      <c r="M2546" t="str" s="7">
        <f>IF(AND(AG2546="Yes",OR(I2546="Approve proposed",I2546="Use my price")),"CHECK: protected price kept current",IF(OR(I2546="Unreviewed",I2546=""),"Pending review",IF(I2546="Hold","On hold",IF(I2546="Keep current",IF(ISNUMBER(E2546),"Kept current","CHECK: no confirmed current price"),IF(AH2546&lt;&gt;"Yes","CHECK: source needs review",IF(AND(I2546="Use my price",NOT(AND(ISNUMBER(J2546),J2546&gt;0))),"CHECK: enter a price above zero",IF(NOT(OR(I2546="Approve proposed",I2546="Use my price")),"CHECK: choose a listed decision",IF(OR(NOT(ISNUMBER(L2546)),L2546&lt;=0,NOT(ISNUMBER(Y2546)),Y2546&lt;=0,X2546&gt;=1),"CHECK: price or base unavailable",IF(L2546/(Y2546*(1-X2546))-1&lt;0,"CHECK: price below local base","Ready")))))))))</f>
        <v>Pending review</v>
      </c>
      <c r="N2546" s="18">
        <v>6.43</v>
      </c>
      <c r="O2546" s="19">
        <v>0.4</v>
      </c>
      <c r="P2546" s="14">
        <v>0.512</v>
      </c>
      <c r="Q2546" s="20" t="str">
        <f>IF(AND(ISNUMBER(L2546),ISNUMBER(Y2546),Y2546&gt;0,X2546&lt;1),ROUND(L2546/(Y2546*(1-X2546))-1,4),"")</f>
        <v/>
      </c>
      <c r="R2546" s="12">
        <v>0</v>
      </c>
      <c r="S2546" s="13">
        <f>IF(AND(ISNUMBER(E2546),E2546&gt;0,ISNUMBER(F2546)),R2546*(F2546/E2546-1)*(1-'Start Here'!$B$16),0)</f>
        <v>0</v>
      </c>
      <c r="T2546" s="17">
        <f>IF(AND(M2546="Ready",OR(I2546="Approve proposed",AND(I2546="Use my price",AND(ISNUMBER(J2546),J2546&gt;0))),ISNUMBER(L2546),E2546&gt;0),R2546*(L2546/E2546-1)*(1-'Start Here'!$B$16),0)</f>
        <v>0</v>
      </c>
      <c r="U2546" t="str" s="6">
        <v>Currently hidden; do not activate automatically</v>
      </c>
      <c r="V2546" t="str" s="21">
        <v>No</v>
      </c>
      <c r="W2546" t="str" s="21">
        <v>No</v>
      </c>
      <c r="X2546" s="22">
        <v>0</v>
      </c>
      <c r="Y2546" s="18">
        <v>4.59</v>
      </c>
      <c r="AB2546" t="str" s="6">
        <v>2026-10-01 10:41:27 UTC</v>
      </c>
      <c r="AC2546" t="str" s="6">
        <v>Local Line cache</v>
      </c>
      <c r="AD2546" s="23">
        <v>987077</v>
      </c>
      <c r="AE2546" s="23">
        <v>757755</v>
      </c>
      <c r="AF2546" t="str" s="23">
        <v>987077:757755:herdShare</v>
      </c>
      <c r="AG2546" t="str" s="23">
        <v>No</v>
      </c>
      <c r="AH2546" t="str" s="23">
        <v>Yes</v>
      </c>
      <c r="AI2546" s="18">
        <v>0</v>
      </c>
    </row>
    <row r="2547" ht="32" customHeight="1">
      <c r="A2547" t="str" s="7">
        <v>Organically Grown Company</v>
      </c>
      <c r="B2547" t="str" s="7">
        <v>Red Currant Berries</v>
      </c>
      <c r="C2547" t="str" s="7">
        <v>1/2 pt</v>
      </c>
      <c r="D2547" t="str" s="7">
        <v>CSA Members</v>
      </c>
      <c r="E2547" s="12">
        <v>6.43</v>
      </c>
      <c r="F2547" s="13">
        <v>6.94</v>
      </c>
      <c r="G2547" s="13">
        <f>IF(AND(ISNUMBER(E2547),ISNUMBER(F2547)),F2547-E2547,"")</f>
        <v>0.51</v>
      </c>
      <c r="H2547" s="14">
        <f>IF(AND(ISNUMBER(E2547),E2547&gt;0,ISNUMBER(F2547)),F2547/E2547-1,"")</f>
        <v>0.07931570762052886</v>
      </c>
      <c r="I2547" t="str" s="15">
        <v>Unreviewed</v>
      </c>
      <c r="J2547" s="16"/>
      <c r="K2547" t="str" s="15">
        <v/>
      </c>
      <c r="L2547" s="17" t="str">
        <f>IF(AC2547="Local catalog","",IF(AG2547="Yes",IF(ISNUMBER(E2547),E2547,""),IF(I2547="Keep current",IF(ISNUMBER(E2547),E2547,""),IF(AH2547&lt;&gt;"Yes","",IF(I2547="Approve proposed",F2547,IF(AND(I2547="Use my price",AND(ISNUMBER(J2547),J2547&gt;0)),J2547,""))))))</f>
        <v/>
      </c>
      <c r="M2547" t="str" s="7">
        <f>IF(AND(AG2547="Yes",OR(I2547="Approve proposed",I2547="Use my price")),"CHECK: protected price kept current",IF(OR(I2547="Unreviewed",I2547=""),"Pending review",IF(I2547="Hold","On hold",IF(I2547="Keep current",IF(ISNUMBER(E2547),"Kept current","CHECK: no confirmed current price"),IF(AH2547&lt;&gt;"Yes","CHECK: source needs review",IF(AND(I2547="Use my price",NOT(AND(ISNUMBER(J2547),J2547&gt;0))),"CHECK: enter a price above zero",IF(NOT(OR(I2547="Approve proposed",I2547="Use my price")),"CHECK: choose a listed decision",IF(OR(NOT(ISNUMBER(L2547)),L2547&lt;=0,NOT(ISNUMBER(Y2547)),Y2547&lt;=0,X2547&gt;=1),"CHECK: price or base unavailable",IF(L2547/(Y2547*(1-X2547))-1&lt;0,"CHECK: price below local base","Ready")))))))))</f>
        <v>Pending review</v>
      </c>
      <c r="N2547" s="18">
        <v>6.43</v>
      </c>
      <c r="O2547" s="19">
        <v>0.4</v>
      </c>
      <c r="P2547" s="14">
        <v>0.512</v>
      </c>
      <c r="Q2547" s="20" t="str">
        <f>IF(AND(ISNUMBER(L2547),ISNUMBER(Y2547),Y2547&gt;0,X2547&lt;1),ROUND(L2547/(Y2547*(1-X2547))-1,4),"")</f>
        <v/>
      </c>
      <c r="R2547" s="12">
        <v>0</v>
      </c>
      <c r="S2547" s="13">
        <f>IF(AND(ISNUMBER(E2547),E2547&gt;0,ISNUMBER(F2547)),R2547*(F2547/E2547-1)*(1-'Start Here'!$B$16),0)</f>
        <v>0</v>
      </c>
      <c r="T2547" s="17">
        <f>IF(AND(M2547="Ready",OR(I2547="Approve proposed",AND(I2547="Use my price",AND(ISNUMBER(J2547),J2547&gt;0))),ISNUMBER(L2547),E2547&gt;0),R2547*(L2547/E2547-1)*(1-'Start Here'!$B$16),0)</f>
        <v>0</v>
      </c>
      <c r="U2547" t="str" s="6">
        <v>Currently hidden; do not activate automatically</v>
      </c>
      <c r="V2547" t="str" s="21">
        <v>No</v>
      </c>
      <c r="W2547" t="str" s="21">
        <v>No</v>
      </c>
      <c r="X2547" s="22">
        <v>0</v>
      </c>
      <c r="Y2547" s="18">
        <v>4.59</v>
      </c>
      <c r="AB2547" t="str" s="6">
        <v>2026-10-01 10:41:27 UTC</v>
      </c>
      <c r="AC2547" t="str" s="6">
        <v>Local Line cache</v>
      </c>
      <c r="AD2547" s="23">
        <v>987077</v>
      </c>
      <c r="AE2547" s="23">
        <v>757755</v>
      </c>
      <c r="AF2547" t="str" s="23">
        <v>987077:757755:member</v>
      </c>
      <c r="AG2547" t="str" s="23">
        <v>No</v>
      </c>
      <c r="AH2547" t="str" s="23">
        <v>Yes</v>
      </c>
      <c r="AI2547" s="18">
        <v>0</v>
      </c>
    </row>
    <row r="2548" ht="32" customHeight="1">
      <c r="A2548" t="str" s="7">
        <v>Organically Grown Company</v>
      </c>
      <c r="B2548" t="str" s="7">
        <v>Red Currant Berries</v>
      </c>
      <c r="C2548" t="str" s="7">
        <v>1/2 pt</v>
      </c>
      <c r="D2548" t="str" s="7">
        <v>Guest Basket</v>
      </c>
      <c r="E2548" s="12">
        <v>6.43</v>
      </c>
      <c r="F2548" s="13">
        <v>6.94</v>
      </c>
      <c r="G2548" s="13">
        <f>IF(AND(ISNUMBER(E2548),ISNUMBER(F2548)),F2548-E2548,"")</f>
        <v>0.51</v>
      </c>
      <c r="H2548" s="14">
        <f>IF(AND(ISNUMBER(E2548),E2548&gt;0,ISNUMBER(F2548)),F2548/E2548-1,"")</f>
        <v>0.07931570762052886</v>
      </c>
      <c r="I2548" t="str" s="15">
        <v>Unreviewed</v>
      </c>
      <c r="J2548" s="16"/>
      <c r="K2548" t="str" s="15">
        <v/>
      </c>
      <c r="L2548" s="17" t="str">
        <f>IF(AC2548="Local catalog","",IF(AG2548="Yes",IF(ISNUMBER(E2548),E2548,""),IF(I2548="Keep current",IF(ISNUMBER(E2548),E2548,""),IF(AH2548&lt;&gt;"Yes","",IF(I2548="Approve proposed",F2548,IF(AND(I2548="Use my price",AND(ISNUMBER(J2548),J2548&gt;0)),J2548,""))))))</f>
        <v/>
      </c>
      <c r="M2548" t="str" s="7">
        <f>IF(AND(AG2548="Yes",OR(I2548="Approve proposed",I2548="Use my price")),"CHECK: protected price kept current",IF(OR(I2548="Unreviewed",I2548=""),"Pending review",IF(I2548="Hold","On hold",IF(I2548="Keep current",IF(ISNUMBER(E2548),"Kept current","CHECK: no confirmed current price"),IF(AH2548&lt;&gt;"Yes","CHECK: source needs review",IF(AND(I2548="Use my price",NOT(AND(ISNUMBER(J2548),J2548&gt;0))),"CHECK: enter a price above zero",IF(NOT(OR(I2548="Approve proposed",I2548="Use my price")),"CHECK: choose a listed decision",IF(OR(NOT(ISNUMBER(L2548)),L2548&lt;=0,NOT(ISNUMBER(Y2548)),Y2548&lt;=0,X2548&gt;=1),"CHECK: price or base unavailable",IF(L2548/(Y2548*(1-X2548))-1&lt;0,"CHECK: price below local base","Ready")))))))))</f>
        <v>Pending review</v>
      </c>
      <c r="N2548" s="18">
        <v>6.43</v>
      </c>
      <c r="O2548" s="19">
        <v>0.4</v>
      </c>
      <c r="P2548" s="14">
        <v>0.512</v>
      </c>
      <c r="Q2548" s="20" t="str">
        <f>IF(AND(ISNUMBER(L2548),ISNUMBER(Y2548),Y2548&gt;0,X2548&lt;1),ROUND(L2548/(Y2548*(1-X2548))-1,4),"")</f>
        <v/>
      </c>
      <c r="R2548" s="12">
        <v>0</v>
      </c>
      <c r="S2548" s="13">
        <f>IF(AND(ISNUMBER(E2548),E2548&gt;0,ISNUMBER(F2548)),R2548*(F2548/E2548-1)*(1-'Start Here'!$B$16),0)</f>
        <v>0</v>
      </c>
      <c r="T2548" s="17">
        <f>IF(AND(M2548="Ready",OR(I2548="Approve proposed",AND(I2548="Use my price",AND(ISNUMBER(J2548),J2548&gt;0))),ISNUMBER(L2548),E2548&gt;0),R2548*(L2548/E2548-1)*(1-'Start Here'!$B$16),0)</f>
        <v>0</v>
      </c>
      <c r="U2548" t="str" s="6">
        <v>Currently hidden; do not activate automatically</v>
      </c>
      <c r="V2548" t="str" s="21">
        <v>No</v>
      </c>
      <c r="W2548" t="str" s="21">
        <v>No</v>
      </c>
      <c r="X2548" s="22">
        <v>0</v>
      </c>
      <c r="Y2548" s="18">
        <v>4.59</v>
      </c>
      <c r="AB2548" t="str" s="6">
        <v>2026-10-01 10:41:27 UTC</v>
      </c>
      <c r="AC2548" t="str" s="6">
        <v>Local Line cache</v>
      </c>
      <c r="AD2548" s="23">
        <v>987077</v>
      </c>
      <c r="AE2548" s="23">
        <v>757755</v>
      </c>
      <c r="AF2548" t="str" s="23">
        <v>987077:757755:guest</v>
      </c>
      <c r="AG2548" t="str" s="23">
        <v>No</v>
      </c>
      <c r="AH2548" t="str" s="23">
        <v>Yes</v>
      </c>
      <c r="AI2548" s="18">
        <v>0</v>
      </c>
    </row>
    <row r="2549" ht="32" customHeight="1">
      <c r="A2549" t="str" s="7">
        <v>Organically Grown Company</v>
      </c>
      <c r="B2549" t="str" s="7">
        <v>Red Currant Berries</v>
      </c>
      <c r="C2549" t="str" s="7">
        <v>1/2 pt</v>
      </c>
      <c r="D2549" t="str" s="7">
        <v>SNAP</v>
      </c>
      <c r="E2549" s="12">
        <v>6.43</v>
      </c>
      <c r="F2549" s="13">
        <v>6.43</v>
      </c>
      <c r="G2549" s="13">
        <f>IF(AND(ISNUMBER(E2549),ISNUMBER(F2549)),F2549-E2549,"")</f>
        <v>0</v>
      </c>
      <c r="H2549" s="14">
        <f>IF(AND(ISNUMBER(E2549),E2549&gt;0,ISNUMBER(F2549)),F2549/E2549-1,"")</f>
        <v>0</v>
      </c>
      <c r="I2549" t="str" s="15">
        <v>Keep current</v>
      </c>
      <c r="J2549" s="16"/>
      <c r="K2549" t="str" s="15">
        <v/>
      </c>
      <c r="L2549" s="17">
        <f>IF(AC2549="Local catalog","",IF(AG2549="Yes",IF(ISNUMBER(E2549),E2549,""),IF(I2549="Keep current",IF(ISNUMBER(E2549),E2549,""),IF(AH2549&lt;&gt;"Yes","",IF(I2549="Approve proposed",F2549,IF(AND(I2549="Use my price",AND(ISNUMBER(J2549),J2549&gt;0)),J2549,""))))))</f>
        <v>6.43</v>
      </c>
      <c r="M2549" t="str" s="7">
        <f>IF(AND(AG2549="Yes",OR(I2549="Approve proposed",I2549="Use my price")),"CHECK: protected price kept current",IF(OR(I2549="Unreviewed",I2549=""),"Pending review",IF(I2549="Hold","On hold",IF(I2549="Keep current",IF(ISNUMBER(E2549),"Kept current","CHECK: no confirmed current price"),IF(AH2549&lt;&gt;"Yes","CHECK: source needs review",IF(AND(I2549="Use my price",NOT(AND(ISNUMBER(J2549),J2549&gt;0))),"CHECK: enter a price above zero",IF(NOT(OR(I2549="Approve proposed",I2549="Use my price")),"CHECK: choose a listed decision",IF(OR(NOT(ISNUMBER(L2549)),L2549&lt;=0,NOT(ISNUMBER(Y2549)),Y2549&lt;=0,X2549&gt;=1),"CHECK: price or base unavailable",IF(L2549/(Y2549*(1-X2549))-1&lt;0,"CHECK: price below local base","Ready")))))))))</f>
        <v>Kept current</v>
      </c>
      <c r="N2549" s="18">
        <v>6.43</v>
      </c>
      <c r="O2549" s="19">
        <v>0.4</v>
      </c>
      <c r="P2549" s="14">
        <v>0.4009</v>
      </c>
      <c r="Q2549" s="20">
        <f>IF(AND(ISNUMBER(L2549),ISNUMBER(Y2549),Y2549&gt;0,X2549&lt;1),ROUND(L2549/(Y2549*(1-X2549))-1,4),"")</f>
        <v>0.4009</v>
      </c>
      <c r="R2549" s="12">
        <v>0</v>
      </c>
      <c r="S2549" s="13">
        <f>IF(AND(ISNUMBER(E2549),E2549&gt;0,ISNUMBER(F2549)),R2549*(F2549/E2549-1)*(1-'Start Here'!$B$16),0)</f>
        <v>0</v>
      </c>
      <c r="T2549" s="17">
        <f>IF(AND(M2549="Ready",OR(I2549="Approve proposed",AND(I2549="Use my price",AND(ISNUMBER(J2549),J2549&gt;0))),ISNUMBER(L2549),E2549&gt;0),R2549*(L2549/E2549-1)*(1-'Start Here'!$B$16),0)</f>
        <v>0</v>
      </c>
      <c r="U2549" t="str" s="6">
        <v>SNAP: preserve existing selling price; Currently hidden; do not activate automatically</v>
      </c>
      <c r="V2549" t="str" s="21">
        <v>No</v>
      </c>
      <c r="W2549" t="str" s="21">
        <v>No</v>
      </c>
      <c r="X2549" s="22">
        <v>0</v>
      </c>
      <c r="Y2549" s="18">
        <v>4.59</v>
      </c>
      <c r="AB2549" t="str" s="6">
        <v>2026-10-01 10:41:27 UTC</v>
      </c>
      <c r="AC2549" t="str" s="6">
        <v>Local Line cache</v>
      </c>
      <c r="AD2549" s="23">
        <v>987077</v>
      </c>
      <c r="AE2549" s="23">
        <v>757755</v>
      </c>
      <c r="AF2549" t="str" s="23">
        <v>987077:757755:snap</v>
      </c>
      <c r="AG2549" t="str" s="23">
        <v>Yes</v>
      </c>
      <c r="AH2549" t="str" s="23">
        <v>Yes</v>
      </c>
      <c r="AI2549" s="18">
        <v>0</v>
      </c>
    </row>
    <row r="2550" ht="32" customHeight="1">
      <c r="A2550" t="str" s="7">
        <v>Organically Grown Company</v>
      </c>
      <c r="B2550" t="str" s="7">
        <v>Red D'Anjou Pears</v>
      </c>
      <c r="C2550" t="str" s="7">
        <v>each</v>
      </c>
      <c r="D2550" t="str" s="7">
        <v>Herd Share Members</v>
      </c>
      <c r="E2550" s="12">
        <v>1.4</v>
      </c>
      <c r="F2550" s="13">
        <v>1.51</v>
      </c>
      <c r="G2550" s="13">
        <f>IF(AND(ISNUMBER(E2550),ISNUMBER(F2550)),F2550-E2550,"")</f>
        <v>0.11</v>
      </c>
      <c r="H2550" s="14">
        <f>IF(AND(ISNUMBER(E2550),E2550&gt;0,ISNUMBER(F2550)),F2550/E2550-1,"")</f>
        <v>0.07857142857142874</v>
      </c>
      <c r="I2550" t="str" s="15">
        <v>Unreviewed</v>
      </c>
      <c r="J2550" s="16"/>
      <c r="K2550" t="str" s="15">
        <v/>
      </c>
      <c r="L2550" s="17" t="str">
        <f>IF(AC2550="Local catalog","",IF(AG2550="Yes",IF(ISNUMBER(E2550),E2550,""),IF(I2550="Keep current",IF(ISNUMBER(E2550),E2550,""),IF(AH2550&lt;&gt;"Yes","",IF(I2550="Approve proposed",F2550,IF(AND(I2550="Use my price",AND(ISNUMBER(J2550),J2550&gt;0)),J2550,""))))))</f>
        <v/>
      </c>
      <c r="M2550" t="str" s="7">
        <f>IF(AND(AG2550="Yes",OR(I2550="Approve proposed",I2550="Use my price")),"CHECK: protected price kept current",IF(OR(I2550="Unreviewed",I2550=""),"Pending review",IF(I2550="Hold","On hold",IF(I2550="Keep current",IF(ISNUMBER(E2550),"Kept current","CHECK: no confirmed current price"),IF(AH2550&lt;&gt;"Yes","CHECK: source needs review",IF(AND(I2550="Use my price",NOT(AND(ISNUMBER(J2550),J2550&gt;0))),"CHECK: enter a price above zero",IF(NOT(OR(I2550="Approve proposed",I2550="Use my price")),"CHECK: choose a listed decision",IF(OR(NOT(ISNUMBER(L2550)),L2550&lt;=0,NOT(ISNUMBER(Y2550)),Y2550&lt;=0,X2550&gt;=1),"CHECK: price or base unavailable",IF(L2550/(Y2550*(1-X2550))-1&lt;0,"CHECK: price below local base","Ready")))))))))</f>
        <v>Pending review</v>
      </c>
      <c r="N2550" s="18">
        <v>1.4</v>
      </c>
      <c r="O2550" s="19">
        <v>0.4</v>
      </c>
      <c r="P2550" s="14">
        <v>0.51</v>
      </c>
      <c r="Q2550" s="20" t="str">
        <f>IF(AND(ISNUMBER(L2550),ISNUMBER(Y2550),Y2550&gt;0,X2550&lt;1),ROUND(L2550/(Y2550*(1-X2550))-1,4),"")</f>
        <v/>
      </c>
      <c r="R2550" s="12">
        <v>1283.8</v>
      </c>
      <c r="S2550" s="13">
        <f>IF(AND(ISNUMBER(E2550),E2550&gt;0,ISNUMBER(F2550)),R2550*(F2550/E2550-1)*(1-'Start Here'!$B$16),0)</f>
        <v>97.84390000000019</v>
      </c>
      <c r="T2550" s="17">
        <f>IF(AND(M2550="Ready",OR(I2550="Approve proposed",AND(I2550="Use my price",AND(ISNUMBER(J2550),J2550&gt;0))),ISNUMBER(L2550),E2550&gt;0),R2550*(L2550/E2550-1)*(1-'Start Here'!$B$16),0)</f>
        <v>0</v>
      </c>
      <c r="U2550" t="str" s="6">
        <v>Currently hidden; do not activate automatically</v>
      </c>
      <c r="V2550" t="str" s="21">
        <v>No</v>
      </c>
      <c r="W2550" t="str" s="21">
        <v>No</v>
      </c>
      <c r="X2550" s="22">
        <v>0</v>
      </c>
      <c r="Y2550" s="18">
        <v>1</v>
      </c>
      <c r="AB2550" t="str" s="6">
        <v>2026-10-01 10:41:27 UTC</v>
      </c>
      <c r="AC2550" t="str" s="6">
        <v>Local Line cache</v>
      </c>
      <c r="AD2550" s="23">
        <v>805781</v>
      </c>
      <c r="AE2550" s="23">
        <v>526837</v>
      </c>
      <c r="AF2550" t="str" s="23">
        <v>805781:526837:herdShare</v>
      </c>
      <c r="AG2550" t="str" s="23">
        <v>No</v>
      </c>
      <c r="AH2550" t="str" s="23">
        <v>Yes</v>
      </c>
      <c r="AI2550" s="18">
        <v>917</v>
      </c>
    </row>
    <row r="2551" ht="32" customHeight="1">
      <c r="A2551" t="str" s="7">
        <v>Organically Grown Company</v>
      </c>
      <c r="B2551" t="str" s="7">
        <v>Red D'Anjou Pears</v>
      </c>
      <c r="C2551" t="str" s="7">
        <v>each</v>
      </c>
      <c r="D2551" t="str" s="7">
        <v>CSA Members</v>
      </c>
      <c r="E2551" s="12">
        <v>1.4</v>
      </c>
      <c r="F2551" s="13">
        <v>1.51</v>
      </c>
      <c r="G2551" s="13">
        <f>IF(AND(ISNUMBER(E2551),ISNUMBER(F2551)),F2551-E2551,"")</f>
        <v>0.11</v>
      </c>
      <c r="H2551" s="14">
        <f>IF(AND(ISNUMBER(E2551),E2551&gt;0,ISNUMBER(F2551)),F2551/E2551-1,"")</f>
        <v>0.07857142857142874</v>
      </c>
      <c r="I2551" t="str" s="15">
        <v>Unreviewed</v>
      </c>
      <c r="J2551" s="16"/>
      <c r="K2551" t="str" s="15">
        <v/>
      </c>
      <c r="L2551" s="17" t="str">
        <f>IF(AC2551="Local catalog","",IF(AG2551="Yes",IF(ISNUMBER(E2551),E2551,""),IF(I2551="Keep current",IF(ISNUMBER(E2551),E2551,""),IF(AH2551&lt;&gt;"Yes","",IF(I2551="Approve proposed",F2551,IF(AND(I2551="Use my price",AND(ISNUMBER(J2551),J2551&gt;0)),J2551,""))))))</f>
        <v/>
      </c>
      <c r="M2551" t="str" s="7">
        <f>IF(AND(AG2551="Yes",OR(I2551="Approve proposed",I2551="Use my price")),"CHECK: protected price kept current",IF(OR(I2551="Unreviewed",I2551=""),"Pending review",IF(I2551="Hold","On hold",IF(I2551="Keep current",IF(ISNUMBER(E2551),"Kept current","CHECK: no confirmed current price"),IF(AH2551&lt;&gt;"Yes","CHECK: source needs review",IF(AND(I2551="Use my price",NOT(AND(ISNUMBER(J2551),J2551&gt;0))),"CHECK: enter a price above zero",IF(NOT(OR(I2551="Approve proposed",I2551="Use my price")),"CHECK: choose a listed decision",IF(OR(NOT(ISNUMBER(L2551)),L2551&lt;=0,NOT(ISNUMBER(Y2551)),Y2551&lt;=0,X2551&gt;=1),"CHECK: price or base unavailable",IF(L2551/(Y2551*(1-X2551))-1&lt;0,"CHECK: price below local base","Ready")))))))))</f>
        <v>Pending review</v>
      </c>
      <c r="N2551" s="18">
        <v>1.4</v>
      </c>
      <c r="O2551" s="19">
        <v>0.4</v>
      </c>
      <c r="P2551" s="14">
        <v>0.51</v>
      </c>
      <c r="Q2551" s="20" t="str">
        <f>IF(AND(ISNUMBER(L2551),ISNUMBER(Y2551),Y2551&gt;0,X2551&lt;1),ROUND(L2551/(Y2551*(1-X2551))-1,4),"")</f>
        <v/>
      </c>
      <c r="R2551" s="12">
        <v>131.6</v>
      </c>
      <c r="S2551" s="13">
        <f>IF(AND(ISNUMBER(E2551),E2551&gt;0,ISNUMBER(F2551)),R2551*(F2551/E2551-1)*(1-'Start Here'!$B$16),0)</f>
        <v>10.029800000000021</v>
      </c>
      <c r="T2551" s="17">
        <f>IF(AND(M2551="Ready",OR(I2551="Approve proposed",AND(I2551="Use my price",AND(ISNUMBER(J2551),J2551&gt;0))),ISNUMBER(L2551),E2551&gt;0),R2551*(L2551/E2551-1)*(1-'Start Here'!$B$16),0)</f>
        <v>0</v>
      </c>
      <c r="U2551" t="str" s="6">
        <v>Currently hidden; do not activate automatically</v>
      </c>
      <c r="V2551" t="str" s="21">
        <v>No</v>
      </c>
      <c r="W2551" t="str" s="21">
        <v>No</v>
      </c>
      <c r="X2551" s="22">
        <v>0</v>
      </c>
      <c r="Y2551" s="18">
        <v>1</v>
      </c>
      <c r="AB2551" t="str" s="6">
        <v>2026-10-01 10:41:27 UTC</v>
      </c>
      <c r="AC2551" t="str" s="6">
        <v>Local Line cache</v>
      </c>
      <c r="AD2551" s="23">
        <v>805781</v>
      </c>
      <c r="AE2551" s="23">
        <v>526837</v>
      </c>
      <c r="AF2551" t="str" s="23">
        <v>805781:526837:member</v>
      </c>
      <c r="AG2551" t="str" s="23">
        <v>No</v>
      </c>
      <c r="AH2551" t="str" s="23">
        <v>Yes</v>
      </c>
      <c r="AI2551" s="18">
        <v>94</v>
      </c>
    </row>
    <row r="2552" ht="32" customHeight="1">
      <c r="A2552" t="str" s="7">
        <v>Organically Grown Company</v>
      </c>
      <c r="B2552" t="str" s="7">
        <v>Red D'Anjou Pears</v>
      </c>
      <c r="C2552" t="str" s="7">
        <v>each</v>
      </c>
      <c r="D2552" t="str" s="7">
        <v>Guest Basket</v>
      </c>
      <c r="E2552" s="12">
        <v>1.4</v>
      </c>
      <c r="F2552" s="13">
        <v>1.51</v>
      </c>
      <c r="G2552" s="13">
        <f>IF(AND(ISNUMBER(E2552),ISNUMBER(F2552)),F2552-E2552,"")</f>
        <v>0.11</v>
      </c>
      <c r="H2552" s="14">
        <f>IF(AND(ISNUMBER(E2552),E2552&gt;0,ISNUMBER(F2552)),F2552/E2552-1,"")</f>
        <v>0.07857142857142874</v>
      </c>
      <c r="I2552" t="str" s="15">
        <v>Unreviewed</v>
      </c>
      <c r="J2552" s="16"/>
      <c r="K2552" t="str" s="15">
        <v/>
      </c>
      <c r="L2552" s="17" t="str">
        <f>IF(AC2552="Local catalog","",IF(AG2552="Yes",IF(ISNUMBER(E2552),E2552,""),IF(I2552="Keep current",IF(ISNUMBER(E2552),E2552,""),IF(AH2552&lt;&gt;"Yes","",IF(I2552="Approve proposed",F2552,IF(AND(I2552="Use my price",AND(ISNUMBER(J2552),J2552&gt;0)),J2552,""))))))</f>
        <v/>
      </c>
      <c r="M2552" t="str" s="7">
        <f>IF(AND(AG2552="Yes",OR(I2552="Approve proposed",I2552="Use my price")),"CHECK: protected price kept current",IF(OR(I2552="Unreviewed",I2552=""),"Pending review",IF(I2552="Hold","On hold",IF(I2552="Keep current",IF(ISNUMBER(E2552),"Kept current","CHECK: no confirmed current price"),IF(AH2552&lt;&gt;"Yes","CHECK: source needs review",IF(AND(I2552="Use my price",NOT(AND(ISNUMBER(J2552),J2552&gt;0))),"CHECK: enter a price above zero",IF(NOT(OR(I2552="Approve proposed",I2552="Use my price")),"CHECK: choose a listed decision",IF(OR(NOT(ISNUMBER(L2552)),L2552&lt;=0,NOT(ISNUMBER(Y2552)),Y2552&lt;=0,X2552&gt;=1),"CHECK: price or base unavailable",IF(L2552/(Y2552*(1-X2552))-1&lt;0,"CHECK: price below local base","Ready")))))))))</f>
        <v>Pending review</v>
      </c>
      <c r="N2552" s="18">
        <v>1.4</v>
      </c>
      <c r="O2552" s="19">
        <v>0.4</v>
      </c>
      <c r="P2552" s="14">
        <v>0.51</v>
      </c>
      <c r="Q2552" s="20" t="str">
        <f>IF(AND(ISNUMBER(L2552),ISNUMBER(Y2552),Y2552&gt;0,X2552&lt;1),ROUND(L2552/(Y2552*(1-X2552))-1,4),"")</f>
        <v/>
      </c>
      <c r="R2552" s="12">
        <v>66.45</v>
      </c>
      <c r="S2552" s="13">
        <f>IF(AND(ISNUMBER(E2552),E2552&gt;0,ISNUMBER(F2552)),R2552*(F2552/E2552-1)*(1-'Start Here'!$B$16),0)</f>
        <v>5.064439285714297</v>
      </c>
      <c r="T2552" s="17">
        <f>IF(AND(M2552="Ready",OR(I2552="Approve proposed",AND(I2552="Use my price",AND(ISNUMBER(J2552),J2552&gt;0))),ISNUMBER(L2552),E2552&gt;0),R2552*(L2552/E2552-1)*(1-'Start Here'!$B$16),0)</f>
        <v>0</v>
      </c>
      <c r="U2552" t="str" s="6">
        <v>Currently hidden; do not activate automatically</v>
      </c>
      <c r="V2552" t="str" s="21">
        <v>No</v>
      </c>
      <c r="W2552" t="str" s="21">
        <v>No</v>
      </c>
      <c r="X2552" s="22">
        <v>0</v>
      </c>
      <c r="Y2552" s="18">
        <v>1</v>
      </c>
      <c r="AB2552" t="str" s="6">
        <v>2026-10-01 10:41:27 UTC</v>
      </c>
      <c r="AC2552" t="str" s="6">
        <v>Local Line cache</v>
      </c>
      <c r="AD2552" s="23">
        <v>805781</v>
      </c>
      <c r="AE2552" s="23">
        <v>526837</v>
      </c>
      <c r="AF2552" t="str" s="23">
        <v>805781:526837:guest</v>
      </c>
      <c r="AG2552" t="str" s="23">
        <v>No</v>
      </c>
      <c r="AH2552" t="str" s="23">
        <v>Yes</v>
      </c>
      <c r="AI2552" s="18">
        <v>45</v>
      </c>
    </row>
    <row r="2553" ht="32" customHeight="1">
      <c r="A2553" t="str" s="7">
        <v>Organically Grown Company</v>
      </c>
      <c r="B2553" t="str" s="7">
        <v>Red D'Anjou Pears</v>
      </c>
      <c r="C2553" t="str" s="7">
        <v>each</v>
      </c>
      <c r="D2553" t="str" s="7">
        <v>SNAP</v>
      </c>
      <c r="E2553" s="12">
        <v>1.4</v>
      </c>
      <c r="F2553" s="13">
        <v>1.4</v>
      </c>
      <c r="G2553" s="13">
        <f>IF(AND(ISNUMBER(E2553),ISNUMBER(F2553)),F2553-E2553,"")</f>
        <v>0</v>
      </c>
      <c r="H2553" s="14">
        <f>IF(AND(ISNUMBER(E2553),E2553&gt;0,ISNUMBER(F2553)),F2553/E2553-1,"")</f>
        <v>0</v>
      </c>
      <c r="I2553" t="str" s="15">
        <v>Keep current</v>
      </c>
      <c r="J2553" s="16"/>
      <c r="K2553" t="str" s="15">
        <v/>
      </c>
      <c r="L2553" s="17">
        <f>IF(AC2553="Local catalog","",IF(AG2553="Yes",IF(ISNUMBER(E2553),E2553,""),IF(I2553="Keep current",IF(ISNUMBER(E2553),E2553,""),IF(AH2553&lt;&gt;"Yes","",IF(I2553="Approve proposed",F2553,IF(AND(I2553="Use my price",AND(ISNUMBER(J2553),J2553&gt;0)),J2553,""))))))</f>
        <v>1.4</v>
      </c>
      <c r="M2553" t="str" s="7">
        <f>IF(AND(AG2553="Yes",OR(I2553="Approve proposed",I2553="Use my price")),"CHECK: protected price kept current",IF(OR(I2553="Unreviewed",I2553=""),"Pending review",IF(I2553="Hold","On hold",IF(I2553="Keep current",IF(ISNUMBER(E2553),"Kept current","CHECK: no confirmed current price"),IF(AH2553&lt;&gt;"Yes","CHECK: source needs review",IF(AND(I2553="Use my price",NOT(AND(ISNUMBER(J2553),J2553&gt;0))),"CHECK: enter a price above zero",IF(NOT(OR(I2553="Approve proposed",I2553="Use my price")),"CHECK: choose a listed decision",IF(OR(NOT(ISNUMBER(L2553)),L2553&lt;=0,NOT(ISNUMBER(Y2553)),Y2553&lt;=0,X2553&gt;=1),"CHECK: price or base unavailable",IF(L2553/(Y2553*(1-X2553))-1&lt;0,"CHECK: price below local base","Ready")))))))))</f>
        <v>Kept current</v>
      </c>
      <c r="N2553" s="18">
        <v>1.4</v>
      </c>
      <c r="O2553" s="19">
        <v>0.4</v>
      </c>
      <c r="P2553" s="14">
        <v>0.4</v>
      </c>
      <c r="Q2553" s="20">
        <f>IF(AND(ISNUMBER(L2553),ISNUMBER(Y2553),Y2553&gt;0,X2553&lt;1),ROUND(L2553/(Y2553*(1-X2553))-1,4),"")</f>
        <v>0.4</v>
      </c>
      <c r="R2553" s="12">
        <v>0</v>
      </c>
      <c r="S2553" s="13">
        <f>IF(AND(ISNUMBER(E2553),E2553&gt;0,ISNUMBER(F2553)),R2553*(F2553/E2553-1)*(1-'Start Here'!$B$16),0)</f>
        <v>0</v>
      </c>
      <c r="T2553" s="17">
        <f>IF(AND(M2553="Ready",OR(I2553="Approve proposed",AND(I2553="Use my price",AND(ISNUMBER(J2553),J2553&gt;0))),ISNUMBER(L2553),E2553&gt;0),R2553*(L2553/E2553-1)*(1-'Start Here'!$B$16),0)</f>
        <v>0</v>
      </c>
      <c r="U2553" t="str" s="6">
        <v>SNAP: preserve existing selling price; Currently hidden; do not activate automatically</v>
      </c>
      <c r="V2553" t="str" s="21">
        <v>No</v>
      </c>
      <c r="W2553" t="str" s="21">
        <v>No</v>
      </c>
      <c r="X2553" s="22">
        <v>0</v>
      </c>
      <c r="Y2553" s="18">
        <v>1</v>
      </c>
      <c r="AB2553" t="str" s="6">
        <v>2026-10-01 10:41:27 UTC</v>
      </c>
      <c r="AC2553" t="str" s="6">
        <v>Local Line cache</v>
      </c>
      <c r="AD2553" s="23">
        <v>805781</v>
      </c>
      <c r="AE2553" s="23">
        <v>526837</v>
      </c>
      <c r="AF2553" t="str" s="23">
        <v>805781:526837:snap</v>
      </c>
      <c r="AG2553" t="str" s="23">
        <v>Yes</v>
      </c>
      <c r="AH2553" t="str" s="23">
        <v>Yes</v>
      </c>
      <c r="AI2553" s="18">
        <v>0</v>
      </c>
    </row>
    <row r="2554" ht="32" customHeight="1">
      <c r="A2554" t="str" s="7">
        <v>Organically Grown Company</v>
      </c>
      <c r="B2554" t="str" s="7">
        <v>Red Mustard Mizuna</v>
      </c>
      <c r="C2554" t="str" s="7">
        <v>ea</v>
      </c>
      <c r="D2554" t="str" s="7">
        <v>Herd Share Members</v>
      </c>
      <c r="E2554" s="12">
        <v>3.22</v>
      </c>
      <c r="F2554" s="13">
        <v>3.48</v>
      </c>
      <c r="G2554" s="13">
        <f>IF(AND(ISNUMBER(E2554),ISNUMBER(F2554)),F2554-E2554,"")</f>
        <v>0.26</v>
      </c>
      <c r="H2554" s="14">
        <f>IF(AND(ISNUMBER(E2554),E2554&gt;0,ISNUMBER(F2554)),F2554/E2554-1,"")</f>
        <v>0.08074534161490665</v>
      </c>
      <c r="I2554" t="str" s="15">
        <v>Unreviewed</v>
      </c>
      <c r="J2554" s="16"/>
      <c r="K2554" t="str" s="15">
        <v/>
      </c>
      <c r="L2554" s="17" t="str">
        <f>IF(AC2554="Local catalog","",IF(AG2554="Yes",IF(ISNUMBER(E2554),E2554,""),IF(I2554="Keep current",IF(ISNUMBER(E2554),E2554,""),IF(AH2554&lt;&gt;"Yes","",IF(I2554="Approve proposed",F2554,IF(AND(I2554="Use my price",AND(ISNUMBER(J2554),J2554&gt;0)),J2554,""))))))</f>
        <v/>
      </c>
      <c r="M2554" t="str" s="7">
        <f>IF(AND(AG2554="Yes",OR(I2554="Approve proposed",I2554="Use my price")),"CHECK: protected price kept current",IF(OR(I2554="Unreviewed",I2554=""),"Pending review",IF(I2554="Hold","On hold",IF(I2554="Keep current",IF(ISNUMBER(E2554),"Kept current","CHECK: no confirmed current price"),IF(AH2554&lt;&gt;"Yes","CHECK: source needs review",IF(AND(I2554="Use my price",NOT(AND(ISNUMBER(J2554),J2554&gt;0))),"CHECK: enter a price above zero",IF(NOT(OR(I2554="Approve proposed",I2554="Use my price")),"CHECK: choose a listed decision",IF(OR(NOT(ISNUMBER(L2554)),L2554&lt;=0,NOT(ISNUMBER(Y2554)),Y2554&lt;=0,X2554&gt;=1),"CHECK: price or base unavailable",IF(L2554/(Y2554*(1-X2554))-1&lt;0,"CHECK: price below local base","Ready")))))))))</f>
        <v>Pending review</v>
      </c>
      <c r="N2554" s="18">
        <v>3.22</v>
      </c>
      <c r="O2554" s="19">
        <v>0.4</v>
      </c>
      <c r="P2554" s="14">
        <v>0.513</v>
      </c>
      <c r="Q2554" s="20" t="str">
        <f>IF(AND(ISNUMBER(L2554),ISNUMBER(Y2554),Y2554&gt;0,X2554&lt;1),ROUND(L2554/(Y2554*(1-X2554))-1,4),"")</f>
        <v/>
      </c>
      <c r="R2554" s="12">
        <v>16.1</v>
      </c>
      <c r="S2554" s="13">
        <f>IF(AND(ISNUMBER(E2554),E2554&gt;0,ISNUMBER(F2554)),R2554*(F2554/E2554-1)*(1-'Start Here'!$B$16),0)</f>
        <v>1.2609999999999972</v>
      </c>
      <c r="T2554" s="17">
        <f>IF(AND(M2554="Ready",OR(I2554="Approve proposed",AND(I2554="Use my price",AND(ISNUMBER(J2554),J2554&gt;0))),ISNUMBER(L2554),E2554&gt;0),R2554*(L2554/E2554-1)*(1-'Start Here'!$B$16),0)</f>
        <v>0</v>
      </c>
      <c r="U2554" t="str" s="6">
        <v>Currently hidden; do not activate automatically</v>
      </c>
      <c r="V2554" t="str" s="21">
        <v>No</v>
      </c>
      <c r="W2554" t="str" s="21">
        <v>No</v>
      </c>
      <c r="X2554" s="22">
        <v>0</v>
      </c>
      <c r="Y2554" s="18">
        <v>2.3</v>
      </c>
      <c r="AB2554" t="str" s="6">
        <v>2026-10-01 10:41:27 UTC</v>
      </c>
      <c r="AC2554" t="str" s="6">
        <v>Local Line cache</v>
      </c>
      <c r="AD2554" s="23">
        <v>1058758</v>
      </c>
      <c r="AE2554" s="23">
        <v>865050</v>
      </c>
      <c r="AF2554" t="str" s="23">
        <v>1058758:865050:herdShare</v>
      </c>
      <c r="AG2554" t="str" s="23">
        <v>No</v>
      </c>
      <c r="AH2554" t="str" s="23">
        <v>Yes</v>
      </c>
      <c r="AI2554" s="18">
        <v>11.5</v>
      </c>
    </row>
    <row r="2555" ht="32" customHeight="1">
      <c r="A2555" t="str" s="7">
        <v>Organically Grown Company</v>
      </c>
      <c r="B2555" t="str" s="7">
        <v>Red Mustard Mizuna</v>
      </c>
      <c r="C2555" t="str" s="7">
        <v>ea</v>
      </c>
      <c r="D2555" t="str" s="7">
        <v>CSA Members</v>
      </c>
      <c r="E2555" s="12">
        <v>3.22</v>
      </c>
      <c r="F2555" s="13">
        <v>3.48</v>
      </c>
      <c r="G2555" s="13">
        <f>IF(AND(ISNUMBER(E2555),ISNUMBER(F2555)),F2555-E2555,"")</f>
        <v>0.26</v>
      </c>
      <c r="H2555" s="14">
        <f>IF(AND(ISNUMBER(E2555),E2555&gt;0,ISNUMBER(F2555)),F2555/E2555-1,"")</f>
        <v>0.08074534161490665</v>
      </c>
      <c r="I2555" t="str" s="15">
        <v>Unreviewed</v>
      </c>
      <c r="J2555" s="16"/>
      <c r="K2555" t="str" s="15">
        <v/>
      </c>
      <c r="L2555" s="17" t="str">
        <f>IF(AC2555="Local catalog","",IF(AG2555="Yes",IF(ISNUMBER(E2555),E2555,""),IF(I2555="Keep current",IF(ISNUMBER(E2555),E2555,""),IF(AH2555&lt;&gt;"Yes","",IF(I2555="Approve proposed",F2555,IF(AND(I2555="Use my price",AND(ISNUMBER(J2555),J2555&gt;0)),J2555,""))))))</f>
        <v/>
      </c>
      <c r="M2555" t="str" s="7">
        <f>IF(AND(AG2555="Yes",OR(I2555="Approve proposed",I2555="Use my price")),"CHECK: protected price kept current",IF(OR(I2555="Unreviewed",I2555=""),"Pending review",IF(I2555="Hold","On hold",IF(I2555="Keep current",IF(ISNUMBER(E2555),"Kept current","CHECK: no confirmed current price"),IF(AH2555&lt;&gt;"Yes","CHECK: source needs review",IF(AND(I2555="Use my price",NOT(AND(ISNUMBER(J2555),J2555&gt;0))),"CHECK: enter a price above zero",IF(NOT(OR(I2555="Approve proposed",I2555="Use my price")),"CHECK: choose a listed decision",IF(OR(NOT(ISNUMBER(L2555)),L2555&lt;=0,NOT(ISNUMBER(Y2555)),Y2555&lt;=0,X2555&gt;=1),"CHECK: price or base unavailable",IF(L2555/(Y2555*(1-X2555))-1&lt;0,"CHECK: price below local base","Ready")))))))))</f>
        <v>Pending review</v>
      </c>
      <c r="N2555" s="18">
        <v>3.22</v>
      </c>
      <c r="O2555" s="19">
        <v>0.4</v>
      </c>
      <c r="P2555" s="14">
        <v>0.513</v>
      </c>
      <c r="Q2555" s="20" t="str">
        <f>IF(AND(ISNUMBER(L2555),ISNUMBER(Y2555),Y2555&gt;0,X2555&lt;1),ROUND(L2555/(Y2555*(1-X2555))-1,4),"")</f>
        <v/>
      </c>
      <c r="R2555" s="12">
        <v>6.44</v>
      </c>
      <c r="S2555" s="13">
        <f>IF(AND(ISNUMBER(E2555),E2555&gt;0,ISNUMBER(F2555)),R2555*(F2555/E2555-1)*(1-'Start Here'!$B$16),0)</f>
        <v>0.504399999999999</v>
      </c>
      <c r="T2555" s="17">
        <f>IF(AND(M2555="Ready",OR(I2555="Approve proposed",AND(I2555="Use my price",AND(ISNUMBER(J2555),J2555&gt;0))),ISNUMBER(L2555),E2555&gt;0),R2555*(L2555/E2555-1)*(1-'Start Here'!$B$16),0)</f>
        <v>0</v>
      </c>
      <c r="U2555" t="str" s="6">
        <v>Currently hidden; do not activate automatically</v>
      </c>
      <c r="V2555" t="str" s="21">
        <v>No</v>
      </c>
      <c r="W2555" t="str" s="21">
        <v>No</v>
      </c>
      <c r="X2555" s="22">
        <v>0</v>
      </c>
      <c r="Y2555" s="18">
        <v>2.3</v>
      </c>
      <c r="AB2555" t="str" s="6">
        <v>2026-10-01 10:41:27 UTC</v>
      </c>
      <c r="AC2555" t="str" s="6">
        <v>Local Line cache</v>
      </c>
      <c r="AD2555" s="23">
        <v>1058758</v>
      </c>
      <c r="AE2555" s="23">
        <v>865050</v>
      </c>
      <c r="AF2555" t="str" s="23">
        <v>1058758:865050:member</v>
      </c>
      <c r="AG2555" t="str" s="23">
        <v>No</v>
      </c>
      <c r="AH2555" t="str" s="23">
        <v>Yes</v>
      </c>
      <c r="AI2555" s="18">
        <v>4.6</v>
      </c>
    </row>
    <row r="2556" ht="32" customHeight="1">
      <c r="A2556" t="str" s="7">
        <v>Organically Grown Company</v>
      </c>
      <c r="B2556" t="str" s="7">
        <v>Red Mustard Mizuna</v>
      </c>
      <c r="C2556" t="str" s="7">
        <v>ea</v>
      </c>
      <c r="D2556" t="str" s="7">
        <v>Guest Basket</v>
      </c>
      <c r="E2556" s="12">
        <v>3.22</v>
      </c>
      <c r="F2556" s="13">
        <v>3.48</v>
      </c>
      <c r="G2556" s="13">
        <f>IF(AND(ISNUMBER(E2556),ISNUMBER(F2556)),F2556-E2556,"")</f>
        <v>0.26</v>
      </c>
      <c r="H2556" s="14">
        <f>IF(AND(ISNUMBER(E2556),E2556&gt;0,ISNUMBER(F2556)),F2556/E2556-1,"")</f>
        <v>0.08074534161490665</v>
      </c>
      <c r="I2556" t="str" s="15">
        <v>Unreviewed</v>
      </c>
      <c r="J2556" s="16"/>
      <c r="K2556" t="str" s="15">
        <v/>
      </c>
      <c r="L2556" s="17" t="str">
        <f>IF(AC2556="Local catalog","",IF(AG2556="Yes",IF(ISNUMBER(E2556),E2556,""),IF(I2556="Keep current",IF(ISNUMBER(E2556),E2556,""),IF(AH2556&lt;&gt;"Yes","",IF(I2556="Approve proposed",F2556,IF(AND(I2556="Use my price",AND(ISNUMBER(J2556),J2556&gt;0)),J2556,""))))))</f>
        <v/>
      </c>
      <c r="M2556" t="str" s="7">
        <f>IF(AND(AG2556="Yes",OR(I2556="Approve proposed",I2556="Use my price")),"CHECK: protected price kept current",IF(OR(I2556="Unreviewed",I2556=""),"Pending review",IF(I2556="Hold","On hold",IF(I2556="Keep current",IF(ISNUMBER(E2556),"Kept current","CHECK: no confirmed current price"),IF(AH2556&lt;&gt;"Yes","CHECK: source needs review",IF(AND(I2556="Use my price",NOT(AND(ISNUMBER(J2556),J2556&gt;0))),"CHECK: enter a price above zero",IF(NOT(OR(I2556="Approve proposed",I2556="Use my price")),"CHECK: choose a listed decision",IF(OR(NOT(ISNUMBER(L2556)),L2556&lt;=0,NOT(ISNUMBER(Y2556)),Y2556&lt;=0,X2556&gt;=1),"CHECK: price or base unavailable",IF(L2556/(Y2556*(1-X2556))-1&lt;0,"CHECK: price below local base","Ready")))))))))</f>
        <v>Pending review</v>
      </c>
      <c r="N2556" s="18">
        <v>3.22</v>
      </c>
      <c r="O2556" s="19">
        <v>0.4</v>
      </c>
      <c r="P2556" s="14">
        <v>0.513</v>
      </c>
      <c r="Q2556" s="20" t="str">
        <f>IF(AND(ISNUMBER(L2556),ISNUMBER(Y2556),Y2556&gt;0,X2556&lt;1),ROUND(L2556/(Y2556*(1-X2556))-1,4),"")</f>
        <v/>
      </c>
      <c r="R2556" s="12">
        <v>3.56</v>
      </c>
      <c r="S2556" s="13">
        <f>IF(AND(ISNUMBER(E2556),E2556&gt;0,ISNUMBER(F2556)),R2556*(F2556/E2556-1)*(1-'Start Here'!$B$16),0)</f>
        <v>0.27882981366459564</v>
      </c>
      <c r="T2556" s="17">
        <f>IF(AND(M2556="Ready",OR(I2556="Approve proposed",AND(I2556="Use my price",AND(ISNUMBER(J2556),J2556&gt;0))),ISNUMBER(L2556),E2556&gt;0),R2556*(L2556/E2556-1)*(1-'Start Here'!$B$16),0)</f>
        <v>0</v>
      </c>
      <c r="U2556" t="str" s="6">
        <v>Currently hidden; do not activate automatically</v>
      </c>
      <c r="V2556" t="str" s="21">
        <v>No</v>
      </c>
      <c r="W2556" t="str" s="21">
        <v>No</v>
      </c>
      <c r="X2556" s="22">
        <v>0</v>
      </c>
      <c r="Y2556" s="18">
        <v>2.3</v>
      </c>
      <c r="AB2556" t="str" s="6">
        <v>2026-10-01 10:41:27 UTC</v>
      </c>
      <c r="AC2556" t="str" s="6">
        <v>Local Line cache</v>
      </c>
      <c r="AD2556" s="23">
        <v>1058758</v>
      </c>
      <c r="AE2556" s="23">
        <v>865050</v>
      </c>
      <c r="AF2556" t="str" s="23">
        <v>1058758:865050:guest</v>
      </c>
      <c r="AG2556" t="str" s="23">
        <v>No</v>
      </c>
      <c r="AH2556" t="str" s="23">
        <v>Yes</v>
      </c>
      <c r="AI2556" s="18">
        <v>2.3</v>
      </c>
    </row>
    <row r="2557" ht="32" customHeight="1">
      <c r="A2557" t="str" s="7">
        <v>Organically Grown Company</v>
      </c>
      <c r="B2557" t="str" s="7">
        <v>Red Mustard Mizuna</v>
      </c>
      <c r="C2557" t="str" s="7">
        <v>ea</v>
      </c>
      <c r="D2557" t="str" s="7">
        <v>SNAP</v>
      </c>
      <c r="E2557" s="12">
        <v>3.22</v>
      </c>
      <c r="F2557" s="13">
        <v>3.22</v>
      </c>
      <c r="G2557" s="13">
        <f>IF(AND(ISNUMBER(E2557),ISNUMBER(F2557)),F2557-E2557,"")</f>
        <v>0</v>
      </c>
      <c r="H2557" s="14">
        <f>IF(AND(ISNUMBER(E2557),E2557&gt;0,ISNUMBER(F2557)),F2557/E2557-1,"")</f>
        <v>0</v>
      </c>
      <c r="I2557" t="str" s="15">
        <v>Keep current</v>
      </c>
      <c r="J2557" s="16"/>
      <c r="K2557" t="str" s="15">
        <v/>
      </c>
      <c r="L2557" s="17">
        <f>IF(AC2557="Local catalog","",IF(AG2557="Yes",IF(ISNUMBER(E2557),E2557,""),IF(I2557="Keep current",IF(ISNUMBER(E2557),E2557,""),IF(AH2557&lt;&gt;"Yes","",IF(I2557="Approve proposed",F2557,IF(AND(I2557="Use my price",AND(ISNUMBER(J2557),J2557&gt;0)),J2557,""))))))</f>
        <v>3.22</v>
      </c>
      <c r="M2557" t="str" s="7">
        <f>IF(AND(AG2557="Yes",OR(I2557="Approve proposed",I2557="Use my price")),"CHECK: protected price kept current",IF(OR(I2557="Unreviewed",I2557=""),"Pending review",IF(I2557="Hold","On hold",IF(I2557="Keep current",IF(ISNUMBER(E2557),"Kept current","CHECK: no confirmed current price"),IF(AH2557&lt;&gt;"Yes","CHECK: source needs review",IF(AND(I2557="Use my price",NOT(AND(ISNUMBER(J2557),J2557&gt;0))),"CHECK: enter a price above zero",IF(NOT(OR(I2557="Approve proposed",I2557="Use my price")),"CHECK: choose a listed decision",IF(OR(NOT(ISNUMBER(L2557)),L2557&lt;=0,NOT(ISNUMBER(Y2557)),Y2557&lt;=0,X2557&gt;=1),"CHECK: price or base unavailable",IF(L2557/(Y2557*(1-X2557))-1&lt;0,"CHECK: price below local base","Ready")))))))))</f>
        <v>Kept current</v>
      </c>
      <c r="N2557" s="18">
        <v>3.22</v>
      </c>
      <c r="O2557" s="19">
        <v>0.4</v>
      </c>
      <c r="P2557" s="14">
        <v>0.4</v>
      </c>
      <c r="Q2557" s="20">
        <f>IF(AND(ISNUMBER(L2557),ISNUMBER(Y2557),Y2557&gt;0,X2557&lt;1),ROUND(L2557/(Y2557*(1-X2557))-1,4),"")</f>
        <v>0.4</v>
      </c>
      <c r="R2557" s="12">
        <v>0</v>
      </c>
      <c r="S2557" s="13">
        <f>IF(AND(ISNUMBER(E2557),E2557&gt;0,ISNUMBER(F2557)),R2557*(F2557/E2557-1)*(1-'Start Here'!$B$16),0)</f>
        <v>0</v>
      </c>
      <c r="T2557" s="17">
        <f>IF(AND(M2557="Ready",OR(I2557="Approve proposed",AND(I2557="Use my price",AND(ISNUMBER(J2557),J2557&gt;0))),ISNUMBER(L2557),E2557&gt;0),R2557*(L2557/E2557-1)*(1-'Start Here'!$B$16),0)</f>
        <v>0</v>
      </c>
      <c r="U2557" t="str" s="6">
        <v>SNAP: preserve existing selling price; Currently hidden; do not activate automatically</v>
      </c>
      <c r="V2557" t="str" s="21">
        <v>No</v>
      </c>
      <c r="W2557" t="str" s="21">
        <v>No</v>
      </c>
      <c r="X2557" s="22">
        <v>0</v>
      </c>
      <c r="Y2557" s="18">
        <v>2.3</v>
      </c>
      <c r="AB2557" t="str" s="6">
        <v>2026-10-01 10:41:27 UTC</v>
      </c>
      <c r="AC2557" t="str" s="6">
        <v>Local Line cache</v>
      </c>
      <c r="AD2557" s="23">
        <v>1058758</v>
      </c>
      <c r="AE2557" s="23">
        <v>865050</v>
      </c>
      <c r="AF2557" t="str" s="23">
        <v>1058758:865050:snap</v>
      </c>
      <c r="AG2557" t="str" s="23">
        <v>Yes</v>
      </c>
      <c r="AH2557" t="str" s="23">
        <v>Yes</v>
      </c>
      <c r="AI2557" s="18">
        <v>0</v>
      </c>
    </row>
    <row r="2558" ht="32" customHeight="1">
      <c r="A2558" t="str" s="7">
        <v>Organically Grown Company</v>
      </c>
      <c r="B2558" t="str" s="7">
        <v>Red Potatoes (Idaho)</v>
      </c>
      <c r="C2558" t="str" s="7">
        <v>1 lb</v>
      </c>
      <c r="D2558" t="str" s="7">
        <v>Herd Share Members</v>
      </c>
      <c r="E2558" s="12">
        <v>1.4</v>
      </c>
      <c r="F2558" s="13">
        <v>1.51</v>
      </c>
      <c r="G2558" s="13">
        <f>IF(AND(ISNUMBER(E2558),ISNUMBER(F2558)),F2558-E2558,"")</f>
        <v>0.11</v>
      </c>
      <c r="H2558" s="14">
        <f>IF(AND(ISNUMBER(E2558),E2558&gt;0,ISNUMBER(F2558)),F2558/E2558-1,"")</f>
        <v>0.07857142857142874</v>
      </c>
      <c r="I2558" t="str" s="15">
        <v>Unreviewed</v>
      </c>
      <c r="J2558" s="16"/>
      <c r="K2558" t="str" s="15">
        <v/>
      </c>
      <c r="L2558" s="17" t="str">
        <f>IF(AC2558="Local catalog","",IF(AG2558="Yes",IF(ISNUMBER(E2558),E2558,""),IF(I2558="Keep current",IF(ISNUMBER(E2558),E2558,""),IF(AH2558&lt;&gt;"Yes","",IF(I2558="Approve proposed",F2558,IF(AND(I2558="Use my price",AND(ISNUMBER(J2558),J2558&gt;0)),J2558,""))))))</f>
        <v/>
      </c>
      <c r="M2558" t="str" s="7">
        <f>IF(AND(AG2558="Yes",OR(I2558="Approve proposed",I2558="Use my price")),"CHECK: protected price kept current",IF(OR(I2558="Unreviewed",I2558=""),"Pending review",IF(I2558="Hold","On hold",IF(I2558="Keep current",IF(ISNUMBER(E2558),"Kept current","CHECK: no confirmed current price"),IF(AH2558&lt;&gt;"Yes","CHECK: source needs review",IF(AND(I2558="Use my price",NOT(AND(ISNUMBER(J2558),J2558&gt;0))),"CHECK: enter a price above zero",IF(NOT(OR(I2558="Approve proposed",I2558="Use my price")),"CHECK: choose a listed decision",IF(OR(NOT(ISNUMBER(L2558)),L2558&lt;=0,NOT(ISNUMBER(Y2558)),Y2558&lt;=0,X2558&gt;=1),"CHECK: price or base unavailable",IF(L2558/(Y2558*(1-X2558))-1&lt;0,"CHECK: price below local base","Ready")))))))))</f>
        <v>Pending review</v>
      </c>
      <c r="N2558" s="18">
        <v>1.4</v>
      </c>
      <c r="O2558" s="19">
        <v>0.4</v>
      </c>
      <c r="P2558" s="14">
        <v>0.51</v>
      </c>
      <c r="Q2558" s="20" t="str">
        <f>IF(AND(ISNUMBER(L2558),ISNUMBER(Y2558),Y2558&gt;0,X2558&lt;1),ROUND(L2558/(Y2558*(1-X2558))-1,4),"")</f>
        <v/>
      </c>
      <c r="R2558" s="12">
        <v>1078</v>
      </c>
      <c r="S2558" s="13">
        <f>IF(AND(ISNUMBER(E2558),E2558&gt;0,ISNUMBER(F2558)),R2558*(F2558/E2558-1)*(1-'Start Here'!$B$16),0)</f>
        <v>82.15900000000016</v>
      </c>
      <c r="T2558" s="17">
        <f>IF(AND(M2558="Ready",OR(I2558="Approve proposed",AND(I2558="Use my price",AND(ISNUMBER(J2558),J2558&gt;0))),ISNUMBER(L2558),E2558&gt;0),R2558*(L2558/E2558-1)*(1-'Start Here'!$B$16),0)</f>
        <v>0</v>
      </c>
      <c r="U2558" t="str" s="6">
        <v>Currently hidden; do not activate automatically</v>
      </c>
      <c r="V2558" t="str" s="21">
        <v>No</v>
      </c>
      <c r="W2558" t="str" s="21">
        <v>No</v>
      </c>
      <c r="X2558" s="22">
        <v>0</v>
      </c>
      <c r="Y2558" s="18">
        <v>1</v>
      </c>
      <c r="AB2558" t="str" s="6">
        <v>2026-10-01 10:41:27 UTC</v>
      </c>
      <c r="AC2558" t="str" s="6">
        <v>Local Line cache</v>
      </c>
      <c r="AD2558" s="23">
        <v>812626</v>
      </c>
      <c r="AE2558" s="23">
        <v>534494</v>
      </c>
      <c r="AF2558" t="str" s="23">
        <v>812626:534494:herdShare</v>
      </c>
      <c r="AG2558" t="str" s="23">
        <v>No</v>
      </c>
      <c r="AH2558" t="str" s="23">
        <v>Yes</v>
      </c>
      <c r="AI2558" s="18">
        <v>770</v>
      </c>
    </row>
    <row r="2559" ht="32" customHeight="1">
      <c r="A2559" t="str" s="7">
        <v>Organically Grown Company</v>
      </c>
      <c r="B2559" t="str" s="7">
        <v>Red Potatoes (Idaho)</v>
      </c>
      <c r="C2559" t="str" s="7">
        <v>1 lb</v>
      </c>
      <c r="D2559" t="str" s="7">
        <v>CSA Members</v>
      </c>
      <c r="E2559" s="12">
        <v>1.4</v>
      </c>
      <c r="F2559" s="13">
        <v>1.51</v>
      </c>
      <c r="G2559" s="13">
        <f>IF(AND(ISNUMBER(E2559),ISNUMBER(F2559)),F2559-E2559,"")</f>
        <v>0.11</v>
      </c>
      <c r="H2559" s="14">
        <f>IF(AND(ISNUMBER(E2559),E2559&gt;0,ISNUMBER(F2559)),F2559/E2559-1,"")</f>
        <v>0.07857142857142874</v>
      </c>
      <c r="I2559" t="str" s="15">
        <v>Unreviewed</v>
      </c>
      <c r="J2559" s="16"/>
      <c r="K2559" t="str" s="15">
        <v/>
      </c>
      <c r="L2559" s="17" t="str">
        <f>IF(AC2559="Local catalog","",IF(AG2559="Yes",IF(ISNUMBER(E2559),E2559,""),IF(I2559="Keep current",IF(ISNUMBER(E2559),E2559,""),IF(AH2559&lt;&gt;"Yes","",IF(I2559="Approve proposed",F2559,IF(AND(I2559="Use my price",AND(ISNUMBER(J2559),J2559&gt;0)),J2559,""))))))</f>
        <v/>
      </c>
      <c r="M2559" t="str" s="7">
        <f>IF(AND(AG2559="Yes",OR(I2559="Approve proposed",I2559="Use my price")),"CHECK: protected price kept current",IF(OR(I2559="Unreviewed",I2559=""),"Pending review",IF(I2559="Hold","On hold",IF(I2559="Keep current",IF(ISNUMBER(E2559),"Kept current","CHECK: no confirmed current price"),IF(AH2559&lt;&gt;"Yes","CHECK: source needs review",IF(AND(I2559="Use my price",NOT(AND(ISNUMBER(J2559),J2559&gt;0))),"CHECK: enter a price above zero",IF(NOT(OR(I2559="Approve proposed",I2559="Use my price")),"CHECK: choose a listed decision",IF(OR(NOT(ISNUMBER(L2559)),L2559&lt;=0,NOT(ISNUMBER(Y2559)),Y2559&lt;=0,X2559&gt;=1),"CHECK: price or base unavailable",IF(L2559/(Y2559*(1-X2559))-1&lt;0,"CHECK: price below local base","Ready")))))))))</f>
        <v>Pending review</v>
      </c>
      <c r="N2559" s="18">
        <v>1.4</v>
      </c>
      <c r="O2559" s="19">
        <v>0.4</v>
      </c>
      <c r="P2559" s="14">
        <v>0.51</v>
      </c>
      <c r="Q2559" s="20" t="str">
        <f>IF(AND(ISNUMBER(L2559),ISNUMBER(Y2559),Y2559&gt;0,X2559&lt;1),ROUND(L2559/(Y2559*(1-X2559))-1,4),"")</f>
        <v/>
      </c>
      <c r="R2559" s="12">
        <v>84</v>
      </c>
      <c r="S2559" s="13">
        <f>IF(AND(ISNUMBER(E2559),E2559&gt;0,ISNUMBER(F2559)),R2559*(F2559/E2559-1)*(1-'Start Here'!$B$16),0)</f>
        <v>6.4020000000000135</v>
      </c>
      <c r="T2559" s="17">
        <f>IF(AND(M2559="Ready",OR(I2559="Approve proposed",AND(I2559="Use my price",AND(ISNUMBER(J2559),J2559&gt;0))),ISNUMBER(L2559),E2559&gt;0),R2559*(L2559/E2559-1)*(1-'Start Here'!$B$16),0)</f>
        <v>0</v>
      </c>
      <c r="U2559" t="str" s="6">
        <v>Currently hidden; do not activate automatically</v>
      </c>
      <c r="V2559" t="str" s="21">
        <v>No</v>
      </c>
      <c r="W2559" t="str" s="21">
        <v>No</v>
      </c>
      <c r="X2559" s="22">
        <v>0</v>
      </c>
      <c r="Y2559" s="18">
        <v>1</v>
      </c>
      <c r="AB2559" t="str" s="6">
        <v>2026-10-01 10:41:27 UTC</v>
      </c>
      <c r="AC2559" t="str" s="6">
        <v>Local Line cache</v>
      </c>
      <c r="AD2559" s="23">
        <v>812626</v>
      </c>
      <c r="AE2559" s="23">
        <v>534494</v>
      </c>
      <c r="AF2559" t="str" s="23">
        <v>812626:534494:member</v>
      </c>
      <c r="AG2559" t="str" s="23">
        <v>No</v>
      </c>
      <c r="AH2559" t="str" s="23">
        <v>Yes</v>
      </c>
      <c r="AI2559" s="18">
        <v>60</v>
      </c>
    </row>
    <row r="2560" ht="32" customHeight="1">
      <c r="A2560" t="str" s="7">
        <v>Organically Grown Company</v>
      </c>
      <c r="B2560" t="str" s="7">
        <v>Red Potatoes (Idaho)</v>
      </c>
      <c r="C2560" t="str" s="7">
        <v>1 lb</v>
      </c>
      <c r="D2560" t="str" s="7">
        <v>Guest Basket</v>
      </c>
      <c r="E2560" s="12">
        <v>1.4</v>
      </c>
      <c r="F2560" s="13">
        <v>1.51</v>
      </c>
      <c r="G2560" s="13">
        <f>IF(AND(ISNUMBER(E2560),ISNUMBER(F2560)),F2560-E2560,"")</f>
        <v>0.11</v>
      </c>
      <c r="H2560" s="14">
        <f>IF(AND(ISNUMBER(E2560),E2560&gt;0,ISNUMBER(F2560)),F2560/E2560-1,"")</f>
        <v>0.07857142857142874</v>
      </c>
      <c r="I2560" t="str" s="15">
        <v>Unreviewed</v>
      </c>
      <c r="J2560" s="16"/>
      <c r="K2560" t="str" s="15">
        <v/>
      </c>
      <c r="L2560" s="17" t="str">
        <f>IF(AC2560="Local catalog","",IF(AG2560="Yes",IF(ISNUMBER(E2560),E2560,""),IF(I2560="Keep current",IF(ISNUMBER(E2560),E2560,""),IF(AH2560&lt;&gt;"Yes","",IF(I2560="Approve proposed",F2560,IF(AND(I2560="Use my price",AND(ISNUMBER(J2560),J2560&gt;0)),J2560,""))))))</f>
        <v/>
      </c>
      <c r="M2560" t="str" s="7">
        <f>IF(AND(AG2560="Yes",OR(I2560="Approve proposed",I2560="Use my price")),"CHECK: protected price kept current",IF(OR(I2560="Unreviewed",I2560=""),"Pending review",IF(I2560="Hold","On hold",IF(I2560="Keep current",IF(ISNUMBER(E2560),"Kept current","CHECK: no confirmed current price"),IF(AH2560&lt;&gt;"Yes","CHECK: source needs review",IF(AND(I2560="Use my price",NOT(AND(ISNUMBER(J2560),J2560&gt;0))),"CHECK: enter a price above zero",IF(NOT(OR(I2560="Approve proposed",I2560="Use my price")),"CHECK: choose a listed decision",IF(OR(NOT(ISNUMBER(L2560)),L2560&lt;=0,NOT(ISNUMBER(Y2560)),Y2560&lt;=0,X2560&gt;=1),"CHECK: price or base unavailable",IF(L2560/(Y2560*(1-X2560))-1&lt;0,"CHECK: price below local base","Ready")))))))))</f>
        <v>Pending review</v>
      </c>
      <c r="N2560" s="18">
        <v>1.4</v>
      </c>
      <c r="O2560" s="19">
        <v>0.4</v>
      </c>
      <c r="P2560" s="14">
        <v>0.51</v>
      </c>
      <c r="Q2560" s="20" t="str">
        <f>IF(AND(ISNUMBER(L2560),ISNUMBER(Y2560),Y2560&gt;0,X2560&lt;1),ROUND(L2560/(Y2560*(1-X2560))-1,4),"")</f>
        <v/>
      </c>
      <c r="R2560" s="12">
        <v>95.45000000000002</v>
      </c>
      <c r="S2560" s="13">
        <f>IF(AND(ISNUMBER(E2560),E2560&gt;0,ISNUMBER(F2560)),R2560*(F2560/E2560-1)*(1-'Start Here'!$B$16),0)</f>
        <v>7.274653571428588</v>
      </c>
      <c r="T2560" s="17">
        <f>IF(AND(M2560="Ready",OR(I2560="Approve proposed",AND(I2560="Use my price",AND(ISNUMBER(J2560),J2560&gt;0))),ISNUMBER(L2560),E2560&gt;0),R2560*(L2560/E2560-1)*(1-'Start Here'!$B$16),0)</f>
        <v>0</v>
      </c>
      <c r="U2560" t="str" s="6">
        <v>Currently hidden; do not activate automatically</v>
      </c>
      <c r="V2560" t="str" s="21">
        <v>No</v>
      </c>
      <c r="W2560" t="str" s="21">
        <v>No</v>
      </c>
      <c r="X2560" s="22">
        <v>0</v>
      </c>
      <c r="Y2560" s="18">
        <v>1</v>
      </c>
      <c r="AB2560" t="str" s="6">
        <v>2026-10-01 10:41:27 UTC</v>
      </c>
      <c r="AC2560" t="str" s="6">
        <v>Local Line cache</v>
      </c>
      <c r="AD2560" s="23">
        <v>812626</v>
      </c>
      <c r="AE2560" s="23">
        <v>534494</v>
      </c>
      <c r="AF2560" t="str" s="23">
        <v>812626:534494:guest</v>
      </c>
      <c r="AG2560" t="str" s="23">
        <v>No</v>
      </c>
      <c r="AH2560" t="str" s="23">
        <v>Yes</v>
      </c>
      <c r="AI2560" s="18">
        <v>67</v>
      </c>
    </row>
    <row r="2561" ht="32" customHeight="1">
      <c r="A2561" t="str" s="7">
        <v>Organically Grown Company</v>
      </c>
      <c r="B2561" t="str" s="7">
        <v>Red Potatoes (Idaho)</v>
      </c>
      <c r="C2561" t="str" s="7">
        <v>1 lb</v>
      </c>
      <c r="D2561" t="str" s="7">
        <v>SNAP</v>
      </c>
      <c r="E2561" s="12">
        <v>1.4</v>
      </c>
      <c r="F2561" s="13">
        <v>1.4</v>
      </c>
      <c r="G2561" s="13">
        <f>IF(AND(ISNUMBER(E2561),ISNUMBER(F2561)),F2561-E2561,"")</f>
        <v>0</v>
      </c>
      <c r="H2561" s="14">
        <f>IF(AND(ISNUMBER(E2561),E2561&gt;0,ISNUMBER(F2561)),F2561/E2561-1,"")</f>
        <v>0</v>
      </c>
      <c r="I2561" t="str" s="15">
        <v>Keep current</v>
      </c>
      <c r="J2561" s="16"/>
      <c r="K2561" t="str" s="15">
        <v/>
      </c>
      <c r="L2561" s="17">
        <f>IF(AC2561="Local catalog","",IF(AG2561="Yes",IF(ISNUMBER(E2561),E2561,""),IF(I2561="Keep current",IF(ISNUMBER(E2561),E2561,""),IF(AH2561&lt;&gt;"Yes","",IF(I2561="Approve proposed",F2561,IF(AND(I2561="Use my price",AND(ISNUMBER(J2561),J2561&gt;0)),J2561,""))))))</f>
        <v>1.4</v>
      </c>
      <c r="M2561" t="str" s="7">
        <f>IF(AND(AG2561="Yes",OR(I2561="Approve proposed",I2561="Use my price")),"CHECK: protected price kept current",IF(OR(I2561="Unreviewed",I2561=""),"Pending review",IF(I2561="Hold","On hold",IF(I2561="Keep current",IF(ISNUMBER(E2561),"Kept current","CHECK: no confirmed current price"),IF(AH2561&lt;&gt;"Yes","CHECK: source needs review",IF(AND(I2561="Use my price",NOT(AND(ISNUMBER(J2561),J2561&gt;0))),"CHECK: enter a price above zero",IF(NOT(OR(I2561="Approve proposed",I2561="Use my price")),"CHECK: choose a listed decision",IF(OR(NOT(ISNUMBER(L2561)),L2561&lt;=0,NOT(ISNUMBER(Y2561)),Y2561&lt;=0,X2561&gt;=1),"CHECK: price or base unavailable",IF(L2561/(Y2561*(1-X2561))-1&lt;0,"CHECK: price below local base","Ready")))))))))</f>
        <v>Kept current</v>
      </c>
      <c r="N2561" s="18">
        <v>1.4</v>
      </c>
      <c r="O2561" s="19">
        <v>0.4</v>
      </c>
      <c r="P2561" s="14">
        <v>0.4</v>
      </c>
      <c r="Q2561" s="20">
        <f>IF(AND(ISNUMBER(L2561),ISNUMBER(Y2561),Y2561&gt;0,X2561&lt;1),ROUND(L2561/(Y2561*(1-X2561))-1,4),"")</f>
        <v>0.4</v>
      </c>
      <c r="R2561" s="12">
        <v>0</v>
      </c>
      <c r="S2561" s="13">
        <f>IF(AND(ISNUMBER(E2561),E2561&gt;0,ISNUMBER(F2561)),R2561*(F2561/E2561-1)*(1-'Start Here'!$B$16),0)</f>
        <v>0</v>
      </c>
      <c r="T2561" s="17">
        <f>IF(AND(M2561="Ready",OR(I2561="Approve proposed",AND(I2561="Use my price",AND(ISNUMBER(J2561),J2561&gt;0))),ISNUMBER(L2561),E2561&gt;0),R2561*(L2561/E2561-1)*(1-'Start Here'!$B$16),0)</f>
        <v>0</v>
      </c>
      <c r="U2561" t="str" s="6">
        <v>SNAP: preserve existing selling price; Currently hidden; do not activate automatically</v>
      </c>
      <c r="V2561" t="str" s="21">
        <v>No</v>
      </c>
      <c r="W2561" t="str" s="21">
        <v>No</v>
      </c>
      <c r="X2561" s="22">
        <v>0</v>
      </c>
      <c r="Y2561" s="18">
        <v>1</v>
      </c>
      <c r="AB2561" t="str" s="6">
        <v>2026-10-01 10:41:27 UTC</v>
      </c>
      <c r="AC2561" t="str" s="6">
        <v>Local Line cache</v>
      </c>
      <c r="AD2561" s="23">
        <v>812626</v>
      </c>
      <c r="AE2561" s="23">
        <v>534494</v>
      </c>
      <c r="AF2561" t="str" s="23">
        <v>812626:534494:snap</v>
      </c>
      <c r="AG2561" t="str" s="23">
        <v>Yes</v>
      </c>
      <c r="AH2561" t="str" s="23">
        <v>Yes</v>
      </c>
      <c r="AI2561" s="18">
        <v>0</v>
      </c>
    </row>
    <row r="2562" ht="32" customHeight="1">
      <c r="A2562" t="str" s="7">
        <v>Organically Grown Company</v>
      </c>
      <c r="B2562" t="str" s="7">
        <v>Red Raspberries</v>
      </c>
      <c r="C2562" t="str" s="7">
        <v>1/2 pt</v>
      </c>
      <c r="D2562" t="str" s="7">
        <v>Herd Share Members</v>
      </c>
      <c r="E2562" s="12">
        <v>6.65</v>
      </c>
      <c r="F2562" s="13">
        <v>7.18</v>
      </c>
      <c r="G2562" s="13">
        <f>IF(AND(ISNUMBER(E2562),ISNUMBER(F2562)),F2562-E2562,"")</f>
        <v>0.53</v>
      </c>
      <c r="H2562" s="14">
        <f>IF(AND(ISNUMBER(E2562),E2562&gt;0,ISNUMBER(F2562)),F2562/E2562-1,"")</f>
        <v>0.07969924812030071</v>
      </c>
      <c r="I2562" t="str" s="15">
        <v>Unreviewed</v>
      </c>
      <c r="J2562" s="16"/>
      <c r="K2562" t="str" s="15">
        <v/>
      </c>
      <c r="L2562" s="17" t="str">
        <f>IF(AC2562="Local catalog","",IF(AG2562="Yes",IF(ISNUMBER(E2562),E2562,""),IF(I2562="Keep current",IF(ISNUMBER(E2562),E2562,""),IF(AH2562&lt;&gt;"Yes","",IF(I2562="Approve proposed",F2562,IF(AND(I2562="Use my price",AND(ISNUMBER(J2562),J2562&gt;0)),J2562,""))))))</f>
        <v/>
      </c>
      <c r="M2562" t="str" s="7">
        <f>IF(AND(AG2562="Yes",OR(I2562="Approve proposed",I2562="Use my price")),"CHECK: protected price kept current",IF(OR(I2562="Unreviewed",I2562=""),"Pending review",IF(I2562="Hold","On hold",IF(I2562="Keep current",IF(ISNUMBER(E2562),"Kept current","CHECK: no confirmed current price"),IF(AH2562&lt;&gt;"Yes","CHECK: source needs review",IF(AND(I2562="Use my price",NOT(AND(ISNUMBER(J2562),J2562&gt;0))),"CHECK: enter a price above zero",IF(NOT(OR(I2562="Approve proposed",I2562="Use my price")),"CHECK: choose a listed decision",IF(OR(NOT(ISNUMBER(L2562)),L2562&lt;=0,NOT(ISNUMBER(Y2562)),Y2562&lt;=0,X2562&gt;=1),"CHECK: price or base unavailable",IF(L2562/(Y2562*(1-X2562))-1&lt;0,"CHECK: price below local base","Ready")))))))))</f>
        <v>Pending review</v>
      </c>
      <c r="N2562" s="18">
        <v>6.65</v>
      </c>
      <c r="O2562" s="19">
        <v>0.4</v>
      </c>
      <c r="P2562" s="14">
        <v>0.5116</v>
      </c>
      <c r="Q2562" s="20" t="str">
        <f>IF(AND(ISNUMBER(L2562),ISNUMBER(Y2562),Y2562&gt;0,X2562&lt;1),ROUND(L2562/(Y2562*(1-X2562))-1,4),"")</f>
        <v/>
      </c>
      <c r="R2562" s="12">
        <v>438.9</v>
      </c>
      <c r="S2562" s="13">
        <f>IF(AND(ISNUMBER(E2562),E2562&gt;0,ISNUMBER(F2562)),R2562*(F2562/E2562-1)*(1-'Start Here'!$B$16),0)</f>
        <v>33.930599999999984</v>
      </c>
      <c r="T2562" s="17">
        <f>IF(AND(M2562="Ready",OR(I2562="Approve proposed",AND(I2562="Use my price",AND(ISNUMBER(J2562),J2562&gt;0))),ISNUMBER(L2562),E2562&gt;0),R2562*(L2562/E2562-1)*(1-'Start Here'!$B$16),0)</f>
        <v>0</v>
      </c>
      <c r="U2562" t="str" s="6">
        <v>Currently hidden; do not activate automatically</v>
      </c>
      <c r="V2562" t="str" s="21">
        <v>No</v>
      </c>
      <c r="W2562" t="str" s="21">
        <v>No</v>
      </c>
      <c r="X2562" s="22">
        <v>0</v>
      </c>
      <c r="Y2562" s="18">
        <v>4.75</v>
      </c>
      <c r="AB2562" t="str" s="6">
        <v>2026-10-01 10:41:27 UTC</v>
      </c>
      <c r="AC2562" t="str" s="6">
        <v>Local Line cache</v>
      </c>
      <c r="AD2562" s="23">
        <v>805782</v>
      </c>
      <c r="AE2562" s="23">
        <v>526838</v>
      </c>
      <c r="AF2562" t="str" s="23">
        <v>805782:526838:herdShare</v>
      </c>
      <c r="AG2562" t="str" s="23">
        <v>No</v>
      </c>
      <c r="AH2562" t="str" s="23">
        <v>Yes</v>
      </c>
      <c r="AI2562" s="18">
        <v>313.5</v>
      </c>
    </row>
    <row r="2563" ht="32" customHeight="1">
      <c r="A2563" t="str" s="7">
        <v>Organically Grown Company</v>
      </c>
      <c r="B2563" t="str" s="7">
        <v>Red Raspberries</v>
      </c>
      <c r="C2563" t="str" s="7">
        <v>1/2 pt</v>
      </c>
      <c r="D2563" t="str" s="7">
        <v>CSA Members</v>
      </c>
      <c r="E2563" s="12">
        <v>6.65</v>
      </c>
      <c r="F2563" s="13">
        <v>7.18</v>
      </c>
      <c r="G2563" s="13">
        <f>IF(AND(ISNUMBER(E2563),ISNUMBER(F2563)),F2563-E2563,"")</f>
        <v>0.53</v>
      </c>
      <c r="H2563" s="14">
        <f>IF(AND(ISNUMBER(E2563),E2563&gt;0,ISNUMBER(F2563)),F2563/E2563-1,"")</f>
        <v>0.07969924812030071</v>
      </c>
      <c r="I2563" t="str" s="15">
        <v>Unreviewed</v>
      </c>
      <c r="J2563" s="16"/>
      <c r="K2563" t="str" s="15">
        <v/>
      </c>
      <c r="L2563" s="17" t="str">
        <f>IF(AC2563="Local catalog","",IF(AG2563="Yes",IF(ISNUMBER(E2563),E2563,""),IF(I2563="Keep current",IF(ISNUMBER(E2563),E2563,""),IF(AH2563&lt;&gt;"Yes","",IF(I2563="Approve proposed",F2563,IF(AND(I2563="Use my price",AND(ISNUMBER(J2563),J2563&gt;0)),J2563,""))))))</f>
        <v/>
      </c>
      <c r="M2563" t="str" s="7">
        <f>IF(AND(AG2563="Yes",OR(I2563="Approve proposed",I2563="Use my price")),"CHECK: protected price kept current",IF(OR(I2563="Unreviewed",I2563=""),"Pending review",IF(I2563="Hold","On hold",IF(I2563="Keep current",IF(ISNUMBER(E2563),"Kept current","CHECK: no confirmed current price"),IF(AH2563&lt;&gt;"Yes","CHECK: source needs review",IF(AND(I2563="Use my price",NOT(AND(ISNUMBER(J2563),J2563&gt;0))),"CHECK: enter a price above zero",IF(NOT(OR(I2563="Approve proposed",I2563="Use my price")),"CHECK: choose a listed decision",IF(OR(NOT(ISNUMBER(L2563)),L2563&lt;=0,NOT(ISNUMBER(Y2563)),Y2563&lt;=0,X2563&gt;=1),"CHECK: price or base unavailable",IF(L2563/(Y2563*(1-X2563))-1&lt;0,"CHECK: price below local base","Ready")))))))))</f>
        <v>Pending review</v>
      </c>
      <c r="N2563" s="18">
        <v>6.65</v>
      </c>
      <c r="O2563" s="19">
        <v>0.4</v>
      </c>
      <c r="P2563" s="14">
        <v>0.5116</v>
      </c>
      <c r="Q2563" s="20" t="str">
        <f>IF(AND(ISNUMBER(L2563),ISNUMBER(Y2563),Y2563&gt;0,X2563&lt;1),ROUND(L2563/(Y2563*(1-X2563))-1,4),"")</f>
        <v/>
      </c>
      <c r="R2563" s="12">
        <v>0</v>
      </c>
      <c r="S2563" s="13">
        <f>IF(AND(ISNUMBER(E2563),E2563&gt;0,ISNUMBER(F2563)),R2563*(F2563/E2563-1)*(1-'Start Here'!$B$16),0)</f>
        <v>0</v>
      </c>
      <c r="T2563" s="17">
        <f>IF(AND(M2563="Ready",OR(I2563="Approve proposed",AND(I2563="Use my price",AND(ISNUMBER(J2563),J2563&gt;0))),ISNUMBER(L2563),E2563&gt;0),R2563*(L2563/E2563-1)*(1-'Start Here'!$B$16),0)</f>
        <v>0</v>
      </c>
      <c r="U2563" t="str" s="6">
        <v>Currently hidden; do not activate automatically</v>
      </c>
      <c r="V2563" t="str" s="21">
        <v>No</v>
      </c>
      <c r="W2563" t="str" s="21">
        <v>No</v>
      </c>
      <c r="X2563" s="22">
        <v>0</v>
      </c>
      <c r="Y2563" s="18">
        <v>4.75</v>
      </c>
      <c r="AB2563" t="str" s="6">
        <v>2026-10-01 10:41:27 UTC</v>
      </c>
      <c r="AC2563" t="str" s="6">
        <v>Local Line cache</v>
      </c>
      <c r="AD2563" s="23">
        <v>805782</v>
      </c>
      <c r="AE2563" s="23">
        <v>526838</v>
      </c>
      <c r="AF2563" t="str" s="23">
        <v>805782:526838:member</v>
      </c>
      <c r="AG2563" t="str" s="23">
        <v>No</v>
      </c>
      <c r="AH2563" t="str" s="23">
        <v>Yes</v>
      </c>
      <c r="AI2563" s="18">
        <v>0</v>
      </c>
    </row>
    <row r="2564" ht="32" customHeight="1">
      <c r="A2564" t="str" s="7">
        <v>Organically Grown Company</v>
      </c>
      <c r="B2564" t="str" s="7">
        <v>Red Raspberries</v>
      </c>
      <c r="C2564" t="str" s="7">
        <v>1/2 pt</v>
      </c>
      <c r="D2564" t="str" s="7">
        <v>Guest Basket</v>
      </c>
      <c r="E2564" s="12">
        <v>6.65</v>
      </c>
      <c r="F2564" s="13">
        <v>7.18</v>
      </c>
      <c r="G2564" s="13">
        <f>IF(AND(ISNUMBER(E2564),ISNUMBER(F2564)),F2564-E2564,"")</f>
        <v>0.53</v>
      </c>
      <c r="H2564" s="14">
        <f>IF(AND(ISNUMBER(E2564),E2564&gt;0,ISNUMBER(F2564)),F2564/E2564-1,"")</f>
        <v>0.07969924812030071</v>
      </c>
      <c r="I2564" t="str" s="15">
        <v>Unreviewed</v>
      </c>
      <c r="J2564" s="16"/>
      <c r="K2564" t="str" s="15">
        <v/>
      </c>
      <c r="L2564" s="17" t="str">
        <f>IF(AC2564="Local catalog","",IF(AG2564="Yes",IF(ISNUMBER(E2564),E2564,""),IF(I2564="Keep current",IF(ISNUMBER(E2564),E2564,""),IF(AH2564&lt;&gt;"Yes","",IF(I2564="Approve proposed",F2564,IF(AND(I2564="Use my price",AND(ISNUMBER(J2564),J2564&gt;0)),J2564,""))))))</f>
        <v/>
      </c>
      <c r="M2564" t="str" s="7">
        <f>IF(AND(AG2564="Yes",OR(I2564="Approve proposed",I2564="Use my price")),"CHECK: protected price kept current",IF(OR(I2564="Unreviewed",I2564=""),"Pending review",IF(I2564="Hold","On hold",IF(I2564="Keep current",IF(ISNUMBER(E2564),"Kept current","CHECK: no confirmed current price"),IF(AH2564&lt;&gt;"Yes","CHECK: source needs review",IF(AND(I2564="Use my price",NOT(AND(ISNUMBER(J2564),J2564&gt;0))),"CHECK: enter a price above zero",IF(NOT(OR(I2564="Approve proposed",I2564="Use my price")),"CHECK: choose a listed decision",IF(OR(NOT(ISNUMBER(L2564)),L2564&lt;=0,NOT(ISNUMBER(Y2564)),Y2564&lt;=0,X2564&gt;=1),"CHECK: price or base unavailable",IF(L2564/(Y2564*(1-X2564))-1&lt;0,"CHECK: price below local base","Ready")))))))))</f>
        <v>Pending review</v>
      </c>
      <c r="N2564" s="18">
        <v>6.65</v>
      </c>
      <c r="O2564" s="19">
        <v>0.4</v>
      </c>
      <c r="P2564" s="14">
        <v>0.5116</v>
      </c>
      <c r="Q2564" s="20" t="str">
        <f>IF(AND(ISNUMBER(L2564),ISNUMBER(Y2564),Y2564&gt;0,X2564&lt;1),ROUND(L2564/(Y2564*(1-X2564))-1,4),"")</f>
        <v/>
      </c>
      <c r="R2564" s="12">
        <v>39.9</v>
      </c>
      <c r="S2564" s="13">
        <f>IF(AND(ISNUMBER(E2564),E2564&gt;0,ISNUMBER(F2564)),R2564*(F2564/E2564-1)*(1-'Start Here'!$B$16),0)</f>
        <v>3.0845999999999982</v>
      </c>
      <c r="T2564" s="17">
        <f>IF(AND(M2564="Ready",OR(I2564="Approve proposed",AND(I2564="Use my price",AND(ISNUMBER(J2564),J2564&gt;0))),ISNUMBER(L2564),E2564&gt;0),R2564*(L2564/E2564-1)*(1-'Start Here'!$B$16),0)</f>
        <v>0</v>
      </c>
      <c r="U2564" t="str" s="6">
        <v>Currently hidden; do not activate automatically</v>
      </c>
      <c r="V2564" t="str" s="21">
        <v>No</v>
      </c>
      <c r="W2564" t="str" s="21">
        <v>No</v>
      </c>
      <c r="X2564" s="22">
        <v>0</v>
      </c>
      <c r="Y2564" s="18">
        <v>4.75</v>
      </c>
      <c r="AB2564" t="str" s="6">
        <v>2026-10-01 10:41:27 UTC</v>
      </c>
      <c r="AC2564" t="str" s="6">
        <v>Local Line cache</v>
      </c>
      <c r="AD2564" s="23">
        <v>805782</v>
      </c>
      <c r="AE2564" s="23">
        <v>526838</v>
      </c>
      <c r="AF2564" t="str" s="23">
        <v>805782:526838:guest</v>
      </c>
      <c r="AG2564" t="str" s="23">
        <v>No</v>
      </c>
      <c r="AH2564" t="str" s="23">
        <v>Yes</v>
      </c>
      <c r="AI2564" s="18">
        <v>28.5</v>
      </c>
    </row>
    <row r="2565" ht="32" customHeight="1">
      <c r="A2565" t="str" s="7">
        <v>Organically Grown Company</v>
      </c>
      <c r="B2565" t="str" s="7">
        <v>Red Raspberries</v>
      </c>
      <c r="C2565" t="str" s="7">
        <v>1/2 pt</v>
      </c>
      <c r="D2565" t="str" s="7">
        <v>SNAP</v>
      </c>
      <c r="E2565" s="12">
        <v>6.65</v>
      </c>
      <c r="F2565" s="13">
        <v>6.65</v>
      </c>
      <c r="G2565" s="13">
        <f>IF(AND(ISNUMBER(E2565),ISNUMBER(F2565)),F2565-E2565,"")</f>
        <v>0</v>
      </c>
      <c r="H2565" s="14">
        <f>IF(AND(ISNUMBER(E2565),E2565&gt;0,ISNUMBER(F2565)),F2565/E2565-1,"")</f>
        <v>0</v>
      </c>
      <c r="I2565" t="str" s="15">
        <v>Keep current</v>
      </c>
      <c r="J2565" s="16"/>
      <c r="K2565" t="str" s="15">
        <v/>
      </c>
      <c r="L2565" s="17">
        <f>IF(AC2565="Local catalog","",IF(AG2565="Yes",IF(ISNUMBER(E2565),E2565,""),IF(I2565="Keep current",IF(ISNUMBER(E2565),E2565,""),IF(AH2565&lt;&gt;"Yes","",IF(I2565="Approve proposed",F2565,IF(AND(I2565="Use my price",AND(ISNUMBER(J2565),J2565&gt;0)),J2565,""))))))</f>
        <v>6.65</v>
      </c>
      <c r="M2565" t="str" s="7">
        <f>IF(AND(AG2565="Yes",OR(I2565="Approve proposed",I2565="Use my price")),"CHECK: protected price kept current",IF(OR(I2565="Unreviewed",I2565=""),"Pending review",IF(I2565="Hold","On hold",IF(I2565="Keep current",IF(ISNUMBER(E2565),"Kept current","CHECK: no confirmed current price"),IF(AH2565&lt;&gt;"Yes","CHECK: source needs review",IF(AND(I2565="Use my price",NOT(AND(ISNUMBER(J2565),J2565&gt;0))),"CHECK: enter a price above zero",IF(NOT(OR(I2565="Approve proposed",I2565="Use my price")),"CHECK: choose a listed decision",IF(OR(NOT(ISNUMBER(L2565)),L2565&lt;=0,NOT(ISNUMBER(Y2565)),Y2565&lt;=0,X2565&gt;=1),"CHECK: price or base unavailable",IF(L2565/(Y2565*(1-X2565))-1&lt;0,"CHECK: price below local base","Ready")))))))))</f>
        <v>Kept current</v>
      </c>
      <c r="N2565" s="18">
        <v>6.65</v>
      </c>
      <c r="O2565" s="19">
        <v>0.4</v>
      </c>
      <c r="P2565" s="14">
        <v>0.4</v>
      </c>
      <c r="Q2565" s="20">
        <f>IF(AND(ISNUMBER(L2565),ISNUMBER(Y2565),Y2565&gt;0,X2565&lt;1),ROUND(L2565/(Y2565*(1-X2565))-1,4),"")</f>
        <v>0.4</v>
      </c>
      <c r="R2565" s="12">
        <v>0</v>
      </c>
      <c r="S2565" s="13">
        <f>IF(AND(ISNUMBER(E2565),E2565&gt;0,ISNUMBER(F2565)),R2565*(F2565/E2565-1)*(1-'Start Here'!$B$16),0)</f>
        <v>0</v>
      </c>
      <c r="T2565" s="17">
        <f>IF(AND(M2565="Ready",OR(I2565="Approve proposed",AND(I2565="Use my price",AND(ISNUMBER(J2565),J2565&gt;0))),ISNUMBER(L2565),E2565&gt;0),R2565*(L2565/E2565-1)*(1-'Start Here'!$B$16),0)</f>
        <v>0</v>
      </c>
      <c r="U2565" t="str" s="6">
        <v>SNAP: preserve existing selling price; Currently hidden; do not activate automatically</v>
      </c>
      <c r="V2565" t="str" s="21">
        <v>No</v>
      </c>
      <c r="W2565" t="str" s="21">
        <v>No</v>
      </c>
      <c r="X2565" s="22">
        <v>0</v>
      </c>
      <c r="Y2565" s="18">
        <v>4.75</v>
      </c>
      <c r="AB2565" t="str" s="6">
        <v>2026-10-01 10:41:27 UTC</v>
      </c>
      <c r="AC2565" t="str" s="6">
        <v>Local Line cache</v>
      </c>
      <c r="AD2565" s="23">
        <v>805782</v>
      </c>
      <c r="AE2565" s="23">
        <v>526838</v>
      </c>
      <c r="AF2565" t="str" s="23">
        <v>805782:526838:snap</v>
      </c>
      <c r="AG2565" t="str" s="23">
        <v>Yes</v>
      </c>
      <c r="AH2565" t="str" s="23">
        <v>Yes</v>
      </c>
      <c r="AI2565" s="18">
        <v>0</v>
      </c>
    </row>
    <row r="2566" ht="32" customHeight="1">
      <c r="A2566" t="str" s="7">
        <v>Organically Grown Company</v>
      </c>
      <c r="B2566" t="str" s="7">
        <v>Russet potatoes (CA)</v>
      </c>
      <c r="C2566" t="str" s="7">
        <v>1 lb</v>
      </c>
      <c r="D2566" t="str" s="7">
        <v>Herd Share Members</v>
      </c>
      <c r="E2566" s="12">
        <v>1.4</v>
      </c>
      <c r="F2566" s="13">
        <v>1.51</v>
      </c>
      <c r="G2566" s="13">
        <f>IF(AND(ISNUMBER(E2566),ISNUMBER(F2566)),F2566-E2566,"")</f>
        <v>0.11</v>
      </c>
      <c r="H2566" s="14">
        <f>IF(AND(ISNUMBER(E2566),E2566&gt;0,ISNUMBER(F2566)),F2566/E2566-1,"")</f>
        <v>0.07857142857142874</v>
      </c>
      <c r="I2566" t="str" s="15">
        <v>Unreviewed</v>
      </c>
      <c r="J2566" s="16"/>
      <c r="K2566" t="str" s="15">
        <v/>
      </c>
      <c r="L2566" s="17" t="str">
        <f>IF(AC2566="Local catalog","",IF(AG2566="Yes",IF(ISNUMBER(E2566),E2566,""),IF(I2566="Keep current",IF(ISNUMBER(E2566),E2566,""),IF(AH2566&lt;&gt;"Yes","",IF(I2566="Approve proposed",F2566,IF(AND(I2566="Use my price",AND(ISNUMBER(J2566),J2566&gt;0)),J2566,""))))))</f>
        <v/>
      </c>
      <c r="M2566" t="str" s="7">
        <f>IF(AND(AG2566="Yes",OR(I2566="Approve proposed",I2566="Use my price")),"CHECK: protected price kept current",IF(OR(I2566="Unreviewed",I2566=""),"Pending review",IF(I2566="Hold","On hold",IF(I2566="Keep current",IF(ISNUMBER(E2566),"Kept current","CHECK: no confirmed current price"),IF(AH2566&lt;&gt;"Yes","CHECK: source needs review",IF(AND(I2566="Use my price",NOT(AND(ISNUMBER(J2566),J2566&gt;0))),"CHECK: enter a price above zero",IF(NOT(OR(I2566="Approve proposed",I2566="Use my price")),"CHECK: choose a listed decision",IF(OR(NOT(ISNUMBER(L2566)),L2566&lt;=0,NOT(ISNUMBER(Y2566)),Y2566&lt;=0,X2566&gt;=1),"CHECK: price or base unavailable",IF(L2566/(Y2566*(1-X2566))-1&lt;0,"CHECK: price below local base","Ready")))))))))</f>
        <v>Pending review</v>
      </c>
      <c r="N2566" s="18">
        <v>1.4</v>
      </c>
      <c r="O2566" s="19">
        <v>0.4</v>
      </c>
      <c r="P2566" s="14">
        <v>0.51</v>
      </c>
      <c r="Q2566" s="20" t="str">
        <f>IF(AND(ISNUMBER(L2566),ISNUMBER(Y2566),Y2566&gt;0,X2566&lt;1),ROUND(L2566/(Y2566*(1-X2566))-1,4),"")</f>
        <v/>
      </c>
      <c r="R2566" s="12">
        <v>831.6000000000001</v>
      </c>
      <c r="S2566" s="13">
        <f>IF(AND(ISNUMBER(E2566),E2566&gt;0,ISNUMBER(F2566)),R2566*(F2566/E2566-1)*(1-'Start Here'!$B$16),0)</f>
        <v>63.37980000000014</v>
      </c>
      <c r="T2566" s="17">
        <f>IF(AND(M2566="Ready",OR(I2566="Approve proposed",AND(I2566="Use my price",AND(ISNUMBER(J2566),J2566&gt;0))),ISNUMBER(L2566),E2566&gt;0),R2566*(L2566/E2566-1)*(1-'Start Here'!$B$16),0)</f>
        <v>0</v>
      </c>
      <c r="U2566" t="str" s="6">
        <v>Currently hidden; do not activate automatically</v>
      </c>
      <c r="V2566" t="str" s="21">
        <v>No</v>
      </c>
      <c r="W2566" t="str" s="21">
        <v>No</v>
      </c>
      <c r="X2566" s="22">
        <v>0</v>
      </c>
      <c r="Y2566" s="18">
        <v>1</v>
      </c>
      <c r="AB2566" t="str" s="6">
        <v>2026-10-01 10:41:27 UTC</v>
      </c>
      <c r="AC2566" t="str" s="6">
        <v>Local Line cache</v>
      </c>
      <c r="AD2566" s="23">
        <v>824478</v>
      </c>
      <c r="AE2566" s="23">
        <v>548051</v>
      </c>
      <c r="AF2566" t="str" s="23">
        <v>824478:548051:herdShare</v>
      </c>
      <c r="AG2566" t="str" s="23">
        <v>No</v>
      </c>
      <c r="AH2566" t="str" s="23">
        <v>Yes</v>
      </c>
      <c r="AI2566" s="18">
        <v>594</v>
      </c>
    </row>
    <row r="2567" ht="32" customHeight="1">
      <c r="A2567" t="str" s="7">
        <v>Organically Grown Company</v>
      </c>
      <c r="B2567" t="str" s="7">
        <v>Russet potatoes (CA)</v>
      </c>
      <c r="C2567" t="str" s="7">
        <v>1 lb</v>
      </c>
      <c r="D2567" t="str" s="7">
        <v>CSA Members</v>
      </c>
      <c r="E2567" s="12">
        <v>1.4</v>
      </c>
      <c r="F2567" s="13">
        <v>1.51</v>
      </c>
      <c r="G2567" s="13">
        <f>IF(AND(ISNUMBER(E2567),ISNUMBER(F2567)),F2567-E2567,"")</f>
        <v>0.11</v>
      </c>
      <c r="H2567" s="14">
        <f>IF(AND(ISNUMBER(E2567),E2567&gt;0,ISNUMBER(F2567)),F2567/E2567-1,"")</f>
        <v>0.07857142857142874</v>
      </c>
      <c r="I2567" t="str" s="15">
        <v>Unreviewed</v>
      </c>
      <c r="J2567" s="16"/>
      <c r="K2567" t="str" s="15">
        <v/>
      </c>
      <c r="L2567" s="17" t="str">
        <f>IF(AC2567="Local catalog","",IF(AG2567="Yes",IF(ISNUMBER(E2567),E2567,""),IF(I2567="Keep current",IF(ISNUMBER(E2567),E2567,""),IF(AH2567&lt;&gt;"Yes","",IF(I2567="Approve proposed",F2567,IF(AND(I2567="Use my price",AND(ISNUMBER(J2567),J2567&gt;0)),J2567,""))))))</f>
        <v/>
      </c>
      <c r="M2567" t="str" s="7">
        <f>IF(AND(AG2567="Yes",OR(I2567="Approve proposed",I2567="Use my price")),"CHECK: protected price kept current",IF(OR(I2567="Unreviewed",I2567=""),"Pending review",IF(I2567="Hold","On hold",IF(I2567="Keep current",IF(ISNUMBER(E2567),"Kept current","CHECK: no confirmed current price"),IF(AH2567&lt;&gt;"Yes","CHECK: source needs review",IF(AND(I2567="Use my price",NOT(AND(ISNUMBER(J2567),J2567&gt;0))),"CHECK: enter a price above zero",IF(NOT(OR(I2567="Approve proposed",I2567="Use my price")),"CHECK: choose a listed decision",IF(OR(NOT(ISNUMBER(L2567)),L2567&lt;=0,NOT(ISNUMBER(Y2567)),Y2567&lt;=0,X2567&gt;=1),"CHECK: price or base unavailable",IF(L2567/(Y2567*(1-X2567))-1&lt;0,"CHECK: price below local base","Ready")))))))))</f>
        <v>Pending review</v>
      </c>
      <c r="N2567" s="18">
        <v>1.4</v>
      </c>
      <c r="O2567" s="19">
        <v>0.4</v>
      </c>
      <c r="P2567" s="14">
        <v>0.51</v>
      </c>
      <c r="Q2567" s="20" t="str">
        <f>IF(AND(ISNUMBER(L2567),ISNUMBER(Y2567),Y2567&gt;0,X2567&lt;1),ROUND(L2567/(Y2567*(1-X2567))-1,4),"")</f>
        <v/>
      </c>
      <c r="R2567" s="12">
        <v>100.8</v>
      </c>
      <c r="S2567" s="13">
        <f>IF(AND(ISNUMBER(E2567),E2567&gt;0,ISNUMBER(F2567)),R2567*(F2567/E2567-1)*(1-'Start Here'!$B$16),0)</f>
        <v>7.682400000000016</v>
      </c>
      <c r="T2567" s="17">
        <f>IF(AND(M2567="Ready",OR(I2567="Approve proposed",AND(I2567="Use my price",AND(ISNUMBER(J2567),J2567&gt;0))),ISNUMBER(L2567),E2567&gt;0),R2567*(L2567/E2567-1)*(1-'Start Here'!$B$16),0)</f>
        <v>0</v>
      </c>
      <c r="U2567" t="str" s="6">
        <v>Currently hidden; do not activate automatically</v>
      </c>
      <c r="V2567" t="str" s="21">
        <v>No</v>
      </c>
      <c r="W2567" t="str" s="21">
        <v>No</v>
      </c>
      <c r="X2567" s="22">
        <v>0</v>
      </c>
      <c r="Y2567" s="18">
        <v>1</v>
      </c>
      <c r="AB2567" t="str" s="6">
        <v>2026-10-01 10:41:27 UTC</v>
      </c>
      <c r="AC2567" t="str" s="6">
        <v>Local Line cache</v>
      </c>
      <c r="AD2567" s="23">
        <v>824478</v>
      </c>
      <c r="AE2567" s="23">
        <v>548051</v>
      </c>
      <c r="AF2567" t="str" s="23">
        <v>824478:548051:member</v>
      </c>
      <c r="AG2567" t="str" s="23">
        <v>No</v>
      </c>
      <c r="AH2567" t="str" s="23">
        <v>Yes</v>
      </c>
      <c r="AI2567" s="18">
        <v>72</v>
      </c>
    </row>
    <row r="2568" ht="32" customHeight="1">
      <c r="A2568" t="str" s="7">
        <v>Organically Grown Company</v>
      </c>
      <c r="B2568" t="str" s="7">
        <v>Russet potatoes (CA)</v>
      </c>
      <c r="C2568" t="str" s="7">
        <v>1 lb</v>
      </c>
      <c r="D2568" t="str" s="7">
        <v>Guest Basket</v>
      </c>
      <c r="E2568" s="12">
        <v>1.4</v>
      </c>
      <c r="F2568" s="13">
        <v>1.51</v>
      </c>
      <c r="G2568" s="13">
        <f>IF(AND(ISNUMBER(E2568),ISNUMBER(F2568)),F2568-E2568,"")</f>
        <v>0.11</v>
      </c>
      <c r="H2568" s="14">
        <f>IF(AND(ISNUMBER(E2568),E2568&gt;0,ISNUMBER(F2568)),F2568/E2568-1,"")</f>
        <v>0.07857142857142874</v>
      </c>
      <c r="I2568" t="str" s="15">
        <v>Unreviewed</v>
      </c>
      <c r="J2568" s="16"/>
      <c r="K2568" t="str" s="15">
        <v/>
      </c>
      <c r="L2568" s="17" t="str">
        <f>IF(AC2568="Local catalog","",IF(AG2568="Yes",IF(ISNUMBER(E2568),E2568,""),IF(I2568="Keep current",IF(ISNUMBER(E2568),E2568,""),IF(AH2568&lt;&gt;"Yes","",IF(I2568="Approve proposed",F2568,IF(AND(I2568="Use my price",AND(ISNUMBER(J2568),J2568&gt;0)),J2568,""))))))</f>
        <v/>
      </c>
      <c r="M2568" t="str" s="7">
        <f>IF(AND(AG2568="Yes",OR(I2568="Approve proposed",I2568="Use my price")),"CHECK: protected price kept current",IF(OR(I2568="Unreviewed",I2568=""),"Pending review",IF(I2568="Hold","On hold",IF(I2568="Keep current",IF(ISNUMBER(E2568),"Kept current","CHECK: no confirmed current price"),IF(AH2568&lt;&gt;"Yes","CHECK: source needs review",IF(AND(I2568="Use my price",NOT(AND(ISNUMBER(J2568),J2568&gt;0))),"CHECK: enter a price above zero",IF(NOT(OR(I2568="Approve proposed",I2568="Use my price")),"CHECK: choose a listed decision",IF(OR(NOT(ISNUMBER(L2568)),L2568&lt;=0,NOT(ISNUMBER(Y2568)),Y2568&lt;=0,X2568&gt;=1),"CHECK: price or base unavailable",IF(L2568/(Y2568*(1-X2568))-1&lt;0,"CHECK: price below local base","Ready")))))))))</f>
        <v>Pending review</v>
      </c>
      <c r="N2568" s="18">
        <v>1.4</v>
      </c>
      <c r="O2568" s="19">
        <v>0.4</v>
      </c>
      <c r="P2568" s="14">
        <v>0.51</v>
      </c>
      <c r="Q2568" s="20" t="str">
        <f>IF(AND(ISNUMBER(L2568),ISNUMBER(Y2568),Y2568&gt;0,X2568&lt;1),ROUND(L2568/(Y2568*(1-X2568))-1,4),"")</f>
        <v/>
      </c>
      <c r="R2568" s="12">
        <v>67.94999999999999</v>
      </c>
      <c r="S2568" s="13">
        <f>IF(AND(ISNUMBER(E2568),E2568&gt;0,ISNUMBER(F2568)),R2568*(F2568/E2568-1)*(1-'Start Here'!$B$16),0)</f>
        <v>5.178760714285724</v>
      </c>
      <c r="T2568" s="17">
        <f>IF(AND(M2568="Ready",OR(I2568="Approve proposed",AND(I2568="Use my price",AND(ISNUMBER(J2568),J2568&gt;0))),ISNUMBER(L2568),E2568&gt;0),R2568*(L2568/E2568-1)*(1-'Start Here'!$B$16),0)</f>
        <v>0</v>
      </c>
      <c r="U2568" t="str" s="6">
        <v>Currently hidden; do not activate automatically</v>
      </c>
      <c r="V2568" t="str" s="21">
        <v>No</v>
      </c>
      <c r="W2568" t="str" s="21">
        <v>No</v>
      </c>
      <c r="X2568" s="22">
        <v>0</v>
      </c>
      <c r="Y2568" s="18">
        <v>1</v>
      </c>
      <c r="AB2568" t="str" s="6">
        <v>2026-10-01 10:41:27 UTC</v>
      </c>
      <c r="AC2568" t="str" s="6">
        <v>Local Line cache</v>
      </c>
      <c r="AD2568" s="23">
        <v>824478</v>
      </c>
      <c r="AE2568" s="23">
        <v>548051</v>
      </c>
      <c r="AF2568" t="str" s="23">
        <v>824478:548051:guest</v>
      </c>
      <c r="AG2568" t="str" s="23">
        <v>No</v>
      </c>
      <c r="AH2568" t="str" s="23">
        <v>Yes</v>
      </c>
      <c r="AI2568" s="18">
        <v>48</v>
      </c>
    </row>
    <row r="2569" ht="32" customHeight="1">
      <c r="A2569" t="str" s="7">
        <v>Organically Grown Company</v>
      </c>
      <c r="B2569" t="str" s="7">
        <v>Russet potatoes (CA)</v>
      </c>
      <c r="C2569" t="str" s="7">
        <v>1 lb</v>
      </c>
      <c r="D2569" t="str" s="7">
        <v>SNAP</v>
      </c>
      <c r="E2569" s="12">
        <v>1.4</v>
      </c>
      <c r="F2569" s="13">
        <v>1.4</v>
      </c>
      <c r="G2569" s="13">
        <f>IF(AND(ISNUMBER(E2569),ISNUMBER(F2569)),F2569-E2569,"")</f>
        <v>0</v>
      </c>
      <c r="H2569" s="14">
        <f>IF(AND(ISNUMBER(E2569),E2569&gt;0,ISNUMBER(F2569)),F2569/E2569-1,"")</f>
        <v>0</v>
      </c>
      <c r="I2569" t="str" s="15">
        <v>Keep current</v>
      </c>
      <c r="J2569" s="16"/>
      <c r="K2569" t="str" s="15">
        <v/>
      </c>
      <c r="L2569" s="17">
        <f>IF(AC2569="Local catalog","",IF(AG2569="Yes",IF(ISNUMBER(E2569),E2569,""),IF(I2569="Keep current",IF(ISNUMBER(E2569),E2569,""),IF(AH2569&lt;&gt;"Yes","",IF(I2569="Approve proposed",F2569,IF(AND(I2569="Use my price",AND(ISNUMBER(J2569),J2569&gt;0)),J2569,""))))))</f>
        <v>1.4</v>
      </c>
      <c r="M2569" t="str" s="7">
        <f>IF(AND(AG2569="Yes",OR(I2569="Approve proposed",I2569="Use my price")),"CHECK: protected price kept current",IF(OR(I2569="Unreviewed",I2569=""),"Pending review",IF(I2569="Hold","On hold",IF(I2569="Keep current",IF(ISNUMBER(E2569),"Kept current","CHECK: no confirmed current price"),IF(AH2569&lt;&gt;"Yes","CHECK: source needs review",IF(AND(I2569="Use my price",NOT(AND(ISNUMBER(J2569),J2569&gt;0))),"CHECK: enter a price above zero",IF(NOT(OR(I2569="Approve proposed",I2569="Use my price")),"CHECK: choose a listed decision",IF(OR(NOT(ISNUMBER(L2569)),L2569&lt;=0,NOT(ISNUMBER(Y2569)),Y2569&lt;=0,X2569&gt;=1),"CHECK: price or base unavailable",IF(L2569/(Y2569*(1-X2569))-1&lt;0,"CHECK: price below local base","Ready")))))))))</f>
        <v>Kept current</v>
      </c>
      <c r="N2569" s="18">
        <v>1.4</v>
      </c>
      <c r="O2569" s="19">
        <v>0.4</v>
      </c>
      <c r="P2569" s="14">
        <v>0.4</v>
      </c>
      <c r="Q2569" s="20">
        <f>IF(AND(ISNUMBER(L2569),ISNUMBER(Y2569),Y2569&gt;0,X2569&lt;1),ROUND(L2569/(Y2569*(1-X2569))-1,4),"")</f>
        <v>0.4</v>
      </c>
      <c r="R2569" s="12">
        <v>0</v>
      </c>
      <c r="S2569" s="13">
        <f>IF(AND(ISNUMBER(E2569),E2569&gt;0,ISNUMBER(F2569)),R2569*(F2569/E2569-1)*(1-'Start Here'!$B$16),0)</f>
        <v>0</v>
      </c>
      <c r="T2569" s="17">
        <f>IF(AND(M2569="Ready",OR(I2569="Approve proposed",AND(I2569="Use my price",AND(ISNUMBER(J2569),J2569&gt;0))),ISNUMBER(L2569),E2569&gt;0),R2569*(L2569/E2569-1)*(1-'Start Here'!$B$16),0)</f>
        <v>0</v>
      </c>
      <c r="U2569" t="str" s="6">
        <v>SNAP: preserve existing selling price; Currently hidden; do not activate automatically</v>
      </c>
      <c r="V2569" t="str" s="21">
        <v>No</v>
      </c>
      <c r="W2569" t="str" s="21">
        <v>No</v>
      </c>
      <c r="X2569" s="22">
        <v>0</v>
      </c>
      <c r="Y2569" s="18">
        <v>1</v>
      </c>
      <c r="AB2569" t="str" s="6">
        <v>2026-10-01 10:41:27 UTC</v>
      </c>
      <c r="AC2569" t="str" s="6">
        <v>Local Line cache</v>
      </c>
      <c r="AD2569" s="23">
        <v>824478</v>
      </c>
      <c r="AE2569" s="23">
        <v>548051</v>
      </c>
      <c r="AF2569" t="str" s="23">
        <v>824478:548051:snap</v>
      </c>
      <c r="AG2569" t="str" s="23">
        <v>Yes</v>
      </c>
      <c r="AH2569" t="str" s="23">
        <v>Yes</v>
      </c>
      <c r="AI2569" s="18">
        <v>0</v>
      </c>
    </row>
    <row r="2570" ht="32" customHeight="1">
      <c r="A2570" t="str" s="7">
        <v>Organically Grown Company</v>
      </c>
      <c r="B2570" t="str" s="7">
        <v>Rutabega</v>
      </c>
      <c r="C2570" t="str" s="7">
        <v>1 lb</v>
      </c>
      <c r="D2570" t="str" s="7">
        <v>Herd Share Members</v>
      </c>
      <c r="E2570" s="12">
        <v>2.66</v>
      </c>
      <c r="F2570" s="13">
        <v>2.87</v>
      </c>
      <c r="G2570" s="13">
        <f>IF(AND(ISNUMBER(E2570),ISNUMBER(F2570)),F2570-E2570,"")</f>
        <v>0.21</v>
      </c>
      <c r="H2570" s="14">
        <f>IF(AND(ISNUMBER(E2570),E2570&gt;0,ISNUMBER(F2570)),F2570/E2570-1,"")</f>
        <v>0.07894736842105265</v>
      </c>
      <c r="I2570" t="str" s="15">
        <v>Unreviewed</v>
      </c>
      <c r="J2570" s="16"/>
      <c r="K2570" t="str" s="15">
        <v/>
      </c>
      <c r="L2570" s="17" t="str">
        <f>IF(AC2570="Local catalog","",IF(AG2570="Yes",IF(ISNUMBER(E2570),E2570,""),IF(I2570="Keep current",IF(ISNUMBER(E2570),E2570,""),IF(AH2570&lt;&gt;"Yes","",IF(I2570="Approve proposed",F2570,IF(AND(I2570="Use my price",AND(ISNUMBER(J2570),J2570&gt;0)),J2570,""))))))</f>
        <v/>
      </c>
      <c r="M2570" t="str" s="7">
        <f>IF(AND(AG2570="Yes",OR(I2570="Approve proposed",I2570="Use my price")),"CHECK: protected price kept current",IF(OR(I2570="Unreviewed",I2570=""),"Pending review",IF(I2570="Hold","On hold",IF(I2570="Keep current",IF(ISNUMBER(E2570),"Kept current","CHECK: no confirmed current price"),IF(AH2570&lt;&gt;"Yes","CHECK: source needs review",IF(AND(I2570="Use my price",NOT(AND(ISNUMBER(J2570),J2570&gt;0))),"CHECK: enter a price above zero",IF(NOT(OR(I2570="Approve proposed",I2570="Use my price")),"CHECK: choose a listed decision",IF(OR(NOT(ISNUMBER(L2570)),L2570&lt;=0,NOT(ISNUMBER(Y2570)),Y2570&lt;=0,X2570&gt;=1),"CHECK: price or base unavailable",IF(L2570/(Y2570*(1-X2570))-1&lt;0,"CHECK: price below local base","Ready")))))))))</f>
        <v>Pending review</v>
      </c>
      <c r="N2570" s="18">
        <v>2.66</v>
      </c>
      <c r="O2570" s="19">
        <v>0.4</v>
      </c>
      <c r="P2570" s="14">
        <v>0.5105</v>
      </c>
      <c r="Q2570" s="20" t="str">
        <f>IF(AND(ISNUMBER(L2570),ISNUMBER(Y2570),Y2570&gt;0,X2570&lt;1),ROUND(L2570/(Y2570*(1-X2570))-1,4),"")</f>
        <v/>
      </c>
      <c r="R2570" s="12">
        <v>0</v>
      </c>
      <c r="S2570" s="13">
        <f>IF(AND(ISNUMBER(E2570),E2570&gt;0,ISNUMBER(F2570)),R2570*(F2570/E2570-1)*(1-'Start Here'!$B$16),0)</f>
        <v>0</v>
      </c>
      <c r="T2570" s="17">
        <f>IF(AND(M2570="Ready",OR(I2570="Approve proposed",AND(I2570="Use my price",AND(ISNUMBER(J2570),J2570&gt;0))),ISNUMBER(L2570),E2570&gt;0),R2570*(L2570/E2570-1)*(1-'Start Here'!$B$16),0)</f>
        <v>0</v>
      </c>
      <c r="U2570" t="str" s="6">
        <v>Currently hidden; do not activate automatically</v>
      </c>
      <c r="V2570" t="str" s="21">
        <v>No</v>
      </c>
      <c r="W2570" t="str" s="21">
        <v>No</v>
      </c>
      <c r="X2570" s="22">
        <v>0</v>
      </c>
      <c r="Y2570" s="18">
        <v>1.9</v>
      </c>
      <c r="AB2570" t="str" s="6">
        <v>2026-10-01 10:41:27 UTC</v>
      </c>
      <c r="AC2570" t="str" s="6">
        <v>Local Line cache</v>
      </c>
      <c r="AD2570" s="23">
        <v>805816</v>
      </c>
      <c r="AE2570" s="23">
        <v>526873</v>
      </c>
      <c r="AF2570" t="str" s="23">
        <v>805816:526873:herdShare</v>
      </c>
      <c r="AG2570" t="str" s="23">
        <v>No</v>
      </c>
      <c r="AH2570" t="str" s="23">
        <v>Yes</v>
      </c>
      <c r="AI2570" s="18">
        <v>0</v>
      </c>
    </row>
    <row r="2571" ht="32" customHeight="1">
      <c r="A2571" t="str" s="7">
        <v>Organically Grown Company</v>
      </c>
      <c r="B2571" t="str" s="7">
        <v>Rutabega</v>
      </c>
      <c r="C2571" t="str" s="7">
        <v>1 lb</v>
      </c>
      <c r="D2571" t="str" s="7">
        <v>CSA Members</v>
      </c>
      <c r="E2571" s="12">
        <v>2.66</v>
      </c>
      <c r="F2571" s="13">
        <v>2.87</v>
      </c>
      <c r="G2571" s="13">
        <f>IF(AND(ISNUMBER(E2571),ISNUMBER(F2571)),F2571-E2571,"")</f>
        <v>0.21</v>
      </c>
      <c r="H2571" s="14">
        <f>IF(AND(ISNUMBER(E2571),E2571&gt;0,ISNUMBER(F2571)),F2571/E2571-1,"")</f>
        <v>0.07894736842105265</v>
      </c>
      <c r="I2571" t="str" s="15">
        <v>Unreviewed</v>
      </c>
      <c r="J2571" s="16"/>
      <c r="K2571" t="str" s="15">
        <v/>
      </c>
      <c r="L2571" s="17" t="str">
        <f>IF(AC2571="Local catalog","",IF(AG2571="Yes",IF(ISNUMBER(E2571),E2571,""),IF(I2571="Keep current",IF(ISNUMBER(E2571),E2571,""),IF(AH2571&lt;&gt;"Yes","",IF(I2571="Approve proposed",F2571,IF(AND(I2571="Use my price",AND(ISNUMBER(J2571),J2571&gt;0)),J2571,""))))))</f>
        <v/>
      </c>
      <c r="M2571" t="str" s="7">
        <f>IF(AND(AG2571="Yes",OR(I2571="Approve proposed",I2571="Use my price")),"CHECK: protected price kept current",IF(OR(I2571="Unreviewed",I2571=""),"Pending review",IF(I2571="Hold","On hold",IF(I2571="Keep current",IF(ISNUMBER(E2571),"Kept current","CHECK: no confirmed current price"),IF(AH2571&lt;&gt;"Yes","CHECK: source needs review",IF(AND(I2571="Use my price",NOT(AND(ISNUMBER(J2571),J2571&gt;0))),"CHECK: enter a price above zero",IF(NOT(OR(I2571="Approve proposed",I2571="Use my price")),"CHECK: choose a listed decision",IF(OR(NOT(ISNUMBER(L2571)),L2571&lt;=0,NOT(ISNUMBER(Y2571)),Y2571&lt;=0,X2571&gt;=1),"CHECK: price or base unavailable",IF(L2571/(Y2571*(1-X2571))-1&lt;0,"CHECK: price below local base","Ready")))))))))</f>
        <v>Pending review</v>
      </c>
      <c r="N2571" s="18">
        <v>2.66</v>
      </c>
      <c r="O2571" s="19">
        <v>0.4</v>
      </c>
      <c r="P2571" s="14">
        <v>0.5105</v>
      </c>
      <c r="Q2571" s="20" t="str">
        <f>IF(AND(ISNUMBER(L2571),ISNUMBER(Y2571),Y2571&gt;0,X2571&lt;1),ROUND(L2571/(Y2571*(1-X2571))-1,4),"")</f>
        <v/>
      </c>
      <c r="R2571" s="12">
        <v>0</v>
      </c>
      <c r="S2571" s="13">
        <f>IF(AND(ISNUMBER(E2571),E2571&gt;0,ISNUMBER(F2571)),R2571*(F2571/E2571-1)*(1-'Start Here'!$B$16),0)</f>
        <v>0</v>
      </c>
      <c r="T2571" s="17">
        <f>IF(AND(M2571="Ready",OR(I2571="Approve proposed",AND(I2571="Use my price",AND(ISNUMBER(J2571),J2571&gt;0))),ISNUMBER(L2571),E2571&gt;0),R2571*(L2571/E2571-1)*(1-'Start Here'!$B$16),0)</f>
        <v>0</v>
      </c>
      <c r="U2571" t="str" s="6">
        <v>Currently hidden; do not activate automatically</v>
      </c>
      <c r="V2571" t="str" s="21">
        <v>No</v>
      </c>
      <c r="W2571" t="str" s="21">
        <v>No</v>
      </c>
      <c r="X2571" s="22">
        <v>0</v>
      </c>
      <c r="Y2571" s="18">
        <v>1.9</v>
      </c>
      <c r="AB2571" t="str" s="6">
        <v>2026-10-01 10:41:27 UTC</v>
      </c>
      <c r="AC2571" t="str" s="6">
        <v>Local Line cache</v>
      </c>
      <c r="AD2571" s="23">
        <v>805816</v>
      </c>
      <c r="AE2571" s="23">
        <v>526873</v>
      </c>
      <c r="AF2571" t="str" s="23">
        <v>805816:526873:member</v>
      </c>
      <c r="AG2571" t="str" s="23">
        <v>No</v>
      </c>
      <c r="AH2571" t="str" s="23">
        <v>Yes</v>
      </c>
      <c r="AI2571" s="18">
        <v>0</v>
      </c>
    </row>
    <row r="2572" ht="32" customHeight="1">
      <c r="A2572" t="str" s="7">
        <v>Organically Grown Company</v>
      </c>
      <c r="B2572" t="str" s="7">
        <v>Rutabega</v>
      </c>
      <c r="C2572" t="str" s="7">
        <v>1 lb</v>
      </c>
      <c r="D2572" t="str" s="7">
        <v>Guest Basket</v>
      </c>
      <c r="E2572" s="12">
        <v>2.66</v>
      </c>
      <c r="F2572" s="13">
        <v>2.87</v>
      </c>
      <c r="G2572" s="13">
        <f>IF(AND(ISNUMBER(E2572),ISNUMBER(F2572)),F2572-E2572,"")</f>
        <v>0.21</v>
      </c>
      <c r="H2572" s="14">
        <f>IF(AND(ISNUMBER(E2572),E2572&gt;0,ISNUMBER(F2572)),F2572/E2572-1,"")</f>
        <v>0.07894736842105265</v>
      </c>
      <c r="I2572" t="str" s="15">
        <v>Unreviewed</v>
      </c>
      <c r="J2572" s="16"/>
      <c r="K2572" t="str" s="15">
        <v/>
      </c>
      <c r="L2572" s="17" t="str">
        <f>IF(AC2572="Local catalog","",IF(AG2572="Yes",IF(ISNUMBER(E2572),E2572,""),IF(I2572="Keep current",IF(ISNUMBER(E2572),E2572,""),IF(AH2572&lt;&gt;"Yes","",IF(I2572="Approve proposed",F2572,IF(AND(I2572="Use my price",AND(ISNUMBER(J2572),J2572&gt;0)),J2572,""))))))</f>
        <v/>
      </c>
      <c r="M2572" t="str" s="7">
        <f>IF(AND(AG2572="Yes",OR(I2572="Approve proposed",I2572="Use my price")),"CHECK: protected price kept current",IF(OR(I2572="Unreviewed",I2572=""),"Pending review",IF(I2572="Hold","On hold",IF(I2572="Keep current",IF(ISNUMBER(E2572),"Kept current","CHECK: no confirmed current price"),IF(AH2572&lt;&gt;"Yes","CHECK: source needs review",IF(AND(I2572="Use my price",NOT(AND(ISNUMBER(J2572),J2572&gt;0))),"CHECK: enter a price above zero",IF(NOT(OR(I2572="Approve proposed",I2572="Use my price")),"CHECK: choose a listed decision",IF(OR(NOT(ISNUMBER(L2572)),L2572&lt;=0,NOT(ISNUMBER(Y2572)),Y2572&lt;=0,X2572&gt;=1),"CHECK: price or base unavailable",IF(L2572/(Y2572*(1-X2572))-1&lt;0,"CHECK: price below local base","Ready")))))))))</f>
        <v>Pending review</v>
      </c>
      <c r="N2572" s="18">
        <v>2.66</v>
      </c>
      <c r="O2572" s="19">
        <v>0.4</v>
      </c>
      <c r="P2572" s="14">
        <v>0.5105</v>
      </c>
      <c r="Q2572" s="20" t="str">
        <f>IF(AND(ISNUMBER(L2572),ISNUMBER(Y2572),Y2572&gt;0,X2572&lt;1),ROUND(L2572/(Y2572*(1-X2572))-1,4),"")</f>
        <v/>
      </c>
      <c r="R2572" s="12">
        <v>0</v>
      </c>
      <c r="S2572" s="13">
        <f>IF(AND(ISNUMBER(E2572),E2572&gt;0,ISNUMBER(F2572)),R2572*(F2572/E2572-1)*(1-'Start Here'!$B$16),0)</f>
        <v>0</v>
      </c>
      <c r="T2572" s="17">
        <f>IF(AND(M2572="Ready",OR(I2572="Approve proposed",AND(I2572="Use my price",AND(ISNUMBER(J2572),J2572&gt;0))),ISNUMBER(L2572),E2572&gt;0),R2572*(L2572/E2572-1)*(1-'Start Here'!$B$16),0)</f>
        <v>0</v>
      </c>
      <c r="U2572" t="str" s="6">
        <v>Currently hidden; do not activate automatically</v>
      </c>
      <c r="V2572" t="str" s="21">
        <v>No</v>
      </c>
      <c r="W2572" t="str" s="21">
        <v>No</v>
      </c>
      <c r="X2572" s="22">
        <v>0</v>
      </c>
      <c r="Y2572" s="18">
        <v>1.9</v>
      </c>
      <c r="AB2572" t="str" s="6">
        <v>2026-10-01 10:41:27 UTC</v>
      </c>
      <c r="AC2572" t="str" s="6">
        <v>Local Line cache</v>
      </c>
      <c r="AD2572" s="23">
        <v>805816</v>
      </c>
      <c r="AE2572" s="23">
        <v>526873</v>
      </c>
      <c r="AF2572" t="str" s="23">
        <v>805816:526873:guest</v>
      </c>
      <c r="AG2572" t="str" s="23">
        <v>No</v>
      </c>
      <c r="AH2572" t="str" s="23">
        <v>Yes</v>
      </c>
      <c r="AI2572" s="18">
        <v>0</v>
      </c>
    </row>
    <row r="2573" ht="32" customHeight="1">
      <c r="A2573" t="str" s="7">
        <v>Organically Grown Company</v>
      </c>
      <c r="B2573" t="str" s="7">
        <v>Rutabega</v>
      </c>
      <c r="C2573" t="str" s="7">
        <v>1 lb</v>
      </c>
      <c r="D2573" t="str" s="7">
        <v>SNAP</v>
      </c>
      <c r="E2573" s="12">
        <v>2.66</v>
      </c>
      <c r="F2573" s="13">
        <v>2.66</v>
      </c>
      <c r="G2573" s="13">
        <f>IF(AND(ISNUMBER(E2573),ISNUMBER(F2573)),F2573-E2573,"")</f>
        <v>0</v>
      </c>
      <c r="H2573" s="14">
        <f>IF(AND(ISNUMBER(E2573),E2573&gt;0,ISNUMBER(F2573)),F2573/E2573-1,"")</f>
        <v>0</v>
      </c>
      <c r="I2573" t="str" s="15">
        <v>Keep current</v>
      </c>
      <c r="J2573" s="16"/>
      <c r="K2573" t="str" s="15">
        <v/>
      </c>
      <c r="L2573" s="17">
        <f>IF(AC2573="Local catalog","",IF(AG2573="Yes",IF(ISNUMBER(E2573),E2573,""),IF(I2573="Keep current",IF(ISNUMBER(E2573),E2573,""),IF(AH2573&lt;&gt;"Yes","",IF(I2573="Approve proposed",F2573,IF(AND(I2573="Use my price",AND(ISNUMBER(J2573),J2573&gt;0)),J2573,""))))))</f>
        <v>2.66</v>
      </c>
      <c r="M2573" t="str" s="7">
        <f>IF(AND(AG2573="Yes",OR(I2573="Approve proposed",I2573="Use my price")),"CHECK: protected price kept current",IF(OR(I2573="Unreviewed",I2573=""),"Pending review",IF(I2573="Hold","On hold",IF(I2573="Keep current",IF(ISNUMBER(E2573),"Kept current","CHECK: no confirmed current price"),IF(AH2573&lt;&gt;"Yes","CHECK: source needs review",IF(AND(I2573="Use my price",NOT(AND(ISNUMBER(J2573),J2573&gt;0))),"CHECK: enter a price above zero",IF(NOT(OR(I2573="Approve proposed",I2573="Use my price")),"CHECK: choose a listed decision",IF(OR(NOT(ISNUMBER(L2573)),L2573&lt;=0,NOT(ISNUMBER(Y2573)),Y2573&lt;=0,X2573&gt;=1),"CHECK: price or base unavailable",IF(L2573/(Y2573*(1-X2573))-1&lt;0,"CHECK: price below local base","Ready")))))))))</f>
        <v>Kept current</v>
      </c>
      <c r="N2573" s="18">
        <v>2.66</v>
      </c>
      <c r="O2573" s="19">
        <v>0.4</v>
      </c>
      <c r="P2573" s="14">
        <v>0.4</v>
      </c>
      <c r="Q2573" s="20">
        <f>IF(AND(ISNUMBER(L2573),ISNUMBER(Y2573),Y2573&gt;0,X2573&lt;1),ROUND(L2573/(Y2573*(1-X2573))-1,4),"")</f>
        <v>0.4</v>
      </c>
      <c r="R2573" s="12">
        <v>0</v>
      </c>
      <c r="S2573" s="13">
        <f>IF(AND(ISNUMBER(E2573),E2573&gt;0,ISNUMBER(F2573)),R2573*(F2573/E2573-1)*(1-'Start Here'!$B$16),0)</f>
        <v>0</v>
      </c>
      <c r="T2573" s="17">
        <f>IF(AND(M2573="Ready",OR(I2573="Approve proposed",AND(I2573="Use my price",AND(ISNUMBER(J2573),J2573&gt;0))),ISNUMBER(L2573),E2573&gt;0),R2573*(L2573/E2573-1)*(1-'Start Here'!$B$16),0)</f>
        <v>0</v>
      </c>
      <c r="U2573" t="str" s="6">
        <v>SNAP: preserve existing selling price; Currently hidden; do not activate automatically</v>
      </c>
      <c r="V2573" t="str" s="21">
        <v>No</v>
      </c>
      <c r="W2573" t="str" s="21">
        <v>No</v>
      </c>
      <c r="X2573" s="22">
        <v>0</v>
      </c>
      <c r="Y2573" s="18">
        <v>1.9</v>
      </c>
      <c r="AB2573" t="str" s="6">
        <v>2026-10-01 10:41:27 UTC</v>
      </c>
      <c r="AC2573" t="str" s="6">
        <v>Local Line cache</v>
      </c>
      <c r="AD2573" s="23">
        <v>805816</v>
      </c>
      <c r="AE2573" s="23">
        <v>526873</v>
      </c>
      <c r="AF2573" t="str" s="23">
        <v>805816:526873:snap</v>
      </c>
      <c r="AG2573" t="str" s="23">
        <v>Yes</v>
      </c>
      <c r="AH2573" t="str" s="23">
        <v>Yes</v>
      </c>
      <c r="AI2573" s="18">
        <v>0</v>
      </c>
    </row>
    <row r="2574" ht="32" customHeight="1">
      <c r="A2574" t="str" s="7">
        <v>Organically Grown Company</v>
      </c>
      <c r="B2574" t="str" s="7">
        <v>Savoy Cabbage</v>
      </c>
      <c r="C2574" t="str" s="7">
        <v>each</v>
      </c>
      <c r="D2574" t="str" s="7">
        <v>Herd Share Members</v>
      </c>
      <c r="E2574" s="12">
        <v>3.15</v>
      </c>
      <c r="F2574" s="13">
        <v>3.4</v>
      </c>
      <c r="G2574" s="13">
        <f>IF(AND(ISNUMBER(E2574),ISNUMBER(F2574)),F2574-E2574,"")</f>
        <v>0.25</v>
      </c>
      <c r="H2574" s="14">
        <f>IF(AND(ISNUMBER(E2574),E2574&gt;0,ISNUMBER(F2574)),F2574/E2574-1,"")</f>
        <v>0.0793650793650793</v>
      </c>
      <c r="I2574" t="str" s="15">
        <v>Unreviewed</v>
      </c>
      <c r="J2574" s="16"/>
      <c r="K2574" t="str" s="15">
        <v/>
      </c>
      <c r="L2574" s="17" t="str">
        <f>IF(AC2574="Local catalog","",IF(AG2574="Yes",IF(ISNUMBER(E2574),E2574,""),IF(I2574="Keep current",IF(ISNUMBER(E2574),E2574,""),IF(AH2574&lt;&gt;"Yes","",IF(I2574="Approve proposed",F2574,IF(AND(I2574="Use my price",AND(ISNUMBER(J2574),J2574&gt;0)),J2574,""))))))</f>
        <v/>
      </c>
      <c r="M2574" t="str" s="7">
        <f>IF(AND(AG2574="Yes",OR(I2574="Approve proposed",I2574="Use my price")),"CHECK: protected price kept current",IF(OR(I2574="Unreviewed",I2574=""),"Pending review",IF(I2574="Hold","On hold",IF(I2574="Keep current",IF(ISNUMBER(E2574),"Kept current","CHECK: no confirmed current price"),IF(AH2574&lt;&gt;"Yes","CHECK: source needs review",IF(AND(I2574="Use my price",NOT(AND(ISNUMBER(J2574),J2574&gt;0))),"CHECK: enter a price above zero",IF(NOT(OR(I2574="Approve proposed",I2574="Use my price")),"CHECK: choose a listed decision",IF(OR(NOT(ISNUMBER(L2574)),L2574&lt;=0,NOT(ISNUMBER(Y2574)),Y2574&lt;=0,X2574&gt;=1),"CHECK: price or base unavailable",IF(L2574/(Y2574*(1-X2574))-1&lt;0,"CHECK: price below local base","Ready")))))))))</f>
        <v>Pending review</v>
      </c>
      <c r="N2574" s="18">
        <v>3.15</v>
      </c>
      <c r="O2574" s="19">
        <v>0.4</v>
      </c>
      <c r="P2574" s="14">
        <v>0.5111</v>
      </c>
      <c r="Q2574" s="20" t="str">
        <f>IF(AND(ISNUMBER(L2574),ISNUMBER(Y2574),Y2574&gt;0,X2574&lt;1),ROUND(L2574/(Y2574*(1-X2574))-1,4),"")</f>
        <v/>
      </c>
      <c r="R2574" s="12">
        <v>85.05000000000001</v>
      </c>
      <c r="S2574" s="13">
        <f>IF(AND(ISNUMBER(E2574),E2574&gt;0,ISNUMBER(F2574)),R2574*(F2574/E2574-1)*(1-'Start Here'!$B$16),0)</f>
        <v>6.547499999999996</v>
      </c>
      <c r="T2574" s="17">
        <f>IF(AND(M2574="Ready",OR(I2574="Approve proposed",AND(I2574="Use my price",AND(ISNUMBER(J2574),J2574&gt;0))),ISNUMBER(L2574),E2574&gt;0),R2574*(L2574/E2574-1)*(1-'Start Here'!$B$16),0)</f>
        <v>0</v>
      </c>
      <c r="U2574" t="str" s="6">
        <v>Currently hidden; do not activate automatically</v>
      </c>
      <c r="V2574" t="str" s="21">
        <v>No</v>
      </c>
      <c r="W2574" t="str" s="21">
        <v>No</v>
      </c>
      <c r="X2574" s="22">
        <v>0</v>
      </c>
      <c r="Y2574" s="18">
        <v>2.25</v>
      </c>
      <c r="AB2574" t="str" s="6">
        <v>2026-10-01 10:41:27 UTC</v>
      </c>
      <c r="AC2574" t="str" s="6">
        <v>Local Line cache</v>
      </c>
      <c r="AD2574" s="23">
        <v>805981</v>
      </c>
      <c r="AE2574" s="23">
        <v>527041</v>
      </c>
      <c r="AF2574" t="str" s="23">
        <v>805981:527041:herdShare</v>
      </c>
      <c r="AG2574" t="str" s="23">
        <v>No</v>
      </c>
      <c r="AH2574" t="str" s="23">
        <v>Yes</v>
      </c>
      <c r="AI2574" s="18">
        <v>60.75</v>
      </c>
    </row>
    <row r="2575" ht="32" customHeight="1">
      <c r="A2575" t="str" s="7">
        <v>Organically Grown Company</v>
      </c>
      <c r="B2575" t="str" s="7">
        <v>Savoy Cabbage</v>
      </c>
      <c r="C2575" t="str" s="7">
        <v>each</v>
      </c>
      <c r="D2575" t="str" s="7">
        <v>CSA Members</v>
      </c>
      <c r="E2575" s="12">
        <v>3.15</v>
      </c>
      <c r="F2575" s="13">
        <v>3.4</v>
      </c>
      <c r="G2575" s="13">
        <f>IF(AND(ISNUMBER(E2575),ISNUMBER(F2575)),F2575-E2575,"")</f>
        <v>0.25</v>
      </c>
      <c r="H2575" s="14">
        <f>IF(AND(ISNUMBER(E2575),E2575&gt;0,ISNUMBER(F2575)),F2575/E2575-1,"")</f>
        <v>0.0793650793650793</v>
      </c>
      <c r="I2575" t="str" s="15">
        <v>Unreviewed</v>
      </c>
      <c r="J2575" s="16"/>
      <c r="K2575" t="str" s="15">
        <v/>
      </c>
      <c r="L2575" s="17" t="str">
        <f>IF(AC2575="Local catalog","",IF(AG2575="Yes",IF(ISNUMBER(E2575),E2575,""),IF(I2575="Keep current",IF(ISNUMBER(E2575),E2575,""),IF(AH2575&lt;&gt;"Yes","",IF(I2575="Approve proposed",F2575,IF(AND(I2575="Use my price",AND(ISNUMBER(J2575),J2575&gt;0)),J2575,""))))))</f>
        <v/>
      </c>
      <c r="M2575" t="str" s="7">
        <f>IF(AND(AG2575="Yes",OR(I2575="Approve proposed",I2575="Use my price")),"CHECK: protected price kept current",IF(OR(I2575="Unreviewed",I2575=""),"Pending review",IF(I2575="Hold","On hold",IF(I2575="Keep current",IF(ISNUMBER(E2575),"Kept current","CHECK: no confirmed current price"),IF(AH2575&lt;&gt;"Yes","CHECK: source needs review",IF(AND(I2575="Use my price",NOT(AND(ISNUMBER(J2575),J2575&gt;0))),"CHECK: enter a price above zero",IF(NOT(OR(I2575="Approve proposed",I2575="Use my price")),"CHECK: choose a listed decision",IF(OR(NOT(ISNUMBER(L2575)),L2575&lt;=0,NOT(ISNUMBER(Y2575)),Y2575&lt;=0,X2575&gt;=1),"CHECK: price or base unavailable",IF(L2575/(Y2575*(1-X2575))-1&lt;0,"CHECK: price below local base","Ready")))))))))</f>
        <v>Pending review</v>
      </c>
      <c r="N2575" s="18">
        <v>3.15</v>
      </c>
      <c r="O2575" s="19">
        <v>0.4</v>
      </c>
      <c r="P2575" s="14">
        <v>0.5111</v>
      </c>
      <c r="Q2575" s="20" t="str">
        <f>IF(AND(ISNUMBER(L2575),ISNUMBER(Y2575),Y2575&gt;0,X2575&lt;1),ROUND(L2575/(Y2575*(1-X2575))-1,4),"")</f>
        <v/>
      </c>
      <c r="R2575" s="12">
        <v>34.65</v>
      </c>
      <c r="S2575" s="13">
        <f>IF(AND(ISNUMBER(E2575),E2575&gt;0,ISNUMBER(F2575)),R2575*(F2575/E2575-1)*(1-'Start Here'!$B$16),0)</f>
        <v>2.6674999999999978</v>
      </c>
      <c r="T2575" s="17">
        <f>IF(AND(M2575="Ready",OR(I2575="Approve proposed",AND(I2575="Use my price",AND(ISNUMBER(J2575),J2575&gt;0))),ISNUMBER(L2575),E2575&gt;0),R2575*(L2575/E2575-1)*(1-'Start Here'!$B$16),0)</f>
        <v>0</v>
      </c>
      <c r="U2575" t="str" s="6">
        <v>Currently hidden; do not activate automatically</v>
      </c>
      <c r="V2575" t="str" s="21">
        <v>No</v>
      </c>
      <c r="W2575" t="str" s="21">
        <v>No</v>
      </c>
      <c r="X2575" s="22">
        <v>0</v>
      </c>
      <c r="Y2575" s="18">
        <v>2.25</v>
      </c>
      <c r="AB2575" t="str" s="6">
        <v>2026-10-01 10:41:27 UTC</v>
      </c>
      <c r="AC2575" t="str" s="6">
        <v>Local Line cache</v>
      </c>
      <c r="AD2575" s="23">
        <v>805981</v>
      </c>
      <c r="AE2575" s="23">
        <v>527041</v>
      </c>
      <c r="AF2575" t="str" s="23">
        <v>805981:527041:member</v>
      </c>
      <c r="AG2575" t="str" s="23">
        <v>No</v>
      </c>
      <c r="AH2575" t="str" s="23">
        <v>Yes</v>
      </c>
      <c r="AI2575" s="18">
        <v>24.75</v>
      </c>
    </row>
    <row r="2576" ht="32" customHeight="1">
      <c r="A2576" t="str" s="7">
        <v>Organically Grown Company</v>
      </c>
      <c r="B2576" t="str" s="7">
        <v>Savoy Cabbage</v>
      </c>
      <c r="C2576" t="str" s="7">
        <v>each</v>
      </c>
      <c r="D2576" t="str" s="7">
        <v>Guest Basket</v>
      </c>
      <c r="E2576" s="12">
        <v>3.15</v>
      </c>
      <c r="F2576" s="13">
        <v>3.4</v>
      </c>
      <c r="G2576" s="13">
        <f>IF(AND(ISNUMBER(E2576),ISNUMBER(F2576)),F2576-E2576,"")</f>
        <v>0.25</v>
      </c>
      <c r="H2576" s="14">
        <f>IF(AND(ISNUMBER(E2576),E2576&gt;0,ISNUMBER(F2576)),F2576/E2576-1,"")</f>
        <v>0.0793650793650793</v>
      </c>
      <c r="I2576" t="str" s="15">
        <v>Unreviewed</v>
      </c>
      <c r="J2576" s="16"/>
      <c r="K2576" t="str" s="15">
        <v/>
      </c>
      <c r="L2576" s="17" t="str">
        <f>IF(AC2576="Local catalog","",IF(AG2576="Yes",IF(ISNUMBER(E2576),E2576,""),IF(I2576="Keep current",IF(ISNUMBER(E2576),E2576,""),IF(AH2576&lt;&gt;"Yes","",IF(I2576="Approve proposed",F2576,IF(AND(I2576="Use my price",AND(ISNUMBER(J2576),J2576&gt;0)),J2576,""))))))</f>
        <v/>
      </c>
      <c r="M2576" t="str" s="7">
        <f>IF(AND(AG2576="Yes",OR(I2576="Approve proposed",I2576="Use my price")),"CHECK: protected price kept current",IF(OR(I2576="Unreviewed",I2576=""),"Pending review",IF(I2576="Hold","On hold",IF(I2576="Keep current",IF(ISNUMBER(E2576),"Kept current","CHECK: no confirmed current price"),IF(AH2576&lt;&gt;"Yes","CHECK: source needs review",IF(AND(I2576="Use my price",NOT(AND(ISNUMBER(J2576),J2576&gt;0))),"CHECK: enter a price above zero",IF(NOT(OR(I2576="Approve proposed",I2576="Use my price")),"CHECK: choose a listed decision",IF(OR(NOT(ISNUMBER(L2576)),L2576&lt;=0,NOT(ISNUMBER(Y2576)),Y2576&lt;=0,X2576&gt;=1),"CHECK: price or base unavailable",IF(L2576/(Y2576*(1-X2576))-1&lt;0,"CHECK: price below local base","Ready")))))))))</f>
        <v>Pending review</v>
      </c>
      <c r="N2576" s="18">
        <v>3.15</v>
      </c>
      <c r="O2576" s="19">
        <v>0.4</v>
      </c>
      <c r="P2576" s="14">
        <v>0.5111</v>
      </c>
      <c r="Q2576" s="20" t="str">
        <f>IF(AND(ISNUMBER(L2576),ISNUMBER(Y2576),Y2576&gt;0,X2576&lt;1),ROUND(L2576/(Y2576*(1-X2576))-1,4),"")</f>
        <v/>
      </c>
      <c r="R2576" s="12">
        <v>6.98</v>
      </c>
      <c r="S2576" s="13">
        <f>IF(AND(ISNUMBER(E2576),E2576&gt;0,ISNUMBER(F2576)),R2576*(F2576/E2576-1)*(1-'Start Here'!$B$16),0)</f>
        <v>0.5373492063492059</v>
      </c>
      <c r="T2576" s="17">
        <f>IF(AND(M2576="Ready",OR(I2576="Approve proposed",AND(I2576="Use my price",AND(ISNUMBER(J2576),J2576&gt;0))),ISNUMBER(L2576),E2576&gt;0),R2576*(L2576/E2576-1)*(1-'Start Here'!$B$16),0)</f>
        <v>0</v>
      </c>
      <c r="U2576" t="str" s="6">
        <v>Currently hidden; do not activate automatically</v>
      </c>
      <c r="V2576" t="str" s="21">
        <v>No</v>
      </c>
      <c r="W2576" t="str" s="21">
        <v>No</v>
      </c>
      <c r="X2576" s="22">
        <v>0</v>
      </c>
      <c r="Y2576" s="18">
        <v>2.25</v>
      </c>
      <c r="AB2576" t="str" s="6">
        <v>2026-10-01 10:41:27 UTC</v>
      </c>
      <c r="AC2576" t="str" s="6">
        <v>Local Line cache</v>
      </c>
      <c r="AD2576" s="23">
        <v>805981</v>
      </c>
      <c r="AE2576" s="23">
        <v>527041</v>
      </c>
      <c r="AF2576" t="str" s="23">
        <v>805981:527041:guest</v>
      </c>
      <c r="AG2576" t="str" s="23">
        <v>No</v>
      </c>
      <c r="AH2576" t="str" s="23">
        <v>Yes</v>
      </c>
      <c r="AI2576" s="18">
        <v>4.5</v>
      </c>
    </row>
    <row r="2577" ht="32" customHeight="1">
      <c r="A2577" t="str" s="7">
        <v>Organically Grown Company</v>
      </c>
      <c r="B2577" t="str" s="7">
        <v>Savoy Cabbage</v>
      </c>
      <c r="C2577" t="str" s="7">
        <v>each</v>
      </c>
      <c r="D2577" t="str" s="7">
        <v>SNAP</v>
      </c>
      <c r="E2577" s="12">
        <v>3.15</v>
      </c>
      <c r="F2577" s="13">
        <v>3.15</v>
      </c>
      <c r="G2577" s="13">
        <f>IF(AND(ISNUMBER(E2577),ISNUMBER(F2577)),F2577-E2577,"")</f>
        <v>0</v>
      </c>
      <c r="H2577" s="14">
        <f>IF(AND(ISNUMBER(E2577),E2577&gt;0,ISNUMBER(F2577)),F2577/E2577-1,"")</f>
        <v>0</v>
      </c>
      <c r="I2577" t="str" s="15">
        <v>Keep current</v>
      </c>
      <c r="J2577" s="16"/>
      <c r="K2577" t="str" s="15">
        <v/>
      </c>
      <c r="L2577" s="17">
        <f>IF(AC2577="Local catalog","",IF(AG2577="Yes",IF(ISNUMBER(E2577),E2577,""),IF(I2577="Keep current",IF(ISNUMBER(E2577),E2577,""),IF(AH2577&lt;&gt;"Yes","",IF(I2577="Approve proposed",F2577,IF(AND(I2577="Use my price",AND(ISNUMBER(J2577),J2577&gt;0)),J2577,""))))))</f>
        <v>3.15</v>
      </c>
      <c r="M2577" t="str" s="7">
        <f>IF(AND(AG2577="Yes",OR(I2577="Approve proposed",I2577="Use my price")),"CHECK: protected price kept current",IF(OR(I2577="Unreviewed",I2577=""),"Pending review",IF(I2577="Hold","On hold",IF(I2577="Keep current",IF(ISNUMBER(E2577),"Kept current","CHECK: no confirmed current price"),IF(AH2577&lt;&gt;"Yes","CHECK: source needs review",IF(AND(I2577="Use my price",NOT(AND(ISNUMBER(J2577),J2577&gt;0))),"CHECK: enter a price above zero",IF(NOT(OR(I2577="Approve proposed",I2577="Use my price")),"CHECK: choose a listed decision",IF(OR(NOT(ISNUMBER(L2577)),L2577&lt;=0,NOT(ISNUMBER(Y2577)),Y2577&lt;=0,X2577&gt;=1),"CHECK: price or base unavailable",IF(L2577/(Y2577*(1-X2577))-1&lt;0,"CHECK: price below local base","Ready")))))))))</f>
        <v>Kept current</v>
      </c>
      <c r="N2577" s="18">
        <v>3.15</v>
      </c>
      <c r="O2577" s="19">
        <v>0.4</v>
      </c>
      <c r="P2577" s="14">
        <v>0.4</v>
      </c>
      <c r="Q2577" s="20">
        <f>IF(AND(ISNUMBER(L2577),ISNUMBER(Y2577),Y2577&gt;0,X2577&lt;1),ROUND(L2577/(Y2577*(1-X2577))-1,4),"")</f>
        <v>0.4</v>
      </c>
      <c r="R2577" s="12">
        <v>0</v>
      </c>
      <c r="S2577" s="13">
        <f>IF(AND(ISNUMBER(E2577),E2577&gt;0,ISNUMBER(F2577)),R2577*(F2577/E2577-1)*(1-'Start Here'!$B$16),0)</f>
        <v>0</v>
      </c>
      <c r="T2577" s="17">
        <f>IF(AND(M2577="Ready",OR(I2577="Approve proposed",AND(I2577="Use my price",AND(ISNUMBER(J2577),J2577&gt;0))),ISNUMBER(L2577),E2577&gt;0),R2577*(L2577/E2577-1)*(1-'Start Here'!$B$16),0)</f>
        <v>0</v>
      </c>
      <c r="U2577" t="str" s="6">
        <v>SNAP: preserve existing selling price; Currently hidden; do not activate automatically</v>
      </c>
      <c r="V2577" t="str" s="21">
        <v>No</v>
      </c>
      <c r="W2577" t="str" s="21">
        <v>No</v>
      </c>
      <c r="X2577" s="22">
        <v>0</v>
      </c>
      <c r="Y2577" s="18">
        <v>2.25</v>
      </c>
      <c r="AB2577" t="str" s="6">
        <v>2026-10-01 10:41:27 UTC</v>
      </c>
      <c r="AC2577" t="str" s="6">
        <v>Local Line cache</v>
      </c>
      <c r="AD2577" s="23">
        <v>805981</v>
      </c>
      <c r="AE2577" s="23">
        <v>527041</v>
      </c>
      <c r="AF2577" t="str" s="23">
        <v>805981:527041:snap</v>
      </c>
      <c r="AG2577" t="str" s="23">
        <v>Yes</v>
      </c>
      <c r="AH2577" t="str" s="23">
        <v>Yes</v>
      </c>
      <c r="AI2577" s="18">
        <v>0</v>
      </c>
    </row>
    <row r="2578" ht="32" customHeight="1">
      <c r="A2578" t="str" s="7">
        <v>Organically Grown Company</v>
      </c>
      <c r="B2578" t="str" s="7">
        <v>Serrano pepper</v>
      </c>
      <c r="C2578" t="str" s="7">
        <v>1/2 lb</v>
      </c>
      <c r="D2578" t="str" s="7">
        <v>Herd Share Members</v>
      </c>
      <c r="E2578" s="12">
        <v>3.5</v>
      </c>
      <c r="F2578" s="13">
        <v>3.78</v>
      </c>
      <c r="G2578" s="13">
        <f>IF(AND(ISNUMBER(E2578),ISNUMBER(F2578)),F2578-E2578,"")</f>
        <v>0.28</v>
      </c>
      <c r="H2578" s="14">
        <f>IF(AND(ISNUMBER(E2578),E2578&gt;0,ISNUMBER(F2578)),F2578/E2578-1,"")</f>
        <v>0.07999999999999985</v>
      </c>
      <c r="I2578" t="str" s="15">
        <v>Unreviewed</v>
      </c>
      <c r="J2578" s="16"/>
      <c r="K2578" t="str" s="15">
        <v/>
      </c>
      <c r="L2578" s="17" t="str">
        <f>IF(AC2578="Local catalog","",IF(AG2578="Yes",IF(ISNUMBER(E2578),E2578,""),IF(I2578="Keep current",IF(ISNUMBER(E2578),E2578,""),IF(AH2578&lt;&gt;"Yes","",IF(I2578="Approve proposed",F2578,IF(AND(I2578="Use my price",AND(ISNUMBER(J2578),J2578&gt;0)),J2578,""))))))</f>
        <v/>
      </c>
      <c r="M2578" t="str" s="7">
        <f>IF(AND(AG2578="Yes",OR(I2578="Approve proposed",I2578="Use my price")),"CHECK: protected price kept current",IF(OR(I2578="Unreviewed",I2578=""),"Pending review",IF(I2578="Hold","On hold",IF(I2578="Keep current",IF(ISNUMBER(E2578),"Kept current","CHECK: no confirmed current price"),IF(AH2578&lt;&gt;"Yes","CHECK: source needs review",IF(AND(I2578="Use my price",NOT(AND(ISNUMBER(J2578),J2578&gt;0))),"CHECK: enter a price above zero",IF(NOT(OR(I2578="Approve proposed",I2578="Use my price")),"CHECK: choose a listed decision",IF(OR(NOT(ISNUMBER(L2578)),L2578&lt;=0,NOT(ISNUMBER(Y2578)),Y2578&lt;=0,X2578&gt;=1),"CHECK: price or base unavailable",IF(L2578/(Y2578*(1-X2578))-1&lt;0,"CHECK: price below local base","Ready")))))))))</f>
        <v>Pending review</v>
      </c>
      <c r="N2578" s="18">
        <v>3.5</v>
      </c>
      <c r="O2578" s="19">
        <v>0.4</v>
      </c>
      <c r="P2578" s="14">
        <v>0.512</v>
      </c>
      <c r="Q2578" s="20" t="str">
        <f>IF(AND(ISNUMBER(L2578),ISNUMBER(Y2578),Y2578&gt;0,X2578&lt;1),ROUND(L2578/(Y2578*(1-X2578))-1,4),"")</f>
        <v/>
      </c>
      <c r="R2578" s="12">
        <v>0</v>
      </c>
      <c r="S2578" s="13">
        <f>IF(AND(ISNUMBER(E2578),E2578&gt;0,ISNUMBER(F2578)),R2578*(F2578/E2578-1)*(1-'Start Here'!$B$16),0)</f>
        <v>0</v>
      </c>
      <c r="T2578" s="17">
        <f>IF(AND(M2578="Ready",OR(I2578="Approve proposed",AND(I2578="Use my price",AND(ISNUMBER(J2578),J2578&gt;0))),ISNUMBER(L2578),E2578&gt;0),R2578*(L2578/E2578-1)*(1-'Start Here'!$B$16),0)</f>
        <v>0</v>
      </c>
      <c r="U2578" t="str" s="6">
        <v>Currently hidden; do not activate automatically</v>
      </c>
      <c r="V2578" t="str" s="21">
        <v>No</v>
      </c>
      <c r="W2578" t="str" s="21">
        <v>No</v>
      </c>
      <c r="X2578" s="22">
        <v>0</v>
      </c>
      <c r="Y2578" s="18">
        <v>2.5</v>
      </c>
      <c r="AB2578" t="str" s="6">
        <v>2026-10-01 10:41:27 UTC</v>
      </c>
      <c r="AC2578" t="str" s="6">
        <v>Local Line cache</v>
      </c>
      <c r="AD2578" s="23">
        <v>812617</v>
      </c>
      <c r="AE2578" s="23">
        <v>534485</v>
      </c>
      <c r="AF2578" t="str" s="23">
        <v>812617:534485:herdShare</v>
      </c>
      <c r="AG2578" t="str" s="23">
        <v>No</v>
      </c>
      <c r="AH2578" t="str" s="23">
        <v>Yes</v>
      </c>
      <c r="AI2578" s="18">
        <v>0</v>
      </c>
    </row>
    <row r="2579" ht="32" customHeight="1">
      <c r="A2579" t="str" s="7">
        <v>Organically Grown Company</v>
      </c>
      <c r="B2579" t="str" s="7">
        <v>Serrano pepper</v>
      </c>
      <c r="C2579" t="str" s="7">
        <v>1/2 lb</v>
      </c>
      <c r="D2579" t="str" s="7">
        <v>CSA Members</v>
      </c>
      <c r="E2579" s="12">
        <v>3.5</v>
      </c>
      <c r="F2579" s="13">
        <v>3.78</v>
      </c>
      <c r="G2579" s="13">
        <f>IF(AND(ISNUMBER(E2579),ISNUMBER(F2579)),F2579-E2579,"")</f>
        <v>0.28</v>
      </c>
      <c r="H2579" s="14">
        <f>IF(AND(ISNUMBER(E2579),E2579&gt;0,ISNUMBER(F2579)),F2579/E2579-1,"")</f>
        <v>0.07999999999999985</v>
      </c>
      <c r="I2579" t="str" s="15">
        <v>Unreviewed</v>
      </c>
      <c r="J2579" s="16"/>
      <c r="K2579" t="str" s="15">
        <v/>
      </c>
      <c r="L2579" s="17" t="str">
        <f>IF(AC2579="Local catalog","",IF(AG2579="Yes",IF(ISNUMBER(E2579),E2579,""),IF(I2579="Keep current",IF(ISNUMBER(E2579),E2579,""),IF(AH2579&lt;&gt;"Yes","",IF(I2579="Approve proposed",F2579,IF(AND(I2579="Use my price",AND(ISNUMBER(J2579),J2579&gt;0)),J2579,""))))))</f>
        <v/>
      </c>
      <c r="M2579" t="str" s="7">
        <f>IF(AND(AG2579="Yes",OR(I2579="Approve proposed",I2579="Use my price")),"CHECK: protected price kept current",IF(OR(I2579="Unreviewed",I2579=""),"Pending review",IF(I2579="Hold","On hold",IF(I2579="Keep current",IF(ISNUMBER(E2579),"Kept current","CHECK: no confirmed current price"),IF(AH2579&lt;&gt;"Yes","CHECK: source needs review",IF(AND(I2579="Use my price",NOT(AND(ISNUMBER(J2579),J2579&gt;0))),"CHECK: enter a price above zero",IF(NOT(OR(I2579="Approve proposed",I2579="Use my price")),"CHECK: choose a listed decision",IF(OR(NOT(ISNUMBER(L2579)),L2579&lt;=0,NOT(ISNUMBER(Y2579)),Y2579&lt;=0,X2579&gt;=1),"CHECK: price or base unavailable",IF(L2579/(Y2579*(1-X2579))-1&lt;0,"CHECK: price below local base","Ready")))))))))</f>
        <v>Pending review</v>
      </c>
      <c r="N2579" s="18">
        <v>3.5</v>
      </c>
      <c r="O2579" s="19">
        <v>0.4</v>
      </c>
      <c r="P2579" s="14">
        <v>0.512</v>
      </c>
      <c r="Q2579" s="20" t="str">
        <f>IF(AND(ISNUMBER(L2579),ISNUMBER(Y2579),Y2579&gt;0,X2579&lt;1),ROUND(L2579/(Y2579*(1-X2579))-1,4),"")</f>
        <v/>
      </c>
      <c r="R2579" s="12">
        <v>0</v>
      </c>
      <c r="S2579" s="13">
        <f>IF(AND(ISNUMBER(E2579),E2579&gt;0,ISNUMBER(F2579)),R2579*(F2579/E2579-1)*(1-'Start Here'!$B$16),0)</f>
        <v>0</v>
      </c>
      <c r="T2579" s="17">
        <f>IF(AND(M2579="Ready",OR(I2579="Approve proposed",AND(I2579="Use my price",AND(ISNUMBER(J2579),J2579&gt;0))),ISNUMBER(L2579),E2579&gt;0),R2579*(L2579/E2579-1)*(1-'Start Here'!$B$16),0)</f>
        <v>0</v>
      </c>
      <c r="U2579" t="str" s="6">
        <v>Currently hidden; do not activate automatically</v>
      </c>
      <c r="V2579" t="str" s="21">
        <v>No</v>
      </c>
      <c r="W2579" t="str" s="21">
        <v>No</v>
      </c>
      <c r="X2579" s="22">
        <v>0</v>
      </c>
      <c r="Y2579" s="18">
        <v>2.5</v>
      </c>
      <c r="AB2579" t="str" s="6">
        <v>2026-10-01 10:41:27 UTC</v>
      </c>
      <c r="AC2579" t="str" s="6">
        <v>Local Line cache</v>
      </c>
      <c r="AD2579" s="23">
        <v>812617</v>
      </c>
      <c r="AE2579" s="23">
        <v>534485</v>
      </c>
      <c r="AF2579" t="str" s="23">
        <v>812617:534485:member</v>
      </c>
      <c r="AG2579" t="str" s="23">
        <v>No</v>
      </c>
      <c r="AH2579" t="str" s="23">
        <v>Yes</v>
      </c>
      <c r="AI2579" s="18">
        <v>0</v>
      </c>
    </row>
    <row r="2580" ht="32" customHeight="1">
      <c r="A2580" t="str" s="7">
        <v>Organically Grown Company</v>
      </c>
      <c r="B2580" t="str" s="7">
        <v>Serrano pepper</v>
      </c>
      <c r="C2580" t="str" s="7">
        <v>1/2 lb</v>
      </c>
      <c r="D2580" t="str" s="7">
        <v>Guest Basket</v>
      </c>
      <c r="E2580" s="12">
        <v>3.5</v>
      </c>
      <c r="F2580" s="13">
        <v>3.78</v>
      </c>
      <c r="G2580" s="13">
        <f>IF(AND(ISNUMBER(E2580),ISNUMBER(F2580)),F2580-E2580,"")</f>
        <v>0.28</v>
      </c>
      <c r="H2580" s="14">
        <f>IF(AND(ISNUMBER(E2580),E2580&gt;0,ISNUMBER(F2580)),F2580/E2580-1,"")</f>
        <v>0.07999999999999985</v>
      </c>
      <c r="I2580" t="str" s="15">
        <v>Unreviewed</v>
      </c>
      <c r="J2580" s="16"/>
      <c r="K2580" t="str" s="15">
        <v/>
      </c>
      <c r="L2580" s="17" t="str">
        <f>IF(AC2580="Local catalog","",IF(AG2580="Yes",IF(ISNUMBER(E2580),E2580,""),IF(I2580="Keep current",IF(ISNUMBER(E2580),E2580,""),IF(AH2580&lt;&gt;"Yes","",IF(I2580="Approve proposed",F2580,IF(AND(I2580="Use my price",AND(ISNUMBER(J2580),J2580&gt;0)),J2580,""))))))</f>
        <v/>
      </c>
      <c r="M2580" t="str" s="7">
        <f>IF(AND(AG2580="Yes",OR(I2580="Approve proposed",I2580="Use my price")),"CHECK: protected price kept current",IF(OR(I2580="Unreviewed",I2580=""),"Pending review",IF(I2580="Hold","On hold",IF(I2580="Keep current",IF(ISNUMBER(E2580),"Kept current","CHECK: no confirmed current price"),IF(AH2580&lt;&gt;"Yes","CHECK: source needs review",IF(AND(I2580="Use my price",NOT(AND(ISNUMBER(J2580),J2580&gt;0))),"CHECK: enter a price above zero",IF(NOT(OR(I2580="Approve proposed",I2580="Use my price")),"CHECK: choose a listed decision",IF(OR(NOT(ISNUMBER(L2580)),L2580&lt;=0,NOT(ISNUMBER(Y2580)),Y2580&lt;=0,X2580&gt;=1),"CHECK: price or base unavailable",IF(L2580/(Y2580*(1-X2580))-1&lt;0,"CHECK: price below local base","Ready")))))))))</f>
        <v>Pending review</v>
      </c>
      <c r="N2580" s="18">
        <v>3.5</v>
      </c>
      <c r="O2580" s="19">
        <v>0.4</v>
      </c>
      <c r="P2580" s="14">
        <v>0.512</v>
      </c>
      <c r="Q2580" s="20" t="str">
        <f>IF(AND(ISNUMBER(L2580),ISNUMBER(Y2580),Y2580&gt;0,X2580&lt;1),ROUND(L2580/(Y2580*(1-X2580))-1,4),"")</f>
        <v/>
      </c>
      <c r="R2580" s="12">
        <v>0</v>
      </c>
      <c r="S2580" s="13">
        <f>IF(AND(ISNUMBER(E2580),E2580&gt;0,ISNUMBER(F2580)),R2580*(F2580/E2580-1)*(1-'Start Here'!$B$16),0)</f>
        <v>0</v>
      </c>
      <c r="T2580" s="17">
        <f>IF(AND(M2580="Ready",OR(I2580="Approve proposed",AND(I2580="Use my price",AND(ISNUMBER(J2580),J2580&gt;0))),ISNUMBER(L2580),E2580&gt;0),R2580*(L2580/E2580-1)*(1-'Start Here'!$B$16),0)</f>
        <v>0</v>
      </c>
      <c r="U2580" t="str" s="6">
        <v>Currently hidden; do not activate automatically</v>
      </c>
      <c r="V2580" t="str" s="21">
        <v>No</v>
      </c>
      <c r="W2580" t="str" s="21">
        <v>No</v>
      </c>
      <c r="X2580" s="22">
        <v>0</v>
      </c>
      <c r="Y2580" s="18">
        <v>2.5</v>
      </c>
      <c r="AB2580" t="str" s="6">
        <v>2026-10-01 10:41:27 UTC</v>
      </c>
      <c r="AC2580" t="str" s="6">
        <v>Local Line cache</v>
      </c>
      <c r="AD2580" s="23">
        <v>812617</v>
      </c>
      <c r="AE2580" s="23">
        <v>534485</v>
      </c>
      <c r="AF2580" t="str" s="23">
        <v>812617:534485:guest</v>
      </c>
      <c r="AG2580" t="str" s="23">
        <v>No</v>
      </c>
      <c r="AH2580" t="str" s="23">
        <v>Yes</v>
      </c>
      <c r="AI2580" s="18">
        <v>0</v>
      </c>
    </row>
    <row r="2581" ht="32" customHeight="1">
      <c r="A2581" t="str" s="7">
        <v>Organically Grown Company</v>
      </c>
      <c r="B2581" t="str" s="7">
        <v>Serrano pepper</v>
      </c>
      <c r="C2581" t="str" s="7">
        <v>1/2 lb</v>
      </c>
      <c r="D2581" t="str" s="7">
        <v>SNAP</v>
      </c>
      <c r="E2581" s="12">
        <v>3.5</v>
      </c>
      <c r="F2581" s="13">
        <v>3.5</v>
      </c>
      <c r="G2581" s="13">
        <f>IF(AND(ISNUMBER(E2581),ISNUMBER(F2581)),F2581-E2581,"")</f>
        <v>0</v>
      </c>
      <c r="H2581" s="14">
        <f>IF(AND(ISNUMBER(E2581),E2581&gt;0,ISNUMBER(F2581)),F2581/E2581-1,"")</f>
        <v>0</v>
      </c>
      <c r="I2581" t="str" s="15">
        <v>Keep current</v>
      </c>
      <c r="J2581" s="16"/>
      <c r="K2581" t="str" s="15">
        <v/>
      </c>
      <c r="L2581" s="17">
        <f>IF(AC2581="Local catalog","",IF(AG2581="Yes",IF(ISNUMBER(E2581),E2581,""),IF(I2581="Keep current",IF(ISNUMBER(E2581),E2581,""),IF(AH2581&lt;&gt;"Yes","",IF(I2581="Approve proposed",F2581,IF(AND(I2581="Use my price",AND(ISNUMBER(J2581),J2581&gt;0)),J2581,""))))))</f>
        <v>3.5</v>
      </c>
      <c r="M2581" t="str" s="7">
        <f>IF(AND(AG2581="Yes",OR(I2581="Approve proposed",I2581="Use my price")),"CHECK: protected price kept current",IF(OR(I2581="Unreviewed",I2581=""),"Pending review",IF(I2581="Hold","On hold",IF(I2581="Keep current",IF(ISNUMBER(E2581),"Kept current","CHECK: no confirmed current price"),IF(AH2581&lt;&gt;"Yes","CHECK: source needs review",IF(AND(I2581="Use my price",NOT(AND(ISNUMBER(J2581),J2581&gt;0))),"CHECK: enter a price above zero",IF(NOT(OR(I2581="Approve proposed",I2581="Use my price")),"CHECK: choose a listed decision",IF(OR(NOT(ISNUMBER(L2581)),L2581&lt;=0,NOT(ISNUMBER(Y2581)),Y2581&lt;=0,X2581&gt;=1),"CHECK: price or base unavailable",IF(L2581/(Y2581*(1-X2581))-1&lt;0,"CHECK: price below local base","Ready")))))))))</f>
        <v>Kept current</v>
      </c>
      <c r="N2581" s="18">
        <v>3.5</v>
      </c>
      <c r="O2581" s="19">
        <v>0.4</v>
      </c>
      <c r="P2581" s="14">
        <v>0.4</v>
      </c>
      <c r="Q2581" s="20">
        <f>IF(AND(ISNUMBER(L2581),ISNUMBER(Y2581),Y2581&gt;0,X2581&lt;1),ROUND(L2581/(Y2581*(1-X2581))-1,4),"")</f>
        <v>0.4</v>
      </c>
      <c r="R2581" s="12">
        <v>0</v>
      </c>
      <c r="S2581" s="13">
        <f>IF(AND(ISNUMBER(E2581),E2581&gt;0,ISNUMBER(F2581)),R2581*(F2581/E2581-1)*(1-'Start Here'!$B$16),0)</f>
        <v>0</v>
      </c>
      <c r="T2581" s="17">
        <f>IF(AND(M2581="Ready",OR(I2581="Approve proposed",AND(I2581="Use my price",AND(ISNUMBER(J2581),J2581&gt;0))),ISNUMBER(L2581),E2581&gt;0),R2581*(L2581/E2581-1)*(1-'Start Here'!$B$16),0)</f>
        <v>0</v>
      </c>
      <c r="U2581" t="str" s="6">
        <v>SNAP: preserve existing selling price; Currently hidden; do not activate automatically</v>
      </c>
      <c r="V2581" t="str" s="21">
        <v>No</v>
      </c>
      <c r="W2581" t="str" s="21">
        <v>No</v>
      </c>
      <c r="X2581" s="22">
        <v>0</v>
      </c>
      <c r="Y2581" s="18">
        <v>2.5</v>
      </c>
      <c r="AB2581" t="str" s="6">
        <v>2026-10-01 10:41:27 UTC</v>
      </c>
      <c r="AC2581" t="str" s="6">
        <v>Local Line cache</v>
      </c>
      <c r="AD2581" s="23">
        <v>812617</v>
      </c>
      <c r="AE2581" s="23">
        <v>534485</v>
      </c>
      <c r="AF2581" t="str" s="23">
        <v>812617:534485:snap</v>
      </c>
      <c r="AG2581" t="str" s="23">
        <v>Yes</v>
      </c>
      <c r="AH2581" t="str" s="23">
        <v>Yes</v>
      </c>
      <c r="AI2581" s="18">
        <v>0</v>
      </c>
    </row>
    <row r="2582" ht="32" customHeight="1">
      <c r="A2582" t="str" s="7">
        <v>Organically Grown Company</v>
      </c>
      <c r="B2582" t="str" s="7">
        <v>Shallots</v>
      </c>
      <c r="C2582" t="str" s="7">
        <v>1 lb</v>
      </c>
      <c r="D2582" t="str" s="7">
        <v>Herd Share Members</v>
      </c>
      <c r="E2582" s="12">
        <v>4.9</v>
      </c>
      <c r="F2582" s="13">
        <v>5.29</v>
      </c>
      <c r="G2582" s="13">
        <f>IF(AND(ISNUMBER(E2582),ISNUMBER(F2582)),F2582-E2582,"")</f>
        <v>0.39</v>
      </c>
      <c r="H2582" s="14">
        <f>IF(AND(ISNUMBER(E2582),E2582&gt;0,ISNUMBER(F2582)),F2582/E2582-1,"")</f>
        <v>0.07959183673469372</v>
      </c>
      <c r="I2582" t="str" s="15">
        <v>Unreviewed</v>
      </c>
      <c r="J2582" s="16"/>
      <c r="K2582" t="str" s="15">
        <v/>
      </c>
      <c r="L2582" s="17" t="str">
        <f>IF(AC2582="Local catalog","",IF(AG2582="Yes",IF(ISNUMBER(E2582),E2582,""),IF(I2582="Keep current",IF(ISNUMBER(E2582),E2582,""),IF(AH2582&lt;&gt;"Yes","",IF(I2582="Approve proposed",F2582,IF(AND(I2582="Use my price",AND(ISNUMBER(J2582),J2582&gt;0)),J2582,""))))))</f>
        <v/>
      </c>
      <c r="M2582" t="str" s="7">
        <f>IF(AND(AG2582="Yes",OR(I2582="Approve proposed",I2582="Use my price")),"CHECK: protected price kept current",IF(OR(I2582="Unreviewed",I2582=""),"Pending review",IF(I2582="Hold","On hold",IF(I2582="Keep current",IF(ISNUMBER(E2582),"Kept current","CHECK: no confirmed current price"),IF(AH2582&lt;&gt;"Yes","CHECK: source needs review",IF(AND(I2582="Use my price",NOT(AND(ISNUMBER(J2582),J2582&gt;0))),"CHECK: enter a price above zero",IF(NOT(OR(I2582="Approve proposed",I2582="Use my price")),"CHECK: choose a listed decision",IF(OR(NOT(ISNUMBER(L2582)),L2582&lt;=0,NOT(ISNUMBER(Y2582)),Y2582&lt;=0,X2582&gt;=1),"CHECK: price or base unavailable",IF(L2582/(Y2582*(1-X2582))-1&lt;0,"CHECK: price below local base","Ready")))))))))</f>
        <v>Pending review</v>
      </c>
      <c r="N2582" s="18">
        <v>4.9</v>
      </c>
      <c r="O2582" s="19">
        <v>0.4</v>
      </c>
      <c r="P2582" s="14">
        <v>0.5114</v>
      </c>
      <c r="Q2582" s="20" t="str">
        <f>IF(AND(ISNUMBER(L2582),ISNUMBER(Y2582),Y2582&gt;0,X2582&lt;1),ROUND(L2582/(Y2582*(1-X2582))-1,4),"")</f>
        <v/>
      </c>
      <c r="R2582" s="12">
        <v>1131.9</v>
      </c>
      <c r="S2582" s="13">
        <f>IF(AND(ISNUMBER(E2582),E2582&gt;0,ISNUMBER(F2582)),R2582*(F2582/E2582-1)*(1-'Start Here'!$B$16),0)</f>
        <v>87.38729999999984</v>
      </c>
      <c r="T2582" s="17">
        <f>IF(AND(M2582="Ready",OR(I2582="Approve proposed",AND(I2582="Use my price",AND(ISNUMBER(J2582),J2582&gt;0))),ISNUMBER(L2582),E2582&gt;0),R2582*(L2582/E2582-1)*(1-'Start Here'!$B$16),0)</f>
        <v>0</v>
      </c>
      <c r="U2582" t="str" s="6">
        <v/>
      </c>
      <c r="V2582" t="str" s="21">
        <v>Yes</v>
      </c>
      <c r="W2582" t="str" s="21">
        <v>No</v>
      </c>
      <c r="X2582" s="22">
        <v>0</v>
      </c>
      <c r="Y2582" s="18">
        <v>3.5</v>
      </c>
      <c r="AB2582" t="str" s="6">
        <v>2026-10-01 10:41:27 UTC</v>
      </c>
      <c r="AC2582" t="str" s="6">
        <v>Local Line cache</v>
      </c>
      <c r="AD2582" s="23">
        <v>1048411</v>
      </c>
      <c r="AE2582" s="23">
        <v>851691</v>
      </c>
      <c r="AF2582" t="str" s="23">
        <v>1048411:851691:herdShare</v>
      </c>
      <c r="AG2582" t="str" s="23">
        <v>No</v>
      </c>
      <c r="AH2582" t="str" s="23">
        <v>Yes</v>
      </c>
      <c r="AI2582" s="18">
        <v>877</v>
      </c>
    </row>
    <row r="2583" ht="32" customHeight="1">
      <c r="A2583" t="str" s="7">
        <v>Organically Grown Company</v>
      </c>
      <c r="B2583" t="str" s="7">
        <v>Shallots</v>
      </c>
      <c r="C2583" t="str" s="7">
        <v>1 lb</v>
      </c>
      <c r="D2583" t="str" s="7">
        <v>CSA Members</v>
      </c>
      <c r="G2583" s="13" t="str">
        <f>IF(AND(ISNUMBER(E2583),ISNUMBER(F2583)),F2583-E2583,"")</f>
        <v/>
      </c>
      <c r="H2583" s="14" t="str">
        <f>IF(AND(ISNUMBER(E2583),E2583&gt;0,ISNUMBER(F2583)),F2583/E2583-1,"")</f>
        <v/>
      </c>
      <c r="I2583" t="str" s="15">
        <v>Hold</v>
      </c>
      <c r="J2583" s="24"/>
      <c r="K2583" t="str" s="15">
        <v/>
      </c>
      <c r="L2583" s="17" t="str">
        <f>IF(AC2583="Local catalog","",IF(AG2583="Yes",IF(ISNUMBER(E2583),E2583,""),IF(I2583="Keep current",IF(ISNUMBER(E2583),E2583,""),IF(AH2583&lt;&gt;"Yes","",IF(I2583="Approve proposed",F2583,IF(AND(I2583="Use my price",AND(ISNUMBER(J2583),J2583&gt;0)),J2583,""))))))</f>
        <v/>
      </c>
      <c r="M2583" t="str" s="7">
        <f>IF(AND(AG2583="Yes",OR(I2583="Approve proposed",I2583="Use my price")),"CHECK: protected price kept current",IF(OR(I2583="Unreviewed",I2583=""),"Pending review",IF(I2583="Hold","On hold",IF(I2583="Keep current",IF(ISNUMBER(E2583),"Kept current","CHECK: no confirmed current price"),IF(AH2583&lt;&gt;"Yes","CHECK: source needs review",IF(AND(I2583="Use my price",NOT(AND(ISNUMBER(J2583),J2583&gt;0))),"CHECK: enter a price above zero",IF(NOT(OR(I2583="Approve proposed",I2583="Use my price")),"CHECK: choose a listed decision",IF(OR(NOT(ISNUMBER(L2583)),L2583&lt;=0,NOT(ISNUMBER(Y2583)),Y2583&lt;=0,X2583&gt;=1),"CHECK: price or base unavailable",IF(L2583/(Y2583*(1-X2583))-1&lt;0,"CHECK: price below local base","Ready")))))))))</f>
        <v>On hold</v>
      </c>
      <c r="N2583" s="18">
        <v>4.9</v>
      </c>
      <c r="O2583" s="19">
        <v>0.4</v>
      </c>
      <c r="Q2583" s="20" t="str">
        <f>IF(AND(ISNUMBER(L2583),ISNUMBER(Y2583),Y2583&gt;0,X2583&lt;1),ROUND(L2583/(Y2583*(1-X2583))-1,4),"")</f>
        <v/>
      </c>
      <c r="R2583" s="12">
        <v>0</v>
      </c>
      <c r="S2583" s="13">
        <f>IF(AND(ISNUMBER(E2583),E2583&gt;0,ISNUMBER(F2583)),R2583*(F2583/E2583-1)*(1-'Start Here'!$B$16),0)</f>
        <v>0</v>
      </c>
      <c r="T2583" s="17">
        <f>IF(AND(M2583="Ready",OR(I2583="Approve proposed",AND(I2583="Use my price",AND(ISNUMBER(J2583),J2583&gt;0))),ISNUMBER(L2583),E2583&gt;0),R2583*(L2583/E2583-1)*(1-'Start Here'!$B$16),0)</f>
        <v>0</v>
      </c>
      <c r="U2583" t="str" s="6">
        <v>No confirmed Local Line price/list; local calculation is reference only</v>
      </c>
      <c r="V2583" t="str" s="21">
        <v>Yes</v>
      </c>
      <c r="W2583" t="str" s="21">
        <v>No</v>
      </c>
      <c r="X2583" s="22">
        <v>0</v>
      </c>
      <c r="Y2583" s="18">
        <v>3.5</v>
      </c>
      <c r="AB2583" t="str" s="6">
        <v/>
      </c>
      <c r="AC2583" t="str" s="6">
        <v>Local calculation only</v>
      </c>
      <c r="AD2583" s="23">
        <v>1048411</v>
      </c>
      <c r="AE2583" s="23">
        <v>851691</v>
      </c>
      <c r="AF2583" t="str" s="23">
        <v>1048411:851691:member</v>
      </c>
      <c r="AG2583" t="str" s="23">
        <v>No</v>
      </c>
      <c r="AH2583" t="str" s="23">
        <v>No</v>
      </c>
      <c r="AI2583" s="18">
        <v>0</v>
      </c>
    </row>
    <row r="2584" ht="32" customHeight="1">
      <c r="A2584" t="str" s="7">
        <v>Organically Grown Company</v>
      </c>
      <c r="B2584" t="str" s="7">
        <v>Shallots</v>
      </c>
      <c r="C2584" t="str" s="7">
        <v>1 lb</v>
      </c>
      <c r="D2584" t="str" s="7">
        <v>Guest Basket</v>
      </c>
      <c r="E2584" s="12">
        <v>4.9</v>
      </c>
      <c r="F2584" s="13">
        <v>5.29</v>
      </c>
      <c r="G2584" s="13">
        <f>IF(AND(ISNUMBER(E2584),ISNUMBER(F2584)),F2584-E2584,"")</f>
        <v>0.39</v>
      </c>
      <c r="H2584" s="14">
        <f>IF(AND(ISNUMBER(E2584),E2584&gt;0,ISNUMBER(F2584)),F2584/E2584-1,"")</f>
        <v>0.07959183673469372</v>
      </c>
      <c r="I2584" t="str" s="15">
        <v>Unreviewed</v>
      </c>
      <c r="J2584" s="16"/>
      <c r="K2584" t="str" s="15">
        <v/>
      </c>
      <c r="L2584" s="17" t="str">
        <f>IF(AC2584="Local catalog","",IF(AG2584="Yes",IF(ISNUMBER(E2584),E2584,""),IF(I2584="Keep current",IF(ISNUMBER(E2584),E2584,""),IF(AH2584&lt;&gt;"Yes","",IF(I2584="Approve proposed",F2584,IF(AND(I2584="Use my price",AND(ISNUMBER(J2584),J2584&gt;0)),J2584,""))))))</f>
        <v/>
      </c>
      <c r="M2584" t="str" s="7">
        <f>IF(AND(AG2584="Yes",OR(I2584="Approve proposed",I2584="Use my price")),"CHECK: protected price kept current",IF(OR(I2584="Unreviewed",I2584=""),"Pending review",IF(I2584="Hold","On hold",IF(I2584="Keep current",IF(ISNUMBER(E2584),"Kept current","CHECK: no confirmed current price"),IF(AH2584&lt;&gt;"Yes","CHECK: source needs review",IF(AND(I2584="Use my price",NOT(AND(ISNUMBER(J2584),J2584&gt;0))),"CHECK: enter a price above zero",IF(NOT(OR(I2584="Approve proposed",I2584="Use my price")),"CHECK: choose a listed decision",IF(OR(NOT(ISNUMBER(L2584)),L2584&lt;=0,NOT(ISNUMBER(Y2584)),Y2584&lt;=0,X2584&gt;=1),"CHECK: price or base unavailable",IF(L2584/(Y2584*(1-X2584))-1&lt;0,"CHECK: price below local base","Ready")))))))))</f>
        <v>Pending review</v>
      </c>
      <c r="N2584" s="18">
        <v>4.9</v>
      </c>
      <c r="O2584" s="19">
        <v>0.4</v>
      </c>
      <c r="P2584" s="14">
        <v>0.5114</v>
      </c>
      <c r="Q2584" s="20" t="str">
        <f>IF(AND(ISNUMBER(L2584),ISNUMBER(Y2584),Y2584&gt;0,X2584&lt;1),ROUND(L2584/(Y2584*(1-X2584))-1,4),"")</f>
        <v/>
      </c>
      <c r="R2584" s="12">
        <v>100.63</v>
      </c>
      <c r="S2584" s="13">
        <f>IF(AND(ISNUMBER(E2584),E2584&gt;0,ISNUMBER(F2584)),R2584*(F2584/E2584-1)*(1-'Start Here'!$B$16),0)</f>
        <v>7.7690467346938625</v>
      </c>
      <c r="T2584" s="17">
        <f>IF(AND(M2584="Ready",OR(I2584="Approve proposed",AND(I2584="Use my price",AND(ISNUMBER(J2584),J2584&gt;0))),ISNUMBER(L2584),E2584&gt;0),R2584*(L2584/E2584-1)*(1-'Start Here'!$B$16),0)</f>
        <v>0</v>
      </c>
      <c r="U2584" t="str" s="6">
        <v/>
      </c>
      <c r="V2584" t="str" s="21">
        <v>Yes</v>
      </c>
      <c r="W2584" t="str" s="21">
        <v>No</v>
      </c>
      <c r="X2584" s="22">
        <v>0</v>
      </c>
      <c r="Y2584" s="18">
        <v>3.5</v>
      </c>
      <c r="AB2584" t="str" s="6">
        <v>2026-10-01 10:41:27 UTC</v>
      </c>
      <c r="AC2584" t="str" s="6">
        <v>Local Line cache</v>
      </c>
      <c r="AD2584" s="23">
        <v>1048411</v>
      </c>
      <c r="AE2584" s="23">
        <v>851691</v>
      </c>
      <c r="AF2584" t="str" s="23">
        <v>1048411:851691:guest</v>
      </c>
      <c r="AG2584" t="str" s="23">
        <v>No</v>
      </c>
      <c r="AH2584" t="str" s="23">
        <v>Yes</v>
      </c>
      <c r="AI2584" s="18">
        <v>68.5</v>
      </c>
    </row>
    <row r="2585" ht="32" customHeight="1">
      <c r="A2585" t="str" s="7">
        <v>Organically Grown Company</v>
      </c>
      <c r="B2585" t="str" s="7">
        <v>Shallots</v>
      </c>
      <c r="C2585" t="str" s="7">
        <v>1 lb</v>
      </c>
      <c r="D2585" t="str" s="7">
        <v>SNAP</v>
      </c>
      <c r="E2585" s="12">
        <v>4.9</v>
      </c>
      <c r="F2585" s="13">
        <v>4.9</v>
      </c>
      <c r="G2585" s="13">
        <f>IF(AND(ISNUMBER(E2585),ISNUMBER(F2585)),F2585-E2585,"")</f>
        <v>0</v>
      </c>
      <c r="H2585" s="14">
        <f>IF(AND(ISNUMBER(E2585),E2585&gt;0,ISNUMBER(F2585)),F2585/E2585-1,"")</f>
        <v>0</v>
      </c>
      <c r="I2585" t="str" s="15">
        <v>Keep current</v>
      </c>
      <c r="J2585" s="16"/>
      <c r="K2585" t="str" s="15">
        <v/>
      </c>
      <c r="L2585" s="17">
        <f>IF(AC2585="Local catalog","",IF(AG2585="Yes",IF(ISNUMBER(E2585),E2585,""),IF(I2585="Keep current",IF(ISNUMBER(E2585),E2585,""),IF(AH2585&lt;&gt;"Yes","",IF(I2585="Approve proposed",F2585,IF(AND(I2585="Use my price",AND(ISNUMBER(J2585),J2585&gt;0)),J2585,""))))))</f>
        <v>4.9</v>
      </c>
      <c r="M2585" t="str" s="7">
        <f>IF(AND(AG2585="Yes",OR(I2585="Approve proposed",I2585="Use my price")),"CHECK: protected price kept current",IF(OR(I2585="Unreviewed",I2585=""),"Pending review",IF(I2585="Hold","On hold",IF(I2585="Keep current",IF(ISNUMBER(E2585),"Kept current","CHECK: no confirmed current price"),IF(AH2585&lt;&gt;"Yes","CHECK: source needs review",IF(AND(I2585="Use my price",NOT(AND(ISNUMBER(J2585),J2585&gt;0))),"CHECK: enter a price above zero",IF(NOT(OR(I2585="Approve proposed",I2585="Use my price")),"CHECK: choose a listed decision",IF(OR(NOT(ISNUMBER(L2585)),L2585&lt;=0,NOT(ISNUMBER(Y2585)),Y2585&lt;=0,X2585&gt;=1),"CHECK: price or base unavailable",IF(L2585/(Y2585*(1-X2585))-1&lt;0,"CHECK: price below local base","Ready")))))))))</f>
        <v>Kept current</v>
      </c>
      <c r="N2585" s="18">
        <v>4.9</v>
      </c>
      <c r="O2585" s="19">
        <v>0.4</v>
      </c>
      <c r="P2585" s="14">
        <v>0.4</v>
      </c>
      <c r="Q2585" s="20">
        <f>IF(AND(ISNUMBER(L2585),ISNUMBER(Y2585),Y2585&gt;0,X2585&lt;1),ROUND(L2585/(Y2585*(1-X2585))-1,4),"")</f>
        <v>0.4</v>
      </c>
      <c r="R2585" s="12">
        <v>0</v>
      </c>
      <c r="S2585" s="13">
        <f>IF(AND(ISNUMBER(E2585),E2585&gt;0,ISNUMBER(F2585)),R2585*(F2585/E2585-1)*(1-'Start Here'!$B$16),0)</f>
        <v>0</v>
      </c>
      <c r="T2585" s="17">
        <f>IF(AND(M2585="Ready",OR(I2585="Approve proposed",AND(I2585="Use my price",AND(ISNUMBER(J2585),J2585&gt;0))),ISNUMBER(L2585),E2585&gt;0),R2585*(L2585/E2585-1)*(1-'Start Here'!$B$16),0)</f>
        <v>0</v>
      </c>
      <c r="U2585" t="str" s="6">
        <v>SNAP: preserve existing selling price</v>
      </c>
      <c r="V2585" t="str" s="21">
        <v>Yes</v>
      </c>
      <c r="W2585" t="str" s="21">
        <v>No</v>
      </c>
      <c r="X2585" s="22">
        <v>0</v>
      </c>
      <c r="Y2585" s="18">
        <v>3.5</v>
      </c>
      <c r="AB2585" t="str" s="6">
        <v>2026-10-01 10:41:27 UTC</v>
      </c>
      <c r="AC2585" t="str" s="6">
        <v>Local Line cache</v>
      </c>
      <c r="AD2585" s="23">
        <v>1048411</v>
      </c>
      <c r="AE2585" s="23">
        <v>851691</v>
      </c>
      <c r="AF2585" t="str" s="23">
        <v>1048411:851691:snap</v>
      </c>
      <c r="AG2585" t="str" s="23">
        <v>Yes</v>
      </c>
      <c r="AH2585" t="str" s="23">
        <v>Yes</v>
      </c>
      <c r="AI2585" s="18">
        <v>0</v>
      </c>
    </row>
    <row r="2586" ht="32" customHeight="1">
      <c r="A2586" t="str" s="7">
        <v>Organically Grown Company</v>
      </c>
      <c r="B2586" t="str" s="7">
        <v>Shiitake Mushrooms</v>
      </c>
      <c r="C2586" t="str" s="7">
        <v>1/2 lb</v>
      </c>
      <c r="D2586" t="str" s="7">
        <v>Herd Share Members</v>
      </c>
      <c r="E2586" s="12">
        <v>5.71</v>
      </c>
      <c r="F2586" s="13">
        <v>6.17</v>
      </c>
      <c r="G2586" s="13">
        <f>IF(AND(ISNUMBER(E2586),ISNUMBER(F2586)),F2586-E2586,"")</f>
        <v>0.46</v>
      </c>
      <c r="H2586" s="14">
        <f>IF(AND(ISNUMBER(E2586),E2586&gt;0,ISNUMBER(F2586)),F2586/E2586-1,"")</f>
        <v>0.08056042031523636</v>
      </c>
      <c r="I2586" t="str" s="15">
        <v>Unreviewed</v>
      </c>
      <c r="J2586" s="16"/>
      <c r="K2586" t="str" s="15">
        <v/>
      </c>
      <c r="L2586" s="17" t="str">
        <f>IF(AC2586="Local catalog","",IF(AG2586="Yes",IF(ISNUMBER(E2586),E2586,""),IF(I2586="Keep current",IF(ISNUMBER(E2586),E2586,""),IF(AH2586&lt;&gt;"Yes","",IF(I2586="Approve proposed",F2586,IF(AND(I2586="Use my price",AND(ISNUMBER(J2586),J2586&gt;0)),J2586,""))))))</f>
        <v/>
      </c>
      <c r="M2586" t="str" s="7">
        <f>IF(AND(AG2586="Yes",OR(I2586="Approve proposed",I2586="Use my price")),"CHECK: protected price kept current",IF(OR(I2586="Unreviewed",I2586=""),"Pending review",IF(I2586="Hold","On hold",IF(I2586="Keep current",IF(ISNUMBER(E2586),"Kept current","CHECK: no confirmed current price"),IF(AH2586&lt;&gt;"Yes","CHECK: source needs review",IF(AND(I2586="Use my price",NOT(AND(ISNUMBER(J2586),J2586&gt;0))),"CHECK: enter a price above zero",IF(NOT(OR(I2586="Approve proposed",I2586="Use my price")),"CHECK: choose a listed decision",IF(OR(NOT(ISNUMBER(L2586)),L2586&lt;=0,NOT(ISNUMBER(Y2586)),Y2586&lt;=0,X2586&gt;=1),"CHECK: price or base unavailable",IF(L2586/(Y2586*(1-X2586))-1&lt;0,"CHECK: price below local base","Ready")))))))))</f>
        <v>Pending review</v>
      </c>
      <c r="N2586" s="18">
        <v>5.71</v>
      </c>
      <c r="O2586" s="19">
        <v>0.4</v>
      </c>
      <c r="P2586" s="14">
        <v>0.5123</v>
      </c>
      <c r="Q2586" s="20" t="str">
        <f>IF(AND(ISNUMBER(L2586),ISNUMBER(Y2586),Y2586&gt;0,X2586&lt;1),ROUND(L2586/(Y2586*(1-X2586))-1,4),"")</f>
        <v/>
      </c>
      <c r="R2586" s="12">
        <v>3682.95</v>
      </c>
      <c r="S2586" s="13">
        <f>IF(AND(ISNUMBER(E2586),E2586&gt;0,ISNUMBER(F2586)),R2586*(F2586/E2586-1)*(1-'Start Here'!$B$16),0)</f>
        <v>287.7989999999997</v>
      </c>
      <c r="T2586" s="17">
        <f>IF(AND(M2586="Ready",OR(I2586="Approve proposed",AND(I2586="Use my price",AND(ISNUMBER(J2586),J2586&gt;0))),ISNUMBER(L2586),E2586&gt;0),R2586*(L2586/E2586-1)*(1-'Start Here'!$B$16),0)</f>
        <v>0</v>
      </c>
      <c r="U2586" t="str" s="6">
        <v/>
      </c>
      <c r="V2586" t="str" s="21">
        <v>Yes</v>
      </c>
      <c r="W2586" t="str" s="21">
        <v>No</v>
      </c>
      <c r="X2586" s="22">
        <v>0</v>
      </c>
      <c r="Y2586" s="18">
        <v>4.08</v>
      </c>
      <c r="AB2586" t="str" s="6">
        <v>2026-10-01T16:20:40.672Z</v>
      </c>
      <c r="AC2586" t="str" s="6">
        <v>Live GET verified</v>
      </c>
      <c r="AD2586" s="23">
        <v>805927</v>
      </c>
      <c r="AE2586" s="23">
        <v>526987</v>
      </c>
      <c r="AF2586" t="str" s="23">
        <v>805927:526987:herdShare</v>
      </c>
      <c r="AG2586" t="str" s="23">
        <v>No</v>
      </c>
      <c r="AH2586" t="str" s="23">
        <v>Yes</v>
      </c>
      <c r="AI2586" s="18">
        <v>2631.6</v>
      </c>
    </row>
    <row r="2587" ht="32" customHeight="1">
      <c r="A2587" t="str" s="7">
        <v>Organically Grown Company</v>
      </c>
      <c r="B2587" t="str" s="7">
        <v>Shiitake Mushrooms</v>
      </c>
      <c r="C2587" t="str" s="7">
        <v>1/2 lb</v>
      </c>
      <c r="D2587" t="str" s="7">
        <v>CSA Members</v>
      </c>
      <c r="E2587" s="12">
        <v>5.71</v>
      </c>
      <c r="F2587" s="13">
        <v>6.17</v>
      </c>
      <c r="G2587" s="13">
        <f>IF(AND(ISNUMBER(E2587),ISNUMBER(F2587)),F2587-E2587,"")</f>
        <v>0.46</v>
      </c>
      <c r="H2587" s="14">
        <f>IF(AND(ISNUMBER(E2587),E2587&gt;0,ISNUMBER(F2587)),F2587/E2587-1,"")</f>
        <v>0.08056042031523636</v>
      </c>
      <c r="I2587" t="str" s="15">
        <v>Unreviewed</v>
      </c>
      <c r="J2587" s="16"/>
      <c r="K2587" t="str" s="15">
        <v/>
      </c>
      <c r="L2587" s="17" t="str">
        <f>IF(AC2587="Local catalog","",IF(AG2587="Yes",IF(ISNUMBER(E2587),E2587,""),IF(I2587="Keep current",IF(ISNUMBER(E2587),E2587,""),IF(AH2587&lt;&gt;"Yes","",IF(I2587="Approve proposed",F2587,IF(AND(I2587="Use my price",AND(ISNUMBER(J2587),J2587&gt;0)),J2587,""))))))</f>
        <v/>
      </c>
      <c r="M2587" t="str" s="7">
        <f>IF(AND(AG2587="Yes",OR(I2587="Approve proposed",I2587="Use my price")),"CHECK: protected price kept current",IF(OR(I2587="Unreviewed",I2587=""),"Pending review",IF(I2587="Hold","On hold",IF(I2587="Keep current",IF(ISNUMBER(E2587),"Kept current","CHECK: no confirmed current price"),IF(AH2587&lt;&gt;"Yes","CHECK: source needs review",IF(AND(I2587="Use my price",NOT(AND(ISNUMBER(J2587),J2587&gt;0))),"CHECK: enter a price above zero",IF(NOT(OR(I2587="Approve proposed",I2587="Use my price")),"CHECK: choose a listed decision",IF(OR(NOT(ISNUMBER(L2587)),L2587&lt;=0,NOT(ISNUMBER(Y2587)),Y2587&lt;=0,X2587&gt;=1),"CHECK: price or base unavailable",IF(L2587/(Y2587*(1-X2587))-1&lt;0,"CHECK: price below local base","Ready")))))))))</f>
        <v>Pending review</v>
      </c>
      <c r="N2587" s="18">
        <v>5.71</v>
      </c>
      <c r="O2587" s="19">
        <v>0.4</v>
      </c>
      <c r="P2587" s="14">
        <v>0.5123</v>
      </c>
      <c r="Q2587" s="20" t="str">
        <f>IF(AND(ISNUMBER(L2587),ISNUMBER(Y2587),Y2587&gt;0,X2587&lt;1),ROUND(L2587/(Y2587*(1-X2587))-1,4),"")</f>
        <v/>
      </c>
      <c r="R2587" s="12">
        <v>256.95</v>
      </c>
      <c r="S2587" s="13">
        <f>IF(AND(ISNUMBER(E2587),E2587&gt;0,ISNUMBER(F2587)),R2587*(F2587/E2587-1)*(1-'Start Here'!$B$16),0)</f>
        <v>20.078999999999983</v>
      </c>
      <c r="T2587" s="17">
        <f>IF(AND(M2587="Ready",OR(I2587="Approve proposed",AND(I2587="Use my price",AND(ISNUMBER(J2587),J2587&gt;0))),ISNUMBER(L2587),E2587&gt;0),R2587*(L2587/E2587-1)*(1-'Start Here'!$B$16),0)</f>
        <v>0</v>
      </c>
      <c r="U2587" t="str" s="6">
        <v/>
      </c>
      <c r="V2587" t="str" s="21">
        <v>Yes</v>
      </c>
      <c r="W2587" t="str" s="21">
        <v>No</v>
      </c>
      <c r="X2587" s="22">
        <v>0</v>
      </c>
      <c r="Y2587" s="18">
        <v>4.08</v>
      </c>
      <c r="AB2587" t="str" s="6">
        <v>2026-10-01T16:20:40.672Z</v>
      </c>
      <c r="AC2587" t="str" s="6">
        <v>Live GET verified</v>
      </c>
      <c r="AD2587" s="23">
        <v>805927</v>
      </c>
      <c r="AE2587" s="23">
        <v>526987</v>
      </c>
      <c r="AF2587" t="str" s="23">
        <v>805927:526987:member</v>
      </c>
      <c r="AG2587" t="str" s="23">
        <v>No</v>
      </c>
      <c r="AH2587" t="str" s="23">
        <v>Yes</v>
      </c>
      <c r="AI2587" s="18">
        <v>183.60000000000002</v>
      </c>
    </row>
    <row r="2588" ht="32" customHeight="1">
      <c r="A2588" t="str" s="7">
        <v>Organically Grown Company</v>
      </c>
      <c r="B2588" t="str" s="7">
        <v>Shiitake Mushrooms</v>
      </c>
      <c r="C2588" t="str" s="7">
        <v>1/2 lb</v>
      </c>
      <c r="D2588" t="str" s="7">
        <v>Guest Basket</v>
      </c>
      <c r="E2588" s="12">
        <v>5.71</v>
      </c>
      <c r="F2588" s="13">
        <v>6.17</v>
      </c>
      <c r="G2588" s="13">
        <f>IF(AND(ISNUMBER(E2588),ISNUMBER(F2588)),F2588-E2588,"")</f>
        <v>0.46</v>
      </c>
      <c r="H2588" s="14">
        <f>IF(AND(ISNUMBER(E2588),E2588&gt;0,ISNUMBER(F2588)),F2588/E2588-1,"")</f>
        <v>0.08056042031523636</v>
      </c>
      <c r="I2588" t="str" s="15">
        <v>Unreviewed</v>
      </c>
      <c r="J2588" s="16"/>
      <c r="K2588" t="str" s="15">
        <v/>
      </c>
      <c r="L2588" s="17" t="str">
        <f>IF(AC2588="Local catalog","",IF(AG2588="Yes",IF(ISNUMBER(E2588),E2588,""),IF(I2588="Keep current",IF(ISNUMBER(E2588),E2588,""),IF(AH2588&lt;&gt;"Yes","",IF(I2588="Approve proposed",F2588,IF(AND(I2588="Use my price",AND(ISNUMBER(J2588),J2588&gt;0)),J2588,""))))))</f>
        <v/>
      </c>
      <c r="M2588" t="str" s="7">
        <f>IF(AND(AG2588="Yes",OR(I2588="Approve proposed",I2588="Use my price")),"CHECK: protected price kept current",IF(OR(I2588="Unreviewed",I2588=""),"Pending review",IF(I2588="Hold","On hold",IF(I2588="Keep current",IF(ISNUMBER(E2588),"Kept current","CHECK: no confirmed current price"),IF(AH2588&lt;&gt;"Yes","CHECK: source needs review",IF(AND(I2588="Use my price",NOT(AND(ISNUMBER(J2588),J2588&gt;0))),"CHECK: enter a price above zero",IF(NOT(OR(I2588="Approve proposed",I2588="Use my price")),"CHECK: choose a listed decision",IF(OR(NOT(ISNUMBER(L2588)),L2588&lt;=0,NOT(ISNUMBER(Y2588)),Y2588&lt;=0,X2588&gt;=1),"CHECK: price or base unavailable",IF(L2588/(Y2588*(1-X2588))-1&lt;0,"CHECK: price below local base","Ready")))))))))</f>
        <v>Pending review</v>
      </c>
      <c r="N2588" s="18">
        <v>5.71</v>
      </c>
      <c r="O2588" s="19">
        <v>0.4</v>
      </c>
      <c r="P2588" s="14">
        <v>0.5123</v>
      </c>
      <c r="Q2588" s="20" t="str">
        <f>IF(AND(ISNUMBER(L2588),ISNUMBER(Y2588),Y2588&gt;0,X2588&lt;1),ROUND(L2588/(Y2588*(1-X2588))-1,4),"")</f>
        <v/>
      </c>
      <c r="R2588" s="12">
        <v>398.65000000000003</v>
      </c>
      <c r="S2588" s="13">
        <f>IF(AND(ISNUMBER(E2588),E2588&gt;0,ISNUMBER(F2588)),R2588*(F2588/E2588-1)*(1-'Start Here'!$B$16),0)</f>
        <v>31.151949211908903</v>
      </c>
      <c r="T2588" s="17">
        <f>IF(AND(M2588="Ready",OR(I2588="Approve proposed",AND(I2588="Use my price",AND(ISNUMBER(J2588),J2588&gt;0))),ISNUMBER(L2588),E2588&gt;0),R2588*(L2588/E2588-1)*(1-'Start Here'!$B$16),0)</f>
        <v>0</v>
      </c>
      <c r="U2588" t="str" s="6">
        <v/>
      </c>
      <c r="V2588" t="str" s="21">
        <v>Yes</v>
      </c>
      <c r="W2588" t="str" s="21">
        <v>No</v>
      </c>
      <c r="X2588" s="22">
        <v>0</v>
      </c>
      <c r="Y2588" s="18">
        <v>4.08</v>
      </c>
      <c r="AB2588" t="str" s="6">
        <v>2026-10-01T16:20:40.672Z</v>
      </c>
      <c r="AC2588" t="str" s="6">
        <v>Live GET verified</v>
      </c>
      <c r="AD2588" s="23">
        <v>805927</v>
      </c>
      <c r="AE2588" s="23">
        <v>526987</v>
      </c>
      <c r="AF2588" t="str" s="23">
        <v>805927:526987:guest</v>
      </c>
      <c r="AG2588" t="str" s="23">
        <v>No</v>
      </c>
      <c r="AH2588" t="str" s="23">
        <v>Yes</v>
      </c>
      <c r="AI2588" s="18">
        <v>277.44</v>
      </c>
    </row>
    <row r="2589" ht="32" customHeight="1">
      <c r="A2589" t="str" s="7">
        <v>Organically Grown Company</v>
      </c>
      <c r="B2589" t="str" s="7">
        <v>Shiitake Mushrooms</v>
      </c>
      <c r="C2589" t="str" s="7">
        <v>1/2 lb</v>
      </c>
      <c r="D2589" t="str" s="7">
        <v>SNAP</v>
      </c>
      <c r="E2589" s="12">
        <v>5.71</v>
      </c>
      <c r="F2589" s="13">
        <v>5.71</v>
      </c>
      <c r="G2589" s="13">
        <f>IF(AND(ISNUMBER(E2589),ISNUMBER(F2589)),F2589-E2589,"")</f>
        <v>0</v>
      </c>
      <c r="H2589" s="14">
        <f>IF(AND(ISNUMBER(E2589),E2589&gt;0,ISNUMBER(F2589)),F2589/E2589-1,"")</f>
        <v>0</v>
      </c>
      <c r="I2589" t="str" s="15">
        <v>Keep current</v>
      </c>
      <c r="J2589" s="16"/>
      <c r="K2589" t="str" s="15">
        <v/>
      </c>
      <c r="L2589" s="17">
        <f>IF(AC2589="Local catalog","",IF(AG2589="Yes",IF(ISNUMBER(E2589),E2589,""),IF(I2589="Keep current",IF(ISNUMBER(E2589),E2589,""),IF(AH2589&lt;&gt;"Yes","",IF(I2589="Approve proposed",F2589,IF(AND(I2589="Use my price",AND(ISNUMBER(J2589),J2589&gt;0)),J2589,""))))))</f>
        <v>5.71</v>
      </c>
      <c r="M2589" t="str" s="7">
        <f>IF(AND(AG2589="Yes",OR(I2589="Approve proposed",I2589="Use my price")),"CHECK: protected price kept current",IF(OR(I2589="Unreviewed",I2589=""),"Pending review",IF(I2589="Hold","On hold",IF(I2589="Keep current",IF(ISNUMBER(E2589),"Kept current","CHECK: no confirmed current price"),IF(AH2589&lt;&gt;"Yes","CHECK: source needs review",IF(AND(I2589="Use my price",NOT(AND(ISNUMBER(J2589),J2589&gt;0))),"CHECK: enter a price above zero",IF(NOT(OR(I2589="Approve proposed",I2589="Use my price")),"CHECK: choose a listed decision",IF(OR(NOT(ISNUMBER(L2589)),L2589&lt;=0,NOT(ISNUMBER(Y2589)),Y2589&lt;=0,X2589&gt;=1),"CHECK: price or base unavailable",IF(L2589/(Y2589*(1-X2589))-1&lt;0,"CHECK: price below local base","Ready")))))))))</f>
        <v>Kept current</v>
      </c>
      <c r="N2589" s="18">
        <v>5.71</v>
      </c>
      <c r="O2589" s="19">
        <v>0.4</v>
      </c>
      <c r="P2589" s="14">
        <v>0.3995</v>
      </c>
      <c r="Q2589" s="20">
        <f>IF(AND(ISNUMBER(L2589),ISNUMBER(Y2589),Y2589&gt;0,X2589&lt;1),ROUND(L2589/(Y2589*(1-X2589))-1,4),"")</f>
        <v>0.3995</v>
      </c>
      <c r="R2589" s="12">
        <v>0</v>
      </c>
      <c r="S2589" s="13">
        <f>IF(AND(ISNUMBER(E2589),E2589&gt;0,ISNUMBER(F2589)),R2589*(F2589/E2589-1)*(1-'Start Here'!$B$16),0)</f>
        <v>0</v>
      </c>
      <c r="T2589" s="17">
        <f>IF(AND(M2589="Ready",OR(I2589="Approve proposed",AND(I2589="Use my price",AND(ISNUMBER(J2589),J2589&gt;0))),ISNUMBER(L2589),E2589&gt;0),R2589*(L2589/E2589-1)*(1-'Start Here'!$B$16),0)</f>
        <v>0</v>
      </c>
      <c r="U2589" t="str" s="6">
        <v>SNAP: preserve existing selling price</v>
      </c>
      <c r="V2589" t="str" s="21">
        <v>Yes</v>
      </c>
      <c r="W2589" t="str" s="21">
        <v>No</v>
      </c>
      <c r="X2589" s="22">
        <v>0</v>
      </c>
      <c r="Y2589" s="18">
        <v>4.08</v>
      </c>
      <c r="AB2589" t="str" s="6">
        <v>2026-10-01T16:20:40.672Z</v>
      </c>
      <c r="AC2589" t="str" s="6">
        <v>Live GET verified</v>
      </c>
      <c r="AD2589" s="23">
        <v>805927</v>
      </c>
      <c r="AE2589" s="23">
        <v>526987</v>
      </c>
      <c r="AF2589" t="str" s="23">
        <v>805927:526987:snap</v>
      </c>
      <c r="AG2589" t="str" s="23">
        <v>Yes</v>
      </c>
      <c r="AH2589" t="str" s="23">
        <v>Yes</v>
      </c>
      <c r="AI2589" s="18">
        <v>0</v>
      </c>
    </row>
    <row r="2590" ht="32" customHeight="1">
      <c r="A2590" t="str" s="7">
        <v>Organically Grown Company</v>
      </c>
      <c r="B2590" t="str" s="7">
        <v>Soft-neck Garlic ( CA )</v>
      </c>
      <c r="C2590" t="str" s="7">
        <v>1/2 lb</v>
      </c>
      <c r="D2590" t="str" s="7">
        <v>Herd Share Members</v>
      </c>
      <c r="E2590" s="12">
        <v>3.72</v>
      </c>
      <c r="F2590" s="13">
        <v>4.02</v>
      </c>
      <c r="G2590" s="13">
        <f>IF(AND(ISNUMBER(E2590),ISNUMBER(F2590)),F2590-E2590,"")</f>
        <v>0.3</v>
      </c>
      <c r="H2590" s="14">
        <f>IF(AND(ISNUMBER(E2590),E2590&gt;0,ISNUMBER(F2590)),F2590/E2590-1,"")</f>
        <v>0.08064516129032251</v>
      </c>
      <c r="I2590" t="str" s="15">
        <v>Unreviewed</v>
      </c>
      <c r="J2590" s="16"/>
      <c r="K2590" t="str" s="15">
        <v/>
      </c>
      <c r="L2590" s="17" t="str">
        <f>IF(AC2590="Local catalog","",IF(AG2590="Yes",IF(ISNUMBER(E2590),E2590,""),IF(I2590="Keep current",IF(ISNUMBER(E2590),E2590,""),IF(AH2590&lt;&gt;"Yes","",IF(I2590="Approve proposed",F2590,IF(AND(I2590="Use my price",AND(ISNUMBER(J2590),J2590&gt;0)),J2590,""))))))</f>
        <v/>
      </c>
      <c r="M2590" t="str" s="7">
        <f>IF(AND(AG2590="Yes",OR(I2590="Approve proposed",I2590="Use my price")),"CHECK: protected price kept current",IF(OR(I2590="Unreviewed",I2590=""),"Pending review",IF(I2590="Hold","On hold",IF(I2590="Keep current",IF(ISNUMBER(E2590),"Kept current","CHECK: no confirmed current price"),IF(AH2590&lt;&gt;"Yes","CHECK: source needs review",IF(AND(I2590="Use my price",NOT(AND(ISNUMBER(J2590),J2590&gt;0))),"CHECK: enter a price above zero",IF(NOT(OR(I2590="Approve proposed",I2590="Use my price")),"CHECK: choose a listed decision",IF(OR(NOT(ISNUMBER(L2590)),L2590&lt;=0,NOT(ISNUMBER(Y2590)),Y2590&lt;=0,X2590&gt;=1),"CHECK: price or base unavailable",IF(L2590/(Y2590*(1-X2590))-1&lt;0,"CHECK: price below local base","Ready")))))))))</f>
        <v>Pending review</v>
      </c>
      <c r="N2590" s="18">
        <v>3.72</v>
      </c>
      <c r="O2590" s="19">
        <v>0.4</v>
      </c>
      <c r="P2590" s="14">
        <v>0.5113</v>
      </c>
      <c r="Q2590" s="20" t="str">
        <f>IF(AND(ISNUMBER(L2590),ISNUMBER(Y2590),Y2590&gt;0,X2590&lt;1),ROUND(L2590/(Y2590*(1-X2590))-1,4),"")</f>
        <v/>
      </c>
      <c r="R2590" s="12">
        <v>1454.52</v>
      </c>
      <c r="S2590" s="13">
        <f>IF(AND(ISNUMBER(E2590),E2590&gt;0,ISNUMBER(F2590)),R2590*(F2590/E2590-1)*(1-'Start Here'!$B$16),0)</f>
        <v>113.78099999999989</v>
      </c>
      <c r="T2590" s="17">
        <f>IF(AND(M2590="Ready",OR(I2590="Approve proposed",AND(I2590="Use my price",AND(ISNUMBER(J2590),J2590&gt;0))),ISNUMBER(L2590),E2590&gt;0),R2590*(L2590/E2590-1)*(1-'Start Here'!$B$16),0)</f>
        <v>0</v>
      </c>
      <c r="U2590" t="str" s="6">
        <v>Currently hidden; do not activate automatically</v>
      </c>
      <c r="V2590" t="str" s="21">
        <v>No</v>
      </c>
      <c r="W2590" t="str" s="21">
        <v>No</v>
      </c>
      <c r="X2590" s="22">
        <v>0</v>
      </c>
      <c r="Y2590" s="18">
        <v>2.66</v>
      </c>
      <c r="AB2590" t="str" s="6">
        <v>2026-10-01 10:41:27 UTC</v>
      </c>
      <c r="AC2590" t="str" s="6">
        <v>Local Line cache</v>
      </c>
      <c r="AD2590" s="23">
        <v>1028364</v>
      </c>
      <c r="AE2590" s="23">
        <v>818332</v>
      </c>
      <c r="AF2590" t="str" s="23">
        <v>1028364:818332:herdShare</v>
      </c>
      <c r="AG2590" t="str" s="23">
        <v>No</v>
      </c>
      <c r="AH2590" t="str" s="23">
        <v>Yes</v>
      </c>
      <c r="AI2590" s="18">
        <v>1040.06</v>
      </c>
    </row>
    <row r="2591" ht="32" customHeight="1">
      <c r="A2591" t="str" s="7">
        <v>Organically Grown Company</v>
      </c>
      <c r="B2591" t="str" s="7">
        <v>Soft-neck Garlic ( CA )</v>
      </c>
      <c r="C2591" t="str" s="7">
        <v>1/2 lb</v>
      </c>
      <c r="D2591" t="str" s="7">
        <v>CSA Members</v>
      </c>
      <c r="E2591" s="12">
        <v>3.72</v>
      </c>
      <c r="F2591" s="13">
        <v>4.02</v>
      </c>
      <c r="G2591" s="13">
        <f>IF(AND(ISNUMBER(E2591),ISNUMBER(F2591)),F2591-E2591,"")</f>
        <v>0.3</v>
      </c>
      <c r="H2591" s="14">
        <f>IF(AND(ISNUMBER(E2591),E2591&gt;0,ISNUMBER(F2591)),F2591/E2591-1,"")</f>
        <v>0.08064516129032251</v>
      </c>
      <c r="I2591" t="str" s="15">
        <v>Unreviewed</v>
      </c>
      <c r="J2591" s="16"/>
      <c r="K2591" t="str" s="15">
        <v/>
      </c>
      <c r="L2591" s="17" t="str">
        <f>IF(AC2591="Local catalog","",IF(AG2591="Yes",IF(ISNUMBER(E2591),E2591,""),IF(I2591="Keep current",IF(ISNUMBER(E2591),E2591,""),IF(AH2591&lt;&gt;"Yes","",IF(I2591="Approve proposed",F2591,IF(AND(I2591="Use my price",AND(ISNUMBER(J2591),J2591&gt;0)),J2591,""))))))</f>
        <v/>
      </c>
      <c r="M2591" t="str" s="7">
        <f>IF(AND(AG2591="Yes",OR(I2591="Approve proposed",I2591="Use my price")),"CHECK: protected price kept current",IF(OR(I2591="Unreviewed",I2591=""),"Pending review",IF(I2591="Hold","On hold",IF(I2591="Keep current",IF(ISNUMBER(E2591),"Kept current","CHECK: no confirmed current price"),IF(AH2591&lt;&gt;"Yes","CHECK: source needs review",IF(AND(I2591="Use my price",NOT(AND(ISNUMBER(J2591),J2591&gt;0))),"CHECK: enter a price above zero",IF(NOT(OR(I2591="Approve proposed",I2591="Use my price")),"CHECK: choose a listed decision",IF(OR(NOT(ISNUMBER(L2591)),L2591&lt;=0,NOT(ISNUMBER(Y2591)),Y2591&lt;=0,X2591&gt;=1),"CHECK: price or base unavailable",IF(L2591/(Y2591*(1-X2591))-1&lt;0,"CHECK: price below local base","Ready")))))))))</f>
        <v>Pending review</v>
      </c>
      <c r="N2591" s="18">
        <v>3.72</v>
      </c>
      <c r="O2591" s="19">
        <v>0.4</v>
      </c>
      <c r="P2591" s="14">
        <v>0.5113</v>
      </c>
      <c r="Q2591" s="20" t="str">
        <f>IF(AND(ISNUMBER(L2591),ISNUMBER(Y2591),Y2591&gt;0,X2591&lt;1),ROUND(L2591/(Y2591*(1-X2591))-1,4),"")</f>
        <v/>
      </c>
      <c r="R2591" s="12">
        <v>171.12</v>
      </c>
      <c r="S2591" s="13">
        <f>IF(AND(ISNUMBER(E2591),E2591&gt;0,ISNUMBER(F2591)),R2591*(F2591/E2591-1)*(1-'Start Here'!$B$16),0)</f>
        <v>13.385999999999989</v>
      </c>
      <c r="T2591" s="17">
        <f>IF(AND(M2591="Ready",OR(I2591="Approve proposed",AND(I2591="Use my price",AND(ISNUMBER(J2591),J2591&gt;0))),ISNUMBER(L2591),E2591&gt;0),R2591*(L2591/E2591-1)*(1-'Start Here'!$B$16),0)</f>
        <v>0</v>
      </c>
      <c r="U2591" t="str" s="6">
        <v>Currently hidden; do not activate automatically</v>
      </c>
      <c r="V2591" t="str" s="21">
        <v>No</v>
      </c>
      <c r="W2591" t="str" s="21">
        <v>No</v>
      </c>
      <c r="X2591" s="22">
        <v>0</v>
      </c>
      <c r="Y2591" s="18">
        <v>2.66</v>
      </c>
      <c r="AB2591" t="str" s="6">
        <v>2026-10-01 10:41:27 UTC</v>
      </c>
      <c r="AC2591" t="str" s="6">
        <v>Local Line cache</v>
      </c>
      <c r="AD2591" s="23">
        <v>1028364</v>
      </c>
      <c r="AE2591" s="23">
        <v>818332</v>
      </c>
      <c r="AF2591" t="str" s="23">
        <v>1028364:818332:member</v>
      </c>
      <c r="AG2591" t="str" s="23">
        <v>No</v>
      </c>
      <c r="AH2591" t="str" s="23">
        <v>Yes</v>
      </c>
      <c r="AI2591" s="18">
        <v>122.36</v>
      </c>
    </row>
    <row r="2592" ht="32" customHeight="1">
      <c r="A2592" t="str" s="7">
        <v>Organically Grown Company</v>
      </c>
      <c r="B2592" t="str" s="7">
        <v>Soft-neck Garlic ( CA )</v>
      </c>
      <c r="C2592" t="str" s="7">
        <v>1/2 lb</v>
      </c>
      <c r="D2592" t="str" s="7">
        <v>Guest Basket</v>
      </c>
      <c r="E2592" s="12">
        <v>3.72</v>
      </c>
      <c r="F2592" s="13">
        <v>4.02</v>
      </c>
      <c r="G2592" s="13">
        <f>IF(AND(ISNUMBER(E2592),ISNUMBER(F2592)),F2592-E2592,"")</f>
        <v>0.3</v>
      </c>
      <c r="H2592" s="14">
        <f>IF(AND(ISNUMBER(E2592),E2592&gt;0,ISNUMBER(F2592)),F2592/E2592-1,"")</f>
        <v>0.08064516129032251</v>
      </c>
      <c r="I2592" t="str" s="15">
        <v>Unreviewed</v>
      </c>
      <c r="J2592" s="16"/>
      <c r="K2592" t="str" s="15">
        <v/>
      </c>
      <c r="L2592" s="17" t="str">
        <f>IF(AC2592="Local catalog","",IF(AG2592="Yes",IF(ISNUMBER(E2592),E2592,""),IF(I2592="Keep current",IF(ISNUMBER(E2592),E2592,""),IF(AH2592&lt;&gt;"Yes","",IF(I2592="Approve proposed",F2592,IF(AND(I2592="Use my price",AND(ISNUMBER(J2592),J2592&gt;0)),J2592,""))))))</f>
        <v/>
      </c>
      <c r="M2592" t="str" s="7">
        <f>IF(AND(AG2592="Yes",OR(I2592="Approve proposed",I2592="Use my price")),"CHECK: protected price kept current",IF(OR(I2592="Unreviewed",I2592=""),"Pending review",IF(I2592="Hold","On hold",IF(I2592="Keep current",IF(ISNUMBER(E2592),"Kept current","CHECK: no confirmed current price"),IF(AH2592&lt;&gt;"Yes","CHECK: source needs review",IF(AND(I2592="Use my price",NOT(AND(ISNUMBER(J2592),J2592&gt;0))),"CHECK: enter a price above zero",IF(NOT(OR(I2592="Approve proposed",I2592="Use my price")),"CHECK: choose a listed decision",IF(OR(NOT(ISNUMBER(L2592)),L2592&lt;=0,NOT(ISNUMBER(Y2592)),Y2592&lt;=0,X2592&gt;=1),"CHECK: price or base unavailable",IF(L2592/(Y2592*(1-X2592))-1&lt;0,"CHECK: price below local base","Ready")))))))))</f>
        <v>Pending review</v>
      </c>
      <c r="N2592" s="18">
        <v>3.72</v>
      </c>
      <c r="O2592" s="19">
        <v>0.4</v>
      </c>
      <c r="P2592" s="14">
        <v>0.5113</v>
      </c>
      <c r="Q2592" s="20" t="str">
        <f>IF(AND(ISNUMBER(L2592),ISNUMBER(Y2592),Y2592&gt;0,X2592&lt;1),ROUND(L2592/(Y2592*(1-X2592))-1,4),"")</f>
        <v/>
      </c>
      <c r="R2592" s="12">
        <v>129.16</v>
      </c>
      <c r="S2592" s="13">
        <f>IF(AND(ISNUMBER(E2592),E2592&gt;0,ISNUMBER(F2592)),R2592*(F2592/E2592-1)*(1-'Start Here'!$B$16),0)</f>
        <v>10.103645161290313</v>
      </c>
      <c r="T2592" s="17">
        <f>IF(AND(M2592="Ready",OR(I2592="Approve proposed",AND(I2592="Use my price",AND(ISNUMBER(J2592),J2592&gt;0))),ISNUMBER(L2592),E2592&gt;0),R2592*(L2592/E2592-1)*(1-'Start Here'!$B$16),0)</f>
        <v>0</v>
      </c>
      <c r="U2592" t="str" s="6">
        <v>Currently hidden; do not activate automatically</v>
      </c>
      <c r="V2592" t="str" s="21">
        <v>No</v>
      </c>
      <c r="W2592" t="str" s="21">
        <v>No</v>
      </c>
      <c r="X2592" s="22">
        <v>0</v>
      </c>
      <c r="Y2592" s="18">
        <v>2.66</v>
      </c>
      <c r="AB2592" t="str" s="6">
        <v>2026-10-01 10:41:27 UTC</v>
      </c>
      <c r="AC2592" t="str" s="6">
        <v>Local Line cache</v>
      </c>
      <c r="AD2592" s="23">
        <v>1028364</v>
      </c>
      <c r="AE2592" s="23">
        <v>818332</v>
      </c>
      <c r="AF2592" t="str" s="23">
        <v>1028364:818332:guest</v>
      </c>
      <c r="AG2592" t="str" s="23">
        <v>No</v>
      </c>
      <c r="AH2592" t="str" s="23">
        <v>Yes</v>
      </c>
      <c r="AI2592" s="18">
        <v>87.78000000000002</v>
      </c>
    </row>
    <row r="2593" ht="32" customHeight="1">
      <c r="A2593" t="str" s="7">
        <v>Organically Grown Company</v>
      </c>
      <c r="B2593" t="str" s="7">
        <v>Soft-neck Garlic ( CA )</v>
      </c>
      <c r="C2593" t="str" s="7">
        <v>1/2 lb</v>
      </c>
      <c r="D2593" t="str" s="7">
        <v>SNAP</v>
      </c>
      <c r="E2593" s="12">
        <v>3.72</v>
      </c>
      <c r="F2593" s="13">
        <v>3.72</v>
      </c>
      <c r="G2593" s="13">
        <f>IF(AND(ISNUMBER(E2593),ISNUMBER(F2593)),F2593-E2593,"")</f>
        <v>0</v>
      </c>
      <c r="H2593" s="14">
        <f>IF(AND(ISNUMBER(E2593),E2593&gt;0,ISNUMBER(F2593)),F2593/E2593-1,"")</f>
        <v>0</v>
      </c>
      <c r="I2593" t="str" s="15">
        <v>Keep current</v>
      </c>
      <c r="J2593" s="16"/>
      <c r="K2593" t="str" s="15">
        <v/>
      </c>
      <c r="L2593" s="17">
        <f>IF(AC2593="Local catalog","",IF(AG2593="Yes",IF(ISNUMBER(E2593),E2593,""),IF(I2593="Keep current",IF(ISNUMBER(E2593),E2593,""),IF(AH2593&lt;&gt;"Yes","",IF(I2593="Approve proposed",F2593,IF(AND(I2593="Use my price",AND(ISNUMBER(J2593),J2593&gt;0)),J2593,""))))))</f>
        <v>3.72</v>
      </c>
      <c r="M2593" t="str" s="7">
        <f>IF(AND(AG2593="Yes",OR(I2593="Approve proposed",I2593="Use my price")),"CHECK: protected price kept current",IF(OR(I2593="Unreviewed",I2593=""),"Pending review",IF(I2593="Hold","On hold",IF(I2593="Keep current",IF(ISNUMBER(E2593),"Kept current","CHECK: no confirmed current price"),IF(AH2593&lt;&gt;"Yes","CHECK: source needs review",IF(AND(I2593="Use my price",NOT(AND(ISNUMBER(J2593),J2593&gt;0))),"CHECK: enter a price above zero",IF(NOT(OR(I2593="Approve proposed",I2593="Use my price")),"CHECK: choose a listed decision",IF(OR(NOT(ISNUMBER(L2593)),L2593&lt;=0,NOT(ISNUMBER(Y2593)),Y2593&lt;=0,X2593&gt;=1),"CHECK: price or base unavailable",IF(L2593/(Y2593*(1-X2593))-1&lt;0,"CHECK: price below local base","Ready")))))))))</f>
        <v>Kept current</v>
      </c>
      <c r="N2593" s="18">
        <v>3.72</v>
      </c>
      <c r="O2593" s="19">
        <v>0.4</v>
      </c>
      <c r="P2593" s="14">
        <v>0.3985</v>
      </c>
      <c r="Q2593" s="20">
        <f>IF(AND(ISNUMBER(L2593),ISNUMBER(Y2593),Y2593&gt;0,X2593&lt;1),ROUND(L2593/(Y2593*(1-X2593))-1,4),"")</f>
        <v>0.3985</v>
      </c>
      <c r="R2593" s="12">
        <v>0</v>
      </c>
      <c r="S2593" s="13">
        <f>IF(AND(ISNUMBER(E2593),E2593&gt;0,ISNUMBER(F2593)),R2593*(F2593/E2593-1)*(1-'Start Here'!$B$16),0)</f>
        <v>0</v>
      </c>
      <c r="T2593" s="17">
        <f>IF(AND(M2593="Ready",OR(I2593="Approve proposed",AND(I2593="Use my price",AND(ISNUMBER(J2593),J2593&gt;0))),ISNUMBER(L2593),E2593&gt;0),R2593*(L2593/E2593-1)*(1-'Start Here'!$B$16),0)</f>
        <v>0</v>
      </c>
      <c r="U2593" t="str" s="6">
        <v>SNAP: preserve existing selling price; Currently hidden; do not activate automatically</v>
      </c>
      <c r="V2593" t="str" s="21">
        <v>No</v>
      </c>
      <c r="W2593" t="str" s="21">
        <v>No</v>
      </c>
      <c r="X2593" s="22">
        <v>0</v>
      </c>
      <c r="Y2593" s="18">
        <v>2.66</v>
      </c>
      <c r="AB2593" t="str" s="6">
        <v>2026-10-01 10:41:27 UTC</v>
      </c>
      <c r="AC2593" t="str" s="6">
        <v>Local Line cache</v>
      </c>
      <c r="AD2593" s="23">
        <v>1028364</v>
      </c>
      <c r="AE2593" s="23">
        <v>818332</v>
      </c>
      <c r="AF2593" t="str" s="23">
        <v>1028364:818332:snap</v>
      </c>
      <c r="AG2593" t="str" s="23">
        <v>Yes</v>
      </c>
      <c r="AH2593" t="str" s="23">
        <v>Yes</v>
      </c>
      <c r="AI2593" s="18">
        <v>0</v>
      </c>
    </row>
    <row r="2594" ht="32" customHeight="1">
      <c r="A2594" t="str" s="7">
        <v>Organically Grown Company</v>
      </c>
      <c r="B2594" t="str" s="7">
        <v>Sugarloaf Chicory</v>
      </c>
      <c r="C2594" t="str" s="7">
        <v>each</v>
      </c>
      <c r="D2594" t="str" s="7">
        <v>Herd Share Members</v>
      </c>
      <c r="E2594" s="12">
        <v>4.49</v>
      </c>
      <c r="F2594" s="13">
        <v>4.85</v>
      </c>
      <c r="G2594" s="13">
        <f>IF(AND(ISNUMBER(E2594),ISNUMBER(F2594)),F2594-E2594,"")</f>
        <v>0.36</v>
      </c>
      <c r="H2594" s="14">
        <f>IF(AND(ISNUMBER(E2594),E2594&gt;0,ISNUMBER(F2594)),F2594/E2594-1,"")</f>
        <v>0.0801781737193763</v>
      </c>
      <c r="I2594" t="str" s="15">
        <v>Unreviewed</v>
      </c>
      <c r="J2594" s="16"/>
      <c r="K2594" t="str" s="15">
        <v/>
      </c>
      <c r="L2594" s="17" t="str">
        <f>IF(AC2594="Local catalog","",IF(AG2594="Yes",IF(ISNUMBER(E2594),E2594,""),IF(I2594="Keep current",IF(ISNUMBER(E2594),E2594,""),IF(AH2594&lt;&gt;"Yes","",IF(I2594="Approve proposed",F2594,IF(AND(I2594="Use my price",AND(ISNUMBER(J2594),J2594&gt;0)),J2594,""))))))</f>
        <v/>
      </c>
      <c r="M2594" t="str" s="7">
        <f>IF(AND(AG2594="Yes",OR(I2594="Approve proposed",I2594="Use my price")),"CHECK: protected price kept current",IF(OR(I2594="Unreviewed",I2594=""),"Pending review",IF(I2594="Hold","On hold",IF(I2594="Keep current",IF(ISNUMBER(E2594),"Kept current","CHECK: no confirmed current price"),IF(AH2594&lt;&gt;"Yes","CHECK: source needs review",IF(AND(I2594="Use my price",NOT(AND(ISNUMBER(J2594),J2594&gt;0))),"CHECK: enter a price above zero",IF(NOT(OR(I2594="Approve proposed",I2594="Use my price")),"CHECK: choose a listed decision",IF(OR(NOT(ISNUMBER(L2594)),L2594&lt;=0,NOT(ISNUMBER(Y2594)),Y2594&lt;=0,X2594&gt;=1),"CHECK: price or base unavailable",IF(L2594/(Y2594*(1-X2594))-1&lt;0,"CHECK: price below local base","Ready")))))))))</f>
        <v>Pending review</v>
      </c>
      <c r="N2594" s="18">
        <v>4.49</v>
      </c>
      <c r="O2594" s="19">
        <v>0.4</v>
      </c>
      <c r="P2594" s="14">
        <v>0.5109</v>
      </c>
      <c r="Q2594" s="20" t="str">
        <f>IF(AND(ISNUMBER(L2594),ISNUMBER(Y2594),Y2594&gt;0,X2594&lt;1),ROUND(L2594/(Y2594*(1-X2594))-1,4),"")</f>
        <v/>
      </c>
      <c r="R2594" s="12">
        <v>49.39</v>
      </c>
      <c r="S2594" s="13">
        <f>IF(AND(ISNUMBER(E2594),E2594&gt;0,ISNUMBER(F2594)),R2594*(F2594/E2594-1)*(1-'Start Here'!$B$16),0)</f>
        <v>3.8411999999999957</v>
      </c>
      <c r="T2594" s="17">
        <f>IF(AND(M2594="Ready",OR(I2594="Approve proposed",AND(I2594="Use my price",AND(ISNUMBER(J2594),J2594&gt;0))),ISNUMBER(L2594),E2594&gt;0),R2594*(L2594/E2594-1)*(1-'Start Here'!$B$16),0)</f>
        <v>0</v>
      </c>
      <c r="U2594" t="str" s="6">
        <v>Currently hidden; do not activate automatically</v>
      </c>
      <c r="V2594" t="str" s="21">
        <v>No</v>
      </c>
      <c r="W2594" t="str" s="21">
        <v>No</v>
      </c>
      <c r="X2594" s="22">
        <v>0</v>
      </c>
      <c r="Y2594" s="18">
        <v>3.21</v>
      </c>
      <c r="AB2594" t="str" s="6">
        <v>2026-10-01 10:41:27 UTC</v>
      </c>
      <c r="AC2594" t="str" s="6">
        <v>Local Line cache</v>
      </c>
      <c r="AD2594" s="23">
        <v>805945</v>
      </c>
      <c r="AE2594" s="23">
        <v>527005</v>
      </c>
      <c r="AF2594" t="str" s="23">
        <v>805945:527005:herdShare</v>
      </c>
      <c r="AG2594" t="str" s="23">
        <v>No</v>
      </c>
      <c r="AH2594" t="str" s="23">
        <v>Yes</v>
      </c>
      <c r="AI2594" s="18">
        <v>35.31</v>
      </c>
    </row>
    <row r="2595" ht="32" customHeight="1">
      <c r="A2595" t="str" s="7">
        <v>Organically Grown Company</v>
      </c>
      <c r="B2595" t="str" s="7">
        <v>Sugarloaf Chicory</v>
      </c>
      <c r="C2595" t="str" s="7">
        <v>each</v>
      </c>
      <c r="D2595" t="str" s="7">
        <v>CSA Members</v>
      </c>
      <c r="E2595" s="12">
        <v>4.49</v>
      </c>
      <c r="F2595" s="13">
        <v>4.85</v>
      </c>
      <c r="G2595" s="13">
        <f>IF(AND(ISNUMBER(E2595),ISNUMBER(F2595)),F2595-E2595,"")</f>
        <v>0.36</v>
      </c>
      <c r="H2595" s="14">
        <f>IF(AND(ISNUMBER(E2595),E2595&gt;0,ISNUMBER(F2595)),F2595/E2595-1,"")</f>
        <v>0.0801781737193763</v>
      </c>
      <c r="I2595" t="str" s="15">
        <v>Unreviewed</v>
      </c>
      <c r="J2595" s="16"/>
      <c r="K2595" t="str" s="15">
        <v/>
      </c>
      <c r="L2595" s="17" t="str">
        <f>IF(AC2595="Local catalog","",IF(AG2595="Yes",IF(ISNUMBER(E2595),E2595,""),IF(I2595="Keep current",IF(ISNUMBER(E2595),E2595,""),IF(AH2595&lt;&gt;"Yes","",IF(I2595="Approve proposed",F2595,IF(AND(I2595="Use my price",AND(ISNUMBER(J2595),J2595&gt;0)),J2595,""))))))</f>
        <v/>
      </c>
      <c r="M2595" t="str" s="7">
        <f>IF(AND(AG2595="Yes",OR(I2595="Approve proposed",I2595="Use my price")),"CHECK: protected price kept current",IF(OR(I2595="Unreviewed",I2595=""),"Pending review",IF(I2595="Hold","On hold",IF(I2595="Keep current",IF(ISNUMBER(E2595),"Kept current","CHECK: no confirmed current price"),IF(AH2595&lt;&gt;"Yes","CHECK: source needs review",IF(AND(I2595="Use my price",NOT(AND(ISNUMBER(J2595),J2595&gt;0))),"CHECK: enter a price above zero",IF(NOT(OR(I2595="Approve proposed",I2595="Use my price")),"CHECK: choose a listed decision",IF(OR(NOT(ISNUMBER(L2595)),L2595&lt;=0,NOT(ISNUMBER(Y2595)),Y2595&lt;=0,X2595&gt;=1),"CHECK: price or base unavailable",IF(L2595/(Y2595*(1-X2595))-1&lt;0,"CHECK: price below local base","Ready")))))))))</f>
        <v>Pending review</v>
      </c>
      <c r="N2595" s="18">
        <v>4.49</v>
      </c>
      <c r="O2595" s="19">
        <v>0.4</v>
      </c>
      <c r="P2595" s="14">
        <v>0.5109</v>
      </c>
      <c r="Q2595" s="20" t="str">
        <f>IF(AND(ISNUMBER(L2595),ISNUMBER(Y2595),Y2595&gt;0,X2595&lt;1),ROUND(L2595/(Y2595*(1-X2595))-1,4),"")</f>
        <v/>
      </c>
      <c r="R2595" s="12">
        <v>0</v>
      </c>
      <c r="S2595" s="13">
        <f>IF(AND(ISNUMBER(E2595),E2595&gt;0,ISNUMBER(F2595)),R2595*(F2595/E2595-1)*(1-'Start Here'!$B$16),0)</f>
        <v>0</v>
      </c>
      <c r="T2595" s="17">
        <f>IF(AND(M2595="Ready",OR(I2595="Approve proposed",AND(I2595="Use my price",AND(ISNUMBER(J2595),J2595&gt;0))),ISNUMBER(L2595),E2595&gt;0),R2595*(L2595/E2595-1)*(1-'Start Here'!$B$16),0)</f>
        <v>0</v>
      </c>
      <c r="U2595" t="str" s="6">
        <v>Currently hidden; do not activate automatically</v>
      </c>
      <c r="V2595" t="str" s="21">
        <v>No</v>
      </c>
      <c r="W2595" t="str" s="21">
        <v>No</v>
      </c>
      <c r="X2595" s="22">
        <v>0</v>
      </c>
      <c r="Y2595" s="18">
        <v>3.21</v>
      </c>
      <c r="AB2595" t="str" s="6">
        <v>2026-10-01 10:41:27 UTC</v>
      </c>
      <c r="AC2595" t="str" s="6">
        <v>Local Line cache</v>
      </c>
      <c r="AD2595" s="23">
        <v>805945</v>
      </c>
      <c r="AE2595" s="23">
        <v>527005</v>
      </c>
      <c r="AF2595" t="str" s="23">
        <v>805945:527005:member</v>
      </c>
      <c r="AG2595" t="str" s="23">
        <v>No</v>
      </c>
      <c r="AH2595" t="str" s="23">
        <v>Yes</v>
      </c>
      <c r="AI2595" s="18">
        <v>0</v>
      </c>
    </row>
    <row r="2596" ht="32" customHeight="1">
      <c r="A2596" t="str" s="7">
        <v>Organically Grown Company</v>
      </c>
      <c r="B2596" t="str" s="7">
        <v>Sugarloaf Chicory</v>
      </c>
      <c r="C2596" t="str" s="7">
        <v>each</v>
      </c>
      <c r="D2596" t="str" s="7">
        <v>Guest Basket</v>
      </c>
      <c r="E2596" s="12">
        <v>4.49</v>
      </c>
      <c r="F2596" s="13">
        <v>4.85</v>
      </c>
      <c r="G2596" s="13">
        <f>IF(AND(ISNUMBER(E2596),ISNUMBER(F2596)),F2596-E2596,"")</f>
        <v>0.36</v>
      </c>
      <c r="H2596" s="14">
        <f>IF(AND(ISNUMBER(E2596),E2596&gt;0,ISNUMBER(F2596)),F2596/E2596-1,"")</f>
        <v>0.0801781737193763</v>
      </c>
      <c r="I2596" t="str" s="15">
        <v>Unreviewed</v>
      </c>
      <c r="J2596" s="16"/>
      <c r="K2596" t="str" s="15">
        <v/>
      </c>
      <c r="L2596" s="17" t="str">
        <f>IF(AC2596="Local catalog","",IF(AG2596="Yes",IF(ISNUMBER(E2596),E2596,""),IF(I2596="Keep current",IF(ISNUMBER(E2596),E2596,""),IF(AH2596&lt;&gt;"Yes","",IF(I2596="Approve proposed",F2596,IF(AND(I2596="Use my price",AND(ISNUMBER(J2596),J2596&gt;0)),J2596,""))))))</f>
        <v/>
      </c>
      <c r="M2596" t="str" s="7">
        <f>IF(AND(AG2596="Yes",OR(I2596="Approve proposed",I2596="Use my price")),"CHECK: protected price kept current",IF(OR(I2596="Unreviewed",I2596=""),"Pending review",IF(I2596="Hold","On hold",IF(I2596="Keep current",IF(ISNUMBER(E2596),"Kept current","CHECK: no confirmed current price"),IF(AH2596&lt;&gt;"Yes","CHECK: source needs review",IF(AND(I2596="Use my price",NOT(AND(ISNUMBER(J2596),J2596&gt;0))),"CHECK: enter a price above zero",IF(NOT(OR(I2596="Approve proposed",I2596="Use my price")),"CHECK: choose a listed decision",IF(OR(NOT(ISNUMBER(L2596)),L2596&lt;=0,NOT(ISNUMBER(Y2596)),Y2596&lt;=0,X2596&gt;=1),"CHECK: price or base unavailable",IF(L2596/(Y2596*(1-X2596))-1&lt;0,"CHECK: price below local base","Ready")))))))))</f>
        <v>Pending review</v>
      </c>
      <c r="N2596" s="18">
        <v>4.49</v>
      </c>
      <c r="O2596" s="19">
        <v>0.4</v>
      </c>
      <c r="P2596" s="14">
        <v>0.5109</v>
      </c>
      <c r="Q2596" s="20" t="str">
        <f>IF(AND(ISNUMBER(L2596),ISNUMBER(Y2596),Y2596&gt;0,X2596&lt;1),ROUND(L2596/(Y2596*(1-X2596))-1,4),"")</f>
        <v/>
      </c>
      <c r="R2596" s="12">
        <v>0</v>
      </c>
      <c r="S2596" s="13">
        <f>IF(AND(ISNUMBER(E2596),E2596&gt;0,ISNUMBER(F2596)),R2596*(F2596/E2596-1)*(1-'Start Here'!$B$16),0)</f>
        <v>0</v>
      </c>
      <c r="T2596" s="17">
        <f>IF(AND(M2596="Ready",OR(I2596="Approve proposed",AND(I2596="Use my price",AND(ISNUMBER(J2596),J2596&gt;0))),ISNUMBER(L2596),E2596&gt;0),R2596*(L2596/E2596-1)*(1-'Start Here'!$B$16),0)</f>
        <v>0</v>
      </c>
      <c r="U2596" t="str" s="6">
        <v>Currently hidden; do not activate automatically</v>
      </c>
      <c r="V2596" t="str" s="21">
        <v>No</v>
      </c>
      <c r="W2596" t="str" s="21">
        <v>No</v>
      </c>
      <c r="X2596" s="22">
        <v>0</v>
      </c>
      <c r="Y2596" s="18">
        <v>3.21</v>
      </c>
      <c r="AB2596" t="str" s="6">
        <v>2026-10-01 10:41:27 UTC</v>
      </c>
      <c r="AC2596" t="str" s="6">
        <v>Local Line cache</v>
      </c>
      <c r="AD2596" s="23">
        <v>805945</v>
      </c>
      <c r="AE2596" s="23">
        <v>527005</v>
      </c>
      <c r="AF2596" t="str" s="23">
        <v>805945:527005:guest</v>
      </c>
      <c r="AG2596" t="str" s="23">
        <v>No</v>
      </c>
      <c r="AH2596" t="str" s="23">
        <v>Yes</v>
      </c>
      <c r="AI2596" s="18">
        <v>0</v>
      </c>
    </row>
    <row r="2597" ht="32" customHeight="1">
      <c r="A2597" t="str" s="7">
        <v>Organically Grown Company</v>
      </c>
      <c r="B2597" t="str" s="7">
        <v>Sugarloaf Chicory</v>
      </c>
      <c r="C2597" t="str" s="7">
        <v>each</v>
      </c>
      <c r="D2597" t="str" s="7">
        <v>SNAP</v>
      </c>
      <c r="E2597" s="12">
        <v>4.49</v>
      </c>
      <c r="F2597" s="13">
        <v>4.49</v>
      </c>
      <c r="G2597" s="13">
        <f>IF(AND(ISNUMBER(E2597),ISNUMBER(F2597)),F2597-E2597,"")</f>
        <v>0</v>
      </c>
      <c r="H2597" s="14">
        <f>IF(AND(ISNUMBER(E2597),E2597&gt;0,ISNUMBER(F2597)),F2597/E2597-1,"")</f>
        <v>0</v>
      </c>
      <c r="I2597" t="str" s="15">
        <v>Keep current</v>
      </c>
      <c r="J2597" s="16"/>
      <c r="K2597" t="str" s="15">
        <v/>
      </c>
      <c r="L2597" s="17">
        <f>IF(AC2597="Local catalog","",IF(AG2597="Yes",IF(ISNUMBER(E2597),E2597,""),IF(I2597="Keep current",IF(ISNUMBER(E2597),E2597,""),IF(AH2597&lt;&gt;"Yes","",IF(I2597="Approve proposed",F2597,IF(AND(I2597="Use my price",AND(ISNUMBER(J2597),J2597&gt;0)),J2597,""))))))</f>
        <v>4.49</v>
      </c>
      <c r="M2597" t="str" s="7">
        <f>IF(AND(AG2597="Yes",OR(I2597="Approve proposed",I2597="Use my price")),"CHECK: protected price kept current",IF(OR(I2597="Unreviewed",I2597=""),"Pending review",IF(I2597="Hold","On hold",IF(I2597="Keep current",IF(ISNUMBER(E2597),"Kept current","CHECK: no confirmed current price"),IF(AH2597&lt;&gt;"Yes","CHECK: source needs review",IF(AND(I2597="Use my price",NOT(AND(ISNUMBER(J2597),J2597&gt;0))),"CHECK: enter a price above zero",IF(NOT(OR(I2597="Approve proposed",I2597="Use my price")),"CHECK: choose a listed decision",IF(OR(NOT(ISNUMBER(L2597)),L2597&lt;=0,NOT(ISNUMBER(Y2597)),Y2597&lt;=0,X2597&gt;=1),"CHECK: price or base unavailable",IF(L2597/(Y2597*(1-X2597))-1&lt;0,"CHECK: price below local base","Ready")))))))))</f>
        <v>Kept current</v>
      </c>
      <c r="N2597" s="18">
        <v>4.49</v>
      </c>
      <c r="O2597" s="19">
        <v>0.4</v>
      </c>
      <c r="P2597" s="14">
        <v>0.3988</v>
      </c>
      <c r="Q2597" s="20">
        <f>IF(AND(ISNUMBER(L2597),ISNUMBER(Y2597),Y2597&gt;0,X2597&lt;1),ROUND(L2597/(Y2597*(1-X2597))-1,4),"")</f>
        <v>0.3988</v>
      </c>
      <c r="R2597" s="12">
        <v>0</v>
      </c>
      <c r="S2597" s="13">
        <f>IF(AND(ISNUMBER(E2597),E2597&gt;0,ISNUMBER(F2597)),R2597*(F2597/E2597-1)*(1-'Start Here'!$B$16),0)</f>
        <v>0</v>
      </c>
      <c r="T2597" s="17">
        <f>IF(AND(M2597="Ready",OR(I2597="Approve proposed",AND(I2597="Use my price",AND(ISNUMBER(J2597),J2597&gt;0))),ISNUMBER(L2597),E2597&gt;0),R2597*(L2597/E2597-1)*(1-'Start Here'!$B$16),0)</f>
        <v>0</v>
      </c>
      <c r="U2597" t="str" s="6">
        <v>SNAP: preserve existing selling price; Currently hidden; do not activate automatically</v>
      </c>
      <c r="V2597" t="str" s="21">
        <v>No</v>
      </c>
      <c r="W2597" t="str" s="21">
        <v>No</v>
      </c>
      <c r="X2597" s="22">
        <v>0</v>
      </c>
      <c r="Y2597" s="18">
        <v>3.21</v>
      </c>
      <c r="AB2597" t="str" s="6">
        <v>2026-10-01 10:41:27 UTC</v>
      </c>
      <c r="AC2597" t="str" s="6">
        <v>Local Line cache</v>
      </c>
      <c r="AD2597" s="23">
        <v>805945</v>
      </c>
      <c r="AE2597" s="23">
        <v>527005</v>
      </c>
      <c r="AF2597" t="str" s="23">
        <v>805945:527005:snap</v>
      </c>
      <c r="AG2597" t="str" s="23">
        <v>Yes</v>
      </c>
      <c r="AH2597" t="str" s="23">
        <v>Yes</v>
      </c>
      <c r="AI2597" s="18">
        <v>0</v>
      </c>
    </row>
    <row r="2598" ht="32" customHeight="1">
      <c r="A2598" t="str" s="7">
        <v>Organically Grown Company</v>
      </c>
      <c r="B2598" t="str" s="7">
        <v>Sunchokes</v>
      </c>
      <c r="C2598" t="str" s="7">
        <v>1 lb</v>
      </c>
      <c r="D2598" t="str" s="7">
        <v>Herd Share Members</v>
      </c>
      <c r="E2598" s="12">
        <v>5.74</v>
      </c>
      <c r="F2598" s="13">
        <v>6.2</v>
      </c>
      <c r="G2598" s="13">
        <f>IF(AND(ISNUMBER(E2598),ISNUMBER(F2598)),F2598-E2598,"")</f>
        <v>0.46</v>
      </c>
      <c r="H2598" s="14">
        <f>IF(AND(ISNUMBER(E2598),E2598&gt;0,ISNUMBER(F2598)),F2598/E2598-1,"")</f>
        <v>0.08013937282229966</v>
      </c>
      <c r="I2598" t="str" s="15">
        <v>Unreviewed</v>
      </c>
      <c r="J2598" s="16"/>
      <c r="K2598" t="str" s="15">
        <v/>
      </c>
      <c r="L2598" s="17" t="str">
        <f>IF(AC2598="Local catalog","",IF(AG2598="Yes",IF(ISNUMBER(E2598),E2598,""),IF(I2598="Keep current",IF(ISNUMBER(E2598),E2598,""),IF(AH2598&lt;&gt;"Yes","",IF(I2598="Approve proposed",F2598,IF(AND(I2598="Use my price",AND(ISNUMBER(J2598),J2598&gt;0)),J2598,""))))))</f>
        <v/>
      </c>
      <c r="M2598" t="str" s="7">
        <f>IF(AND(AG2598="Yes",OR(I2598="Approve proposed",I2598="Use my price")),"CHECK: protected price kept current",IF(OR(I2598="Unreviewed",I2598=""),"Pending review",IF(I2598="Hold","On hold",IF(I2598="Keep current",IF(ISNUMBER(E2598),"Kept current","CHECK: no confirmed current price"),IF(AH2598&lt;&gt;"Yes","CHECK: source needs review",IF(AND(I2598="Use my price",NOT(AND(ISNUMBER(J2598),J2598&gt;0))),"CHECK: enter a price above zero",IF(NOT(OR(I2598="Approve proposed",I2598="Use my price")),"CHECK: choose a listed decision",IF(OR(NOT(ISNUMBER(L2598)),L2598&lt;=0,NOT(ISNUMBER(Y2598)),Y2598&lt;=0,X2598&gt;=1),"CHECK: price or base unavailable",IF(L2598/(Y2598*(1-X2598))-1&lt;0,"CHECK: price below local base","Ready")))))))))</f>
        <v>Pending review</v>
      </c>
      <c r="N2598" s="18">
        <v>5.74</v>
      </c>
      <c r="O2598" s="19">
        <v>0.4</v>
      </c>
      <c r="P2598" s="14">
        <v>0.5122</v>
      </c>
      <c r="Q2598" s="20" t="str">
        <f>IF(AND(ISNUMBER(L2598),ISNUMBER(Y2598),Y2598&gt;0,X2598&lt;1),ROUND(L2598/(Y2598*(1-X2598))-1,4),"")</f>
        <v/>
      </c>
      <c r="R2598" s="12">
        <v>241.08</v>
      </c>
      <c r="S2598" s="13">
        <f>IF(AND(ISNUMBER(E2598),E2598&gt;0,ISNUMBER(F2598)),R2598*(F2598/E2598-1)*(1-'Start Here'!$B$16),0)</f>
        <v>18.740400000000005</v>
      </c>
      <c r="T2598" s="17">
        <f>IF(AND(M2598="Ready",OR(I2598="Approve proposed",AND(I2598="Use my price",AND(ISNUMBER(J2598),J2598&gt;0))),ISNUMBER(L2598),E2598&gt;0),R2598*(L2598/E2598-1)*(1-'Start Here'!$B$16),0)</f>
        <v>0</v>
      </c>
      <c r="U2598" t="str" s="6">
        <v>Currently hidden; do not activate automatically</v>
      </c>
      <c r="V2598" t="str" s="21">
        <v>No</v>
      </c>
      <c r="W2598" t="str" s="21">
        <v>No</v>
      </c>
      <c r="X2598" s="22">
        <v>0</v>
      </c>
      <c r="Y2598" s="18">
        <v>4.1</v>
      </c>
      <c r="AB2598" t="str" s="6">
        <v>2026-10-01 10:41:27 UTC</v>
      </c>
      <c r="AC2598" t="str" s="6">
        <v>Local Line cache</v>
      </c>
      <c r="AD2598" s="23">
        <v>805938</v>
      </c>
      <c r="AE2598" s="23">
        <v>526998</v>
      </c>
      <c r="AF2598" t="str" s="23">
        <v>805938:526998:herdShare</v>
      </c>
      <c r="AG2598" t="str" s="23">
        <v>No</v>
      </c>
      <c r="AH2598" t="str" s="23">
        <v>Yes</v>
      </c>
      <c r="AI2598" s="18">
        <v>172.2</v>
      </c>
    </row>
    <row r="2599" ht="32" customHeight="1">
      <c r="A2599" t="str" s="7">
        <v>Organically Grown Company</v>
      </c>
      <c r="B2599" t="str" s="7">
        <v>Sunchokes</v>
      </c>
      <c r="C2599" t="str" s="7">
        <v>1 lb</v>
      </c>
      <c r="D2599" t="str" s="7">
        <v>CSA Members</v>
      </c>
      <c r="E2599" s="12">
        <v>5.74</v>
      </c>
      <c r="F2599" s="13">
        <v>6.2</v>
      </c>
      <c r="G2599" s="13">
        <f>IF(AND(ISNUMBER(E2599),ISNUMBER(F2599)),F2599-E2599,"")</f>
        <v>0.46</v>
      </c>
      <c r="H2599" s="14">
        <f>IF(AND(ISNUMBER(E2599),E2599&gt;0,ISNUMBER(F2599)),F2599/E2599-1,"")</f>
        <v>0.08013937282229966</v>
      </c>
      <c r="I2599" t="str" s="15">
        <v>Unreviewed</v>
      </c>
      <c r="J2599" s="16"/>
      <c r="K2599" t="str" s="15">
        <v/>
      </c>
      <c r="L2599" s="17" t="str">
        <f>IF(AC2599="Local catalog","",IF(AG2599="Yes",IF(ISNUMBER(E2599),E2599,""),IF(I2599="Keep current",IF(ISNUMBER(E2599),E2599,""),IF(AH2599&lt;&gt;"Yes","",IF(I2599="Approve proposed",F2599,IF(AND(I2599="Use my price",AND(ISNUMBER(J2599),J2599&gt;0)),J2599,""))))))</f>
        <v/>
      </c>
      <c r="M2599" t="str" s="7">
        <f>IF(AND(AG2599="Yes",OR(I2599="Approve proposed",I2599="Use my price")),"CHECK: protected price kept current",IF(OR(I2599="Unreviewed",I2599=""),"Pending review",IF(I2599="Hold","On hold",IF(I2599="Keep current",IF(ISNUMBER(E2599),"Kept current","CHECK: no confirmed current price"),IF(AH2599&lt;&gt;"Yes","CHECK: source needs review",IF(AND(I2599="Use my price",NOT(AND(ISNUMBER(J2599),J2599&gt;0))),"CHECK: enter a price above zero",IF(NOT(OR(I2599="Approve proposed",I2599="Use my price")),"CHECK: choose a listed decision",IF(OR(NOT(ISNUMBER(L2599)),L2599&lt;=0,NOT(ISNUMBER(Y2599)),Y2599&lt;=0,X2599&gt;=1),"CHECK: price or base unavailable",IF(L2599/(Y2599*(1-X2599))-1&lt;0,"CHECK: price below local base","Ready")))))))))</f>
        <v>Pending review</v>
      </c>
      <c r="N2599" s="18">
        <v>5.74</v>
      </c>
      <c r="O2599" s="19">
        <v>0.4</v>
      </c>
      <c r="P2599" s="14">
        <v>0.5122</v>
      </c>
      <c r="Q2599" s="20" t="str">
        <f>IF(AND(ISNUMBER(L2599),ISNUMBER(Y2599),Y2599&gt;0,X2599&lt;1),ROUND(L2599/(Y2599*(1-X2599))-1,4),"")</f>
        <v/>
      </c>
      <c r="R2599" s="12">
        <v>51.66</v>
      </c>
      <c r="S2599" s="13">
        <f>IF(AND(ISNUMBER(E2599),E2599&gt;0,ISNUMBER(F2599)),R2599*(F2599/E2599-1)*(1-'Start Here'!$B$16),0)</f>
        <v>4.0158000000000005</v>
      </c>
      <c r="T2599" s="17">
        <f>IF(AND(M2599="Ready",OR(I2599="Approve proposed",AND(I2599="Use my price",AND(ISNUMBER(J2599),J2599&gt;0))),ISNUMBER(L2599),E2599&gt;0),R2599*(L2599/E2599-1)*(1-'Start Here'!$B$16),0)</f>
        <v>0</v>
      </c>
      <c r="U2599" t="str" s="6">
        <v>Currently hidden; do not activate automatically</v>
      </c>
      <c r="V2599" t="str" s="21">
        <v>No</v>
      </c>
      <c r="W2599" t="str" s="21">
        <v>No</v>
      </c>
      <c r="X2599" s="22">
        <v>0</v>
      </c>
      <c r="Y2599" s="18">
        <v>4.1</v>
      </c>
      <c r="AB2599" t="str" s="6">
        <v>2026-10-01 10:41:27 UTC</v>
      </c>
      <c r="AC2599" t="str" s="6">
        <v>Local Line cache</v>
      </c>
      <c r="AD2599" s="23">
        <v>805938</v>
      </c>
      <c r="AE2599" s="23">
        <v>526998</v>
      </c>
      <c r="AF2599" t="str" s="23">
        <v>805938:526998:member</v>
      </c>
      <c r="AG2599" t="str" s="23">
        <v>No</v>
      </c>
      <c r="AH2599" t="str" s="23">
        <v>Yes</v>
      </c>
      <c r="AI2599" s="18">
        <v>36.9</v>
      </c>
    </row>
    <row r="2600" ht="32" customHeight="1">
      <c r="A2600" t="str" s="7">
        <v>Organically Grown Company</v>
      </c>
      <c r="B2600" t="str" s="7">
        <v>Sunchokes</v>
      </c>
      <c r="C2600" t="str" s="7">
        <v>1 lb</v>
      </c>
      <c r="D2600" t="str" s="7">
        <v>Guest Basket</v>
      </c>
      <c r="E2600" s="12">
        <v>5.74</v>
      </c>
      <c r="F2600" s="13">
        <v>6.2</v>
      </c>
      <c r="G2600" s="13">
        <f>IF(AND(ISNUMBER(E2600),ISNUMBER(F2600)),F2600-E2600,"")</f>
        <v>0.46</v>
      </c>
      <c r="H2600" s="14">
        <f>IF(AND(ISNUMBER(E2600),E2600&gt;0,ISNUMBER(F2600)),F2600/E2600-1,"")</f>
        <v>0.08013937282229966</v>
      </c>
      <c r="I2600" t="str" s="15">
        <v>Unreviewed</v>
      </c>
      <c r="J2600" s="16"/>
      <c r="K2600" t="str" s="15">
        <v/>
      </c>
      <c r="L2600" s="17" t="str">
        <f>IF(AC2600="Local catalog","",IF(AG2600="Yes",IF(ISNUMBER(E2600),E2600,""),IF(I2600="Keep current",IF(ISNUMBER(E2600),E2600,""),IF(AH2600&lt;&gt;"Yes","",IF(I2600="Approve proposed",F2600,IF(AND(I2600="Use my price",AND(ISNUMBER(J2600),J2600&gt;0)),J2600,""))))))</f>
        <v/>
      </c>
      <c r="M2600" t="str" s="7">
        <f>IF(AND(AG2600="Yes",OR(I2600="Approve proposed",I2600="Use my price")),"CHECK: protected price kept current",IF(OR(I2600="Unreviewed",I2600=""),"Pending review",IF(I2600="Hold","On hold",IF(I2600="Keep current",IF(ISNUMBER(E2600),"Kept current","CHECK: no confirmed current price"),IF(AH2600&lt;&gt;"Yes","CHECK: source needs review",IF(AND(I2600="Use my price",NOT(AND(ISNUMBER(J2600),J2600&gt;0))),"CHECK: enter a price above zero",IF(NOT(OR(I2600="Approve proposed",I2600="Use my price")),"CHECK: choose a listed decision",IF(OR(NOT(ISNUMBER(L2600)),L2600&lt;=0,NOT(ISNUMBER(Y2600)),Y2600&lt;=0,X2600&gt;=1),"CHECK: price or base unavailable",IF(L2600/(Y2600*(1-X2600))-1&lt;0,"CHECK: price below local base","Ready")))))))))</f>
        <v>Pending review</v>
      </c>
      <c r="N2600" s="18">
        <v>5.74</v>
      </c>
      <c r="O2600" s="19">
        <v>0.4</v>
      </c>
      <c r="P2600" s="14">
        <v>0.5122</v>
      </c>
      <c r="Q2600" s="20" t="str">
        <f>IF(AND(ISNUMBER(L2600),ISNUMBER(Y2600),Y2600&gt;0,X2600&lt;1),ROUND(L2600/(Y2600*(1-X2600))-1,4),"")</f>
        <v/>
      </c>
      <c r="R2600" s="12">
        <v>6.36</v>
      </c>
      <c r="S2600" s="13">
        <f>IF(AND(ISNUMBER(E2600),E2600&gt;0,ISNUMBER(F2600)),R2600*(F2600/E2600-1)*(1-'Start Here'!$B$16),0)</f>
        <v>0.494395818815331</v>
      </c>
      <c r="T2600" s="17">
        <f>IF(AND(M2600="Ready",OR(I2600="Approve proposed",AND(I2600="Use my price",AND(ISNUMBER(J2600),J2600&gt;0))),ISNUMBER(L2600),E2600&gt;0),R2600*(L2600/E2600-1)*(1-'Start Here'!$B$16),0)</f>
        <v>0</v>
      </c>
      <c r="U2600" t="str" s="6">
        <v>Currently hidden; do not activate automatically</v>
      </c>
      <c r="V2600" t="str" s="21">
        <v>No</v>
      </c>
      <c r="W2600" t="str" s="21">
        <v>No</v>
      </c>
      <c r="X2600" s="22">
        <v>0</v>
      </c>
      <c r="Y2600" s="18">
        <v>4.1</v>
      </c>
      <c r="AB2600" t="str" s="6">
        <v>2026-10-01 10:41:27 UTC</v>
      </c>
      <c r="AC2600" t="str" s="6">
        <v>Local Line cache</v>
      </c>
      <c r="AD2600" s="23">
        <v>805938</v>
      </c>
      <c r="AE2600" s="23">
        <v>526998</v>
      </c>
      <c r="AF2600" t="str" s="23">
        <v>805938:526998:guest</v>
      </c>
      <c r="AG2600" t="str" s="23">
        <v>No</v>
      </c>
      <c r="AH2600" t="str" s="23">
        <v>Yes</v>
      </c>
      <c r="AI2600" s="18">
        <v>4.1</v>
      </c>
    </row>
    <row r="2601" ht="32" customHeight="1">
      <c r="A2601" t="str" s="7">
        <v>Organically Grown Company</v>
      </c>
      <c r="B2601" t="str" s="7">
        <v>Sunchokes</v>
      </c>
      <c r="C2601" t="str" s="7">
        <v>1 lb</v>
      </c>
      <c r="D2601" t="str" s="7">
        <v>SNAP</v>
      </c>
      <c r="E2601" s="12">
        <v>5.74</v>
      </c>
      <c r="F2601" s="13">
        <v>5.74</v>
      </c>
      <c r="G2601" s="13">
        <f>IF(AND(ISNUMBER(E2601),ISNUMBER(F2601)),F2601-E2601,"")</f>
        <v>0</v>
      </c>
      <c r="H2601" s="14">
        <f>IF(AND(ISNUMBER(E2601),E2601&gt;0,ISNUMBER(F2601)),F2601/E2601-1,"")</f>
        <v>0</v>
      </c>
      <c r="I2601" t="str" s="15">
        <v>Keep current</v>
      </c>
      <c r="J2601" s="16"/>
      <c r="K2601" t="str" s="15">
        <v/>
      </c>
      <c r="L2601" s="17">
        <f>IF(AC2601="Local catalog","",IF(AG2601="Yes",IF(ISNUMBER(E2601),E2601,""),IF(I2601="Keep current",IF(ISNUMBER(E2601),E2601,""),IF(AH2601&lt;&gt;"Yes","",IF(I2601="Approve proposed",F2601,IF(AND(I2601="Use my price",AND(ISNUMBER(J2601),J2601&gt;0)),J2601,""))))))</f>
        <v>5.74</v>
      </c>
      <c r="M2601" t="str" s="7">
        <f>IF(AND(AG2601="Yes",OR(I2601="Approve proposed",I2601="Use my price")),"CHECK: protected price kept current",IF(OR(I2601="Unreviewed",I2601=""),"Pending review",IF(I2601="Hold","On hold",IF(I2601="Keep current",IF(ISNUMBER(E2601),"Kept current","CHECK: no confirmed current price"),IF(AH2601&lt;&gt;"Yes","CHECK: source needs review",IF(AND(I2601="Use my price",NOT(AND(ISNUMBER(J2601),J2601&gt;0))),"CHECK: enter a price above zero",IF(NOT(OR(I2601="Approve proposed",I2601="Use my price")),"CHECK: choose a listed decision",IF(OR(NOT(ISNUMBER(L2601)),L2601&lt;=0,NOT(ISNUMBER(Y2601)),Y2601&lt;=0,X2601&gt;=1),"CHECK: price or base unavailable",IF(L2601/(Y2601*(1-X2601))-1&lt;0,"CHECK: price below local base","Ready")))))))))</f>
        <v>Kept current</v>
      </c>
      <c r="N2601" s="18">
        <v>5.74</v>
      </c>
      <c r="O2601" s="19">
        <v>0.4</v>
      </c>
      <c r="P2601" s="14">
        <v>0.4</v>
      </c>
      <c r="Q2601" s="20">
        <f>IF(AND(ISNUMBER(L2601),ISNUMBER(Y2601),Y2601&gt;0,X2601&lt;1),ROUND(L2601/(Y2601*(1-X2601))-1,4),"")</f>
        <v>0.4</v>
      </c>
      <c r="R2601" s="12">
        <v>0</v>
      </c>
      <c r="S2601" s="13">
        <f>IF(AND(ISNUMBER(E2601),E2601&gt;0,ISNUMBER(F2601)),R2601*(F2601/E2601-1)*(1-'Start Here'!$B$16),0)</f>
        <v>0</v>
      </c>
      <c r="T2601" s="17">
        <f>IF(AND(M2601="Ready",OR(I2601="Approve proposed",AND(I2601="Use my price",AND(ISNUMBER(J2601),J2601&gt;0))),ISNUMBER(L2601),E2601&gt;0),R2601*(L2601/E2601-1)*(1-'Start Here'!$B$16),0)</f>
        <v>0</v>
      </c>
      <c r="U2601" t="str" s="6">
        <v>SNAP: preserve existing selling price; Currently hidden; do not activate automatically</v>
      </c>
      <c r="V2601" t="str" s="21">
        <v>No</v>
      </c>
      <c r="W2601" t="str" s="21">
        <v>No</v>
      </c>
      <c r="X2601" s="22">
        <v>0</v>
      </c>
      <c r="Y2601" s="18">
        <v>4.1</v>
      </c>
      <c r="AB2601" t="str" s="6">
        <v>2026-10-01 10:41:27 UTC</v>
      </c>
      <c r="AC2601" t="str" s="6">
        <v>Local Line cache</v>
      </c>
      <c r="AD2601" s="23">
        <v>805938</v>
      </c>
      <c r="AE2601" s="23">
        <v>526998</v>
      </c>
      <c r="AF2601" t="str" s="23">
        <v>805938:526998:snap</v>
      </c>
      <c r="AG2601" t="str" s="23">
        <v>Yes</v>
      </c>
      <c r="AH2601" t="str" s="23">
        <v>Yes</v>
      </c>
      <c r="AI2601" s="18">
        <v>0</v>
      </c>
    </row>
    <row r="2602" ht="32" customHeight="1">
      <c r="A2602" t="str" s="7">
        <v>Organically Grown Company</v>
      </c>
      <c r="B2602" t="str" s="7">
        <v>Sungold Cherry Tomato Pint</v>
      </c>
      <c r="C2602" t="str" s="7">
        <v>each</v>
      </c>
      <c r="D2602" t="str" s="7">
        <v>Herd Share Members</v>
      </c>
      <c r="E2602" s="12">
        <v>4.9</v>
      </c>
      <c r="F2602" s="13">
        <v>5.29</v>
      </c>
      <c r="G2602" s="13">
        <f>IF(AND(ISNUMBER(E2602),ISNUMBER(F2602)),F2602-E2602,"")</f>
        <v>0.39</v>
      </c>
      <c r="H2602" s="14">
        <f>IF(AND(ISNUMBER(E2602),E2602&gt;0,ISNUMBER(F2602)),F2602/E2602-1,"")</f>
        <v>0.07959183673469372</v>
      </c>
      <c r="I2602" t="str" s="15">
        <v>Unreviewed</v>
      </c>
      <c r="J2602" s="16"/>
      <c r="K2602" t="str" s="15">
        <v/>
      </c>
      <c r="L2602" s="17" t="str">
        <f>IF(AC2602="Local catalog","",IF(AG2602="Yes",IF(ISNUMBER(E2602),E2602,""),IF(I2602="Keep current",IF(ISNUMBER(E2602),E2602,""),IF(AH2602&lt;&gt;"Yes","",IF(I2602="Approve proposed",F2602,IF(AND(I2602="Use my price",AND(ISNUMBER(J2602),J2602&gt;0)),J2602,""))))))</f>
        <v/>
      </c>
      <c r="M2602" t="str" s="7">
        <f>IF(AND(AG2602="Yes",OR(I2602="Approve proposed",I2602="Use my price")),"CHECK: protected price kept current",IF(OR(I2602="Unreviewed",I2602=""),"Pending review",IF(I2602="Hold","On hold",IF(I2602="Keep current",IF(ISNUMBER(E2602),"Kept current","CHECK: no confirmed current price"),IF(AH2602&lt;&gt;"Yes","CHECK: source needs review",IF(AND(I2602="Use my price",NOT(AND(ISNUMBER(J2602),J2602&gt;0))),"CHECK: enter a price above zero",IF(NOT(OR(I2602="Approve proposed",I2602="Use my price")),"CHECK: choose a listed decision",IF(OR(NOT(ISNUMBER(L2602)),L2602&lt;=0,NOT(ISNUMBER(Y2602)),Y2602&lt;=0,X2602&gt;=1),"CHECK: price or base unavailable",IF(L2602/(Y2602*(1-X2602))-1&lt;0,"CHECK: price below local base","Ready")))))))))</f>
        <v>Pending review</v>
      </c>
      <c r="N2602" s="18">
        <v>4.9</v>
      </c>
      <c r="O2602" s="19">
        <v>0.4</v>
      </c>
      <c r="P2602" s="14">
        <v>0.5114</v>
      </c>
      <c r="Q2602" s="20" t="str">
        <f>IF(AND(ISNUMBER(L2602),ISNUMBER(Y2602),Y2602&gt;0,X2602&lt;1),ROUND(L2602/(Y2602*(1-X2602))-1,4),"")</f>
        <v/>
      </c>
      <c r="R2602" s="12">
        <v>2147.6</v>
      </c>
      <c r="S2602" s="13">
        <f>IF(AND(ISNUMBER(E2602),E2602&gt;0,ISNUMBER(F2602)),R2602*(F2602/E2602-1)*(1-'Start Here'!$B$16),0)</f>
        <v>165.8034857142854</v>
      </c>
      <c r="T2602" s="17">
        <f>IF(AND(M2602="Ready",OR(I2602="Approve proposed",AND(I2602="Use my price",AND(ISNUMBER(J2602),J2602&gt;0))),ISNUMBER(L2602),E2602&gt;0),R2602*(L2602/E2602-1)*(1-'Start Here'!$B$16),0)</f>
        <v>0</v>
      </c>
      <c r="U2602" t="str" s="6">
        <v>Currently hidden; do not activate automatically</v>
      </c>
      <c r="V2602" t="str" s="21">
        <v>No</v>
      </c>
      <c r="W2602" t="str" s="21">
        <v>No</v>
      </c>
      <c r="X2602" s="22">
        <v>0</v>
      </c>
      <c r="Y2602" s="18">
        <v>3.5</v>
      </c>
      <c r="AB2602" t="str" s="6">
        <v>2026-10-01 10:41:27 UTC</v>
      </c>
      <c r="AC2602" t="str" s="6">
        <v>Local Line cache</v>
      </c>
      <c r="AD2602" s="23">
        <v>805827</v>
      </c>
      <c r="AE2602" s="23">
        <v>526885</v>
      </c>
      <c r="AF2602" t="str" s="23">
        <v>805827:526885:herdShare</v>
      </c>
      <c r="AG2602" t="str" s="23">
        <v>No</v>
      </c>
      <c r="AH2602" t="str" s="23">
        <v>Yes</v>
      </c>
      <c r="AI2602" s="18">
        <v>1225</v>
      </c>
    </row>
    <row r="2603" ht="32" customHeight="1">
      <c r="A2603" t="str" s="7">
        <v>Organically Grown Company</v>
      </c>
      <c r="B2603" t="str" s="7">
        <v>Sungold Cherry Tomato Pint</v>
      </c>
      <c r="C2603" t="str" s="7">
        <v>each</v>
      </c>
      <c r="D2603" t="str" s="7">
        <v>CSA Members</v>
      </c>
      <c r="G2603" s="13" t="str">
        <f>IF(AND(ISNUMBER(E2603),ISNUMBER(F2603)),F2603-E2603,"")</f>
        <v/>
      </c>
      <c r="H2603" s="14" t="str">
        <f>IF(AND(ISNUMBER(E2603),E2603&gt;0,ISNUMBER(F2603)),F2603/E2603-1,"")</f>
        <v/>
      </c>
      <c r="I2603" t="str" s="15">
        <v>Hold</v>
      </c>
      <c r="J2603" s="24"/>
      <c r="K2603" t="str" s="15">
        <v/>
      </c>
      <c r="L2603" s="17" t="str">
        <f>IF(AC2603="Local catalog","",IF(AG2603="Yes",IF(ISNUMBER(E2603),E2603,""),IF(I2603="Keep current",IF(ISNUMBER(E2603),E2603,""),IF(AH2603&lt;&gt;"Yes","",IF(I2603="Approve proposed",F2603,IF(AND(I2603="Use my price",AND(ISNUMBER(J2603),J2603&gt;0)),J2603,""))))))</f>
        <v/>
      </c>
      <c r="M2603" t="str" s="7">
        <f>IF(AND(AG2603="Yes",OR(I2603="Approve proposed",I2603="Use my price")),"CHECK: protected price kept current",IF(OR(I2603="Unreviewed",I2603=""),"Pending review",IF(I2603="Hold","On hold",IF(I2603="Keep current",IF(ISNUMBER(E2603),"Kept current","CHECK: no confirmed current price"),IF(AH2603&lt;&gt;"Yes","CHECK: source needs review",IF(AND(I2603="Use my price",NOT(AND(ISNUMBER(J2603),J2603&gt;0))),"CHECK: enter a price above zero",IF(NOT(OR(I2603="Approve proposed",I2603="Use my price")),"CHECK: choose a listed decision",IF(OR(NOT(ISNUMBER(L2603)),L2603&lt;=0,NOT(ISNUMBER(Y2603)),Y2603&lt;=0,X2603&gt;=1),"CHECK: price or base unavailable",IF(L2603/(Y2603*(1-X2603))-1&lt;0,"CHECK: price below local base","Ready")))))))))</f>
        <v>On hold</v>
      </c>
      <c r="N2603" s="18">
        <v>4.9</v>
      </c>
      <c r="O2603" s="19">
        <v>0.4</v>
      </c>
      <c r="Q2603" s="20" t="str">
        <f>IF(AND(ISNUMBER(L2603),ISNUMBER(Y2603),Y2603&gt;0,X2603&lt;1),ROUND(L2603/(Y2603*(1-X2603))-1,4),"")</f>
        <v/>
      </c>
      <c r="R2603" s="12">
        <v>0</v>
      </c>
      <c r="S2603" s="13">
        <f>IF(AND(ISNUMBER(E2603),E2603&gt;0,ISNUMBER(F2603)),R2603*(F2603/E2603-1)*(1-'Start Here'!$B$16),0)</f>
        <v>0</v>
      </c>
      <c r="T2603" s="17">
        <f>IF(AND(M2603="Ready",OR(I2603="Approve proposed",AND(I2603="Use my price",AND(ISNUMBER(J2603),J2603&gt;0))),ISNUMBER(L2603),E2603&gt;0),R2603*(L2603/E2603-1)*(1-'Start Here'!$B$16),0)</f>
        <v>0</v>
      </c>
      <c r="U2603" t="str" s="6">
        <v>No confirmed Local Line price/list; local calculation is reference only; Currently hidden; do not activate automatically</v>
      </c>
      <c r="V2603" t="str" s="21">
        <v>No</v>
      </c>
      <c r="W2603" t="str" s="21">
        <v>No</v>
      </c>
      <c r="X2603" s="22">
        <v>0</v>
      </c>
      <c r="Y2603" s="18">
        <v>3.5</v>
      </c>
      <c r="AB2603" t="str" s="6">
        <v/>
      </c>
      <c r="AC2603" t="str" s="6">
        <v>Local calculation only</v>
      </c>
      <c r="AD2603" s="23">
        <v>805827</v>
      </c>
      <c r="AE2603" s="23">
        <v>526885</v>
      </c>
      <c r="AF2603" t="str" s="23">
        <v>805827:526885:member</v>
      </c>
      <c r="AG2603" t="str" s="23">
        <v>No</v>
      </c>
      <c r="AH2603" t="str" s="23">
        <v>No</v>
      </c>
      <c r="AI2603" s="18">
        <v>0</v>
      </c>
    </row>
    <row r="2604" ht="32" customHeight="1">
      <c r="A2604" t="str" s="7">
        <v>Organically Grown Company</v>
      </c>
      <c r="B2604" t="str" s="7">
        <v>Sungold Cherry Tomato Pint</v>
      </c>
      <c r="C2604" t="str" s="7">
        <v>each</v>
      </c>
      <c r="D2604" t="str" s="7">
        <v>Guest Basket</v>
      </c>
      <c r="E2604" s="12">
        <v>4.9</v>
      </c>
      <c r="F2604" s="13">
        <v>5.29</v>
      </c>
      <c r="G2604" s="13">
        <f>IF(AND(ISNUMBER(E2604),ISNUMBER(F2604)),F2604-E2604,"")</f>
        <v>0.39</v>
      </c>
      <c r="H2604" s="14">
        <f>IF(AND(ISNUMBER(E2604),E2604&gt;0,ISNUMBER(F2604)),F2604/E2604-1,"")</f>
        <v>0.07959183673469372</v>
      </c>
      <c r="I2604" t="str" s="15">
        <v>Unreviewed</v>
      </c>
      <c r="J2604" s="16"/>
      <c r="K2604" t="str" s="15">
        <v/>
      </c>
      <c r="L2604" s="17" t="str">
        <f>IF(AC2604="Local catalog","",IF(AG2604="Yes",IF(ISNUMBER(E2604),E2604,""),IF(I2604="Keep current",IF(ISNUMBER(E2604),E2604,""),IF(AH2604&lt;&gt;"Yes","",IF(I2604="Approve proposed",F2604,IF(AND(I2604="Use my price",AND(ISNUMBER(J2604),J2604&gt;0)),J2604,""))))))</f>
        <v/>
      </c>
      <c r="M2604" t="str" s="7">
        <f>IF(AND(AG2604="Yes",OR(I2604="Approve proposed",I2604="Use my price")),"CHECK: protected price kept current",IF(OR(I2604="Unreviewed",I2604=""),"Pending review",IF(I2604="Hold","On hold",IF(I2604="Keep current",IF(ISNUMBER(E2604),"Kept current","CHECK: no confirmed current price"),IF(AH2604&lt;&gt;"Yes","CHECK: source needs review",IF(AND(I2604="Use my price",NOT(AND(ISNUMBER(J2604),J2604&gt;0))),"CHECK: enter a price above zero",IF(NOT(OR(I2604="Approve proposed",I2604="Use my price")),"CHECK: choose a listed decision",IF(OR(NOT(ISNUMBER(L2604)),L2604&lt;=0,NOT(ISNUMBER(Y2604)),Y2604&lt;=0,X2604&gt;=1),"CHECK: price or base unavailable",IF(L2604/(Y2604*(1-X2604))-1&lt;0,"CHECK: price below local base","Ready")))))))))</f>
        <v>Pending review</v>
      </c>
      <c r="N2604" s="18">
        <v>4.9</v>
      </c>
      <c r="O2604" s="19">
        <v>0.4</v>
      </c>
      <c r="P2604" s="14">
        <v>0.5114</v>
      </c>
      <c r="Q2604" s="20" t="str">
        <f>IF(AND(ISNUMBER(L2604),ISNUMBER(Y2604),Y2604&gt;0,X2604&lt;1),ROUND(L2604/(Y2604*(1-X2604))-1,4),"")</f>
        <v/>
      </c>
      <c r="R2604" s="12">
        <v>145.60000000000002</v>
      </c>
      <c r="S2604" s="13">
        <f>IF(AND(ISNUMBER(E2604),E2604&gt;0,ISNUMBER(F2604)),R2604*(F2604/E2604-1)*(1-'Start Here'!$B$16),0)</f>
        <v>11.240914285714265</v>
      </c>
      <c r="T2604" s="17">
        <f>IF(AND(M2604="Ready",OR(I2604="Approve proposed",AND(I2604="Use my price",AND(ISNUMBER(J2604),J2604&gt;0))),ISNUMBER(L2604),E2604&gt;0),R2604*(L2604/E2604-1)*(1-'Start Here'!$B$16),0)</f>
        <v>0</v>
      </c>
      <c r="U2604" t="str" s="6">
        <v>Currently hidden; do not activate automatically</v>
      </c>
      <c r="V2604" t="str" s="21">
        <v>No</v>
      </c>
      <c r="W2604" t="str" s="21">
        <v>No</v>
      </c>
      <c r="X2604" s="22">
        <v>0</v>
      </c>
      <c r="Y2604" s="18">
        <v>3.5</v>
      </c>
      <c r="AB2604" t="str" s="6">
        <v>2026-10-01 10:41:27 UTC</v>
      </c>
      <c r="AC2604" t="str" s="6">
        <v>Local Line cache</v>
      </c>
      <c r="AD2604" s="23">
        <v>805827</v>
      </c>
      <c r="AE2604" s="23">
        <v>526885</v>
      </c>
      <c r="AF2604" t="str" s="23">
        <v>805827:526885:guest</v>
      </c>
      <c r="AG2604" t="str" s="23">
        <v>No</v>
      </c>
      <c r="AH2604" t="str" s="23">
        <v>Yes</v>
      </c>
      <c r="AI2604" s="18">
        <v>80.5</v>
      </c>
    </row>
    <row r="2605" ht="32" customHeight="1">
      <c r="A2605" t="str" s="7">
        <v>Organically Grown Company</v>
      </c>
      <c r="B2605" t="str" s="7">
        <v>Sungold Cherry Tomato Pint</v>
      </c>
      <c r="C2605" t="str" s="7">
        <v>each</v>
      </c>
      <c r="D2605" t="str" s="7">
        <v>SNAP</v>
      </c>
      <c r="E2605" s="12">
        <v>4.9</v>
      </c>
      <c r="F2605" s="13">
        <v>4.9</v>
      </c>
      <c r="G2605" s="13">
        <f>IF(AND(ISNUMBER(E2605),ISNUMBER(F2605)),F2605-E2605,"")</f>
        <v>0</v>
      </c>
      <c r="H2605" s="14">
        <f>IF(AND(ISNUMBER(E2605),E2605&gt;0,ISNUMBER(F2605)),F2605/E2605-1,"")</f>
        <v>0</v>
      </c>
      <c r="I2605" t="str" s="15">
        <v>Keep current</v>
      </c>
      <c r="J2605" s="16"/>
      <c r="K2605" t="str" s="15">
        <v/>
      </c>
      <c r="L2605" s="17">
        <f>IF(AC2605="Local catalog","",IF(AG2605="Yes",IF(ISNUMBER(E2605),E2605,""),IF(I2605="Keep current",IF(ISNUMBER(E2605),E2605,""),IF(AH2605&lt;&gt;"Yes","",IF(I2605="Approve proposed",F2605,IF(AND(I2605="Use my price",AND(ISNUMBER(J2605),J2605&gt;0)),J2605,""))))))</f>
        <v>4.9</v>
      </c>
      <c r="M2605" t="str" s="7">
        <f>IF(AND(AG2605="Yes",OR(I2605="Approve proposed",I2605="Use my price")),"CHECK: protected price kept current",IF(OR(I2605="Unreviewed",I2605=""),"Pending review",IF(I2605="Hold","On hold",IF(I2605="Keep current",IF(ISNUMBER(E2605),"Kept current","CHECK: no confirmed current price"),IF(AH2605&lt;&gt;"Yes","CHECK: source needs review",IF(AND(I2605="Use my price",NOT(AND(ISNUMBER(J2605),J2605&gt;0))),"CHECK: enter a price above zero",IF(NOT(OR(I2605="Approve proposed",I2605="Use my price")),"CHECK: choose a listed decision",IF(OR(NOT(ISNUMBER(L2605)),L2605&lt;=0,NOT(ISNUMBER(Y2605)),Y2605&lt;=0,X2605&gt;=1),"CHECK: price or base unavailable",IF(L2605/(Y2605*(1-X2605))-1&lt;0,"CHECK: price below local base","Ready")))))))))</f>
        <v>Kept current</v>
      </c>
      <c r="N2605" s="18">
        <v>4.9</v>
      </c>
      <c r="O2605" s="19">
        <v>0.4</v>
      </c>
      <c r="P2605" s="14">
        <v>0.4</v>
      </c>
      <c r="Q2605" s="20">
        <f>IF(AND(ISNUMBER(L2605),ISNUMBER(Y2605),Y2605&gt;0,X2605&lt;1),ROUND(L2605/(Y2605*(1-X2605))-1,4),"")</f>
        <v>0.4</v>
      </c>
      <c r="R2605" s="12">
        <v>0</v>
      </c>
      <c r="S2605" s="13">
        <f>IF(AND(ISNUMBER(E2605),E2605&gt;0,ISNUMBER(F2605)),R2605*(F2605/E2605-1)*(1-'Start Here'!$B$16),0)</f>
        <v>0</v>
      </c>
      <c r="T2605" s="17">
        <f>IF(AND(M2605="Ready",OR(I2605="Approve proposed",AND(I2605="Use my price",AND(ISNUMBER(J2605),J2605&gt;0))),ISNUMBER(L2605),E2605&gt;0),R2605*(L2605/E2605-1)*(1-'Start Here'!$B$16),0)</f>
        <v>0</v>
      </c>
      <c r="U2605" t="str" s="6">
        <v>SNAP: preserve existing selling price; Currently hidden; do not activate automatically</v>
      </c>
      <c r="V2605" t="str" s="21">
        <v>No</v>
      </c>
      <c r="W2605" t="str" s="21">
        <v>No</v>
      </c>
      <c r="X2605" s="22">
        <v>0</v>
      </c>
      <c r="Y2605" s="18">
        <v>3.5</v>
      </c>
      <c r="AB2605" t="str" s="6">
        <v>2026-10-01 10:41:27 UTC</v>
      </c>
      <c r="AC2605" t="str" s="6">
        <v>Local Line cache</v>
      </c>
      <c r="AD2605" s="23">
        <v>805827</v>
      </c>
      <c r="AE2605" s="23">
        <v>526885</v>
      </c>
      <c r="AF2605" t="str" s="23">
        <v>805827:526885:snap</v>
      </c>
      <c r="AG2605" t="str" s="23">
        <v>Yes</v>
      </c>
      <c r="AH2605" t="str" s="23">
        <v>Yes</v>
      </c>
      <c r="AI2605" s="18">
        <v>0</v>
      </c>
    </row>
    <row r="2606" ht="32" customHeight="1">
      <c r="A2606" t="str" s="7">
        <v>Organically Grown Company</v>
      </c>
      <c r="B2606" t="str" s="7">
        <v>Sweet Onion</v>
      </c>
      <c r="C2606" t="str" s="7">
        <v>1lb</v>
      </c>
      <c r="D2606" t="str" s="7">
        <v>Herd Share Members</v>
      </c>
      <c r="E2606" s="12">
        <v>1.47</v>
      </c>
      <c r="F2606" s="13">
        <v>1.59</v>
      </c>
      <c r="G2606" s="13">
        <f>IF(AND(ISNUMBER(E2606),ISNUMBER(F2606)),F2606-E2606,"")</f>
        <v>0.12</v>
      </c>
      <c r="H2606" s="14">
        <f>IF(AND(ISNUMBER(E2606),E2606&gt;0,ISNUMBER(F2606)),F2606/E2606-1,"")</f>
        <v>0.08163265306122458</v>
      </c>
      <c r="I2606" t="str" s="15">
        <v>Unreviewed</v>
      </c>
      <c r="J2606" s="16"/>
      <c r="K2606" t="str" s="15">
        <v/>
      </c>
      <c r="L2606" s="17" t="str">
        <f>IF(AC2606="Local catalog","",IF(AG2606="Yes",IF(ISNUMBER(E2606),E2606,""),IF(I2606="Keep current",IF(ISNUMBER(E2606),E2606,""),IF(AH2606&lt;&gt;"Yes","",IF(I2606="Approve proposed",F2606,IF(AND(I2606="Use my price",AND(ISNUMBER(J2606),J2606&gt;0)),J2606,""))))))</f>
        <v/>
      </c>
      <c r="M2606" t="str" s="7">
        <f>IF(AND(AG2606="Yes",OR(I2606="Approve proposed",I2606="Use my price")),"CHECK: protected price kept current",IF(OR(I2606="Unreviewed",I2606=""),"Pending review",IF(I2606="Hold","On hold",IF(I2606="Keep current",IF(ISNUMBER(E2606),"Kept current","CHECK: no confirmed current price"),IF(AH2606&lt;&gt;"Yes","CHECK: source needs review",IF(AND(I2606="Use my price",NOT(AND(ISNUMBER(J2606),J2606&gt;0))),"CHECK: enter a price above zero",IF(NOT(OR(I2606="Approve proposed",I2606="Use my price")),"CHECK: choose a listed decision",IF(OR(NOT(ISNUMBER(L2606)),L2606&lt;=0,NOT(ISNUMBER(Y2606)),Y2606&lt;=0,X2606&gt;=1),"CHECK: price or base unavailable",IF(L2606/(Y2606*(1-X2606))-1&lt;0,"CHECK: price below local base","Ready")))))))))</f>
        <v>Pending review</v>
      </c>
      <c r="N2606" s="18">
        <v>1.47</v>
      </c>
      <c r="O2606" s="19">
        <v>0.4</v>
      </c>
      <c r="P2606" s="14">
        <v>0.5143</v>
      </c>
      <c r="Q2606" s="20" t="str">
        <f>IF(AND(ISNUMBER(L2606),ISNUMBER(Y2606),Y2606&gt;0,X2606&lt;1),ROUND(L2606/(Y2606*(1-X2606))-1,4),"")</f>
        <v/>
      </c>
      <c r="R2606" s="12">
        <v>2035.95</v>
      </c>
      <c r="S2606" s="13">
        <f>IF(AND(ISNUMBER(E2606),E2606&gt;0,ISNUMBER(F2606)),R2606*(F2606/E2606-1)*(1-'Start Here'!$B$16),0)</f>
        <v>161.21400000000017</v>
      </c>
      <c r="T2606" s="17">
        <f>IF(AND(M2606="Ready",OR(I2606="Approve proposed",AND(I2606="Use my price",AND(ISNUMBER(J2606),J2606&gt;0))),ISNUMBER(L2606),E2606&gt;0),R2606*(L2606/E2606-1)*(1-'Start Here'!$B$16),0)</f>
        <v>0</v>
      </c>
      <c r="U2606" t="str" s="6">
        <v>Currently hidden; do not activate automatically</v>
      </c>
      <c r="V2606" t="str" s="21">
        <v>No</v>
      </c>
      <c r="W2606" t="str" s="21">
        <v>No</v>
      </c>
      <c r="X2606" s="22">
        <v>0</v>
      </c>
      <c r="Y2606" s="18">
        <v>1.05</v>
      </c>
      <c r="AB2606" t="str" s="6">
        <v>2026-10-01 10:41:27 UTC</v>
      </c>
      <c r="AC2606" t="str" s="6">
        <v>Local Line cache</v>
      </c>
      <c r="AD2606" s="23">
        <v>871793</v>
      </c>
      <c r="AE2606" s="23">
        <v>605504</v>
      </c>
      <c r="AF2606" t="str" s="23">
        <v>871793:605504:herdShare</v>
      </c>
      <c r="AG2606" t="str" s="23">
        <v>No</v>
      </c>
      <c r="AH2606" t="str" s="23">
        <v>Yes</v>
      </c>
      <c r="AI2606" s="18">
        <v>1454.2499999999998</v>
      </c>
    </row>
    <row r="2607" ht="32" customHeight="1">
      <c r="A2607" t="str" s="7">
        <v>Organically Grown Company</v>
      </c>
      <c r="B2607" t="str" s="7">
        <v>Sweet Onion</v>
      </c>
      <c r="C2607" t="str" s="7">
        <v>1lb</v>
      </c>
      <c r="D2607" t="str" s="7">
        <v>CSA Members</v>
      </c>
      <c r="E2607" s="12">
        <v>1.47</v>
      </c>
      <c r="F2607" s="13">
        <v>1.59</v>
      </c>
      <c r="G2607" s="13">
        <f>IF(AND(ISNUMBER(E2607),ISNUMBER(F2607)),F2607-E2607,"")</f>
        <v>0.12</v>
      </c>
      <c r="H2607" s="14">
        <f>IF(AND(ISNUMBER(E2607),E2607&gt;0,ISNUMBER(F2607)),F2607/E2607-1,"")</f>
        <v>0.08163265306122458</v>
      </c>
      <c r="I2607" t="str" s="15">
        <v>Unreviewed</v>
      </c>
      <c r="J2607" s="16"/>
      <c r="K2607" t="str" s="15">
        <v/>
      </c>
      <c r="L2607" s="17" t="str">
        <f>IF(AC2607="Local catalog","",IF(AG2607="Yes",IF(ISNUMBER(E2607),E2607,""),IF(I2607="Keep current",IF(ISNUMBER(E2607),E2607,""),IF(AH2607&lt;&gt;"Yes","",IF(I2607="Approve proposed",F2607,IF(AND(I2607="Use my price",AND(ISNUMBER(J2607),J2607&gt;0)),J2607,""))))))</f>
        <v/>
      </c>
      <c r="M2607" t="str" s="7">
        <f>IF(AND(AG2607="Yes",OR(I2607="Approve proposed",I2607="Use my price")),"CHECK: protected price kept current",IF(OR(I2607="Unreviewed",I2607=""),"Pending review",IF(I2607="Hold","On hold",IF(I2607="Keep current",IF(ISNUMBER(E2607),"Kept current","CHECK: no confirmed current price"),IF(AH2607&lt;&gt;"Yes","CHECK: source needs review",IF(AND(I2607="Use my price",NOT(AND(ISNUMBER(J2607),J2607&gt;0))),"CHECK: enter a price above zero",IF(NOT(OR(I2607="Approve proposed",I2607="Use my price")),"CHECK: choose a listed decision",IF(OR(NOT(ISNUMBER(L2607)),L2607&lt;=0,NOT(ISNUMBER(Y2607)),Y2607&lt;=0,X2607&gt;=1),"CHECK: price or base unavailable",IF(L2607/(Y2607*(1-X2607))-1&lt;0,"CHECK: price below local base","Ready")))))))))</f>
        <v>Pending review</v>
      </c>
      <c r="N2607" s="18">
        <v>1.47</v>
      </c>
      <c r="O2607" s="19">
        <v>0.4</v>
      </c>
      <c r="P2607" s="14">
        <v>0.5143</v>
      </c>
      <c r="Q2607" s="20" t="str">
        <f>IF(AND(ISNUMBER(L2607),ISNUMBER(Y2607),Y2607&gt;0,X2607&lt;1),ROUND(L2607/(Y2607*(1-X2607))-1,4),"")</f>
        <v/>
      </c>
      <c r="R2607" s="12">
        <v>145.53</v>
      </c>
      <c r="S2607" s="13">
        <f>IF(AND(ISNUMBER(E2607),E2607&gt;0,ISNUMBER(F2607)),R2607*(F2607/E2607-1)*(1-'Start Here'!$B$16),0)</f>
        <v>11.523600000000012</v>
      </c>
      <c r="T2607" s="17">
        <f>IF(AND(M2607="Ready",OR(I2607="Approve proposed",AND(I2607="Use my price",AND(ISNUMBER(J2607),J2607&gt;0))),ISNUMBER(L2607),E2607&gt;0),R2607*(L2607/E2607-1)*(1-'Start Here'!$B$16),0)</f>
        <v>0</v>
      </c>
      <c r="U2607" t="str" s="6">
        <v>Currently hidden; do not activate automatically</v>
      </c>
      <c r="V2607" t="str" s="21">
        <v>No</v>
      </c>
      <c r="W2607" t="str" s="21">
        <v>No</v>
      </c>
      <c r="X2607" s="22">
        <v>0</v>
      </c>
      <c r="Y2607" s="18">
        <v>1.05</v>
      </c>
      <c r="AB2607" t="str" s="6">
        <v>2026-10-01 10:41:27 UTC</v>
      </c>
      <c r="AC2607" t="str" s="6">
        <v>Local Line cache</v>
      </c>
      <c r="AD2607" s="23">
        <v>871793</v>
      </c>
      <c r="AE2607" s="23">
        <v>605504</v>
      </c>
      <c r="AF2607" t="str" s="23">
        <v>871793:605504:member</v>
      </c>
      <c r="AG2607" t="str" s="23">
        <v>No</v>
      </c>
      <c r="AH2607" t="str" s="23">
        <v>Yes</v>
      </c>
      <c r="AI2607" s="18">
        <v>103.95</v>
      </c>
    </row>
    <row r="2608" ht="32" customHeight="1">
      <c r="A2608" t="str" s="7">
        <v>Organically Grown Company</v>
      </c>
      <c r="B2608" t="str" s="7">
        <v>Sweet Onion</v>
      </c>
      <c r="C2608" t="str" s="7">
        <v>1lb</v>
      </c>
      <c r="D2608" t="str" s="7">
        <v>Guest Basket</v>
      </c>
      <c r="E2608" s="12">
        <v>1.47</v>
      </c>
      <c r="F2608" s="13">
        <v>1.59</v>
      </c>
      <c r="G2608" s="13">
        <f>IF(AND(ISNUMBER(E2608),ISNUMBER(F2608)),F2608-E2608,"")</f>
        <v>0.12</v>
      </c>
      <c r="H2608" s="14">
        <f>IF(AND(ISNUMBER(E2608),E2608&gt;0,ISNUMBER(F2608)),F2608/E2608-1,"")</f>
        <v>0.08163265306122458</v>
      </c>
      <c r="I2608" t="str" s="15">
        <v>Unreviewed</v>
      </c>
      <c r="J2608" s="16"/>
      <c r="K2608" t="str" s="15">
        <v/>
      </c>
      <c r="L2608" s="17" t="str">
        <f>IF(AC2608="Local catalog","",IF(AG2608="Yes",IF(ISNUMBER(E2608),E2608,""),IF(I2608="Keep current",IF(ISNUMBER(E2608),E2608,""),IF(AH2608&lt;&gt;"Yes","",IF(I2608="Approve proposed",F2608,IF(AND(I2608="Use my price",AND(ISNUMBER(J2608),J2608&gt;0)),J2608,""))))))</f>
        <v/>
      </c>
      <c r="M2608" t="str" s="7">
        <f>IF(AND(AG2608="Yes",OR(I2608="Approve proposed",I2608="Use my price")),"CHECK: protected price kept current",IF(OR(I2608="Unreviewed",I2608=""),"Pending review",IF(I2608="Hold","On hold",IF(I2608="Keep current",IF(ISNUMBER(E2608),"Kept current","CHECK: no confirmed current price"),IF(AH2608&lt;&gt;"Yes","CHECK: source needs review",IF(AND(I2608="Use my price",NOT(AND(ISNUMBER(J2608),J2608&gt;0))),"CHECK: enter a price above zero",IF(NOT(OR(I2608="Approve proposed",I2608="Use my price")),"CHECK: choose a listed decision",IF(OR(NOT(ISNUMBER(L2608)),L2608&lt;=0,NOT(ISNUMBER(Y2608)),Y2608&lt;=0,X2608&gt;=1),"CHECK: price or base unavailable",IF(L2608/(Y2608*(1-X2608))-1&lt;0,"CHECK: price below local base","Ready")))))))))</f>
        <v>Pending review</v>
      </c>
      <c r="N2608" s="18">
        <v>1.47</v>
      </c>
      <c r="O2608" s="19">
        <v>0.4</v>
      </c>
      <c r="P2608" s="14">
        <v>0.5143</v>
      </c>
      <c r="Q2608" s="20" t="str">
        <f>IF(AND(ISNUMBER(L2608),ISNUMBER(Y2608),Y2608&gt;0,X2608&lt;1),ROUND(L2608/(Y2608*(1-X2608))-1,4),"")</f>
        <v/>
      </c>
      <c r="R2608" s="12">
        <v>140.55</v>
      </c>
      <c r="S2608" s="13">
        <f>IF(AND(ISNUMBER(E2608),E2608&gt;0,ISNUMBER(F2608)),R2608*(F2608/E2608-1)*(1-'Start Here'!$B$16),0)</f>
        <v>11.129265306122461</v>
      </c>
      <c r="T2608" s="17">
        <f>IF(AND(M2608="Ready",OR(I2608="Approve proposed",AND(I2608="Use my price",AND(ISNUMBER(J2608),J2608&gt;0))),ISNUMBER(L2608),E2608&gt;0),R2608*(L2608/E2608-1)*(1-'Start Here'!$B$16),0)</f>
        <v>0</v>
      </c>
      <c r="U2608" t="str" s="6">
        <v>Currently hidden; do not activate automatically</v>
      </c>
      <c r="V2608" t="str" s="21">
        <v>No</v>
      </c>
      <c r="W2608" t="str" s="21">
        <v>No</v>
      </c>
      <c r="X2608" s="22">
        <v>0</v>
      </c>
      <c r="Y2608" s="18">
        <v>1.05</v>
      </c>
      <c r="AB2608" t="str" s="6">
        <v>2026-10-01 10:41:27 UTC</v>
      </c>
      <c r="AC2608" t="str" s="6">
        <v>Local Line cache</v>
      </c>
      <c r="AD2608" s="23">
        <v>871793</v>
      </c>
      <c r="AE2608" s="23">
        <v>605504</v>
      </c>
      <c r="AF2608" t="str" s="23">
        <v>871793:605504:guest</v>
      </c>
      <c r="AG2608" t="str" s="23">
        <v>No</v>
      </c>
      <c r="AH2608" t="str" s="23">
        <v>Yes</v>
      </c>
      <c r="AI2608" s="18">
        <v>97.65</v>
      </c>
    </row>
    <row r="2609" ht="32" customHeight="1">
      <c r="A2609" t="str" s="7">
        <v>Organically Grown Company</v>
      </c>
      <c r="B2609" t="str" s="7">
        <v>Sweet Onion</v>
      </c>
      <c r="C2609" t="str" s="7">
        <v>1lb</v>
      </c>
      <c r="D2609" t="str" s="7">
        <v>SNAP</v>
      </c>
      <c r="E2609" s="12">
        <v>1.47</v>
      </c>
      <c r="F2609" s="13">
        <v>1.47</v>
      </c>
      <c r="G2609" s="13">
        <f>IF(AND(ISNUMBER(E2609),ISNUMBER(F2609)),F2609-E2609,"")</f>
        <v>0</v>
      </c>
      <c r="H2609" s="14">
        <f>IF(AND(ISNUMBER(E2609),E2609&gt;0,ISNUMBER(F2609)),F2609/E2609-1,"")</f>
        <v>0</v>
      </c>
      <c r="I2609" t="str" s="15">
        <v>Keep current</v>
      </c>
      <c r="J2609" s="16"/>
      <c r="K2609" t="str" s="15">
        <v/>
      </c>
      <c r="L2609" s="17">
        <f>IF(AC2609="Local catalog","",IF(AG2609="Yes",IF(ISNUMBER(E2609),E2609,""),IF(I2609="Keep current",IF(ISNUMBER(E2609),E2609,""),IF(AH2609&lt;&gt;"Yes","",IF(I2609="Approve proposed",F2609,IF(AND(I2609="Use my price",AND(ISNUMBER(J2609),J2609&gt;0)),J2609,""))))))</f>
        <v>1.47</v>
      </c>
      <c r="M2609" t="str" s="7">
        <f>IF(AND(AG2609="Yes",OR(I2609="Approve proposed",I2609="Use my price")),"CHECK: protected price kept current",IF(OR(I2609="Unreviewed",I2609=""),"Pending review",IF(I2609="Hold","On hold",IF(I2609="Keep current",IF(ISNUMBER(E2609),"Kept current","CHECK: no confirmed current price"),IF(AH2609&lt;&gt;"Yes","CHECK: source needs review",IF(AND(I2609="Use my price",NOT(AND(ISNUMBER(J2609),J2609&gt;0))),"CHECK: enter a price above zero",IF(NOT(OR(I2609="Approve proposed",I2609="Use my price")),"CHECK: choose a listed decision",IF(OR(NOT(ISNUMBER(L2609)),L2609&lt;=0,NOT(ISNUMBER(Y2609)),Y2609&lt;=0,X2609&gt;=1),"CHECK: price or base unavailable",IF(L2609/(Y2609*(1-X2609))-1&lt;0,"CHECK: price below local base","Ready")))))))))</f>
        <v>Kept current</v>
      </c>
      <c r="N2609" s="18">
        <v>1.47</v>
      </c>
      <c r="O2609" s="19">
        <v>0.4</v>
      </c>
      <c r="P2609" s="14">
        <v>0.4</v>
      </c>
      <c r="Q2609" s="20">
        <f>IF(AND(ISNUMBER(L2609),ISNUMBER(Y2609),Y2609&gt;0,X2609&lt;1),ROUND(L2609/(Y2609*(1-X2609))-1,4),"")</f>
        <v>0.4</v>
      </c>
      <c r="R2609" s="12">
        <v>0</v>
      </c>
      <c r="S2609" s="13">
        <f>IF(AND(ISNUMBER(E2609),E2609&gt;0,ISNUMBER(F2609)),R2609*(F2609/E2609-1)*(1-'Start Here'!$B$16),0)</f>
        <v>0</v>
      </c>
      <c r="T2609" s="17">
        <f>IF(AND(M2609="Ready",OR(I2609="Approve proposed",AND(I2609="Use my price",AND(ISNUMBER(J2609),J2609&gt;0))),ISNUMBER(L2609),E2609&gt;0),R2609*(L2609/E2609-1)*(1-'Start Here'!$B$16),0)</f>
        <v>0</v>
      </c>
      <c r="U2609" t="str" s="6">
        <v>SNAP: preserve existing selling price; Currently hidden; do not activate automatically</v>
      </c>
      <c r="V2609" t="str" s="21">
        <v>No</v>
      </c>
      <c r="W2609" t="str" s="21">
        <v>No</v>
      </c>
      <c r="X2609" s="22">
        <v>0</v>
      </c>
      <c r="Y2609" s="18">
        <v>1.05</v>
      </c>
      <c r="AB2609" t="str" s="6">
        <v>2026-10-01 10:41:27 UTC</v>
      </c>
      <c r="AC2609" t="str" s="6">
        <v>Local Line cache</v>
      </c>
      <c r="AD2609" s="23">
        <v>871793</v>
      </c>
      <c r="AE2609" s="23">
        <v>605504</v>
      </c>
      <c r="AF2609" t="str" s="23">
        <v>871793:605504:snap</v>
      </c>
      <c r="AG2609" t="str" s="23">
        <v>Yes</v>
      </c>
      <c r="AH2609" t="str" s="23">
        <v>Yes</v>
      </c>
      <c r="AI2609" s="18">
        <v>0</v>
      </c>
    </row>
    <row r="2610" ht="32" customHeight="1">
      <c r="A2610" t="str" s="7">
        <v>Organically Grown Company</v>
      </c>
      <c r="B2610" t="str" s="7">
        <v>Tatsoi</v>
      </c>
      <c r="C2610" t="str" s="7">
        <v>each</v>
      </c>
      <c r="D2610" t="str" s="7">
        <v>Herd Share Members</v>
      </c>
      <c r="E2610" s="12">
        <v>2.95</v>
      </c>
      <c r="F2610" s="13">
        <v>3.19</v>
      </c>
      <c r="G2610" s="13">
        <f>IF(AND(ISNUMBER(E2610),ISNUMBER(F2610)),F2610-E2610,"")</f>
        <v>0.24</v>
      </c>
      <c r="H2610" s="14">
        <f>IF(AND(ISNUMBER(E2610),E2610&gt;0,ISNUMBER(F2610)),F2610/E2610-1,"")</f>
        <v>0.08135593220338966</v>
      </c>
      <c r="I2610" t="str" s="15">
        <v>Unreviewed</v>
      </c>
      <c r="J2610" s="16"/>
      <c r="K2610" t="str" s="15">
        <v/>
      </c>
      <c r="L2610" s="17" t="str">
        <f>IF(AC2610="Local catalog","",IF(AG2610="Yes",IF(ISNUMBER(E2610),E2610,""),IF(I2610="Keep current",IF(ISNUMBER(E2610),E2610,""),IF(AH2610&lt;&gt;"Yes","",IF(I2610="Approve proposed",F2610,IF(AND(I2610="Use my price",AND(ISNUMBER(J2610),J2610&gt;0)),J2610,""))))))</f>
        <v/>
      </c>
      <c r="M2610" t="str" s="7">
        <f>IF(AND(AG2610="Yes",OR(I2610="Approve proposed",I2610="Use my price")),"CHECK: protected price kept current",IF(OR(I2610="Unreviewed",I2610=""),"Pending review",IF(I2610="Hold","On hold",IF(I2610="Keep current",IF(ISNUMBER(E2610),"Kept current","CHECK: no confirmed current price"),IF(AH2610&lt;&gt;"Yes","CHECK: source needs review",IF(AND(I2610="Use my price",NOT(AND(ISNUMBER(J2610),J2610&gt;0))),"CHECK: enter a price above zero",IF(NOT(OR(I2610="Approve proposed",I2610="Use my price")),"CHECK: choose a listed decision",IF(OR(NOT(ISNUMBER(L2610)),L2610&lt;=0,NOT(ISNUMBER(Y2610)),Y2610&lt;=0,X2610&gt;=1),"CHECK: price or base unavailable",IF(L2610/(Y2610*(1-X2610))-1&lt;0,"CHECK: price below local base","Ready")))))))))</f>
        <v>Pending review</v>
      </c>
      <c r="N2610" s="18">
        <v>2.95</v>
      </c>
      <c r="O2610" s="19">
        <v>0.4</v>
      </c>
      <c r="P2610" s="14">
        <v>0.5118</v>
      </c>
      <c r="Q2610" s="20" t="str">
        <f>IF(AND(ISNUMBER(L2610),ISNUMBER(Y2610),Y2610&gt;0,X2610&lt;1),ROUND(L2610/(Y2610*(1-X2610))-1,4),"")</f>
        <v/>
      </c>
      <c r="R2610" s="12">
        <v>0</v>
      </c>
      <c r="S2610" s="13">
        <f>IF(AND(ISNUMBER(E2610),E2610&gt;0,ISNUMBER(F2610)),R2610*(F2610/E2610-1)*(1-'Start Here'!$B$16),0)</f>
        <v>0</v>
      </c>
      <c r="T2610" s="17">
        <f>IF(AND(M2610="Ready",OR(I2610="Approve proposed",AND(I2610="Use my price",AND(ISNUMBER(J2610),J2610&gt;0))),ISNUMBER(L2610),E2610&gt;0),R2610*(L2610/E2610-1)*(1-'Start Here'!$B$16),0)</f>
        <v>0</v>
      </c>
      <c r="U2610" t="str" s="6">
        <v>Currently hidden; do not activate automatically</v>
      </c>
      <c r="V2610" t="str" s="21">
        <v>No</v>
      </c>
      <c r="W2610" t="str" s="21">
        <v>No</v>
      </c>
      <c r="X2610" s="22">
        <v>0</v>
      </c>
      <c r="Y2610" s="18">
        <v>2.11</v>
      </c>
      <c r="AB2610" t="str" s="6">
        <v>2026-10-01 10:41:27 UTC</v>
      </c>
      <c r="AC2610" t="str" s="6">
        <v>Local Line cache</v>
      </c>
      <c r="AD2610" s="23">
        <v>927363</v>
      </c>
      <c r="AE2610" s="23">
        <v>675350</v>
      </c>
      <c r="AF2610" t="str" s="23">
        <v>927363:675350:herdShare</v>
      </c>
      <c r="AG2610" t="str" s="23">
        <v>No</v>
      </c>
      <c r="AH2610" t="str" s="23">
        <v>Yes</v>
      </c>
      <c r="AI2610" s="18">
        <v>0</v>
      </c>
    </row>
    <row r="2611" ht="32" customHeight="1">
      <c r="A2611" t="str" s="7">
        <v>Organically Grown Company</v>
      </c>
      <c r="B2611" t="str" s="7">
        <v>Tatsoi</v>
      </c>
      <c r="C2611" t="str" s="7">
        <v>each</v>
      </c>
      <c r="D2611" t="str" s="7">
        <v>CSA Members</v>
      </c>
      <c r="E2611" s="12">
        <v>2.95</v>
      </c>
      <c r="F2611" s="13">
        <v>3.19</v>
      </c>
      <c r="G2611" s="13">
        <f>IF(AND(ISNUMBER(E2611),ISNUMBER(F2611)),F2611-E2611,"")</f>
        <v>0.24</v>
      </c>
      <c r="H2611" s="14">
        <f>IF(AND(ISNUMBER(E2611),E2611&gt;0,ISNUMBER(F2611)),F2611/E2611-1,"")</f>
        <v>0.08135593220338966</v>
      </c>
      <c r="I2611" t="str" s="15">
        <v>Unreviewed</v>
      </c>
      <c r="J2611" s="16"/>
      <c r="K2611" t="str" s="15">
        <v/>
      </c>
      <c r="L2611" s="17" t="str">
        <f>IF(AC2611="Local catalog","",IF(AG2611="Yes",IF(ISNUMBER(E2611),E2611,""),IF(I2611="Keep current",IF(ISNUMBER(E2611),E2611,""),IF(AH2611&lt;&gt;"Yes","",IF(I2611="Approve proposed",F2611,IF(AND(I2611="Use my price",AND(ISNUMBER(J2611),J2611&gt;0)),J2611,""))))))</f>
        <v/>
      </c>
      <c r="M2611" t="str" s="7">
        <f>IF(AND(AG2611="Yes",OR(I2611="Approve proposed",I2611="Use my price")),"CHECK: protected price kept current",IF(OR(I2611="Unreviewed",I2611=""),"Pending review",IF(I2611="Hold","On hold",IF(I2611="Keep current",IF(ISNUMBER(E2611),"Kept current","CHECK: no confirmed current price"),IF(AH2611&lt;&gt;"Yes","CHECK: source needs review",IF(AND(I2611="Use my price",NOT(AND(ISNUMBER(J2611),J2611&gt;0))),"CHECK: enter a price above zero",IF(NOT(OR(I2611="Approve proposed",I2611="Use my price")),"CHECK: choose a listed decision",IF(OR(NOT(ISNUMBER(L2611)),L2611&lt;=0,NOT(ISNUMBER(Y2611)),Y2611&lt;=0,X2611&gt;=1),"CHECK: price or base unavailable",IF(L2611/(Y2611*(1-X2611))-1&lt;0,"CHECK: price below local base","Ready")))))))))</f>
        <v>Pending review</v>
      </c>
      <c r="N2611" s="18">
        <v>2.95</v>
      </c>
      <c r="O2611" s="19">
        <v>0.4</v>
      </c>
      <c r="P2611" s="14">
        <v>0.5118</v>
      </c>
      <c r="Q2611" s="20" t="str">
        <f>IF(AND(ISNUMBER(L2611),ISNUMBER(Y2611),Y2611&gt;0,X2611&lt;1),ROUND(L2611/(Y2611*(1-X2611))-1,4),"")</f>
        <v/>
      </c>
      <c r="R2611" s="12">
        <v>0</v>
      </c>
      <c r="S2611" s="13">
        <f>IF(AND(ISNUMBER(E2611),E2611&gt;0,ISNUMBER(F2611)),R2611*(F2611/E2611-1)*(1-'Start Here'!$B$16),0)</f>
        <v>0</v>
      </c>
      <c r="T2611" s="17">
        <f>IF(AND(M2611="Ready",OR(I2611="Approve proposed",AND(I2611="Use my price",AND(ISNUMBER(J2611),J2611&gt;0))),ISNUMBER(L2611),E2611&gt;0),R2611*(L2611/E2611-1)*(1-'Start Here'!$B$16),0)</f>
        <v>0</v>
      </c>
      <c r="U2611" t="str" s="6">
        <v>Currently hidden; do not activate automatically</v>
      </c>
      <c r="V2611" t="str" s="21">
        <v>No</v>
      </c>
      <c r="W2611" t="str" s="21">
        <v>No</v>
      </c>
      <c r="X2611" s="22">
        <v>0</v>
      </c>
      <c r="Y2611" s="18">
        <v>2.11</v>
      </c>
      <c r="AB2611" t="str" s="6">
        <v>2026-10-01 10:41:27 UTC</v>
      </c>
      <c r="AC2611" t="str" s="6">
        <v>Local Line cache</v>
      </c>
      <c r="AD2611" s="23">
        <v>927363</v>
      </c>
      <c r="AE2611" s="23">
        <v>675350</v>
      </c>
      <c r="AF2611" t="str" s="23">
        <v>927363:675350:member</v>
      </c>
      <c r="AG2611" t="str" s="23">
        <v>No</v>
      </c>
      <c r="AH2611" t="str" s="23">
        <v>Yes</v>
      </c>
      <c r="AI2611" s="18">
        <v>0</v>
      </c>
    </row>
    <row r="2612" ht="32" customHeight="1">
      <c r="A2612" t="str" s="7">
        <v>Organically Grown Company</v>
      </c>
      <c r="B2612" t="str" s="7">
        <v>Tatsoi</v>
      </c>
      <c r="C2612" t="str" s="7">
        <v>each</v>
      </c>
      <c r="D2612" t="str" s="7">
        <v>Guest Basket</v>
      </c>
      <c r="E2612" s="12">
        <v>2.95</v>
      </c>
      <c r="F2612" s="13">
        <v>3.19</v>
      </c>
      <c r="G2612" s="13">
        <f>IF(AND(ISNUMBER(E2612),ISNUMBER(F2612)),F2612-E2612,"")</f>
        <v>0.24</v>
      </c>
      <c r="H2612" s="14">
        <f>IF(AND(ISNUMBER(E2612),E2612&gt;0,ISNUMBER(F2612)),F2612/E2612-1,"")</f>
        <v>0.08135593220338966</v>
      </c>
      <c r="I2612" t="str" s="15">
        <v>Unreviewed</v>
      </c>
      <c r="J2612" s="16"/>
      <c r="K2612" t="str" s="15">
        <v/>
      </c>
      <c r="L2612" s="17" t="str">
        <f>IF(AC2612="Local catalog","",IF(AG2612="Yes",IF(ISNUMBER(E2612),E2612,""),IF(I2612="Keep current",IF(ISNUMBER(E2612),E2612,""),IF(AH2612&lt;&gt;"Yes","",IF(I2612="Approve proposed",F2612,IF(AND(I2612="Use my price",AND(ISNUMBER(J2612),J2612&gt;0)),J2612,""))))))</f>
        <v/>
      </c>
      <c r="M2612" t="str" s="7">
        <f>IF(AND(AG2612="Yes",OR(I2612="Approve proposed",I2612="Use my price")),"CHECK: protected price kept current",IF(OR(I2612="Unreviewed",I2612=""),"Pending review",IF(I2612="Hold","On hold",IF(I2612="Keep current",IF(ISNUMBER(E2612),"Kept current","CHECK: no confirmed current price"),IF(AH2612&lt;&gt;"Yes","CHECK: source needs review",IF(AND(I2612="Use my price",NOT(AND(ISNUMBER(J2612),J2612&gt;0))),"CHECK: enter a price above zero",IF(NOT(OR(I2612="Approve proposed",I2612="Use my price")),"CHECK: choose a listed decision",IF(OR(NOT(ISNUMBER(L2612)),L2612&lt;=0,NOT(ISNUMBER(Y2612)),Y2612&lt;=0,X2612&gt;=1),"CHECK: price or base unavailable",IF(L2612/(Y2612*(1-X2612))-1&lt;0,"CHECK: price below local base","Ready")))))))))</f>
        <v>Pending review</v>
      </c>
      <c r="N2612" s="18">
        <v>2.95</v>
      </c>
      <c r="O2612" s="19">
        <v>0.4</v>
      </c>
      <c r="P2612" s="14">
        <v>0.5118</v>
      </c>
      <c r="Q2612" s="20" t="str">
        <f>IF(AND(ISNUMBER(L2612),ISNUMBER(Y2612),Y2612&gt;0,X2612&lt;1),ROUND(L2612/(Y2612*(1-X2612))-1,4),"")</f>
        <v/>
      </c>
      <c r="R2612" s="12">
        <v>0</v>
      </c>
      <c r="S2612" s="13">
        <f>IF(AND(ISNUMBER(E2612),E2612&gt;0,ISNUMBER(F2612)),R2612*(F2612/E2612-1)*(1-'Start Here'!$B$16),0)</f>
        <v>0</v>
      </c>
      <c r="T2612" s="17">
        <f>IF(AND(M2612="Ready",OR(I2612="Approve proposed",AND(I2612="Use my price",AND(ISNUMBER(J2612),J2612&gt;0))),ISNUMBER(L2612),E2612&gt;0),R2612*(L2612/E2612-1)*(1-'Start Here'!$B$16),0)</f>
        <v>0</v>
      </c>
      <c r="U2612" t="str" s="6">
        <v>Currently hidden; do not activate automatically</v>
      </c>
      <c r="V2612" t="str" s="21">
        <v>No</v>
      </c>
      <c r="W2612" t="str" s="21">
        <v>No</v>
      </c>
      <c r="X2612" s="22">
        <v>0</v>
      </c>
      <c r="Y2612" s="18">
        <v>2.11</v>
      </c>
      <c r="AB2612" t="str" s="6">
        <v>2026-10-01 10:41:27 UTC</v>
      </c>
      <c r="AC2612" t="str" s="6">
        <v>Local Line cache</v>
      </c>
      <c r="AD2612" s="23">
        <v>927363</v>
      </c>
      <c r="AE2612" s="23">
        <v>675350</v>
      </c>
      <c r="AF2612" t="str" s="23">
        <v>927363:675350:guest</v>
      </c>
      <c r="AG2612" t="str" s="23">
        <v>No</v>
      </c>
      <c r="AH2612" t="str" s="23">
        <v>Yes</v>
      </c>
      <c r="AI2612" s="18">
        <v>0</v>
      </c>
    </row>
    <row r="2613" ht="32" customHeight="1">
      <c r="A2613" t="str" s="7">
        <v>Organically Grown Company</v>
      </c>
      <c r="B2613" t="str" s="7">
        <v>Tatsoi</v>
      </c>
      <c r="C2613" t="str" s="7">
        <v>each</v>
      </c>
      <c r="D2613" t="str" s="7">
        <v>SNAP</v>
      </c>
      <c r="E2613" s="12">
        <v>2.95</v>
      </c>
      <c r="F2613" s="13">
        <v>2.95</v>
      </c>
      <c r="G2613" s="13">
        <f>IF(AND(ISNUMBER(E2613),ISNUMBER(F2613)),F2613-E2613,"")</f>
        <v>0</v>
      </c>
      <c r="H2613" s="14">
        <f>IF(AND(ISNUMBER(E2613),E2613&gt;0,ISNUMBER(F2613)),F2613/E2613-1,"")</f>
        <v>0</v>
      </c>
      <c r="I2613" t="str" s="15">
        <v>Keep current</v>
      </c>
      <c r="J2613" s="16"/>
      <c r="K2613" t="str" s="15">
        <v/>
      </c>
      <c r="L2613" s="17">
        <f>IF(AC2613="Local catalog","",IF(AG2613="Yes",IF(ISNUMBER(E2613),E2613,""),IF(I2613="Keep current",IF(ISNUMBER(E2613),E2613,""),IF(AH2613&lt;&gt;"Yes","",IF(I2613="Approve proposed",F2613,IF(AND(I2613="Use my price",AND(ISNUMBER(J2613),J2613&gt;0)),J2613,""))))))</f>
        <v>2.95</v>
      </c>
      <c r="M2613" t="str" s="7">
        <f>IF(AND(AG2613="Yes",OR(I2613="Approve proposed",I2613="Use my price")),"CHECK: protected price kept current",IF(OR(I2613="Unreviewed",I2613=""),"Pending review",IF(I2613="Hold","On hold",IF(I2613="Keep current",IF(ISNUMBER(E2613),"Kept current","CHECK: no confirmed current price"),IF(AH2613&lt;&gt;"Yes","CHECK: source needs review",IF(AND(I2613="Use my price",NOT(AND(ISNUMBER(J2613),J2613&gt;0))),"CHECK: enter a price above zero",IF(NOT(OR(I2613="Approve proposed",I2613="Use my price")),"CHECK: choose a listed decision",IF(OR(NOT(ISNUMBER(L2613)),L2613&lt;=0,NOT(ISNUMBER(Y2613)),Y2613&lt;=0,X2613&gt;=1),"CHECK: price or base unavailable",IF(L2613/(Y2613*(1-X2613))-1&lt;0,"CHECK: price below local base","Ready")))))))))</f>
        <v>Kept current</v>
      </c>
      <c r="N2613" s="18">
        <v>2.95</v>
      </c>
      <c r="O2613" s="19">
        <v>0.4</v>
      </c>
      <c r="P2613" s="14">
        <v>0.3981</v>
      </c>
      <c r="Q2613" s="20">
        <f>IF(AND(ISNUMBER(L2613),ISNUMBER(Y2613),Y2613&gt;0,X2613&lt;1),ROUND(L2613/(Y2613*(1-X2613))-1,4),"")</f>
        <v>0.3981</v>
      </c>
      <c r="R2613" s="12">
        <v>0</v>
      </c>
      <c r="S2613" s="13">
        <f>IF(AND(ISNUMBER(E2613),E2613&gt;0,ISNUMBER(F2613)),R2613*(F2613/E2613-1)*(1-'Start Here'!$B$16),0)</f>
        <v>0</v>
      </c>
      <c r="T2613" s="17">
        <f>IF(AND(M2613="Ready",OR(I2613="Approve proposed",AND(I2613="Use my price",AND(ISNUMBER(J2613),J2613&gt;0))),ISNUMBER(L2613),E2613&gt;0),R2613*(L2613/E2613-1)*(1-'Start Here'!$B$16),0)</f>
        <v>0</v>
      </c>
      <c r="U2613" t="str" s="6">
        <v>SNAP: preserve existing selling price; Currently hidden; do not activate automatically</v>
      </c>
      <c r="V2613" t="str" s="21">
        <v>No</v>
      </c>
      <c r="W2613" t="str" s="21">
        <v>No</v>
      </c>
      <c r="X2613" s="22">
        <v>0</v>
      </c>
      <c r="Y2613" s="18">
        <v>2.11</v>
      </c>
      <c r="AB2613" t="str" s="6">
        <v>2026-10-01 10:41:27 UTC</v>
      </c>
      <c r="AC2613" t="str" s="6">
        <v>Local Line cache</v>
      </c>
      <c r="AD2613" s="23">
        <v>927363</v>
      </c>
      <c r="AE2613" s="23">
        <v>675350</v>
      </c>
      <c r="AF2613" t="str" s="23">
        <v>927363:675350:snap</v>
      </c>
      <c r="AG2613" t="str" s="23">
        <v>Yes</v>
      </c>
      <c r="AH2613" t="str" s="23">
        <v>Yes</v>
      </c>
      <c r="AI2613" s="18">
        <v>0</v>
      </c>
    </row>
    <row r="2614" ht="32" customHeight="1">
      <c r="A2614" t="str" s="7">
        <v>Organically Grown Company</v>
      </c>
      <c r="B2614" t="str" s="7">
        <v>Watercress</v>
      </c>
      <c r="C2614" t="str" s="7">
        <v>bu</v>
      </c>
      <c r="D2614" t="str" s="7">
        <v>Herd Share Members</v>
      </c>
      <c r="E2614" s="12">
        <v>3.6</v>
      </c>
      <c r="F2614" s="13">
        <v>3.89</v>
      </c>
      <c r="G2614" s="13">
        <f>IF(AND(ISNUMBER(E2614),ISNUMBER(F2614)),F2614-E2614,"")</f>
        <v>0.29</v>
      </c>
      <c r="H2614" s="14">
        <f>IF(AND(ISNUMBER(E2614),E2614&gt;0,ISNUMBER(F2614)),F2614/E2614-1,"")</f>
        <v>0.08055555555555549</v>
      </c>
      <c r="I2614" t="str" s="15">
        <v>Unreviewed</v>
      </c>
      <c r="J2614" s="16"/>
      <c r="K2614" t="str" s="15">
        <v/>
      </c>
      <c r="L2614" s="17" t="str">
        <f>IF(AC2614="Local catalog","",IF(AG2614="Yes",IF(ISNUMBER(E2614),E2614,""),IF(I2614="Keep current",IF(ISNUMBER(E2614),E2614,""),IF(AH2614&lt;&gt;"Yes","",IF(I2614="Approve proposed",F2614,IF(AND(I2614="Use my price",AND(ISNUMBER(J2614),J2614&gt;0)),J2614,""))))))</f>
        <v/>
      </c>
      <c r="M2614" t="str" s="7">
        <f>IF(AND(AG2614="Yes",OR(I2614="Approve proposed",I2614="Use my price")),"CHECK: protected price kept current",IF(OR(I2614="Unreviewed",I2614=""),"Pending review",IF(I2614="Hold","On hold",IF(I2614="Keep current",IF(ISNUMBER(E2614),"Kept current","CHECK: no confirmed current price"),IF(AH2614&lt;&gt;"Yes","CHECK: source needs review",IF(AND(I2614="Use my price",NOT(AND(ISNUMBER(J2614),J2614&gt;0))),"CHECK: enter a price above zero",IF(NOT(OR(I2614="Approve proposed",I2614="Use my price")),"CHECK: choose a listed decision",IF(OR(NOT(ISNUMBER(L2614)),L2614&lt;=0,NOT(ISNUMBER(Y2614)),Y2614&lt;=0,X2614&gt;=1),"CHECK: price or base unavailable",IF(L2614/(Y2614*(1-X2614))-1&lt;0,"CHECK: price below local base","Ready")))))))))</f>
        <v>Pending review</v>
      </c>
      <c r="N2614" s="18">
        <v>3.6</v>
      </c>
      <c r="O2614" s="19">
        <v>0.4</v>
      </c>
      <c r="P2614" s="14">
        <v>0.5136</v>
      </c>
      <c r="Q2614" s="20" t="str">
        <f>IF(AND(ISNUMBER(L2614),ISNUMBER(Y2614),Y2614&gt;0,X2614&lt;1),ROUND(L2614/(Y2614*(1-X2614))-1,4),"")</f>
        <v/>
      </c>
      <c r="R2614" s="12">
        <v>342</v>
      </c>
      <c r="S2614" s="13">
        <f>IF(AND(ISNUMBER(E2614),E2614&gt;0,ISNUMBER(F2614)),R2614*(F2614/E2614-1)*(1-'Start Here'!$B$16),0)</f>
        <v>26.72349999999998</v>
      </c>
      <c r="T2614" s="17">
        <f>IF(AND(M2614="Ready",OR(I2614="Approve proposed",AND(I2614="Use my price",AND(ISNUMBER(J2614),J2614&gt;0))),ISNUMBER(L2614),E2614&gt;0),R2614*(L2614/E2614-1)*(1-'Start Here'!$B$16),0)</f>
        <v>0</v>
      </c>
      <c r="U2614" t="str" s="6">
        <v>Currently hidden; do not activate automatically</v>
      </c>
      <c r="V2614" t="str" s="21">
        <v>No</v>
      </c>
      <c r="W2614" t="str" s="21">
        <v>No</v>
      </c>
      <c r="X2614" s="22">
        <v>0</v>
      </c>
      <c r="Y2614" s="18">
        <v>2.57</v>
      </c>
      <c r="AB2614" t="str" s="6">
        <v>2026-10-01 10:41:27 UTC</v>
      </c>
      <c r="AC2614" t="str" s="6">
        <v>Local Line cache</v>
      </c>
      <c r="AD2614" s="23">
        <v>1058759</v>
      </c>
      <c r="AE2614" s="23">
        <v>865051</v>
      </c>
      <c r="AF2614" t="str" s="23">
        <v>1058759:865051:herdShare</v>
      </c>
      <c r="AG2614" t="str" s="23">
        <v>No</v>
      </c>
      <c r="AH2614" t="str" s="23">
        <v>Yes</v>
      </c>
      <c r="AI2614" s="18">
        <v>244.15</v>
      </c>
    </row>
    <row r="2615" ht="32" customHeight="1">
      <c r="A2615" t="str" s="7">
        <v>Organically Grown Company</v>
      </c>
      <c r="B2615" t="str" s="7">
        <v>Watercress</v>
      </c>
      <c r="C2615" t="str" s="7">
        <v>bu</v>
      </c>
      <c r="D2615" t="str" s="7">
        <v>CSA Members</v>
      </c>
      <c r="E2615" s="12">
        <v>3.6</v>
      </c>
      <c r="F2615" s="13">
        <v>3.89</v>
      </c>
      <c r="G2615" s="13">
        <f>IF(AND(ISNUMBER(E2615),ISNUMBER(F2615)),F2615-E2615,"")</f>
        <v>0.29</v>
      </c>
      <c r="H2615" s="14">
        <f>IF(AND(ISNUMBER(E2615),E2615&gt;0,ISNUMBER(F2615)),F2615/E2615-1,"")</f>
        <v>0.08055555555555549</v>
      </c>
      <c r="I2615" t="str" s="15">
        <v>Unreviewed</v>
      </c>
      <c r="J2615" s="16"/>
      <c r="K2615" t="str" s="15">
        <v/>
      </c>
      <c r="L2615" s="17" t="str">
        <f>IF(AC2615="Local catalog","",IF(AG2615="Yes",IF(ISNUMBER(E2615),E2615,""),IF(I2615="Keep current",IF(ISNUMBER(E2615),E2615,""),IF(AH2615&lt;&gt;"Yes","",IF(I2615="Approve proposed",F2615,IF(AND(I2615="Use my price",AND(ISNUMBER(J2615),J2615&gt;0)),J2615,""))))))</f>
        <v/>
      </c>
      <c r="M2615" t="str" s="7">
        <f>IF(AND(AG2615="Yes",OR(I2615="Approve proposed",I2615="Use my price")),"CHECK: protected price kept current",IF(OR(I2615="Unreviewed",I2615=""),"Pending review",IF(I2615="Hold","On hold",IF(I2615="Keep current",IF(ISNUMBER(E2615),"Kept current","CHECK: no confirmed current price"),IF(AH2615&lt;&gt;"Yes","CHECK: source needs review",IF(AND(I2615="Use my price",NOT(AND(ISNUMBER(J2615),J2615&gt;0))),"CHECK: enter a price above zero",IF(NOT(OR(I2615="Approve proposed",I2615="Use my price")),"CHECK: choose a listed decision",IF(OR(NOT(ISNUMBER(L2615)),L2615&lt;=0,NOT(ISNUMBER(Y2615)),Y2615&lt;=0,X2615&gt;=1),"CHECK: price or base unavailable",IF(L2615/(Y2615*(1-X2615))-1&lt;0,"CHECK: price below local base","Ready")))))))))</f>
        <v>Pending review</v>
      </c>
      <c r="N2615" s="18">
        <v>3.6</v>
      </c>
      <c r="O2615" s="19">
        <v>0.4</v>
      </c>
      <c r="P2615" s="14">
        <v>0.5136</v>
      </c>
      <c r="Q2615" s="20" t="str">
        <f>IF(AND(ISNUMBER(L2615),ISNUMBER(Y2615),Y2615&gt;0,X2615&lt;1),ROUND(L2615/(Y2615*(1-X2615))-1,4),"")</f>
        <v/>
      </c>
      <c r="R2615" s="12">
        <v>25.2</v>
      </c>
      <c r="S2615" s="13">
        <f>IF(AND(ISNUMBER(E2615),E2615&gt;0,ISNUMBER(F2615)),R2615*(F2615/E2615-1)*(1-'Start Here'!$B$16),0)</f>
        <v>1.9690999999999985</v>
      </c>
      <c r="T2615" s="17">
        <f>IF(AND(M2615="Ready",OR(I2615="Approve proposed",AND(I2615="Use my price",AND(ISNUMBER(J2615),J2615&gt;0))),ISNUMBER(L2615),E2615&gt;0),R2615*(L2615/E2615-1)*(1-'Start Here'!$B$16),0)</f>
        <v>0</v>
      </c>
      <c r="U2615" t="str" s="6">
        <v>Currently hidden; do not activate automatically</v>
      </c>
      <c r="V2615" t="str" s="21">
        <v>No</v>
      </c>
      <c r="W2615" t="str" s="21">
        <v>No</v>
      </c>
      <c r="X2615" s="22">
        <v>0</v>
      </c>
      <c r="Y2615" s="18">
        <v>2.57</v>
      </c>
      <c r="AB2615" t="str" s="6">
        <v>2026-10-01 10:41:27 UTC</v>
      </c>
      <c r="AC2615" t="str" s="6">
        <v>Local Line cache</v>
      </c>
      <c r="AD2615" s="23">
        <v>1058759</v>
      </c>
      <c r="AE2615" s="23">
        <v>865051</v>
      </c>
      <c r="AF2615" t="str" s="23">
        <v>1058759:865051:member</v>
      </c>
      <c r="AG2615" t="str" s="23">
        <v>No</v>
      </c>
      <c r="AH2615" t="str" s="23">
        <v>Yes</v>
      </c>
      <c r="AI2615" s="18">
        <v>17.99</v>
      </c>
    </row>
    <row r="2616" ht="32" customHeight="1">
      <c r="A2616" t="str" s="7">
        <v>Organically Grown Company</v>
      </c>
      <c r="B2616" t="str" s="7">
        <v>Watercress</v>
      </c>
      <c r="C2616" t="str" s="7">
        <v>bu</v>
      </c>
      <c r="D2616" t="str" s="7">
        <v>Guest Basket</v>
      </c>
      <c r="E2616" s="12">
        <v>3.6</v>
      </c>
      <c r="F2616" s="13">
        <v>3.89</v>
      </c>
      <c r="G2616" s="13">
        <f>IF(AND(ISNUMBER(E2616),ISNUMBER(F2616)),F2616-E2616,"")</f>
        <v>0.29</v>
      </c>
      <c r="H2616" s="14">
        <f>IF(AND(ISNUMBER(E2616),E2616&gt;0,ISNUMBER(F2616)),F2616/E2616-1,"")</f>
        <v>0.08055555555555549</v>
      </c>
      <c r="I2616" t="str" s="15">
        <v>Unreviewed</v>
      </c>
      <c r="J2616" s="16"/>
      <c r="K2616" t="str" s="15">
        <v/>
      </c>
      <c r="L2616" s="17" t="str">
        <f>IF(AC2616="Local catalog","",IF(AG2616="Yes",IF(ISNUMBER(E2616),E2616,""),IF(I2616="Keep current",IF(ISNUMBER(E2616),E2616,""),IF(AH2616&lt;&gt;"Yes","",IF(I2616="Approve proposed",F2616,IF(AND(I2616="Use my price",AND(ISNUMBER(J2616),J2616&gt;0)),J2616,""))))))</f>
        <v/>
      </c>
      <c r="M2616" t="str" s="7">
        <f>IF(AND(AG2616="Yes",OR(I2616="Approve proposed",I2616="Use my price")),"CHECK: protected price kept current",IF(OR(I2616="Unreviewed",I2616=""),"Pending review",IF(I2616="Hold","On hold",IF(I2616="Keep current",IF(ISNUMBER(E2616),"Kept current","CHECK: no confirmed current price"),IF(AH2616&lt;&gt;"Yes","CHECK: source needs review",IF(AND(I2616="Use my price",NOT(AND(ISNUMBER(J2616),J2616&gt;0))),"CHECK: enter a price above zero",IF(NOT(OR(I2616="Approve proposed",I2616="Use my price")),"CHECK: choose a listed decision",IF(OR(NOT(ISNUMBER(L2616)),L2616&lt;=0,NOT(ISNUMBER(Y2616)),Y2616&lt;=0,X2616&gt;=1),"CHECK: price or base unavailable",IF(L2616/(Y2616*(1-X2616))-1&lt;0,"CHECK: price below local base","Ready")))))))))</f>
        <v>Pending review</v>
      </c>
      <c r="N2616" s="18">
        <v>3.6</v>
      </c>
      <c r="O2616" s="19">
        <v>0.4</v>
      </c>
      <c r="P2616" s="14">
        <v>0.5136</v>
      </c>
      <c r="Q2616" s="20" t="str">
        <f>IF(AND(ISNUMBER(L2616),ISNUMBER(Y2616),Y2616&gt;0,X2616&lt;1),ROUND(L2616/(Y2616*(1-X2616))-1,4),"")</f>
        <v/>
      </c>
      <c r="R2616" s="12">
        <v>7.96</v>
      </c>
      <c r="S2616" s="13">
        <f>IF(AND(ISNUMBER(E2616),E2616&gt;0,ISNUMBER(F2616)),R2616*(F2616/E2616-1)*(1-'Start Here'!$B$16),0)</f>
        <v>0.621985555555555</v>
      </c>
      <c r="T2616" s="17">
        <f>IF(AND(M2616="Ready",OR(I2616="Approve proposed",AND(I2616="Use my price",AND(ISNUMBER(J2616),J2616&gt;0))),ISNUMBER(L2616),E2616&gt;0),R2616*(L2616/E2616-1)*(1-'Start Here'!$B$16),0)</f>
        <v>0</v>
      </c>
      <c r="U2616" t="str" s="6">
        <v>Currently hidden; do not activate automatically</v>
      </c>
      <c r="V2616" t="str" s="21">
        <v>No</v>
      </c>
      <c r="W2616" t="str" s="21">
        <v>No</v>
      </c>
      <c r="X2616" s="22">
        <v>0</v>
      </c>
      <c r="Y2616" s="18">
        <v>2.57</v>
      </c>
      <c r="AB2616" t="str" s="6">
        <v>2026-10-01 10:41:27 UTC</v>
      </c>
      <c r="AC2616" t="str" s="6">
        <v>Local Line cache</v>
      </c>
      <c r="AD2616" s="23">
        <v>1058759</v>
      </c>
      <c r="AE2616" s="23">
        <v>865051</v>
      </c>
      <c r="AF2616" t="str" s="23">
        <v>1058759:865051:guest</v>
      </c>
      <c r="AG2616" t="str" s="23">
        <v>No</v>
      </c>
      <c r="AH2616" t="str" s="23">
        <v>Yes</v>
      </c>
      <c r="AI2616" s="18">
        <v>5.14</v>
      </c>
    </row>
    <row r="2617" ht="32" customHeight="1">
      <c r="A2617" t="str" s="7">
        <v>Organically Grown Company</v>
      </c>
      <c r="B2617" t="str" s="7">
        <v>Watercress</v>
      </c>
      <c r="C2617" t="str" s="7">
        <v>bu</v>
      </c>
      <c r="D2617" t="str" s="7">
        <v>SNAP</v>
      </c>
      <c r="E2617" s="12">
        <v>3.6</v>
      </c>
      <c r="F2617" s="13">
        <v>3.6</v>
      </c>
      <c r="G2617" s="13">
        <f>IF(AND(ISNUMBER(E2617),ISNUMBER(F2617)),F2617-E2617,"")</f>
        <v>0</v>
      </c>
      <c r="H2617" s="14">
        <f>IF(AND(ISNUMBER(E2617),E2617&gt;0,ISNUMBER(F2617)),F2617/E2617-1,"")</f>
        <v>0</v>
      </c>
      <c r="I2617" t="str" s="15">
        <v>Keep current</v>
      </c>
      <c r="J2617" s="16"/>
      <c r="K2617" t="str" s="15">
        <v/>
      </c>
      <c r="L2617" s="17">
        <f>IF(AC2617="Local catalog","",IF(AG2617="Yes",IF(ISNUMBER(E2617),E2617,""),IF(I2617="Keep current",IF(ISNUMBER(E2617),E2617,""),IF(AH2617&lt;&gt;"Yes","",IF(I2617="Approve proposed",F2617,IF(AND(I2617="Use my price",AND(ISNUMBER(J2617),J2617&gt;0)),J2617,""))))))</f>
        <v>3.6</v>
      </c>
      <c r="M2617" t="str" s="7">
        <f>IF(AND(AG2617="Yes",OR(I2617="Approve proposed",I2617="Use my price")),"CHECK: protected price kept current",IF(OR(I2617="Unreviewed",I2617=""),"Pending review",IF(I2617="Hold","On hold",IF(I2617="Keep current",IF(ISNUMBER(E2617),"Kept current","CHECK: no confirmed current price"),IF(AH2617&lt;&gt;"Yes","CHECK: source needs review",IF(AND(I2617="Use my price",NOT(AND(ISNUMBER(J2617),J2617&gt;0))),"CHECK: enter a price above zero",IF(NOT(OR(I2617="Approve proposed",I2617="Use my price")),"CHECK: choose a listed decision",IF(OR(NOT(ISNUMBER(L2617)),L2617&lt;=0,NOT(ISNUMBER(Y2617)),Y2617&lt;=0,X2617&gt;=1),"CHECK: price or base unavailable",IF(L2617/(Y2617*(1-X2617))-1&lt;0,"CHECK: price below local base","Ready")))))))))</f>
        <v>Kept current</v>
      </c>
      <c r="N2617" s="18">
        <v>3.6</v>
      </c>
      <c r="O2617" s="19">
        <v>0.4</v>
      </c>
      <c r="P2617" s="14">
        <v>0.4008</v>
      </c>
      <c r="Q2617" s="20">
        <f>IF(AND(ISNUMBER(L2617),ISNUMBER(Y2617),Y2617&gt;0,X2617&lt;1),ROUND(L2617/(Y2617*(1-X2617))-1,4),"")</f>
        <v>0.4008</v>
      </c>
      <c r="R2617" s="12">
        <v>0</v>
      </c>
      <c r="S2617" s="13">
        <f>IF(AND(ISNUMBER(E2617),E2617&gt;0,ISNUMBER(F2617)),R2617*(F2617/E2617-1)*(1-'Start Here'!$B$16),0)</f>
        <v>0</v>
      </c>
      <c r="T2617" s="17">
        <f>IF(AND(M2617="Ready",OR(I2617="Approve proposed",AND(I2617="Use my price",AND(ISNUMBER(J2617),J2617&gt;0))),ISNUMBER(L2617),E2617&gt;0),R2617*(L2617/E2617-1)*(1-'Start Here'!$B$16),0)</f>
        <v>0</v>
      </c>
      <c r="U2617" t="str" s="6">
        <v>SNAP: preserve existing selling price; Currently hidden; do not activate automatically</v>
      </c>
      <c r="V2617" t="str" s="21">
        <v>No</v>
      </c>
      <c r="W2617" t="str" s="21">
        <v>No</v>
      </c>
      <c r="X2617" s="22">
        <v>0</v>
      </c>
      <c r="Y2617" s="18">
        <v>2.57</v>
      </c>
      <c r="AB2617" t="str" s="6">
        <v>2026-10-01 10:41:27 UTC</v>
      </c>
      <c r="AC2617" t="str" s="6">
        <v>Local Line cache</v>
      </c>
      <c r="AD2617" s="23">
        <v>1058759</v>
      </c>
      <c r="AE2617" s="23">
        <v>865051</v>
      </c>
      <c r="AF2617" t="str" s="23">
        <v>1058759:865051:snap</v>
      </c>
      <c r="AG2617" t="str" s="23">
        <v>Yes</v>
      </c>
      <c r="AH2617" t="str" s="23">
        <v>Yes</v>
      </c>
      <c r="AI2617" s="18">
        <v>0</v>
      </c>
    </row>
    <row r="2618" ht="32" customHeight="1">
      <c r="A2618" t="str" s="7">
        <v>Organically Grown Company</v>
      </c>
      <c r="B2618" t="str" s="7">
        <v>White Onion</v>
      </c>
      <c r="C2618" t="str" s="7">
        <v>2# bag</v>
      </c>
      <c r="D2618" t="str" s="7">
        <v>Herd Share Members</v>
      </c>
      <c r="E2618" s="12">
        <v>4.34</v>
      </c>
      <c r="F2618" s="13">
        <v>4.69</v>
      </c>
      <c r="G2618" s="13">
        <f>IF(AND(ISNUMBER(E2618),ISNUMBER(F2618)),F2618-E2618,"")</f>
        <v>0.35</v>
      </c>
      <c r="H2618" s="14">
        <f>IF(AND(ISNUMBER(E2618),E2618&gt;0,ISNUMBER(F2618)),F2618/E2618-1,"")</f>
        <v>0.08064516129032273</v>
      </c>
      <c r="I2618" t="str" s="15">
        <v>Unreviewed</v>
      </c>
      <c r="J2618" s="16"/>
      <c r="K2618" t="str" s="15">
        <v/>
      </c>
      <c r="L2618" s="17" t="str">
        <f>IF(AC2618="Local catalog","",IF(AG2618="Yes",IF(ISNUMBER(E2618),E2618,""),IF(I2618="Keep current",IF(ISNUMBER(E2618),E2618,""),IF(AH2618&lt;&gt;"Yes","",IF(I2618="Approve proposed",F2618,IF(AND(I2618="Use my price",AND(ISNUMBER(J2618),J2618&gt;0)),J2618,""))))))</f>
        <v/>
      </c>
      <c r="M2618" t="str" s="7">
        <f>IF(AND(AG2618="Yes",OR(I2618="Approve proposed",I2618="Use my price")),"CHECK: protected price kept current",IF(OR(I2618="Unreviewed",I2618=""),"Pending review",IF(I2618="Hold","On hold",IF(I2618="Keep current",IF(ISNUMBER(E2618),"Kept current","CHECK: no confirmed current price"),IF(AH2618&lt;&gt;"Yes","CHECK: source needs review",IF(AND(I2618="Use my price",NOT(AND(ISNUMBER(J2618),J2618&gt;0))),"CHECK: enter a price above zero",IF(NOT(OR(I2618="Approve proposed",I2618="Use my price")),"CHECK: choose a listed decision",IF(OR(NOT(ISNUMBER(L2618)),L2618&lt;=0,NOT(ISNUMBER(Y2618)),Y2618&lt;=0,X2618&gt;=1),"CHECK: price or base unavailable",IF(L2618/(Y2618*(1-X2618))-1&lt;0,"CHECK: price below local base","Ready")))))))))</f>
        <v>Pending review</v>
      </c>
      <c r="N2618" s="18">
        <v>4.34</v>
      </c>
      <c r="O2618" s="19">
        <v>0.4</v>
      </c>
      <c r="P2618" s="14">
        <v>0.5129</v>
      </c>
      <c r="Q2618" s="20" t="str">
        <f>IF(AND(ISNUMBER(L2618),ISNUMBER(Y2618),Y2618&gt;0,X2618&lt;1),ROUND(L2618/(Y2618*(1-X2618))-1,4),"")</f>
        <v/>
      </c>
      <c r="R2618" s="12">
        <v>0</v>
      </c>
      <c r="S2618" s="13">
        <f>IF(AND(ISNUMBER(E2618),E2618&gt;0,ISNUMBER(F2618)),R2618*(F2618/E2618-1)*(1-'Start Here'!$B$16),0)</f>
        <v>0</v>
      </c>
      <c r="T2618" s="17">
        <f>IF(AND(M2618="Ready",OR(I2618="Approve proposed",AND(I2618="Use my price",AND(ISNUMBER(J2618),J2618&gt;0))),ISNUMBER(L2618),E2618&gt;0),R2618*(L2618/E2618-1)*(1-'Start Here'!$B$16),0)</f>
        <v>0</v>
      </c>
      <c r="U2618" t="str" s="6">
        <v>Currently hidden; do not activate automatically</v>
      </c>
      <c r="V2618" t="str" s="21">
        <v>No</v>
      </c>
      <c r="W2618" t="str" s="21">
        <v>No</v>
      </c>
      <c r="X2618" s="22">
        <v>0</v>
      </c>
      <c r="Y2618" s="18">
        <v>3.1</v>
      </c>
      <c r="AB2618" t="str" s="6">
        <v>2026-10-01 10:41:27 UTC</v>
      </c>
      <c r="AC2618" t="str" s="6">
        <v>Local Line cache</v>
      </c>
      <c r="AD2618" s="23">
        <v>940149</v>
      </c>
      <c r="AE2618" s="23">
        <v>693996</v>
      </c>
      <c r="AF2618" t="str" s="23">
        <v>940149:693996:herdShare</v>
      </c>
      <c r="AG2618" t="str" s="23">
        <v>No</v>
      </c>
      <c r="AH2618" t="str" s="23">
        <v>Yes</v>
      </c>
      <c r="AI2618" s="18">
        <v>0</v>
      </c>
    </row>
    <row r="2619" ht="32" customHeight="1">
      <c r="A2619" t="str" s="7">
        <v>Organically Grown Company</v>
      </c>
      <c r="B2619" t="str" s="7">
        <v>White Onion</v>
      </c>
      <c r="C2619" t="str" s="7">
        <v>2# bag</v>
      </c>
      <c r="D2619" t="str" s="7">
        <v>CSA Members</v>
      </c>
      <c r="E2619" s="12">
        <v>4.34</v>
      </c>
      <c r="F2619" s="13">
        <v>4.69</v>
      </c>
      <c r="G2619" s="13">
        <f>IF(AND(ISNUMBER(E2619),ISNUMBER(F2619)),F2619-E2619,"")</f>
        <v>0.35</v>
      </c>
      <c r="H2619" s="14">
        <f>IF(AND(ISNUMBER(E2619),E2619&gt;0,ISNUMBER(F2619)),F2619/E2619-1,"")</f>
        <v>0.08064516129032273</v>
      </c>
      <c r="I2619" t="str" s="15">
        <v>Unreviewed</v>
      </c>
      <c r="J2619" s="16"/>
      <c r="K2619" t="str" s="15">
        <v/>
      </c>
      <c r="L2619" s="17" t="str">
        <f>IF(AC2619="Local catalog","",IF(AG2619="Yes",IF(ISNUMBER(E2619),E2619,""),IF(I2619="Keep current",IF(ISNUMBER(E2619),E2619,""),IF(AH2619&lt;&gt;"Yes","",IF(I2619="Approve proposed",F2619,IF(AND(I2619="Use my price",AND(ISNUMBER(J2619),J2619&gt;0)),J2619,""))))))</f>
        <v/>
      </c>
      <c r="M2619" t="str" s="7">
        <f>IF(AND(AG2619="Yes",OR(I2619="Approve proposed",I2619="Use my price")),"CHECK: protected price kept current",IF(OR(I2619="Unreviewed",I2619=""),"Pending review",IF(I2619="Hold","On hold",IF(I2619="Keep current",IF(ISNUMBER(E2619),"Kept current","CHECK: no confirmed current price"),IF(AH2619&lt;&gt;"Yes","CHECK: source needs review",IF(AND(I2619="Use my price",NOT(AND(ISNUMBER(J2619),J2619&gt;0))),"CHECK: enter a price above zero",IF(NOT(OR(I2619="Approve proposed",I2619="Use my price")),"CHECK: choose a listed decision",IF(OR(NOT(ISNUMBER(L2619)),L2619&lt;=0,NOT(ISNUMBER(Y2619)),Y2619&lt;=0,X2619&gt;=1),"CHECK: price or base unavailable",IF(L2619/(Y2619*(1-X2619))-1&lt;0,"CHECK: price below local base","Ready")))))))))</f>
        <v>Pending review</v>
      </c>
      <c r="N2619" s="18">
        <v>4.34</v>
      </c>
      <c r="O2619" s="19">
        <v>0.4</v>
      </c>
      <c r="P2619" s="14">
        <v>0.5129</v>
      </c>
      <c r="Q2619" s="20" t="str">
        <f>IF(AND(ISNUMBER(L2619),ISNUMBER(Y2619),Y2619&gt;0,X2619&lt;1),ROUND(L2619/(Y2619*(1-X2619))-1,4),"")</f>
        <v/>
      </c>
      <c r="R2619" s="12">
        <v>0</v>
      </c>
      <c r="S2619" s="13">
        <f>IF(AND(ISNUMBER(E2619),E2619&gt;0,ISNUMBER(F2619)),R2619*(F2619/E2619-1)*(1-'Start Here'!$B$16),0)</f>
        <v>0</v>
      </c>
      <c r="T2619" s="17">
        <f>IF(AND(M2619="Ready",OR(I2619="Approve proposed",AND(I2619="Use my price",AND(ISNUMBER(J2619),J2619&gt;0))),ISNUMBER(L2619),E2619&gt;0),R2619*(L2619/E2619-1)*(1-'Start Here'!$B$16),0)</f>
        <v>0</v>
      </c>
      <c r="U2619" t="str" s="6">
        <v>Currently hidden; do not activate automatically</v>
      </c>
      <c r="V2619" t="str" s="21">
        <v>No</v>
      </c>
      <c r="W2619" t="str" s="21">
        <v>No</v>
      </c>
      <c r="X2619" s="22">
        <v>0</v>
      </c>
      <c r="Y2619" s="18">
        <v>3.1</v>
      </c>
      <c r="AB2619" t="str" s="6">
        <v>2026-10-01 10:41:27 UTC</v>
      </c>
      <c r="AC2619" t="str" s="6">
        <v>Local Line cache</v>
      </c>
      <c r="AD2619" s="23">
        <v>940149</v>
      </c>
      <c r="AE2619" s="23">
        <v>693996</v>
      </c>
      <c r="AF2619" t="str" s="23">
        <v>940149:693996:member</v>
      </c>
      <c r="AG2619" t="str" s="23">
        <v>No</v>
      </c>
      <c r="AH2619" t="str" s="23">
        <v>Yes</v>
      </c>
      <c r="AI2619" s="18">
        <v>0</v>
      </c>
    </row>
    <row r="2620" ht="32" customHeight="1">
      <c r="A2620" t="str" s="7">
        <v>Organically Grown Company</v>
      </c>
      <c r="B2620" t="str" s="7">
        <v>White Onion</v>
      </c>
      <c r="C2620" t="str" s="7">
        <v>2# bag</v>
      </c>
      <c r="D2620" t="str" s="7">
        <v>Guest Basket</v>
      </c>
      <c r="E2620" s="12">
        <v>4.34</v>
      </c>
      <c r="F2620" s="13">
        <v>4.69</v>
      </c>
      <c r="G2620" s="13">
        <f>IF(AND(ISNUMBER(E2620),ISNUMBER(F2620)),F2620-E2620,"")</f>
        <v>0.35</v>
      </c>
      <c r="H2620" s="14">
        <f>IF(AND(ISNUMBER(E2620),E2620&gt;0,ISNUMBER(F2620)),F2620/E2620-1,"")</f>
        <v>0.08064516129032273</v>
      </c>
      <c r="I2620" t="str" s="15">
        <v>Unreviewed</v>
      </c>
      <c r="J2620" s="16"/>
      <c r="K2620" t="str" s="15">
        <v/>
      </c>
      <c r="L2620" s="17" t="str">
        <f>IF(AC2620="Local catalog","",IF(AG2620="Yes",IF(ISNUMBER(E2620),E2620,""),IF(I2620="Keep current",IF(ISNUMBER(E2620),E2620,""),IF(AH2620&lt;&gt;"Yes","",IF(I2620="Approve proposed",F2620,IF(AND(I2620="Use my price",AND(ISNUMBER(J2620),J2620&gt;0)),J2620,""))))))</f>
        <v/>
      </c>
      <c r="M2620" t="str" s="7">
        <f>IF(AND(AG2620="Yes",OR(I2620="Approve proposed",I2620="Use my price")),"CHECK: protected price kept current",IF(OR(I2620="Unreviewed",I2620=""),"Pending review",IF(I2620="Hold","On hold",IF(I2620="Keep current",IF(ISNUMBER(E2620),"Kept current","CHECK: no confirmed current price"),IF(AH2620&lt;&gt;"Yes","CHECK: source needs review",IF(AND(I2620="Use my price",NOT(AND(ISNUMBER(J2620),J2620&gt;0))),"CHECK: enter a price above zero",IF(NOT(OR(I2620="Approve proposed",I2620="Use my price")),"CHECK: choose a listed decision",IF(OR(NOT(ISNUMBER(L2620)),L2620&lt;=0,NOT(ISNUMBER(Y2620)),Y2620&lt;=0,X2620&gt;=1),"CHECK: price or base unavailable",IF(L2620/(Y2620*(1-X2620))-1&lt;0,"CHECK: price below local base","Ready")))))))))</f>
        <v>Pending review</v>
      </c>
      <c r="N2620" s="18">
        <v>4.34</v>
      </c>
      <c r="O2620" s="19">
        <v>0.4</v>
      </c>
      <c r="P2620" s="14">
        <v>0.5129</v>
      </c>
      <c r="Q2620" s="20" t="str">
        <f>IF(AND(ISNUMBER(L2620),ISNUMBER(Y2620),Y2620&gt;0,X2620&lt;1),ROUND(L2620/(Y2620*(1-X2620))-1,4),"")</f>
        <v/>
      </c>
      <c r="R2620" s="12">
        <v>0</v>
      </c>
      <c r="S2620" s="13">
        <f>IF(AND(ISNUMBER(E2620),E2620&gt;0,ISNUMBER(F2620)),R2620*(F2620/E2620-1)*(1-'Start Here'!$B$16),0)</f>
        <v>0</v>
      </c>
      <c r="T2620" s="17">
        <f>IF(AND(M2620="Ready",OR(I2620="Approve proposed",AND(I2620="Use my price",AND(ISNUMBER(J2620),J2620&gt;0))),ISNUMBER(L2620),E2620&gt;0),R2620*(L2620/E2620-1)*(1-'Start Here'!$B$16),0)</f>
        <v>0</v>
      </c>
      <c r="U2620" t="str" s="6">
        <v>Currently hidden; do not activate automatically</v>
      </c>
      <c r="V2620" t="str" s="21">
        <v>No</v>
      </c>
      <c r="W2620" t="str" s="21">
        <v>No</v>
      </c>
      <c r="X2620" s="22">
        <v>0</v>
      </c>
      <c r="Y2620" s="18">
        <v>3.1</v>
      </c>
      <c r="AB2620" t="str" s="6">
        <v>2026-10-01 10:41:27 UTC</v>
      </c>
      <c r="AC2620" t="str" s="6">
        <v>Local Line cache</v>
      </c>
      <c r="AD2620" s="23">
        <v>940149</v>
      </c>
      <c r="AE2620" s="23">
        <v>693996</v>
      </c>
      <c r="AF2620" t="str" s="23">
        <v>940149:693996:guest</v>
      </c>
      <c r="AG2620" t="str" s="23">
        <v>No</v>
      </c>
      <c r="AH2620" t="str" s="23">
        <v>Yes</v>
      </c>
      <c r="AI2620" s="18">
        <v>0</v>
      </c>
    </row>
    <row r="2621" ht="32" customHeight="1">
      <c r="A2621" t="str" s="7">
        <v>Organically Grown Company</v>
      </c>
      <c r="B2621" t="str" s="7">
        <v>White Onion</v>
      </c>
      <c r="C2621" t="str" s="7">
        <v>2# bag</v>
      </c>
      <c r="D2621" t="str" s="7">
        <v>SNAP</v>
      </c>
      <c r="E2621" s="12">
        <v>4.34</v>
      </c>
      <c r="F2621" s="13">
        <v>4.34</v>
      </c>
      <c r="G2621" s="13">
        <f>IF(AND(ISNUMBER(E2621),ISNUMBER(F2621)),F2621-E2621,"")</f>
        <v>0</v>
      </c>
      <c r="H2621" s="14">
        <f>IF(AND(ISNUMBER(E2621),E2621&gt;0,ISNUMBER(F2621)),F2621/E2621-1,"")</f>
        <v>0</v>
      </c>
      <c r="I2621" t="str" s="15">
        <v>Keep current</v>
      </c>
      <c r="J2621" s="16"/>
      <c r="K2621" t="str" s="15">
        <v/>
      </c>
      <c r="L2621" s="17">
        <f>IF(AC2621="Local catalog","",IF(AG2621="Yes",IF(ISNUMBER(E2621),E2621,""),IF(I2621="Keep current",IF(ISNUMBER(E2621),E2621,""),IF(AH2621&lt;&gt;"Yes","",IF(I2621="Approve proposed",F2621,IF(AND(I2621="Use my price",AND(ISNUMBER(J2621),J2621&gt;0)),J2621,""))))))</f>
        <v>4.34</v>
      </c>
      <c r="M2621" t="str" s="7">
        <f>IF(AND(AG2621="Yes",OR(I2621="Approve proposed",I2621="Use my price")),"CHECK: protected price kept current",IF(OR(I2621="Unreviewed",I2621=""),"Pending review",IF(I2621="Hold","On hold",IF(I2621="Keep current",IF(ISNUMBER(E2621),"Kept current","CHECK: no confirmed current price"),IF(AH2621&lt;&gt;"Yes","CHECK: source needs review",IF(AND(I2621="Use my price",NOT(AND(ISNUMBER(J2621),J2621&gt;0))),"CHECK: enter a price above zero",IF(NOT(OR(I2621="Approve proposed",I2621="Use my price")),"CHECK: choose a listed decision",IF(OR(NOT(ISNUMBER(L2621)),L2621&lt;=0,NOT(ISNUMBER(Y2621)),Y2621&lt;=0,X2621&gt;=1),"CHECK: price or base unavailable",IF(L2621/(Y2621*(1-X2621))-1&lt;0,"CHECK: price below local base","Ready")))))))))</f>
        <v>Kept current</v>
      </c>
      <c r="N2621" s="18">
        <v>4.34</v>
      </c>
      <c r="O2621" s="19">
        <v>0.4</v>
      </c>
      <c r="P2621" s="14">
        <v>0.4</v>
      </c>
      <c r="Q2621" s="20">
        <f>IF(AND(ISNUMBER(L2621),ISNUMBER(Y2621),Y2621&gt;0,X2621&lt;1),ROUND(L2621/(Y2621*(1-X2621))-1,4),"")</f>
        <v>0.4</v>
      </c>
      <c r="R2621" s="12">
        <v>0</v>
      </c>
      <c r="S2621" s="13">
        <f>IF(AND(ISNUMBER(E2621),E2621&gt;0,ISNUMBER(F2621)),R2621*(F2621/E2621-1)*(1-'Start Here'!$B$16),0)</f>
        <v>0</v>
      </c>
      <c r="T2621" s="17">
        <f>IF(AND(M2621="Ready",OR(I2621="Approve proposed",AND(I2621="Use my price",AND(ISNUMBER(J2621),J2621&gt;0))),ISNUMBER(L2621),E2621&gt;0),R2621*(L2621/E2621-1)*(1-'Start Here'!$B$16),0)</f>
        <v>0</v>
      </c>
      <c r="U2621" t="str" s="6">
        <v>SNAP: preserve existing selling price; Currently hidden; do not activate automatically</v>
      </c>
      <c r="V2621" t="str" s="21">
        <v>No</v>
      </c>
      <c r="W2621" t="str" s="21">
        <v>No</v>
      </c>
      <c r="X2621" s="22">
        <v>0</v>
      </c>
      <c r="Y2621" s="18">
        <v>3.1</v>
      </c>
      <c r="AB2621" t="str" s="6">
        <v>2026-10-01 10:41:27 UTC</v>
      </c>
      <c r="AC2621" t="str" s="6">
        <v>Local Line cache</v>
      </c>
      <c r="AD2621" s="23">
        <v>940149</v>
      </c>
      <c r="AE2621" s="23">
        <v>693996</v>
      </c>
      <c r="AF2621" t="str" s="23">
        <v>940149:693996:snap</v>
      </c>
      <c r="AG2621" t="str" s="23">
        <v>Yes</v>
      </c>
      <c r="AH2621" t="str" s="23">
        <v>Yes</v>
      </c>
      <c r="AI2621" s="18">
        <v>0</v>
      </c>
    </row>
    <row r="2622" ht="32" customHeight="1">
      <c r="A2622" t="str" s="7">
        <v>Radiant Coffee Roasters</v>
      </c>
      <c r="B2622" t="str" s="7">
        <v>Brazil Cerrado Miniero - Dark Roast Coffee Beans</v>
      </c>
      <c r="C2622" t="str" s="7">
        <v>12 oz</v>
      </c>
      <c r="D2622" t="str" s="7">
        <v>Herd Share Members</v>
      </c>
      <c r="E2622" s="12">
        <v>16.8</v>
      </c>
      <c r="F2622" s="13">
        <v>18.14</v>
      </c>
      <c r="G2622" s="13">
        <f>IF(AND(ISNUMBER(E2622),ISNUMBER(F2622)),F2622-E2622,"")</f>
        <v>1.34</v>
      </c>
      <c r="H2622" s="14">
        <f>IF(AND(ISNUMBER(E2622),E2622&gt;0,ISNUMBER(F2622)),F2622/E2622-1,"")</f>
        <v>0.0797619047619047</v>
      </c>
      <c r="I2622" t="str" s="15">
        <v>Unreviewed</v>
      </c>
      <c r="J2622" s="16"/>
      <c r="K2622" t="str" s="15">
        <v/>
      </c>
      <c r="L2622" s="17" t="str">
        <f>IF(AC2622="Local catalog","",IF(AG2622="Yes",IF(ISNUMBER(E2622),E2622,""),IF(I2622="Keep current",IF(ISNUMBER(E2622),E2622,""),IF(AH2622&lt;&gt;"Yes","",IF(I2622="Approve proposed",F2622,IF(AND(I2622="Use my price",AND(ISNUMBER(J2622),J2622&gt;0)),J2622,""))))))</f>
        <v/>
      </c>
      <c r="M2622" t="str" s="7">
        <f>IF(AND(AG2622="Yes",OR(I2622="Approve proposed",I2622="Use my price")),"CHECK: protected price kept current",IF(OR(I2622="Unreviewed",I2622=""),"Pending review",IF(I2622="Hold","On hold",IF(I2622="Keep current",IF(ISNUMBER(E2622),"Kept current","CHECK: no confirmed current price"),IF(AH2622&lt;&gt;"Yes","CHECK: source needs review",IF(AND(I2622="Use my price",NOT(AND(ISNUMBER(J2622),J2622&gt;0))),"CHECK: enter a price above zero",IF(NOT(OR(I2622="Approve proposed",I2622="Use my price")),"CHECK: choose a listed decision",IF(OR(NOT(ISNUMBER(L2622)),L2622&lt;=0,NOT(ISNUMBER(Y2622)),Y2622&lt;=0,X2622&gt;=1),"CHECK: price or base unavailable",IF(L2622/(Y2622*(1-X2622))-1&lt;0,"CHECK: price below local base","Ready")))))))))</f>
        <v>Pending review</v>
      </c>
      <c r="N2622" s="18">
        <v>16.8</v>
      </c>
      <c r="O2622" s="19">
        <v>0.4</v>
      </c>
      <c r="P2622" s="14">
        <v>0.5117</v>
      </c>
      <c r="Q2622" s="20" t="str">
        <f>IF(AND(ISNUMBER(L2622),ISNUMBER(Y2622),Y2622&gt;0,X2622&lt;1),ROUND(L2622/(Y2622*(1-X2622))-1,4),"")</f>
        <v/>
      </c>
      <c r="R2622" s="12">
        <v>655.1999999999999</v>
      </c>
      <c r="S2622" s="13">
        <f>IF(AND(ISNUMBER(E2622),E2622&gt;0,ISNUMBER(F2622)),R2622*(F2622/E2622-1)*(1-'Start Here'!$B$16),0)</f>
        <v>50.69219999999996</v>
      </c>
      <c r="T2622" s="17">
        <f>IF(AND(M2622="Ready",OR(I2622="Approve proposed",AND(I2622="Use my price",AND(ISNUMBER(J2622),J2622&gt;0))),ISNUMBER(L2622),E2622&gt;0),R2622*(L2622/E2622-1)*(1-'Start Here'!$B$16),0)</f>
        <v>0</v>
      </c>
      <c r="U2622" t="str" s="6">
        <v>Currently hidden; do not activate automatically</v>
      </c>
      <c r="V2622" t="str" s="21">
        <v>No</v>
      </c>
      <c r="W2622" t="str" s="21">
        <v>No</v>
      </c>
      <c r="X2622" s="22">
        <v>0</v>
      </c>
      <c r="Y2622" s="18">
        <v>12</v>
      </c>
      <c r="AB2622" t="str" s="6">
        <v>2026-09-07 10:42:10 UTC</v>
      </c>
      <c r="AC2622" t="str" s="6">
        <v>Local Line cache</v>
      </c>
      <c r="AD2622" s="23">
        <v>806124</v>
      </c>
      <c r="AE2622" s="23">
        <v>527189</v>
      </c>
      <c r="AF2622" t="str" s="23">
        <v>806124:527189:herdShare</v>
      </c>
      <c r="AG2622" t="str" s="23">
        <v>No</v>
      </c>
      <c r="AH2622" t="str" s="23">
        <v>Yes</v>
      </c>
      <c r="AI2622" s="18">
        <v>468</v>
      </c>
    </row>
    <row r="2623" ht="32" customHeight="1">
      <c r="A2623" t="str" s="7">
        <v>Radiant Coffee Roasters</v>
      </c>
      <c r="B2623" t="str" s="7">
        <v>Brazil Cerrado Miniero - Dark Roast Coffee Beans</v>
      </c>
      <c r="C2623" t="str" s="7">
        <v>12 oz</v>
      </c>
      <c r="D2623" t="str" s="7">
        <v>CSA Members</v>
      </c>
      <c r="E2623" s="12">
        <v>16.8</v>
      </c>
      <c r="F2623" s="13">
        <v>18.14</v>
      </c>
      <c r="G2623" s="13">
        <f>IF(AND(ISNUMBER(E2623),ISNUMBER(F2623)),F2623-E2623,"")</f>
        <v>1.34</v>
      </c>
      <c r="H2623" s="14">
        <f>IF(AND(ISNUMBER(E2623),E2623&gt;0,ISNUMBER(F2623)),F2623/E2623-1,"")</f>
        <v>0.0797619047619047</v>
      </c>
      <c r="I2623" t="str" s="15">
        <v>Unreviewed</v>
      </c>
      <c r="J2623" s="16"/>
      <c r="K2623" t="str" s="15">
        <v/>
      </c>
      <c r="L2623" s="17" t="str">
        <f>IF(AC2623="Local catalog","",IF(AG2623="Yes",IF(ISNUMBER(E2623),E2623,""),IF(I2623="Keep current",IF(ISNUMBER(E2623),E2623,""),IF(AH2623&lt;&gt;"Yes","",IF(I2623="Approve proposed",F2623,IF(AND(I2623="Use my price",AND(ISNUMBER(J2623),J2623&gt;0)),J2623,""))))))</f>
        <v/>
      </c>
      <c r="M2623" t="str" s="7">
        <f>IF(AND(AG2623="Yes",OR(I2623="Approve proposed",I2623="Use my price")),"CHECK: protected price kept current",IF(OR(I2623="Unreviewed",I2623=""),"Pending review",IF(I2623="Hold","On hold",IF(I2623="Keep current",IF(ISNUMBER(E2623),"Kept current","CHECK: no confirmed current price"),IF(AH2623&lt;&gt;"Yes","CHECK: source needs review",IF(AND(I2623="Use my price",NOT(AND(ISNUMBER(J2623),J2623&gt;0))),"CHECK: enter a price above zero",IF(NOT(OR(I2623="Approve proposed",I2623="Use my price")),"CHECK: choose a listed decision",IF(OR(NOT(ISNUMBER(L2623)),L2623&lt;=0,NOT(ISNUMBER(Y2623)),Y2623&lt;=0,X2623&gt;=1),"CHECK: price or base unavailable",IF(L2623/(Y2623*(1-X2623))-1&lt;0,"CHECK: price below local base","Ready")))))))))</f>
        <v>Pending review</v>
      </c>
      <c r="N2623" s="18">
        <v>16.8</v>
      </c>
      <c r="O2623" s="19">
        <v>0.4</v>
      </c>
      <c r="P2623" s="14">
        <v>0.5117</v>
      </c>
      <c r="Q2623" s="20" t="str">
        <f>IF(AND(ISNUMBER(L2623),ISNUMBER(Y2623),Y2623&gt;0,X2623&lt;1),ROUND(L2623/(Y2623*(1-X2623))-1,4),"")</f>
        <v/>
      </c>
      <c r="R2623" s="12">
        <v>16.8</v>
      </c>
      <c r="S2623" s="13">
        <f>IF(AND(ISNUMBER(E2623),E2623&gt;0,ISNUMBER(F2623)),R2623*(F2623/E2623-1)*(1-'Start Here'!$B$16),0)</f>
        <v>1.299799999999999</v>
      </c>
      <c r="T2623" s="17">
        <f>IF(AND(M2623="Ready",OR(I2623="Approve proposed",AND(I2623="Use my price",AND(ISNUMBER(J2623),J2623&gt;0))),ISNUMBER(L2623),E2623&gt;0),R2623*(L2623/E2623-1)*(1-'Start Here'!$B$16),0)</f>
        <v>0</v>
      </c>
      <c r="U2623" t="str" s="6">
        <v>Currently hidden; do not activate automatically</v>
      </c>
      <c r="V2623" t="str" s="21">
        <v>No</v>
      </c>
      <c r="W2623" t="str" s="21">
        <v>No</v>
      </c>
      <c r="X2623" s="22">
        <v>0</v>
      </c>
      <c r="Y2623" s="18">
        <v>12</v>
      </c>
      <c r="AB2623" t="str" s="6">
        <v>2026-09-07 10:42:10 UTC</v>
      </c>
      <c r="AC2623" t="str" s="6">
        <v>Local Line cache</v>
      </c>
      <c r="AD2623" s="23">
        <v>806124</v>
      </c>
      <c r="AE2623" s="23">
        <v>527189</v>
      </c>
      <c r="AF2623" t="str" s="23">
        <v>806124:527189:member</v>
      </c>
      <c r="AG2623" t="str" s="23">
        <v>No</v>
      </c>
      <c r="AH2623" t="str" s="23">
        <v>Yes</v>
      </c>
      <c r="AI2623" s="18">
        <v>12</v>
      </c>
    </row>
    <row r="2624" ht="32" customHeight="1">
      <c r="A2624" t="str" s="7">
        <v>Radiant Coffee Roasters</v>
      </c>
      <c r="B2624" t="str" s="7">
        <v>Brazil Cerrado Miniero - Dark Roast Coffee Beans</v>
      </c>
      <c r="C2624" t="str" s="7">
        <v>12 oz</v>
      </c>
      <c r="D2624" t="str" s="7">
        <v>Guest Basket</v>
      </c>
      <c r="E2624" s="12">
        <v>16.8</v>
      </c>
      <c r="F2624" s="13">
        <v>18.14</v>
      </c>
      <c r="G2624" s="13">
        <f>IF(AND(ISNUMBER(E2624),ISNUMBER(F2624)),F2624-E2624,"")</f>
        <v>1.34</v>
      </c>
      <c r="H2624" s="14">
        <f>IF(AND(ISNUMBER(E2624),E2624&gt;0,ISNUMBER(F2624)),F2624/E2624-1,"")</f>
        <v>0.0797619047619047</v>
      </c>
      <c r="I2624" t="str" s="15">
        <v>Unreviewed</v>
      </c>
      <c r="J2624" s="16"/>
      <c r="K2624" t="str" s="15">
        <v/>
      </c>
      <c r="L2624" s="17" t="str">
        <f>IF(AC2624="Local catalog","",IF(AG2624="Yes",IF(ISNUMBER(E2624),E2624,""),IF(I2624="Keep current",IF(ISNUMBER(E2624),E2624,""),IF(AH2624&lt;&gt;"Yes","",IF(I2624="Approve proposed",F2624,IF(AND(I2624="Use my price",AND(ISNUMBER(J2624),J2624&gt;0)),J2624,""))))))</f>
        <v/>
      </c>
      <c r="M2624" t="str" s="7">
        <f>IF(AND(AG2624="Yes",OR(I2624="Approve proposed",I2624="Use my price")),"CHECK: protected price kept current",IF(OR(I2624="Unreviewed",I2624=""),"Pending review",IF(I2624="Hold","On hold",IF(I2624="Keep current",IF(ISNUMBER(E2624),"Kept current","CHECK: no confirmed current price"),IF(AH2624&lt;&gt;"Yes","CHECK: source needs review",IF(AND(I2624="Use my price",NOT(AND(ISNUMBER(J2624),J2624&gt;0))),"CHECK: enter a price above zero",IF(NOT(OR(I2624="Approve proposed",I2624="Use my price")),"CHECK: choose a listed decision",IF(OR(NOT(ISNUMBER(L2624)),L2624&lt;=0,NOT(ISNUMBER(Y2624)),Y2624&lt;=0,X2624&gt;=1),"CHECK: price or base unavailable",IF(L2624/(Y2624*(1-X2624))-1&lt;0,"CHECK: price below local base","Ready")))))))))</f>
        <v>Pending review</v>
      </c>
      <c r="N2624" s="18">
        <v>16.8</v>
      </c>
      <c r="O2624" s="19">
        <v>0.4</v>
      </c>
      <c r="P2624" s="14">
        <v>0.5117</v>
      </c>
      <c r="Q2624" s="20" t="str">
        <f>IF(AND(ISNUMBER(L2624),ISNUMBER(Y2624),Y2624&gt;0,X2624&lt;1),ROUND(L2624/(Y2624*(1-X2624))-1,4),"")</f>
        <v/>
      </c>
      <c r="R2624" s="12">
        <v>37.2</v>
      </c>
      <c r="S2624" s="13">
        <f>IF(AND(ISNUMBER(E2624),E2624&gt;0,ISNUMBER(F2624)),R2624*(F2624/E2624-1)*(1-'Start Here'!$B$16),0)</f>
        <v>2.8781285714285696</v>
      </c>
      <c r="T2624" s="17">
        <f>IF(AND(M2624="Ready",OR(I2624="Approve proposed",AND(I2624="Use my price",AND(ISNUMBER(J2624),J2624&gt;0))),ISNUMBER(L2624),E2624&gt;0),R2624*(L2624/E2624-1)*(1-'Start Here'!$B$16),0)</f>
        <v>0</v>
      </c>
      <c r="U2624" t="str" s="6">
        <v>Currently hidden; do not activate automatically</v>
      </c>
      <c r="V2624" t="str" s="21">
        <v>No</v>
      </c>
      <c r="W2624" t="str" s="21">
        <v>No</v>
      </c>
      <c r="X2624" s="22">
        <v>0</v>
      </c>
      <c r="Y2624" s="18">
        <v>12</v>
      </c>
      <c r="AB2624" t="str" s="6">
        <v>2026-09-07 10:42:10 UTC</v>
      </c>
      <c r="AC2624" t="str" s="6">
        <v>Local Line cache</v>
      </c>
      <c r="AD2624" s="23">
        <v>806124</v>
      </c>
      <c r="AE2624" s="23">
        <v>527189</v>
      </c>
      <c r="AF2624" t="str" s="23">
        <v>806124:527189:guest</v>
      </c>
      <c r="AG2624" t="str" s="23">
        <v>No</v>
      </c>
      <c r="AH2624" t="str" s="23">
        <v>Yes</v>
      </c>
      <c r="AI2624" s="18">
        <v>24</v>
      </c>
    </row>
    <row r="2625" ht="32" customHeight="1">
      <c r="A2625" t="str" s="7">
        <v>Radiant Coffee Roasters</v>
      </c>
      <c r="B2625" t="str" s="7">
        <v>Brazil Cerrado Miniero - Dark Roast Coffee Beans</v>
      </c>
      <c r="C2625" t="str" s="7">
        <v>12 oz</v>
      </c>
      <c r="D2625" t="str" s="7">
        <v>SNAP</v>
      </c>
      <c r="E2625" s="12">
        <v>16.8</v>
      </c>
      <c r="F2625" s="13">
        <v>16.8</v>
      </c>
      <c r="G2625" s="13">
        <f>IF(AND(ISNUMBER(E2625),ISNUMBER(F2625)),F2625-E2625,"")</f>
        <v>0</v>
      </c>
      <c r="H2625" s="14">
        <f>IF(AND(ISNUMBER(E2625),E2625&gt;0,ISNUMBER(F2625)),F2625/E2625-1,"")</f>
        <v>0</v>
      </c>
      <c r="I2625" t="str" s="15">
        <v>Keep current</v>
      </c>
      <c r="J2625" s="16"/>
      <c r="K2625" t="str" s="15">
        <v/>
      </c>
      <c r="L2625" s="17">
        <f>IF(AC2625="Local catalog","",IF(AG2625="Yes",IF(ISNUMBER(E2625),E2625,""),IF(I2625="Keep current",IF(ISNUMBER(E2625),E2625,""),IF(AH2625&lt;&gt;"Yes","",IF(I2625="Approve proposed",F2625,IF(AND(I2625="Use my price",AND(ISNUMBER(J2625),J2625&gt;0)),J2625,""))))))</f>
        <v>16.8</v>
      </c>
      <c r="M2625" t="str" s="7">
        <f>IF(AND(AG2625="Yes",OR(I2625="Approve proposed",I2625="Use my price")),"CHECK: protected price kept current",IF(OR(I2625="Unreviewed",I2625=""),"Pending review",IF(I2625="Hold","On hold",IF(I2625="Keep current",IF(ISNUMBER(E2625),"Kept current","CHECK: no confirmed current price"),IF(AH2625&lt;&gt;"Yes","CHECK: source needs review",IF(AND(I2625="Use my price",NOT(AND(ISNUMBER(J2625),J2625&gt;0))),"CHECK: enter a price above zero",IF(NOT(OR(I2625="Approve proposed",I2625="Use my price")),"CHECK: choose a listed decision",IF(OR(NOT(ISNUMBER(L2625)),L2625&lt;=0,NOT(ISNUMBER(Y2625)),Y2625&lt;=0,X2625&gt;=1),"CHECK: price or base unavailable",IF(L2625/(Y2625*(1-X2625))-1&lt;0,"CHECK: price below local base","Ready")))))))))</f>
        <v>Kept current</v>
      </c>
      <c r="N2625" s="18">
        <v>16.8</v>
      </c>
      <c r="O2625" s="19">
        <v>0.4</v>
      </c>
      <c r="P2625" s="14">
        <v>0.4</v>
      </c>
      <c r="Q2625" s="20">
        <f>IF(AND(ISNUMBER(L2625),ISNUMBER(Y2625),Y2625&gt;0,X2625&lt;1),ROUND(L2625/(Y2625*(1-X2625))-1,4),"")</f>
        <v>0.4</v>
      </c>
      <c r="R2625" s="12">
        <v>0</v>
      </c>
      <c r="S2625" s="13">
        <f>IF(AND(ISNUMBER(E2625),E2625&gt;0,ISNUMBER(F2625)),R2625*(F2625/E2625-1)*(1-'Start Here'!$B$16),0)</f>
        <v>0</v>
      </c>
      <c r="T2625" s="17">
        <f>IF(AND(M2625="Ready",OR(I2625="Approve proposed",AND(I2625="Use my price",AND(ISNUMBER(J2625),J2625&gt;0))),ISNUMBER(L2625),E2625&gt;0),R2625*(L2625/E2625-1)*(1-'Start Here'!$B$16),0)</f>
        <v>0</v>
      </c>
      <c r="U2625" t="str" s="6">
        <v>SNAP: preserve existing selling price; Currently hidden; do not activate automatically</v>
      </c>
      <c r="V2625" t="str" s="21">
        <v>No</v>
      </c>
      <c r="W2625" t="str" s="21">
        <v>No</v>
      </c>
      <c r="X2625" s="22">
        <v>0</v>
      </c>
      <c r="Y2625" s="18">
        <v>12</v>
      </c>
      <c r="AB2625" t="str" s="6">
        <v>2026-09-07 10:42:10 UTC</v>
      </c>
      <c r="AC2625" t="str" s="6">
        <v>Local Line cache</v>
      </c>
      <c r="AD2625" s="23">
        <v>806124</v>
      </c>
      <c r="AE2625" s="23">
        <v>527189</v>
      </c>
      <c r="AF2625" t="str" s="23">
        <v>806124:527189:snap</v>
      </c>
      <c r="AG2625" t="str" s="23">
        <v>Yes</v>
      </c>
      <c r="AH2625" t="str" s="23">
        <v>Yes</v>
      </c>
      <c r="AI2625" s="18">
        <v>0</v>
      </c>
    </row>
    <row r="2626" ht="32" customHeight="1">
      <c r="A2626" t="str" s="7">
        <v>Radiant Coffee Roasters</v>
      </c>
      <c r="B2626" t="str" s="7">
        <v>Brazil Cerrado Miniero - Dark Roast Ground Coffee</v>
      </c>
      <c r="C2626" t="str" s="7">
        <v>12 oz</v>
      </c>
      <c r="D2626" t="str" s="7">
        <v>Herd Share Members</v>
      </c>
      <c r="E2626" s="12">
        <v>16.8</v>
      </c>
      <c r="F2626" s="13">
        <v>18.14</v>
      </c>
      <c r="G2626" s="13">
        <f>IF(AND(ISNUMBER(E2626),ISNUMBER(F2626)),F2626-E2626,"")</f>
        <v>1.34</v>
      </c>
      <c r="H2626" s="14">
        <f>IF(AND(ISNUMBER(E2626),E2626&gt;0,ISNUMBER(F2626)),F2626/E2626-1,"")</f>
        <v>0.0797619047619047</v>
      </c>
      <c r="I2626" t="str" s="15">
        <v>Unreviewed</v>
      </c>
      <c r="J2626" s="16"/>
      <c r="K2626" t="str" s="15">
        <v/>
      </c>
      <c r="L2626" s="17" t="str">
        <f>IF(AC2626="Local catalog","",IF(AG2626="Yes",IF(ISNUMBER(E2626),E2626,""),IF(I2626="Keep current",IF(ISNUMBER(E2626),E2626,""),IF(AH2626&lt;&gt;"Yes","",IF(I2626="Approve proposed",F2626,IF(AND(I2626="Use my price",AND(ISNUMBER(J2626),J2626&gt;0)),J2626,""))))))</f>
        <v/>
      </c>
      <c r="M2626" t="str" s="7">
        <f>IF(AND(AG2626="Yes",OR(I2626="Approve proposed",I2626="Use my price")),"CHECK: protected price kept current",IF(OR(I2626="Unreviewed",I2626=""),"Pending review",IF(I2626="Hold","On hold",IF(I2626="Keep current",IF(ISNUMBER(E2626),"Kept current","CHECK: no confirmed current price"),IF(AH2626&lt;&gt;"Yes","CHECK: source needs review",IF(AND(I2626="Use my price",NOT(AND(ISNUMBER(J2626),J2626&gt;0))),"CHECK: enter a price above zero",IF(NOT(OR(I2626="Approve proposed",I2626="Use my price")),"CHECK: choose a listed decision",IF(OR(NOT(ISNUMBER(L2626)),L2626&lt;=0,NOT(ISNUMBER(Y2626)),Y2626&lt;=0,X2626&gt;=1),"CHECK: price or base unavailable",IF(L2626/(Y2626*(1-X2626))-1&lt;0,"CHECK: price below local base","Ready")))))))))</f>
        <v>Pending review</v>
      </c>
      <c r="N2626" s="18">
        <v>16.8</v>
      </c>
      <c r="O2626" s="19">
        <v>0.4</v>
      </c>
      <c r="P2626" s="14">
        <v>0.5117</v>
      </c>
      <c r="Q2626" s="20" t="str">
        <f>IF(AND(ISNUMBER(L2626),ISNUMBER(Y2626),Y2626&gt;0,X2626&lt;1),ROUND(L2626/(Y2626*(1-X2626))-1,4),"")</f>
        <v/>
      </c>
      <c r="R2626" s="12">
        <v>201.6</v>
      </c>
      <c r="S2626" s="13">
        <f>IF(AND(ISNUMBER(E2626),E2626&gt;0,ISNUMBER(F2626)),R2626*(F2626/E2626-1)*(1-'Start Here'!$B$16),0)</f>
        <v>15.597599999999987</v>
      </c>
      <c r="T2626" s="17">
        <f>IF(AND(M2626="Ready",OR(I2626="Approve proposed",AND(I2626="Use my price",AND(ISNUMBER(J2626),J2626&gt;0))),ISNUMBER(L2626),E2626&gt;0),R2626*(L2626/E2626-1)*(1-'Start Here'!$B$16),0)</f>
        <v>0</v>
      </c>
      <c r="U2626" t="str" s="6">
        <v>Currently hidden; do not activate automatically</v>
      </c>
      <c r="V2626" t="str" s="21">
        <v>No</v>
      </c>
      <c r="W2626" t="str" s="21">
        <v>No</v>
      </c>
      <c r="X2626" s="22">
        <v>0</v>
      </c>
      <c r="Y2626" s="18">
        <v>12</v>
      </c>
      <c r="AB2626" t="str" s="6">
        <v>2026-09-07 10:42:10 UTC</v>
      </c>
      <c r="AC2626" t="str" s="6">
        <v>Local Line cache</v>
      </c>
      <c r="AD2626" s="23">
        <v>919071</v>
      </c>
      <c r="AE2626" s="23">
        <v>664925</v>
      </c>
      <c r="AF2626" t="str" s="23">
        <v>919071:664925:herdShare</v>
      </c>
      <c r="AG2626" t="str" s="23">
        <v>No</v>
      </c>
      <c r="AH2626" t="str" s="23">
        <v>Yes</v>
      </c>
      <c r="AI2626" s="18">
        <v>144</v>
      </c>
    </row>
    <row r="2627" ht="32" customHeight="1">
      <c r="A2627" t="str" s="7">
        <v>Radiant Coffee Roasters</v>
      </c>
      <c r="B2627" t="str" s="7">
        <v>Brazil Cerrado Miniero - Dark Roast Ground Coffee</v>
      </c>
      <c r="C2627" t="str" s="7">
        <v>12 oz</v>
      </c>
      <c r="D2627" t="str" s="7">
        <v>CSA Members</v>
      </c>
      <c r="E2627" s="12">
        <v>16.8</v>
      </c>
      <c r="F2627" s="13">
        <v>18.14</v>
      </c>
      <c r="G2627" s="13">
        <f>IF(AND(ISNUMBER(E2627),ISNUMBER(F2627)),F2627-E2627,"")</f>
        <v>1.34</v>
      </c>
      <c r="H2627" s="14">
        <f>IF(AND(ISNUMBER(E2627),E2627&gt;0,ISNUMBER(F2627)),F2627/E2627-1,"")</f>
        <v>0.0797619047619047</v>
      </c>
      <c r="I2627" t="str" s="15">
        <v>Unreviewed</v>
      </c>
      <c r="J2627" s="16"/>
      <c r="K2627" t="str" s="15">
        <v/>
      </c>
      <c r="L2627" s="17" t="str">
        <f>IF(AC2627="Local catalog","",IF(AG2627="Yes",IF(ISNUMBER(E2627),E2627,""),IF(I2627="Keep current",IF(ISNUMBER(E2627),E2627,""),IF(AH2627&lt;&gt;"Yes","",IF(I2627="Approve proposed",F2627,IF(AND(I2627="Use my price",AND(ISNUMBER(J2627),J2627&gt;0)),J2627,""))))))</f>
        <v/>
      </c>
      <c r="M2627" t="str" s="7">
        <f>IF(AND(AG2627="Yes",OR(I2627="Approve proposed",I2627="Use my price")),"CHECK: protected price kept current",IF(OR(I2627="Unreviewed",I2627=""),"Pending review",IF(I2627="Hold","On hold",IF(I2627="Keep current",IF(ISNUMBER(E2627),"Kept current","CHECK: no confirmed current price"),IF(AH2627&lt;&gt;"Yes","CHECK: source needs review",IF(AND(I2627="Use my price",NOT(AND(ISNUMBER(J2627),J2627&gt;0))),"CHECK: enter a price above zero",IF(NOT(OR(I2627="Approve proposed",I2627="Use my price")),"CHECK: choose a listed decision",IF(OR(NOT(ISNUMBER(L2627)),L2627&lt;=0,NOT(ISNUMBER(Y2627)),Y2627&lt;=0,X2627&gt;=1),"CHECK: price or base unavailable",IF(L2627/(Y2627*(1-X2627))-1&lt;0,"CHECK: price below local base","Ready")))))))))</f>
        <v>Pending review</v>
      </c>
      <c r="N2627" s="18">
        <v>16.8</v>
      </c>
      <c r="O2627" s="19">
        <v>0.4</v>
      </c>
      <c r="P2627" s="14">
        <v>0.5117</v>
      </c>
      <c r="Q2627" s="20" t="str">
        <f>IF(AND(ISNUMBER(L2627),ISNUMBER(Y2627),Y2627&gt;0,X2627&lt;1),ROUND(L2627/(Y2627*(1-X2627))-1,4),"")</f>
        <v/>
      </c>
      <c r="R2627" s="12">
        <v>16.8</v>
      </c>
      <c r="S2627" s="13">
        <f>IF(AND(ISNUMBER(E2627),E2627&gt;0,ISNUMBER(F2627)),R2627*(F2627/E2627-1)*(1-'Start Here'!$B$16),0)</f>
        <v>1.299799999999999</v>
      </c>
      <c r="T2627" s="17">
        <f>IF(AND(M2627="Ready",OR(I2627="Approve proposed",AND(I2627="Use my price",AND(ISNUMBER(J2627),J2627&gt;0))),ISNUMBER(L2627),E2627&gt;0),R2627*(L2627/E2627-1)*(1-'Start Here'!$B$16),0)</f>
        <v>0</v>
      </c>
      <c r="U2627" t="str" s="6">
        <v>Currently hidden; do not activate automatically</v>
      </c>
      <c r="V2627" t="str" s="21">
        <v>No</v>
      </c>
      <c r="W2627" t="str" s="21">
        <v>No</v>
      </c>
      <c r="X2627" s="22">
        <v>0</v>
      </c>
      <c r="Y2627" s="18">
        <v>12</v>
      </c>
      <c r="AB2627" t="str" s="6">
        <v>2026-09-07 10:42:10 UTC</v>
      </c>
      <c r="AC2627" t="str" s="6">
        <v>Local Line cache</v>
      </c>
      <c r="AD2627" s="23">
        <v>919071</v>
      </c>
      <c r="AE2627" s="23">
        <v>664925</v>
      </c>
      <c r="AF2627" t="str" s="23">
        <v>919071:664925:member</v>
      </c>
      <c r="AG2627" t="str" s="23">
        <v>No</v>
      </c>
      <c r="AH2627" t="str" s="23">
        <v>Yes</v>
      </c>
      <c r="AI2627" s="18">
        <v>12</v>
      </c>
    </row>
    <row r="2628" ht="32" customHeight="1">
      <c r="A2628" t="str" s="7">
        <v>Radiant Coffee Roasters</v>
      </c>
      <c r="B2628" t="str" s="7">
        <v>Brazil Cerrado Miniero - Dark Roast Ground Coffee</v>
      </c>
      <c r="C2628" t="str" s="7">
        <v>12 oz</v>
      </c>
      <c r="D2628" t="str" s="7">
        <v>Guest Basket</v>
      </c>
      <c r="E2628" s="12">
        <v>16.8</v>
      </c>
      <c r="F2628" s="13">
        <v>18.14</v>
      </c>
      <c r="G2628" s="13">
        <f>IF(AND(ISNUMBER(E2628),ISNUMBER(F2628)),F2628-E2628,"")</f>
        <v>1.34</v>
      </c>
      <c r="H2628" s="14">
        <f>IF(AND(ISNUMBER(E2628),E2628&gt;0,ISNUMBER(F2628)),F2628/E2628-1,"")</f>
        <v>0.0797619047619047</v>
      </c>
      <c r="I2628" t="str" s="15">
        <v>Unreviewed</v>
      </c>
      <c r="J2628" s="16"/>
      <c r="K2628" t="str" s="15">
        <v/>
      </c>
      <c r="L2628" s="17" t="str">
        <f>IF(AC2628="Local catalog","",IF(AG2628="Yes",IF(ISNUMBER(E2628),E2628,""),IF(I2628="Keep current",IF(ISNUMBER(E2628),E2628,""),IF(AH2628&lt;&gt;"Yes","",IF(I2628="Approve proposed",F2628,IF(AND(I2628="Use my price",AND(ISNUMBER(J2628),J2628&gt;0)),J2628,""))))))</f>
        <v/>
      </c>
      <c r="M2628" t="str" s="7">
        <f>IF(AND(AG2628="Yes",OR(I2628="Approve proposed",I2628="Use my price")),"CHECK: protected price kept current",IF(OR(I2628="Unreviewed",I2628=""),"Pending review",IF(I2628="Hold","On hold",IF(I2628="Keep current",IF(ISNUMBER(E2628),"Kept current","CHECK: no confirmed current price"),IF(AH2628&lt;&gt;"Yes","CHECK: source needs review",IF(AND(I2628="Use my price",NOT(AND(ISNUMBER(J2628),J2628&gt;0))),"CHECK: enter a price above zero",IF(NOT(OR(I2628="Approve proposed",I2628="Use my price")),"CHECK: choose a listed decision",IF(OR(NOT(ISNUMBER(L2628)),L2628&lt;=0,NOT(ISNUMBER(Y2628)),Y2628&lt;=0,X2628&gt;=1),"CHECK: price or base unavailable",IF(L2628/(Y2628*(1-X2628))-1&lt;0,"CHECK: price below local base","Ready")))))))))</f>
        <v>Pending review</v>
      </c>
      <c r="N2628" s="18">
        <v>16.8</v>
      </c>
      <c r="O2628" s="19">
        <v>0.4</v>
      </c>
      <c r="P2628" s="14">
        <v>0.5117</v>
      </c>
      <c r="Q2628" s="20" t="str">
        <f>IF(AND(ISNUMBER(L2628),ISNUMBER(Y2628),Y2628&gt;0,X2628&lt;1),ROUND(L2628/(Y2628*(1-X2628))-1,4),"")</f>
        <v/>
      </c>
      <c r="R2628" s="12">
        <v>37.2</v>
      </c>
      <c r="S2628" s="13">
        <f>IF(AND(ISNUMBER(E2628),E2628&gt;0,ISNUMBER(F2628)),R2628*(F2628/E2628-1)*(1-'Start Here'!$B$16),0)</f>
        <v>2.8781285714285696</v>
      </c>
      <c r="T2628" s="17">
        <f>IF(AND(M2628="Ready",OR(I2628="Approve proposed",AND(I2628="Use my price",AND(ISNUMBER(J2628),J2628&gt;0))),ISNUMBER(L2628),E2628&gt;0),R2628*(L2628/E2628-1)*(1-'Start Here'!$B$16),0)</f>
        <v>0</v>
      </c>
      <c r="U2628" t="str" s="6">
        <v>Currently hidden; do not activate automatically</v>
      </c>
      <c r="V2628" t="str" s="21">
        <v>No</v>
      </c>
      <c r="W2628" t="str" s="21">
        <v>No</v>
      </c>
      <c r="X2628" s="22">
        <v>0</v>
      </c>
      <c r="Y2628" s="18">
        <v>12</v>
      </c>
      <c r="AB2628" t="str" s="6">
        <v>2026-09-07 10:42:10 UTC</v>
      </c>
      <c r="AC2628" t="str" s="6">
        <v>Local Line cache</v>
      </c>
      <c r="AD2628" s="23">
        <v>919071</v>
      </c>
      <c r="AE2628" s="23">
        <v>664925</v>
      </c>
      <c r="AF2628" t="str" s="23">
        <v>919071:664925:guest</v>
      </c>
      <c r="AG2628" t="str" s="23">
        <v>No</v>
      </c>
      <c r="AH2628" t="str" s="23">
        <v>Yes</v>
      </c>
      <c r="AI2628" s="18">
        <v>24</v>
      </c>
    </row>
    <row r="2629" ht="32" customHeight="1">
      <c r="A2629" t="str" s="7">
        <v>Radiant Coffee Roasters</v>
      </c>
      <c r="B2629" t="str" s="7">
        <v>Brazil Cerrado Miniero - Dark Roast Ground Coffee</v>
      </c>
      <c r="C2629" t="str" s="7">
        <v>12 oz</v>
      </c>
      <c r="D2629" t="str" s="7">
        <v>SNAP</v>
      </c>
      <c r="E2629" s="12">
        <v>16.8</v>
      </c>
      <c r="F2629" s="13">
        <v>16.8</v>
      </c>
      <c r="G2629" s="13">
        <f>IF(AND(ISNUMBER(E2629),ISNUMBER(F2629)),F2629-E2629,"")</f>
        <v>0</v>
      </c>
      <c r="H2629" s="14">
        <f>IF(AND(ISNUMBER(E2629),E2629&gt;0,ISNUMBER(F2629)),F2629/E2629-1,"")</f>
        <v>0</v>
      </c>
      <c r="I2629" t="str" s="15">
        <v>Keep current</v>
      </c>
      <c r="J2629" s="16"/>
      <c r="K2629" t="str" s="15">
        <v/>
      </c>
      <c r="L2629" s="17">
        <f>IF(AC2629="Local catalog","",IF(AG2629="Yes",IF(ISNUMBER(E2629),E2629,""),IF(I2629="Keep current",IF(ISNUMBER(E2629),E2629,""),IF(AH2629&lt;&gt;"Yes","",IF(I2629="Approve proposed",F2629,IF(AND(I2629="Use my price",AND(ISNUMBER(J2629),J2629&gt;0)),J2629,""))))))</f>
        <v>16.8</v>
      </c>
      <c r="M2629" t="str" s="7">
        <f>IF(AND(AG2629="Yes",OR(I2629="Approve proposed",I2629="Use my price")),"CHECK: protected price kept current",IF(OR(I2629="Unreviewed",I2629=""),"Pending review",IF(I2629="Hold","On hold",IF(I2629="Keep current",IF(ISNUMBER(E2629),"Kept current","CHECK: no confirmed current price"),IF(AH2629&lt;&gt;"Yes","CHECK: source needs review",IF(AND(I2629="Use my price",NOT(AND(ISNUMBER(J2629),J2629&gt;0))),"CHECK: enter a price above zero",IF(NOT(OR(I2629="Approve proposed",I2629="Use my price")),"CHECK: choose a listed decision",IF(OR(NOT(ISNUMBER(L2629)),L2629&lt;=0,NOT(ISNUMBER(Y2629)),Y2629&lt;=0,X2629&gt;=1),"CHECK: price or base unavailable",IF(L2629/(Y2629*(1-X2629))-1&lt;0,"CHECK: price below local base","Ready")))))))))</f>
        <v>Kept current</v>
      </c>
      <c r="N2629" s="18">
        <v>16.8</v>
      </c>
      <c r="O2629" s="19">
        <v>0.4</v>
      </c>
      <c r="P2629" s="14">
        <v>0.4</v>
      </c>
      <c r="Q2629" s="20">
        <f>IF(AND(ISNUMBER(L2629),ISNUMBER(Y2629),Y2629&gt;0,X2629&lt;1),ROUND(L2629/(Y2629*(1-X2629))-1,4),"")</f>
        <v>0.4</v>
      </c>
      <c r="R2629" s="12">
        <v>0</v>
      </c>
      <c r="S2629" s="13">
        <f>IF(AND(ISNUMBER(E2629),E2629&gt;0,ISNUMBER(F2629)),R2629*(F2629/E2629-1)*(1-'Start Here'!$B$16),0)</f>
        <v>0</v>
      </c>
      <c r="T2629" s="17">
        <f>IF(AND(M2629="Ready",OR(I2629="Approve proposed",AND(I2629="Use my price",AND(ISNUMBER(J2629),J2629&gt;0))),ISNUMBER(L2629),E2629&gt;0),R2629*(L2629/E2629-1)*(1-'Start Here'!$B$16),0)</f>
        <v>0</v>
      </c>
      <c r="U2629" t="str" s="6">
        <v>SNAP: preserve existing selling price; Currently hidden; do not activate automatically</v>
      </c>
      <c r="V2629" t="str" s="21">
        <v>No</v>
      </c>
      <c r="W2629" t="str" s="21">
        <v>No</v>
      </c>
      <c r="X2629" s="22">
        <v>0</v>
      </c>
      <c r="Y2629" s="18">
        <v>12</v>
      </c>
      <c r="AB2629" t="str" s="6">
        <v>2026-09-07 10:42:10 UTC</v>
      </c>
      <c r="AC2629" t="str" s="6">
        <v>Local Line cache</v>
      </c>
      <c r="AD2629" s="23">
        <v>919071</v>
      </c>
      <c r="AE2629" s="23">
        <v>664925</v>
      </c>
      <c r="AF2629" t="str" s="23">
        <v>919071:664925:snap</v>
      </c>
      <c r="AG2629" t="str" s="23">
        <v>Yes</v>
      </c>
      <c r="AH2629" t="str" s="23">
        <v>Yes</v>
      </c>
      <c r="AI2629" s="18">
        <v>0</v>
      </c>
    </row>
    <row r="2630" ht="32" customHeight="1">
      <c r="A2630" t="str" s="7">
        <v>Radiant Coffee Roasters</v>
      </c>
      <c r="B2630" t="str" s="7">
        <v>Radiant Balanced Blend - Medium Roast Coffee Beans</v>
      </c>
      <c r="C2630" t="str" s="7">
        <v>12 oz</v>
      </c>
      <c r="D2630" t="str" s="7">
        <v>Herd Share Members</v>
      </c>
      <c r="E2630" s="12">
        <v>16.8</v>
      </c>
      <c r="F2630" s="13">
        <v>18.14</v>
      </c>
      <c r="G2630" s="13">
        <f>IF(AND(ISNUMBER(E2630),ISNUMBER(F2630)),F2630-E2630,"")</f>
        <v>1.34</v>
      </c>
      <c r="H2630" s="14">
        <f>IF(AND(ISNUMBER(E2630),E2630&gt;0,ISNUMBER(F2630)),F2630/E2630-1,"")</f>
        <v>0.0797619047619047</v>
      </c>
      <c r="I2630" t="str" s="15">
        <v>Unreviewed</v>
      </c>
      <c r="J2630" s="16"/>
      <c r="K2630" t="str" s="15">
        <v/>
      </c>
      <c r="L2630" s="17" t="str">
        <f>IF(AC2630="Local catalog","",IF(AG2630="Yes",IF(ISNUMBER(E2630),E2630,""),IF(I2630="Keep current",IF(ISNUMBER(E2630),E2630,""),IF(AH2630&lt;&gt;"Yes","",IF(I2630="Approve proposed",F2630,IF(AND(I2630="Use my price",AND(ISNUMBER(J2630),J2630&gt;0)),J2630,""))))))</f>
        <v/>
      </c>
      <c r="M2630" t="str" s="7">
        <f>IF(AND(AG2630="Yes",OR(I2630="Approve proposed",I2630="Use my price")),"CHECK: protected price kept current",IF(OR(I2630="Unreviewed",I2630=""),"Pending review",IF(I2630="Hold","On hold",IF(I2630="Keep current",IF(ISNUMBER(E2630),"Kept current","CHECK: no confirmed current price"),IF(AH2630&lt;&gt;"Yes","CHECK: source needs review",IF(AND(I2630="Use my price",NOT(AND(ISNUMBER(J2630),J2630&gt;0))),"CHECK: enter a price above zero",IF(NOT(OR(I2630="Approve proposed",I2630="Use my price")),"CHECK: choose a listed decision",IF(OR(NOT(ISNUMBER(L2630)),L2630&lt;=0,NOT(ISNUMBER(Y2630)),Y2630&lt;=0,X2630&gt;=1),"CHECK: price or base unavailable",IF(L2630/(Y2630*(1-X2630))-1&lt;0,"CHECK: price below local base","Ready")))))))))</f>
        <v>Pending review</v>
      </c>
      <c r="N2630" s="18">
        <v>16.8</v>
      </c>
      <c r="O2630" s="19">
        <v>0.4</v>
      </c>
      <c r="P2630" s="14">
        <v>0.5117</v>
      </c>
      <c r="Q2630" s="20" t="str">
        <f>IF(AND(ISNUMBER(L2630),ISNUMBER(Y2630),Y2630&gt;0,X2630&lt;1),ROUND(L2630/(Y2630*(1-X2630))-1,4),"")</f>
        <v/>
      </c>
      <c r="R2630" s="12">
        <v>1159.2</v>
      </c>
      <c r="S2630" s="13">
        <f>IF(AND(ISNUMBER(E2630),E2630&gt;0,ISNUMBER(F2630)),R2630*(F2630/E2630-1)*(1-'Start Here'!$B$16),0)</f>
        <v>89.68619999999994</v>
      </c>
      <c r="T2630" s="17">
        <f>IF(AND(M2630="Ready",OR(I2630="Approve proposed",AND(I2630="Use my price",AND(ISNUMBER(J2630),J2630&gt;0))),ISNUMBER(L2630),E2630&gt;0),R2630*(L2630/E2630-1)*(1-'Start Here'!$B$16),0)</f>
        <v>0</v>
      </c>
      <c r="U2630" t="str" s="6">
        <v/>
      </c>
      <c r="V2630" t="str" s="21">
        <v>Yes</v>
      </c>
      <c r="W2630" t="str" s="21">
        <v>No</v>
      </c>
      <c r="X2630" s="22">
        <v>0</v>
      </c>
      <c r="Y2630" s="18">
        <v>12</v>
      </c>
      <c r="AB2630" t="str" s="6">
        <v>2026-10-01 10:41:27 UTC</v>
      </c>
      <c r="AC2630" t="str" s="6">
        <v>Local Line cache</v>
      </c>
      <c r="AD2630" s="23">
        <v>806127</v>
      </c>
      <c r="AE2630" s="23">
        <v>527192</v>
      </c>
      <c r="AF2630" t="str" s="23">
        <v>806127:527192:herdShare</v>
      </c>
      <c r="AG2630" t="str" s="23">
        <v>No</v>
      </c>
      <c r="AH2630" t="str" s="23">
        <v>Yes</v>
      </c>
      <c r="AI2630" s="18">
        <v>828</v>
      </c>
    </row>
    <row r="2631" ht="32" customHeight="1">
      <c r="A2631" t="str" s="7">
        <v>Radiant Coffee Roasters</v>
      </c>
      <c r="B2631" t="str" s="7">
        <v>Radiant Balanced Blend - Medium Roast Coffee Beans</v>
      </c>
      <c r="C2631" t="str" s="7">
        <v>12 oz</v>
      </c>
      <c r="D2631" t="str" s="7">
        <v>CSA Members</v>
      </c>
      <c r="E2631" s="12">
        <v>16.8</v>
      </c>
      <c r="F2631" s="13">
        <v>18.14</v>
      </c>
      <c r="G2631" s="13">
        <f>IF(AND(ISNUMBER(E2631),ISNUMBER(F2631)),F2631-E2631,"")</f>
        <v>1.34</v>
      </c>
      <c r="H2631" s="14">
        <f>IF(AND(ISNUMBER(E2631),E2631&gt;0,ISNUMBER(F2631)),F2631/E2631-1,"")</f>
        <v>0.0797619047619047</v>
      </c>
      <c r="I2631" t="str" s="15">
        <v>Unreviewed</v>
      </c>
      <c r="J2631" s="16"/>
      <c r="K2631" t="str" s="15">
        <v/>
      </c>
      <c r="L2631" s="17" t="str">
        <f>IF(AC2631="Local catalog","",IF(AG2631="Yes",IF(ISNUMBER(E2631),E2631,""),IF(I2631="Keep current",IF(ISNUMBER(E2631),E2631,""),IF(AH2631&lt;&gt;"Yes","",IF(I2631="Approve proposed",F2631,IF(AND(I2631="Use my price",AND(ISNUMBER(J2631),J2631&gt;0)),J2631,""))))))</f>
        <v/>
      </c>
      <c r="M2631" t="str" s="7">
        <f>IF(AND(AG2631="Yes",OR(I2631="Approve proposed",I2631="Use my price")),"CHECK: protected price kept current",IF(OR(I2631="Unreviewed",I2631=""),"Pending review",IF(I2631="Hold","On hold",IF(I2631="Keep current",IF(ISNUMBER(E2631),"Kept current","CHECK: no confirmed current price"),IF(AH2631&lt;&gt;"Yes","CHECK: source needs review",IF(AND(I2631="Use my price",NOT(AND(ISNUMBER(J2631),J2631&gt;0))),"CHECK: enter a price above zero",IF(NOT(OR(I2631="Approve proposed",I2631="Use my price")),"CHECK: choose a listed decision",IF(OR(NOT(ISNUMBER(L2631)),L2631&lt;=0,NOT(ISNUMBER(Y2631)),Y2631&lt;=0,X2631&gt;=1),"CHECK: price or base unavailable",IF(L2631/(Y2631*(1-X2631))-1&lt;0,"CHECK: price below local base","Ready")))))))))</f>
        <v>Pending review</v>
      </c>
      <c r="N2631" s="18">
        <v>16.8</v>
      </c>
      <c r="O2631" s="19">
        <v>0.4</v>
      </c>
      <c r="P2631" s="14">
        <v>0.5117</v>
      </c>
      <c r="Q2631" s="20" t="str">
        <f>IF(AND(ISNUMBER(L2631),ISNUMBER(Y2631),Y2631&gt;0,X2631&lt;1),ROUND(L2631/(Y2631*(1-X2631))-1,4),"")</f>
        <v/>
      </c>
      <c r="R2631" s="12">
        <v>168</v>
      </c>
      <c r="S2631" s="13">
        <f>IF(AND(ISNUMBER(E2631),E2631&gt;0,ISNUMBER(F2631)),R2631*(F2631/E2631-1)*(1-'Start Here'!$B$16),0)</f>
        <v>12.99799999999999</v>
      </c>
      <c r="T2631" s="17">
        <f>IF(AND(M2631="Ready",OR(I2631="Approve proposed",AND(I2631="Use my price",AND(ISNUMBER(J2631),J2631&gt;0))),ISNUMBER(L2631),E2631&gt;0),R2631*(L2631/E2631-1)*(1-'Start Here'!$B$16),0)</f>
        <v>0</v>
      </c>
      <c r="U2631" t="str" s="6">
        <v/>
      </c>
      <c r="V2631" t="str" s="21">
        <v>Yes</v>
      </c>
      <c r="W2631" t="str" s="21">
        <v>No</v>
      </c>
      <c r="X2631" s="22">
        <v>0</v>
      </c>
      <c r="Y2631" s="18">
        <v>12</v>
      </c>
      <c r="AB2631" t="str" s="6">
        <v>2026-10-01 10:41:27 UTC</v>
      </c>
      <c r="AC2631" t="str" s="6">
        <v>Local Line cache</v>
      </c>
      <c r="AD2631" s="23">
        <v>806127</v>
      </c>
      <c r="AE2631" s="23">
        <v>527192</v>
      </c>
      <c r="AF2631" t="str" s="23">
        <v>806127:527192:member</v>
      </c>
      <c r="AG2631" t="str" s="23">
        <v>No</v>
      </c>
      <c r="AH2631" t="str" s="23">
        <v>Yes</v>
      </c>
      <c r="AI2631" s="18">
        <v>120</v>
      </c>
    </row>
    <row r="2632" ht="32" customHeight="1">
      <c r="A2632" t="str" s="7">
        <v>Radiant Coffee Roasters</v>
      </c>
      <c r="B2632" t="str" s="7">
        <v>Radiant Balanced Blend - Medium Roast Coffee Beans</v>
      </c>
      <c r="C2632" t="str" s="7">
        <v>12 oz</v>
      </c>
      <c r="D2632" t="str" s="7">
        <v>Guest Basket</v>
      </c>
      <c r="E2632" s="12">
        <v>16.8</v>
      </c>
      <c r="F2632" s="13">
        <v>18.14</v>
      </c>
      <c r="G2632" s="13">
        <f>IF(AND(ISNUMBER(E2632),ISNUMBER(F2632)),F2632-E2632,"")</f>
        <v>1.34</v>
      </c>
      <c r="H2632" s="14">
        <f>IF(AND(ISNUMBER(E2632),E2632&gt;0,ISNUMBER(F2632)),F2632/E2632-1,"")</f>
        <v>0.0797619047619047</v>
      </c>
      <c r="I2632" t="str" s="15">
        <v>Unreviewed</v>
      </c>
      <c r="J2632" s="16"/>
      <c r="K2632" t="str" s="15">
        <v/>
      </c>
      <c r="L2632" s="17" t="str">
        <f>IF(AC2632="Local catalog","",IF(AG2632="Yes",IF(ISNUMBER(E2632),E2632,""),IF(I2632="Keep current",IF(ISNUMBER(E2632),E2632,""),IF(AH2632&lt;&gt;"Yes","",IF(I2632="Approve proposed",F2632,IF(AND(I2632="Use my price",AND(ISNUMBER(J2632),J2632&gt;0)),J2632,""))))))</f>
        <v/>
      </c>
      <c r="M2632" t="str" s="7">
        <f>IF(AND(AG2632="Yes",OR(I2632="Approve proposed",I2632="Use my price")),"CHECK: protected price kept current",IF(OR(I2632="Unreviewed",I2632=""),"Pending review",IF(I2632="Hold","On hold",IF(I2632="Keep current",IF(ISNUMBER(E2632),"Kept current","CHECK: no confirmed current price"),IF(AH2632&lt;&gt;"Yes","CHECK: source needs review",IF(AND(I2632="Use my price",NOT(AND(ISNUMBER(J2632),J2632&gt;0))),"CHECK: enter a price above zero",IF(NOT(OR(I2632="Approve proposed",I2632="Use my price")),"CHECK: choose a listed decision",IF(OR(NOT(ISNUMBER(L2632)),L2632&lt;=0,NOT(ISNUMBER(Y2632)),Y2632&lt;=0,X2632&gt;=1),"CHECK: price or base unavailable",IF(L2632/(Y2632*(1-X2632))-1&lt;0,"CHECK: price below local base","Ready")))))))))</f>
        <v>Pending review</v>
      </c>
      <c r="N2632" s="18">
        <v>16.8</v>
      </c>
      <c r="O2632" s="19">
        <v>0.4</v>
      </c>
      <c r="P2632" s="14">
        <v>0.5117</v>
      </c>
      <c r="Q2632" s="20" t="str">
        <f>IF(AND(ISNUMBER(L2632),ISNUMBER(Y2632),Y2632&gt;0,X2632&lt;1),ROUND(L2632/(Y2632*(1-X2632))-1,4),"")</f>
        <v/>
      </c>
      <c r="R2632" s="12">
        <v>69</v>
      </c>
      <c r="S2632" s="13">
        <f>IF(AND(ISNUMBER(E2632),E2632&gt;0,ISNUMBER(F2632)),R2632*(F2632/E2632-1)*(1-'Start Here'!$B$16),0)</f>
        <v>5.338464285714282</v>
      </c>
      <c r="T2632" s="17">
        <f>IF(AND(M2632="Ready",OR(I2632="Approve proposed",AND(I2632="Use my price",AND(ISNUMBER(J2632),J2632&gt;0))),ISNUMBER(L2632),E2632&gt;0),R2632*(L2632/E2632-1)*(1-'Start Here'!$B$16),0)</f>
        <v>0</v>
      </c>
      <c r="U2632" t="str" s="6">
        <v/>
      </c>
      <c r="V2632" t="str" s="21">
        <v>Yes</v>
      </c>
      <c r="W2632" t="str" s="21">
        <v>No</v>
      </c>
      <c r="X2632" s="22">
        <v>0</v>
      </c>
      <c r="Y2632" s="18">
        <v>12</v>
      </c>
      <c r="AB2632" t="str" s="6">
        <v>2026-10-01 10:41:27 UTC</v>
      </c>
      <c r="AC2632" t="str" s="6">
        <v>Local Line cache</v>
      </c>
      <c r="AD2632" s="23">
        <v>806127</v>
      </c>
      <c r="AE2632" s="23">
        <v>527192</v>
      </c>
      <c r="AF2632" t="str" s="23">
        <v>806127:527192:guest</v>
      </c>
      <c r="AG2632" t="str" s="23">
        <v>No</v>
      </c>
      <c r="AH2632" t="str" s="23">
        <v>Yes</v>
      </c>
      <c r="AI2632" s="18">
        <v>48</v>
      </c>
    </row>
    <row r="2633" ht="32" customHeight="1">
      <c r="A2633" t="str" s="7">
        <v>Radiant Coffee Roasters</v>
      </c>
      <c r="B2633" t="str" s="7">
        <v>Radiant Balanced Blend - Medium Roast Coffee Beans</v>
      </c>
      <c r="C2633" t="str" s="7">
        <v>12 oz</v>
      </c>
      <c r="D2633" t="str" s="7">
        <v>SNAP</v>
      </c>
      <c r="E2633" s="12">
        <v>16.8</v>
      </c>
      <c r="F2633" s="13">
        <v>16.8</v>
      </c>
      <c r="G2633" s="13">
        <f>IF(AND(ISNUMBER(E2633),ISNUMBER(F2633)),F2633-E2633,"")</f>
        <v>0</v>
      </c>
      <c r="H2633" s="14">
        <f>IF(AND(ISNUMBER(E2633),E2633&gt;0,ISNUMBER(F2633)),F2633/E2633-1,"")</f>
        <v>0</v>
      </c>
      <c r="I2633" t="str" s="15">
        <v>Keep current</v>
      </c>
      <c r="J2633" s="16"/>
      <c r="K2633" t="str" s="15">
        <v/>
      </c>
      <c r="L2633" s="17">
        <f>IF(AC2633="Local catalog","",IF(AG2633="Yes",IF(ISNUMBER(E2633),E2633,""),IF(I2633="Keep current",IF(ISNUMBER(E2633),E2633,""),IF(AH2633&lt;&gt;"Yes","",IF(I2633="Approve proposed",F2633,IF(AND(I2633="Use my price",AND(ISNUMBER(J2633),J2633&gt;0)),J2633,""))))))</f>
        <v>16.8</v>
      </c>
      <c r="M2633" t="str" s="7">
        <f>IF(AND(AG2633="Yes",OR(I2633="Approve proposed",I2633="Use my price")),"CHECK: protected price kept current",IF(OR(I2633="Unreviewed",I2633=""),"Pending review",IF(I2633="Hold","On hold",IF(I2633="Keep current",IF(ISNUMBER(E2633),"Kept current","CHECK: no confirmed current price"),IF(AH2633&lt;&gt;"Yes","CHECK: source needs review",IF(AND(I2633="Use my price",NOT(AND(ISNUMBER(J2633),J2633&gt;0))),"CHECK: enter a price above zero",IF(NOT(OR(I2633="Approve proposed",I2633="Use my price")),"CHECK: choose a listed decision",IF(OR(NOT(ISNUMBER(L2633)),L2633&lt;=0,NOT(ISNUMBER(Y2633)),Y2633&lt;=0,X2633&gt;=1),"CHECK: price or base unavailable",IF(L2633/(Y2633*(1-X2633))-1&lt;0,"CHECK: price below local base","Ready")))))))))</f>
        <v>Kept current</v>
      </c>
      <c r="N2633" s="18">
        <v>16.8</v>
      </c>
      <c r="O2633" s="19">
        <v>0.4</v>
      </c>
      <c r="P2633" s="14">
        <v>0.4</v>
      </c>
      <c r="Q2633" s="20">
        <f>IF(AND(ISNUMBER(L2633),ISNUMBER(Y2633),Y2633&gt;0,X2633&lt;1),ROUND(L2633/(Y2633*(1-X2633))-1,4),"")</f>
        <v>0.4</v>
      </c>
      <c r="R2633" s="12">
        <v>0</v>
      </c>
      <c r="S2633" s="13">
        <f>IF(AND(ISNUMBER(E2633),E2633&gt;0,ISNUMBER(F2633)),R2633*(F2633/E2633-1)*(1-'Start Here'!$B$16),0)</f>
        <v>0</v>
      </c>
      <c r="T2633" s="17">
        <f>IF(AND(M2633="Ready",OR(I2633="Approve proposed",AND(I2633="Use my price",AND(ISNUMBER(J2633),J2633&gt;0))),ISNUMBER(L2633),E2633&gt;0),R2633*(L2633/E2633-1)*(1-'Start Here'!$B$16),0)</f>
        <v>0</v>
      </c>
      <c r="U2633" t="str" s="6">
        <v>SNAP: preserve existing selling price</v>
      </c>
      <c r="V2633" t="str" s="21">
        <v>Yes</v>
      </c>
      <c r="W2633" t="str" s="21">
        <v>No</v>
      </c>
      <c r="X2633" s="22">
        <v>0</v>
      </c>
      <c r="Y2633" s="18">
        <v>12</v>
      </c>
      <c r="AB2633" t="str" s="6">
        <v>2026-10-01 10:41:27 UTC</v>
      </c>
      <c r="AC2633" t="str" s="6">
        <v>Local Line cache</v>
      </c>
      <c r="AD2633" s="23">
        <v>806127</v>
      </c>
      <c r="AE2633" s="23">
        <v>527192</v>
      </c>
      <c r="AF2633" t="str" s="23">
        <v>806127:527192:snap</v>
      </c>
      <c r="AG2633" t="str" s="23">
        <v>Yes</v>
      </c>
      <c r="AH2633" t="str" s="23">
        <v>Yes</v>
      </c>
      <c r="AI2633" s="18">
        <v>0</v>
      </c>
    </row>
    <row r="2634" ht="32" customHeight="1">
      <c r="A2634" t="str" s="7">
        <v>Radiant Coffee Roasters</v>
      </c>
      <c r="B2634" t="str" s="7">
        <v>Radiant Balanced Blend - Medium Roast Ground Coffee</v>
      </c>
      <c r="C2634" t="str" s="7">
        <v>12 oz</v>
      </c>
      <c r="D2634" t="str" s="7">
        <v>Herd Share Members</v>
      </c>
      <c r="E2634" s="12">
        <v>16.8</v>
      </c>
      <c r="F2634" s="13">
        <v>18.14</v>
      </c>
      <c r="G2634" s="13">
        <f>IF(AND(ISNUMBER(E2634),ISNUMBER(F2634)),F2634-E2634,"")</f>
        <v>1.34</v>
      </c>
      <c r="H2634" s="14">
        <f>IF(AND(ISNUMBER(E2634),E2634&gt;0,ISNUMBER(F2634)),F2634/E2634-1,"")</f>
        <v>0.0797619047619047</v>
      </c>
      <c r="I2634" t="str" s="15">
        <v>Unreviewed</v>
      </c>
      <c r="J2634" s="16"/>
      <c r="K2634" t="str" s="15">
        <v/>
      </c>
      <c r="L2634" s="17" t="str">
        <f>IF(AC2634="Local catalog","",IF(AG2634="Yes",IF(ISNUMBER(E2634),E2634,""),IF(I2634="Keep current",IF(ISNUMBER(E2634),E2634,""),IF(AH2634&lt;&gt;"Yes","",IF(I2634="Approve proposed",F2634,IF(AND(I2634="Use my price",AND(ISNUMBER(J2634),J2634&gt;0)),J2634,""))))))</f>
        <v/>
      </c>
      <c r="M2634" t="str" s="7">
        <f>IF(AND(AG2634="Yes",OR(I2634="Approve proposed",I2634="Use my price")),"CHECK: protected price kept current",IF(OR(I2634="Unreviewed",I2634=""),"Pending review",IF(I2634="Hold","On hold",IF(I2634="Keep current",IF(ISNUMBER(E2634),"Kept current","CHECK: no confirmed current price"),IF(AH2634&lt;&gt;"Yes","CHECK: source needs review",IF(AND(I2634="Use my price",NOT(AND(ISNUMBER(J2634),J2634&gt;0))),"CHECK: enter a price above zero",IF(NOT(OR(I2634="Approve proposed",I2634="Use my price")),"CHECK: choose a listed decision",IF(OR(NOT(ISNUMBER(L2634)),L2634&lt;=0,NOT(ISNUMBER(Y2634)),Y2634&lt;=0,X2634&gt;=1),"CHECK: price or base unavailable",IF(L2634/(Y2634*(1-X2634))-1&lt;0,"CHECK: price below local base","Ready")))))))))</f>
        <v>Pending review</v>
      </c>
      <c r="N2634" s="18">
        <v>16.8</v>
      </c>
      <c r="O2634" s="19">
        <v>0.4</v>
      </c>
      <c r="P2634" s="14">
        <v>0.5117</v>
      </c>
      <c r="Q2634" s="20" t="str">
        <f>IF(AND(ISNUMBER(L2634),ISNUMBER(Y2634),Y2634&gt;0,X2634&lt;1),ROUND(L2634/(Y2634*(1-X2634))-1,4),"")</f>
        <v/>
      </c>
      <c r="R2634" s="12">
        <v>890.3999999999999</v>
      </c>
      <c r="S2634" s="13">
        <f>IF(AND(ISNUMBER(E2634),E2634&gt;0,ISNUMBER(F2634)),R2634*(F2634/E2634-1)*(1-'Start Here'!$B$16),0)</f>
        <v>68.88939999999994</v>
      </c>
      <c r="T2634" s="17">
        <f>IF(AND(M2634="Ready",OR(I2634="Approve proposed",AND(I2634="Use my price",AND(ISNUMBER(J2634),J2634&gt;0))),ISNUMBER(L2634),E2634&gt;0),R2634*(L2634/E2634-1)*(1-'Start Here'!$B$16),0)</f>
        <v>0</v>
      </c>
      <c r="U2634" t="str" s="6">
        <v/>
      </c>
      <c r="V2634" t="str" s="21">
        <v>Yes</v>
      </c>
      <c r="W2634" t="str" s="21">
        <v>No</v>
      </c>
      <c r="X2634" s="22">
        <v>0</v>
      </c>
      <c r="Y2634" s="18">
        <v>12</v>
      </c>
      <c r="AB2634" t="str" s="6">
        <v>2026-10-01 10:41:27 UTC</v>
      </c>
      <c r="AC2634" t="str" s="6">
        <v>Local Line cache</v>
      </c>
      <c r="AD2634" s="23">
        <v>919070</v>
      </c>
      <c r="AE2634" s="23">
        <v>664924</v>
      </c>
      <c r="AF2634" t="str" s="23">
        <v>919070:664924:herdShare</v>
      </c>
      <c r="AG2634" t="str" s="23">
        <v>No</v>
      </c>
      <c r="AH2634" t="str" s="23">
        <v>Yes</v>
      </c>
      <c r="AI2634" s="18">
        <v>636</v>
      </c>
    </row>
    <row r="2635" ht="32" customHeight="1">
      <c r="A2635" t="str" s="7">
        <v>Radiant Coffee Roasters</v>
      </c>
      <c r="B2635" t="str" s="7">
        <v>Radiant Balanced Blend - Medium Roast Ground Coffee</v>
      </c>
      <c r="C2635" t="str" s="7">
        <v>12 oz</v>
      </c>
      <c r="D2635" t="str" s="7">
        <v>CSA Members</v>
      </c>
      <c r="E2635" s="12">
        <v>16.8</v>
      </c>
      <c r="F2635" s="13">
        <v>18.14</v>
      </c>
      <c r="G2635" s="13">
        <f>IF(AND(ISNUMBER(E2635),ISNUMBER(F2635)),F2635-E2635,"")</f>
        <v>1.34</v>
      </c>
      <c r="H2635" s="14">
        <f>IF(AND(ISNUMBER(E2635),E2635&gt;0,ISNUMBER(F2635)),F2635/E2635-1,"")</f>
        <v>0.0797619047619047</v>
      </c>
      <c r="I2635" t="str" s="15">
        <v>Unreviewed</v>
      </c>
      <c r="J2635" s="16"/>
      <c r="K2635" t="str" s="15">
        <v/>
      </c>
      <c r="L2635" s="17" t="str">
        <f>IF(AC2635="Local catalog","",IF(AG2635="Yes",IF(ISNUMBER(E2635),E2635,""),IF(I2635="Keep current",IF(ISNUMBER(E2635),E2635,""),IF(AH2635&lt;&gt;"Yes","",IF(I2635="Approve proposed",F2635,IF(AND(I2635="Use my price",AND(ISNUMBER(J2635),J2635&gt;0)),J2635,""))))))</f>
        <v/>
      </c>
      <c r="M2635" t="str" s="7">
        <f>IF(AND(AG2635="Yes",OR(I2635="Approve proposed",I2635="Use my price")),"CHECK: protected price kept current",IF(OR(I2635="Unreviewed",I2635=""),"Pending review",IF(I2635="Hold","On hold",IF(I2635="Keep current",IF(ISNUMBER(E2635),"Kept current","CHECK: no confirmed current price"),IF(AH2635&lt;&gt;"Yes","CHECK: source needs review",IF(AND(I2635="Use my price",NOT(AND(ISNUMBER(J2635),J2635&gt;0))),"CHECK: enter a price above zero",IF(NOT(OR(I2635="Approve proposed",I2635="Use my price")),"CHECK: choose a listed decision",IF(OR(NOT(ISNUMBER(L2635)),L2635&lt;=0,NOT(ISNUMBER(Y2635)),Y2635&lt;=0,X2635&gt;=1),"CHECK: price or base unavailable",IF(L2635/(Y2635*(1-X2635))-1&lt;0,"CHECK: price below local base","Ready")))))))))</f>
        <v>Pending review</v>
      </c>
      <c r="N2635" s="18">
        <v>16.8</v>
      </c>
      <c r="O2635" s="19">
        <v>0.4</v>
      </c>
      <c r="P2635" s="14">
        <v>0.5117</v>
      </c>
      <c r="Q2635" s="20" t="str">
        <f>IF(AND(ISNUMBER(L2635),ISNUMBER(Y2635),Y2635&gt;0,X2635&lt;1),ROUND(L2635/(Y2635*(1-X2635))-1,4),"")</f>
        <v/>
      </c>
      <c r="R2635" s="12">
        <v>50.4</v>
      </c>
      <c r="S2635" s="13">
        <f>IF(AND(ISNUMBER(E2635),E2635&gt;0,ISNUMBER(F2635)),R2635*(F2635/E2635-1)*(1-'Start Here'!$B$16),0)</f>
        <v>3.899399999999997</v>
      </c>
      <c r="T2635" s="17">
        <f>IF(AND(M2635="Ready",OR(I2635="Approve proposed",AND(I2635="Use my price",AND(ISNUMBER(J2635),J2635&gt;0))),ISNUMBER(L2635),E2635&gt;0),R2635*(L2635/E2635-1)*(1-'Start Here'!$B$16),0)</f>
        <v>0</v>
      </c>
      <c r="U2635" t="str" s="6">
        <v/>
      </c>
      <c r="V2635" t="str" s="21">
        <v>Yes</v>
      </c>
      <c r="W2635" t="str" s="21">
        <v>No</v>
      </c>
      <c r="X2635" s="22">
        <v>0</v>
      </c>
      <c r="Y2635" s="18">
        <v>12</v>
      </c>
      <c r="AB2635" t="str" s="6">
        <v>2026-10-01 10:41:27 UTC</v>
      </c>
      <c r="AC2635" t="str" s="6">
        <v>Local Line cache</v>
      </c>
      <c r="AD2635" s="23">
        <v>919070</v>
      </c>
      <c r="AE2635" s="23">
        <v>664924</v>
      </c>
      <c r="AF2635" t="str" s="23">
        <v>919070:664924:member</v>
      </c>
      <c r="AG2635" t="str" s="23">
        <v>No</v>
      </c>
      <c r="AH2635" t="str" s="23">
        <v>Yes</v>
      </c>
      <c r="AI2635" s="18">
        <v>36</v>
      </c>
    </row>
    <row r="2636" ht="32" customHeight="1">
      <c r="A2636" t="str" s="7">
        <v>Radiant Coffee Roasters</v>
      </c>
      <c r="B2636" t="str" s="7">
        <v>Radiant Balanced Blend - Medium Roast Ground Coffee</v>
      </c>
      <c r="C2636" t="str" s="7">
        <v>12 oz</v>
      </c>
      <c r="D2636" t="str" s="7">
        <v>Guest Basket</v>
      </c>
      <c r="E2636" s="12">
        <v>16.8</v>
      </c>
      <c r="F2636" s="13">
        <v>18.14</v>
      </c>
      <c r="G2636" s="13">
        <f>IF(AND(ISNUMBER(E2636),ISNUMBER(F2636)),F2636-E2636,"")</f>
        <v>1.34</v>
      </c>
      <c r="H2636" s="14">
        <f>IF(AND(ISNUMBER(E2636),E2636&gt;0,ISNUMBER(F2636)),F2636/E2636-1,"")</f>
        <v>0.0797619047619047</v>
      </c>
      <c r="I2636" t="str" s="15">
        <v>Unreviewed</v>
      </c>
      <c r="J2636" s="16"/>
      <c r="K2636" t="str" s="15">
        <v/>
      </c>
      <c r="L2636" s="17" t="str">
        <f>IF(AC2636="Local catalog","",IF(AG2636="Yes",IF(ISNUMBER(E2636),E2636,""),IF(I2636="Keep current",IF(ISNUMBER(E2636),E2636,""),IF(AH2636&lt;&gt;"Yes","",IF(I2636="Approve proposed",F2636,IF(AND(I2636="Use my price",AND(ISNUMBER(J2636),J2636&gt;0)),J2636,""))))))</f>
        <v/>
      </c>
      <c r="M2636" t="str" s="7">
        <f>IF(AND(AG2636="Yes",OR(I2636="Approve proposed",I2636="Use my price")),"CHECK: protected price kept current",IF(OR(I2636="Unreviewed",I2636=""),"Pending review",IF(I2636="Hold","On hold",IF(I2636="Keep current",IF(ISNUMBER(E2636),"Kept current","CHECK: no confirmed current price"),IF(AH2636&lt;&gt;"Yes","CHECK: source needs review",IF(AND(I2636="Use my price",NOT(AND(ISNUMBER(J2636),J2636&gt;0))),"CHECK: enter a price above zero",IF(NOT(OR(I2636="Approve proposed",I2636="Use my price")),"CHECK: choose a listed decision",IF(OR(NOT(ISNUMBER(L2636)),L2636&lt;=0,NOT(ISNUMBER(Y2636)),Y2636&lt;=0,X2636&gt;=1),"CHECK: price or base unavailable",IF(L2636/(Y2636*(1-X2636))-1&lt;0,"CHECK: price below local base","Ready")))))))))</f>
        <v>Pending review</v>
      </c>
      <c r="N2636" s="18">
        <v>16.8</v>
      </c>
      <c r="O2636" s="19">
        <v>0.4</v>
      </c>
      <c r="P2636" s="14">
        <v>0.5117</v>
      </c>
      <c r="Q2636" s="20" t="str">
        <f>IF(AND(ISNUMBER(L2636),ISNUMBER(Y2636),Y2636&gt;0,X2636&lt;1),ROUND(L2636/(Y2636*(1-X2636))-1,4),"")</f>
        <v/>
      </c>
      <c r="R2636" s="12">
        <v>69</v>
      </c>
      <c r="S2636" s="13">
        <f>IF(AND(ISNUMBER(E2636),E2636&gt;0,ISNUMBER(F2636)),R2636*(F2636/E2636-1)*(1-'Start Here'!$B$16),0)</f>
        <v>5.338464285714282</v>
      </c>
      <c r="T2636" s="17">
        <f>IF(AND(M2636="Ready",OR(I2636="Approve proposed",AND(I2636="Use my price",AND(ISNUMBER(J2636),J2636&gt;0))),ISNUMBER(L2636),E2636&gt;0),R2636*(L2636/E2636-1)*(1-'Start Here'!$B$16),0)</f>
        <v>0</v>
      </c>
      <c r="U2636" t="str" s="6">
        <v/>
      </c>
      <c r="V2636" t="str" s="21">
        <v>Yes</v>
      </c>
      <c r="W2636" t="str" s="21">
        <v>No</v>
      </c>
      <c r="X2636" s="22">
        <v>0</v>
      </c>
      <c r="Y2636" s="18">
        <v>12</v>
      </c>
      <c r="AB2636" t="str" s="6">
        <v>2026-10-01 10:41:27 UTC</v>
      </c>
      <c r="AC2636" t="str" s="6">
        <v>Local Line cache</v>
      </c>
      <c r="AD2636" s="23">
        <v>919070</v>
      </c>
      <c r="AE2636" s="23">
        <v>664924</v>
      </c>
      <c r="AF2636" t="str" s="23">
        <v>919070:664924:guest</v>
      </c>
      <c r="AG2636" t="str" s="23">
        <v>No</v>
      </c>
      <c r="AH2636" t="str" s="23">
        <v>Yes</v>
      </c>
      <c r="AI2636" s="18">
        <v>48</v>
      </c>
    </row>
    <row r="2637" ht="32" customHeight="1">
      <c r="A2637" t="str" s="7">
        <v>Radiant Coffee Roasters</v>
      </c>
      <c r="B2637" t="str" s="7">
        <v>Radiant Balanced Blend - Medium Roast Ground Coffee</v>
      </c>
      <c r="C2637" t="str" s="7">
        <v>12 oz</v>
      </c>
      <c r="D2637" t="str" s="7">
        <v>SNAP</v>
      </c>
      <c r="E2637" s="12">
        <v>16.8</v>
      </c>
      <c r="F2637" s="13">
        <v>16.8</v>
      </c>
      <c r="G2637" s="13">
        <f>IF(AND(ISNUMBER(E2637),ISNUMBER(F2637)),F2637-E2637,"")</f>
        <v>0</v>
      </c>
      <c r="H2637" s="14">
        <f>IF(AND(ISNUMBER(E2637),E2637&gt;0,ISNUMBER(F2637)),F2637/E2637-1,"")</f>
        <v>0</v>
      </c>
      <c r="I2637" t="str" s="15">
        <v>Keep current</v>
      </c>
      <c r="J2637" s="16"/>
      <c r="K2637" t="str" s="15">
        <v/>
      </c>
      <c r="L2637" s="17">
        <f>IF(AC2637="Local catalog","",IF(AG2637="Yes",IF(ISNUMBER(E2637),E2637,""),IF(I2637="Keep current",IF(ISNUMBER(E2637),E2637,""),IF(AH2637&lt;&gt;"Yes","",IF(I2637="Approve proposed",F2637,IF(AND(I2637="Use my price",AND(ISNUMBER(J2637),J2637&gt;0)),J2637,""))))))</f>
        <v>16.8</v>
      </c>
      <c r="M2637" t="str" s="7">
        <f>IF(AND(AG2637="Yes",OR(I2637="Approve proposed",I2637="Use my price")),"CHECK: protected price kept current",IF(OR(I2637="Unreviewed",I2637=""),"Pending review",IF(I2637="Hold","On hold",IF(I2637="Keep current",IF(ISNUMBER(E2637),"Kept current","CHECK: no confirmed current price"),IF(AH2637&lt;&gt;"Yes","CHECK: source needs review",IF(AND(I2637="Use my price",NOT(AND(ISNUMBER(J2637),J2637&gt;0))),"CHECK: enter a price above zero",IF(NOT(OR(I2637="Approve proposed",I2637="Use my price")),"CHECK: choose a listed decision",IF(OR(NOT(ISNUMBER(L2637)),L2637&lt;=0,NOT(ISNUMBER(Y2637)),Y2637&lt;=0,X2637&gt;=1),"CHECK: price or base unavailable",IF(L2637/(Y2637*(1-X2637))-1&lt;0,"CHECK: price below local base","Ready")))))))))</f>
        <v>Kept current</v>
      </c>
      <c r="N2637" s="18">
        <v>16.8</v>
      </c>
      <c r="O2637" s="19">
        <v>0.4</v>
      </c>
      <c r="P2637" s="14">
        <v>0.4</v>
      </c>
      <c r="Q2637" s="20">
        <f>IF(AND(ISNUMBER(L2637),ISNUMBER(Y2637),Y2637&gt;0,X2637&lt;1),ROUND(L2637/(Y2637*(1-X2637))-1,4),"")</f>
        <v>0.4</v>
      </c>
      <c r="R2637" s="12">
        <v>0</v>
      </c>
      <c r="S2637" s="13">
        <f>IF(AND(ISNUMBER(E2637),E2637&gt;0,ISNUMBER(F2637)),R2637*(F2637/E2637-1)*(1-'Start Here'!$B$16),0)</f>
        <v>0</v>
      </c>
      <c r="T2637" s="17">
        <f>IF(AND(M2637="Ready",OR(I2637="Approve proposed",AND(I2637="Use my price",AND(ISNUMBER(J2637),J2637&gt;0))),ISNUMBER(L2637),E2637&gt;0),R2637*(L2637/E2637-1)*(1-'Start Here'!$B$16),0)</f>
        <v>0</v>
      </c>
      <c r="U2637" t="str" s="6">
        <v>SNAP: preserve existing selling price</v>
      </c>
      <c r="V2637" t="str" s="21">
        <v>Yes</v>
      </c>
      <c r="W2637" t="str" s="21">
        <v>No</v>
      </c>
      <c r="X2637" s="22">
        <v>0</v>
      </c>
      <c r="Y2637" s="18">
        <v>12</v>
      </c>
      <c r="AB2637" t="str" s="6">
        <v>2026-10-01 10:41:27 UTC</v>
      </c>
      <c r="AC2637" t="str" s="6">
        <v>Local Line cache</v>
      </c>
      <c r="AD2637" s="23">
        <v>919070</v>
      </c>
      <c r="AE2637" s="23">
        <v>664924</v>
      </c>
      <c r="AF2637" t="str" s="23">
        <v>919070:664924:snap</v>
      </c>
      <c r="AG2637" t="str" s="23">
        <v>Yes</v>
      </c>
      <c r="AH2637" t="str" s="23">
        <v>Yes</v>
      </c>
      <c r="AI2637" s="18">
        <v>0</v>
      </c>
    </row>
    <row r="2638" ht="32" customHeight="1">
      <c r="A2638" t="str" s="7">
        <v>Radiant Coffee Roasters</v>
      </c>
      <c r="B2638" t="str" s="7">
        <v>Radiant Breakfast Blend - Light Roast Coffee Beans</v>
      </c>
      <c r="C2638" t="str" s="7">
        <v>12 oz</v>
      </c>
      <c r="D2638" t="str" s="7">
        <v>Herd Share Members</v>
      </c>
      <c r="E2638" s="12">
        <v>16.8</v>
      </c>
      <c r="F2638" s="13">
        <v>18.14</v>
      </c>
      <c r="G2638" s="13">
        <f>IF(AND(ISNUMBER(E2638),ISNUMBER(F2638)),F2638-E2638,"")</f>
        <v>1.34</v>
      </c>
      <c r="H2638" s="14">
        <f>IF(AND(ISNUMBER(E2638),E2638&gt;0,ISNUMBER(F2638)),F2638/E2638-1,"")</f>
        <v>0.0797619047619047</v>
      </c>
      <c r="I2638" t="str" s="15">
        <v>Unreviewed</v>
      </c>
      <c r="J2638" s="16"/>
      <c r="K2638" t="str" s="15">
        <v/>
      </c>
      <c r="L2638" s="17" t="str">
        <f>IF(AC2638="Local catalog","",IF(AG2638="Yes",IF(ISNUMBER(E2638),E2638,""),IF(I2638="Keep current",IF(ISNUMBER(E2638),E2638,""),IF(AH2638&lt;&gt;"Yes","",IF(I2638="Approve proposed",F2638,IF(AND(I2638="Use my price",AND(ISNUMBER(J2638),J2638&gt;0)),J2638,""))))))</f>
        <v/>
      </c>
      <c r="M2638" t="str" s="7">
        <f>IF(AND(AG2638="Yes",OR(I2638="Approve proposed",I2638="Use my price")),"CHECK: protected price kept current",IF(OR(I2638="Unreviewed",I2638=""),"Pending review",IF(I2638="Hold","On hold",IF(I2638="Keep current",IF(ISNUMBER(E2638),"Kept current","CHECK: no confirmed current price"),IF(AH2638&lt;&gt;"Yes","CHECK: source needs review",IF(AND(I2638="Use my price",NOT(AND(ISNUMBER(J2638),J2638&gt;0))),"CHECK: enter a price above zero",IF(NOT(OR(I2638="Approve proposed",I2638="Use my price")),"CHECK: choose a listed decision",IF(OR(NOT(ISNUMBER(L2638)),L2638&lt;=0,NOT(ISNUMBER(Y2638)),Y2638&lt;=0,X2638&gt;=1),"CHECK: price or base unavailable",IF(L2638/(Y2638*(1-X2638))-1&lt;0,"CHECK: price below local base","Ready")))))))))</f>
        <v>Pending review</v>
      </c>
      <c r="N2638" s="18">
        <v>16.8</v>
      </c>
      <c r="O2638" s="19">
        <v>0.4</v>
      </c>
      <c r="P2638" s="14">
        <v>0.5117</v>
      </c>
      <c r="Q2638" s="20" t="str">
        <f>IF(AND(ISNUMBER(L2638),ISNUMBER(Y2638),Y2638&gt;0,X2638&lt;1),ROUND(L2638/(Y2638*(1-X2638))-1,4),"")</f>
        <v/>
      </c>
      <c r="R2638" s="12">
        <v>621.5999999999999</v>
      </c>
      <c r="S2638" s="13">
        <f>IF(AND(ISNUMBER(E2638),E2638&gt;0,ISNUMBER(F2638)),R2638*(F2638/E2638-1)*(1-'Start Here'!$B$16),0)</f>
        <v>48.092599999999955</v>
      </c>
      <c r="T2638" s="17">
        <f>IF(AND(M2638="Ready",OR(I2638="Approve proposed",AND(I2638="Use my price",AND(ISNUMBER(J2638),J2638&gt;0))),ISNUMBER(L2638),E2638&gt;0),R2638*(L2638/E2638-1)*(1-'Start Here'!$B$16),0)</f>
        <v>0</v>
      </c>
      <c r="U2638" t="str" s="6">
        <v/>
      </c>
      <c r="V2638" t="str" s="21">
        <v>Yes</v>
      </c>
      <c r="W2638" t="str" s="21">
        <v>No</v>
      </c>
      <c r="X2638" s="22">
        <v>0</v>
      </c>
      <c r="Y2638" s="18">
        <v>12</v>
      </c>
      <c r="AB2638" t="str" s="6">
        <v>2026-10-01 10:41:27 UTC</v>
      </c>
      <c r="AC2638" t="str" s="6">
        <v>Local Line cache</v>
      </c>
      <c r="AD2638" s="23">
        <v>925430</v>
      </c>
      <c r="AE2638" s="23">
        <v>672999</v>
      </c>
      <c r="AF2638" t="str" s="23">
        <v>925430:672999:herdShare</v>
      </c>
      <c r="AG2638" t="str" s="23">
        <v>No</v>
      </c>
      <c r="AH2638" t="str" s="23">
        <v>Yes</v>
      </c>
      <c r="AI2638" s="18">
        <v>444</v>
      </c>
    </row>
    <row r="2639" ht="32" customHeight="1">
      <c r="A2639" t="str" s="7">
        <v>Radiant Coffee Roasters</v>
      </c>
      <c r="B2639" t="str" s="7">
        <v>Radiant Breakfast Blend - Light Roast Coffee Beans</v>
      </c>
      <c r="C2639" t="str" s="7">
        <v>12 oz</v>
      </c>
      <c r="D2639" t="str" s="7">
        <v>CSA Members</v>
      </c>
      <c r="E2639" s="12">
        <v>16.8</v>
      </c>
      <c r="F2639" s="13">
        <v>18.14</v>
      </c>
      <c r="G2639" s="13">
        <f>IF(AND(ISNUMBER(E2639),ISNUMBER(F2639)),F2639-E2639,"")</f>
        <v>1.34</v>
      </c>
      <c r="H2639" s="14">
        <f>IF(AND(ISNUMBER(E2639),E2639&gt;0,ISNUMBER(F2639)),F2639/E2639-1,"")</f>
        <v>0.0797619047619047</v>
      </c>
      <c r="I2639" t="str" s="15">
        <v>Unreviewed</v>
      </c>
      <c r="J2639" s="16"/>
      <c r="K2639" t="str" s="15">
        <v/>
      </c>
      <c r="L2639" s="17" t="str">
        <f>IF(AC2639="Local catalog","",IF(AG2639="Yes",IF(ISNUMBER(E2639),E2639,""),IF(I2639="Keep current",IF(ISNUMBER(E2639),E2639,""),IF(AH2639&lt;&gt;"Yes","",IF(I2639="Approve proposed",F2639,IF(AND(I2639="Use my price",AND(ISNUMBER(J2639),J2639&gt;0)),J2639,""))))))</f>
        <v/>
      </c>
      <c r="M2639" t="str" s="7">
        <f>IF(AND(AG2639="Yes",OR(I2639="Approve proposed",I2639="Use my price")),"CHECK: protected price kept current",IF(OR(I2639="Unreviewed",I2639=""),"Pending review",IF(I2639="Hold","On hold",IF(I2639="Keep current",IF(ISNUMBER(E2639),"Kept current","CHECK: no confirmed current price"),IF(AH2639&lt;&gt;"Yes","CHECK: source needs review",IF(AND(I2639="Use my price",NOT(AND(ISNUMBER(J2639),J2639&gt;0))),"CHECK: enter a price above zero",IF(NOT(OR(I2639="Approve proposed",I2639="Use my price")),"CHECK: choose a listed decision",IF(OR(NOT(ISNUMBER(L2639)),L2639&lt;=0,NOT(ISNUMBER(Y2639)),Y2639&lt;=0,X2639&gt;=1),"CHECK: price or base unavailable",IF(L2639/(Y2639*(1-X2639))-1&lt;0,"CHECK: price below local base","Ready")))))))))</f>
        <v>Pending review</v>
      </c>
      <c r="N2639" s="18">
        <v>16.8</v>
      </c>
      <c r="O2639" s="19">
        <v>0.4</v>
      </c>
      <c r="P2639" s="14">
        <v>0.5117</v>
      </c>
      <c r="Q2639" s="20" t="str">
        <f>IF(AND(ISNUMBER(L2639),ISNUMBER(Y2639),Y2639&gt;0,X2639&lt;1),ROUND(L2639/(Y2639*(1-X2639))-1,4),"")</f>
        <v/>
      </c>
      <c r="R2639" s="12">
        <v>67.2</v>
      </c>
      <c r="S2639" s="13">
        <f>IF(AND(ISNUMBER(E2639),E2639&gt;0,ISNUMBER(F2639)),R2639*(F2639/E2639-1)*(1-'Start Here'!$B$16),0)</f>
        <v>5.199199999999996</v>
      </c>
      <c r="T2639" s="17">
        <f>IF(AND(M2639="Ready",OR(I2639="Approve proposed",AND(I2639="Use my price",AND(ISNUMBER(J2639),J2639&gt;0))),ISNUMBER(L2639),E2639&gt;0),R2639*(L2639/E2639-1)*(1-'Start Here'!$B$16),0)</f>
        <v>0</v>
      </c>
      <c r="U2639" t="str" s="6">
        <v/>
      </c>
      <c r="V2639" t="str" s="21">
        <v>Yes</v>
      </c>
      <c r="W2639" t="str" s="21">
        <v>No</v>
      </c>
      <c r="X2639" s="22">
        <v>0</v>
      </c>
      <c r="Y2639" s="18">
        <v>12</v>
      </c>
      <c r="AB2639" t="str" s="6">
        <v>2026-10-01 10:41:27 UTC</v>
      </c>
      <c r="AC2639" t="str" s="6">
        <v>Local Line cache</v>
      </c>
      <c r="AD2639" s="23">
        <v>925430</v>
      </c>
      <c r="AE2639" s="23">
        <v>672999</v>
      </c>
      <c r="AF2639" t="str" s="23">
        <v>925430:672999:member</v>
      </c>
      <c r="AG2639" t="str" s="23">
        <v>No</v>
      </c>
      <c r="AH2639" t="str" s="23">
        <v>Yes</v>
      </c>
      <c r="AI2639" s="18">
        <v>48</v>
      </c>
    </row>
    <row r="2640" ht="32" customHeight="1">
      <c r="A2640" t="str" s="7">
        <v>Radiant Coffee Roasters</v>
      </c>
      <c r="B2640" t="str" s="7">
        <v>Radiant Breakfast Blend - Light Roast Coffee Beans</v>
      </c>
      <c r="C2640" t="str" s="7">
        <v>12 oz</v>
      </c>
      <c r="D2640" t="str" s="7">
        <v>Guest Basket</v>
      </c>
      <c r="E2640" s="12">
        <v>16.8</v>
      </c>
      <c r="F2640" s="13">
        <v>18.14</v>
      </c>
      <c r="G2640" s="13">
        <f>IF(AND(ISNUMBER(E2640),ISNUMBER(F2640)),F2640-E2640,"")</f>
        <v>1.34</v>
      </c>
      <c r="H2640" s="14">
        <f>IF(AND(ISNUMBER(E2640),E2640&gt;0,ISNUMBER(F2640)),F2640/E2640-1,"")</f>
        <v>0.0797619047619047</v>
      </c>
      <c r="I2640" t="str" s="15">
        <v>Unreviewed</v>
      </c>
      <c r="J2640" s="16"/>
      <c r="K2640" t="str" s="15">
        <v/>
      </c>
      <c r="L2640" s="17" t="str">
        <f>IF(AC2640="Local catalog","",IF(AG2640="Yes",IF(ISNUMBER(E2640),E2640,""),IF(I2640="Keep current",IF(ISNUMBER(E2640),E2640,""),IF(AH2640&lt;&gt;"Yes","",IF(I2640="Approve proposed",F2640,IF(AND(I2640="Use my price",AND(ISNUMBER(J2640),J2640&gt;0)),J2640,""))))))</f>
        <v/>
      </c>
      <c r="M2640" t="str" s="7">
        <f>IF(AND(AG2640="Yes",OR(I2640="Approve proposed",I2640="Use my price")),"CHECK: protected price kept current",IF(OR(I2640="Unreviewed",I2640=""),"Pending review",IF(I2640="Hold","On hold",IF(I2640="Keep current",IF(ISNUMBER(E2640),"Kept current","CHECK: no confirmed current price"),IF(AH2640&lt;&gt;"Yes","CHECK: source needs review",IF(AND(I2640="Use my price",NOT(AND(ISNUMBER(J2640),J2640&gt;0))),"CHECK: enter a price above zero",IF(NOT(OR(I2640="Approve proposed",I2640="Use my price")),"CHECK: choose a listed decision",IF(OR(NOT(ISNUMBER(L2640)),L2640&lt;=0,NOT(ISNUMBER(Y2640)),Y2640&lt;=0,X2640&gt;=1),"CHECK: price or base unavailable",IF(L2640/(Y2640*(1-X2640))-1&lt;0,"CHECK: price below local base","Ready")))))))))</f>
        <v>Pending review</v>
      </c>
      <c r="N2640" s="18">
        <v>16.8</v>
      </c>
      <c r="O2640" s="19">
        <v>0.4</v>
      </c>
      <c r="P2640" s="14">
        <v>0.5117</v>
      </c>
      <c r="Q2640" s="20" t="str">
        <f>IF(AND(ISNUMBER(L2640),ISNUMBER(Y2640),Y2640&gt;0,X2640&lt;1),ROUND(L2640/(Y2640*(1-X2640))-1,4),"")</f>
        <v/>
      </c>
      <c r="R2640" s="12">
        <v>0</v>
      </c>
      <c r="S2640" s="13">
        <f>IF(AND(ISNUMBER(E2640),E2640&gt;0,ISNUMBER(F2640)),R2640*(F2640/E2640-1)*(1-'Start Here'!$B$16),0)</f>
        <v>0</v>
      </c>
      <c r="T2640" s="17">
        <f>IF(AND(M2640="Ready",OR(I2640="Approve proposed",AND(I2640="Use my price",AND(ISNUMBER(J2640),J2640&gt;0))),ISNUMBER(L2640),E2640&gt;0),R2640*(L2640/E2640-1)*(1-'Start Here'!$B$16),0)</f>
        <v>0</v>
      </c>
      <c r="U2640" t="str" s="6">
        <v/>
      </c>
      <c r="V2640" t="str" s="21">
        <v>Yes</v>
      </c>
      <c r="W2640" t="str" s="21">
        <v>No</v>
      </c>
      <c r="X2640" s="22">
        <v>0</v>
      </c>
      <c r="Y2640" s="18">
        <v>12</v>
      </c>
      <c r="AB2640" t="str" s="6">
        <v>2026-10-01 10:41:27 UTC</v>
      </c>
      <c r="AC2640" t="str" s="6">
        <v>Local Line cache</v>
      </c>
      <c r="AD2640" s="23">
        <v>925430</v>
      </c>
      <c r="AE2640" s="23">
        <v>672999</v>
      </c>
      <c r="AF2640" t="str" s="23">
        <v>925430:672999:guest</v>
      </c>
      <c r="AG2640" t="str" s="23">
        <v>No</v>
      </c>
      <c r="AH2640" t="str" s="23">
        <v>Yes</v>
      </c>
      <c r="AI2640" s="18">
        <v>0</v>
      </c>
    </row>
    <row r="2641" ht="32" customHeight="1">
      <c r="A2641" t="str" s="7">
        <v>Radiant Coffee Roasters</v>
      </c>
      <c r="B2641" t="str" s="7">
        <v>Radiant Breakfast Blend - Light Roast Coffee Beans</v>
      </c>
      <c r="C2641" t="str" s="7">
        <v>12 oz</v>
      </c>
      <c r="D2641" t="str" s="7">
        <v>SNAP</v>
      </c>
      <c r="E2641" s="12">
        <v>16.8</v>
      </c>
      <c r="F2641" s="13">
        <v>16.8</v>
      </c>
      <c r="G2641" s="13">
        <f>IF(AND(ISNUMBER(E2641),ISNUMBER(F2641)),F2641-E2641,"")</f>
        <v>0</v>
      </c>
      <c r="H2641" s="14">
        <f>IF(AND(ISNUMBER(E2641),E2641&gt;0,ISNUMBER(F2641)),F2641/E2641-1,"")</f>
        <v>0</v>
      </c>
      <c r="I2641" t="str" s="15">
        <v>Keep current</v>
      </c>
      <c r="J2641" s="16"/>
      <c r="K2641" t="str" s="15">
        <v/>
      </c>
      <c r="L2641" s="17">
        <f>IF(AC2641="Local catalog","",IF(AG2641="Yes",IF(ISNUMBER(E2641),E2641,""),IF(I2641="Keep current",IF(ISNUMBER(E2641),E2641,""),IF(AH2641&lt;&gt;"Yes","",IF(I2641="Approve proposed",F2641,IF(AND(I2641="Use my price",AND(ISNUMBER(J2641),J2641&gt;0)),J2641,""))))))</f>
        <v>16.8</v>
      </c>
      <c r="M2641" t="str" s="7">
        <f>IF(AND(AG2641="Yes",OR(I2641="Approve proposed",I2641="Use my price")),"CHECK: protected price kept current",IF(OR(I2641="Unreviewed",I2641=""),"Pending review",IF(I2641="Hold","On hold",IF(I2641="Keep current",IF(ISNUMBER(E2641),"Kept current","CHECK: no confirmed current price"),IF(AH2641&lt;&gt;"Yes","CHECK: source needs review",IF(AND(I2641="Use my price",NOT(AND(ISNUMBER(J2641),J2641&gt;0))),"CHECK: enter a price above zero",IF(NOT(OR(I2641="Approve proposed",I2641="Use my price")),"CHECK: choose a listed decision",IF(OR(NOT(ISNUMBER(L2641)),L2641&lt;=0,NOT(ISNUMBER(Y2641)),Y2641&lt;=0,X2641&gt;=1),"CHECK: price or base unavailable",IF(L2641/(Y2641*(1-X2641))-1&lt;0,"CHECK: price below local base","Ready")))))))))</f>
        <v>Kept current</v>
      </c>
      <c r="N2641" s="18">
        <v>16.8</v>
      </c>
      <c r="O2641" s="19">
        <v>0.4</v>
      </c>
      <c r="P2641" s="14">
        <v>0.4</v>
      </c>
      <c r="Q2641" s="20">
        <f>IF(AND(ISNUMBER(L2641),ISNUMBER(Y2641),Y2641&gt;0,X2641&lt;1),ROUND(L2641/(Y2641*(1-X2641))-1,4),"")</f>
        <v>0.4</v>
      </c>
      <c r="R2641" s="12">
        <v>0</v>
      </c>
      <c r="S2641" s="13">
        <f>IF(AND(ISNUMBER(E2641),E2641&gt;0,ISNUMBER(F2641)),R2641*(F2641/E2641-1)*(1-'Start Here'!$B$16),0)</f>
        <v>0</v>
      </c>
      <c r="T2641" s="17">
        <f>IF(AND(M2641="Ready",OR(I2641="Approve proposed",AND(I2641="Use my price",AND(ISNUMBER(J2641),J2641&gt;0))),ISNUMBER(L2641),E2641&gt;0),R2641*(L2641/E2641-1)*(1-'Start Here'!$B$16),0)</f>
        <v>0</v>
      </c>
      <c r="U2641" t="str" s="6">
        <v>SNAP: preserve existing selling price</v>
      </c>
      <c r="V2641" t="str" s="21">
        <v>Yes</v>
      </c>
      <c r="W2641" t="str" s="21">
        <v>No</v>
      </c>
      <c r="X2641" s="22">
        <v>0</v>
      </c>
      <c r="Y2641" s="18">
        <v>12</v>
      </c>
      <c r="AB2641" t="str" s="6">
        <v>2026-10-01 10:41:27 UTC</v>
      </c>
      <c r="AC2641" t="str" s="6">
        <v>Local Line cache</v>
      </c>
      <c r="AD2641" s="23">
        <v>925430</v>
      </c>
      <c r="AE2641" s="23">
        <v>672999</v>
      </c>
      <c r="AF2641" t="str" s="23">
        <v>925430:672999:snap</v>
      </c>
      <c r="AG2641" t="str" s="23">
        <v>Yes</v>
      </c>
      <c r="AH2641" t="str" s="23">
        <v>Yes</v>
      </c>
      <c r="AI2641" s="18">
        <v>0</v>
      </c>
    </row>
    <row r="2642" ht="32" customHeight="1">
      <c r="A2642" t="str" s="7">
        <v>Radiant Coffee Roasters</v>
      </c>
      <c r="B2642" t="str" s="7">
        <v>Radiant Breakfast Blend - Light Roast Ground Coffee</v>
      </c>
      <c r="C2642" t="str" s="7">
        <v>12 oz</v>
      </c>
      <c r="D2642" t="str" s="7">
        <v>Herd Share Members</v>
      </c>
      <c r="E2642" s="12">
        <v>16.8</v>
      </c>
      <c r="F2642" s="13">
        <v>18.14</v>
      </c>
      <c r="G2642" s="13">
        <f>IF(AND(ISNUMBER(E2642),ISNUMBER(F2642)),F2642-E2642,"")</f>
        <v>1.34</v>
      </c>
      <c r="H2642" s="14">
        <f>IF(AND(ISNUMBER(E2642),E2642&gt;0,ISNUMBER(F2642)),F2642/E2642-1,"")</f>
        <v>0.0797619047619047</v>
      </c>
      <c r="I2642" t="str" s="15">
        <v>Unreviewed</v>
      </c>
      <c r="J2642" s="16"/>
      <c r="K2642" t="str" s="15">
        <v/>
      </c>
      <c r="L2642" s="17" t="str">
        <f>IF(AC2642="Local catalog","",IF(AG2642="Yes",IF(ISNUMBER(E2642),E2642,""),IF(I2642="Keep current",IF(ISNUMBER(E2642),E2642,""),IF(AH2642&lt;&gt;"Yes","",IF(I2642="Approve proposed",F2642,IF(AND(I2642="Use my price",AND(ISNUMBER(J2642),J2642&gt;0)),J2642,""))))))</f>
        <v/>
      </c>
      <c r="M2642" t="str" s="7">
        <f>IF(AND(AG2642="Yes",OR(I2642="Approve proposed",I2642="Use my price")),"CHECK: protected price kept current",IF(OR(I2642="Unreviewed",I2642=""),"Pending review",IF(I2642="Hold","On hold",IF(I2642="Keep current",IF(ISNUMBER(E2642),"Kept current","CHECK: no confirmed current price"),IF(AH2642&lt;&gt;"Yes","CHECK: source needs review",IF(AND(I2642="Use my price",NOT(AND(ISNUMBER(J2642),J2642&gt;0))),"CHECK: enter a price above zero",IF(NOT(OR(I2642="Approve proposed",I2642="Use my price")),"CHECK: choose a listed decision",IF(OR(NOT(ISNUMBER(L2642)),L2642&lt;=0,NOT(ISNUMBER(Y2642)),Y2642&lt;=0,X2642&gt;=1),"CHECK: price or base unavailable",IF(L2642/(Y2642*(1-X2642))-1&lt;0,"CHECK: price below local base","Ready")))))))))</f>
        <v>Pending review</v>
      </c>
      <c r="N2642" s="18">
        <v>16.8</v>
      </c>
      <c r="O2642" s="19">
        <v>0.4</v>
      </c>
      <c r="P2642" s="14">
        <v>0.5117</v>
      </c>
      <c r="Q2642" s="20" t="str">
        <f>IF(AND(ISNUMBER(L2642),ISNUMBER(Y2642),Y2642&gt;0,X2642&lt;1),ROUND(L2642/(Y2642*(1-X2642))-1,4),"")</f>
        <v/>
      </c>
      <c r="R2642" s="12">
        <v>419.99999999999994</v>
      </c>
      <c r="S2642" s="13">
        <f>IF(AND(ISNUMBER(E2642),E2642&gt;0,ISNUMBER(F2642)),R2642*(F2642/E2642-1)*(1-'Start Here'!$B$16),0)</f>
        <v>32.49499999999997</v>
      </c>
      <c r="T2642" s="17">
        <f>IF(AND(M2642="Ready",OR(I2642="Approve proposed",AND(I2642="Use my price",AND(ISNUMBER(J2642),J2642&gt;0))),ISNUMBER(L2642),E2642&gt;0),R2642*(L2642/E2642-1)*(1-'Start Here'!$B$16),0)</f>
        <v>0</v>
      </c>
      <c r="U2642" t="str" s="6">
        <v/>
      </c>
      <c r="V2642" t="str" s="21">
        <v>Yes</v>
      </c>
      <c r="W2642" t="str" s="21">
        <v>No</v>
      </c>
      <c r="X2642" s="22">
        <v>0</v>
      </c>
      <c r="Y2642" s="18">
        <v>12</v>
      </c>
      <c r="AB2642" t="str" s="6">
        <v>2026-10-01 10:41:27 UTC</v>
      </c>
      <c r="AC2642" t="str" s="6">
        <v>Local Line cache</v>
      </c>
      <c r="AD2642" s="23">
        <v>925432</v>
      </c>
      <c r="AE2642" s="23">
        <v>673001</v>
      </c>
      <c r="AF2642" t="str" s="23">
        <v>925432:673001:herdShare</v>
      </c>
      <c r="AG2642" t="str" s="23">
        <v>No</v>
      </c>
      <c r="AH2642" t="str" s="23">
        <v>Yes</v>
      </c>
      <c r="AI2642" s="18">
        <v>300</v>
      </c>
    </row>
    <row r="2643" ht="32" customHeight="1">
      <c r="A2643" t="str" s="7">
        <v>Radiant Coffee Roasters</v>
      </c>
      <c r="B2643" t="str" s="7">
        <v>Radiant Breakfast Blend - Light Roast Ground Coffee</v>
      </c>
      <c r="C2643" t="str" s="7">
        <v>12 oz</v>
      </c>
      <c r="D2643" t="str" s="7">
        <v>CSA Members</v>
      </c>
      <c r="E2643" s="12">
        <v>16.8</v>
      </c>
      <c r="F2643" s="13">
        <v>18.14</v>
      </c>
      <c r="G2643" s="13">
        <f>IF(AND(ISNUMBER(E2643),ISNUMBER(F2643)),F2643-E2643,"")</f>
        <v>1.34</v>
      </c>
      <c r="H2643" s="14">
        <f>IF(AND(ISNUMBER(E2643),E2643&gt;0,ISNUMBER(F2643)),F2643/E2643-1,"")</f>
        <v>0.0797619047619047</v>
      </c>
      <c r="I2643" t="str" s="15">
        <v>Unreviewed</v>
      </c>
      <c r="J2643" s="16"/>
      <c r="K2643" t="str" s="15">
        <v/>
      </c>
      <c r="L2643" s="17" t="str">
        <f>IF(AC2643="Local catalog","",IF(AG2643="Yes",IF(ISNUMBER(E2643),E2643,""),IF(I2643="Keep current",IF(ISNUMBER(E2643),E2643,""),IF(AH2643&lt;&gt;"Yes","",IF(I2643="Approve proposed",F2643,IF(AND(I2643="Use my price",AND(ISNUMBER(J2643),J2643&gt;0)),J2643,""))))))</f>
        <v/>
      </c>
      <c r="M2643" t="str" s="7">
        <f>IF(AND(AG2643="Yes",OR(I2643="Approve proposed",I2643="Use my price")),"CHECK: protected price kept current",IF(OR(I2643="Unreviewed",I2643=""),"Pending review",IF(I2643="Hold","On hold",IF(I2643="Keep current",IF(ISNUMBER(E2643),"Kept current","CHECK: no confirmed current price"),IF(AH2643&lt;&gt;"Yes","CHECK: source needs review",IF(AND(I2643="Use my price",NOT(AND(ISNUMBER(J2643),J2643&gt;0))),"CHECK: enter a price above zero",IF(NOT(OR(I2643="Approve proposed",I2643="Use my price")),"CHECK: choose a listed decision",IF(OR(NOT(ISNUMBER(L2643)),L2643&lt;=0,NOT(ISNUMBER(Y2643)),Y2643&lt;=0,X2643&gt;=1),"CHECK: price or base unavailable",IF(L2643/(Y2643*(1-X2643))-1&lt;0,"CHECK: price below local base","Ready")))))))))</f>
        <v>Pending review</v>
      </c>
      <c r="N2643" s="18">
        <v>16.8</v>
      </c>
      <c r="O2643" s="19">
        <v>0.4</v>
      </c>
      <c r="P2643" s="14">
        <v>0.5117</v>
      </c>
      <c r="Q2643" s="20" t="str">
        <f>IF(AND(ISNUMBER(L2643),ISNUMBER(Y2643),Y2643&gt;0,X2643&lt;1),ROUND(L2643/(Y2643*(1-X2643))-1,4),"")</f>
        <v/>
      </c>
      <c r="R2643" s="12">
        <v>16.8</v>
      </c>
      <c r="S2643" s="13">
        <f>IF(AND(ISNUMBER(E2643),E2643&gt;0,ISNUMBER(F2643)),R2643*(F2643/E2643-1)*(1-'Start Here'!$B$16),0)</f>
        <v>1.299799999999999</v>
      </c>
      <c r="T2643" s="17">
        <f>IF(AND(M2643="Ready",OR(I2643="Approve proposed",AND(I2643="Use my price",AND(ISNUMBER(J2643),J2643&gt;0))),ISNUMBER(L2643),E2643&gt;0),R2643*(L2643/E2643-1)*(1-'Start Here'!$B$16),0)</f>
        <v>0</v>
      </c>
      <c r="U2643" t="str" s="6">
        <v/>
      </c>
      <c r="V2643" t="str" s="21">
        <v>Yes</v>
      </c>
      <c r="W2643" t="str" s="21">
        <v>No</v>
      </c>
      <c r="X2643" s="22">
        <v>0</v>
      </c>
      <c r="Y2643" s="18">
        <v>12</v>
      </c>
      <c r="AB2643" t="str" s="6">
        <v>2026-10-01 10:41:27 UTC</v>
      </c>
      <c r="AC2643" t="str" s="6">
        <v>Local Line cache</v>
      </c>
      <c r="AD2643" s="23">
        <v>925432</v>
      </c>
      <c r="AE2643" s="23">
        <v>673001</v>
      </c>
      <c r="AF2643" t="str" s="23">
        <v>925432:673001:member</v>
      </c>
      <c r="AG2643" t="str" s="23">
        <v>No</v>
      </c>
      <c r="AH2643" t="str" s="23">
        <v>Yes</v>
      </c>
      <c r="AI2643" s="18">
        <v>12</v>
      </c>
    </row>
    <row r="2644" ht="32" customHeight="1">
      <c r="A2644" t="str" s="7">
        <v>Radiant Coffee Roasters</v>
      </c>
      <c r="B2644" t="str" s="7">
        <v>Radiant Breakfast Blend - Light Roast Ground Coffee</v>
      </c>
      <c r="C2644" t="str" s="7">
        <v>12 oz</v>
      </c>
      <c r="D2644" t="str" s="7">
        <v>Guest Basket</v>
      </c>
      <c r="E2644" s="12">
        <v>16.8</v>
      </c>
      <c r="F2644" s="13">
        <v>18.14</v>
      </c>
      <c r="G2644" s="13">
        <f>IF(AND(ISNUMBER(E2644),ISNUMBER(F2644)),F2644-E2644,"")</f>
        <v>1.34</v>
      </c>
      <c r="H2644" s="14">
        <f>IF(AND(ISNUMBER(E2644),E2644&gt;0,ISNUMBER(F2644)),F2644/E2644-1,"")</f>
        <v>0.0797619047619047</v>
      </c>
      <c r="I2644" t="str" s="15">
        <v>Unreviewed</v>
      </c>
      <c r="J2644" s="16"/>
      <c r="K2644" t="str" s="15">
        <v/>
      </c>
      <c r="L2644" s="17" t="str">
        <f>IF(AC2644="Local catalog","",IF(AG2644="Yes",IF(ISNUMBER(E2644),E2644,""),IF(I2644="Keep current",IF(ISNUMBER(E2644),E2644,""),IF(AH2644&lt;&gt;"Yes","",IF(I2644="Approve proposed",F2644,IF(AND(I2644="Use my price",AND(ISNUMBER(J2644),J2644&gt;0)),J2644,""))))))</f>
        <v/>
      </c>
      <c r="M2644" t="str" s="7">
        <f>IF(AND(AG2644="Yes",OR(I2644="Approve proposed",I2644="Use my price")),"CHECK: protected price kept current",IF(OR(I2644="Unreviewed",I2644=""),"Pending review",IF(I2644="Hold","On hold",IF(I2644="Keep current",IF(ISNUMBER(E2644),"Kept current","CHECK: no confirmed current price"),IF(AH2644&lt;&gt;"Yes","CHECK: source needs review",IF(AND(I2644="Use my price",NOT(AND(ISNUMBER(J2644),J2644&gt;0))),"CHECK: enter a price above zero",IF(NOT(OR(I2644="Approve proposed",I2644="Use my price")),"CHECK: choose a listed decision",IF(OR(NOT(ISNUMBER(L2644)),L2644&lt;=0,NOT(ISNUMBER(Y2644)),Y2644&lt;=0,X2644&gt;=1),"CHECK: price or base unavailable",IF(L2644/(Y2644*(1-X2644))-1&lt;0,"CHECK: price below local base","Ready")))))))))</f>
        <v>Pending review</v>
      </c>
      <c r="N2644" s="18">
        <v>16.8</v>
      </c>
      <c r="O2644" s="19">
        <v>0.4</v>
      </c>
      <c r="P2644" s="14">
        <v>0.5117</v>
      </c>
      <c r="Q2644" s="20" t="str">
        <f>IF(AND(ISNUMBER(L2644),ISNUMBER(Y2644),Y2644&gt;0,X2644&lt;1),ROUND(L2644/(Y2644*(1-X2644))-1,4),"")</f>
        <v/>
      </c>
      <c r="R2644" s="12">
        <v>0</v>
      </c>
      <c r="S2644" s="13">
        <f>IF(AND(ISNUMBER(E2644),E2644&gt;0,ISNUMBER(F2644)),R2644*(F2644/E2644-1)*(1-'Start Here'!$B$16),0)</f>
        <v>0</v>
      </c>
      <c r="T2644" s="17">
        <f>IF(AND(M2644="Ready",OR(I2644="Approve proposed",AND(I2644="Use my price",AND(ISNUMBER(J2644),J2644&gt;0))),ISNUMBER(L2644),E2644&gt;0),R2644*(L2644/E2644-1)*(1-'Start Here'!$B$16),0)</f>
        <v>0</v>
      </c>
      <c r="U2644" t="str" s="6">
        <v/>
      </c>
      <c r="V2644" t="str" s="21">
        <v>Yes</v>
      </c>
      <c r="W2644" t="str" s="21">
        <v>No</v>
      </c>
      <c r="X2644" s="22">
        <v>0</v>
      </c>
      <c r="Y2644" s="18">
        <v>12</v>
      </c>
      <c r="AB2644" t="str" s="6">
        <v>2026-10-01 10:41:27 UTC</v>
      </c>
      <c r="AC2644" t="str" s="6">
        <v>Local Line cache</v>
      </c>
      <c r="AD2644" s="23">
        <v>925432</v>
      </c>
      <c r="AE2644" s="23">
        <v>673001</v>
      </c>
      <c r="AF2644" t="str" s="23">
        <v>925432:673001:guest</v>
      </c>
      <c r="AG2644" t="str" s="23">
        <v>No</v>
      </c>
      <c r="AH2644" t="str" s="23">
        <v>Yes</v>
      </c>
      <c r="AI2644" s="18">
        <v>0</v>
      </c>
    </row>
    <row r="2645" ht="32" customHeight="1">
      <c r="A2645" t="str" s="7">
        <v>Radiant Coffee Roasters</v>
      </c>
      <c r="B2645" t="str" s="7">
        <v>Radiant Breakfast Blend - Light Roast Ground Coffee</v>
      </c>
      <c r="C2645" t="str" s="7">
        <v>12 oz</v>
      </c>
      <c r="D2645" t="str" s="7">
        <v>SNAP</v>
      </c>
      <c r="E2645" s="12">
        <v>16.8</v>
      </c>
      <c r="F2645" s="13">
        <v>16.8</v>
      </c>
      <c r="G2645" s="13">
        <f>IF(AND(ISNUMBER(E2645),ISNUMBER(F2645)),F2645-E2645,"")</f>
        <v>0</v>
      </c>
      <c r="H2645" s="14">
        <f>IF(AND(ISNUMBER(E2645),E2645&gt;0,ISNUMBER(F2645)),F2645/E2645-1,"")</f>
        <v>0</v>
      </c>
      <c r="I2645" t="str" s="15">
        <v>Keep current</v>
      </c>
      <c r="J2645" s="16"/>
      <c r="K2645" t="str" s="15">
        <v/>
      </c>
      <c r="L2645" s="17">
        <f>IF(AC2645="Local catalog","",IF(AG2645="Yes",IF(ISNUMBER(E2645),E2645,""),IF(I2645="Keep current",IF(ISNUMBER(E2645),E2645,""),IF(AH2645&lt;&gt;"Yes","",IF(I2645="Approve proposed",F2645,IF(AND(I2645="Use my price",AND(ISNUMBER(J2645),J2645&gt;0)),J2645,""))))))</f>
        <v>16.8</v>
      </c>
      <c r="M2645" t="str" s="7">
        <f>IF(AND(AG2645="Yes",OR(I2645="Approve proposed",I2645="Use my price")),"CHECK: protected price kept current",IF(OR(I2645="Unreviewed",I2645=""),"Pending review",IF(I2645="Hold","On hold",IF(I2645="Keep current",IF(ISNUMBER(E2645),"Kept current","CHECK: no confirmed current price"),IF(AH2645&lt;&gt;"Yes","CHECK: source needs review",IF(AND(I2645="Use my price",NOT(AND(ISNUMBER(J2645),J2645&gt;0))),"CHECK: enter a price above zero",IF(NOT(OR(I2645="Approve proposed",I2645="Use my price")),"CHECK: choose a listed decision",IF(OR(NOT(ISNUMBER(L2645)),L2645&lt;=0,NOT(ISNUMBER(Y2645)),Y2645&lt;=0,X2645&gt;=1),"CHECK: price or base unavailable",IF(L2645/(Y2645*(1-X2645))-1&lt;0,"CHECK: price below local base","Ready")))))))))</f>
        <v>Kept current</v>
      </c>
      <c r="N2645" s="18">
        <v>16.8</v>
      </c>
      <c r="O2645" s="19">
        <v>0.4</v>
      </c>
      <c r="P2645" s="14">
        <v>0.4</v>
      </c>
      <c r="Q2645" s="20">
        <f>IF(AND(ISNUMBER(L2645),ISNUMBER(Y2645),Y2645&gt;0,X2645&lt;1),ROUND(L2645/(Y2645*(1-X2645))-1,4),"")</f>
        <v>0.4</v>
      </c>
      <c r="R2645" s="12">
        <v>0</v>
      </c>
      <c r="S2645" s="13">
        <f>IF(AND(ISNUMBER(E2645),E2645&gt;0,ISNUMBER(F2645)),R2645*(F2645/E2645-1)*(1-'Start Here'!$B$16),0)</f>
        <v>0</v>
      </c>
      <c r="T2645" s="17">
        <f>IF(AND(M2645="Ready",OR(I2645="Approve proposed",AND(I2645="Use my price",AND(ISNUMBER(J2645),J2645&gt;0))),ISNUMBER(L2645),E2645&gt;0),R2645*(L2645/E2645-1)*(1-'Start Here'!$B$16),0)</f>
        <v>0</v>
      </c>
      <c r="U2645" t="str" s="6">
        <v>SNAP: preserve existing selling price</v>
      </c>
      <c r="V2645" t="str" s="21">
        <v>Yes</v>
      </c>
      <c r="W2645" t="str" s="21">
        <v>No</v>
      </c>
      <c r="X2645" s="22">
        <v>0</v>
      </c>
      <c r="Y2645" s="18">
        <v>12</v>
      </c>
      <c r="AB2645" t="str" s="6">
        <v>2026-10-01 10:41:27 UTC</v>
      </c>
      <c r="AC2645" t="str" s="6">
        <v>Local Line cache</v>
      </c>
      <c r="AD2645" s="23">
        <v>925432</v>
      </c>
      <c r="AE2645" s="23">
        <v>673001</v>
      </c>
      <c r="AF2645" t="str" s="23">
        <v>925432:673001:snap</v>
      </c>
      <c r="AG2645" t="str" s="23">
        <v>Yes</v>
      </c>
      <c r="AH2645" t="str" s="23">
        <v>Yes</v>
      </c>
      <c r="AI2645" s="18">
        <v>0</v>
      </c>
    </row>
    <row r="2646" ht="32" customHeight="1">
      <c r="A2646" t="str" s="7">
        <v>Radiant Coffee Roasters</v>
      </c>
      <c r="B2646" t="str" s="7">
        <v>Radiant Decaf Columbia Coffee Beans</v>
      </c>
      <c r="C2646" t="str" s="7">
        <v>12 oz</v>
      </c>
      <c r="D2646" t="str" s="7">
        <v>Herd Share Members</v>
      </c>
      <c r="E2646" s="12">
        <v>18.2</v>
      </c>
      <c r="F2646" s="13">
        <v>19.66</v>
      </c>
      <c r="G2646" s="13">
        <f>IF(AND(ISNUMBER(E2646),ISNUMBER(F2646)),F2646-E2646,"")</f>
        <v>1.46</v>
      </c>
      <c r="H2646" s="14">
        <f>IF(AND(ISNUMBER(E2646),E2646&gt;0,ISNUMBER(F2646)),F2646/E2646-1,"")</f>
        <v>0.08021978021978038</v>
      </c>
      <c r="I2646" t="str" s="15">
        <v>Unreviewed</v>
      </c>
      <c r="J2646" s="16"/>
      <c r="K2646" t="str" s="15">
        <v/>
      </c>
      <c r="L2646" s="17" t="str">
        <f>IF(AC2646="Local catalog","",IF(AG2646="Yes",IF(ISNUMBER(E2646),E2646,""),IF(I2646="Keep current",IF(ISNUMBER(E2646),E2646,""),IF(AH2646&lt;&gt;"Yes","",IF(I2646="Approve proposed",F2646,IF(AND(I2646="Use my price",AND(ISNUMBER(J2646),J2646&gt;0)),J2646,""))))))</f>
        <v/>
      </c>
      <c r="M2646" t="str" s="7">
        <f>IF(AND(AG2646="Yes",OR(I2646="Approve proposed",I2646="Use my price")),"CHECK: protected price kept current",IF(OR(I2646="Unreviewed",I2646=""),"Pending review",IF(I2646="Hold","On hold",IF(I2646="Keep current",IF(ISNUMBER(E2646),"Kept current","CHECK: no confirmed current price"),IF(AH2646&lt;&gt;"Yes","CHECK: source needs review",IF(AND(I2646="Use my price",NOT(AND(ISNUMBER(J2646),J2646&gt;0))),"CHECK: enter a price above zero",IF(NOT(OR(I2646="Approve proposed",I2646="Use my price")),"CHECK: choose a listed decision",IF(OR(NOT(ISNUMBER(L2646)),L2646&lt;=0,NOT(ISNUMBER(Y2646)),Y2646&lt;=0,X2646&gt;=1),"CHECK: price or base unavailable",IF(L2646/(Y2646*(1-X2646))-1&lt;0,"CHECK: price below local base","Ready")))))))))</f>
        <v>Pending review</v>
      </c>
      <c r="N2646" s="18">
        <v>18.2</v>
      </c>
      <c r="O2646" s="19">
        <v>0.4</v>
      </c>
      <c r="P2646" s="14">
        <v>0.5123</v>
      </c>
      <c r="Q2646" s="20" t="str">
        <f>IF(AND(ISNUMBER(L2646),ISNUMBER(Y2646),Y2646&gt;0,X2646&lt;1),ROUND(L2646/(Y2646*(1-X2646))-1,4),"")</f>
        <v/>
      </c>
      <c r="R2646" s="12">
        <v>319.19999999999993</v>
      </c>
      <c r="S2646" s="13">
        <f>IF(AND(ISNUMBER(E2646),E2646&gt;0,ISNUMBER(F2646)),R2646*(F2646/E2646-1)*(1-'Start Here'!$B$16),0)</f>
        <v>24.837969230769275</v>
      </c>
      <c r="T2646" s="17">
        <f>IF(AND(M2646="Ready",OR(I2646="Approve proposed",AND(I2646="Use my price",AND(ISNUMBER(J2646),J2646&gt;0))),ISNUMBER(L2646),E2646&gt;0),R2646*(L2646/E2646-1)*(1-'Start Here'!$B$16),0)</f>
        <v>0</v>
      </c>
      <c r="U2646" t="str" s="6">
        <v/>
      </c>
      <c r="V2646" t="str" s="21">
        <v>Yes</v>
      </c>
      <c r="W2646" t="str" s="21">
        <v>No</v>
      </c>
      <c r="X2646" s="22">
        <v>0</v>
      </c>
      <c r="Y2646" s="18">
        <v>13</v>
      </c>
      <c r="AB2646" t="str" s="6">
        <v>2026-10-01 10:41:27 UTC</v>
      </c>
      <c r="AC2646" t="str" s="6">
        <v>Local Line cache</v>
      </c>
      <c r="AD2646" s="23">
        <v>806131</v>
      </c>
      <c r="AE2646" s="23">
        <v>527196</v>
      </c>
      <c r="AF2646" t="str" s="23">
        <v>806131:527196:herdShare</v>
      </c>
      <c r="AG2646" t="str" s="23">
        <v>No</v>
      </c>
      <c r="AH2646" t="str" s="23">
        <v>Yes</v>
      </c>
      <c r="AI2646" s="18">
        <v>231</v>
      </c>
    </row>
    <row r="2647" ht="32" customHeight="1">
      <c r="A2647" t="str" s="7">
        <v>Radiant Coffee Roasters</v>
      </c>
      <c r="B2647" t="str" s="7">
        <v>Radiant Decaf Columbia Coffee Beans</v>
      </c>
      <c r="C2647" t="str" s="7">
        <v>12 oz</v>
      </c>
      <c r="D2647" t="str" s="7">
        <v>CSA Members</v>
      </c>
      <c r="E2647" s="12">
        <v>18.2</v>
      </c>
      <c r="F2647" s="13">
        <v>19.66</v>
      </c>
      <c r="G2647" s="13">
        <f>IF(AND(ISNUMBER(E2647),ISNUMBER(F2647)),F2647-E2647,"")</f>
        <v>1.46</v>
      </c>
      <c r="H2647" s="14">
        <f>IF(AND(ISNUMBER(E2647),E2647&gt;0,ISNUMBER(F2647)),F2647/E2647-1,"")</f>
        <v>0.08021978021978038</v>
      </c>
      <c r="I2647" t="str" s="15">
        <v>Unreviewed</v>
      </c>
      <c r="J2647" s="16"/>
      <c r="K2647" t="str" s="15">
        <v/>
      </c>
      <c r="L2647" s="17" t="str">
        <f>IF(AC2647="Local catalog","",IF(AG2647="Yes",IF(ISNUMBER(E2647),E2647,""),IF(I2647="Keep current",IF(ISNUMBER(E2647),E2647,""),IF(AH2647&lt;&gt;"Yes","",IF(I2647="Approve proposed",F2647,IF(AND(I2647="Use my price",AND(ISNUMBER(J2647),J2647&gt;0)),J2647,""))))))</f>
        <v/>
      </c>
      <c r="M2647" t="str" s="7">
        <f>IF(AND(AG2647="Yes",OR(I2647="Approve proposed",I2647="Use my price")),"CHECK: protected price kept current",IF(OR(I2647="Unreviewed",I2647=""),"Pending review",IF(I2647="Hold","On hold",IF(I2647="Keep current",IF(ISNUMBER(E2647),"Kept current","CHECK: no confirmed current price"),IF(AH2647&lt;&gt;"Yes","CHECK: source needs review",IF(AND(I2647="Use my price",NOT(AND(ISNUMBER(J2647),J2647&gt;0))),"CHECK: enter a price above zero",IF(NOT(OR(I2647="Approve proposed",I2647="Use my price")),"CHECK: choose a listed decision",IF(OR(NOT(ISNUMBER(L2647)),L2647&lt;=0,NOT(ISNUMBER(Y2647)),Y2647&lt;=0,X2647&gt;=1),"CHECK: price or base unavailable",IF(L2647/(Y2647*(1-X2647))-1&lt;0,"CHECK: price below local base","Ready")))))))))</f>
        <v>Pending review</v>
      </c>
      <c r="N2647" s="18">
        <v>18.2</v>
      </c>
      <c r="O2647" s="19">
        <v>0.4</v>
      </c>
      <c r="P2647" s="14">
        <v>0.5123</v>
      </c>
      <c r="Q2647" s="20" t="str">
        <f>IF(AND(ISNUMBER(L2647),ISNUMBER(Y2647),Y2647&gt;0,X2647&lt;1),ROUND(L2647/(Y2647*(1-X2647))-1,4),"")</f>
        <v/>
      </c>
      <c r="R2647" s="12">
        <v>50.400000000000006</v>
      </c>
      <c r="S2647" s="13">
        <f>IF(AND(ISNUMBER(E2647),E2647&gt;0,ISNUMBER(F2647)),R2647*(F2647/E2647-1)*(1-'Start Here'!$B$16),0)</f>
        <v>3.9217846153846234</v>
      </c>
      <c r="T2647" s="17">
        <f>IF(AND(M2647="Ready",OR(I2647="Approve proposed",AND(I2647="Use my price",AND(ISNUMBER(J2647),J2647&gt;0))),ISNUMBER(L2647),E2647&gt;0),R2647*(L2647/E2647-1)*(1-'Start Here'!$B$16),0)</f>
        <v>0</v>
      </c>
      <c r="U2647" t="str" s="6">
        <v/>
      </c>
      <c r="V2647" t="str" s="21">
        <v>Yes</v>
      </c>
      <c r="W2647" t="str" s="21">
        <v>No</v>
      </c>
      <c r="X2647" s="22">
        <v>0</v>
      </c>
      <c r="Y2647" s="18">
        <v>13</v>
      </c>
      <c r="AB2647" t="str" s="6">
        <v>2026-10-01 10:41:27 UTC</v>
      </c>
      <c r="AC2647" t="str" s="6">
        <v>Local Line cache</v>
      </c>
      <c r="AD2647" s="23">
        <v>806131</v>
      </c>
      <c r="AE2647" s="23">
        <v>527196</v>
      </c>
      <c r="AF2647" t="str" s="23">
        <v>806131:527196:member</v>
      </c>
      <c r="AG2647" t="str" s="23">
        <v>No</v>
      </c>
      <c r="AH2647" t="str" s="23">
        <v>Yes</v>
      </c>
      <c r="AI2647" s="18">
        <v>36</v>
      </c>
    </row>
    <row r="2648" ht="32" customHeight="1">
      <c r="A2648" t="str" s="7">
        <v>Radiant Coffee Roasters</v>
      </c>
      <c r="B2648" t="str" s="7">
        <v>Radiant Decaf Columbia Coffee Beans</v>
      </c>
      <c r="C2648" t="str" s="7">
        <v>12 oz</v>
      </c>
      <c r="D2648" t="str" s="7">
        <v>Guest Basket</v>
      </c>
      <c r="E2648" s="12">
        <v>18.2</v>
      </c>
      <c r="F2648" s="13">
        <v>19.66</v>
      </c>
      <c r="G2648" s="13">
        <f>IF(AND(ISNUMBER(E2648),ISNUMBER(F2648)),F2648-E2648,"")</f>
        <v>1.46</v>
      </c>
      <c r="H2648" s="14">
        <f>IF(AND(ISNUMBER(E2648),E2648&gt;0,ISNUMBER(F2648)),F2648/E2648-1,"")</f>
        <v>0.08021978021978038</v>
      </c>
      <c r="I2648" t="str" s="15">
        <v>Unreviewed</v>
      </c>
      <c r="J2648" s="16"/>
      <c r="K2648" t="str" s="15">
        <v/>
      </c>
      <c r="L2648" s="17" t="str">
        <f>IF(AC2648="Local catalog","",IF(AG2648="Yes",IF(ISNUMBER(E2648),E2648,""),IF(I2648="Keep current",IF(ISNUMBER(E2648),E2648,""),IF(AH2648&lt;&gt;"Yes","",IF(I2648="Approve proposed",F2648,IF(AND(I2648="Use my price",AND(ISNUMBER(J2648),J2648&gt;0)),J2648,""))))))</f>
        <v/>
      </c>
      <c r="M2648" t="str" s="7">
        <f>IF(AND(AG2648="Yes",OR(I2648="Approve proposed",I2648="Use my price")),"CHECK: protected price kept current",IF(OR(I2648="Unreviewed",I2648=""),"Pending review",IF(I2648="Hold","On hold",IF(I2648="Keep current",IF(ISNUMBER(E2648),"Kept current","CHECK: no confirmed current price"),IF(AH2648&lt;&gt;"Yes","CHECK: source needs review",IF(AND(I2648="Use my price",NOT(AND(ISNUMBER(J2648),J2648&gt;0))),"CHECK: enter a price above zero",IF(NOT(OR(I2648="Approve proposed",I2648="Use my price")),"CHECK: choose a listed decision",IF(OR(NOT(ISNUMBER(L2648)),L2648&lt;=0,NOT(ISNUMBER(Y2648)),Y2648&lt;=0,X2648&gt;=1),"CHECK: price or base unavailable",IF(L2648/(Y2648*(1-X2648))-1&lt;0,"CHECK: price below local base","Ready")))))))))</f>
        <v>Pending review</v>
      </c>
      <c r="N2648" s="18">
        <v>18.2</v>
      </c>
      <c r="O2648" s="19">
        <v>0.4</v>
      </c>
      <c r="P2648" s="14">
        <v>0.5123</v>
      </c>
      <c r="Q2648" s="20" t="str">
        <f>IF(AND(ISNUMBER(L2648),ISNUMBER(Y2648),Y2648&gt;0,X2648&lt;1),ROUND(L2648/(Y2648*(1-X2648))-1,4),"")</f>
        <v/>
      </c>
      <c r="R2648" s="12">
        <v>16.8</v>
      </c>
      <c r="S2648" s="13">
        <f>IF(AND(ISNUMBER(E2648),E2648&gt;0,ISNUMBER(F2648)),R2648*(F2648/E2648-1)*(1-'Start Here'!$B$16),0)</f>
        <v>1.3072615384615411</v>
      </c>
      <c r="T2648" s="17">
        <f>IF(AND(M2648="Ready",OR(I2648="Approve proposed",AND(I2648="Use my price",AND(ISNUMBER(J2648),J2648&gt;0))),ISNUMBER(L2648),E2648&gt;0),R2648*(L2648/E2648-1)*(1-'Start Here'!$B$16),0)</f>
        <v>0</v>
      </c>
      <c r="U2648" t="str" s="6">
        <v/>
      </c>
      <c r="V2648" t="str" s="21">
        <v>Yes</v>
      </c>
      <c r="W2648" t="str" s="21">
        <v>No</v>
      </c>
      <c r="X2648" s="22">
        <v>0</v>
      </c>
      <c r="Y2648" s="18">
        <v>13</v>
      </c>
      <c r="AB2648" t="str" s="6">
        <v>2026-10-01 10:41:27 UTC</v>
      </c>
      <c r="AC2648" t="str" s="6">
        <v>Local Line cache</v>
      </c>
      <c r="AD2648" s="23">
        <v>806131</v>
      </c>
      <c r="AE2648" s="23">
        <v>527196</v>
      </c>
      <c r="AF2648" t="str" s="23">
        <v>806131:527196:guest</v>
      </c>
      <c r="AG2648" t="str" s="23">
        <v>No</v>
      </c>
      <c r="AH2648" t="str" s="23">
        <v>Yes</v>
      </c>
      <c r="AI2648" s="18">
        <v>12</v>
      </c>
    </row>
    <row r="2649" ht="32" customHeight="1">
      <c r="A2649" t="str" s="7">
        <v>Radiant Coffee Roasters</v>
      </c>
      <c r="B2649" t="str" s="7">
        <v>Radiant Decaf Columbia Coffee Beans</v>
      </c>
      <c r="C2649" t="str" s="7">
        <v>12 oz</v>
      </c>
      <c r="D2649" t="str" s="7">
        <v>SNAP</v>
      </c>
      <c r="E2649" s="12">
        <v>18.2</v>
      </c>
      <c r="F2649" s="13">
        <v>18.2</v>
      </c>
      <c r="G2649" s="13">
        <f>IF(AND(ISNUMBER(E2649),ISNUMBER(F2649)),F2649-E2649,"")</f>
        <v>0</v>
      </c>
      <c r="H2649" s="14">
        <f>IF(AND(ISNUMBER(E2649),E2649&gt;0,ISNUMBER(F2649)),F2649/E2649-1,"")</f>
        <v>0</v>
      </c>
      <c r="I2649" t="str" s="15">
        <v>Keep current</v>
      </c>
      <c r="J2649" s="16"/>
      <c r="K2649" t="str" s="15">
        <v/>
      </c>
      <c r="L2649" s="17">
        <f>IF(AC2649="Local catalog","",IF(AG2649="Yes",IF(ISNUMBER(E2649),E2649,""),IF(I2649="Keep current",IF(ISNUMBER(E2649),E2649,""),IF(AH2649&lt;&gt;"Yes","",IF(I2649="Approve proposed",F2649,IF(AND(I2649="Use my price",AND(ISNUMBER(J2649),J2649&gt;0)),J2649,""))))))</f>
        <v>18.2</v>
      </c>
      <c r="M2649" t="str" s="7">
        <f>IF(AND(AG2649="Yes",OR(I2649="Approve proposed",I2649="Use my price")),"CHECK: protected price kept current",IF(OR(I2649="Unreviewed",I2649=""),"Pending review",IF(I2649="Hold","On hold",IF(I2649="Keep current",IF(ISNUMBER(E2649),"Kept current","CHECK: no confirmed current price"),IF(AH2649&lt;&gt;"Yes","CHECK: source needs review",IF(AND(I2649="Use my price",NOT(AND(ISNUMBER(J2649),J2649&gt;0))),"CHECK: enter a price above zero",IF(NOT(OR(I2649="Approve proposed",I2649="Use my price")),"CHECK: choose a listed decision",IF(OR(NOT(ISNUMBER(L2649)),L2649&lt;=0,NOT(ISNUMBER(Y2649)),Y2649&lt;=0,X2649&gt;=1),"CHECK: price or base unavailable",IF(L2649/(Y2649*(1-X2649))-1&lt;0,"CHECK: price below local base","Ready")))))))))</f>
        <v>Kept current</v>
      </c>
      <c r="N2649" s="18">
        <v>18.2</v>
      </c>
      <c r="O2649" s="19">
        <v>0.4</v>
      </c>
      <c r="P2649" s="14">
        <v>0.4</v>
      </c>
      <c r="Q2649" s="20">
        <f>IF(AND(ISNUMBER(L2649),ISNUMBER(Y2649),Y2649&gt;0,X2649&lt;1),ROUND(L2649/(Y2649*(1-X2649))-1,4),"")</f>
        <v>0.4</v>
      </c>
      <c r="R2649" s="12">
        <v>0</v>
      </c>
      <c r="S2649" s="13">
        <f>IF(AND(ISNUMBER(E2649),E2649&gt;0,ISNUMBER(F2649)),R2649*(F2649/E2649-1)*(1-'Start Here'!$B$16),0)</f>
        <v>0</v>
      </c>
      <c r="T2649" s="17">
        <f>IF(AND(M2649="Ready",OR(I2649="Approve proposed",AND(I2649="Use my price",AND(ISNUMBER(J2649),J2649&gt;0))),ISNUMBER(L2649),E2649&gt;0),R2649*(L2649/E2649-1)*(1-'Start Here'!$B$16),0)</f>
        <v>0</v>
      </c>
      <c r="U2649" t="str" s="6">
        <v>SNAP: preserve existing selling price</v>
      </c>
      <c r="V2649" t="str" s="21">
        <v>Yes</v>
      </c>
      <c r="W2649" t="str" s="21">
        <v>No</v>
      </c>
      <c r="X2649" s="22">
        <v>0</v>
      </c>
      <c r="Y2649" s="18">
        <v>13</v>
      </c>
      <c r="AB2649" t="str" s="6">
        <v>2026-10-01 10:41:27 UTC</v>
      </c>
      <c r="AC2649" t="str" s="6">
        <v>Local Line cache</v>
      </c>
      <c r="AD2649" s="23">
        <v>806131</v>
      </c>
      <c r="AE2649" s="23">
        <v>527196</v>
      </c>
      <c r="AF2649" t="str" s="23">
        <v>806131:527196:snap</v>
      </c>
      <c r="AG2649" t="str" s="23">
        <v>Yes</v>
      </c>
      <c r="AH2649" t="str" s="23">
        <v>Yes</v>
      </c>
      <c r="AI2649" s="18">
        <v>0</v>
      </c>
    </row>
    <row r="2650" ht="32" customHeight="1">
      <c r="A2650" t="str" s="7">
        <v>Radiant Coffee Roasters</v>
      </c>
      <c r="B2650" t="str" s="7">
        <v>Radiant Decaf Columbia Ground Coffee</v>
      </c>
      <c r="C2650" t="str" s="7">
        <v>12 oz</v>
      </c>
      <c r="D2650" t="str" s="7">
        <v>Herd Share Members</v>
      </c>
      <c r="E2650" s="12">
        <v>18.2</v>
      </c>
      <c r="F2650" s="13">
        <v>19.66</v>
      </c>
      <c r="G2650" s="13">
        <f>IF(AND(ISNUMBER(E2650),ISNUMBER(F2650)),F2650-E2650,"")</f>
        <v>1.46</v>
      </c>
      <c r="H2650" s="14">
        <f>IF(AND(ISNUMBER(E2650),E2650&gt;0,ISNUMBER(F2650)),F2650/E2650-1,"")</f>
        <v>0.08021978021978038</v>
      </c>
      <c r="I2650" t="str" s="15">
        <v>Unreviewed</v>
      </c>
      <c r="J2650" s="16"/>
      <c r="K2650" t="str" s="15">
        <v/>
      </c>
      <c r="L2650" s="17" t="str">
        <f>IF(AC2650="Local catalog","",IF(AG2650="Yes",IF(ISNUMBER(E2650),E2650,""),IF(I2650="Keep current",IF(ISNUMBER(E2650),E2650,""),IF(AH2650&lt;&gt;"Yes","",IF(I2650="Approve proposed",F2650,IF(AND(I2650="Use my price",AND(ISNUMBER(J2650),J2650&gt;0)),J2650,""))))))</f>
        <v/>
      </c>
      <c r="M2650" t="str" s="7">
        <f>IF(AND(AG2650="Yes",OR(I2650="Approve proposed",I2650="Use my price")),"CHECK: protected price kept current",IF(OR(I2650="Unreviewed",I2650=""),"Pending review",IF(I2650="Hold","On hold",IF(I2650="Keep current",IF(ISNUMBER(E2650),"Kept current","CHECK: no confirmed current price"),IF(AH2650&lt;&gt;"Yes","CHECK: source needs review",IF(AND(I2650="Use my price",NOT(AND(ISNUMBER(J2650),J2650&gt;0))),"CHECK: enter a price above zero",IF(NOT(OR(I2650="Approve proposed",I2650="Use my price")),"CHECK: choose a listed decision",IF(OR(NOT(ISNUMBER(L2650)),L2650&lt;=0,NOT(ISNUMBER(Y2650)),Y2650&lt;=0,X2650&gt;=1),"CHECK: price or base unavailable",IF(L2650/(Y2650*(1-X2650))-1&lt;0,"CHECK: price below local base","Ready")))))))))</f>
        <v>Pending review</v>
      </c>
      <c r="N2650" s="18">
        <v>18.2</v>
      </c>
      <c r="O2650" s="19">
        <v>0.4</v>
      </c>
      <c r="P2650" s="14">
        <v>0.5123</v>
      </c>
      <c r="Q2650" s="20" t="str">
        <f>IF(AND(ISNUMBER(L2650),ISNUMBER(Y2650),Y2650&gt;0,X2650&lt;1),ROUND(L2650/(Y2650*(1-X2650))-1,4),"")</f>
        <v/>
      </c>
      <c r="R2650" s="12">
        <v>422.8</v>
      </c>
      <c r="S2650" s="13">
        <f>IF(AND(ISNUMBER(E2650),E2650&gt;0,ISNUMBER(F2650)),R2650*(F2650/E2650-1)*(1-'Start Here'!$B$16),0)</f>
        <v>32.89941538461545</v>
      </c>
      <c r="T2650" s="17">
        <f>IF(AND(M2650="Ready",OR(I2650="Approve proposed",AND(I2650="Use my price",AND(ISNUMBER(J2650),J2650&gt;0))),ISNUMBER(L2650),E2650&gt;0),R2650*(L2650/E2650-1)*(1-'Start Here'!$B$16),0)</f>
        <v>0</v>
      </c>
      <c r="U2650" t="str" s="6">
        <v/>
      </c>
      <c r="V2650" t="str" s="21">
        <v>Yes</v>
      </c>
      <c r="W2650" t="str" s="21">
        <v>No</v>
      </c>
      <c r="X2650" s="22">
        <v>0</v>
      </c>
      <c r="Y2650" s="18">
        <v>13</v>
      </c>
      <c r="AB2650" t="str" s="6">
        <v>2026-10-01 10:41:27 UTC</v>
      </c>
      <c r="AC2650" t="str" s="6">
        <v>Local Line cache</v>
      </c>
      <c r="AD2650" s="23">
        <v>925431</v>
      </c>
      <c r="AE2650" s="23">
        <v>673000</v>
      </c>
      <c r="AF2650" t="str" s="23">
        <v>925431:673000:herdShare</v>
      </c>
      <c r="AG2650" t="str" s="23">
        <v>No</v>
      </c>
      <c r="AH2650" t="str" s="23">
        <v>Yes</v>
      </c>
      <c r="AI2650" s="18">
        <v>307</v>
      </c>
    </row>
    <row r="2651" ht="32" customHeight="1">
      <c r="A2651" t="str" s="7">
        <v>Radiant Coffee Roasters</v>
      </c>
      <c r="B2651" t="str" s="7">
        <v>Radiant Decaf Columbia Ground Coffee</v>
      </c>
      <c r="C2651" t="str" s="7">
        <v>12 oz</v>
      </c>
      <c r="D2651" t="str" s="7">
        <v>CSA Members</v>
      </c>
      <c r="E2651" s="12">
        <v>18.2</v>
      </c>
      <c r="F2651" s="13">
        <v>19.66</v>
      </c>
      <c r="G2651" s="13">
        <f>IF(AND(ISNUMBER(E2651),ISNUMBER(F2651)),F2651-E2651,"")</f>
        <v>1.46</v>
      </c>
      <c r="H2651" s="14">
        <f>IF(AND(ISNUMBER(E2651),E2651&gt;0,ISNUMBER(F2651)),F2651/E2651-1,"")</f>
        <v>0.08021978021978038</v>
      </c>
      <c r="I2651" t="str" s="15">
        <v>Unreviewed</v>
      </c>
      <c r="J2651" s="16"/>
      <c r="K2651" t="str" s="15">
        <v/>
      </c>
      <c r="L2651" s="17" t="str">
        <f>IF(AC2651="Local catalog","",IF(AG2651="Yes",IF(ISNUMBER(E2651),E2651,""),IF(I2651="Keep current",IF(ISNUMBER(E2651),E2651,""),IF(AH2651&lt;&gt;"Yes","",IF(I2651="Approve proposed",F2651,IF(AND(I2651="Use my price",AND(ISNUMBER(J2651),J2651&gt;0)),J2651,""))))))</f>
        <v/>
      </c>
      <c r="M2651" t="str" s="7">
        <f>IF(AND(AG2651="Yes",OR(I2651="Approve proposed",I2651="Use my price")),"CHECK: protected price kept current",IF(OR(I2651="Unreviewed",I2651=""),"Pending review",IF(I2651="Hold","On hold",IF(I2651="Keep current",IF(ISNUMBER(E2651),"Kept current","CHECK: no confirmed current price"),IF(AH2651&lt;&gt;"Yes","CHECK: source needs review",IF(AND(I2651="Use my price",NOT(AND(ISNUMBER(J2651),J2651&gt;0))),"CHECK: enter a price above zero",IF(NOT(OR(I2651="Approve proposed",I2651="Use my price")),"CHECK: choose a listed decision",IF(OR(NOT(ISNUMBER(L2651)),L2651&lt;=0,NOT(ISNUMBER(Y2651)),Y2651&lt;=0,X2651&gt;=1),"CHECK: price or base unavailable",IF(L2651/(Y2651*(1-X2651))-1&lt;0,"CHECK: price below local base","Ready")))))))))</f>
        <v>Pending review</v>
      </c>
      <c r="N2651" s="18">
        <v>18.2</v>
      </c>
      <c r="O2651" s="19">
        <v>0.4</v>
      </c>
      <c r="P2651" s="14">
        <v>0.5123</v>
      </c>
      <c r="Q2651" s="20" t="str">
        <f>IF(AND(ISNUMBER(L2651),ISNUMBER(Y2651),Y2651&gt;0,X2651&lt;1),ROUND(L2651/(Y2651*(1-X2651))-1,4),"")</f>
        <v/>
      </c>
      <c r="R2651" s="12">
        <v>100.8</v>
      </c>
      <c r="S2651" s="13">
        <f>IF(AND(ISNUMBER(E2651),E2651&gt;0,ISNUMBER(F2651)),R2651*(F2651/E2651-1)*(1-'Start Here'!$B$16),0)</f>
        <v>7.843569230769245</v>
      </c>
      <c r="T2651" s="17">
        <f>IF(AND(M2651="Ready",OR(I2651="Approve proposed",AND(I2651="Use my price",AND(ISNUMBER(J2651),J2651&gt;0))),ISNUMBER(L2651),E2651&gt;0),R2651*(L2651/E2651-1)*(1-'Start Here'!$B$16),0)</f>
        <v>0</v>
      </c>
      <c r="U2651" t="str" s="6">
        <v/>
      </c>
      <c r="V2651" t="str" s="21">
        <v>Yes</v>
      </c>
      <c r="W2651" t="str" s="21">
        <v>No</v>
      </c>
      <c r="X2651" s="22">
        <v>0</v>
      </c>
      <c r="Y2651" s="18">
        <v>13</v>
      </c>
      <c r="AB2651" t="str" s="6">
        <v>2026-10-01 10:41:27 UTC</v>
      </c>
      <c r="AC2651" t="str" s="6">
        <v>Local Line cache</v>
      </c>
      <c r="AD2651" s="23">
        <v>925431</v>
      </c>
      <c r="AE2651" s="23">
        <v>673000</v>
      </c>
      <c r="AF2651" t="str" s="23">
        <v>925431:673000:member</v>
      </c>
      <c r="AG2651" t="str" s="23">
        <v>No</v>
      </c>
      <c r="AH2651" t="str" s="23">
        <v>Yes</v>
      </c>
      <c r="AI2651" s="18">
        <v>72</v>
      </c>
    </row>
    <row r="2652" ht="32" customHeight="1">
      <c r="A2652" t="str" s="7">
        <v>Radiant Coffee Roasters</v>
      </c>
      <c r="B2652" t="str" s="7">
        <v>Radiant Decaf Columbia Ground Coffee</v>
      </c>
      <c r="C2652" t="str" s="7">
        <v>12 oz</v>
      </c>
      <c r="D2652" t="str" s="7">
        <v>Guest Basket</v>
      </c>
      <c r="E2652" s="12">
        <v>18.2</v>
      </c>
      <c r="F2652" s="13">
        <v>19.66</v>
      </c>
      <c r="G2652" s="13">
        <f>IF(AND(ISNUMBER(E2652),ISNUMBER(F2652)),F2652-E2652,"")</f>
        <v>1.46</v>
      </c>
      <c r="H2652" s="14">
        <f>IF(AND(ISNUMBER(E2652),E2652&gt;0,ISNUMBER(F2652)),F2652/E2652-1,"")</f>
        <v>0.08021978021978038</v>
      </c>
      <c r="I2652" t="str" s="15">
        <v>Unreviewed</v>
      </c>
      <c r="J2652" s="16"/>
      <c r="K2652" t="str" s="15">
        <v/>
      </c>
      <c r="L2652" s="17" t="str">
        <f>IF(AC2652="Local catalog","",IF(AG2652="Yes",IF(ISNUMBER(E2652),E2652,""),IF(I2652="Keep current",IF(ISNUMBER(E2652),E2652,""),IF(AH2652&lt;&gt;"Yes","",IF(I2652="Approve proposed",F2652,IF(AND(I2652="Use my price",AND(ISNUMBER(J2652),J2652&gt;0)),J2652,""))))))</f>
        <v/>
      </c>
      <c r="M2652" t="str" s="7">
        <f>IF(AND(AG2652="Yes",OR(I2652="Approve proposed",I2652="Use my price")),"CHECK: protected price kept current",IF(OR(I2652="Unreviewed",I2652=""),"Pending review",IF(I2652="Hold","On hold",IF(I2652="Keep current",IF(ISNUMBER(E2652),"Kept current","CHECK: no confirmed current price"),IF(AH2652&lt;&gt;"Yes","CHECK: source needs review",IF(AND(I2652="Use my price",NOT(AND(ISNUMBER(J2652),J2652&gt;0))),"CHECK: enter a price above zero",IF(NOT(OR(I2652="Approve proposed",I2652="Use my price")),"CHECK: choose a listed decision",IF(OR(NOT(ISNUMBER(L2652)),L2652&lt;=0,NOT(ISNUMBER(Y2652)),Y2652&lt;=0,X2652&gt;=1),"CHECK: price or base unavailable",IF(L2652/(Y2652*(1-X2652))-1&lt;0,"CHECK: price below local base","Ready")))))))))</f>
        <v>Pending review</v>
      </c>
      <c r="N2652" s="18">
        <v>18.2</v>
      </c>
      <c r="O2652" s="19">
        <v>0.4</v>
      </c>
      <c r="P2652" s="14">
        <v>0.5123</v>
      </c>
      <c r="Q2652" s="20" t="str">
        <f>IF(AND(ISNUMBER(L2652),ISNUMBER(Y2652),Y2652&gt;0,X2652&lt;1),ROUND(L2652/(Y2652*(1-X2652))-1,4),"")</f>
        <v/>
      </c>
      <c r="R2652" s="12">
        <v>0</v>
      </c>
      <c r="S2652" s="13">
        <f>IF(AND(ISNUMBER(E2652),E2652&gt;0,ISNUMBER(F2652)),R2652*(F2652/E2652-1)*(1-'Start Here'!$B$16),0)</f>
        <v>0</v>
      </c>
      <c r="T2652" s="17">
        <f>IF(AND(M2652="Ready",OR(I2652="Approve proposed",AND(I2652="Use my price",AND(ISNUMBER(J2652),J2652&gt;0))),ISNUMBER(L2652),E2652&gt;0),R2652*(L2652/E2652-1)*(1-'Start Here'!$B$16),0)</f>
        <v>0</v>
      </c>
      <c r="U2652" t="str" s="6">
        <v/>
      </c>
      <c r="V2652" t="str" s="21">
        <v>Yes</v>
      </c>
      <c r="W2652" t="str" s="21">
        <v>No</v>
      </c>
      <c r="X2652" s="22">
        <v>0</v>
      </c>
      <c r="Y2652" s="18">
        <v>13</v>
      </c>
      <c r="AB2652" t="str" s="6">
        <v>2026-10-01 10:41:27 UTC</v>
      </c>
      <c r="AC2652" t="str" s="6">
        <v>Local Line cache</v>
      </c>
      <c r="AD2652" s="23">
        <v>925431</v>
      </c>
      <c r="AE2652" s="23">
        <v>673000</v>
      </c>
      <c r="AF2652" t="str" s="23">
        <v>925431:673000:guest</v>
      </c>
      <c r="AG2652" t="str" s="23">
        <v>No</v>
      </c>
      <c r="AH2652" t="str" s="23">
        <v>Yes</v>
      </c>
      <c r="AI2652" s="18">
        <v>0</v>
      </c>
    </row>
    <row r="2653" ht="32" customHeight="1">
      <c r="A2653" t="str" s="7">
        <v>Radiant Coffee Roasters</v>
      </c>
      <c r="B2653" t="str" s="7">
        <v>Radiant Decaf Columbia Ground Coffee</v>
      </c>
      <c r="C2653" t="str" s="7">
        <v>12 oz</v>
      </c>
      <c r="D2653" t="str" s="7">
        <v>SNAP</v>
      </c>
      <c r="E2653" s="12">
        <v>18.2</v>
      </c>
      <c r="F2653" s="13">
        <v>18.2</v>
      </c>
      <c r="G2653" s="13">
        <f>IF(AND(ISNUMBER(E2653),ISNUMBER(F2653)),F2653-E2653,"")</f>
        <v>0</v>
      </c>
      <c r="H2653" s="14">
        <f>IF(AND(ISNUMBER(E2653),E2653&gt;0,ISNUMBER(F2653)),F2653/E2653-1,"")</f>
        <v>0</v>
      </c>
      <c r="I2653" t="str" s="15">
        <v>Keep current</v>
      </c>
      <c r="J2653" s="16"/>
      <c r="K2653" t="str" s="15">
        <v/>
      </c>
      <c r="L2653" s="17">
        <f>IF(AC2653="Local catalog","",IF(AG2653="Yes",IF(ISNUMBER(E2653),E2653,""),IF(I2653="Keep current",IF(ISNUMBER(E2653),E2653,""),IF(AH2653&lt;&gt;"Yes","",IF(I2653="Approve proposed",F2653,IF(AND(I2653="Use my price",AND(ISNUMBER(J2653),J2653&gt;0)),J2653,""))))))</f>
        <v>18.2</v>
      </c>
      <c r="M2653" t="str" s="7">
        <f>IF(AND(AG2653="Yes",OR(I2653="Approve proposed",I2653="Use my price")),"CHECK: protected price kept current",IF(OR(I2653="Unreviewed",I2653=""),"Pending review",IF(I2653="Hold","On hold",IF(I2653="Keep current",IF(ISNUMBER(E2653),"Kept current","CHECK: no confirmed current price"),IF(AH2653&lt;&gt;"Yes","CHECK: source needs review",IF(AND(I2653="Use my price",NOT(AND(ISNUMBER(J2653),J2653&gt;0))),"CHECK: enter a price above zero",IF(NOT(OR(I2653="Approve proposed",I2653="Use my price")),"CHECK: choose a listed decision",IF(OR(NOT(ISNUMBER(L2653)),L2653&lt;=0,NOT(ISNUMBER(Y2653)),Y2653&lt;=0,X2653&gt;=1),"CHECK: price or base unavailable",IF(L2653/(Y2653*(1-X2653))-1&lt;0,"CHECK: price below local base","Ready")))))))))</f>
        <v>Kept current</v>
      </c>
      <c r="N2653" s="18">
        <v>18.2</v>
      </c>
      <c r="O2653" s="19">
        <v>0.4</v>
      </c>
      <c r="P2653" s="14">
        <v>0.4</v>
      </c>
      <c r="Q2653" s="20">
        <f>IF(AND(ISNUMBER(L2653),ISNUMBER(Y2653),Y2653&gt;0,X2653&lt;1),ROUND(L2653/(Y2653*(1-X2653))-1,4),"")</f>
        <v>0.4</v>
      </c>
      <c r="R2653" s="12">
        <v>0</v>
      </c>
      <c r="S2653" s="13">
        <f>IF(AND(ISNUMBER(E2653),E2653&gt;0,ISNUMBER(F2653)),R2653*(F2653/E2653-1)*(1-'Start Here'!$B$16),0)</f>
        <v>0</v>
      </c>
      <c r="T2653" s="17">
        <f>IF(AND(M2653="Ready",OR(I2653="Approve proposed",AND(I2653="Use my price",AND(ISNUMBER(J2653),J2653&gt;0))),ISNUMBER(L2653),E2653&gt;0),R2653*(L2653/E2653-1)*(1-'Start Here'!$B$16),0)</f>
        <v>0</v>
      </c>
      <c r="U2653" t="str" s="6">
        <v>SNAP: preserve existing selling price</v>
      </c>
      <c r="V2653" t="str" s="21">
        <v>Yes</v>
      </c>
      <c r="W2653" t="str" s="21">
        <v>No</v>
      </c>
      <c r="X2653" s="22">
        <v>0</v>
      </c>
      <c r="Y2653" s="18">
        <v>13</v>
      </c>
      <c r="AB2653" t="str" s="6">
        <v>2026-10-01 10:41:27 UTC</v>
      </c>
      <c r="AC2653" t="str" s="6">
        <v>Local Line cache</v>
      </c>
      <c r="AD2653" s="23">
        <v>925431</v>
      </c>
      <c r="AE2653" s="23">
        <v>673000</v>
      </c>
      <c r="AF2653" t="str" s="23">
        <v>925431:673000:snap</v>
      </c>
      <c r="AG2653" t="str" s="23">
        <v>Yes</v>
      </c>
      <c r="AH2653" t="str" s="23">
        <v>Yes</v>
      </c>
      <c r="AI2653" s="18">
        <v>0</v>
      </c>
    </row>
    <row r="2654" ht="32" customHeight="1">
      <c r="A2654" t="str" s="7">
        <v>Radiant Coffee Roasters</v>
      </c>
      <c r="B2654" t="str" s="7">
        <v>Radiant Midnight Blend - Dark Roast Coffee Beans</v>
      </c>
      <c r="C2654" t="str" s="7">
        <v>12 oz</v>
      </c>
      <c r="D2654" t="str" s="7">
        <v>Herd Share Members</v>
      </c>
      <c r="E2654" s="12">
        <v>16.8</v>
      </c>
      <c r="F2654" s="13">
        <v>18.14</v>
      </c>
      <c r="G2654" s="13">
        <f>IF(AND(ISNUMBER(E2654),ISNUMBER(F2654)),F2654-E2654,"")</f>
        <v>1.34</v>
      </c>
      <c r="H2654" s="14">
        <f>IF(AND(ISNUMBER(E2654),E2654&gt;0,ISNUMBER(F2654)),F2654/E2654-1,"")</f>
        <v>0.0797619047619047</v>
      </c>
      <c r="I2654" t="str" s="15">
        <v>Unreviewed</v>
      </c>
      <c r="J2654" s="16"/>
      <c r="K2654" t="str" s="15">
        <v/>
      </c>
      <c r="L2654" s="17" t="str">
        <f>IF(AC2654="Local catalog","",IF(AG2654="Yes",IF(ISNUMBER(E2654),E2654,""),IF(I2654="Keep current",IF(ISNUMBER(E2654),E2654,""),IF(AH2654&lt;&gt;"Yes","",IF(I2654="Approve proposed",F2654,IF(AND(I2654="Use my price",AND(ISNUMBER(J2654),J2654&gt;0)),J2654,""))))))</f>
        <v/>
      </c>
      <c r="M2654" t="str" s="7">
        <f>IF(AND(AG2654="Yes",OR(I2654="Approve proposed",I2654="Use my price")),"CHECK: protected price kept current",IF(OR(I2654="Unreviewed",I2654=""),"Pending review",IF(I2654="Hold","On hold",IF(I2654="Keep current",IF(ISNUMBER(E2654),"Kept current","CHECK: no confirmed current price"),IF(AH2654&lt;&gt;"Yes","CHECK: source needs review",IF(AND(I2654="Use my price",NOT(AND(ISNUMBER(J2654),J2654&gt;0))),"CHECK: enter a price above zero",IF(NOT(OR(I2654="Approve proposed",I2654="Use my price")),"CHECK: choose a listed decision",IF(OR(NOT(ISNUMBER(L2654)),L2654&lt;=0,NOT(ISNUMBER(Y2654)),Y2654&lt;=0,X2654&gt;=1),"CHECK: price or base unavailable",IF(L2654/(Y2654*(1-X2654))-1&lt;0,"CHECK: price below local base","Ready")))))))))</f>
        <v>Pending review</v>
      </c>
      <c r="N2654" s="18">
        <v>16.8</v>
      </c>
      <c r="O2654" s="19">
        <v>0.4</v>
      </c>
      <c r="P2654" s="14">
        <v>0.5117</v>
      </c>
      <c r="Q2654" s="20" t="str">
        <f>IF(AND(ISNUMBER(L2654),ISNUMBER(Y2654),Y2654&gt;0,X2654&lt;1),ROUND(L2654/(Y2654*(1-X2654))-1,4),"")</f>
        <v/>
      </c>
      <c r="R2654" s="12">
        <v>856.8</v>
      </c>
      <c r="S2654" s="13">
        <f>IF(AND(ISNUMBER(E2654),E2654&gt;0,ISNUMBER(F2654)),R2654*(F2654/E2654-1)*(1-'Start Here'!$B$16),0)</f>
        <v>66.28979999999994</v>
      </c>
      <c r="T2654" s="17">
        <f>IF(AND(M2654="Ready",OR(I2654="Approve proposed",AND(I2654="Use my price",AND(ISNUMBER(J2654),J2654&gt;0))),ISNUMBER(L2654),E2654&gt;0),R2654*(L2654/E2654-1)*(1-'Start Here'!$B$16),0)</f>
        <v>0</v>
      </c>
      <c r="U2654" t="str" s="6">
        <v/>
      </c>
      <c r="V2654" t="str" s="21">
        <v>Yes</v>
      </c>
      <c r="W2654" t="str" s="21">
        <v>No</v>
      </c>
      <c r="X2654" s="22">
        <v>0</v>
      </c>
      <c r="Y2654" s="18">
        <v>12</v>
      </c>
      <c r="AB2654" t="str" s="6">
        <v>2026-10-01 10:41:27 UTC</v>
      </c>
      <c r="AC2654" t="str" s="6">
        <v>Local Line cache</v>
      </c>
      <c r="AD2654" s="23">
        <v>806133</v>
      </c>
      <c r="AE2654" s="23">
        <v>527198</v>
      </c>
      <c r="AF2654" t="str" s="23">
        <v>806133:527198:herdShare</v>
      </c>
      <c r="AG2654" t="str" s="23">
        <v>No</v>
      </c>
      <c r="AH2654" t="str" s="23">
        <v>Yes</v>
      </c>
      <c r="AI2654" s="18">
        <v>612</v>
      </c>
    </row>
    <row r="2655" ht="32" customHeight="1">
      <c r="A2655" t="str" s="7">
        <v>Radiant Coffee Roasters</v>
      </c>
      <c r="B2655" t="str" s="7">
        <v>Radiant Midnight Blend - Dark Roast Coffee Beans</v>
      </c>
      <c r="C2655" t="str" s="7">
        <v>12 oz</v>
      </c>
      <c r="D2655" t="str" s="7">
        <v>CSA Members</v>
      </c>
      <c r="E2655" s="12">
        <v>16.8</v>
      </c>
      <c r="F2655" s="13">
        <v>18.14</v>
      </c>
      <c r="G2655" s="13">
        <f>IF(AND(ISNUMBER(E2655),ISNUMBER(F2655)),F2655-E2655,"")</f>
        <v>1.34</v>
      </c>
      <c r="H2655" s="14">
        <f>IF(AND(ISNUMBER(E2655),E2655&gt;0,ISNUMBER(F2655)),F2655/E2655-1,"")</f>
        <v>0.0797619047619047</v>
      </c>
      <c r="I2655" t="str" s="15">
        <v>Unreviewed</v>
      </c>
      <c r="J2655" s="16"/>
      <c r="K2655" t="str" s="15">
        <v/>
      </c>
      <c r="L2655" s="17" t="str">
        <f>IF(AC2655="Local catalog","",IF(AG2655="Yes",IF(ISNUMBER(E2655),E2655,""),IF(I2655="Keep current",IF(ISNUMBER(E2655),E2655,""),IF(AH2655&lt;&gt;"Yes","",IF(I2655="Approve proposed",F2655,IF(AND(I2655="Use my price",AND(ISNUMBER(J2655),J2655&gt;0)),J2655,""))))))</f>
        <v/>
      </c>
      <c r="M2655" t="str" s="7">
        <f>IF(AND(AG2655="Yes",OR(I2655="Approve proposed",I2655="Use my price")),"CHECK: protected price kept current",IF(OR(I2655="Unreviewed",I2655=""),"Pending review",IF(I2655="Hold","On hold",IF(I2655="Keep current",IF(ISNUMBER(E2655),"Kept current","CHECK: no confirmed current price"),IF(AH2655&lt;&gt;"Yes","CHECK: source needs review",IF(AND(I2655="Use my price",NOT(AND(ISNUMBER(J2655),J2655&gt;0))),"CHECK: enter a price above zero",IF(NOT(OR(I2655="Approve proposed",I2655="Use my price")),"CHECK: choose a listed decision",IF(OR(NOT(ISNUMBER(L2655)),L2655&lt;=0,NOT(ISNUMBER(Y2655)),Y2655&lt;=0,X2655&gt;=1),"CHECK: price or base unavailable",IF(L2655/(Y2655*(1-X2655))-1&lt;0,"CHECK: price below local base","Ready")))))))))</f>
        <v>Pending review</v>
      </c>
      <c r="N2655" s="18">
        <v>16.8</v>
      </c>
      <c r="O2655" s="19">
        <v>0.4</v>
      </c>
      <c r="P2655" s="14">
        <v>0.5117</v>
      </c>
      <c r="Q2655" s="20" t="str">
        <f>IF(AND(ISNUMBER(L2655),ISNUMBER(Y2655),Y2655&gt;0,X2655&lt;1),ROUND(L2655/(Y2655*(1-X2655))-1,4),"")</f>
        <v/>
      </c>
      <c r="R2655" s="12">
        <v>33.6</v>
      </c>
      <c r="S2655" s="13">
        <f>IF(AND(ISNUMBER(E2655),E2655&gt;0,ISNUMBER(F2655)),R2655*(F2655/E2655-1)*(1-'Start Here'!$B$16),0)</f>
        <v>2.599599999999998</v>
      </c>
      <c r="T2655" s="17">
        <f>IF(AND(M2655="Ready",OR(I2655="Approve proposed",AND(I2655="Use my price",AND(ISNUMBER(J2655),J2655&gt;0))),ISNUMBER(L2655),E2655&gt;0),R2655*(L2655/E2655-1)*(1-'Start Here'!$B$16),0)</f>
        <v>0</v>
      </c>
      <c r="U2655" t="str" s="6">
        <v/>
      </c>
      <c r="V2655" t="str" s="21">
        <v>Yes</v>
      </c>
      <c r="W2655" t="str" s="21">
        <v>No</v>
      </c>
      <c r="X2655" s="22">
        <v>0</v>
      </c>
      <c r="Y2655" s="18">
        <v>12</v>
      </c>
      <c r="AB2655" t="str" s="6">
        <v>2026-10-01 10:41:27 UTC</v>
      </c>
      <c r="AC2655" t="str" s="6">
        <v>Local Line cache</v>
      </c>
      <c r="AD2655" s="23">
        <v>806133</v>
      </c>
      <c r="AE2655" s="23">
        <v>527198</v>
      </c>
      <c r="AF2655" t="str" s="23">
        <v>806133:527198:member</v>
      </c>
      <c r="AG2655" t="str" s="23">
        <v>No</v>
      </c>
      <c r="AH2655" t="str" s="23">
        <v>Yes</v>
      </c>
      <c r="AI2655" s="18">
        <v>24</v>
      </c>
    </row>
    <row r="2656" ht="32" customHeight="1">
      <c r="A2656" t="str" s="7">
        <v>Radiant Coffee Roasters</v>
      </c>
      <c r="B2656" t="str" s="7">
        <v>Radiant Midnight Blend - Dark Roast Coffee Beans</v>
      </c>
      <c r="C2656" t="str" s="7">
        <v>12 oz</v>
      </c>
      <c r="D2656" t="str" s="7">
        <v>Guest Basket</v>
      </c>
      <c r="E2656" s="12">
        <v>16.8</v>
      </c>
      <c r="F2656" s="13">
        <v>18.14</v>
      </c>
      <c r="G2656" s="13">
        <f>IF(AND(ISNUMBER(E2656),ISNUMBER(F2656)),F2656-E2656,"")</f>
        <v>1.34</v>
      </c>
      <c r="H2656" s="14">
        <f>IF(AND(ISNUMBER(E2656),E2656&gt;0,ISNUMBER(F2656)),F2656/E2656-1,"")</f>
        <v>0.0797619047619047</v>
      </c>
      <c r="I2656" t="str" s="15">
        <v>Unreviewed</v>
      </c>
      <c r="J2656" s="16"/>
      <c r="K2656" t="str" s="15">
        <v/>
      </c>
      <c r="L2656" s="17" t="str">
        <f>IF(AC2656="Local catalog","",IF(AG2656="Yes",IF(ISNUMBER(E2656),E2656,""),IF(I2656="Keep current",IF(ISNUMBER(E2656),E2656,""),IF(AH2656&lt;&gt;"Yes","",IF(I2656="Approve proposed",F2656,IF(AND(I2656="Use my price",AND(ISNUMBER(J2656),J2656&gt;0)),J2656,""))))))</f>
        <v/>
      </c>
      <c r="M2656" t="str" s="7">
        <f>IF(AND(AG2656="Yes",OR(I2656="Approve proposed",I2656="Use my price")),"CHECK: protected price kept current",IF(OR(I2656="Unreviewed",I2656=""),"Pending review",IF(I2656="Hold","On hold",IF(I2656="Keep current",IF(ISNUMBER(E2656),"Kept current","CHECK: no confirmed current price"),IF(AH2656&lt;&gt;"Yes","CHECK: source needs review",IF(AND(I2656="Use my price",NOT(AND(ISNUMBER(J2656),J2656&gt;0))),"CHECK: enter a price above zero",IF(NOT(OR(I2656="Approve proposed",I2656="Use my price")),"CHECK: choose a listed decision",IF(OR(NOT(ISNUMBER(L2656)),L2656&lt;=0,NOT(ISNUMBER(Y2656)),Y2656&lt;=0,X2656&gt;=1),"CHECK: price or base unavailable",IF(L2656/(Y2656*(1-X2656))-1&lt;0,"CHECK: price below local base","Ready")))))))))</f>
        <v>Pending review</v>
      </c>
      <c r="N2656" s="18">
        <v>16.8</v>
      </c>
      <c r="O2656" s="19">
        <v>0.4</v>
      </c>
      <c r="P2656" s="14">
        <v>0.5117</v>
      </c>
      <c r="Q2656" s="20" t="str">
        <f>IF(AND(ISNUMBER(L2656),ISNUMBER(Y2656),Y2656&gt;0,X2656&lt;1),ROUND(L2656/(Y2656*(1-X2656))-1,4),"")</f>
        <v/>
      </c>
      <c r="R2656" s="12">
        <v>0</v>
      </c>
      <c r="S2656" s="13">
        <f>IF(AND(ISNUMBER(E2656),E2656&gt;0,ISNUMBER(F2656)),R2656*(F2656/E2656-1)*(1-'Start Here'!$B$16),0)</f>
        <v>0</v>
      </c>
      <c r="T2656" s="17">
        <f>IF(AND(M2656="Ready",OR(I2656="Approve proposed",AND(I2656="Use my price",AND(ISNUMBER(J2656),J2656&gt;0))),ISNUMBER(L2656),E2656&gt;0),R2656*(L2656/E2656-1)*(1-'Start Here'!$B$16),0)</f>
        <v>0</v>
      </c>
      <c r="U2656" t="str" s="6">
        <v/>
      </c>
      <c r="V2656" t="str" s="21">
        <v>Yes</v>
      </c>
      <c r="W2656" t="str" s="21">
        <v>No</v>
      </c>
      <c r="X2656" s="22">
        <v>0</v>
      </c>
      <c r="Y2656" s="18">
        <v>12</v>
      </c>
      <c r="AB2656" t="str" s="6">
        <v>2026-10-01 10:41:27 UTC</v>
      </c>
      <c r="AC2656" t="str" s="6">
        <v>Local Line cache</v>
      </c>
      <c r="AD2656" s="23">
        <v>806133</v>
      </c>
      <c r="AE2656" s="23">
        <v>527198</v>
      </c>
      <c r="AF2656" t="str" s="23">
        <v>806133:527198:guest</v>
      </c>
      <c r="AG2656" t="str" s="23">
        <v>No</v>
      </c>
      <c r="AH2656" t="str" s="23">
        <v>Yes</v>
      </c>
      <c r="AI2656" s="18">
        <v>0</v>
      </c>
    </row>
    <row r="2657" ht="32" customHeight="1">
      <c r="A2657" t="str" s="7">
        <v>Radiant Coffee Roasters</v>
      </c>
      <c r="B2657" t="str" s="7">
        <v>Radiant Midnight Blend - Dark Roast Coffee Beans</v>
      </c>
      <c r="C2657" t="str" s="7">
        <v>12 oz</v>
      </c>
      <c r="D2657" t="str" s="7">
        <v>SNAP</v>
      </c>
      <c r="E2657" s="12">
        <v>16.8</v>
      </c>
      <c r="F2657" s="13">
        <v>16.8</v>
      </c>
      <c r="G2657" s="13">
        <f>IF(AND(ISNUMBER(E2657),ISNUMBER(F2657)),F2657-E2657,"")</f>
        <v>0</v>
      </c>
      <c r="H2657" s="14">
        <f>IF(AND(ISNUMBER(E2657),E2657&gt;0,ISNUMBER(F2657)),F2657/E2657-1,"")</f>
        <v>0</v>
      </c>
      <c r="I2657" t="str" s="15">
        <v>Keep current</v>
      </c>
      <c r="J2657" s="16"/>
      <c r="K2657" t="str" s="15">
        <v/>
      </c>
      <c r="L2657" s="17">
        <f>IF(AC2657="Local catalog","",IF(AG2657="Yes",IF(ISNUMBER(E2657),E2657,""),IF(I2657="Keep current",IF(ISNUMBER(E2657),E2657,""),IF(AH2657&lt;&gt;"Yes","",IF(I2657="Approve proposed",F2657,IF(AND(I2657="Use my price",AND(ISNUMBER(J2657),J2657&gt;0)),J2657,""))))))</f>
        <v>16.8</v>
      </c>
      <c r="M2657" t="str" s="7">
        <f>IF(AND(AG2657="Yes",OR(I2657="Approve proposed",I2657="Use my price")),"CHECK: protected price kept current",IF(OR(I2657="Unreviewed",I2657=""),"Pending review",IF(I2657="Hold","On hold",IF(I2657="Keep current",IF(ISNUMBER(E2657),"Kept current","CHECK: no confirmed current price"),IF(AH2657&lt;&gt;"Yes","CHECK: source needs review",IF(AND(I2657="Use my price",NOT(AND(ISNUMBER(J2657),J2657&gt;0))),"CHECK: enter a price above zero",IF(NOT(OR(I2657="Approve proposed",I2657="Use my price")),"CHECK: choose a listed decision",IF(OR(NOT(ISNUMBER(L2657)),L2657&lt;=0,NOT(ISNUMBER(Y2657)),Y2657&lt;=0,X2657&gt;=1),"CHECK: price or base unavailable",IF(L2657/(Y2657*(1-X2657))-1&lt;0,"CHECK: price below local base","Ready")))))))))</f>
        <v>Kept current</v>
      </c>
      <c r="N2657" s="18">
        <v>16.8</v>
      </c>
      <c r="O2657" s="19">
        <v>0.4</v>
      </c>
      <c r="P2657" s="14">
        <v>0.4</v>
      </c>
      <c r="Q2657" s="20">
        <f>IF(AND(ISNUMBER(L2657),ISNUMBER(Y2657),Y2657&gt;0,X2657&lt;1),ROUND(L2657/(Y2657*(1-X2657))-1,4),"")</f>
        <v>0.4</v>
      </c>
      <c r="R2657" s="12">
        <v>0</v>
      </c>
      <c r="S2657" s="13">
        <f>IF(AND(ISNUMBER(E2657),E2657&gt;0,ISNUMBER(F2657)),R2657*(F2657/E2657-1)*(1-'Start Here'!$B$16),0)</f>
        <v>0</v>
      </c>
      <c r="T2657" s="17">
        <f>IF(AND(M2657="Ready",OR(I2657="Approve proposed",AND(I2657="Use my price",AND(ISNUMBER(J2657),J2657&gt;0))),ISNUMBER(L2657),E2657&gt;0),R2657*(L2657/E2657-1)*(1-'Start Here'!$B$16),0)</f>
        <v>0</v>
      </c>
      <c r="U2657" t="str" s="6">
        <v>SNAP: preserve existing selling price</v>
      </c>
      <c r="V2657" t="str" s="21">
        <v>Yes</v>
      </c>
      <c r="W2657" t="str" s="21">
        <v>No</v>
      </c>
      <c r="X2657" s="22">
        <v>0</v>
      </c>
      <c r="Y2657" s="18">
        <v>12</v>
      </c>
      <c r="AB2657" t="str" s="6">
        <v>2026-10-01 10:41:27 UTC</v>
      </c>
      <c r="AC2657" t="str" s="6">
        <v>Local Line cache</v>
      </c>
      <c r="AD2657" s="23">
        <v>806133</v>
      </c>
      <c r="AE2657" s="23">
        <v>527198</v>
      </c>
      <c r="AF2657" t="str" s="23">
        <v>806133:527198:snap</v>
      </c>
      <c r="AG2657" t="str" s="23">
        <v>Yes</v>
      </c>
      <c r="AH2657" t="str" s="23">
        <v>Yes</v>
      </c>
      <c r="AI2657" s="18">
        <v>0</v>
      </c>
    </row>
    <row r="2658" ht="32" customHeight="1">
      <c r="A2658" t="str" s="7">
        <v>Radiant Coffee Roasters</v>
      </c>
      <c r="B2658" t="str" s="7">
        <v>Radiant Midnight Blend - Dark Roast Ground Coffee</v>
      </c>
      <c r="C2658" t="str" s="7">
        <v>12 oz</v>
      </c>
      <c r="D2658" t="str" s="7">
        <v>Herd Share Members</v>
      </c>
      <c r="E2658" s="12">
        <v>16.8</v>
      </c>
      <c r="F2658" s="13">
        <v>18.14</v>
      </c>
      <c r="G2658" s="13">
        <f>IF(AND(ISNUMBER(E2658),ISNUMBER(F2658)),F2658-E2658,"")</f>
        <v>1.34</v>
      </c>
      <c r="H2658" s="14">
        <f>IF(AND(ISNUMBER(E2658),E2658&gt;0,ISNUMBER(F2658)),F2658/E2658-1,"")</f>
        <v>0.0797619047619047</v>
      </c>
      <c r="I2658" t="str" s="15">
        <v>Unreviewed</v>
      </c>
      <c r="J2658" s="16"/>
      <c r="K2658" t="str" s="15">
        <v/>
      </c>
      <c r="L2658" s="17" t="str">
        <f>IF(AC2658="Local catalog","",IF(AG2658="Yes",IF(ISNUMBER(E2658),E2658,""),IF(I2658="Keep current",IF(ISNUMBER(E2658),E2658,""),IF(AH2658&lt;&gt;"Yes","",IF(I2658="Approve proposed",F2658,IF(AND(I2658="Use my price",AND(ISNUMBER(J2658),J2658&gt;0)),J2658,""))))))</f>
        <v/>
      </c>
      <c r="M2658" t="str" s="7">
        <f>IF(AND(AG2658="Yes",OR(I2658="Approve proposed",I2658="Use my price")),"CHECK: protected price kept current",IF(OR(I2658="Unreviewed",I2658=""),"Pending review",IF(I2658="Hold","On hold",IF(I2658="Keep current",IF(ISNUMBER(E2658),"Kept current","CHECK: no confirmed current price"),IF(AH2658&lt;&gt;"Yes","CHECK: source needs review",IF(AND(I2658="Use my price",NOT(AND(ISNUMBER(J2658),J2658&gt;0))),"CHECK: enter a price above zero",IF(NOT(OR(I2658="Approve proposed",I2658="Use my price")),"CHECK: choose a listed decision",IF(OR(NOT(ISNUMBER(L2658)),L2658&lt;=0,NOT(ISNUMBER(Y2658)),Y2658&lt;=0,X2658&gt;=1),"CHECK: price or base unavailable",IF(L2658/(Y2658*(1-X2658))-1&lt;0,"CHECK: price below local base","Ready")))))))))</f>
        <v>Pending review</v>
      </c>
      <c r="N2658" s="18">
        <v>16.8</v>
      </c>
      <c r="O2658" s="19">
        <v>0.4</v>
      </c>
      <c r="P2658" s="14">
        <v>0.5117</v>
      </c>
      <c r="Q2658" s="20" t="str">
        <f>IF(AND(ISNUMBER(L2658),ISNUMBER(Y2658),Y2658&gt;0,X2658&lt;1),ROUND(L2658/(Y2658*(1-X2658))-1,4),"")</f>
        <v/>
      </c>
      <c r="R2658" s="12">
        <v>268.8</v>
      </c>
      <c r="S2658" s="13">
        <f>IF(AND(ISNUMBER(E2658),E2658&gt;0,ISNUMBER(F2658)),R2658*(F2658/E2658-1)*(1-'Start Here'!$B$16),0)</f>
        <v>20.796799999999983</v>
      </c>
      <c r="T2658" s="17">
        <f>IF(AND(M2658="Ready",OR(I2658="Approve proposed",AND(I2658="Use my price",AND(ISNUMBER(J2658),J2658&gt;0))),ISNUMBER(L2658),E2658&gt;0),R2658*(L2658/E2658-1)*(1-'Start Here'!$B$16),0)</f>
        <v>0</v>
      </c>
      <c r="U2658" t="str" s="6">
        <v/>
      </c>
      <c r="V2658" t="str" s="21">
        <v>Yes</v>
      </c>
      <c r="W2658" t="str" s="21">
        <v>No</v>
      </c>
      <c r="X2658" s="22">
        <v>0</v>
      </c>
      <c r="Y2658" s="18">
        <v>12</v>
      </c>
      <c r="AB2658" t="str" s="6">
        <v>2026-10-01 10:41:27 UTC</v>
      </c>
      <c r="AC2658" t="str" s="6">
        <v>Local Line cache</v>
      </c>
      <c r="AD2658" s="23">
        <v>925433</v>
      </c>
      <c r="AE2658" s="23">
        <v>673002</v>
      </c>
      <c r="AF2658" t="str" s="23">
        <v>925433:673002:herdShare</v>
      </c>
      <c r="AG2658" t="str" s="23">
        <v>No</v>
      </c>
      <c r="AH2658" t="str" s="23">
        <v>Yes</v>
      </c>
      <c r="AI2658" s="18">
        <v>192</v>
      </c>
    </row>
    <row r="2659" ht="32" customHeight="1">
      <c r="A2659" t="str" s="7">
        <v>Radiant Coffee Roasters</v>
      </c>
      <c r="B2659" t="str" s="7">
        <v>Radiant Midnight Blend - Dark Roast Ground Coffee</v>
      </c>
      <c r="C2659" t="str" s="7">
        <v>12 oz</v>
      </c>
      <c r="D2659" t="str" s="7">
        <v>CSA Members</v>
      </c>
      <c r="E2659" s="12">
        <v>16.8</v>
      </c>
      <c r="F2659" s="13">
        <v>18.14</v>
      </c>
      <c r="G2659" s="13">
        <f>IF(AND(ISNUMBER(E2659),ISNUMBER(F2659)),F2659-E2659,"")</f>
        <v>1.34</v>
      </c>
      <c r="H2659" s="14">
        <f>IF(AND(ISNUMBER(E2659),E2659&gt;0,ISNUMBER(F2659)),F2659/E2659-1,"")</f>
        <v>0.0797619047619047</v>
      </c>
      <c r="I2659" t="str" s="15">
        <v>Unreviewed</v>
      </c>
      <c r="J2659" s="16"/>
      <c r="K2659" t="str" s="15">
        <v/>
      </c>
      <c r="L2659" s="17" t="str">
        <f>IF(AC2659="Local catalog","",IF(AG2659="Yes",IF(ISNUMBER(E2659),E2659,""),IF(I2659="Keep current",IF(ISNUMBER(E2659),E2659,""),IF(AH2659&lt;&gt;"Yes","",IF(I2659="Approve proposed",F2659,IF(AND(I2659="Use my price",AND(ISNUMBER(J2659),J2659&gt;0)),J2659,""))))))</f>
        <v/>
      </c>
      <c r="M2659" t="str" s="7">
        <f>IF(AND(AG2659="Yes",OR(I2659="Approve proposed",I2659="Use my price")),"CHECK: protected price kept current",IF(OR(I2659="Unreviewed",I2659=""),"Pending review",IF(I2659="Hold","On hold",IF(I2659="Keep current",IF(ISNUMBER(E2659),"Kept current","CHECK: no confirmed current price"),IF(AH2659&lt;&gt;"Yes","CHECK: source needs review",IF(AND(I2659="Use my price",NOT(AND(ISNUMBER(J2659),J2659&gt;0))),"CHECK: enter a price above zero",IF(NOT(OR(I2659="Approve proposed",I2659="Use my price")),"CHECK: choose a listed decision",IF(OR(NOT(ISNUMBER(L2659)),L2659&lt;=0,NOT(ISNUMBER(Y2659)),Y2659&lt;=0,X2659&gt;=1),"CHECK: price or base unavailable",IF(L2659/(Y2659*(1-X2659))-1&lt;0,"CHECK: price below local base","Ready")))))))))</f>
        <v>Pending review</v>
      </c>
      <c r="N2659" s="18">
        <v>16.8</v>
      </c>
      <c r="O2659" s="19">
        <v>0.4</v>
      </c>
      <c r="P2659" s="14">
        <v>0.5117</v>
      </c>
      <c r="Q2659" s="20" t="str">
        <f>IF(AND(ISNUMBER(L2659),ISNUMBER(Y2659),Y2659&gt;0,X2659&lt;1),ROUND(L2659/(Y2659*(1-X2659))-1,4),"")</f>
        <v/>
      </c>
      <c r="R2659" s="12">
        <v>33.6</v>
      </c>
      <c r="S2659" s="13">
        <f>IF(AND(ISNUMBER(E2659),E2659&gt;0,ISNUMBER(F2659)),R2659*(F2659/E2659-1)*(1-'Start Here'!$B$16),0)</f>
        <v>2.599599999999998</v>
      </c>
      <c r="T2659" s="17">
        <f>IF(AND(M2659="Ready",OR(I2659="Approve proposed",AND(I2659="Use my price",AND(ISNUMBER(J2659),J2659&gt;0))),ISNUMBER(L2659),E2659&gt;0),R2659*(L2659/E2659-1)*(1-'Start Here'!$B$16),0)</f>
        <v>0</v>
      </c>
      <c r="U2659" t="str" s="6">
        <v/>
      </c>
      <c r="V2659" t="str" s="21">
        <v>Yes</v>
      </c>
      <c r="W2659" t="str" s="21">
        <v>No</v>
      </c>
      <c r="X2659" s="22">
        <v>0</v>
      </c>
      <c r="Y2659" s="18">
        <v>12</v>
      </c>
      <c r="AB2659" t="str" s="6">
        <v>2026-10-01 10:41:27 UTC</v>
      </c>
      <c r="AC2659" t="str" s="6">
        <v>Local Line cache</v>
      </c>
      <c r="AD2659" s="23">
        <v>925433</v>
      </c>
      <c r="AE2659" s="23">
        <v>673002</v>
      </c>
      <c r="AF2659" t="str" s="23">
        <v>925433:673002:member</v>
      </c>
      <c r="AG2659" t="str" s="23">
        <v>No</v>
      </c>
      <c r="AH2659" t="str" s="23">
        <v>Yes</v>
      </c>
      <c r="AI2659" s="18">
        <v>24</v>
      </c>
    </row>
    <row r="2660" ht="32" customHeight="1">
      <c r="A2660" t="str" s="7">
        <v>Radiant Coffee Roasters</v>
      </c>
      <c r="B2660" t="str" s="7">
        <v>Radiant Midnight Blend - Dark Roast Ground Coffee</v>
      </c>
      <c r="C2660" t="str" s="7">
        <v>12 oz</v>
      </c>
      <c r="D2660" t="str" s="7">
        <v>Guest Basket</v>
      </c>
      <c r="E2660" s="12">
        <v>16.8</v>
      </c>
      <c r="F2660" s="13">
        <v>18.14</v>
      </c>
      <c r="G2660" s="13">
        <f>IF(AND(ISNUMBER(E2660),ISNUMBER(F2660)),F2660-E2660,"")</f>
        <v>1.34</v>
      </c>
      <c r="H2660" s="14">
        <f>IF(AND(ISNUMBER(E2660),E2660&gt;0,ISNUMBER(F2660)),F2660/E2660-1,"")</f>
        <v>0.0797619047619047</v>
      </c>
      <c r="I2660" t="str" s="15">
        <v>Unreviewed</v>
      </c>
      <c r="J2660" s="16"/>
      <c r="K2660" t="str" s="15">
        <v/>
      </c>
      <c r="L2660" s="17" t="str">
        <f>IF(AC2660="Local catalog","",IF(AG2660="Yes",IF(ISNUMBER(E2660),E2660,""),IF(I2660="Keep current",IF(ISNUMBER(E2660),E2660,""),IF(AH2660&lt;&gt;"Yes","",IF(I2660="Approve proposed",F2660,IF(AND(I2660="Use my price",AND(ISNUMBER(J2660),J2660&gt;0)),J2660,""))))))</f>
        <v/>
      </c>
      <c r="M2660" t="str" s="7">
        <f>IF(AND(AG2660="Yes",OR(I2660="Approve proposed",I2660="Use my price")),"CHECK: protected price kept current",IF(OR(I2660="Unreviewed",I2660=""),"Pending review",IF(I2660="Hold","On hold",IF(I2660="Keep current",IF(ISNUMBER(E2660),"Kept current","CHECK: no confirmed current price"),IF(AH2660&lt;&gt;"Yes","CHECK: source needs review",IF(AND(I2660="Use my price",NOT(AND(ISNUMBER(J2660),J2660&gt;0))),"CHECK: enter a price above zero",IF(NOT(OR(I2660="Approve proposed",I2660="Use my price")),"CHECK: choose a listed decision",IF(OR(NOT(ISNUMBER(L2660)),L2660&lt;=0,NOT(ISNUMBER(Y2660)),Y2660&lt;=0,X2660&gt;=1),"CHECK: price or base unavailable",IF(L2660/(Y2660*(1-X2660))-1&lt;0,"CHECK: price below local base","Ready")))))))))</f>
        <v>Pending review</v>
      </c>
      <c r="N2660" s="18">
        <v>16.8</v>
      </c>
      <c r="O2660" s="19">
        <v>0.4</v>
      </c>
      <c r="P2660" s="14">
        <v>0.5117</v>
      </c>
      <c r="Q2660" s="20" t="str">
        <f>IF(AND(ISNUMBER(L2660),ISNUMBER(Y2660),Y2660&gt;0,X2660&lt;1),ROUND(L2660/(Y2660*(1-X2660))-1,4),"")</f>
        <v/>
      </c>
      <c r="R2660" s="12">
        <v>35.400000000000006</v>
      </c>
      <c r="S2660" s="13">
        <f>IF(AND(ISNUMBER(E2660),E2660&gt;0,ISNUMBER(F2660)),R2660*(F2660/E2660-1)*(1-'Start Here'!$B$16),0)</f>
        <v>2.738864285714284</v>
      </c>
      <c r="T2660" s="17">
        <f>IF(AND(M2660="Ready",OR(I2660="Approve proposed",AND(I2660="Use my price",AND(ISNUMBER(J2660),J2660&gt;0))),ISNUMBER(L2660),E2660&gt;0),R2660*(L2660/E2660-1)*(1-'Start Here'!$B$16),0)</f>
        <v>0</v>
      </c>
      <c r="U2660" t="str" s="6">
        <v/>
      </c>
      <c r="V2660" t="str" s="21">
        <v>Yes</v>
      </c>
      <c r="W2660" t="str" s="21">
        <v>No</v>
      </c>
      <c r="X2660" s="22">
        <v>0</v>
      </c>
      <c r="Y2660" s="18">
        <v>12</v>
      </c>
      <c r="AB2660" t="str" s="6">
        <v>2026-10-01 10:41:27 UTC</v>
      </c>
      <c r="AC2660" t="str" s="6">
        <v>Local Line cache</v>
      </c>
      <c r="AD2660" s="23">
        <v>925433</v>
      </c>
      <c r="AE2660" s="23">
        <v>673002</v>
      </c>
      <c r="AF2660" t="str" s="23">
        <v>925433:673002:guest</v>
      </c>
      <c r="AG2660" t="str" s="23">
        <v>No</v>
      </c>
      <c r="AH2660" t="str" s="23">
        <v>Yes</v>
      </c>
      <c r="AI2660" s="18">
        <v>24</v>
      </c>
    </row>
    <row r="2661" ht="32" customHeight="1">
      <c r="A2661" t="str" s="7">
        <v>Radiant Coffee Roasters</v>
      </c>
      <c r="B2661" t="str" s="7">
        <v>Radiant Midnight Blend - Dark Roast Ground Coffee</v>
      </c>
      <c r="C2661" t="str" s="7">
        <v>12 oz</v>
      </c>
      <c r="D2661" t="str" s="7">
        <v>SNAP</v>
      </c>
      <c r="E2661" s="12">
        <v>16.8</v>
      </c>
      <c r="F2661" s="13">
        <v>16.8</v>
      </c>
      <c r="G2661" s="13">
        <f>IF(AND(ISNUMBER(E2661),ISNUMBER(F2661)),F2661-E2661,"")</f>
        <v>0</v>
      </c>
      <c r="H2661" s="14">
        <f>IF(AND(ISNUMBER(E2661),E2661&gt;0,ISNUMBER(F2661)),F2661/E2661-1,"")</f>
        <v>0</v>
      </c>
      <c r="I2661" t="str" s="15">
        <v>Keep current</v>
      </c>
      <c r="J2661" s="16"/>
      <c r="K2661" t="str" s="15">
        <v/>
      </c>
      <c r="L2661" s="17">
        <f>IF(AC2661="Local catalog","",IF(AG2661="Yes",IF(ISNUMBER(E2661),E2661,""),IF(I2661="Keep current",IF(ISNUMBER(E2661),E2661,""),IF(AH2661&lt;&gt;"Yes","",IF(I2661="Approve proposed",F2661,IF(AND(I2661="Use my price",AND(ISNUMBER(J2661),J2661&gt;0)),J2661,""))))))</f>
        <v>16.8</v>
      </c>
      <c r="M2661" t="str" s="7">
        <f>IF(AND(AG2661="Yes",OR(I2661="Approve proposed",I2661="Use my price")),"CHECK: protected price kept current",IF(OR(I2661="Unreviewed",I2661=""),"Pending review",IF(I2661="Hold","On hold",IF(I2661="Keep current",IF(ISNUMBER(E2661),"Kept current","CHECK: no confirmed current price"),IF(AH2661&lt;&gt;"Yes","CHECK: source needs review",IF(AND(I2661="Use my price",NOT(AND(ISNUMBER(J2661),J2661&gt;0))),"CHECK: enter a price above zero",IF(NOT(OR(I2661="Approve proposed",I2661="Use my price")),"CHECK: choose a listed decision",IF(OR(NOT(ISNUMBER(L2661)),L2661&lt;=0,NOT(ISNUMBER(Y2661)),Y2661&lt;=0,X2661&gt;=1),"CHECK: price or base unavailable",IF(L2661/(Y2661*(1-X2661))-1&lt;0,"CHECK: price below local base","Ready")))))))))</f>
        <v>Kept current</v>
      </c>
      <c r="N2661" s="18">
        <v>16.8</v>
      </c>
      <c r="O2661" s="19">
        <v>0.4</v>
      </c>
      <c r="P2661" s="14">
        <v>0.4</v>
      </c>
      <c r="Q2661" s="20">
        <f>IF(AND(ISNUMBER(L2661),ISNUMBER(Y2661),Y2661&gt;0,X2661&lt;1),ROUND(L2661/(Y2661*(1-X2661))-1,4),"")</f>
        <v>0.4</v>
      </c>
      <c r="R2661" s="12">
        <v>0</v>
      </c>
      <c r="S2661" s="13">
        <f>IF(AND(ISNUMBER(E2661),E2661&gt;0,ISNUMBER(F2661)),R2661*(F2661/E2661-1)*(1-'Start Here'!$B$16),0)</f>
        <v>0</v>
      </c>
      <c r="T2661" s="17">
        <f>IF(AND(M2661="Ready",OR(I2661="Approve proposed",AND(I2661="Use my price",AND(ISNUMBER(J2661),J2661&gt;0))),ISNUMBER(L2661),E2661&gt;0),R2661*(L2661/E2661-1)*(1-'Start Here'!$B$16),0)</f>
        <v>0</v>
      </c>
      <c r="U2661" t="str" s="6">
        <v>SNAP: preserve existing selling price</v>
      </c>
      <c r="V2661" t="str" s="21">
        <v>Yes</v>
      </c>
      <c r="W2661" t="str" s="21">
        <v>No</v>
      </c>
      <c r="X2661" s="22">
        <v>0</v>
      </c>
      <c r="Y2661" s="18">
        <v>12</v>
      </c>
      <c r="AB2661" t="str" s="6">
        <v>2026-10-01 10:41:27 UTC</v>
      </c>
      <c r="AC2661" t="str" s="6">
        <v>Local Line cache</v>
      </c>
      <c r="AD2661" s="23">
        <v>925433</v>
      </c>
      <c r="AE2661" s="23">
        <v>673002</v>
      </c>
      <c r="AF2661" t="str" s="23">
        <v>925433:673002:snap</v>
      </c>
      <c r="AG2661" t="str" s="23">
        <v>Yes</v>
      </c>
      <c r="AH2661" t="str" s="23">
        <v>Yes</v>
      </c>
      <c r="AI2661" s="18">
        <v>0</v>
      </c>
    </row>
    <row r="2662" ht="32" customHeight="1">
      <c r="A2662" t="str" s="7">
        <v>Radiant Coffee Roasters</v>
      </c>
      <c r="B2662" t="str" s="7">
        <v>Radiant Roasters Chiapas Mexico Light Roast Coffee Beans</v>
      </c>
      <c r="C2662" t="str" s="7">
        <v>12 oz bag</v>
      </c>
      <c r="D2662" t="str" s="7">
        <v>Herd Share Members</v>
      </c>
      <c r="E2662" s="12">
        <v>16.8</v>
      </c>
      <c r="F2662" s="13">
        <v>18.14</v>
      </c>
      <c r="G2662" s="13">
        <f>IF(AND(ISNUMBER(E2662),ISNUMBER(F2662)),F2662-E2662,"")</f>
        <v>1.34</v>
      </c>
      <c r="H2662" s="14">
        <f>IF(AND(ISNUMBER(E2662),E2662&gt;0,ISNUMBER(F2662)),F2662/E2662-1,"")</f>
        <v>0.0797619047619047</v>
      </c>
      <c r="I2662" t="str" s="15">
        <v>Unreviewed</v>
      </c>
      <c r="J2662" s="16"/>
      <c r="K2662" t="str" s="15">
        <v/>
      </c>
      <c r="L2662" s="17" t="str">
        <f>IF(AC2662="Local catalog","",IF(AG2662="Yes",IF(ISNUMBER(E2662),E2662,""),IF(I2662="Keep current",IF(ISNUMBER(E2662),E2662,""),IF(AH2662&lt;&gt;"Yes","",IF(I2662="Approve proposed",F2662,IF(AND(I2662="Use my price",AND(ISNUMBER(J2662),J2662&gt;0)),J2662,""))))))</f>
        <v/>
      </c>
      <c r="M2662" t="str" s="7">
        <f>IF(AND(AG2662="Yes",OR(I2662="Approve proposed",I2662="Use my price")),"CHECK: protected price kept current",IF(OR(I2662="Unreviewed",I2662=""),"Pending review",IF(I2662="Hold","On hold",IF(I2662="Keep current",IF(ISNUMBER(E2662),"Kept current","CHECK: no confirmed current price"),IF(AH2662&lt;&gt;"Yes","CHECK: source needs review",IF(AND(I2662="Use my price",NOT(AND(ISNUMBER(J2662),J2662&gt;0))),"CHECK: enter a price above zero",IF(NOT(OR(I2662="Approve proposed",I2662="Use my price")),"CHECK: choose a listed decision",IF(OR(NOT(ISNUMBER(L2662)),L2662&lt;=0,NOT(ISNUMBER(Y2662)),Y2662&lt;=0,X2662&gt;=1),"CHECK: price or base unavailable",IF(L2662/(Y2662*(1-X2662))-1&lt;0,"CHECK: price below local base","Ready")))))))))</f>
        <v>Pending review</v>
      </c>
      <c r="N2662" s="18">
        <v>16.8</v>
      </c>
      <c r="O2662" s="19">
        <v>0.4</v>
      </c>
      <c r="P2662" s="14">
        <v>0.5117</v>
      </c>
      <c r="Q2662" s="20" t="str">
        <f>IF(AND(ISNUMBER(L2662),ISNUMBER(Y2662),Y2662&gt;0,X2662&lt;1),ROUND(L2662/(Y2662*(1-X2662))-1,4),"")</f>
        <v/>
      </c>
      <c r="R2662" s="12">
        <v>604.8000000000001</v>
      </c>
      <c r="S2662" s="13">
        <f>IF(AND(ISNUMBER(E2662),E2662&gt;0,ISNUMBER(F2662)),R2662*(F2662/E2662-1)*(1-'Start Here'!$B$16),0)</f>
        <v>46.792799999999964</v>
      </c>
      <c r="T2662" s="17">
        <f>IF(AND(M2662="Ready",OR(I2662="Approve proposed",AND(I2662="Use my price",AND(ISNUMBER(J2662),J2662&gt;0))),ISNUMBER(L2662),E2662&gt;0),R2662*(L2662/E2662-1)*(1-'Start Here'!$B$16),0)</f>
        <v>0</v>
      </c>
      <c r="U2662" t="str" s="6">
        <v>Currently hidden; do not activate automatically</v>
      </c>
      <c r="V2662" t="str" s="21">
        <v>No</v>
      </c>
      <c r="W2662" t="str" s="21">
        <v>No</v>
      </c>
      <c r="X2662" s="22">
        <v>0</v>
      </c>
      <c r="Y2662" s="18">
        <v>12</v>
      </c>
      <c r="AB2662" t="str" s="6">
        <v>2026-10-01 10:41:27 UTC</v>
      </c>
      <c r="AC2662" t="str" s="6">
        <v>Local Line cache</v>
      </c>
      <c r="AD2662" s="23">
        <v>1018719</v>
      </c>
      <c r="AE2662" s="23">
        <v>804433</v>
      </c>
      <c r="AF2662" t="str" s="23">
        <v>1018719:804433:herdShare</v>
      </c>
      <c r="AG2662" t="str" s="23">
        <v>No</v>
      </c>
      <c r="AH2662" t="str" s="23">
        <v>Yes</v>
      </c>
      <c r="AI2662" s="18">
        <v>432</v>
      </c>
    </row>
    <row r="2663" ht="32" customHeight="1">
      <c r="A2663" t="str" s="7">
        <v>Radiant Coffee Roasters</v>
      </c>
      <c r="B2663" t="str" s="7">
        <v>Radiant Roasters Chiapas Mexico Light Roast Coffee Beans</v>
      </c>
      <c r="C2663" t="str" s="7">
        <v>12 oz bag</v>
      </c>
      <c r="D2663" t="str" s="7">
        <v>CSA Members</v>
      </c>
      <c r="E2663" s="12">
        <v>16.8</v>
      </c>
      <c r="F2663" s="13">
        <v>18.14</v>
      </c>
      <c r="G2663" s="13">
        <f>IF(AND(ISNUMBER(E2663),ISNUMBER(F2663)),F2663-E2663,"")</f>
        <v>1.34</v>
      </c>
      <c r="H2663" s="14">
        <f>IF(AND(ISNUMBER(E2663),E2663&gt;0,ISNUMBER(F2663)),F2663/E2663-1,"")</f>
        <v>0.0797619047619047</v>
      </c>
      <c r="I2663" t="str" s="15">
        <v>Unreviewed</v>
      </c>
      <c r="J2663" s="16"/>
      <c r="K2663" t="str" s="15">
        <v/>
      </c>
      <c r="L2663" s="17" t="str">
        <f>IF(AC2663="Local catalog","",IF(AG2663="Yes",IF(ISNUMBER(E2663),E2663,""),IF(I2663="Keep current",IF(ISNUMBER(E2663),E2663,""),IF(AH2663&lt;&gt;"Yes","",IF(I2663="Approve proposed",F2663,IF(AND(I2663="Use my price",AND(ISNUMBER(J2663),J2663&gt;0)),J2663,""))))))</f>
        <v/>
      </c>
      <c r="M2663" t="str" s="7">
        <f>IF(AND(AG2663="Yes",OR(I2663="Approve proposed",I2663="Use my price")),"CHECK: protected price kept current",IF(OR(I2663="Unreviewed",I2663=""),"Pending review",IF(I2663="Hold","On hold",IF(I2663="Keep current",IF(ISNUMBER(E2663),"Kept current","CHECK: no confirmed current price"),IF(AH2663&lt;&gt;"Yes","CHECK: source needs review",IF(AND(I2663="Use my price",NOT(AND(ISNUMBER(J2663),J2663&gt;0))),"CHECK: enter a price above zero",IF(NOT(OR(I2663="Approve proposed",I2663="Use my price")),"CHECK: choose a listed decision",IF(OR(NOT(ISNUMBER(L2663)),L2663&lt;=0,NOT(ISNUMBER(Y2663)),Y2663&lt;=0,X2663&gt;=1),"CHECK: price or base unavailable",IF(L2663/(Y2663*(1-X2663))-1&lt;0,"CHECK: price below local base","Ready")))))))))</f>
        <v>Pending review</v>
      </c>
      <c r="N2663" s="18">
        <v>16.8</v>
      </c>
      <c r="O2663" s="19">
        <v>0.4</v>
      </c>
      <c r="P2663" s="14">
        <v>0.5117</v>
      </c>
      <c r="Q2663" s="20" t="str">
        <f>IF(AND(ISNUMBER(L2663),ISNUMBER(Y2663),Y2663&gt;0,X2663&lt;1),ROUND(L2663/(Y2663*(1-X2663))-1,4),"")</f>
        <v/>
      </c>
      <c r="R2663" s="12">
        <v>50.400000000000006</v>
      </c>
      <c r="S2663" s="13">
        <f>IF(AND(ISNUMBER(E2663),E2663&gt;0,ISNUMBER(F2663)),R2663*(F2663/E2663-1)*(1-'Start Here'!$B$16),0)</f>
        <v>3.8993999999999978</v>
      </c>
      <c r="T2663" s="17">
        <f>IF(AND(M2663="Ready",OR(I2663="Approve proposed",AND(I2663="Use my price",AND(ISNUMBER(J2663),J2663&gt;0))),ISNUMBER(L2663),E2663&gt;0),R2663*(L2663/E2663-1)*(1-'Start Here'!$B$16),0)</f>
        <v>0</v>
      </c>
      <c r="U2663" t="str" s="6">
        <v>Currently hidden; do not activate automatically</v>
      </c>
      <c r="V2663" t="str" s="21">
        <v>No</v>
      </c>
      <c r="W2663" t="str" s="21">
        <v>No</v>
      </c>
      <c r="X2663" s="22">
        <v>0</v>
      </c>
      <c r="Y2663" s="18">
        <v>12</v>
      </c>
      <c r="AB2663" t="str" s="6">
        <v>2026-10-01 10:41:27 UTC</v>
      </c>
      <c r="AC2663" t="str" s="6">
        <v>Local Line cache</v>
      </c>
      <c r="AD2663" s="23">
        <v>1018719</v>
      </c>
      <c r="AE2663" s="23">
        <v>804433</v>
      </c>
      <c r="AF2663" t="str" s="23">
        <v>1018719:804433:member</v>
      </c>
      <c r="AG2663" t="str" s="23">
        <v>No</v>
      </c>
      <c r="AH2663" t="str" s="23">
        <v>Yes</v>
      </c>
      <c r="AI2663" s="18">
        <v>36</v>
      </c>
    </row>
    <row r="2664" ht="32" customHeight="1">
      <c r="A2664" t="str" s="7">
        <v>Radiant Coffee Roasters</v>
      </c>
      <c r="B2664" t="str" s="7">
        <v>Radiant Roasters Chiapas Mexico Light Roast Coffee Beans</v>
      </c>
      <c r="C2664" t="str" s="7">
        <v>12 oz bag</v>
      </c>
      <c r="D2664" t="str" s="7">
        <v>Guest Basket</v>
      </c>
      <c r="E2664" s="12">
        <v>16.8</v>
      </c>
      <c r="F2664" s="13">
        <v>18.14</v>
      </c>
      <c r="G2664" s="13">
        <f>IF(AND(ISNUMBER(E2664),ISNUMBER(F2664)),F2664-E2664,"")</f>
        <v>1.34</v>
      </c>
      <c r="H2664" s="14">
        <f>IF(AND(ISNUMBER(E2664),E2664&gt;0,ISNUMBER(F2664)),F2664/E2664-1,"")</f>
        <v>0.0797619047619047</v>
      </c>
      <c r="I2664" t="str" s="15">
        <v>Unreviewed</v>
      </c>
      <c r="J2664" s="16"/>
      <c r="K2664" t="str" s="15">
        <v/>
      </c>
      <c r="L2664" s="17" t="str">
        <f>IF(AC2664="Local catalog","",IF(AG2664="Yes",IF(ISNUMBER(E2664),E2664,""),IF(I2664="Keep current",IF(ISNUMBER(E2664),E2664,""),IF(AH2664&lt;&gt;"Yes","",IF(I2664="Approve proposed",F2664,IF(AND(I2664="Use my price",AND(ISNUMBER(J2664),J2664&gt;0)),J2664,""))))))</f>
        <v/>
      </c>
      <c r="M2664" t="str" s="7">
        <f>IF(AND(AG2664="Yes",OR(I2664="Approve proposed",I2664="Use my price")),"CHECK: protected price kept current",IF(OR(I2664="Unreviewed",I2664=""),"Pending review",IF(I2664="Hold","On hold",IF(I2664="Keep current",IF(ISNUMBER(E2664),"Kept current","CHECK: no confirmed current price"),IF(AH2664&lt;&gt;"Yes","CHECK: source needs review",IF(AND(I2664="Use my price",NOT(AND(ISNUMBER(J2664),J2664&gt;0))),"CHECK: enter a price above zero",IF(NOT(OR(I2664="Approve proposed",I2664="Use my price")),"CHECK: choose a listed decision",IF(OR(NOT(ISNUMBER(L2664)),L2664&lt;=0,NOT(ISNUMBER(Y2664)),Y2664&lt;=0,X2664&gt;=1),"CHECK: price or base unavailable",IF(L2664/(Y2664*(1-X2664))-1&lt;0,"CHECK: price below local base","Ready")))))))))</f>
        <v>Pending review</v>
      </c>
      <c r="N2664" s="18">
        <v>16.8</v>
      </c>
      <c r="O2664" s="19">
        <v>0.4</v>
      </c>
      <c r="P2664" s="14">
        <v>0.5117</v>
      </c>
      <c r="Q2664" s="20" t="str">
        <f>IF(AND(ISNUMBER(L2664),ISNUMBER(Y2664),Y2664&gt;0,X2664&lt;1),ROUND(L2664/(Y2664*(1-X2664))-1,4),"")</f>
        <v/>
      </c>
      <c r="R2664" s="12">
        <v>0</v>
      </c>
      <c r="S2664" s="13">
        <f>IF(AND(ISNUMBER(E2664),E2664&gt;0,ISNUMBER(F2664)),R2664*(F2664/E2664-1)*(1-'Start Here'!$B$16),0)</f>
        <v>0</v>
      </c>
      <c r="T2664" s="17">
        <f>IF(AND(M2664="Ready",OR(I2664="Approve proposed",AND(I2664="Use my price",AND(ISNUMBER(J2664),J2664&gt;0))),ISNUMBER(L2664),E2664&gt;0),R2664*(L2664/E2664-1)*(1-'Start Here'!$B$16),0)</f>
        <v>0</v>
      </c>
      <c r="U2664" t="str" s="6">
        <v>Currently hidden; do not activate automatically</v>
      </c>
      <c r="V2664" t="str" s="21">
        <v>No</v>
      </c>
      <c r="W2664" t="str" s="21">
        <v>No</v>
      </c>
      <c r="X2664" s="22">
        <v>0</v>
      </c>
      <c r="Y2664" s="18">
        <v>12</v>
      </c>
      <c r="AB2664" t="str" s="6">
        <v>2026-10-01 10:41:27 UTC</v>
      </c>
      <c r="AC2664" t="str" s="6">
        <v>Local Line cache</v>
      </c>
      <c r="AD2664" s="23">
        <v>1018719</v>
      </c>
      <c r="AE2664" s="23">
        <v>804433</v>
      </c>
      <c r="AF2664" t="str" s="23">
        <v>1018719:804433:guest</v>
      </c>
      <c r="AG2664" t="str" s="23">
        <v>No</v>
      </c>
      <c r="AH2664" t="str" s="23">
        <v>Yes</v>
      </c>
      <c r="AI2664" s="18">
        <v>0</v>
      </c>
    </row>
    <row r="2665" ht="32" customHeight="1">
      <c r="A2665" t="str" s="7">
        <v>Radiant Coffee Roasters</v>
      </c>
      <c r="B2665" t="str" s="7">
        <v>Radiant Roasters Chiapas Mexico Light Roast Coffee Beans</v>
      </c>
      <c r="C2665" t="str" s="7">
        <v>12 oz bag</v>
      </c>
      <c r="D2665" t="str" s="7">
        <v>SNAP</v>
      </c>
      <c r="E2665" s="12">
        <v>16.8</v>
      </c>
      <c r="F2665" s="13">
        <v>16.8</v>
      </c>
      <c r="G2665" s="13">
        <f>IF(AND(ISNUMBER(E2665),ISNUMBER(F2665)),F2665-E2665,"")</f>
        <v>0</v>
      </c>
      <c r="H2665" s="14">
        <f>IF(AND(ISNUMBER(E2665),E2665&gt;0,ISNUMBER(F2665)),F2665/E2665-1,"")</f>
        <v>0</v>
      </c>
      <c r="I2665" t="str" s="15">
        <v>Keep current</v>
      </c>
      <c r="J2665" s="16"/>
      <c r="K2665" t="str" s="15">
        <v/>
      </c>
      <c r="L2665" s="17">
        <f>IF(AC2665="Local catalog","",IF(AG2665="Yes",IF(ISNUMBER(E2665),E2665,""),IF(I2665="Keep current",IF(ISNUMBER(E2665),E2665,""),IF(AH2665&lt;&gt;"Yes","",IF(I2665="Approve proposed",F2665,IF(AND(I2665="Use my price",AND(ISNUMBER(J2665),J2665&gt;0)),J2665,""))))))</f>
        <v>16.8</v>
      </c>
      <c r="M2665" t="str" s="7">
        <f>IF(AND(AG2665="Yes",OR(I2665="Approve proposed",I2665="Use my price")),"CHECK: protected price kept current",IF(OR(I2665="Unreviewed",I2665=""),"Pending review",IF(I2665="Hold","On hold",IF(I2665="Keep current",IF(ISNUMBER(E2665),"Kept current","CHECK: no confirmed current price"),IF(AH2665&lt;&gt;"Yes","CHECK: source needs review",IF(AND(I2665="Use my price",NOT(AND(ISNUMBER(J2665),J2665&gt;0))),"CHECK: enter a price above zero",IF(NOT(OR(I2665="Approve proposed",I2665="Use my price")),"CHECK: choose a listed decision",IF(OR(NOT(ISNUMBER(L2665)),L2665&lt;=0,NOT(ISNUMBER(Y2665)),Y2665&lt;=0,X2665&gt;=1),"CHECK: price or base unavailable",IF(L2665/(Y2665*(1-X2665))-1&lt;0,"CHECK: price below local base","Ready")))))))))</f>
        <v>Kept current</v>
      </c>
      <c r="N2665" s="18">
        <v>16.8</v>
      </c>
      <c r="O2665" s="19">
        <v>0.4</v>
      </c>
      <c r="P2665" s="14">
        <v>0.4</v>
      </c>
      <c r="Q2665" s="20">
        <f>IF(AND(ISNUMBER(L2665),ISNUMBER(Y2665),Y2665&gt;0,X2665&lt;1),ROUND(L2665/(Y2665*(1-X2665))-1,4),"")</f>
        <v>0.4</v>
      </c>
      <c r="R2665" s="12">
        <v>0</v>
      </c>
      <c r="S2665" s="13">
        <f>IF(AND(ISNUMBER(E2665),E2665&gt;0,ISNUMBER(F2665)),R2665*(F2665/E2665-1)*(1-'Start Here'!$B$16),0)</f>
        <v>0</v>
      </c>
      <c r="T2665" s="17">
        <f>IF(AND(M2665="Ready",OR(I2665="Approve proposed",AND(I2665="Use my price",AND(ISNUMBER(J2665),J2665&gt;0))),ISNUMBER(L2665),E2665&gt;0),R2665*(L2665/E2665-1)*(1-'Start Here'!$B$16),0)</f>
        <v>0</v>
      </c>
      <c r="U2665" t="str" s="6">
        <v>SNAP: preserve existing selling price; Currently hidden; do not activate automatically</v>
      </c>
      <c r="V2665" t="str" s="21">
        <v>No</v>
      </c>
      <c r="W2665" t="str" s="21">
        <v>No</v>
      </c>
      <c r="X2665" s="22">
        <v>0</v>
      </c>
      <c r="Y2665" s="18">
        <v>12</v>
      </c>
      <c r="AB2665" t="str" s="6">
        <v>2026-10-01 10:41:27 UTC</v>
      </c>
      <c r="AC2665" t="str" s="6">
        <v>Local Line cache</v>
      </c>
      <c r="AD2665" s="23">
        <v>1018719</v>
      </c>
      <c r="AE2665" s="23">
        <v>804433</v>
      </c>
      <c r="AF2665" t="str" s="23">
        <v>1018719:804433:snap</v>
      </c>
      <c r="AG2665" t="str" s="23">
        <v>Yes</v>
      </c>
      <c r="AH2665" t="str" s="23">
        <v>Yes</v>
      </c>
      <c r="AI2665" s="18">
        <v>0</v>
      </c>
    </row>
    <row r="2666" ht="32" customHeight="1">
      <c r="A2666" t="str" s="7">
        <v>Radiant Coffee Roasters</v>
      </c>
      <c r="B2666" t="str" s="7">
        <v>Radiant Roasters Chiapas Mexico Light Roast Ground Coffee</v>
      </c>
      <c r="C2666" t="str" s="7">
        <v>12 oz bag</v>
      </c>
      <c r="D2666" t="str" s="7">
        <v>Herd Share Members</v>
      </c>
      <c r="E2666" s="12">
        <v>16.8</v>
      </c>
      <c r="F2666" s="13">
        <v>18.14</v>
      </c>
      <c r="G2666" s="13">
        <f>IF(AND(ISNUMBER(E2666),ISNUMBER(F2666)),F2666-E2666,"")</f>
        <v>1.34</v>
      </c>
      <c r="H2666" s="14">
        <f>IF(AND(ISNUMBER(E2666),E2666&gt;0,ISNUMBER(F2666)),F2666/E2666-1,"")</f>
        <v>0.0797619047619047</v>
      </c>
      <c r="I2666" t="str" s="15">
        <v>Unreviewed</v>
      </c>
      <c r="J2666" s="16"/>
      <c r="K2666" t="str" s="15">
        <v/>
      </c>
      <c r="L2666" s="17" t="str">
        <f>IF(AC2666="Local catalog","",IF(AG2666="Yes",IF(ISNUMBER(E2666),E2666,""),IF(I2666="Keep current",IF(ISNUMBER(E2666),E2666,""),IF(AH2666&lt;&gt;"Yes","",IF(I2666="Approve proposed",F2666,IF(AND(I2666="Use my price",AND(ISNUMBER(J2666),J2666&gt;0)),J2666,""))))))</f>
        <v/>
      </c>
      <c r="M2666" t="str" s="7">
        <f>IF(AND(AG2666="Yes",OR(I2666="Approve proposed",I2666="Use my price")),"CHECK: protected price kept current",IF(OR(I2666="Unreviewed",I2666=""),"Pending review",IF(I2666="Hold","On hold",IF(I2666="Keep current",IF(ISNUMBER(E2666),"Kept current","CHECK: no confirmed current price"),IF(AH2666&lt;&gt;"Yes","CHECK: source needs review",IF(AND(I2666="Use my price",NOT(AND(ISNUMBER(J2666),J2666&gt;0))),"CHECK: enter a price above zero",IF(NOT(OR(I2666="Approve proposed",I2666="Use my price")),"CHECK: choose a listed decision",IF(OR(NOT(ISNUMBER(L2666)),L2666&lt;=0,NOT(ISNUMBER(Y2666)),Y2666&lt;=0,X2666&gt;=1),"CHECK: price or base unavailable",IF(L2666/(Y2666*(1-X2666))-1&lt;0,"CHECK: price below local base","Ready")))))))))</f>
        <v>Pending review</v>
      </c>
      <c r="N2666" s="18">
        <v>16.8</v>
      </c>
      <c r="O2666" s="19">
        <v>0.4</v>
      </c>
      <c r="P2666" s="14">
        <v>0.5117</v>
      </c>
      <c r="Q2666" s="20" t="str">
        <f>IF(AND(ISNUMBER(L2666),ISNUMBER(Y2666),Y2666&gt;0,X2666&lt;1),ROUND(L2666/(Y2666*(1-X2666))-1,4),"")</f>
        <v/>
      </c>
      <c r="R2666" s="12">
        <v>134.4</v>
      </c>
      <c r="S2666" s="13">
        <f>IF(AND(ISNUMBER(E2666),E2666&gt;0,ISNUMBER(F2666)),R2666*(F2666/E2666-1)*(1-'Start Here'!$B$16),0)</f>
        <v>10.398399999999992</v>
      </c>
      <c r="T2666" s="17">
        <f>IF(AND(M2666="Ready",OR(I2666="Approve proposed",AND(I2666="Use my price",AND(ISNUMBER(J2666),J2666&gt;0))),ISNUMBER(L2666),E2666&gt;0),R2666*(L2666/E2666-1)*(1-'Start Here'!$B$16),0)</f>
        <v>0</v>
      </c>
      <c r="U2666" t="str" s="6">
        <v>Currently hidden; do not activate automatically</v>
      </c>
      <c r="V2666" t="str" s="21">
        <v>No</v>
      </c>
      <c r="W2666" t="str" s="21">
        <v>No</v>
      </c>
      <c r="X2666" s="22">
        <v>0</v>
      </c>
      <c r="Y2666" s="18">
        <v>12</v>
      </c>
      <c r="AB2666" t="str" s="6">
        <v>2026-10-01 10:41:27 UTC</v>
      </c>
      <c r="AC2666" t="str" s="6">
        <v>Local Line cache</v>
      </c>
      <c r="AD2666" s="23">
        <v>1018720</v>
      </c>
      <c r="AE2666" s="23">
        <v>804434</v>
      </c>
      <c r="AF2666" t="str" s="23">
        <v>1018720:804434:herdShare</v>
      </c>
      <c r="AG2666" t="str" s="23">
        <v>No</v>
      </c>
      <c r="AH2666" t="str" s="23">
        <v>Yes</v>
      </c>
      <c r="AI2666" s="18">
        <v>96</v>
      </c>
    </row>
    <row r="2667" ht="32" customHeight="1">
      <c r="A2667" t="str" s="7">
        <v>Radiant Coffee Roasters</v>
      </c>
      <c r="B2667" t="str" s="7">
        <v>Radiant Roasters Chiapas Mexico Light Roast Ground Coffee</v>
      </c>
      <c r="C2667" t="str" s="7">
        <v>12 oz bag</v>
      </c>
      <c r="D2667" t="str" s="7">
        <v>CSA Members</v>
      </c>
      <c r="E2667" s="12">
        <v>16.8</v>
      </c>
      <c r="F2667" s="13">
        <v>18.14</v>
      </c>
      <c r="G2667" s="13">
        <f>IF(AND(ISNUMBER(E2667),ISNUMBER(F2667)),F2667-E2667,"")</f>
        <v>1.34</v>
      </c>
      <c r="H2667" s="14">
        <f>IF(AND(ISNUMBER(E2667),E2667&gt;0,ISNUMBER(F2667)),F2667/E2667-1,"")</f>
        <v>0.0797619047619047</v>
      </c>
      <c r="I2667" t="str" s="15">
        <v>Unreviewed</v>
      </c>
      <c r="J2667" s="16"/>
      <c r="K2667" t="str" s="15">
        <v/>
      </c>
      <c r="L2667" s="17" t="str">
        <f>IF(AC2667="Local catalog","",IF(AG2667="Yes",IF(ISNUMBER(E2667),E2667,""),IF(I2667="Keep current",IF(ISNUMBER(E2667),E2667,""),IF(AH2667&lt;&gt;"Yes","",IF(I2667="Approve proposed",F2667,IF(AND(I2667="Use my price",AND(ISNUMBER(J2667),J2667&gt;0)),J2667,""))))))</f>
        <v/>
      </c>
      <c r="M2667" t="str" s="7">
        <f>IF(AND(AG2667="Yes",OR(I2667="Approve proposed",I2667="Use my price")),"CHECK: protected price kept current",IF(OR(I2667="Unreviewed",I2667=""),"Pending review",IF(I2667="Hold","On hold",IF(I2667="Keep current",IF(ISNUMBER(E2667),"Kept current","CHECK: no confirmed current price"),IF(AH2667&lt;&gt;"Yes","CHECK: source needs review",IF(AND(I2667="Use my price",NOT(AND(ISNUMBER(J2667),J2667&gt;0))),"CHECK: enter a price above zero",IF(NOT(OR(I2667="Approve proposed",I2667="Use my price")),"CHECK: choose a listed decision",IF(OR(NOT(ISNUMBER(L2667)),L2667&lt;=0,NOT(ISNUMBER(Y2667)),Y2667&lt;=0,X2667&gt;=1),"CHECK: price or base unavailable",IF(L2667/(Y2667*(1-X2667))-1&lt;0,"CHECK: price below local base","Ready")))))))))</f>
        <v>Pending review</v>
      </c>
      <c r="N2667" s="18">
        <v>16.8</v>
      </c>
      <c r="O2667" s="19">
        <v>0.4</v>
      </c>
      <c r="P2667" s="14">
        <v>0.5117</v>
      </c>
      <c r="Q2667" s="20" t="str">
        <f>IF(AND(ISNUMBER(L2667),ISNUMBER(Y2667),Y2667&gt;0,X2667&lt;1),ROUND(L2667/(Y2667*(1-X2667))-1,4),"")</f>
        <v/>
      </c>
      <c r="R2667" s="12">
        <v>16.8</v>
      </c>
      <c r="S2667" s="13">
        <f>IF(AND(ISNUMBER(E2667),E2667&gt;0,ISNUMBER(F2667)),R2667*(F2667/E2667-1)*(1-'Start Here'!$B$16),0)</f>
        <v>1.299799999999999</v>
      </c>
      <c r="T2667" s="17">
        <f>IF(AND(M2667="Ready",OR(I2667="Approve proposed",AND(I2667="Use my price",AND(ISNUMBER(J2667),J2667&gt;0))),ISNUMBER(L2667),E2667&gt;0),R2667*(L2667/E2667-1)*(1-'Start Here'!$B$16),0)</f>
        <v>0</v>
      </c>
      <c r="U2667" t="str" s="6">
        <v>Currently hidden; do not activate automatically</v>
      </c>
      <c r="V2667" t="str" s="21">
        <v>No</v>
      </c>
      <c r="W2667" t="str" s="21">
        <v>No</v>
      </c>
      <c r="X2667" s="22">
        <v>0</v>
      </c>
      <c r="Y2667" s="18">
        <v>12</v>
      </c>
      <c r="AB2667" t="str" s="6">
        <v>2026-10-01 10:41:27 UTC</v>
      </c>
      <c r="AC2667" t="str" s="6">
        <v>Local Line cache</v>
      </c>
      <c r="AD2667" s="23">
        <v>1018720</v>
      </c>
      <c r="AE2667" s="23">
        <v>804434</v>
      </c>
      <c r="AF2667" t="str" s="23">
        <v>1018720:804434:member</v>
      </c>
      <c r="AG2667" t="str" s="23">
        <v>No</v>
      </c>
      <c r="AH2667" t="str" s="23">
        <v>Yes</v>
      </c>
      <c r="AI2667" s="18">
        <v>12</v>
      </c>
    </row>
    <row r="2668" ht="32" customHeight="1">
      <c r="A2668" t="str" s="7">
        <v>Radiant Coffee Roasters</v>
      </c>
      <c r="B2668" t="str" s="7">
        <v>Radiant Roasters Chiapas Mexico Light Roast Ground Coffee</v>
      </c>
      <c r="C2668" t="str" s="7">
        <v>12 oz bag</v>
      </c>
      <c r="D2668" t="str" s="7">
        <v>Guest Basket</v>
      </c>
      <c r="E2668" s="12">
        <v>16.8</v>
      </c>
      <c r="F2668" s="13">
        <v>18.14</v>
      </c>
      <c r="G2668" s="13">
        <f>IF(AND(ISNUMBER(E2668),ISNUMBER(F2668)),F2668-E2668,"")</f>
        <v>1.34</v>
      </c>
      <c r="H2668" s="14">
        <f>IF(AND(ISNUMBER(E2668),E2668&gt;0,ISNUMBER(F2668)),F2668/E2668-1,"")</f>
        <v>0.0797619047619047</v>
      </c>
      <c r="I2668" t="str" s="15">
        <v>Unreviewed</v>
      </c>
      <c r="J2668" s="16"/>
      <c r="K2668" t="str" s="15">
        <v/>
      </c>
      <c r="L2668" s="17" t="str">
        <f>IF(AC2668="Local catalog","",IF(AG2668="Yes",IF(ISNUMBER(E2668),E2668,""),IF(I2668="Keep current",IF(ISNUMBER(E2668),E2668,""),IF(AH2668&lt;&gt;"Yes","",IF(I2668="Approve proposed",F2668,IF(AND(I2668="Use my price",AND(ISNUMBER(J2668),J2668&gt;0)),J2668,""))))))</f>
        <v/>
      </c>
      <c r="M2668" t="str" s="7">
        <f>IF(AND(AG2668="Yes",OR(I2668="Approve proposed",I2668="Use my price")),"CHECK: protected price kept current",IF(OR(I2668="Unreviewed",I2668=""),"Pending review",IF(I2668="Hold","On hold",IF(I2668="Keep current",IF(ISNUMBER(E2668),"Kept current","CHECK: no confirmed current price"),IF(AH2668&lt;&gt;"Yes","CHECK: source needs review",IF(AND(I2668="Use my price",NOT(AND(ISNUMBER(J2668),J2668&gt;0))),"CHECK: enter a price above zero",IF(NOT(OR(I2668="Approve proposed",I2668="Use my price")),"CHECK: choose a listed decision",IF(OR(NOT(ISNUMBER(L2668)),L2668&lt;=0,NOT(ISNUMBER(Y2668)),Y2668&lt;=0,X2668&gt;=1),"CHECK: price or base unavailable",IF(L2668/(Y2668*(1-X2668))-1&lt;0,"CHECK: price below local base","Ready")))))))))</f>
        <v>Pending review</v>
      </c>
      <c r="N2668" s="18">
        <v>16.8</v>
      </c>
      <c r="O2668" s="19">
        <v>0.4</v>
      </c>
      <c r="P2668" s="14">
        <v>0.5117</v>
      </c>
      <c r="Q2668" s="20" t="str">
        <f>IF(AND(ISNUMBER(L2668),ISNUMBER(Y2668),Y2668&gt;0,X2668&lt;1),ROUND(L2668/(Y2668*(1-X2668))-1,4),"")</f>
        <v/>
      </c>
      <c r="R2668" s="12">
        <v>18.6</v>
      </c>
      <c r="S2668" s="13">
        <f>IF(AND(ISNUMBER(E2668),E2668&gt;0,ISNUMBER(F2668)),R2668*(F2668/E2668-1)*(1-'Start Here'!$B$16),0)</f>
        <v>1.4390642857142848</v>
      </c>
      <c r="T2668" s="17">
        <f>IF(AND(M2668="Ready",OR(I2668="Approve proposed",AND(I2668="Use my price",AND(ISNUMBER(J2668),J2668&gt;0))),ISNUMBER(L2668),E2668&gt;0),R2668*(L2668/E2668-1)*(1-'Start Here'!$B$16),0)</f>
        <v>0</v>
      </c>
      <c r="U2668" t="str" s="6">
        <v>Currently hidden; do not activate automatically</v>
      </c>
      <c r="V2668" t="str" s="21">
        <v>No</v>
      </c>
      <c r="W2668" t="str" s="21">
        <v>No</v>
      </c>
      <c r="X2668" s="22">
        <v>0</v>
      </c>
      <c r="Y2668" s="18">
        <v>12</v>
      </c>
      <c r="AB2668" t="str" s="6">
        <v>2026-10-01 10:41:27 UTC</v>
      </c>
      <c r="AC2668" t="str" s="6">
        <v>Local Line cache</v>
      </c>
      <c r="AD2668" s="23">
        <v>1018720</v>
      </c>
      <c r="AE2668" s="23">
        <v>804434</v>
      </c>
      <c r="AF2668" t="str" s="23">
        <v>1018720:804434:guest</v>
      </c>
      <c r="AG2668" t="str" s="23">
        <v>No</v>
      </c>
      <c r="AH2668" t="str" s="23">
        <v>Yes</v>
      </c>
      <c r="AI2668" s="18">
        <v>12</v>
      </c>
    </row>
    <row r="2669" ht="32" customHeight="1">
      <c r="A2669" t="str" s="7">
        <v>Radiant Coffee Roasters</v>
      </c>
      <c r="B2669" t="str" s="7">
        <v>Radiant Roasters Chiapas Mexico Light Roast Ground Coffee</v>
      </c>
      <c r="C2669" t="str" s="7">
        <v>12 oz bag</v>
      </c>
      <c r="D2669" t="str" s="7">
        <v>SNAP</v>
      </c>
      <c r="E2669" s="12">
        <v>16.8</v>
      </c>
      <c r="F2669" s="13">
        <v>16.8</v>
      </c>
      <c r="G2669" s="13">
        <f>IF(AND(ISNUMBER(E2669),ISNUMBER(F2669)),F2669-E2669,"")</f>
        <v>0</v>
      </c>
      <c r="H2669" s="14">
        <f>IF(AND(ISNUMBER(E2669),E2669&gt;0,ISNUMBER(F2669)),F2669/E2669-1,"")</f>
        <v>0</v>
      </c>
      <c r="I2669" t="str" s="15">
        <v>Keep current</v>
      </c>
      <c r="J2669" s="16"/>
      <c r="K2669" t="str" s="15">
        <v/>
      </c>
      <c r="L2669" s="17">
        <f>IF(AC2669="Local catalog","",IF(AG2669="Yes",IF(ISNUMBER(E2669),E2669,""),IF(I2669="Keep current",IF(ISNUMBER(E2669),E2669,""),IF(AH2669&lt;&gt;"Yes","",IF(I2669="Approve proposed",F2669,IF(AND(I2669="Use my price",AND(ISNUMBER(J2669),J2669&gt;0)),J2669,""))))))</f>
        <v>16.8</v>
      </c>
      <c r="M2669" t="str" s="7">
        <f>IF(AND(AG2669="Yes",OR(I2669="Approve proposed",I2669="Use my price")),"CHECK: protected price kept current",IF(OR(I2669="Unreviewed",I2669=""),"Pending review",IF(I2669="Hold","On hold",IF(I2669="Keep current",IF(ISNUMBER(E2669),"Kept current","CHECK: no confirmed current price"),IF(AH2669&lt;&gt;"Yes","CHECK: source needs review",IF(AND(I2669="Use my price",NOT(AND(ISNUMBER(J2669),J2669&gt;0))),"CHECK: enter a price above zero",IF(NOT(OR(I2669="Approve proposed",I2669="Use my price")),"CHECK: choose a listed decision",IF(OR(NOT(ISNUMBER(L2669)),L2669&lt;=0,NOT(ISNUMBER(Y2669)),Y2669&lt;=0,X2669&gt;=1),"CHECK: price or base unavailable",IF(L2669/(Y2669*(1-X2669))-1&lt;0,"CHECK: price below local base","Ready")))))))))</f>
        <v>Kept current</v>
      </c>
      <c r="N2669" s="18">
        <v>16.8</v>
      </c>
      <c r="O2669" s="19">
        <v>0.4</v>
      </c>
      <c r="P2669" s="14">
        <v>0.4</v>
      </c>
      <c r="Q2669" s="20">
        <f>IF(AND(ISNUMBER(L2669),ISNUMBER(Y2669),Y2669&gt;0,X2669&lt;1),ROUND(L2669/(Y2669*(1-X2669))-1,4),"")</f>
        <v>0.4</v>
      </c>
      <c r="R2669" s="12">
        <v>0</v>
      </c>
      <c r="S2669" s="13">
        <f>IF(AND(ISNUMBER(E2669),E2669&gt;0,ISNUMBER(F2669)),R2669*(F2669/E2669-1)*(1-'Start Here'!$B$16),0)</f>
        <v>0</v>
      </c>
      <c r="T2669" s="17">
        <f>IF(AND(M2669="Ready",OR(I2669="Approve proposed",AND(I2669="Use my price",AND(ISNUMBER(J2669),J2669&gt;0))),ISNUMBER(L2669),E2669&gt;0),R2669*(L2669/E2669-1)*(1-'Start Here'!$B$16),0)</f>
        <v>0</v>
      </c>
      <c r="U2669" t="str" s="6">
        <v>SNAP: preserve existing selling price; Currently hidden; do not activate automatically</v>
      </c>
      <c r="V2669" t="str" s="21">
        <v>No</v>
      </c>
      <c r="W2669" t="str" s="21">
        <v>No</v>
      </c>
      <c r="X2669" s="22">
        <v>0</v>
      </c>
      <c r="Y2669" s="18">
        <v>12</v>
      </c>
      <c r="AB2669" t="str" s="6">
        <v>2026-10-01 10:41:27 UTC</v>
      </c>
      <c r="AC2669" t="str" s="6">
        <v>Local Line cache</v>
      </c>
      <c r="AD2669" s="23">
        <v>1018720</v>
      </c>
      <c r="AE2669" s="23">
        <v>804434</v>
      </c>
      <c r="AF2669" t="str" s="23">
        <v>1018720:804434:snap</v>
      </c>
      <c r="AG2669" t="str" s="23">
        <v>Yes</v>
      </c>
      <c r="AH2669" t="str" s="23">
        <v>Yes</v>
      </c>
      <c r="AI2669" s="18">
        <v>0</v>
      </c>
    </row>
    <row r="2670" ht="32" customHeight="1">
      <c r="A2670" t="str" s="7">
        <v>Reality Kitchen Nonprofit</v>
      </c>
      <c r="B2670" t="str" s="7">
        <v>Braided Challah (plain)</v>
      </c>
      <c r="C2670" t="str" s="7">
        <v>each</v>
      </c>
      <c r="D2670" t="str" s="7">
        <v>Herd Share Members</v>
      </c>
      <c r="E2670" s="12">
        <v>9.1</v>
      </c>
      <c r="F2670" s="13">
        <v>9.83</v>
      </c>
      <c r="G2670" s="13">
        <f>IF(AND(ISNUMBER(E2670),ISNUMBER(F2670)),F2670-E2670,"")</f>
        <v>0.73</v>
      </c>
      <c r="H2670" s="14">
        <f>IF(AND(ISNUMBER(E2670),E2670&gt;0,ISNUMBER(F2670)),F2670/E2670-1,"")</f>
        <v>0.08021978021978038</v>
      </c>
      <c r="I2670" t="str" s="15">
        <v>Unreviewed</v>
      </c>
      <c r="J2670" s="16"/>
      <c r="K2670" t="str" s="15">
        <v/>
      </c>
      <c r="L2670" s="17" t="str">
        <f>IF(AC2670="Local catalog","",IF(AG2670="Yes",IF(ISNUMBER(E2670),E2670,""),IF(I2670="Keep current",IF(ISNUMBER(E2670),E2670,""),IF(AH2670&lt;&gt;"Yes","",IF(I2670="Approve proposed",F2670,IF(AND(I2670="Use my price",AND(ISNUMBER(J2670),J2670&gt;0)),J2670,""))))))</f>
        <v/>
      </c>
      <c r="M2670" t="str" s="7">
        <f>IF(AND(AG2670="Yes",OR(I2670="Approve proposed",I2670="Use my price")),"CHECK: protected price kept current",IF(OR(I2670="Unreviewed",I2670=""),"Pending review",IF(I2670="Hold","On hold",IF(I2670="Keep current",IF(ISNUMBER(E2670),"Kept current","CHECK: no confirmed current price"),IF(AH2670&lt;&gt;"Yes","CHECK: source needs review",IF(AND(I2670="Use my price",NOT(AND(ISNUMBER(J2670),J2670&gt;0))),"CHECK: enter a price above zero",IF(NOT(OR(I2670="Approve proposed",I2670="Use my price")),"CHECK: choose a listed decision",IF(OR(NOT(ISNUMBER(L2670)),L2670&lt;=0,NOT(ISNUMBER(Y2670)),Y2670&lt;=0,X2670&gt;=1),"CHECK: price or base unavailable",IF(L2670/(Y2670*(1-X2670))-1&lt;0,"CHECK: price below local base","Ready")))))))))</f>
        <v>Pending review</v>
      </c>
      <c r="N2670" s="18">
        <v>9.1</v>
      </c>
      <c r="O2670" s="19">
        <v>0.4</v>
      </c>
      <c r="P2670" s="14">
        <v>0.5123</v>
      </c>
      <c r="Q2670" s="20" t="str">
        <f>IF(AND(ISNUMBER(L2670),ISNUMBER(Y2670),Y2670&gt;0,X2670&lt;1),ROUND(L2670/(Y2670*(1-X2670))-1,4),"")</f>
        <v/>
      </c>
      <c r="R2670" s="12">
        <v>541.45</v>
      </c>
      <c r="S2670" s="13">
        <f>IF(AND(ISNUMBER(E2670),E2670&gt;0,ISNUMBER(F2670)),R2670*(F2670/E2670-1)*(1-'Start Here'!$B$16),0)</f>
        <v>42.13195000000008</v>
      </c>
      <c r="T2670" s="17">
        <f>IF(AND(M2670="Ready",OR(I2670="Approve proposed",AND(I2670="Use my price",AND(ISNUMBER(J2670),J2670&gt;0))),ISNUMBER(L2670),E2670&gt;0),R2670*(L2670/E2670-1)*(1-'Start Here'!$B$16),0)</f>
        <v>0</v>
      </c>
      <c r="U2670" t="str" s="6">
        <v/>
      </c>
      <c r="V2670" t="str" s="21">
        <v>Yes</v>
      </c>
      <c r="W2670" t="str" s="21">
        <v>No</v>
      </c>
      <c r="X2670" s="22">
        <v>0</v>
      </c>
      <c r="Y2670" s="18">
        <v>6.5</v>
      </c>
      <c r="AB2670" t="str" s="6">
        <v>2026-10-01 10:41:27 UTC</v>
      </c>
      <c r="AC2670" t="str" s="6">
        <v>Local Line cache</v>
      </c>
      <c r="AD2670" s="23">
        <v>806024</v>
      </c>
      <c r="AE2670" s="23">
        <v>527086</v>
      </c>
      <c r="AF2670" t="str" s="23">
        <v>806024:527086:herdShare</v>
      </c>
      <c r="AG2670" t="str" s="23">
        <v>No</v>
      </c>
      <c r="AH2670" t="str" s="23">
        <v>Yes</v>
      </c>
      <c r="AI2670" s="18">
        <v>435.5</v>
      </c>
    </row>
    <row r="2671" ht="32" customHeight="1">
      <c r="A2671" t="str" s="7">
        <v>Reality Kitchen Nonprofit</v>
      </c>
      <c r="B2671" t="str" s="7">
        <v>Braided Challah (plain)</v>
      </c>
      <c r="C2671" t="str" s="7">
        <v>each</v>
      </c>
      <c r="D2671" t="str" s="7">
        <v>CSA Members</v>
      </c>
      <c r="E2671" s="12">
        <v>9.1</v>
      </c>
      <c r="F2671" s="13">
        <v>9.83</v>
      </c>
      <c r="G2671" s="13">
        <f>IF(AND(ISNUMBER(E2671),ISNUMBER(F2671)),F2671-E2671,"")</f>
        <v>0.73</v>
      </c>
      <c r="H2671" s="14">
        <f>IF(AND(ISNUMBER(E2671),E2671&gt;0,ISNUMBER(F2671)),F2671/E2671-1,"")</f>
        <v>0.08021978021978038</v>
      </c>
      <c r="I2671" t="str" s="15">
        <v>Unreviewed</v>
      </c>
      <c r="J2671" s="16"/>
      <c r="K2671" t="str" s="15">
        <v/>
      </c>
      <c r="L2671" s="17" t="str">
        <f>IF(AC2671="Local catalog","",IF(AG2671="Yes",IF(ISNUMBER(E2671),E2671,""),IF(I2671="Keep current",IF(ISNUMBER(E2671),E2671,""),IF(AH2671&lt;&gt;"Yes","",IF(I2671="Approve proposed",F2671,IF(AND(I2671="Use my price",AND(ISNUMBER(J2671),J2671&gt;0)),J2671,""))))))</f>
        <v/>
      </c>
      <c r="M2671" t="str" s="7">
        <f>IF(AND(AG2671="Yes",OR(I2671="Approve proposed",I2671="Use my price")),"CHECK: protected price kept current",IF(OR(I2671="Unreviewed",I2671=""),"Pending review",IF(I2671="Hold","On hold",IF(I2671="Keep current",IF(ISNUMBER(E2671),"Kept current","CHECK: no confirmed current price"),IF(AH2671&lt;&gt;"Yes","CHECK: source needs review",IF(AND(I2671="Use my price",NOT(AND(ISNUMBER(J2671),J2671&gt;0))),"CHECK: enter a price above zero",IF(NOT(OR(I2671="Approve proposed",I2671="Use my price")),"CHECK: choose a listed decision",IF(OR(NOT(ISNUMBER(L2671)),L2671&lt;=0,NOT(ISNUMBER(Y2671)),Y2671&lt;=0,X2671&gt;=1),"CHECK: price or base unavailable",IF(L2671/(Y2671*(1-X2671))-1&lt;0,"CHECK: price below local base","Ready")))))))))</f>
        <v>Pending review</v>
      </c>
      <c r="N2671" s="18">
        <v>9.1</v>
      </c>
      <c r="O2671" s="19">
        <v>0.4</v>
      </c>
      <c r="P2671" s="14">
        <v>0.5123</v>
      </c>
      <c r="Q2671" s="20" t="str">
        <f>IF(AND(ISNUMBER(L2671),ISNUMBER(Y2671),Y2671&gt;0,X2671&lt;1),ROUND(L2671/(Y2671*(1-X2671))-1,4),"")</f>
        <v/>
      </c>
      <c r="R2671" s="12">
        <v>36.75</v>
      </c>
      <c r="S2671" s="13">
        <f>IF(AND(ISNUMBER(E2671),E2671&gt;0,ISNUMBER(F2671)),R2671*(F2671/E2671-1)*(1-'Start Here'!$B$16),0)</f>
        <v>2.8596346153846213</v>
      </c>
      <c r="T2671" s="17">
        <f>IF(AND(M2671="Ready",OR(I2671="Approve proposed",AND(I2671="Use my price",AND(ISNUMBER(J2671),J2671&gt;0))),ISNUMBER(L2671),E2671&gt;0),R2671*(L2671/E2671-1)*(1-'Start Here'!$B$16),0)</f>
        <v>0</v>
      </c>
      <c r="U2671" t="str" s="6">
        <v/>
      </c>
      <c r="V2671" t="str" s="21">
        <v>Yes</v>
      </c>
      <c r="W2671" t="str" s="21">
        <v>No</v>
      </c>
      <c r="X2671" s="22">
        <v>0</v>
      </c>
      <c r="Y2671" s="18">
        <v>6.5</v>
      </c>
      <c r="AB2671" t="str" s="6">
        <v>2026-10-01 10:41:27 UTC</v>
      </c>
      <c r="AC2671" t="str" s="6">
        <v>Local Line cache</v>
      </c>
      <c r="AD2671" s="23">
        <v>806024</v>
      </c>
      <c r="AE2671" s="23">
        <v>527086</v>
      </c>
      <c r="AF2671" t="str" s="23">
        <v>806024:527086:member</v>
      </c>
      <c r="AG2671" t="str" s="23">
        <v>No</v>
      </c>
      <c r="AH2671" t="str" s="23">
        <v>Yes</v>
      </c>
      <c r="AI2671" s="18">
        <v>32.5</v>
      </c>
    </row>
    <row r="2672" ht="32" customHeight="1">
      <c r="A2672" t="str" s="7">
        <v>Reality Kitchen Nonprofit</v>
      </c>
      <c r="B2672" t="str" s="7">
        <v>Braided Challah (plain)</v>
      </c>
      <c r="C2672" t="str" s="7">
        <v>each</v>
      </c>
      <c r="D2672" t="str" s="7">
        <v>Guest Basket</v>
      </c>
      <c r="E2672" s="12">
        <v>9.1</v>
      </c>
      <c r="F2672" s="13">
        <v>9.83</v>
      </c>
      <c r="G2672" s="13">
        <f>IF(AND(ISNUMBER(E2672),ISNUMBER(F2672)),F2672-E2672,"")</f>
        <v>0.73</v>
      </c>
      <c r="H2672" s="14">
        <f>IF(AND(ISNUMBER(E2672),E2672&gt;0,ISNUMBER(F2672)),F2672/E2672-1,"")</f>
        <v>0.08021978021978038</v>
      </c>
      <c r="I2672" t="str" s="15">
        <v>Unreviewed</v>
      </c>
      <c r="J2672" s="16"/>
      <c r="K2672" t="str" s="15">
        <v/>
      </c>
      <c r="L2672" s="17" t="str">
        <f>IF(AC2672="Local catalog","",IF(AG2672="Yes",IF(ISNUMBER(E2672),E2672,""),IF(I2672="Keep current",IF(ISNUMBER(E2672),E2672,""),IF(AH2672&lt;&gt;"Yes","",IF(I2672="Approve proposed",F2672,IF(AND(I2672="Use my price",AND(ISNUMBER(J2672),J2672&gt;0)),J2672,""))))))</f>
        <v/>
      </c>
      <c r="M2672" t="str" s="7">
        <f>IF(AND(AG2672="Yes",OR(I2672="Approve proposed",I2672="Use my price")),"CHECK: protected price kept current",IF(OR(I2672="Unreviewed",I2672=""),"Pending review",IF(I2672="Hold","On hold",IF(I2672="Keep current",IF(ISNUMBER(E2672),"Kept current","CHECK: no confirmed current price"),IF(AH2672&lt;&gt;"Yes","CHECK: source needs review",IF(AND(I2672="Use my price",NOT(AND(ISNUMBER(J2672),J2672&gt;0))),"CHECK: enter a price above zero",IF(NOT(OR(I2672="Approve proposed",I2672="Use my price")),"CHECK: choose a listed decision",IF(OR(NOT(ISNUMBER(L2672)),L2672&lt;=0,NOT(ISNUMBER(Y2672)),Y2672&lt;=0,X2672&gt;=1),"CHECK: price or base unavailable",IF(L2672/(Y2672*(1-X2672))-1&lt;0,"CHECK: price below local base","Ready")))))))))</f>
        <v>Pending review</v>
      </c>
      <c r="N2672" s="18">
        <v>9.1</v>
      </c>
      <c r="O2672" s="19">
        <v>0.4</v>
      </c>
      <c r="P2672" s="14">
        <v>0.5123</v>
      </c>
      <c r="Q2672" s="20" t="str">
        <f>IF(AND(ISNUMBER(L2672),ISNUMBER(Y2672),Y2672&gt;0,X2672&lt;1),ROUND(L2672/(Y2672*(1-X2672))-1,4),"")</f>
        <v/>
      </c>
      <c r="R2672" s="12">
        <v>25.380000000000003</v>
      </c>
      <c r="S2672" s="13">
        <f>IF(AND(ISNUMBER(E2672),E2672&gt;0,ISNUMBER(F2672)),R2672*(F2672/E2672-1)*(1-'Start Here'!$B$16),0)</f>
        <v>1.9748986813186853</v>
      </c>
      <c r="T2672" s="17">
        <f>IF(AND(M2672="Ready",OR(I2672="Approve proposed",AND(I2672="Use my price",AND(ISNUMBER(J2672),J2672&gt;0))),ISNUMBER(L2672),E2672&gt;0),R2672*(L2672/E2672-1)*(1-'Start Here'!$B$16),0)</f>
        <v>0</v>
      </c>
      <c r="U2672" t="str" s="6">
        <v/>
      </c>
      <c r="V2672" t="str" s="21">
        <v>Yes</v>
      </c>
      <c r="W2672" t="str" s="21">
        <v>No</v>
      </c>
      <c r="X2672" s="22">
        <v>0</v>
      </c>
      <c r="Y2672" s="18">
        <v>6.5</v>
      </c>
      <c r="AB2672" t="str" s="6">
        <v>2026-10-01 10:41:27 UTC</v>
      </c>
      <c r="AC2672" t="str" s="6">
        <v>Local Line cache</v>
      </c>
      <c r="AD2672" s="23">
        <v>806024</v>
      </c>
      <c r="AE2672" s="23">
        <v>527086</v>
      </c>
      <c r="AF2672" t="str" s="23">
        <v>806024:527086:guest</v>
      </c>
      <c r="AG2672" t="str" s="23">
        <v>No</v>
      </c>
      <c r="AH2672" t="str" s="23">
        <v>Yes</v>
      </c>
      <c r="AI2672" s="18">
        <v>19.5</v>
      </c>
    </row>
    <row r="2673" ht="32" customHeight="1">
      <c r="A2673" t="str" s="7">
        <v>Reality Kitchen Nonprofit</v>
      </c>
      <c r="B2673" t="str" s="7">
        <v>Braided Challah (plain)</v>
      </c>
      <c r="C2673" t="str" s="7">
        <v>each</v>
      </c>
      <c r="D2673" t="str" s="7">
        <v>SNAP</v>
      </c>
      <c r="E2673" s="12">
        <v>9.1</v>
      </c>
      <c r="F2673" s="13">
        <v>9.1</v>
      </c>
      <c r="G2673" s="13">
        <f>IF(AND(ISNUMBER(E2673),ISNUMBER(F2673)),F2673-E2673,"")</f>
        <v>0</v>
      </c>
      <c r="H2673" s="14">
        <f>IF(AND(ISNUMBER(E2673),E2673&gt;0,ISNUMBER(F2673)),F2673/E2673-1,"")</f>
        <v>0</v>
      </c>
      <c r="I2673" t="str" s="15">
        <v>Keep current</v>
      </c>
      <c r="J2673" s="16"/>
      <c r="K2673" t="str" s="15">
        <v/>
      </c>
      <c r="L2673" s="17">
        <f>IF(AC2673="Local catalog","",IF(AG2673="Yes",IF(ISNUMBER(E2673),E2673,""),IF(I2673="Keep current",IF(ISNUMBER(E2673),E2673,""),IF(AH2673&lt;&gt;"Yes","",IF(I2673="Approve proposed",F2673,IF(AND(I2673="Use my price",AND(ISNUMBER(J2673),J2673&gt;0)),J2673,""))))))</f>
        <v>9.1</v>
      </c>
      <c r="M2673" t="str" s="7">
        <f>IF(AND(AG2673="Yes",OR(I2673="Approve proposed",I2673="Use my price")),"CHECK: protected price kept current",IF(OR(I2673="Unreviewed",I2673=""),"Pending review",IF(I2673="Hold","On hold",IF(I2673="Keep current",IF(ISNUMBER(E2673),"Kept current","CHECK: no confirmed current price"),IF(AH2673&lt;&gt;"Yes","CHECK: source needs review",IF(AND(I2673="Use my price",NOT(AND(ISNUMBER(J2673),J2673&gt;0))),"CHECK: enter a price above zero",IF(NOT(OR(I2673="Approve proposed",I2673="Use my price")),"CHECK: choose a listed decision",IF(OR(NOT(ISNUMBER(L2673)),L2673&lt;=0,NOT(ISNUMBER(Y2673)),Y2673&lt;=0,X2673&gt;=1),"CHECK: price or base unavailable",IF(L2673/(Y2673*(1-X2673))-1&lt;0,"CHECK: price below local base","Ready")))))))))</f>
        <v>Kept current</v>
      </c>
      <c r="N2673" s="18">
        <v>9.1</v>
      </c>
      <c r="O2673" s="19">
        <v>0.4</v>
      </c>
      <c r="P2673" s="14">
        <v>0.4</v>
      </c>
      <c r="Q2673" s="20">
        <f>IF(AND(ISNUMBER(L2673),ISNUMBER(Y2673),Y2673&gt;0,X2673&lt;1),ROUND(L2673/(Y2673*(1-X2673))-1,4),"")</f>
        <v>0.4</v>
      </c>
      <c r="R2673" s="12">
        <v>0</v>
      </c>
      <c r="S2673" s="13">
        <f>IF(AND(ISNUMBER(E2673),E2673&gt;0,ISNUMBER(F2673)),R2673*(F2673/E2673-1)*(1-'Start Here'!$B$16),0)</f>
        <v>0</v>
      </c>
      <c r="T2673" s="17">
        <f>IF(AND(M2673="Ready",OR(I2673="Approve proposed",AND(I2673="Use my price",AND(ISNUMBER(J2673),J2673&gt;0))),ISNUMBER(L2673),E2673&gt;0),R2673*(L2673/E2673-1)*(1-'Start Here'!$B$16),0)</f>
        <v>0</v>
      </c>
      <c r="U2673" t="str" s="6">
        <v>SNAP: preserve existing selling price</v>
      </c>
      <c r="V2673" t="str" s="21">
        <v>Yes</v>
      </c>
      <c r="W2673" t="str" s="21">
        <v>No</v>
      </c>
      <c r="X2673" s="22">
        <v>0</v>
      </c>
      <c r="Y2673" s="18">
        <v>6.5</v>
      </c>
      <c r="AB2673" t="str" s="6">
        <v>2026-10-01 10:41:27 UTC</v>
      </c>
      <c r="AC2673" t="str" s="6">
        <v>Local Line cache</v>
      </c>
      <c r="AD2673" s="23">
        <v>806024</v>
      </c>
      <c r="AE2673" s="23">
        <v>527086</v>
      </c>
      <c r="AF2673" t="str" s="23">
        <v>806024:527086:snap</v>
      </c>
      <c r="AG2673" t="str" s="23">
        <v>Yes</v>
      </c>
      <c r="AH2673" t="str" s="23">
        <v>Yes</v>
      </c>
      <c r="AI2673" s="18">
        <v>0</v>
      </c>
    </row>
    <row r="2674" ht="32" customHeight="1">
      <c r="A2674" t="str" s="7">
        <v>Reality Kitchen Nonprofit</v>
      </c>
      <c r="B2674" t="str" s="7">
        <v>Braided Challah (seeded)</v>
      </c>
      <c r="C2674" t="str" s="7">
        <v>each</v>
      </c>
      <c r="D2674" t="str" s="7">
        <v>Herd Share Members</v>
      </c>
      <c r="E2674" s="12">
        <v>9.1</v>
      </c>
      <c r="F2674" s="13">
        <v>9.83</v>
      </c>
      <c r="G2674" s="13">
        <f>IF(AND(ISNUMBER(E2674),ISNUMBER(F2674)),F2674-E2674,"")</f>
        <v>0.73</v>
      </c>
      <c r="H2674" s="14">
        <f>IF(AND(ISNUMBER(E2674),E2674&gt;0,ISNUMBER(F2674)),F2674/E2674-1,"")</f>
        <v>0.08021978021978038</v>
      </c>
      <c r="I2674" t="str" s="15">
        <v>Unreviewed</v>
      </c>
      <c r="J2674" s="16"/>
      <c r="K2674" t="str" s="15">
        <v/>
      </c>
      <c r="L2674" s="17" t="str">
        <f>IF(AC2674="Local catalog","",IF(AG2674="Yes",IF(ISNUMBER(E2674),E2674,""),IF(I2674="Keep current",IF(ISNUMBER(E2674),E2674,""),IF(AH2674&lt;&gt;"Yes","",IF(I2674="Approve proposed",F2674,IF(AND(I2674="Use my price",AND(ISNUMBER(J2674),J2674&gt;0)),J2674,""))))))</f>
        <v/>
      </c>
      <c r="M2674" t="str" s="7">
        <f>IF(AND(AG2674="Yes",OR(I2674="Approve proposed",I2674="Use my price")),"CHECK: protected price kept current",IF(OR(I2674="Unreviewed",I2674=""),"Pending review",IF(I2674="Hold","On hold",IF(I2674="Keep current",IF(ISNUMBER(E2674),"Kept current","CHECK: no confirmed current price"),IF(AH2674&lt;&gt;"Yes","CHECK: source needs review",IF(AND(I2674="Use my price",NOT(AND(ISNUMBER(J2674),J2674&gt;0))),"CHECK: enter a price above zero",IF(NOT(OR(I2674="Approve proposed",I2674="Use my price")),"CHECK: choose a listed decision",IF(OR(NOT(ISNUMBER(L2674)),L2674&lt;=0,NOT(ISNUMBER(Y2674)),Y2674&lt;=0,X2674&gt;=1),"CHECK: price or base unavailable",IF(L2674/(Y2674*(1-X2674))-1&lt;0,"CHECK: price below local base","Ready")))))))))</f>
        <v>Pending review</v>
      </c>
      <c r="N2674" s="18">
        <v>9.1</v>
      </c>
      <c r="O2674" s="19">
        <v>0.4</v>
      </c>
      <c r="P2674" s="14">
        <v>0.5123</v>
      </c>
      <c r="Q2674" s="20" t="str">
        <f>IF(AND(ISNUMBER(L2674),ISNUMBER(Y2674),Y2674&gt;0,X2674&lt;1),ROUND(L2674/(Y2674*(1-X2674))-1,4),"")</f>
        <v/>
      </c>
      <c r="R2674" s="12">
        <v>276.78000000000003</v>
      </c>
      <c r="S2674" s="13">
        <f>IF(AND(ISNUMBER(E2674),E2674&gt;0,ISNUMBER(F2674)),R2674*(F2674/E2674-1)*(1-'Start Here'!$B$16),0)</f>
        <v>21.537133846153893</v>
      </c>
      <c r="T2674" s="17">
        <f>IF(AND(M2674="Ready",OR(I2674="Approve proposed",AND(I2674="Use my price",AND(ISNUMBER(J2674),J2674&gt;0))),ISNUMBER(L2674),E2674&gt;0),R2674*(L2674/E2674-1)*(1-'Start Here'!$B$16),0)</f>
        <v>0</v>
      </c>
      <c r="U2674" t="str" s="6">
        <v/>
      </c>
      <c r="V2674" t="str" s="21">
        <v>Yes</v>
      </c>
      <c r="W2674" t="str" s="21">
        <v>No</v>
      </c>
      <c r="X2674" s="22">
        <v>0</v>
      </c>
      <c r="Y2674" s="18">
        <v>6.5</v>
      </c>
      <c r="AB2674" t="str" s="6">
        <v>2026-10-01 10:41:27 UTC</v>
      </c>
      <c r="AC2674" t="str" s="6">
        <v>Local Line cache</v>
      </c>
      <c r="AD2674" s="23">
        <v>806026</v>
      </c>
      <c r="AE2674" s="23">
        <v>527088</v>
      </c>
      <c r="AF2674" t="str" s="23">
        <v>806026:527088:herdShare</v>
      </c>
      <c r="AG2674" t="str" s="23">
        <v>No</v>
      </c>
      <c r="AH2674" t="str" s="23">
        <v>Yes</v>
      </c>
      <c r="AI2674" s="18">
        <v>214.5</v>
      </c>
    </row>
    <row r="2675" ht="32" customHeight="1">
      <c r="A2675" t="str" s="7">
        <v>Reality Kitchen Nonprofit</v>
      </c>
      <c r="B2675" t="str" s="7">
        <v>Braided Challah (seeded)</v>
      </c>
      <c r="C2675" t="str" s="7">
        <v>each</v>
      </c>
      <c r="D2675" t="str" s="7">
        <v>CSA Members</v>
      </c>
      <c r="E2675" s="12">
        <v>9.1</v>
      </c>
      <c r="F2675" s="13">
        <v>9.83</v>
      </c>
      <c r="G2675" s="13">
        <f>IF(AND(ISNUMBER(E2675),ISNUMBER(F2675)),F2675-E2675,"")</f>
        <v>0.73</v>
      </c>
      <c r="H2675" s="14">
        <f>IF(AND(ISNUMBER(E2675),E2675&gt;0,ISNUMBER(F2675)),F2675/E2675-1,"")</f>
        <v>0.08021978021978038</v>
      </c>
      <c r="I2675" t="str" s="15">
        <v>Unreviewed</v>
      </c>
      <c r="J2675" s="16"/>
      <c r="K2675" t="str" s="15">
        <v/>
      </c>
      <c r="L2675" s="17" t="str">
        <f>IF(AC2675="Local catalog","",IF(AG2675="Yes",IF(ISNUMBER(E2675),E2675,""),IF(I2675="Keep current",IF(ISNUMBER(E2675),E2675,""),IF(AH2675&lt;&gt;"Yes","",IF(I2675="Approve proposed",F2675,IF(AND(I2675="Use my price",AND(ISNUMBER(J2675),J2675&gt;0)),J2675,""))))))</f>
        <v/>
      </c>
      <c r="M2675" t="str" s="7">
        <f>IF(AND(AG2675="Yes",OR(I2675="Approve proposed",I2675="Use my price")),"CHECK: protected price kept current",IF(OR(I2675="Unreviewed",I2675=""),"Pending review",IF(I2675="Hold","On hold",IF(I2675="Keep current",IF(ISNUMBER(E2675),"Kept current","CHECK: no confirmed current price"),IF(AH2675&lt;&gt;"Yes","CHECK: source needs review",IF(AND(I2675="Use my price",NOT(AND(ISNUMBER(J2675),J2675&gt;0))),"CHECK: enter a price above zero",IF(NOT(OR(I2675="Approve proposed",I2675="Use my price")),"CHECK: choose a listed decision",IF(OR(NOT(ISNUMBER(L2675)),L2675&lt;=0,NOT(ISNUMBER(Y2675)),Y2675&lt;=0,X2675&gt;=1),"CHECK: price or base unavailable",IF(L2675/(Y2675*(1-X2675))-1&lt;0,"CHECK: price below local base","Ready")))))))))</f>
        <v>Pending review</v>
      </c>
      <c r="N2675" s="18">
        <v>9.1</v>
      </c>
      <c r="O2675" s="19">
        <v>0.4</v>
      </c>
      <c r="P2675" s="14">
        <v>0.5123</v>
      </c>
      <c r="Q2675" s="20" t="str">
        <f>IF(AND(ISNUMBER(L2675),ISNUMBER(Y2675),Y2675&gt;0,X2675&lt;1),ROUND(L2675/(Y2675*(1-X2675))-1,4),"")</f>
        <v/>
      </c>
      <c r="R2675" s="12">
        <v>14.84</v>
      </c>
      <c r="S2675" s="13">
        <f>IF(AND(ISNUMBER(E2675),E2675&gt;0,ISNUMBER(F2675)),R2675*(F2675/E2675-1)*(1-'Start Here'!$B$16),0)</f>
        <v>1.1547476923076947</v>
      </c>
      <c r="T2675" s="17">
        <f>IF(AND(M2675="Ready",OR(I2675="Approve proposed",AND(I2675="Use my price",AND(ISNUMBER(J2675),J2675&gt;0))),ISNUMBER(L2675),E2675&gt;0),R2675*(L2675/E2675-1)*(1-'Start Here'!$B$16),0)</f>
        <v>0</v>
      </c>
      <c r="U2675" t="str" s="6">
        <v/>
      </c>
      <c r="V2675" t="str" s="21">
        <v>Yes</v>
      </c>
      <c r="W2675" t="str" s="21">
        <v>No</v>
      </c>
      <c r="X2675" s="22">
        <v>0</v>
      </c>
      <c r="Y2675" s="18">
        <v>6.5</v>
      </c>
      <c r="AB2675" t="str" s="6">
        <v>2026-10-01 10:41:27 UTC</v>
      </c>
      <c r="AC2675" t="str" s="6">
        <v>Local Line cache</v>
      </c>
      <c r="AD2675" s="23">
        <v>806026</v>
      </c>
      <c r="AE2675" s="23">
        <v>527088</v>
      </c>
      <c r="AF2675" t="str" s="23">
        <v>806026:527088:member</v>
      </c>
      <c r="AG2675" t="str" s="23">
        <v>No</v>
      </c>
      <c r="AH2675" t="str" s="23">
        <v>Yes</v>
      </c>
      <c r="AI2675" s="18">
        <v>13</v>
      </c>
    </row>
    <row r="2676" ht="32" customHeight="1">
      <c r="A2676" t="str" s="7">
        <v>Reality Kitchen Nonprofit</v>
      </c>
      <c r="B2676" t="str" s="7">
        <v>Braided Challah (seeded)</v>
      </c>
      <c r="C2676" t="str" s="7">
        <v>each</v>
      </c>
      <c r="D2676" t="str" s="7">
        <v>Guest Basket</v>
      </c>
      <c r="E2676" s="12">
        <v>9.1</v>
      </c>
      <c r="F2676" s="13">
        <v>9.83</v>
      </c>
      <c r="G2676" s="13">
        <f>IF(AND(ISNUMBER(E2676),ISNUMBER(F2676)),F2676-E2676,"")</f>
        <v>0.73</v>
      </c>
      <c r="H2676" s="14">
        <f>IF(AND(ISNUMBER(E2676),E2676&gt;0,ISNUMBER(F2676)),F2676/E2676-1,"")</f>
        <v>0.08021978021978038</v>
      </c>
      <c r="I2676" t="str" s="15">
        <v>Unreviewed</v>
      </c>
      <c r="J2676" s="16"/>
      <c r="K2676" t="str" s="15">
        <v/>
      </c>
      <c r="L2676" s="17" t="str">
        <f>IF(AC2676="Local catalog","",IF(AG2676="Yes",IF(ISNUMBER(E2676),E2676,""),IF(I2676="Keep current",IF(ISNUMBER(E2676),E2676,""),IF(AH2676&lt;&gt;"Yes","",IF(I2676="Approve proposed",F2676,IF(AND(I2676="Use my price",AND(ISNUMBER(J2676),J2676&gt;0)),J2676,""))))))</f>
        <v/>
      </c>
      <c r="M2676" t="str" s="7">
        <f>IF(AND(AG2676="Yes",OR(I2676="Approve proposed",I2676="Use my price")),"CHECK: protected price kept current",IF(OR(I2676="Unreviewed",I2676=""),"Pending review",IF(I2676="Hold","On hold",IF(I2676="Keep current",IF(ISNUMBER(E2676),"Kept current","CHECK: no confirmed current price"),IF(AH2676&lt;&gt;"Yes","CHECK: source needs review",IF(AND(I2676="Use my price",NOT(AND(ISNUMBER(J2676),J2676&gt;0))),"CHECK: enter a price above zero",IF(NOT(OR(I2676="Approve proposed",I2676="Use my price")),"CHECK: choose a listed decision",IF(OR(NOT(ISNUMBER(L2676)),L2676&lt;=0,NOT(ISNUMBER(Y2676)),Y2676&lt;=0,X2676&gt;=1),"CHECK: price or base unavailable",IF(L2676/(Y2676*(1-X2676))-1&lt;0,"CHECK: price below local base","Ready")))))))))</f>
        <v>Pending review</v>
      </c>
      <c r="N2676" s="18">
        <v>9.1</v>
      </c>
      <c r="O2676" s="19">
        <v>0.4</v>
      </c>
      <c r="P2676" s="14">
        <v>0.5123</v>
      </c>
      <c r="Q2676" s="20" t="str">
        <f>IF(AND(ISNUMBER(L2676),ISNUMBER(Y2676),Y2676&gt;0,X2676&lt;1),ROUND(L2676/(Y2676*(1-X2676))-1,4),"")</f>
        <v/>
      </c>
      <c r="R2676" s="12">
        <v>69.44</v>
      </c>
      <c r="S2676" s="13">
        <f>IF(AND(ISNUMBER(E2676),E2676&gt;0,ISNUMBER(F2676)),R2676*(F2676/E2676-1)*(1-'Start Here'!$B$16),0)</f>
        <v>5.403347692307702</v>
      </c>
      <c r="T2676" s="17">
        <f>IF(AND(M2676="Ready",OR(I2676="Approve proposed",AND(I2676="Use my price",AND(ISNUMBER(J2676),J2676&gt;0))),ISNUMBER(L2676),E2676&gt;0),R2676*(L2676/E2676-1)*(1-'Start Here'!$B$16),0)</f>
        <v>0</v>
      </c>
      <c r="U2676" t="str" s="6">
        <v/>
      </c>
      <c r="V2676" t="str" s="21">
        <v>Yes</v>
      </c>
      <c r="W2676" t="str" s="21">
        <v>No</v>
      </c>
      <c r="X2676" s="22">
        <v>0</v>
      </c>
      <c r="Y2676" s="18">
        <v>6.5</v>
      </c>
      <c r="AB2676" t="str" s="6">
        <v>2026-10-01 10:41:27 UTC</v>
      </c>
      <c r="AC2676" t="str" s="6">
        <v>Local Line cache</v>
      </c>
      <c r="AD2676" s="23">
        <v>806026</v>
      </c>
      <c r="AE2676" s="23">
        <v>527088</v>
      </c>
      <c r="AF2676" t="str" s="23">
        <v>806026:527088:guest</v>
      </c>
      <c r="AG2676" t="str" s="23">
        <v>No</v>
      </c>
      <c r="AH2676" t="str" s="23">
        <v>Yes</v>
      </c>
      <c r="AI2676" s="18">
        <v>52</v>
      </c>
    </row>
    <row r="2677" ht="32" customHeight="1">
      <c r="A2677" t="str" s="7">
        <v>Reality Kitchen Nonprofit</v>
      </c>
      <c r="B2677" t="str" s="7">
        <v>Braided Challah (seeded)</v>
      </c>
      <c r="C2677" t="str" s="7">
        <v>each</v>
      </c>
      <c r="D2677" t="str" s="7">
        <v>SNAP</v>
      </c>
      <c r="E2677" s="12">
        <v>9.1</v>
      </c>
      <c r="F2677" s="13">
        <v>9.1</v>
      </c>
      <c r="G2677" s="13">
        <f>IF(AND(ISNUMBER(E2677),ISNUMBER(F2677)),F2677-E2677,"")</f>
        <v>0</v>
      </c>
      <c r="H2677" s="14">
        <f>IF(AND(ISNUMBER(E2677),E2677&gt;0,ISNUMBER(F2677)),F2677/E2677-1,"")</f>
        <v>0</v>
      </c>
      <c r="I2677" t="str" s="15">
        <v>Keep current</v>
      </c>
      <c r="J2677" s="16"/>
      <c r="K2677" t="str" s="15">
        <v/>
      </c>
      <c r="L2677" s="17">
        <f>IF(AC2677="Local catalog","",IF(AG2677="Yes",IF(ISNUMBER(E2677),E2677,""),IF(I2677="Keep current",IF(ISNUMBER(E2677),E2677,""),IF(AH2677&lt;&gt;"Yes","",IF(I2677="Approve proposed",F2677,IF(AND(I2677="Use my price",AND(ISNUMBER(J2677),J2677&gt;0)),J2677,""))))))</f>
        <v>9.1</v>
      </c>
      <c r="M2677" t="str" s="7">
        <f>IF(AND(AG2677="Yes",OR(I2677="Approve proposed",I2677="Use my price")),"CHECK: protected price kept current",IF(OR(I2677="Unreviewed",I2677=""),"Pending review",IF(I2677="Hold","On hold",IF(I2677="Keep current",IF(ISNUMBER(E2677),"Kept current","CHECK: no confirmed current price"),IF(AH2677&lt;&gt;"Yes","CHECK: source needs review",IF(AND(I2677="Use my price",NOT(AND(ISNUMBER(J2677),J2677&gt;0))),"CHECK: enter a price above zero",IF(NOT(OR(I2677="Approve proposed",I2677="Use my price")),"CHECK: choose a listed decision",IF(OR(NOT(ISNUMBER(L2677)),L2677&lt;=0,NOT(ISNUMBER(Y2677)),Y2677&lt;=0,X2677&gt;=1),"CHECK: price or base unavailable",IF(L2677/(Y2677*(1-X2677))-1&lt;0,"CHECK: price below local base","Ready")))))))))</f>
        <v>Kept current</v>
      </c>
      <c r="N2677" s="18">
        <v>9.1</v>
      </c>
      <c r="O2677" s="19">
        <v>0.4</v>
      </c>
      <c r="P2677" s="14">
        <v>0.4</v>
      </c>
      <c r="Q2677" s="20">
        <f>IF(AND(ISNUMBER(L2677),ISNUMBER(Y2677),Y2677&gt;0,X2677&lt;1),ROUND(L2677/(Y2677*(1-X2677))-1,4),"")</f>
        <v>0.4</v>
      </c>
      <c r="R2677" s="12">
        <v>0</v>
      </c>
      <c r="S2677" s="13">
        <f>IF(AND(ISNUMBER(E2677),E2677&gt;0,ISNUMBER(F2677)),R2677*(F2677/E2677-1)*(1-'Start Here'!$B$16),0)</f>
        <v>0</v>
      </c>
      <c r="T2677" s="17">
        <f>IF(AND(M2677="Ready",OR(I2677="Approve proposed",AND(I2677="Use my price",AND(ISNUMBER(J2677),J2677&gt;0))),ISNUMBER(L2677),E2677&gt;0),R2677*(L2677/E2677-1)*(1-'Start Here'!$B$16),0)</f>
        <v>0</v>
      </c>
      <c r="U2677" t="str" s="6">
        <v>SNAP: preserve existing selling price</v>
      </c>
      <c r="V2677" t="str" s="21">
        <v>Yes</v>
      </c>
      <c r="W2677" t="str" s="21">
        <v>No</v>
      </c>
      <c r="X2677" s="22">
        <v>0</v>
      </c>
      <c r="Y2677" s="18">
        <v>6.5</v>
      </c>
      <c r="AB2677" t="str" s="6">
        <v>2026-10-01 10:41:27 UTC</v>
      </c>
      <c r="AC2677" t="str" s="6">
        <v>Local Line cache</v>
      </c>
      <c r="AD2677" s="23">
        <v>806026</v>
      </c>
      <c r="AE2677" s="23">
        <v>527088</v>
      </c>
      <c r="AF2677" t="str" s="23">
        <v>806026:527088:snap</v>
      </c>
      <c r="AG2677" t="str" s="23">
        <v>Yes</v>
      </c>
      <c r="AH2677" t="str" s="23">
        <v>Yes</v>
      </c>
      <c r="AI2677" s="18">
        <v>0</v>
      </c>
    </row>
    <row r="2678" ht="32" customHeight="1">
      <c r="A2678" t="str" s="7">
        <v>Reality Kitchen Nonprofit</v>
      </c>
      <c r="B2678" t="str" s="7">
        <v>Challah Sandwich Loaf</v>
      </c>
      <c r="C2678" t="str" s="7">
        <v>each</v>
      </c>
      <c r="D2678" t="str" s="7">
        <v>Herd Share Members</v>
      </c>
      <c r="E2678" s="12">
        <v>9.1</v>
      </c>
      <c r="F2678" s="13">
        <v>9.83</v>
      </c>
      <c r="G2678" s="13">
        <f>IF(AND(ISNUMBER(E2678),ISNUMBER(F2678)),F2678-E2678,"")</f>
        <v>0.73</v>
      </c>
      <c r="H2678" s="14">
        <f>IF(AND(ISNUMBER(E2678),E2678&gt;0,ISNUMBER(F2678)),F2678/E2678-1,"")</f>
        <v>0.08021978021978038</v>
      </c>
      <c r="I2678" t="str" s="15">
        <v>Unreviewed</v>
      </c>
      <c r="J2678" s="16"/>
      <c r="K2678" t="str" s="15">
        <v/>
      </c>
      <c r="L2678" s="17" t="str">
        <f>IF(AC2678="Local catalog","",IF(AG2678="Yes",IF(ISNUMBER(E2678),E2678,""),IF(I2678="Keep current",IF(ISNUMBER(E2678),E2678,""),IF(AH2678&lt;&gt;"Yes","",IF(I2678="Approve proposed",F2678,IF(AND(I2678="Use my price",AND(ISNUMBER(J2678),J2678&gt;0)),J2678,""))))))</f>
        <v/>
      </c>
      <c r="M2678" t="str" s="7">
        <f>IF(AND(AG2678="Yes",OR(I2678="Approve proposed",I2678="Use my price")),"CHECK: protected price kept current",IF(OR(I2678="Unreviewed",I2678=""),"Pending review",IF(I2678="Hold","On hold",IF(I2678="Keep current",IF(ISNUMBER(E2678),"Kept current","CHECK: no confirmed current price"),IF(AH2678&lt;&gt;"Yes","CHECK: source needs review",IF(AND(I2678="Use my price",NOT(AND(ISNUMBER(J2678),J2678&gt;0))),"CHECK: enter a price above zero",IF(NOT(OR(I2678="Approve proposed",I2678="Use my price")),"CHECK: choose a listed decision",IF(OR(NOT(ISNUMBER(L2678)),L2678&lt;=0,NOT(ISNUMBER(Y2678)),Y2678&lt;=0,X2678&gt;=1),"CHECK: price or base unavailable",IF(L2678/(Y2678*(1-X2678))-1&lt;0,"CHECK: price below local base","Ready")))))))))</f>
        <v>Pending review</v>
      </c>
      <c r="N2678" s="18">
        <v>9.1</v>
      </c>
      <c r="O2678" s="19">
        <v>0.4</v>
      </c>
      <c r="P2678" s="14">
        <v>0.5123</v>
      </c>
      <c r="Q2678" s="20" t="str">
        <f>IF(AND(ISNUMBER(L2678),ISNUMBER(Y2678),Y2678&gt;0,X2678&lt;1),ROUND(L2678/(Y2678*(1-X2678))-1,4),"")</f>
        <v/>
      </c>
      <c r="R2678" s="12">
        <v>1047.8999999999999</v>
      </c>
      <c r="S2678" s="13">
        <f>IF(AND(ISNUMBER(E2678),E2678&gt;0,ISNUMBER(F2678)),R2678*(F2678/E2678-1)*(1-'Start Here'!$B$16),0)</f>
        <v>81.54043846153861</v>
      </c>
      <c r="T2678" s="17">
        <f>IF(AND(M2678="Ready",OR(I2678="Approve proposed",AND(I2678="Use my price",AND(ISNUMBER(J2678),J2678&gt;0))),ISNUMBER(L2678),E2678&gt;0),R2678*(L2678/E2678-1)*(1-'Start Here'!$B$16),0)</f>
        <v>0</v>
      </c>
      <c r="U2678" t="str" s="6">
        <v/>
      </c>
      <c r="V2678" t="str" s="21">
        <v>Yes</v>
      </c>
      <c r="W2678" t="str" s="21">
        <v>No</v>
      </c>
      <c r="X2678" s="22">
        <v>0</v>
      </c>
      <c r="Y2678" s="18">
        <v>6.5</v>
      </c>
      <c r="AB2678" t="str" s="6">
        <v>2026-10-01 10:41:27 UTC</v>
      </c>
      <c r="AC2678" t="str" s="6">
        <v>Local Line cache</v>
      </c>
      <c r="AD2678" s="23">
        <v>806029</v>
      </c>
      <c r="AE2678" s="23">
        <v>527091</v>
      </c>
      <c r="AF2678" t="str" s="23">
        <v>806029:527091:herdShare</v>
      </c>
      <c r="AG2678" t="str" s="23">
        <v>No</v>
      </c>
      <c r="AH2678" t="str" s="23">
        <v>Yes</v>
      </c>
      <c r="AI2678" s="18">
        <v>780</v>
      </c>
    </row>
    <row r="2679" ht="32" customHeight="1">
      <c r="A2679" t="str" s="7">
        <v>Reality Kitchen Nonprofit</v>
      </c>
      <c r="B2679" t="str" s="7">
        <v>Challah Sandwich Loaf</v>
      </c>
      <c r="C2679" t="str" s="7">
        <v>each</v>
      </c>
      <c r="D2679" t="str" s="7">
        <v>CSA Members</v>
      </c>
      <c r="E2679" s="12">
        <v>9.1</v>
      </c>
      <c r="F2679" s="13">
        <v>9.83</v>
      </c>
      <c r="G2679" s="13">
        <f>IF(AND(ISNUMBER(E2679),ISNUMBER(F2679)),F2679-E2679,"")</f>
        <v>0.73</v>
      </c>
      <c r="H2679" s="14">
        <f>IF(AND(ISNUMBER(E2679),E2679&gt;0,ISNUMBER(F2679)),F2679/E2679-1,"")</f>
        <v>0.08021978021978038</v>
      </c>
      <c r="I2679" t="str" s="15">
        <v>Unreviewed</v>
      </c>
      <c r="J2679" s="16"/>
      <c r="K2679" t="str" s="15">
        <v/>
      </c>
      <c r="L2679" s="17" t="str">
        <f>IF(AC2679="Local catalog","",IF(AG2679="Yes",IF(ISNUMBER(E2679),E2679,""),IF(I2679="Keep current",IF(ISNUMBER(E2679),E2679,""),IF(AH2679&lt;&gt;"Yes","",IF(I2679="Approve proposed",F2679,IF(AND(I2679="Use my price",AND(ISNUMBER(J2679),J2679&gt;0)),J2679,""))))))</f>
        <v/>
      </c>
      <c r="M2679" t="str" s="7">
        <f>IF(AND(AG2679="Yes",OR(I2679="Approve proposed",I2679="Use my price")),"CHECK: protected price kept current",IF(OR(I2679="Unreviewed",I2679=""),"Pending review",IF(I2679="Hold","On hold",IF(I2679="Keep current",IF(ISNUMBER(E2679),"Kept current","CHECK: no confirmed current price"),IF(AH2679&lt;&gt;"Yes","CHECK: source needs review",IF(AND(I2679="Use my price",NOT(AND(ISNUMBER(J2679),J2679&gt;0))),"CHECK: enter a price above zero",IF(NOT(OR(I2679="Approve proposed",I2679="Use my price")),"CHECK: choose a listed decision",IF(OR(NOT(ISNUMBER(L2679)),L2679&lt;=0,NOT(ISNUMBER(Y2679)),Y2679&lt;=0,X2679&gt;=1),"CHECK: price or base unavailable",IF(L2679/(Y2679*(1-X2679))-1&lt;0,"CHECK: price below local base","Ready")))))))))</f>
        <v>Pending review</v>
      </c>
      <c r="N2679" s="18">
        <v>9.1</v>
      </c>
      <c r="O2679" s="19">
        <v>0.4</v>
      </c>
      <c r="P2679" s="14">
        <v>0.5123</v>
      </c>
      <c r="Q2679" s="20" t="str">
        <f>IF(AND(ISNUMBER(L2679),ISNUMBER(Y2679),Y2679&gt;0,X2679&lt;1),ROUND(L2679/(Y2679*(1-X2679))-1,4),"")</f>
        <v/>
      </c>
      <c r="R2679" s="12">
        <v>67.2</v>
      </c>
      <c r="S2679" s="13">
        <f>IF(AND(ISNUMBER(E2679),E2679&gt;0,ISNUMBER(F2679)),R2679*(F2679/E2679-1)*(1-'Start Here'!$B$16),0)</f>
        <v>5.229046153846165</v>
      </c>
      <c r="T2679" s="17">
        <f>IF(AND(M2679="Ready",OR(I2679="Approve proposed",AND(I2679="Use my price",AND(ISNUMBER(J2679),J2679&gt;0))),ISNUMBER(L2679),E2679&gt;0),R2679*(L2679/E2679-1)*(1-'Start Here'!$B$16),0)</f>
        <v>0</v>
      </c>
      <c r="U2679" t="str" s="6">
        <v/>
      </c>
      <c r="V2679" t="str" s="21">
        <v>Yes</v>
      </c>
      <c r="W2679" t="str" s="21">
        <v>No</v>
      </c>
      <c r="X2679" s="22">
        <v>0</v>
      </c>
      <c r="Y2679" s="18">
        <v>6.5</v>
      </c>
      <c r="AB2679" t="str" s="6">
        <v>2026-10-01 10:41:27 UTC</v>
      </c>
      <c r="AC2679" t="str" s="6">
        <v>Local Line cache</v>
      </c>
      <c r="AD2679" s="23">
        <v>806029</v>
      </c>
      <c r="AE2679" s="23">
        <v>527091</v>
      </c>
      <c r="AF2679" t="str" s="23">
        <v>806029:527091:member</v>
      </c>
      <c r="AG2679" t="str" s="23">
        <v>No</v>
      </c>
      <c r="AH2679" t="str" s="23">
        <v>Yes</v>
      </c>
      <c r="AI2679" s="18">
        <v>52</v>
      </c>
    </row>
    <row r="2680" ht="32" customHeight="1">
      <c r="A2680" t="str" s="7">
        <v>Reality Kitchen Nonprofit</v>
      </c>
      <c r="B2680" t="str" s="7">
        <v>Challah Sandwich Loaf</v>
      </c>
      <c r="C2680" t="str" s="7">
        <v>each</v>
      </c>
      <c r="D2680" t="str" s="7">
        <v>Guest Basket</v>
      </c>
      <c r="E2680" s="12">
        <v>9.1</v>
      </c>
      <c r="F2680" s="13">
        <v>9.83</v>
      </c>
      <c r="G2680" s="13">
        <f>IF(AND(ISNUMBER(E2680),ISNUMBER(F2680)),F2680-E2680,"")</f>
        <v>0.73</v>
      </c>
      <c r="H2680" s="14">
        <f>IF(AND(ISNUMBER(E2680),E2680&gt;0,ISNUMBER(F2680)),F2680/E2680-1,"")</f>
        <v>0.08021978021978038</v>
      </c>
      <c r="I2680" t="str" s="15">
        <v>Unreviewed</v>
      </c>
      <c r="J2680" s="16"/>
      <c r="K2680" t="str" s="15">
        <v/>
      </c>
      <c r="L2680" s="17" t="str">
        <f>IF(AC2680="Local catalog","",IF(AG2680="Yes",IF(ISNUMBER(E2680),E2680,""),IF(I2680="Keep current",IF(ISNUMBER(E2680),E2680,""),IF(AH2680&lt;&gt;"Yes","",IF(I2680="Approve proposed",F2680,IF(AND(I2680="Use my price",AND(ISNUMBER(J2680),J2680&gt;0)),J2680,""))))))</f>
        <v/>
      </c>
      <c r="M2680" t="str" s="7">
        <f>IF(AND(AG2680="Yes",OR(I2680="Approve proposed",I2680="Use my price")),"CHECK: protected price kept current",IF(OR(I2680="Unreviewed",I2680=""),"Pending review",IF(I2680="Hold","On hold",IF(I2680="Keep current",IF(ISNUMBER(E2680),"Kept current","CHECK: no confirmed current price"),IF(AH2680&lt;&gt;"Yes","CHECK: source needs review",IF(AND(I2680="Use my price",NOT(AND(ISNUMBER(J2680),J2680&gt;0))),"CHECK: enter a price above zero",IF(NOT(OR(I2680="Approve proposed",I2680="Use my price")),"CHECK: choose a listed decision",IF(OR(NOT(ISNUMBER(L2680)),L2680&lt;=0,NOT(ISNUMBER(Y2680)),Y2680&lt;=0,X2680&gt;=1),"CHECK: price or base unavailable",IF(L2680/(Y2680*(1-X2680))-1&lt;0,"CHECK: price below local base","Ready")))))))))</f>
        <v>Pending review</v>
      </c>
      <c r="N2680" s="18">
        <v>9.1</v>
      </c>
      <c r="O2680" s="19">
        <v>0.4</v>
      </c>
      <c r="P2680" s="14">
        <v>0.5123</v>
      </c>
      <c r="Q2680" s="20" t="str">
        <f>IF(AND(ISNUMBER(L2680),ISNUMBER(Y2680),Y2680&gt;0,X2680&lt;1),ROUND(L2680/(Y2680*(1-X2680))-1,4),"")</f>
        <v/>
      </c>
      <c r="R2680" s="12">
        <v>100</v>
      </c>
      <c r="S2680" s="13">
        <f>IF(AND(ISNUMBER(E2680),E2680&gt;0,ISNUMBER(F2680)),R2680*(F2680/E2680-1)*(1-'Start Here'!$B$16),0)</f>
        <v>7.781318681318696</v>
      </c>
      <c r="T2680" s="17">
        <f>IF(AND(M2680="Ready",OR(I2680="Approve proposed",AND(I2680="Use my price",AND(ISNUMBER(J2680),J2680&gt;0))),ISNUMBER(L2680),E2680&gt;0),R2680*(L2680/E2680-1)*(1-'Start Here'!$B$16),0)</f>
        <v>0</v>
      </c>
      <c r="U2680" t="str" s="6">
        <v/>
      </c>
      <c r="V2680" t="str" s="21">
        <v>Yes</v>
      </c>
      <c r="W2680" t="str" s="21">
        <v>No</v>
      </c>
      <c r="X2680" s="22">
        <v>0</v>
      </c>
      <c r="Y2680" s="18">
        <v>6.5</v>
      </c>
      <c r="AB2680" t="str" s="6">
        <v>2026-10-01 10:41:27 UTC</v>
      </c>
      <c r="AC2680" t="str" s="6">
        <v>Local Line cache</v>
      </c>
      <c r="AD2680" s="23">
        <v>806029</v>
      </c>
      <c r="AE2680" s="23">
        <v>527091</v>
      </c>
      <c r="AF2680" t="str" s="23">
        <v>806029:527091:guest</v>
      </c>
      <c r="AG2680" t="str" s="23">
        <v>No</v>
      </c>
      <c r="AH2680" t="str" s="23">
        <v>Yes</v>
      </c>
      <c r="AI2680" s="18">
        <v>71.5</v>
      </c>
    </row>
    <row r="2681" ht="32" customHeight="1">
      <c r="A2681" t="str" s="7">
        <v>Reality Kitchen Nonprofit</v>
      </c>
      <c r="B2681" t="str" s="7">
        <v>Challah Sandwich Loaf</v>
      </c>
      <c r="C2681" t="str" s="7">
        <v>each</v>
      </c>
      <c r="D2681" t="str" s="7">
        <v>SNAP</v>
      </c>
      <c r="E2681" s="12">
        <v>9.1</v>
      </c>
      <c r="F2681" s="13">
        <v>9.1</v>
      </c>
      <c r="G2681" s="13">
        <f>IF(AND(ISNUMBER(E2681),ISNUMBER(F2681)),F2681-E2681,"")</f>
        <v>0</v>
      </c>
      <c r="H2681" s="14">
        <f>IF(AND(ISNUMBER(E2681),E2681&gt;0,ISNUMBER(F2681)),F2681/E2681-1,"")</f>
        <v>0</v>
      </c>
      <c r="I2681" t="str" s="15">
        <v>Keep current</v>
      </c>
      <c r="J2681" s="16"/>
      <c r="K2681" t="str" s="15">
        <v/>
      </c>
      <c r="L2681" s="17">
        <f>IF(AC2681="Local catalog","",IF(AG2681="Yes",IF(ISNUMBER(E2681),E2681,""),IF(I2681="Keep current",IF(ISNUMBER(E2681),E2681,""),IF(AH2681&lt;&gt;"Yes","",IF(I2681="Approve proposed",F2681,IF(AND(I2681="Use my price",AND(ISNUMBER(J2681),J2681&gt;0)),J2681,""))))))</f>
        <v>9.1</v>
      </c>
      <c r="M2681" t="str" s="7">
        <f>IF(AND(AG2681="Yes",OR(I2681="Approve proposed",I2681="Use my price")),"CHECK: protected price kept current",IF(OR(I2681="Unreviewed",I2681=""),"Pending review",IF(I2681="Hold","On hold",IF(I2681="Keep current",IF(ISNUMBER(E2681),"Kept current","CHECK: no confirmed current price"),IF(AH2681&lt;&gt;"Yes","CHECK: source needs review",IF(AND(I2681="Use my price",NOT(AND(ISNUMBER(J2681),J2681&gt;0))),"CHECK: enter a price above zero",IF(NOT(OR(I2681="Approve proposed",I2681="Use my price")),"CHECK: choose a listed decision",IF(OR(NOT(ISNUMBER(L2681)),L2681&lt;=0,NOT(ISNUMBER(Y2681)),Y2681&lt;=0,X2681&gt;=1),"CHECK: price or base unavailable",IF(L2681/(Y2681*(1-X2681))-1&lt;0,"CHECK: price below local base","Ready")))))))))</f>
        <v>Kept current</v>
      </c>
      <c r="N2681" s="18">
        <v>9.1</v>
      </c>
      <c r="O2681" s="19">
        <v>0.4</v>
      </c>
      <c r="P2681" s="14">
        <v>0.4</v>
      </c>
      <c r="Q2681" s="20">
        <f>IF(AND(ISNUMBER(L2681),ISNUMBER(Y2681),Y2681&gt;0,X2681&lt;1),ROUND(L2681/(Y2681*(1-X2681))-1,4),"")</f>
        <v>0.4</v>
      </c>
      <c r="R2681" s="12">
        <v>0</v>
      </c>
      <c r="S2681" s="13">
        <f>IF(AND(ISNUMBER(E2681),E2681&gt;0,ISNUMBER(F2681)),R2681*(F2681/E2681-1)*(1-'Start Here'!$B$16),0)</f>
        <v>0</v>
      </c>
      <c r="T2681" s="17">
        <f>IF(AND(M2681="Ready",OR(I2681="Approve proposed",AND(I2681="Use my price",AND(ISNUMBER(J2681),J2681&gt;0))),ISNUMBER(L2681),E2681&gt;0),R2681*(L2681/E2681-1)*(1-'Start Here'!$B$16),0)</f>
        <v>0</v>
      </c>
      <c r="U2681" t="str" s="6">
        <v>SNAP: preserve existing selling price</v>
      </c>
      <c r="V2681" t="str" s="21">
        <v>Yes</v>
      </c>
      <c r="W2681" t="str" s="21">
        <v>No</v>
      </c>
      <c r="X2681" s="22">
        <v>0</v>
      </c>
      <c r="Y2681" s="18">
        <v>6.5</v>
      </c>
      <c r="AB2681" t="str" s="6">
        <v>2026-10-01 10:41:27 UTC</v>
      </c>
      <c r="AC2681" t="str" s="6">
        <v>Local Line cache</v>
      </c>
      <c r="AD2681" s="23">
        <v>806029</v>
      </c>
      <c r="AE2681" s="23">
        <v>527091</v>
      </c>
      <c r="AF2681" t="str" s="23">
        <v>806029:527091:snap</v>
      </c>
      <c r="AG2681" t="str" s="23">
        <v>Yes</v>
      </c>
      <c r="AH2681" t="str" s="23">
        <v>Yes</v>
      </c>
      <c r="AI2681" s="18">
        <v>0</v>
      </c>
    </row>
    <row r="2682" ht="32" customHeight="1">
      <c r="A2682" t="str" s="7">
        <v>Reality Kitchen Nonprofit</v>
      </c>
      <c r="B2682" t="str" s="7">
        <v>Sourdough Rye Sandwich Loaf</v>
      </c>
      <c r="C2682" t="str" s="7">
        <v>each</v>
      </c>
      <c r="D2682" t="str" s="7">
        <v>Herd Share Members</v>
      </c>
      <c r="E2682" s="12">
        <v>8.75</v>
      </c>
      <c r="F2682" s="13">
        <v>9.45</v>
      </c>
      <c r="G2682" s="13">
        <f>IF(AND(ISNUMBER(E2682),ISNUMBER(F2682)),F2682-E2682,"")</f>
        <v>0.7</v>
      </c>
      <c r="H2682" s="14">
        <f>IF(AND(ISNUMBER(E2682),E2682&gt;0,ISNUMBER(F2682)),F2682/E2682-1,"")</f>
        <v>0.07999999999999985</v>
      </c>
      <c r="I2682" t="str" s="15">
        <v>Unreviewed</v>
      </c>
      <c r="J2682" s="16"/>
      <c r="K2682" t="str" s="15">
        <v/>
      </c>
      <c r="L2682" s="17" t="str">
        <f>IF(AC2682="Local catalog","",IF(AG2682="Yes",IF(ISNUMBER(E2682),E2682,""),IF(I2682="Keep current",IF(ISNUMBER(E2682),E2682,""),IF(AH2682&lt;&gt;"Yes","",IF(I2682="Approve proposed",F2682,IF(AND(I2682="Use my price",AND(ISNUMBER(J2682),J2682&gt;0)),J2682,""))))))</f>
        <v/>
      </c>
      <c r="M2682" t="str" s="7">
        <f>IF(AND(AG2682="Yes",OR(I2682="Approve proposed",I2682="Use my price")),"CHECK: protected price kept current",IF(OR(I2682="Unreviewed",I2682=""),"Pending review",IF(I2682="Hold","On hold",IF(I2682="Keep current",IF(ISNUMBER(E2682),"Kept current","CHECK: no confirmed current price"),IF(AH2682&lt;&gt;"Yes","CHECK: source needs review",IF(AND(I2682="Use my price",NOT(AND(ISNUMBER(J2682),J2682&gt;0))),"CHECK: enter a price above zero",IF(NOT(OR(I2682="Approve proposed",I2682="Use my price")),"CHECK: choose a listed decision",IF(OR(NOT(ISNUMBER(L2682)),L2682&lt;=0,NOT(ISNUMBER(Y2682)),Y2682&lt;=0,X2682&gt;=1),"CHECK: price or base unavailable",IF(L2682/(Y2682*(1-X2682))-1&lt;0,"CHECK: price below local base","Ready")))))))))</f>
        <v>Pending review</v>
      </c>
      <c r="N2682" s="18">
        <v>8.75</v>
      </c>
      <c r="O2682" s="19">
        <v>0.4</v>
      </c>
      <c r="P2682" s="14">
        <v>0.512</v>
      </c>
      <c r="Q2682" s="20" t="str">
        <f>IF(AND(ISNUMBER(L2682),ISNUMBER(Y2682),Y2682&gt;0,X2682&lt;1),ROUND(L2682/(Y2682*(1-X2682))-1,4),"")</f>
        <v/>
      </c>
      <c r="R2682" s="12">
        <v>978.6</v>
      </c>
      <c r="S2682" s="13">
        <f>IF(AND(ISNUMBER(E2682),E2682&gt;0,ISNUMBER(F2682)),R2682*(F2682/E2682-1)*(1-'Start Here'!$B$16),0)</f>
        <v>75.93935999999985</v>
      </c>
      <c r="T2682" s="17">
        <f>IF(AND(M2682="Ready",OR(I2682="Approve proposed",AND(I2682="Use my price",AND(ISNUMBER(J2682),J2682&gt;0))),ISNUMBER(L2682),E2682&gt;0),R2682*(L2682/E2682-1)*(1-'Start Here'!$B$16),0)</f>
        <v>0</v>
      </c>
      <c r="U2682" t="str" s="6">
        <v/>
      </c>
      <c r="V2682" t="str" s="21">
        <v>Yes</v>
      </c>
      <c r="W2682" t="str" s="21">
        <v>No</v>
      </c>
      <c r="X2682" s="22">
        <v>0</v>
      </c>
      <c r="Y2682" s="18">
        <v>6.25</v>
      </c>
      <c r="AB2682" t="str" s="6">
        <v>2026-10-01 10:41:27 UTC</v>
      </c>
      <c r="AC2682" t="str" s="6">
        <v>Local Line cache</v>
      </c>
      <c r="AD2682" s="23">
        <v>806033</v>
      </c>
      <c r="AE2682" s="23">
        <v>527095</v>
      </c>
      <c r="AF2682" t="str" s="23">
        <v>806033:527095:herdShare</v>
      </c>
      <c r="AG2682" t="str" s="23">
        <v>No</v>
      </c>
      <c r="AH2682" t="str" s="23">
        <v>Yes</v>
      </c>
      <c r="AI2682" s="18">
        <v>750</v>
      </c>
    </row>
    <row r="2683" ht="32" customHeight="1">
      <c r="A2683" t="str" s="7">
        <v>Reality Kitchen Nonprofit</v>
      </c>
      <c r="B2683" t="str" s="7">
        <v>Sourdough Rye Sandwich Loaf</v>
      </c>
      <c r="C2683" t="str" s="7">
        <v>each</v>
      </c>
      <c r="D2683" t="str" s="7">
        <v>CSA Members</v>
      </c>
      <c r="E2683" s="12">
        <v>8.75</v>
      </c>
      <c r="F2683" s="13">
        <v>9.45</v>
      </c>
      <c r="G2683" s="13">
        <f>IF(AND(ISNUMBER(E2683),ISNUMBER(F2683)),F2683-E2683,"")</f>
        <v>0.7</v>
      </c>
      <c r="H2683" s="14">
        <f>IF(AND(ISNUMBER(E2683),E2683&gt;0,ISNUMBER(F2683)),F2683/E2683-1,"")</f>
        <v>0.07999999999999985</v>
      </c>
      <c r="I2683" t="str" s="15">
        <v>Unreviewed</v>
      </c>
      <c r="J2683" s="16"/>
      <c r="K2683" t="str" s="15">
        <v/>
      </c>
      <c r="L2683" s="17" t="str">
        <f>IF(AC2683="Local catalog","",IF(AG2683="Yes",IF(ISNUMBER(E2683),E2683,""),IF(I2683="Keep current",IF(ISNUMBER(E2683),E2683,""),IF(AH2683&lt;&gt;"Yes","",IF(I2683="Approve proposed",F2683,IF(AND(I2683="Use my price",AND(ISNUMBER(J2683),J2683&gt;0)),J2683,""))))))</f>
        <v/>
      </c>
      <c r="M2683" t="str" s="7">
        <f>IF(AND(AG2683="Yes",OR(I2683="Approve proposed",I2683="Use my price")),"CHECK: protected price kept current",IF(OR(I2683="Unreviewed",I2683=""),"Pending review",IF(I2683="Hold","On hold",IF(I2683="Keep current",IF(ISNUMBER(E2683),"Kept current","CHECK: no confirmed current price"),IF(AH2683&lt;&gt;"Yes","CHECK: source needs review",IF(AND(I2683="Use my price",NOT(AND(ISNUMBER(J2683),J2683&gt;0))),"CHECK: enter a price above zero",IF(NOT(OR(I2683="Approve proposed",I2683="Use my price")),"CHECK: choose a listed decision",IF(OR(NOT(ISNUMBER(L2683)),L2683&lt;=0,NOT(ISNUMBER(Y2683)),Y2683&lt;=0,X2683&gt;=1),"CHECK: price or base unavailable",IF(L2683/(Y2683*(1-X2683))-1&lt;0,"CHECK: price below local base","Ready")))))))))</f>
        <v>Pending review</v>
      </c>
      <c r="N2683" s="18">
        <v>8.75</v>
      </c>
      <c r="O2683" s="19">
        <v>0.4</v>
      </c>
      <c r="P2683" s="14">
        <v>0.512</v>
      </c>
      <c r="Q2683" s="20" t="str">
        <f>IF(AND(ISNUMBER(L2683),ISNUMBER(Y2683),Y2683&gt;0,X2683&lt;1),ROUND(L2683/(Y2683*(1-X2683))-1,4),"")</f>
        <v/>
      </c>
      <c r="R2683" s="12">
        <v>66.15</v>
      </c>
      <c r="S2683" s="13">
        <f>IF(AND(ISNUMBER(E2683),E2683&gt;0,ISNUMBER(F2683)),R2683*(F2683/E2683-1)*(1-'Start Here'!$B$16),0)</f>
        <v>5.13323999999999</v>
      </c>
      <c r="T2683" s="17">
        <f>IF(AND(M2683="Ready",OR(I2683="Approve proposed",AND(I2683="Use my price",AND(ISNUMBER(J2683),J2683&gt;0))),ISNUMBER(L2683),E2683&gt;0),R2683*(L2683/E2683-1)*(1-'Start Here'!$B$16),0)</f>
        <v>0</v>
      </c>
      <c r="U2683" t="str" s="6">
        <v/>
      </c>
      <c r="V2683" t="str" s="21">
        <v>Yes</v>
      </c>
      <c r="W2683" t="str" s="21">
        <v>No</v>
      </c>
      <c r="X2683" s="22">
        <v>0</v>
      </c>
      <c r="Y2683" s="18">
        <v>6.25</v>
      </c>
      <c r="AB2683" t="str" s="6">
        <v>2026-10-01 10:41:27 UTC</v>
      </c>
      <c r="AC2683" t="str" s="6">
        <v>Local Line cache</v>
      </c>
      <c r="AD2683" s="23">
        <v>806033</v>
      </c>
      <c r="AE2683" s="23">
        <v>527095</v>
      </c>
      <c r="AF2683" t="str" s="23">
        <v>806033:527095:member</v>
      </c>
      <c r="AG2683" t="str" s="23">
        <v>No</v>
      </c>
      <c r="AH2683" t="str" s="23">
        <v>Yes</v>
      </c>
      <c r="AI2683" s="18">
        <v>56.25</v>
      </c>
    </row>
    <row r="2684" ht="32" customHeight="1">
      <c r="A2684" t="str" s="7">
        <v>Reality Kitchen Nonprofit</v>
      </c>
      <c r="B2684" t="str" s="7">
        <v>Sourdough Rye Sandwich Loaf</v>
      </c>
      <c r="C2684" t="str" s="7">
        <v>each</v>
      </c>
      <c r="D2684" t="str" s="7">
        <v>Guest Basket</v>
      </c>
      <c r="E2684" s="12">
        <v>8.75</v>
      </c>
      <c r="F2684" s="13">
        <v>9.45</v>
      </c>
      <c r="G2684" s="13">
        <f>IF(AND(ISNUMBER(E2684),ISNUMBER(F2684)),F2684-E2684,"")</f>
        <v>0.7</v>
      </c>
      <c r="H2684" s="14">
        <f>IF(AND(ISNUMBER(E2684),E2684&gt;0,ISNUMBER(F2684)),F2684/E2684-1,"")</f>
        <v>0.07999999999999985</v>
      </c>
      <c r="I2684" t="str" s="15">
        <v>Unreviewed</v>
      </c>
      <c r="J2684" s="16"/>
      <c r="K2684" t="str" s="15">
        <v/>
      </c>
      <c r="L2684" s="17" t="str">
        <f>IF(AC2684="Local catalog","",IF(AG2684="Yes",IF(ISNUMBER(E2684),E2684,""),IF(I2684="Keep current",IF(ISNUMBER(E2684),E2684,""),IF(AH2684&lt;&gt;"Yes","",IF(I2684="Approve proposed",F2684,IF(AND(I2684="Use my price",AND(ISNUMBER(J2684),J2684&gt;0)),J2684,""))))))</f>
        <v/>
      </c>
      <c r="M2684" t="str" s="7">
        <f>IF(AND(AG2684="Yes",OR(I2684="Approve proposed",I2684="Use my price")),"CHECK: protected price kept current",IF(OR(I2684="Unreviewed",I2684=""),"Pending review",IF(I2684="Hold","On hold",IF(I2684="Keep current",IF(ISNUMBER(E2684),"Kept current","CHECK: no confirmed current price"),IF(AH2684&lt;&gt;"Yes","CHECK: source needs review",IF(AND(I2684="Use my price",NOT(AND(ISNUMBER(J2684),J2684&gt;0))),"CHECK: enter a price above zero",IF(NOT(OR(I2684="Approve proposed",I2684="Use my price")),"CHECK: choose a listed decision",IF(OR(NOT(ISNUMBER(L2684)),L2684&lt;=0,NOT(ISNUMBER(Y2684)),Y2684&lt;=0,X2684&gt;=1),"CHECK: price or base unavailable",IF(L2684/(Y2684*(1-X2684))-1&lt;0,"CHECK: price below local base","Ready")))))))))</f>
        <v>Pending review</v>
      </c>
      <c r="N2684" s="18">
        <v>8.75</v>
      </c>
      <c r="O2684" s="19">
        <v>0.4</v>
      </c>
      <c r="P2684" s="14">
        <v>0.512</v>
      </c>
      <c r="Q2684" s="20" t="str">
        <f>IF(AND(ISNUMBER(L2684),ISNUMBER(Y2684),Y2684&gt;0,X2684&lt;1),ROUND(L2684/(Y2684*(1-X2684))-1,4),"")</f>
        <v/>
      </c>
      <c r="R2684" s="12">
        <v>66.16</v>
      </c>
      <c r="S2684" s="13">
        <f>IF(AND(ISNUMBER(E2684),E2684&gt;0,ISNUMBER(F2684)),R2684*(F2684/E2684-1)*(1-'Start Here'!$B$16),0)</f>
        <v>5.13401599999999</v>
      </c>
      <c r="T2684" s="17">
        <f>IF(AND(M2684="Ready",OR(I2684="Approve proposed",AND(I2684="Use my price",AND(ISNUMBER(J2684),J2684&gt;0))),ISNUMBER(L2684),E2684&gt;0),R2684*(L2684/E2684-1)*(1-'Start Here'!$B$16),0)</f>
        <v>0</v>
      </c>
      <c r="U2684" t="str" s="6">
        <v/>
      </c>
      <c r="V2684" t="str" s="21">
        <v>Yes</v>
      </c>
      <c r="W2684" t="str" s="21">
        <v>No</v>
      </c>
      <c r="X2684" s="22">
        <v>0</v>
      </c>
      <c r="Y2684" s="18">
        <v>6.25</v>
      </c>
      <c r="AB2684" t="str" s="6">
        <v>2026-10-01 10:41:27 UTC</v>
      </c>
      <c r="AC2684" t="str" s="6">
        <v>Local Line cache</v>
      </c>
      <c r="AD2684" s="23">
        <v>806033</v>
      </c>
      <c r="AE2684" s="23">
        <v>527095</v>
      </c>
      <c r="AF2684" t="str" s="23">
        <v>806033:527095:guest</v>
      </c>
      <c r="AG2684" t="str" s="23">
        <v>No</v>
      </c>
      <c r="AH2684" t="str" s="23">
        <v>Yes</v>
      </c>
      <c r="AI2684" s="18">
        <v>50</v>
      </c>
    </row>
    <row r="2685" ht="32" customHeight="1">
      <c r="A2685" t="str" s="7">
        <v>Reality Kitchen Nonprofit</v>
      </c>
      <c r="B2685" t="str" s="7">
        <v>Sourdough Rye Sandwich Loaf</v>
      </c>
      <c r="C2685" t="str" s="7">
        <v>each</v>
      </c>
      <c r="D2685" t="str" s="7">
        <v>SNAP</v>
      </c>
      <c r="E2685" s="12">
        <v>8.75</v>
      </c>
      <c r="F2685" s="13">
        <v>8.75</v>
      </c>
      <c r="G2685" s="13">
        <f>IF(AND(ISNUMBER(E2685),ISNUMBER(F2685)),F2685-E2685,"")</f>
        <v>0</v>
      </c>
      <c r="H2685" s="14">
        <f>IF(AND(ISNUMBER(E2685),E2685&gt;0,ISNUMBER(F2685)),F2685/E2685-1,"")</f>
        <v>0</v>
      </c>
      <c r="I2685" t="str" s="15">
        <v>Keep current</v>
      </c>
      <c r="J2685" s="16"/>
      <c r="K2685" t="str" s="15">
        <v/>
      </c>
      <c r="L2685" s="17">
        <f>IF(AC2685="Local catalog","",IF(AG2685="Yes",IF(ISNUMBER(E2685),E2685,""),IF(I2685="Keep current",IF(ISNUMBER(E2685),E2685,""),IF(AH2685&lt;&gt;"Yes","",IF(I2685="Approve proposed",F2685,IF(AND(I2685="Use my price",AND(ISNUMBER(J2685),J2685&gt;0)),J2685,""))))))</f>
        <v>8.75</v>
      </c>
      <c r="M2685" t="str" s="7">
        <f>IF(AND(AG2685="Yes",OR(I2685="Approve proposed",I2685="Use my price")),"CHECK: protected price kept current",IF(OR(I2685="Unreviewed",I2685=""),"Pending review",IF(I2685="Hold","On hold",IF(I2685="Keep current",IF(ISNUMBER(E2685),"Kept current","CHECK: no confirmed current price"),IF(AH2685&lt;&gt;"Yes","CHECK: source needs review",IF(AND(I2685="Use my price",NOT(AND(ISNUMBER(J2685),J2685&gt;0))),"CHECK: enter a price above zero",IF(NOT(OR(I2685="Approve proposed",I2685="Use my price")),"CHECK: choose a listed decision",IF(OR(NOT(ISNUMBER(L2685)),L2685&lt;=0,NOT(ISNUMBER(Y2685)),Y2685&lt;=0,X2685&gt;=1),"CHECK: price or base unavailable",IF(L2685/(Y2685*(1-X2685))-1&lt;0,"CHECK: price below local base","Ready")))))))))</f>
        <v>Kept current</v>
      </c>
      <c r="N2685" s="18">
        <v>8.75</v>
      </c>
      <c r="O2685" s="19">
        <v>0.4</v>
      </c>
      <c r="P2685" s="14">
        <v>0.4</v>
      </c>
      <c r="Q2685" s="20">
        <f>IF(AND(ISNUMBER(L2685),ISNUMBER(Y2685),Y2685&gt;0,X2685&lt;1),ROUND(L2685/(Y2685*(1-X2685))-1,4),"")</f>
        <v>0.4</v>
      </c>
      <c r="R2685" s="12">
        <v>0</v>
      </c>
      <c r="S2685" s="13">
        <f>IF(AND(ISNUMBER(E2685),E2685&gt;0,ISNUMBER(F2685)),R2685*(F2685/E2685-1)*(1-'Start Here'!$B$16),0)</f>
        <v>0</v>
      </c>
      <c r="T2685" s="17">
        <f>IF(AND(M2685="Ready",OR(I2685="Approve proposed",AND(I2685="Use my price",AND(ISNUMBER(J2685),J2685&gt;0))),ISNUMBER(L2685),E2685&gt;0),R2685*(L2685/E2685-1)*(1-'Start Here'!$B$16),0)</f>
        <v>0</v>
      </c>
      <c r="U2685" t="str" s="6">
        <v>SNAP: preserve existing selling price</v>
      </c>
      <c r="V2685" t="str" s="21">
        <v>Yes</v>
      </c>
      <c r="W2685" t="str" s="21">
        <v>No</v>
      </c>
      <c r="X2685" s="22">
        <v>0</v>
      </c>
      <c r="Y2685" s="18">
        <v>6.25</v>
      </c>
      <c r="AB2685" t="str" s="6">
        <v>2026-10-01 10:41:27 UTC</v>
      </c>
      <c r="AC2685" t="str" s="6">
        <v>Local Line cache</v>
      </c>
      <c r="AD2685" s="23">
        <v>806033</v>
      </c>
      <c r="AE2685" s="23">
        <v>527095</v>
      </c>
      <c r="AF2685" t="str" s="23">
        <v>806033:527095:snap</v>
      </c>
      <c r="AG2685" t="str" s="23">
        <v>Yes</v>
      </c>
      <c r="AH2685" t="str" s="23">
        <v>Yes</v>
      </c>
      <c r="AI2685" s="18">
        <v>0</v>
      </c>
    </row>
    <row r="2686" ht="32" customHeight="1">
      <c r="A2686" t="str" s="7">
        <v>Reality Kitchen Nonprofit</v>
      </c>
      <c r="B2686" t="str" s="7">
        <v>Wholewheat Multigrain Sandwich Loaf</v>
      </c>
      <c r="C2686" t="str" s="7">
        <v>each</v>
      </c>
      <c r="D2686" t="str" s="7">
        <v>Herd Share Members</v>
      </c>
      <c r="E2686" s="12">
        <v>8.75</v>
      </c>
      <c r="F2686" s="13">
        <v>9.45</v>
      </c>
      <c r="G2686" s="13">
        <f>IF(AND(ISNUMBER(E2686),ISNUMBER(F2686)),F2686-E2686,"")</f>
        <v>0.7</v>
      </c>
      <c r="H2686" s="14">
        <f>IF(AND(ISNUMBER(E2686),E2686&gt;0,ISNUMBER(F2686)),F2686/E2686-1,"")</f>
        <v>0.07999999999999985</v>
      </c>
      <c r="I2686" t="str" s="15">
        <v>Unreviewed</v>
      </c>
      <c r="J2686" s="16"/>
      <c r="K2686" t="str" s="15">
        <v/>
      </c>
      <c r="L2686" s="17" t="str">
        <f>IF(AC2686="Local catalog","",IF(AG2686="Yes",IF(ISNUMBER(E2686),E2686,""),IF(I2686="Keep current",IF(ISNUMBER(E2686),E2686,""),IF(AH2686&lt;&gt;"Yes","",IF(I2686="Approve proposed",F2686,IF(AND(I2686="Use my price",AND(ISNUMBER(J2686),J2686&gt;0)),J2686,""))))))</f>
        <v/>
      </c>
      <c r="M2686" t="str" s="7">
        <f>IF(AND(AG2686="Yes",OR(I2686="Approve proposed",I2686="Use my price")),"CHECK: protected price kept current",IF(OR(I2686="Unreviewed",I2686=""),"Pending review",IF(I2686="Hold","On hold",IF(I2686="Keep current",IF(ISNUMBER(E2686),"Kept current","CHECK: no confirmed current price"),IF(AH2686&lt;&gt;"Yes","CHECK: source needs review",IF(AND(I2686="Use my price",NOT(AND(ISNUMBER(J2686),J2686&gt;0))),"CHECK: enter a price above zero",IF(NOT(OR(I2686="Approve proposed",I2686="Use my price")),"CHECK: choose a listed decision",IF(OR(NOT(ISNUMBER(L2686)),L2686&lt;=0,NOT(ISNUMBER(Y2686)),Y2686&lt;=0,X2686&gt;=1),"CHECK: price or base unavailable",IF(L2686/(Y2686*(1-X2686))-1&lt;0,"CHECK: price below local base","Ready")))))))))</f>
        <v>Pending review</v>
      </c>
      <c r="N2686" s="18">
        <v>8.75</v>
      </c>
      <c r="O2686" s="19">
        <v>0.4</v>
      </c>
      <c r="P2686" s="14">
        <v>0.512</v>
      </c>
      <c r="Q2686" s="20" t="str">
        <f>IF(AND(ISNUMBER(L2686),ISNUMBER(Y2686),Y2686&gt;0,X2686&lt;1),ROUND(L2686/(Y2686*(1-X2686))-1,4),"")</f>
        <v/>
      </c>
      <c r="R2686" s="12">
        <v>871.15</v>
      </c>
      <c r="S2686" s="13">
        <f>IF(AND(ISNUMBER(E2686),E2686&gt;0,ISNUMBER(F2686)),R2686*(F2686/E2686-1)*(1-'Start Here'!$B$16),0)</f>
        <v>67.60123999999986</v>
      </c>
      <c r="T2686" s="17">
        <f>IF(AND(M2686="Ready",OR(I2686="Approve proposed",AND(I2686="Use my price",AND(ISNUMBER(J2686),J2686&gt;0))),ISNUMBER(L2686),E2686&gt;0),R2686*(L2686/E2686-1)*(1-'Start Here'!$B$16),0)</f>
        <v>0</v>
      </c>
      <c r="U2686" t="str" s="6">
        <v/>
      </c>
      <c r="V2686" t="str" s="21">
        <v>Yes</v>
      </c>
      <c r="W2686" t="str" s="21">
        <v>No</v>
      </c>
      <c r="X2686" s="22">
        <v>0</v>
      </c>
      <c r="Y2686" s="18">
        <v>6.25</v>
      </c>
      <c r="AB2686" t="str" s="6">
        <v>2026-10-01 10:41:27 UTC</v>
      </c>
      <c r="AC2686" t="str" s="6">
        <v>Local Line cache</v>
      </c>
      <c r="AD2686" s="23">
        <v>806037</v>
      </c>
      <c r="AE2686" s="23">
        <v>527099</v>
      </c>
      <c r="AF2686" t="str" s="23">
        <v>806037:527099:herdShare</v>
      </c>
      <c r="AG2686" t="str" s="23">
        <v>No</v>
      </c>
      <c r="AH2686" t="str" s="23">
        <v>Yes</v>
      </c>
      <c r="AI2686" s="18">
        <v>656.25</v>
      </c>
    </row>
    <row r="2687" ht="32" customHeight="1">
      <c r="A2687" t="str" s="7">
        <v>Reality Kitchen Nonprofit</v>
      </c>
      <c r="B2687" t="str" s="7">
        <v>Wholewheat Multigrain Sandwich Loaf</v>
      </c>
      <c r="C2687" t="str" s="7">
        <v>each</v>
      </c>
      <c r="D2687" t="str" s="7">
        <v>CSA Members</v>
      </c>
      <c r="E2687" s="12">
        <v>8.75</v>
      </c>
      <c r="F2687" s="13">
        <v>9.45</v>
      </c>
      <c r="G2687" s="13">
        <f>IF(AND(ISNUMBER(E2687),ISNUMBER(F2687)),F2687-E2687,"")</f>
        <v>0.7</v>
      </c>
      <c r="H2687" s="14">
        <f>IF(AND(ISNUMBER(E2687),E2687&gt;0,ISNUMBER(F2687)),F2687/E2687-1,"")</f>
        <v>0.07999999999999985</v>
      </c>
      <c r="I2687" t="str" s="15">
        <v>Unreviewed</v>
      </c>
      <c r="J2687" s="16"/>
      <c r="K2687" t="str" s="15">
        <v/>
      </c>
      <c r="L2687" s="17" t="str">
        <f>IF(AC2687="Local catalog","",IF(AG2687="Yes",IF(ISNUMBER(E2687),E2687,""),IF(I2687="Keep current",IF(ISNUMBER(E2687),E2687,""),IF(AH2687&lt;&gt;"Yes","",IF(I2687="Approve proposed",F2687,IF(AND(I2687="Use my price",AND(ISNUMBER(J2687),J2687&gt;0)),J2687,""))))))</f>
        <v/>
      </c>
      <c r="M2687" t="str" s="7">
        <f>IF(AND(AG2687="Yes",OR(I2687="Approve proposed",I2687="Use my price")),"CHECK: protected price kept current",IF(OR(I2687="Unreviewed",I2687=""),"Pending review",IF(I2687="Hold","On hold",IF(I2687="Keep current",IF(ISNUMBER(E2687),"Kept current","CHECK: no confirmed current price"),IF(AH2687&lt;&gt;"Yes","CHECK: source needs review",IF(AND(I2687="Use my price",NOT(AND(ISNUMBER(J2687),J2687&gt;0))),"CHECK: enter a price above zero",IF(NOT(OR(I2687="Approve proposed",I2687="Use my price")),"CHECK: choose a listed decision",IF(OR(NOT(ISNUMBER(L2687)),L2687&lt;=0,NOT(ISNUMBER(Y2687)),Y2687&lt;=0,X2687&gt;=1),"CHECK: price or base unavailable",IF(L2687/(Y2687*(1-X2687))-1&lt;0,"CHECK: price below local base","Ready")))))))))</f>
        <v>Pending review</v>
      </c>
      <c r="N2687" s="18">
        <v>8.75</v>
      </c>
      <c r="O2687" s="19">
        <v>0.4</v>
      </c>
      <c r="P2687" s="14">
        <v>0.512</v>
      </c>
      <c r="Q2687" s="20" t="str">
        <f>IF(AND(ISNUMBER(L2687),ISNUMBER(Y2687),Y2687&gt;0,X2687&lt;1),ROUND(L2687/(Y2687*(1-X2687))-1,4),"")</f>
        <v/>
      </c>
      <c r="R2687" s="12">
        <v>95.55</v>
      </c>
      <c r="S2687" s="13">
        <f>IF(AND(ISNUMBER(E2687),E2687&gt;0,ISNUMBER(F2687)),R2687*(F2687/E2687-1)*(1-'Start Here'!$B$16),0)</f>
        <v>7.4146799999999855</v>
      </c>
      <c r="T2687" s="17">
        <f>IF(AND(M2687="Ready",OR(I2687="Approve proposed",AND(I2687="Use my price",AND(ISNUMBER(J2687),J2687&gt;0))),ISNUMBER(L2687),E2687&gt;0),R2687*(L2687/E2687-1)*(1-'Start Here'!$B$16),0)</f>
        <v>0</v>
      </c>
      <c r="U2687" t="str" s="6">
        <v/>
      </c>
      <c r="V2687" t="str" s="21">
        <v>Yes</v>
      </c>
      <c r="W2687" t="str" s="21">
        <v>No</v>
      </c>
      <c r="X2687" s="22">
        <v>0</v>
      </c>
      <c r="Y2687" s="18">
        <v>6.25</v>
      </c>
      <c r="AB2687" t="str" s="6">
        <v>2026-10-01 10:41:27 UTC</v>
      </c>
      <c r="AC2687" t="str" s="6">
        <v>Local Line cache</v>
      </c>
      <c r="AD2687" s="23">
        <v>806037</v>
      </c>
      <c r="AE2687" s="23">
        <v>527099</v>
      </c>
      <c r="AF2687" t="str" s="23">
        <v>806037:527099:member</v>
      </c>
      <c r="AG2687" t="str" s="23">
        <v>No</v>
      </c>
      <c r="AH2687" t="str" s="23">
        <v>Yes</v>
      </c>
      <c r="AI2687" s="18">
        <v>81.25</v>
      </c>
    </row>
    <row r="2688" ht="32" customHeight="1">
      <c r="A2688" t="str" s="7">
        <v>Reality Kitchen Nonprofit</v>
      </c>
      <c r="B2688" t="str" s="7">
        <v>Wholewheat Multigrain Sandwich Loaf</v>
      </c>
      <c r="C2688" t="str" s="7">
        <v>each</v>
      </c>
      <c r="D2688" t="str" s="7">
        <v>Guest Basket</v>
      </c>
      <c r="E2688" s="12">
        <v>8.75</v>
      </c>
      <c r="F2688" s="13">
        <v>9.45</v>
      </c>
      <c r="G2688" s="13">
        <f>IF(AND(ISNUMBER(E2688),ISNUMBER(F2688)),F2688-E2688,"")</f>
        <v>0.7</v>
      </c>
      <c r="H2688" s="14">
        <f>IF(AND(ISNUMBER(E2688),E2688&gt;0,ISNUMBER(F2688)),F2688/E2688-1,"")</f>
        <v>0.07999999999999985</v>
      </c>
      <c r="I2688" t="str" s="15">
        <v>Unreviewed</v>
      </c>
      <c r="J2688" s="16"/>
      <c r="K2688" t="str" s="15">
        <v/>
      </c>
      <c r="L2688" s="17" t="str">
        <f>IF(AC2688="Local catalog","",IF(AG2688="Yes",IF(ISNUMBER(E2688),E2688,""),IF(I2688="Keep current",IF(ISNUMBER(E2688),E2688,""),IF(AH2688&lt;&gt;"Yes","",IF(I2688="Approve proposed",F2688,IF(AND(I2688="Use my price",AND(ISNUMBER(J2688),J2688&gt;0)),J2688,""))))))</f>
        <v/>
      </c>
      <c r="M2688" t="str" s="7">
        <f>IF(AND(AG2688="Yes",OR(I2688="Approve proposed",I2688="Use my price")),"CHECK: protected price kept current",IF(OR(I2688="Unreviewed",I2688=""),"Pending review",IF(I2688="Hold","On hold",IF(I2688="Keep current",IF(ISNUMBER(E2688),"Kept current","CHECK: no confirmed current price"),IF(AH2688&lt;&gt;"Yes","CHECK: source needs review",IF(AND(I2688="Use my price",NOT(AND(ISNUMBER(J2688),J2688&gt;0))),"CHECK: enter a price above zero",IF(NOT(OR(I2688="Approve proposed",I2688="Use my price")),"CHECK: choose a listed decision",IF(OR(NOT(ISNUMBER(L2688)),L2688&lt;=0,NOT(ISNUMBER(Y2688)),Y2688&lt;=0,X2688&gt;=1),"CHECK: price or base unavailable",IF(L2688/(Y2688*(1-X2688))-1&lt;0,"CHECK: price below local base","Ready")))))))))</f>
        <v>Pending review</v>
      </c>
      <c r="N2688" s="18">
        <v>8.75</v>
      </c>
      <c r="O2688" s="19">
        <v>0.4</v>
      </c>
      <c r="P2688" s="14">
        <v>0.512</v>
      </c>
      <c r="Q2688" s="20" t="str">
        <f>IF(AND(ISNUMBER(L2688),ISNUMBER(Y2688),Y2688&gt;0,X2688&lt;1),ROUND(L2688/(Y2688*(1-X2688))-1,4),"")</f>
        <v/>
      </c>
      <c r="R2688" s="12">
        <v>58.45</v>
      </c>
      <c r="S2688" s="13">
        <f>IF(AND(ISNUMBER(E2688),E2688&gt;0,ISNUMBER(F2688)),R2688*(F2688/E2688-1)*(1-'Start Here'!$B$16),0)</f>
        <v>4.5357199999999915</v>
      </c>
      <c r="T2688" s="17">
        <f>IF(AND(M2688="Ready",OR(I2688="Approve proposed",AND(I2688="Use my price",AND(ISNUMBER(J2688),J2688&gt;0))),ISNUMBER(L2688),E2688&gt;0),R2688*(L2688/E2688-1)*(1-'Start Here'!$B$16),0)</f>
        <v>0</v>
      </c>
      <c r="U2688" t="str" s="6">
        <v/>
      </c>
      <c r="V2688" t="str" s="21">
        <v>Yes</v>
      </c>
      <c r="W2688" t="str" s="21">
        <v>No</v>
      </c>
      <c r="X2688" s="22">
        <v>0</v>
      </c>
      <c r="Y2688" s="18">
        <v>6.25</v>
      </c>
      <c r="AB2688" t="str" s="6">
        <v>2026-10-01 10:41:27 UTC</v>
      </c>
      <c r="AC2688" t="str" s="6">
        <v>Local Line cache</v>
      </c>
      <c r="AD2688" s="23">
        <v>806037</v>
      </c>
      <c r="AE2688" s="23">
        <v>527099</v>
      </c>
      <c r="AF2688" t="str" s="23">
        <v>806037:527099:guest</v>
      </c>
      <c r="AG2688" t="str" s="23">
        <v>No</v>
      </c>
      <c r="AH2688" t="str" s="23">
        <v>Yes</v>
      </c>
      <c r="AI2688" s="18">
        <v>43.75</v>
      </c>
    </row>
    <row r="2689" ht="32" customHeight="1">
      <c r="A2689" t="str" s="7">
        <v>Reality Kitchen Nonprofit</v>
      </c>
      <c r="B2689" t="str" s="7">
        <v>Wholewheat Multigrain Sandwich Loaf</v>
      </c>
      <c r="C2689" t="str" s="7">
        <v>each</v>
      </c>
      <c r="D2689" t="str" s="7">
        <v>SNAP</v>
      </c>
      <c r="E2689" s="12">
        <v>8.75</v>
      </c>
      <c r="F2689" s="13">
        <v>8.75</v>
      </c>
      <c r="G2689" s="13">
        <f>IF(AND(ISNUMBER(E2689),ISNUMBER(F2689)),F2689-E2689,"")</f>
        <v>0</v>
      </c>
      <c r="H2689" s="14">
        <f>IF(AND(ISNUMBER(E2689),E2689&gt;0,ISNUMBER(F2689)),F2689/E2689-1,"")</f>
        <v>0</v>
      </c>
      <c r="I2689" t="str" s="15">
        <v>Keep current</v>
      </c>
      <c r="J2689" s="16"/>
      <c r="K2689" t="str" s="15">
        <v/>
      </c>
      <c r="L2689" s="17">
        <f>IF(AC2689="Local catalog","",IF(AG2689="Yes",IF(ISNUMBER(E2689),E2689,""),IF(I2689="Keep current",IF(ISNUMBER(E2689),E2689,""),IF(AH2689&lt;&gt;"Yes","",IF(I2689="Approve proposed",F2689,IF(AND(I2689="Use my price",AND(ISNUMBER(J2689),J2689&gt;0)),J2689,""))))))</f>
        <v>8.75</v>
      </c>
      <c r="M2689" t="str" s="7">
        <f>IF(AND(AG2689="Yes",OR(I2689="Approve proposed",I2689="Use my price")),"CHECK: protected price kept current",IF(OR(I2689="Unreviewed",I2689=""),"Pending review",IF(I2689="Hold","On hold",IF(I2689="Keep current",IF(ISNUMBER(E2689),"Kept current","CHECK: no confirmed current price"),IF(AH2689&lt;&gt;"Yes","CHECK: source needs review",IF(AND(I2689="Use my price",NOT(AND(ISNUMBER(J2689),J2689&gt;0))),"CHECK: enter a price above zero",IF(NOT(OR(I2689="Approve proposed",I2689="Use my price")),"CHECK: choose a listed decision",IF(OR(NOT(ISNUMBER(L2689)),L2689&lt;=0,NOT(ISNUMBER(Y2689)),Y2689&lt;=0,X2689&gt;=1),"CHECK: price or base unavailable",IF(L2689/(Y2689*(1-X2689))-1&lt;0,"CHECK: price below local base","Ready")))))))))</f>
        <v>Kept current</v>
      </c>
      <c r="N2689" s="18">
        <v>8.75</v>
      </c>
      <c r="O2689" s="19">
        <v>0.4</v>
      </c>
      <c r="P2689" s="14">
        <v>0.4</v>
      </c>
      <c r="Q2689" s="20">
        <f>IF(AND(ISNUMBER(L2689),ISNUMBER(Y2689),Y2689&gt;0,X2689&lt;1),ROUND(L2689/(Y2689*(1-X2689))-1,4),"")</f>
        <v>0.4</v>
      </c>
      <c r="R2689" s="12">
        <v>0</v>
      </c>
      <c r="S2689" s="13">
        <f>IF(AND(ISNUMBER(E2689),E2689&gt;0,ISNUMBER(F2689)),R2689*(F2689/E2689-1)*(1-'Start Here'!$B$16),0)</f>
        <v>0</v>
      </c>
      <c r="T2689" s="17">
        <f>IF(AND(M2689="Ready",OR(I2689="Approve proposed",AND(I2689="Use my price",AND(ISNUMBER(J2689),J2689&gt;0))),ISNUMBER(L2689),E2689&gt;0),R2689*(L2689/E2689-1)*(1-'Start Here'!$B$16),0)</f>
        <v>0</v>
      </c>
      <c r="U2689" t="str" s="6">
        <v>SNAP: preserve existing selling price</v>
      </c>
      <c r="V2689" t="str" s="21">
        <v>Yes</v>
      </c>
      <c r="W2689" t="str" s="21">
        <v>No</v>
      </c>
      <c r="X2689" s="22">
        <v>0</v>
      </c>
      <c r="Y2689" s="18">
        <v>6.25</v>
      </c>
      <c r="AB2689" t="str" s="6">
        <v>2026-10-01 10:41:27 UTC</v>
      </c>
      <c r="AC2689" t="str" s="6">
        <v>Local Line cache</v>
      </c>
      <c r="AD2689" s="23">
        <v>806037</v>
      </c>
      <c r="AE2689" s="23">
        <v>527099</v>
      </c>
      <c r="AF2689" t="str" s="23">
        <v>806037:527099:snap</v>
      </c>
      <c r="AG2689" t="str" s="23">
        <v>Yes</v>
      </c>
      <c r="AH2689" t="str" s="23">
        <v>Yes</v>
      </c>
      <c r="AI2689" s="18">
        <v>0</v>
      </c>
    </row>
    <row r="2690" ht="32" customHeight="1">
      <c r="A2690" t="str" s="7">
        <v>Red Tail Growers</v>
      </c>
      <c r="B2690" t="str" s="7">
        <v>Ambition Shallots</v>
      </c>
      <c r="C2690" t="str" s="7">
        <v>1 lb</v>
      </c>
      <c r="D2690" t="str" s="7">
        <v>Herd Share Members</v>
      </c>
      <c r="E2690" s="12">
        <v>4.9</v>
      </c>
      <c r="F2690" s="13">
        <v>5.29</v>
      </c>
      <c r="G2690" s="13">
        <f>IF(AND(ISNUMBER(E2690),ISNUMBER(F2690)),F2690-E2690,"")</f>
        <v>0.39</v>
      </c>
      <c r="H2690" s="14">
        <f>IF(AND(ISNUMBER(E2690),E2690&gt;0,ISNUMBER(F2690)),F2690/E2690-1,"")</f>
        <v>0.07959183673469372</v>
      </c>
      <c r="I2690" t="str" s="15">
        <v>Unreviewed</v>
      </c>
      <c r="J2690" s="16"/>
      <c r="K2690" t="str" s="15">
        <v/>
      </c>
      <c r="L2690" s="17" t="str">
        <f>IF(AC2690="Local catalog","",IF(AG2690="Yes",IF(ISNUMBER(E2690),E2690,""),IF(I2690="Keep current",IF(ISNUMBER(E2690),E2690,""),IF(AH2690&lt;&gt;"Yes","",IF(I2690="Approve proposed",F2690,IF(AND(I2690="Use my price",AND(ISNUMBER(J2690),J2690&gt;0)),J2690,""))))))</f>
        <v/>
      </c>
      <c r="M2690" t="str" s="7">
        <f>IF(AND(AG2690="Yes",OR(I2690="Approve proposed",I2690="Use my price")),"CHECK: protected price kept current",IF(OR(I2690="Unreviewed",I2690=""),"Pending review",IF(I2690="Hold","On hold",IF(I2690="Keep current",IF(ISNUMBER(E2690),"Kept current","CHECK: no confirmed current price"),IF(AH2690&lt;&gt;"Yes","CHECK: source needs review",IF(AND(I2690="Use my price",NOT(AND(ISNUMBER(J2690),J2690&gt;0))),"CHECK: enter a price above zero",IF(NOT(OR(I2690="Approve proposed",I2690="Use my price")),"CHECK: choose a listed decision",IF(OR(NOT(ISNUMBER(L2690)),L2690&lt;=0,NOT(ISNUMBER(Y2690)),Y2690&lt;=0,X2690&gt;=1),"CHECK: price or base unavailable",IF(L2690/(Y2690*(1-X2690))-1&lt;0,"CHECK: price below local base","Ready")))))))))</f>
        <v>Pending review</v>
      </c>
      <c r="N2690" s="18">
        <v>4.9</v>
      </c>
      <c r="O2690" s="19">
        <v>0.4</v>
      </c>
      <c r="P2690" s="14">
        <v>0.5114</v>
      </c>
      <c r="Q2690" s="20" t="str">
        <f>IF(AND(ISNUMBER(L2690),ISNUMBER(Y2690),Y2690&gt;0,X2690&lt;1),ROUND(L2690/(Y2690*(1-X2690))-1,4),"")</f>
        <v/>
      </c>
      <c r="R2690" s="12">
        <v>0</v>
      </c>
      <c r="S2690" s="13">
        <f>IF(AND(ISNUMBER(E2690),E2690&gt;0,ISNUMBER(F2690)),R2690*(F2690/E2690-1)*(1-'Start Here'!$B$16),0)</f>
        <v>0</v>
      </c>
      <c r="T2690" s="17">
        <f>IF(AND(M2690="Ready",OR(I2690="Approve proposed",AND(I2690="Use my price",AND(ISNUMBER(J2690),J2690&gt;0))),ISNUMBER(L2690),E2690&gt;0),R2690*(L2690/E2690-1)*(1-'Start Here'!$B$16),0)</f>
        <v>0</v>
      </c>
      <c r="U2690" t="str" s="6">
        <v>Currently hidden; do not activate automatically</v>
      </c>
      <c r="V2690" t="str" s="21">
        <v>No</v>
      </c>
      <c r="W2690" t="str" s="21">
        <v>No</v>
      </c>
      <c r="X2690" s="22">
        <v>0</v>
      </c>
      <c r="Y2690" s="18">
        <v>3.5</v>
      </c>
      <c r="AB2690" t="str" s="6">
        <v>2026-10-01 10:41:27 UTC</v>
      </c>
      <c r="AC2690" t="str" s="6">
        <v>Local Line cache</v>
      </c>
      <c r="AD2690" s="23">
        <v>901489</v>
      </c>
      <c r="AE2690" s="23">
        <v>643775</v>
      </c>
      <c r="AF2690" t="str" s="23">
        <v>901489:643775:herdShare</v>
      </c>
      <c r="AG2690" t="str" s="23">
        <v>No</v>
      </c>
      <c r="AH2690" t="str" s="23">
        <v>Yes</v>
      </c>
      <c r="AI2690" s="18">
        <v>0</v>
      </c>
    </row>
    <row r="2691" ht="32" customHeight="1">
      <c r="A2691" t="str" s="7">
        <v>Red Tail Growers</v>
      </c>
      <c r="B2691" t="str" s="7">
        <v>Ambition Shallots</v>
      </c>
      <c r="C2691" t="str" s="7">
        <v>1 lb</v>
      </c>
      <c r="D2691" t="str" s="7">
        <v>CSA Members</v>
      </c>
      <c r="E2691" s="12">
        <v>4.9</v>
      </c>
      <c r="F2691" s="13">
        <v>5.29</v>
      </c>
      <c r="G2691" s="13">
        <f>IF(AND(ISNUMBER(E2691),ISNUMBER(F2691)),F2691-E2691,"")</f>
        <v>0.39</v>
      </c>
      <c r="H2691" s="14">
        <f>IF(AND(ISNUMBER(E2691),E2691&gt;0,ISNUMBER(F2691)),F2691/E2691-1,"")</f>
        <v>0.07959183673469372</v>
      </c>
      <c r="I2691" t="str" s="15">
        <v>Unreviewed</v>
      </c>
      <c r="J2691" s="16"/>
      <c r="K2691" t="str" s="15">
        <v/>
      </c>
      <c r="L2691" s="17" t="str">
        <f>IF(AC2691="Local catalog","",IF(AG2691="Yes",IF(ISNUMBER(E2691),E2691,""),IF(I2691="Keep current",IF(ISNUMBER(E2691),E2691,""),IF(AH2691&lt;&gt;"Yes","",IF(I2691="Approve proposed",F2691,IF(AND(I2691="Use my price",AND(ISNUMBER(J2691),J2691&gt;0)),J2691,""))))))</f>
        <v/>
      </c>
      <c r="M2691" t="str" s="7">
        <f>IF(AND(AG2691="Yes",OR(I2691="Approve proposed",I2691="Use my price")),"CHECK: protected price kept current",IF(OR(I2691="Unreviewed",I2691=""),"Pending review",IF(I2691="Hold","On hold",IF(I2691="Keep current",IF(ISNUMBER(E2691),"Kept current","CHECK: no confirmed current price"),IF(AH2691&lt;&gt;"Yes","CHECK: source needs review",IF(AND(I2691="Use my price",NOT(AND(ISNUMBER(J2691),J2691&gt;0))),"CHECK: enter a price above zero",IF(NOT(OR(I2691="Approve proposed",I2691="Use my price")),"CHECK: choose a listed decision",IF(OR(NOT(ISNUMBER(L2691)),L2691&lt;=0,NOT(ISNUMBER(Y2691)),Y2691&lt;=0,X2691&gt;=1),"CHECK: price or base unavailable",IF(L2691/(Y2691*(1-X2691))-1&lt;0,"CHECK: price below local base","Ready")))))))))</f>
        <v>Pending review</v>
      </c>
      <c r="N2691" s="18">
        <v>4.9</v>
      </c>
      <c r="O2691" s="19">
        <v>0.4</v>
      </c>
      <c r="P2691" s="14">
        <v>0.5114</v>
      </c>
      <c r="Q2691" s="20" t="str">
        <f>IF(AND(ISNUMBER(L2691),ISNUMBER(Y2691),Y2691&gt;0,X2691&lt;1),ROUND(L2691/(Y2691*(1-X2691))-1,4),"")</f>
        <v/>
      </c>
      <c r="R2691" s="12">
        <v>0</v>
      </c>
      <c r="S2691" s="13">
        <f>IF(AND(ISNUMBER(E2691),E2691&gt;0,ISNUMBER(F2691)),R2691*(F2691/E2691-1)*(1-'Start Here'!$B$16),0)</f>
        <v>0</v>
      </c>
      <c r="T2691" s="17">
        <f>IF(AND(M2691="Ready",OR(I2691="Approve proposed",AND(I2691="Use my price",AND(ISNUMBER(J2691),J2691&gt;0))),ISNUMBER(L2691),E2691&gt;0),R2691*(L2691/E2691-1)*(1-'Start Here'!$B$16),0)</f>
        <v>0</v>
      </c>
      <c r="U2691" t="str" s="6">
        <v>Currently hidden; do not activate automatically</v>
      </c>
      <c r="V2691" t="str" s="21">
        <v>No</v>
      </c>
      <c r="W2691" t="str" s="21">
        <v>No</v>
      </c>
      <c r="X2691" s="22">
        <v>0</v>
      </c>
      <c r="Y2691" s="18">
        <v>3.5</v>
      </c>
      <c r="AB2691" t="str" s="6">
        <v>2026-10-01 10:41:27 UTC</v>
      </c>
      <c r="AC2691" t="str" s="6">
        <v>Local Line cache</v>
      </c>
      <c r="AD2691" s="23">
        <v>901489</v>
      </c>
      <c r="AE2691" s="23">
        <v>643775</v>
      </c>
      <c r="AF2691" t="str" s="23">
        <v>901489:643775:member</v>
      </c>
      <c r="AG2691" t="str" s="23">
        <v>No</v>
      </c>
      <c r="AH2691" t="str" s="23">
        <v>Yes</v>
      </c>
      <c r="AI2691" s="18">
        <v>0</v>
      </c>
    </row>
    <row r="2692" ht="32" customHeight="1">
      <c r="A2692" t="str" s="7">
        <v>Red Tail Growers</v>
      </c>
      <c r="B2692" t="str" s="7">
        <v>Ambition Shallots</v>
      </c>
      <c r="C2692" t="str" s="7">
        <v>1 lb</v>
      </c>
      <c r="D2692" t="str" s="7">
        <v>Guest Basket</v>
      </c>
      <c r="E2692" s="12">
        <v>4.9</v>
      </c>
      <c r="F2692" s="13">
        <v>5.29</v>
      </c>
      <c r="G2692" s="13">
        <f>IF(AND(ISNUMBER(E2692),ISNUMBER(F2692)),F2692-E2692,"")</f>
        <v>0.39</v>
      </c>
      <c r="H2692" s="14">
        <f>IF(AND(ISNUMBER(E2692),E2692&gt;0,ISNUMBER(F2692)),F2692/E2692-1,"")</f>
        <v>0.07959183673469372</v>
      </c>
      <c r="I2692" t="str" s="15">
        <v>Unreviewed</v>
      </c>
      <c r="J2692" s="16"/>
      <c r="K2692" t="str" s="15">
        <v/>
      </c>
      <c r="L2692" s="17" t="str">
        <f>IF(AC2692="Local catalog","",IF(AG2692="Yes",IF(ISNUMBER(E2692),E2692,""),IF(I2692="Keep current",IF(ISNUMBER(E2692),E2692,""),IF(AH2692&lt;&gt;"Yes","",IF(I2692="Approve proposed",F2692,IF(AND(I2692="Use my price",AND(ISNUMBER(J2692),J2692&gt;0)),J2692,""))))))</f>
        <v/>
      </c>
      <c r="M2692" t="str" s="7">
        <f>IF(AND(AG2692="Yes",OR(I2692="Approve proposed",I2692="Use my price")),"CHECK: protected price kept current",IF(OR(I2692="Unreviewed",I2692=""),"Pending review",IF(I2692="Hold","On hold",IF(I2692="Keep current",IF(ISNUMBER(E2692),"Kept current","CHECK: no confirmed current price"),IF(AH2692&lt;&gt;"Yes","CHECK: source needs review",IF(AND(I2692="Use my price",NOT(AND(ISNUMBER(J2692),J2692&gt;0))),"CHECK: enter a price above zero",IF(NOT(OR(I2692="Approve proposed",I2692="Use my price")),"CHECK: choose a listed decision",IF(OR(NOT(ISNUMBER(L2692)),L2692&lt;=0,NOT(ISNUMBER(Y2692)),Y2692&lt;=0,X2692&gt;=1),"CHECK: price or base unavailable",IF(L2692/(Y2692*(1-X2692))-1&lt;0,"CHECK: price below local base","Ready")))))))))</f>
        <v>Pending review</v>
      </c>
      <c r="N2692" s="18">
        <v>4.9</v>
      </c>
      <c r="O2692" s="19">
        <v>0.4</v>
      </c>
      <c r="P2692" s="14">
        <v>0.5114</v>
      </c>
      <c r="Q2692" s="20" t="str">
        <f>IF(AND(ISNUMBER(L2692),ISNUMBER(Y2692),Y2692&gt;0,X2692&lt;1),ROUND(L2692/(Y2692*(1-X2692))-1,4),"")</f>
        <v/>
      </c>
      <c r="R2692" s="12">
        <v>0</v>
      </c>
      <c r="S2692" s="13">
        <f>IF(AND(ISNUMBER(E2692),E2692&gt;0,ISNUMBER(F2692)),R2692*(F2692/E2692-1)*(1-'Start Here'!$B$16),0)</f>
        <v>0</v>
      </c>
      <c r="T2692" s="17">
        <f>IF(AND(M2692="Ready",OR(I2692="Approve proposed",AND(I2692="Use my price",AND(ISNUMBER(J2692),J2692&gt;0))),ISNUMBER(L2692),E2692&gt;0),R2692*(L2692/E2692-1)*(1-'Start Here'!$B$16),0)</f>
        <v>0</v>
      </c>
      <c r="U2692" t="str" s="6">
        <v>Currently hidden; do not activate automatically</v>
      </c>
      <c r="V2692" t="str" s="21">
        <v>No</v>
      </c>
      <c r="W2692" t="str" s="21">
        <v>No</v>
      </c>
      <c r="X2692" s="22">
        <v>0</v>
      </c>
      <c r="Y2692" s="18">
        <v>3.5</v>
      </c>
      <c r="AB2692" t="str" s="6">
        <v>2026-10-01 10:41:27 UTC</v>
      </c>
      <c r="AC2692" t="str" s="6">
        <v>Local Line cache</v>
      </c>
      <c r="AD2692" s="23">
        <v>901489</v>
      </c>
      <c r="AE2692" s="23">
        <v>643775</v>
      </c>
      <c r="AF2692" t="str" s="23">
        <v>901489:643775:guest</v>
      </c>
      <c r="AG2692" t="str" s="23">
        <v>No</v>
      </c>
      <c r="AH2692" t="str" s="23">
        <v>Yes</v>
      </c>
      <c r="AI2692" s="18">
        <v>0</v>
      </c>
    </row>
    <row r="2693" ht="32" customHeight="1">
      <c r="A2693" t="str" s="7">
        <v>Red Tail Growers</v>
      </c>
      <c r="B2693" t="str" s="7">
        <v>Ambition Shallots</v>
      </c>
      <c r="C2693" t="str" s="7">
        <v>1 lb</v>
      </c>
      <c r="D2693" t="str" s="7">
        <v>SNAP</v>
      </c>
      <c r="E2693" s="12">
        <v>4.9</v>
      </c>
      <c r="F2693" s="13">
        <v>4.9</v>
      </c>
      <c r="G2693" s="13">
        <f>IF(AND(ISNUMBER(E2693),ISNUMBER(F2693)),F2693-E2693,"")</f>
        <v>0</v>
      </c>
      <c r="H2693" s="14">
        <f>IF(AND(ISNUMBER(E2693),E2693&gt;0,ISNUMBER(F2693)),F2693/E2693-1,"")</f>
        <v>0</v>
      </c>
      <c r="I2693" t="str" s="15">
        <v>Keep current</v>
      </c>
      <c r="J2693" s="16"/>
      <c r="K2693" t="str" s="15">
        <v/>
      </c>
      <c r="L2693" s="17">
        <f>IF(AC2693="Local catalog","",IF(AG2693="Yes",IF(ISNUMBER(E2693),E2693,""),IF(I2693="Keep current",IF(ISNUMBER(E2693),E2693,""),IF(AH2693&lt;&gt;"Yes","",IF(I2693="Approve proposed",F2693,IF(AND(I2693="Use my price",AND(ISNUMBER(J2693),J2693&gt;0)),J2693,""))))))</f>
        <v>4.9</v>
      </c>
      <c r="M2693" t="str" s="7">
        <f>IF(AND(AG2693="Yes",OR(I2693="Approve proposed",I2693="Use my price")),"CHECK: protected price kept current",IF(OR(I2693="Unreviewed",I2693=""),"Pending review",IF(I2693="Hold","On hold",IF(I2693="Keep current",IF(ISNUMBER(E2693),"Kept current","CHECK: no confirmed current price"),IF(AH2693&lt;&gt;"Yes","CHECK: source needs review",IF(AND(I2693="Use my price",NOT(AND(ISNUMBER(J2693),J2693&gt;0))),"CHECK: enter a price above zero",IF(NOT(OR(I2693="Approve proposed",I2693="Use my price")),"CHECK: choose a listed decision",IF(OR(NOT(ISNUMBER(L2693)),L2693&lt;=0,NOT(ISNUMBER(Y2693)),Y2693&lt;=0,X2693&gt;=1),"CHECK: price or base unavailable",IF(L2693/(Y2693*(1-X2693))-1&lt;0,"CHECK: price below local base","Ready")))))))))</f>
        <v>Kept current</v>
      </c>
      <c r="N2693" s="18">
        <v>4.9</v>
      </c>
      <c r="O2693" s="19">
        <v>0.4</v>
      </c>
      <c r="P2693" s="14">
        <v>0.4</v>
      </c>
      <c r="Q2693" s="20">
        <f>IF(AND(ISNUMBER(L2693),ISNUMBER(Y2693),Y2693&gt;0,X2693&lt;1),ROUND(L2693/(Y2693*(1-X2693))-1,4),"")</f>
        <v>0.4</v>
      </c>
      <c r="R2693" s="12">
        <v>0</v>
      </c>
      <c r="S2693" s="13">
        <f>IF(AND(ISNUMBER(E2693),E2693&gt;0,ISNUMBER(F2693)),R2693*(F2693/E2693-1)*(1-'Start Here'!$B$16),0)</f>
        <v>0</v>
      </c>
      <c r="T2693" s="17">
        <f>IF(AND(M2693="Ready",OR(I2693="Approve proposed",AND(I2693="Use my price",AND(ISNUMBER(J2693),J2693&gt;0))),ISNUMBER(L2693),E2693&gt;0),R2693*(L2693/E2693-1)*(1-'Start Here'!$B$16),0)</f>
        <v>0</v>
      </c>
      <c r="U2693" t="str" s="6">
        <v>SNAP: preserve existing selling price; Currently hidden; do not activate automatically</v>
      </c>
      <c r="V2693" t="str" s="21">
        <v>No</v>
      </c>
      <c r="W2693" t="str" s="21">
        <v>No</v>
      </c>
      <c r="X2693" s="22">
        <v>0</v>
      </c>
      <c r="Y2693" s="18">
        <v>3.5</v>
      </c>
      <c r="AB2693" t="str" s="6">
        <v>2026-10-01 10:41:27 UTC</v>
      </c>
      <c r="AC2693" t="str" s="6">
        <v>Local Line cache</v>
      </c>
      <c r="AD2693" s="23">
        <v>901489</v>
      </c>
      <c r="AE2693" s="23">
        <v>643775</v>
      </c>
      <c r="AF2693" t="str" s="23">
        <v>901489:643775:snap</v>
      </c>
      <c r="AG2693" t="str" s="23">
        <v>Yes</v>
      </c>
      <c r="AH2693" t="str" s="23">
        <v>Yes</v>
      </c>
      <c r="AI2693" s="18">
        <v>0</v>
      </c>
    </row>
    <row r="2694" ht="32" customHeight="1">
      <c r="A2694" t="str" s="7">
        <v>Red Tail Growers</v>
      </c>
      <c r="B2694" t="str" s="7">
        <v>Arugula</v>
      </c>
      <c r="C2694" t="str" s="7">
        <v>1/2 lb bag</v>
      </c>
      <c r="D2694" t="str" s="7">
        <v>Herd Share Members</v>
      </c>
      <c r="E2694" s="12">
        <v>5.95</v>
      </c>
      <c r="F2694" s="13">
        <v>6.43</v>
      </c>
      <c r="G2694" s="13">
        <f>IF(AND(ISNUMBER(E2694),ISNUMBER(F2694)),F2694-E2694,"")</f>
        <v>0.48</v>
      </c>
      <c r="H2694" s="14">
        <f>IF(AND(ISNUMBER(E2694),E2694&gt;0,ISNUMBER(F2694)),F2694/E2694-1,"")</f>
        <v>0.08067226890756296</v>
      </c>
      <c r="I2694" t="str" s="15">
        <v>Unreviewed</v>
      </c>
      <c r="J2694" s="16"/>
      <c r="K2694" t="str" s="15">
        <v/>
      </c>
      <c r="L2694" s="17" t="str">
        <f>IF(AC2694="Local catalog","",IF(AG2694="Yes",IF(ISNUMBER(E2694),E2694,""),IF(I2694="Keep current",IF(ISNUMBER(E2694),E2694,""),IF(AH2694&lt;&gt;"Yes","",IF(I2694="Approve proposed",F2694,IF(AND(I2694="Use my price",AND(ISNUMBER(J2694),J2694&gt;0)),J2694,""))))))</f>
        <v/>
      </c>
      <c r="M2694" t="str" s="7">
        <f>IF(AND(AG2694="Yes",OR(I2694="Approve proposed",I2694="Use my price")),"CHECK: protected price kept current",IF(OR(I2694="Unreviewed",I2694=""),"Pending review",IF(I2694="Hold","On hold",IF(I2694="Keep current",IF(ISNUMBER(E2694),"Kept current","CHECK: no confirmed current price"),IF(AH2694&lt;&gt;"Yes","CHECK: source needs review",IF(AND(I2694="Use my price",NOT(AND(ISNUMBER(J2694),J2694&gt;0))),"CHECK: enter a price above zero",IF(NOT(OR(I2694="Approve proposed",I2694="Use my price")),"CHECK: choose a listed decision",IF(OR(NOT(ISNUMBER(L2694)),L2694&lt;=0,NOT(ISNUMBER(Y2694)),Y2694&lt;=0,X2694&gt;=1),"CHECK: price or base unavailable",IF(L2694/(Y2694*(1-X2694))-1&lt;0,"CHECK: price below local base","Ready")))))))))</f>
        <v>Pending review</v>
      </c>
      <c r="N2694" s="18">
        <v>5.95</v>
      </c>
      <c r="O2694" s="19">
        <v>0.4</v>
      </c>
      <c r="P2694" s="14">
        <v>0.5129</v>
      </c>
      <c r="Q2694" s="20" t="str">
        <f>IF(AND(ISNUMBER(L2694),ISNUMBER(Y2694),Y2694&gt;0,X2694&lt;1),ROUND(L2694/(Y2694*(1-X2694))-1,4),"")</f>
        <v/>
      </c>
      <c r="R2694" s="12">
        <v>802.0600000000001</v>
      </c>
      <c r="S2694" s="13">
        <f>IF(AND(ISNUMBER(E2694),E2694&gt;0,ISNUMBER(F2694)),R2694*(F2694/E2694-1)*(1-'Start Here'!$B$16),0)</f>
        <v>62.76287999999995</v>
      </c>
      <c r="T2694" s="17">
        <f>IF(AND(M2694="Ready",OR(I2694="Approve proposed",AND(I2694="Use my price",AND(ISNUMBER(J2694),J2694&gt;0))),ISNUMBER(L2694),E2694&gt;0),R2694*(L2694/E2694-1)*(1-'Start Here'!$B$16),0)</f>
        <v>0</v>
      </c>
      <c r="U2694" t="str" s="6">
        <v/>
      </c>
      <c r="V2694" t="str" s="21">
        <v>Yes</v>
      </c>
      <c r="W2694" t="str" s="21">
        <v>No</v>
      </c>
      <c r="X2694" s="22">
        <v>0</v>
      </c>
      <c r="Y2694" s="18">
        <v>4.25</v>
      </c>
      <c r="AB2694" t="str" s="6">
        <v>2026-10-01 10:41:27 UTC</v>
      </c>
      <c r="AC2694" t="str" s="6">
        <v>Local Line cache</v>
      </c>
      <c r="AD2694" s="23">
        <v>973114</v>
      </c>
      <c r="AE2694" s="23">
        <v>737954</v>
      </c>
      <c r="AF2694" t="str" s="23">
        <v>973114:737954:herdShare</v>
      </c>
      <c r="AG2694" t="str" s="23">
        <v>No</v>
      </c>
      <c r="AH2694" t="str" s="23">
        <v>Yes</v>
      </c>
      <c r="AI2694" s="18">
        <v>561</v>
      </c>
    </row>
    <row r="2695" ht="32" customHeight="1">
      <c r="A2695" t="str" s="7">
        <v>Red Tail Growers</v>
      </c>
      <c r="B2695" t="str" s="7">
        <v>Arugula</v>
      </c>
      <c r="C2695" t="str" s="7">
        <v>1/2 lb bag</v>
      </c>
      <c r="D2695" t="str" s="7">
        <v>CSA Members</v>
      </c>
      <c r="E2695" s="12">
        <v>5.95</v>
      </c>
      <c r="F2695" s="13">
        <v>6.43</v>
      </c>
      <c r="G2695" s="13">
        <f>IF(AND(ISNUMBER(E2695),ISNUMBER(F2695)),F2695-E2695,"")</f>
        <v>0.48</v>
      </c>
      <c r="H2695" s="14">
        <f>IF(AND(ISNUMBER(E2695),E2695&gt;0,ISNUMBER(F2695)),F2695/E2695-1,"")</f>
        <v>0.08067226890756296</v>
      </c>
      <c r="I2695" t="str" s="15">
        <v>Unreviewed</v>
      </c>
      <c r="J2695" s="16"/>
      <c r="K2695" t="str" s="15">
        <v/>
      </c>
      <c r="L2695" s="17" t="str">
        <f>IF(AC2695="Local catalog","",IF(AG2695="Yes",IF(ISNUMBER(E2695),E2695,""),IF(I2695="Keep current",IF(ISNUMBER(E2695),E2695,""),IF(AH2695&lt;&gt;"Yes","",IF(I2695="Approve proposed",F2695,IF(AND(I2695="Use my price",AND(ISNUMBER(J2695),J2695&gt;0)),J2695,""))))))</f>
        <v/>
      </c>
      <c r="M2695" t="str" s="7">
        <f>IF(AND(AG2695="Yes",OR(I2695="Approve proposed",I2695="Use my price")),"CHECK: protected price kept current",IF(OR(I2695="Unreviewed",I2695=""),"Pending review",IF(I2695="Hold","On hold",IF(I2695="Keep current",IF(ISNUMBER(E2695),"Kept current","CHECK: no confirmed current price"),IF(AH2695&lt;&gt;"Yes","CHECK: source needs review",IF(AND(I2695="Use my price",NOT(AND(ISNUMBER(J2695),J2695&gt;0))),"CHECK: enter a price above zero",IF(NOT(OR(I2695="Approve proposed",I2695="Use my price")),"CHECK: choose a listed decision",IF(OR(NOT(ISNUMBER(L2695)),L2695&lt;=0,NOT(ISNUMBER(Y2695)),Y2695&lt;=0,X2695&gt;=1),"CHECK: price or base unavailable",IF(L2695/(Y2695*(1-X2695))-1&lt;0,"CHECK: price below local base","Ready")))))))))</f>
        <v>Pending review</v>
      </c>
      <c r="N2695" s="18">
        <v>5.95</v>
      </c>
      <c r="O2695" s="19">
        <v>0.4</v>
      </c>
      <c r="P2695" s="14">
        <v>0.5129</v>
      </c>
      <c r="Q2695" s="20" t="str">
        <f>IF(AND(ISNUMBER(L2695),ISNUMBER(Y2695),Y2695&gt;0,X2695&lt;1),ROUND(L2695/(Y2695*(1-X2695))-1,4),"")</f>
        <v/>
      </c>
      <c r="R2695" s="12">
        <v>0</v>
      </c>
      <c r="S2695" s="13">
        <f>IF(AND(ISNUMBER(E2695),E2695&gt;0,ISNUMBER(F2695)),R2695*(F2695/E2695-1)*(1-'Start Here'!$B$16),0)</f>
        <v>0</v>
      </c>
      <c r="T2695" s="17">
        <f>IF(AND(M2695="Ready",OR(I2695="Approve proposed",AND(I2695="Use my price",AND(ISNUMBER(J2695),J2695&gt;0))),ISNUMBER(L2695),E2695&gt;0),R2695*(L2695/E2695-1)*(1-'Start Here'!$B$16),0)</f>
        <v>0</v>
      </c>
      <c r="U2695" t="str" s="6">
        <v/>
      </c>
      <c r="V2695" t="str" s="21">
        <v>Yes</v>
      </c>
      <c r="W2695" t="str" s="21">
        <v>No</v>
      </c>
      <c r="X2695" s="22">
        <v>0</v>
      </c>
      <c r="Y2695" s="18">
        <v>4.25</v>
      </c>
      <c r="AB2695" t="str" s="6">
        <v>2026-10-01 10:41:27 UTC</v>
      </c>
      <c r="AC2695" t="str" s="6">
        <v>Local Line cache</v>
      </c>
      <c r="AD2695" s="23">
        <v>973114</v>
      </c>
      <c r="AE2695" s="23">
        <v>737954</v>
      </c>
      <c r="AF2695" t="str" s="23">
        <v>973114:737954:member</v>
      </c>
      <c r="AG2695" t="str" s="23">
        <v>No</v>
      </c>
      <c r="AH2695" t="str" s="23">
        <v>Yes</v>
      </c>
      <c r="AI2695" s="18">
        <v>0</v>
      </c>
    </row>
    <row r="2696" ht="32" customHeight="1">
      <c r="A2696" t="str" s="7">
        <v>Red Tail Growers</v>
      </c>
      <c r="B2696" t="str" s="7">
        <v>Arugula</v>
      </c>
      <c r="C2696" t="str" s="7">
        <v>1/2 lb bag</v>
      </c>
      <c r="D2696" t="str" s="7">
        <v>Guest Basket</v>
      </c>
      <c r="E2696" s="12">
        <v>5.95</v>
      </c>
      <c r="F2696" s="13">
        <v>6.43</v>
      </c>
      <c r="G2696" s="13">
        <f>IF(AND(ISNUMBER(E2696),ISNUMBER(F2696)),F2696-E2696,"")</f>
        <v>0.48</v>
      </c>
      <c r="H2696" s="14">
        <f>IF(AND(ISNUMBER(E2696),E2696&gt;0,ISNUMBER(F2696)),F2696/E2696-1,"")</f>
        <v>0.08067226890756296</v>
      </c>
      <c r="I2696" t="str" s="15">
        <v>Unreviewed</v>
      </c>
      <c r="J2696" s="16"/>
      <c r="K2696" t="str" s="15">
        <v/>
      </c>
      <c r="L2696" s="17" t="str">
        <f>IF(AC2696="Local catalog","",IF(AG2696="Yes",IF(ISNUMBER(E2696),E2696,""),IF(I2696="Keep current",IF(ISNUMBER(E2696),E2696,""),IF(AH2696&lt;&gt;"Yes","",IF(I2696="Approve proposed",F2696,IF(AND(I2696="Use my price",AND(ISNUMBER(J2696),J2696&gt;0)),J2696,""))))))</f>
        <v/>
      </c>
      <c r="M2696" t="str" s="7">
        <f>IF(AND(AG2696="Yes",OR(I2696="Approve proposed",I2696="Use my price")),"CHECK: protected price kept current",IF(OR(I2696="Unreviewed",I2696=""),"Pending review",IF(I2696="Hold","On hold",IF(I2696="Keep current",IF(ISNUMBER(E2696),"Kept current","CHECK: no confirmed current price"),IF(AH2696&lt;&gt;"Yes","CHECK: source needs review",IF(AND(I2696="Use my price",NOT(AND(ISNUMBER(J2696),J2696&gt;0))),"CHECK: enter a price above zero",IF(NOT(OR(I2696="Approve proposed",I2696="Use my price")),"CHECK: choose a listed decision",IF(OR(NOT(ISNUMBER(L2696)),L2696&lt;=0,NOT(ISNUMBER(Y2696)),Y2696&lt;=0,X2696&gt;=1),"CHECK: price or base unavailable",IF(L2696/(Y2696*(1-X2696))-1&lt;0,"CHECK: price below local base","Ready")))))))))</f>
        <v>Pending review</v>
      </c>
      <c r="N2696" s="18">
        <v>5.95</v>
      </c>
      <c r="O2696" s="19">
        <v>0.4</v>
      </c>
      <c r="P2696" s="14">
        <v>0.5129</v>
      </c>
      <c r="Q2696" s="20" t="str">
        <f>IF(AND(ISNUMBER(L2696),ISNUMBER(Y2696),Y2696&gt;0,X2696&lt;1),ROUND(L2696/(Y2696*(1-X2696))-1,4),"")</f>
        <v/>
      </c>
      <c r="R2696" s="12">
        <v>24.5</v>
      </c>
      <c r="S2696" s="13">
        <f>IF(AND(ISNUMBER(E2696),E2696&gt;0,ISNUMBER(F2696)),R2696*(F2696/E2696-1)*(1-'Start Here'!$B$16),0)</f>
        <v>1.9171764705882337</v>
      </c>
      <c r="T2696" s="17">
        <f>IF(AND(M2696="Ready",OR(I2696="Approve proposed",AND(I2696="Use my price",AND(ISNUMBER(J2696),J2696&gt;0))),ISNUMBER(L2696),E2696&gt;0),R2696*(L2696/E2696-1)*(1-'Start Here'!$B$16),0)</f>
        <v>0</v>
      </c>
      <c r="U2696" t="str" s="6">
        <v/>
      </c>
      <c r="V2696" t="str" s="21">
        <v>Yes</v>
      </c>
      <c r="W2696" t="str" s="21">
        <v>No</v>
      </c>
      <c r="X2696" s="22">
        <v>0</v>
      </c>
      <c r="Y2696" s="18">
        <v>4.25</v>
      </c>
      <c r="AB2696" t="str" s="6">
        <v>2026-10-01 10:41:27 UTC</v>
      </c>
      <c r="AC2696" t="str" s="6">
        <v>Local Line cache</v>
      </c>
      <c r="AD2696" s="23">
        <v>973114</v>
      </c>
      <c r="AE2696" s="23">
        <v>737954</v>
      </c>
      <c r="AF2696" t="str" s="23">
        <v>973114:737954:guest</v>
      </c>
      <c r="AG2696" t="str" s="23">
        <v>No</v>
      </c>
      <c r="AH2696" t="str" s="23">
        <v>Yes</v>
      </c>
      <c r="AI2696" s="18">
        <v>17</v>
      </c>
    </row>
    <row r="2697" ht="32" customHeight="1">
      <c r="A2697" t="str" s="7">
        <v>Red Tail Growers</v>
      </c>
      <c r="B2697" t="str" s="7">
        <v>Arugula</v>
      </c>
      <c r="C2697" t="str" s="7">
        <v>1/2 lb bag</v>
      </c>
      <c r="D2697" t="str" s="7">
        <v>SNAP</v>
      </c>
      <c r="E2697" s="12">
        <v>5.95</v>
      </c>
      <c r="F2697" s="13">
        <v>5.95</v>
      </c>
      <c r="G2697" s="13">
        <f>IF(AND(ISNUMBER(E2697),ISNUMBER(F2697)),F2697-E2697,"")</f>
        <v>0</v>
      </c>
      <c r="H2697" s="14">
        <f>IF(AND(ISNUMBER(E2697),E2697&gt;0,ISNUMBER(F2697)),F2697/E2697-1,"")</f>
        <v>0</v>
      </c>
      <c r="I2697" t="str" s="15">
        <v>Keep current</v>
      </c>
      <c r="J2697" s="16"/>
      <c r="K2697" t="str" s="15">
        <v/>
      </c>
      <c r="L2697" s="17">
        <f>IF(AC2697="Local catalog","",IF(AG2697="Yes",IF(ISNUMBER(E2697),E2697,""),IF(I2697="Keep current",IF(ISNUMBER(E2697),E2697,""),IF(AH2697&lt;&gt;"Yes","",IF(I2697="Approve proposed",F2697,IF(AND(I2697="Use my price",AND(ISNUMBER(J2697),J2697&gt;0)),J2697,""))))))</f>
        <v>5.95</v>
      </c>
      <c r="M2697" t="str" s="7">
        <f>IF(AND(AG2697="Yes",OR(I2697="Approve proposed",I2697="Use my price")),"CHECK: protected price kept current",IF(OR(I2697="Unreviewed",I2697=""),"Pending review",IF(I2697="Hold","On hold",IF(I2697="Keep current",IF(ISNUMBER(E2697),"Kept current","CHECK: no confirmed current price"),IF(AH2697&lt;&gt;"Yes","CHECK: source needs review",IF(AND(I2697="Use my price",NOT(AND(ISNUMBER(J2697),J2697&gt;0))),"CHECK: enter a price above zero",IF(NOT(OR(I2697="Approve proposed",I2697="Use my price")),"CHECK: choose a listed decision",IF(OR(NOT(ISNUMBER(L2697)),L2697&lt;=0,NOT(ISNUMBER(Y2697)),Y2697&lt;=0,X2697&gt;=1),"CHECK: price or base unavailable",IF(L2697/(Y2697*(1-X2697))-1&lt;0,"CHECK: price below local base","Ready")))))))))</f>
        <v>Kept current</v>
      </c>
      <c r="N2697" s="18">
        <v>5.95</v>
      </c>
      <c r="O2697" s="19">
        <v>0.4</v>
      </c>
      <c r="P2697" s="14">
        <v>0.4</v>
      </c>
      <c r="Q2697" s="20">
        <f>IF(AND(ISNUMBER(L2697),ISNUMBER(Y2697),Y2697&gt;0,X2697&lt;1),ROUND(L2697/(Y2697*(1-X2697))-1,4),"")</f>
        <v>0.4</v>
      </c>
      <c r="R2697" s="12">
        <v>0</v>
      </c>
      <c r="S2697" s="13">
        <f>IF(AND(ISNUMBER(E2697),E2697&gt;0,ISNUMBER(F2697)),R2697*(F2697/E2697-1)*(1-'Start Here'!$B$16),0)</f>
        <v>0</v>
      </c>
      <c r="T2697" s="17">
        <f>IF(AND(M2697="Ready",OR(I2697="Approve proposed",AND(I2697="Use my price",AND(ISNUMBER(J2697),J2697&gt;0))),ISNUMBER(L2697),E2697&gt;0),R2697*(L2697/E2697-1)*(1-'Start Here'!$B$16),0)</f>
        <v>0</v>
      </c>
      <c r="U2697" t="str" s="6">
        <v>SNAP: preserve existing selling price</v>
      </c>
      <c r="V2697" t="str" s="21">
        <v>Yes</v>
      </c>
      <c r="W2697" t="str" s="21">
        <v>No</v>
      </c>
      <c r="X2697" s="22">
        <v>0</v>
      </c>
      <c r="Y2697" s="18">
        <v>4.25</v>
      </c>
      <c r="AB2697" t="str" s="6">
        <v>2026-10-01 10:41:27 UTC</v>
      </c>
      <c r="AC2697" t="str" s="6">
        <v>Local Line cache</v>
      </c>
      <c r="AD2697" s="23">
        <v>973114</v>
      </c>
      <c r="AE2697" s="23">
        <v>737954</v>
      </c>
      <c r="AF2697" t="str" s="23">
        <v>973114:737954:snap</v>
      </c>
      <c r="AG2697" t="str" s="23">
        <v>Yes</v>
      </c>
      <c r="AH2697" t="str" s="23">
        <v>Yes</v>
      </c>
      <c r="AI2697" s="18">
        <v>0</v>
      </c>
    </row>
    <row r="2698" ht="32" customHeight="1">
      <c r="A2698" t="str" s="7">
        <v>Red Tail Growers</v>
      </c>
      <c r="B2698" t="str" s="7">
        <v>Baby Bok Choi</v>
      </c>
      <c r="C2698" t="str" s="7">
        <v>Bunch</v>
      </c>
      <c r="D2698" t="str" s="7">
        <v>Herd Share Members</v>
      </c>
      <c r="E2698" s="12">
        <v>2.8</v>
      </c>
      <c r="F2698" s="13">
        <v>3.02</v>
      </c>
      <c r="G2698" s="13">
        <f>IF(AND(ISNUMBER(E2698),ISNUMBER(F2698)),F2698-E2698,"")</f>
        <v>0.22</v>
      </c>
      <c r="H2698" s="14">
        <f>IF(AND(ISNUMBER(E2698),E2698&gt;0,ISNUMBER(F2698)),F2698/E2698-1,"")</f>
        <v>0.07857142857142874</v>
      </c>
      <c r="I2698" t="str" s="15">
        <v>Unreviewed</v>
      </c>
      <c r="J2698" s="16"/>
      <c r="K2698" t="str" s="15">
        <v/>
      </c>
      <c r="L2698" s="17" t="str">
        <f>IF(AC2698="Local catalog","",IF(AG2698="Yes",IF(ISNUMBER(E2698),E2698,""),IF(I2698="Keep current",IF(ISNUMBER(E2698),E2698,""),IF(AH2698&lt;&gt;"Yes","",IF(I2698="Approve proposed",F2698,IF(AND(I2698="Use my price",AND(ISNUMBER(J2698),J2698&gt;0)),J2698,""))))))</f>
        <v/>
      </c>
      <c r="M2698" t="str" s="7">
        <f>IF(AND(AG2698="Yes",OR(I2698="Approve proposed",I2698="Use my price")),"CHECK: protected price kept current",IF(OR(I2698="Unreviewed",I2698=""),"Pending review",IF(I2698="Hold","On hold",IF(I2698="Keep current",IF(ISNUMBER(E2698),"Kept current","CHECK: no confirmed current price"),IF(AH2698&lt;&gt;"Yes","CHECK: source needs review",IF(AND(I2698="Use my price",NOT(AND(ISNUMBER(J2698),J2698&gt;0))),"CHECK: enter a price above zero",IF(NOT(OR(I2698="Approve proposed",I2698="Use my price")),"CHECK: choose a listed decision",IF(OR(NOT(ISNUMBER(L2698)),L2698&lt;=0,NOT(ISNUMBER(Y2698)),Y2698&lt;=0,X2698&gt;=1),"CHECK: price or base unavailable",IF(L2698/(Y2698*(1-X2698))-1&lt;0,"CHECK: price below local base","Ready")))))))))</f>
        <v>Pending review</v>
      </c>
      <c r="N2698" s="18">
        <v>2.8</v>
      </c>
      <c r="O2698" s="19">
        <v>0.4</v>
      </c>
      <c r="P2698" s="14">
        <v>0.51</v>
      </c>
      <c r="Q2698" s="20" t="str">
        <f>IF(AND(ISNUMBER(L2698),ISNUMBER(Y2698),Y2698&gt;0,X2698&lt;1),ROUND(L2698/(Y2698*(1-X2698))-1,4),"")</f>
        <v/>
      </c>
      <c r="R2698" s="12">
        <v>554.4</v>
      </c>
      <c r="S2698" s="13">
        <f>IF(AND(ISNUMBER(E2698),E2698&gt;0,ISNUMBER(F2698)),R2698*(F2698/E2698-1)*(1-'Start Here'!$B$16),0)</f>
        <v>42.253200000000085</v>
      </c>
      <c r="T2698" s="17">
        <f>IF(AND(M2698="Ready",OR(I2698="Approve proposed",AND(I2698="Use my price",AND(ISNUMBER(J2698),J2698&gt;0))),ISNUMBER(L2698),E2698&gt;0),R2698*(L2698/E2698-1)*(1-'Start Here'!$B$16),0)</f>
        <v>0</v>
      </c>
      <c r="U2698" t="str" s="6">
        <v>Currently hidden; do not activate automatically</v>
      </c>
      <c r="V2698" t="str" s="21">
        <v>No</v>
      </c>
      <c r="W2698" t="str" s="21">
        <v>No</v>
      </c>
      <c r="X2698" s="22">
        <v>0</v>
      </c>
      <c r="Y2698" s="18">
        <v>2</v>
      </c>
      <c r="AB2698" t="str" s="6">
        <v>2026-10-01 10:41:27 UTC</v>
      </c>
      <c r="AC2698" t="str" s="6">
        <v>Local Line cache</v>
      </c>
      <c r="AD2698" s="23">
        <v>879550</v>
      </c>
      <c r="AE2698" s="23">
        <v>615271</v>
      </c>
      <c r="AF2698" t="str" s="23">
        <v>879550:615271:herdShare</v>
      </c>
      <c r="AG2698" t="str" s="23">
        <v>No</v>
      </c>
      <c r="AH2698" t="str" s="23">
        <v>Yes</v>
      </c>
      <c r="AI2698" s="18">
        <v>396</v>
      </c>
    </row>
    <row r="2699" ht="32" customHeight="1">
      <c r="A2699" t="str" s="7">
        <v>Red Tail Growers</v>
      </c>
      <c r="B2699" t="str" s="7">
        <v>Baby Bok Choi</v>
      </c>
      <c r="C2699" t="str" s="7">
        <v>Bunch</v>
      </c>
      <c r="D2699" t="str" s="7">
        <v>CSA Members</v>
      </c>
      <c r="E2699" s="12">
        <v>2.8</v>
      </c>
      <c r="F2699" s="13">
        <v>3.02</v>
      </c>
      <c r="G2699" s="13">
        <f>IF(AND(ISNUMBER(E2699),ISNUMBER(F2699)),F2699-E2699,"")</f>
        <v>0.22</v>
      </c>
      <c r="H2699" s="14">
        <f>IF(AND(ISNUMBER(E2699),E2699&gt;0,ISNUMBER(F2699)),F2699/E2699-1,"")</f>
        <v>0.07857142857142874</v>
      </c>
      <c r="I2699" t="str" s="15">
        <v>Unreviewed</v>
      </c>
      <c r="J2699" s="16"/>
      <c r="K2699" t="str" s="15">
        <v/>
      </c>
      <c r="L2699" s="17" t="str">
        <f>IF(AC2699="Local catalog","",IF(AG2699="Yes",IF(ISNUMBER(E2699),E2699,""),IF(I2699="Keep current",IF(ISNUMBER(E2699),E2699,""),IF(AH2699&lt;&gt;"Yes","",IF(I2699="Approve proposed",F2699,IF(AND(I2699="Use my price",AND(ISNUMBER(J2699),J2699&gt;0)),J2699,""))))))</f>
        <v/>
      </c>
      <c r="M2699" t="str" s="7">
        <f>IF(AND(AG2699="Yes",OR(I2699="Approve proposed",I2699="Use my price")),"CHECK: protected price kept current",IF(OR(I2699="Unreviewed",I2699=""),"Pending review",IF(I2699="Hold","On hold",IF(I2699="Keep current",IF(ISNUMBER(E2699),"Kept current","CHECK: no confirmed current price"),IF(AH2699&lt;&gt;"Yes","CHECK: source needs review",IF(AND(I2699="Use my price",NOT(AND(ISNUMBER(J2699),J2699&gt;0))),"CHECK: enter a price above zero",IF(NOT(OR(I2699="Approve proposed",I2699="Use my price")),"CHECK: choose a listed decision",IF(OR(NOT(ISNUMBER(L2699)),L2699&lt;=0,NOT(ISNUMBER(Y2699)),Y2699&lt;=0,X2699&gt;=1),"CHECK: price or base unavailable",IF(L2699/(Y2699*(1-X2699))-1&lt;0,"CHECK: price below local base","Ready")))))))))</f>
        <v>Pending review</v>
      </c>
      <c r="N2699" s="18">
        <v>2.8</v>
      </c>
      <c r="O2699" s="19">
        <v>0.4</v>
      </c>
      <c r="P2699" s="14">
        <v>0.51</v>
      </c>
      <c r="Q2699" s="20" t="str">
        <f>IF(AND(ISNUMBER(L2699),ISNUMBER(Y2699),Y2699&gt;0,X2699&lt;1),ROUND(L2699/(Y2699*(1-X2699))-1,4),"")</f>
        <v/>
      </c>
      <c r="R2699" s="12">
        <v>0</v>
      </c>
      <c r="S2699" s="13">
        <f>IF(AND(ISNUMBER(E2699),E2699&gt;0,ISNUMBER(F2699)),R2699*(F2699/E2699-1)*(1-'Start Here'!$B$16),0)</f>
        <v>0</v>
      </c>
      <c r="T2699" s="17">
        <f>IF(AND(M2699="Ready",OR(I2699="Approve proposed",AND(I2699="Use my price",AND(ISNUMBER(J2699),J2699&gt;0))),ISNUMBER(L2699),E2699&gt;0),R2699*(L2699/E2699-1)*(1-'Start Here'!$B$16),0)</f>
        <v>0</v>
      </c>
      <c r="U2699" t="str" s="6">
        <v>Currently hidden; do not activate automatically</v>
      </c>
      <c r="V2699" t="str" s="21">
        <v>No</v>
      </c>
      <c r="W2699" t="str" s="21">
        <v>No</v>
      </c>
      <c r="X2699" s="22">
        <v>0</v>
      </c>
      <c r="Y2699" s="18">
        <v>2</v>
      </c>
      <c r="AB2699" t="str" s="6">
        <v>2026-10-01 10:41:27 UTC</v>
      </c>
      <c r="AC2699" t="str" s="6">
        <v>Local Line cache</v>
      </c>
      <c r="AD2699" s="23">
        <v>879550</v>
      </c>
      <c r="AE2699" s="23">
        <v>615271</v>
      </c>
      <c r="AF2699" t="str" s="23">
        <v>879550:615271:member</v>
      </c>
      <c r="AG2699" t="str" s="23">
        <v>No</v>
      </c>
      <c r="AH2699" t="str" s="23">
        <v>Yes</v>
      </c>
      <c r="AI2699" s="18">
        <v>0</v>
      </c>
    </row>
    <row r="2700" ht="32" customHeight="1">
      <c r="A2700" t="str" s="7">
        <v>Red Tail Growers</v>
      </c>
      <c r="B2700" t="str" s="7">
        <v>Baby Bok Choi</v>
      </c>
      <c r="C2700" t="str" s="7">
        <v>Bunch</v>
      </c>
      <c r="D2700" t="str" s="7">
        <v>Guest Basket</v>
      </c>
      <c r="E2700" s="12">
        <v>2.8</v>
      </c>
      <c r="F2700" s="13">
        <v>3.02</v>
      </c>
      <c r="G2700" s="13">
        <f>IF(AND(ISNUMBER(E2700),ISNUMBER(F2700)),F2700-E2700,"")</f>
        <v>0.22</v>
      </c>
      <c r="H2700" s="14">
        <f>IF(AND(ISNUMBER(E2700),E2700&gt;0,ISNUMBER(F2700)),F2700/E2700-1,"")</f>
        <v>0.07857142857142874</v>
      </c>
      <c r="I2700" t="str" s="15">
        <v>Unreviewed</v>
      </c>
      <c r="J2700" s="16"/>
      <c r="K2700" t="str" s="15">
        <v/>
      </c>
      <c r="L2700" s="17" t="str">
        <f>IF(AC2700="Local catalog","",IF(AG2700="Yes",IF(ISNUMBER(E2700),E2700,""),IF(I2700="Keep current",IF(ISNUMBER(E2700),E2700,""),IF(AH2700&lt;&gt;"Yes","",IF(I2700="Approve proposed",F2700,IF(AND(I2700="Use my price",AND(ISNUMBER(J2700),J2700&gt;0)),J2700,""))))))</f>
        <v/>
      </c>
      <c r="M2700" t="str" s="7">
        <f>IF(AND(AG2700="Yes",OR(I2700="Approve proposed",I2700="Use my price")),"CHECK: protected price kept current",IF(OR(I2700="Unreviewed",I2700=""),"Pending review",IF(I2700="Hold","On hold",IF(I2700="Keep current",IF(ISNUMBER(E2700),"Kept current","CHECK: no confirmed current price"),IF(AH2700&lt;&gt;"Yes","CHECK: source needs review",IF(AND(I2700="Use my price",NOT(AND(ISNUMBER(J2700),J2700&gt;0))),"CHECK: enter a price above zero",IF(NOT(OR(I2700="Approve proposed",I2700="Use my price")),"CHECK: choose a listed decision",IF(OR(NOT(ISNUMBER(L2700)),L2700&lt;=0,NOT(ISNUMBER(Y2700)),Y2700&lt;=0,X2700&gt;=1),"CHECK: price or base unavailable",IF(L2700/(Y2700*(1-X2700))-1&lt;0,"CHECK: price below local base","Ready")))))))))</f>
        <v>Pending review</v>
      </c>
      <c r="N2700" s="18">
        <v>2.8</v>
      </c>
      <c r="O2700" s="19">
        <v>0.4</v>
      </c>
      <c r="P2700" s="14">
        <v>0.51</v>
      </c>
      <c r="Q2700" s="20" t="str">
        <f>IF(AND(ISNUMBER(L2700),ISNUMBER(Y2700),Y2700&gt;0,X2700&lt;1),ROUND(L2700/(Y2700*(1-X2700))-1,4),"")</f>
        <v/>
      </c>
      <c r="R2700" s="12">
        <v>28</v>
      </c>
      <c r="S2700" s="13">
        <f>IF(AND(ISNUMBER(E2700),E2700&gt;0,ISNUMBER(F2700)),R2700*(F2700/E2700-1)*(1-'Start Here'!$B$16),0)</f>
        <v>2.1340000000000043</v>
      </c>
      <c r="T2700" s="17">
        <f>IF(AND(M2700="Ready",OR(I2700="Approve proposed",AND(I2700="Use my price",AND(ISNUMBER(J2700),J2700&gt;0))),ISNUMBER(L2700),E2700&gt;0),R2700*(L2700/E2700-1)*(1-'Start Here'!$B$16),0)</f>
        <v>0</v>
      </c>
      <c r="U2700" t="str" s="6">
        <v>Currently hidden; do not activate automatically</v>
      </c>
      <c r="V2700" t="str" s="21">
        <v>No</v>
      </c>
      <c r="W2700" t="str" s="21">
        <v>No</v>
      </c>
      <c r="X2700" s="22">
        <v>0</v>
      </c>
      <c r="Y2700" s="18">
        <v>2</v>
      </c>
      <c r="AB2700" t="str" s="6">
        <v>2026-10-01 10:41:27 UTC</v>
      </c>
      <c r="AC2700" t="str" s="6">
        <v>Local Line cache</v>
      </c>
      <c r="AD2700" s="23">
        <v>879550</v>
      </c>
      <c r="AE2700" s="23">
        <v>615271</v>
      </c>
      <c r="AF2700" t="str" s="23">
        <v>879550:615271:guest</v>
      </c>
      <c r="AG2700" t="str" s="23">
        <v>No</v>
      </c>
      <c r="AH2700" t="str" s="23">
        <v>Yes</v>
      </c>
      <c r="AI2700" s="18">
        <v>20</v>
      </c>
    </row>
    <row r="2701" ht="32" customHeight="1">
      <c r="A2701" t="str" s="7">
        <v>Red Tail Growers</v>
      </c>
      <c r="B2701" t="str" s="7">
        <v>Baby Bok Choi</v>
      </c>
      <c r="C2701" t="str" s="7">
        <v>Bunch</v>
      </c>
      <c r="D2701" t="str" s="7">
        <v>SNAP</v>
      </c>
      <c r="E2701" s="12">
        <v>2.8</v>
      </c>
      <c r="F2701" s="13">
        <v>2.8</v>
      </c>
      <c r="G2701" s="13">
        <f>IF(AND(ISNUMBER(E2701),ISNUMBER(F2701)),F2701-E2701,"")</f>
        <v>0</v>
      </c>
      <c r="H2701" s="14">
        <f>IF(AND(ISNUMBER(E2701),E2701&gt;0,ISNUMBER(F2701)),F2701/E2701-1,"")</f>
        <v>0</v>
      </c>
      <c r="I2701" t="str" s="15">
        <v>Keep current</v>
      </c>
      <c r="J2701" s="16"/>
      <c r="K2701" t="str" s="15">
        <v/>
      </c>
      <c r="L2701" s="17">
        <f>IF(AC2701="Local catalog","",IF(AG2701="Yes",IF(ISNUMBER(E2701),E2701,""),IF(I2701="Keep current",IF(ISNUMBER(E2701),E2701,""),IF(AH2701&lt;&gt;"Yes","",IF(I2701="Approve proposed",F2701,IF(AND(I2701="Use my price",AND(ISNUMBER(J2701),J2701&gt;0)),J2701,""))))))</f>
        <v>2.8</v>
      </c>
      <c r="M2701" t="str" s="7">
        <f>IF(AND(AG2701="Yes",OR(I2701="Approve proposed",I2701="Use my price")),"CHECK: protected price kept current",IF(OR(I2701="Unreviewed",I2701=""),"Pending review",IF(I2701="Hold","On hold",IF(I2701="Keep current",IF(ISNUMBER(E2701),"Kept current","CHECK: no confirmed current price"),IF(AH2701&lt;&gt;"Yes","CHECK: source needs review",IF(AND(I2701="Use my price",NOT(AND(ISNUMBER(J2701),J2701&gt;0))),"CHECK: enter a price above zero",IF(NOT(OR(I2701="Approve proposed",I2701="Use my price")),"CHECK: choose a listed decision",IF(OR(NOT(ISNUMBER(L2701)),L2701&lt;=0,NOT(ISNUMBER(Y2701)),Y2701&lt;=0,X2701&gt;=1),"CHECK: price or base unavailable",IF(L2701/(Y2701*(1-X2701))-1&lt;0,"CHECK: price below local base","Ready")))))))))</f>
        <v>Kept current</v>
      </c>
      <c r="N2701" s="18">
        <v>2.8</v>
      </c>
      <c r="O2701" s="19">
        <v>0.4</v>
      </c>
      <c r="P2701" s="14">
        <v>0.4</v>
      </c>
      <c r="Q2701" s="20">
        <f>IF(AND(ISNUMBER(L2701),ISNUMBER(Y2701),Y2701&gt;0,X2701&lt;1),ROUND(L2701/(Y2701*(1-X2701))-1,4),"")</f>
        <v>0.4</v>
      </c>
      <c r="R2701" s="12">
        <v>0</v>
      </c>
      <c r="S2701" s="13">
        <f>IF(AND(ISNUMBER(E2701),E2701&gt;0,ISNUMBER(F2701)),R2701*(F2701/E2701-1)*(1-'Start Here'!$B$16),0)</f>
        <v>0</v>
      </c>
      <c r="T2701" s="17">
        <f>IF(AND(M2701="Ready",OR(I2701="Approve proposed",AND(I2701="Use my price",AND(ISNUMBER(J2701),J2701&gt;0))),ISNUMBER(L2701),E2701&gt;0),R2701*(L2701/E2701-1)*(1-'Start Here'!$B$16),0)</f>
        <v>0</v>
      </c>
      <c r="U2701" t="str" s="6">
        <v>SNAP: preserve existing selling price; Currently hidden; do not activate automatically</v>
      </c>
      <c r="V2701" t="str" s="21">
        <v>No</v>
      </c>
      <c r="W2701" t="str" s="21">
        <v>No</v>
      </c>
      <c r="X2701" s="22">
        <v>0</v>
      </c>
      <c r="Y2701" s="18">
        <v>2</v>
      </c>
      <c r="AB2701" t="str" s="6">
        <v>2026-10-01 10:41:27 UTC</v>
      </c>
      <c r="AC2701" t="str" s="6">
        <v>Local Line cache</v>
      </c>
      <c r="AD2701" s="23">
        <v>879550</v>
      </c>
      <c r="AE2701" s="23">
        <v>615271</v>
      </c>
      <c r="AF2701" t="str" s="23">
        <v>879550:615271:snap</v>
      </c>
      <c r="AG2701" t="str" s="23">
        <v>Yes</v>
      </c>
      <c r="AH2701" t="str" s="23">
        <v>Yes</v>
      </c>
      <c r="AI2701" s="18">
        <v>0</v>
      </c>
    </row>
    <row r="2702" ht="32" customHeight="1">
      <c r="A2702" t="str" s="7">
        <v>Red Tail Growers</v>
      </c>
      <c r="B2702" t="str" s="7">
        <v>Baby Mustard Salad Mix</v>
      </c>
      <c r="C2702" t="str" s="7">
        <v>1/2 lb</v>
      </c>
      <c r="D2702" t="str" s="7">
        <v>Herd Share Members</v>
      </c>
      <c r="E2702" s="12">
        <v>5.6</v>
      </c>
      <c r="F2702" s="13">
        <v>6.05</v>
      </c>
      <c r="G2702" s="13">
        <f>IF(AND(ISNUMBER(E2702),ISNUMBER(F2702)),F2702-E2702,"")</f>
        <v>0.45</v>
      </c>
      <c r="H2702" s="14">
        <f>IF(AND(ISNUMBER(E2702),E2702&gt;0,ISNUMBER(F2702)),F2702/E2702-1,"")</f>
        <v>0.0803571428571428</v>
      </c>
      <c r="I2702" t="str" s="15">
        <v>Unreviewed</v>
      </c>
      <c r="J2702" s="16"/>
      <c r="K2702" t="str" s="15">
        <v/>
      </c>
      <c r="L2702" s="17" t="str">
        <f>IF(AC2702="Local catalog","",IF(AG2702="Yes",IF(ISNUMBER(E2702),E2702,""),IF(I2702="Keep current",IF(ISNUMBER(E2702),E2702,""),IF(AH2702&lt;&gt;"Yes","",IF(I2702="Approve proposed",F2702,IF(AND(I2702="Use my price",AND(ISNUMBER(J2702),J2702&gt;0)),J2702,""))))))</f>
        <v/>
      </c>
      <c r="M2702" t="str" s="7">
        <f>IF(AND(AG2702="Yes",OR(I2702="Approve proposed",I2702="Use my price")),"CHECK: protected price kept current",IF(OR(I2702="Unreviewed",I2702=""),"Pending review",IF(I2702="Hold","On hold",IF(I2702="Keep current",IF(ISNUMBER(E2702),"Kept current","CHECK: no confirmed current price"),IF(AH2702&lt;&gt;"Yes","CHECK: source needs review",IF(AND(I2702="Use my price",NOT(AND(ISNUMBER(J2702),J2702&gt;0))),"CHECK: enter a price above zero",IF(NOT(OR(I2702="Approve proposed",I2702="Use my price")),"CHECK: choose a listed decision",IF(OR(NOT(ISNUMBER(L2702)),L2702&lt;=0,NOT(ISNUMBER(Y2702)),Y2702&lt;=0,X2702&gt;=1),"CHECK: price or base unavailable",IF(L2702/(Y2702*(1-X2702))-1&lt;0,"CHECK: price below local base","Ready")))))))))</f>
        <v>Pending review</v>
      </c>
      <c r="N2702" s="18">
        <v>5.6</v>
      </c>
      <c r="O2702" s="19">
        <v>0.4</v>
      </c>
      <c r="P2702" s="14">
        <v>0.5125</v>
      </c>
      <c r="Q2702" s="20" t="str">
        <f>IF(AND(ISNUMBER(L2702),ISNUMBER(Y2702),Y2702&gt;0,X2702&lt;1),ROUND(L2702/(Y2702*(1-X2702))-1,4),"")</f>
        <v/>
      </c>
      <c r="R2702" s="12">
        <v>0</v>
      </c>
      <c r="S2702" s="13">
        <f>IF(AND(ISNUMBER(E2702),E2702&gt;0,ISNUMBER(F2702)),R2702*(F2702/E2702-1)*(1-'Start Here'!$B$16),0)</f>
        <v>0</v>
      </c>
      <c r="T2702" s="17">
        <f>IF(AND(M2702="Ready",OR(I2702="Approve proposed",AND(I2702="Use my price",AND(ISNUMBER(J2702),J2702&gt;0))),ISNUMBER(L2702),E2702&gt;0),R2702*(L2702/E2702-1)*(1-'Start Here'!$B$16),0)</f>
        <v>0</v>
      </c>
      <c r="U2702" t="str" s="6">
        <v>Currently hidden; do not activate automatically</v>
      </c>
      <c r="V2702" t="str" s="21">
        <v>No</v>
      </c>
      <c r="W2702" t="str" s="21">
        <v>No</v>
      </c>
      <c r="X2702" s="22">
        <v>0</v>
      </c>
      <c r="Y2702" s="18">
        <v>4</v>
      </c>
      <c r="AB2702" t="str" s="6">
        <v>2026-10-01 10:41:27 UTC</v>
      </c>
      <c r="AC2702" t="str" s="6">
        <v>Local Line cache</v>
      </c>
      <c r="AD2702" s="23">
        <v>879549</v>
      </c>
      <c r="AE2702" s="23">
        <v>615270</v>
      </c>
      <c r="AF2702" t="str" s="23">
        <v>879549:615270:herdShare</v>
      </c>
      <c r="AG2702" t="str" s="23">
        <v>No</v>
      </c>
      <c r="AH2702" t="str" s="23">
        <v>Yes</v>
      </c>
      <c r="AI2702" s="18">
        <v>0</v>
      </c>
    </row>
    <row r="2703" ht="32" customHeight="1">
      <c r="A2703" t="str" s="7">
        <v>Red Tail Growers</v>
      </c>
      <c r="B2703" t="str" s="7">
        <v>Baby Mustard Salad Mix</v>
      </c>
      <c r="C2703" t="str" s="7">
        <v>1/2 lb</v>
      </c>
      <c r="D2703" t="str" s="7">
        <v>CSA Members</v>
      </c>
      <c r="E2703" s="12">
        <v>5.6</v>
      </c>
      <c r="F2703" s="13">
        <v>6.05</v>
      </c>
      <c r="G2703" s="13">
        <f>IF(AND(ISNUMBER(E2703),ISNUMBER(F2703)),F2703-E2703,"")</f>
        <v>0.45</v>
      </c>
      <c r="H2703" s="14">
        <f>IF(AND(ISNUMBER(E2703),E2703&gt;0,ISNUMBER(F2703)),F2703/E2703-1,"")</f>
        <v>0.0803571428571428</v>
      </c>
      <c r="I2703" t="str" s="15">
        <v>Unreviewed</v>
      </c>
      <c r="J2703" s="16"/>
      <c r="K2703" t="str" s="15">
        <v/>
      </c>
      <c r="L2703" s="17" t="str">
        <f>IF(AC2703="Local catalog","",IF(AG2703="Yes",IF(ISNUMBER(E2703),E2703,""),IF(I2703="Keep current",IF(ISNUMBER(E2703),E2703,""),IF(AH2703&lt;&gt;"Yes","",IF(I2703="Approve proposed",F2703,IF(AND(I2703="Use my price",AND(ISNUMBER(J2703),J2703&gt;0)),J2703,""))))))</f>
        <v/>
      </c>
      <c r="M2703" t="str" s="7">
        <f>IF(AND(AG2703="Yes",OR(I2703="Approve proposed",I2703="Use my price")),"CHECK: protected price kept current",IF(OR(I2703="Unreviewed",I2703=""),"Pending review",IF(I2703="Hold","On hold",IF(I2703="Keep current",IF(ISNUMBER(E2703),"Kept current","CHECK: no confirmed current price"),IF(AH2703&lt;&gt;"Yes","CHECK: source needs review",IF(AND(I2703="Use my price",NOT(AND(ISNUMBER(J2703),J2703&gt;0))),"CHECK: enter a price above zero",IF(NOT(OR(I2703="Approve proposed",I2703="Use my price")),"CHECK: choose a listed decision",IF(OR(NOT(ISNUMBER(L2703)),L2703&lt;=0,NOT(ISNUMBER(Y2703)),Y2703&lt;=0,X2703&gt;=1),"CHECK: price or base unavailable",IF(L2703/(Y2703*(1-X2703))-1&lt;0,"CHECK: price below local base","Ready")))))))))</f>
        <v>Pending review</v>
      </c>
      <c r="N2703" s="18">
        <v>5.6</v>
      </c>
      <c r="O2703" s="19">
        <v>0.4</v>
      </c>
      <c r="P2703" s="14">
        <v>0.5125</v>
      </c>
      <c r="Q2703" s="20" t="str">
        <f>IF(AND(ISNUMBER(L2703),ISNUMBER(Y2703),Y2703&gt;0,X2703&lt;1),ROUND(L2703/(Y2703*(1-X2703))-1,4),"")</f>
        <v/>
      </c>
      <c r="R2703" s="12">
        <v>0</v>
      </c>
      <c r="S2703" s="13">
        <f>IF(AND(ISNUMBER(E2703),E2703&gt;0,ISNUMBER(F2703)),R2703*(F2703/E2703-1)*(1-'Start Here'!$B$16),0)</f>
        <v>0</v>
      </c>
      <c r="T2703" s="17">
        <f>IF(AND(M2703="Ready",OR(I2703="Approve proposed",AND(I2703="Use my price",AND(ISNUMBER(J2703),J2703&gt;0))),ISNUMBER(L2703),E2703&gt;0),R2703*(L2703/E2703-1)*(1-'Start Here'!$B$16),0)</f>
        <v>0</v>
      </c>
      <c r="U2703" t="str" s="6">
        <v>Currently hidden; do not activate automatically</v>
      </c>
      <c r="V2703" t="str" s="21">
        <v>No</v>
      </c>
      <c r="W2703" t="str" s="21">
        <v>No</v>
      </c>
      <c r="X2703" s="22">
        <v>0</v>
      </c>
      <c r="Y2703" s="18">
        <v>4</v>
      </c>
      <c r="AB2703" t="str" s="6">
        <v>2026-10-01 10:41:27 UTC</v>
      </c>
      <c r="AC2703" t="str" s="6">
        <v>Local Line cache</v>
      </c>
      <c r="AD2703" s="23">
        <v>879549</v>
      </c>
      <c r="AE2703" s="23">
        <v>615270</v>
      </c>
      <c r="AF2703" t="str" s="23">
        <v>879549:615270:member</v>
      </c>
      <c r="AG2703" t="str" s="23">
        <v>No</v>
      </c>
      <c r="AH2703" t="str" s="23">
        <v>Yes</v>
      </c>
      <c r="AI2703" s="18">
        <v>0</v>
      </c>
    </row>
    <row r="2704" ht="32" customHeight="1">
      <c r="A2704" t="str" s="7">
        <v>Red Tail Growers</v>
      </c>
      <c r="B2704" t="str" s="7">
        <v>Baby Mustard Salad Mix</v>
      </c>
      <c r="C2704" t="str" s="7">
        <v>1/2 lb</v>
      </c>
      <c r="D2704" t="str" s="7">
        <v>Guest Basket</v>
      </c>
      <c r="E2704" s="12">
        <v>5.6</v>
      </c>
      <c r="F2704" s="13">
        <v>6.05</v>
      </c>
      <c r="G2704" s="13">
        <f>IF(AND(ISNUMBER(E2704),ISNUMBER(F2704)),F2704-E2704,"")</f>
        <v>0.45</v>
      </c>
      <c r="H2704" s="14">
        <f>IF(AND(ISNUMBER(E2704),E2704&gt;0,ISNUMBER(F2704)),F2704/E2704-1,"")</f>
        <v>0.0803571428571428</v>
      </c>
      <c r="I2704" t="str" s="15">
        <v>Unreviewed</v>
      </c>
      <c r="J2704" s="16"/>
      <c r="K2704" t="str" s="15">
        <v/>
      </c>
      <c r="L2704" s="17" t="str">
        <f>IF(AC2704="Local catalog","",IF(AG2704="Yes",IF(ISNUMBER(E2704),E2704,""),IF(I2704="Keep current",IF(ISNUMBER(E2704),E2704,""),IF(AH2704&lt;&gt;"Yes","",IF(I2704="Approve proposed",F2704,IF(AND(I2704="Use my price",AND(ISNUMBER(J2704),J2704&gt;0)),J2704,""))))))</f>
        <v/>
      </c>
      <c r="M2704" t="str" s="7">
        <f>IF(AND(AG2704="Yes",OR(I2704="Approve proposed",I2704="Use my price")),"CHECK: protected price kept current",IF(OR(I2704="Unreviewed",I2704=""),"Pending review",IF(I2704="Hold","On hold",IF(I2704="Keep current",IF(ISNUMBER(E2704),"Kept current","CHECK: no confirmed current price"),IF(AH2704&lt;&gt;"Yes","CHECK: source needs review",IF(AND(I2704="Use my price",NOT(AND(ISNUMBER(J2704),J2704&gt;0))),"CHECK: enter a price above zero",IF(NOT(OR(I2704="Approve proposed",I2704="Use my price")),"CHECK: choose a listed decision",IF(OR(NOT(ISNUMBER(L2704)),L2704&lt;=0,NOT(ISNUMBER(Y2704)),Y2704&lt;=0,X2704&gt;=1),"CHECK: price or base unavailable",IF(L2704/(Y2704*(1-X2704))-1&lt;0,"CHECK: price below local base","Ready")))))))))</f>
        <v>Pending review</v>
      </c>
      <c r="N2704" s="18">
        <v>5.6</v>
      </c>
      <c r="O2704" s="19">
        <v>0.4</v>
      </c>
      <c r="P2704" s="14">
        <v>0.5125</v>
      </c>
      <c r="Q2704" s="20" t="str">
        <f>IF(AND(ISNUMBER(L2704),ISNUMBER(Y2704),Y2704&gt;0,X2704&lt;1),ROUND(L2704/(Y2704*(1-X2704))-1,4),"")</f>
        <v/>
      </c>
      <c r="R2704" s="12">
        <v>0</v>
      </c>
      <c r="S2704" s="13">
        <f>IF(AND(ISNUMBER(E2704),E2704&gt;0,ISNUMBER(F2704)),R2704*(F2704/E2704-1)*(1-'Start Here'!$B$16),0)</f>
        <v>0</v>
      </c>
      <c r="T2704" s="17">
        <f>IF(AND(M2704="Ready",OR(I2704="Approve proposed",AND(I2704="Use my price",AND(ISNUMBER(J2704),J2704&gt;0))),ISNUMBER(L2704),E2704&gt;0),R2704*(L2704/E2704-1)*(1-'Start Here'!$B$16),0)</f>
        <v>0</v>
      </c>
      <c r="U2704" t="str" s="6">
        <v>Currently hidden; do not activate automatically</v>
      </c>
      <c r="V2704" t="str" s="21">
        <v>No</v>
      </c>
      <c r="W2704" t="str" s="21">
        <v>No</v>
      </c>
      <c r="X2704" s="22">
        <v>0</v>
      </c>
      <c r="Y2704" s="18">
        <v>4</v>
      </c>
      <c r="AB2704" t="str" s="6">
        <v>2026-10-01 10:41:27 UTC</v>
      </c>
      <c r="AC2704" t="str" s="6">
        <v>Local Line cache</v>
      </c>
      <c r="AD2704" s="23">
        <v>879549</v>
      </c>
      <c r="AE2704" s="23">
        <v>615270</v>
      </c>
      <c r="AF2704" t="str" s="23">
        <v>879549:615270:guest</v>
      </c>
      <c r="AG2704" t="str" s="23">
        <v>No</v>
      </c>
      <c r="AH2704" t="str" s="23">
        <v>Yes</v>
      </c>
      <c r="AI2704" s="18">
        <v>0</v>
      </c>
    </row>
    <row r="2705" ht="32" customHeight="1">
      <c r="A2705" t="str" s="7">
        <v>Red Tail Growers</v>
      </c>
      <c r="B2705" t="str" s="7">
        <v>Baby Mustard Salad Mix</v>
      </c>
      <c r="C2705" t="str" s="7">
        <v>1/2 lb</v>
      </c>
      <c r="D2705" t="str" s="7">
        <v>SNAP</v>
      </c>
      <c r="E2705" s="12">
        <v>5.6</v>
      </c>
      <c r="F2705" s="13">
        <v>5.6</v>
      </c>
      <c r="G2705" s="13">
        <f>IF(AND(ISNUMBER(E2705),ISNUMBER(F2705)),F2705-E2705,"")</f>
        <v>0</v>
      </c>
      <c r="H2705" s="14">
        <f>IF(AND(ISNUMBER(E2705),E2705&gt;0,ISNUMBER(F2705)),F2705/E2705-1,"")</f>
        <v>0</v>
      </c>
      <c r="I2705" t="str" s="15">
        <v>Keep current</v>
      </c>
      <c r="J2705" s="16"/>
      <c r="K2705" t="str" s="15">
        <v/>
      </c>
      <c r="L2705" s="17">
        <f>IF(AC2705="Local catalog","",IF(AG2705="Yes",IF(ISNUMBER(E2705),E2705,""),IF(I2705="Keep current",IF(ISNUMBER(E2705),E2705,""),IF(AH2705&lt;&gt;"Yes","",IF(I2705="Approve proposed",F2705,IF(AND(I2705="Use my price",AND(ISNUMBER(J2705),J2705&gt;0)),J2705,""))))))</f>
        <v>5.6</v>
      </c>
      <c r="M2705" t="str" s="7">
        <f>IF(AND(AG2705="Yes",OR(I2705="Approve proposed",I2705="Use my price")),"CHECK: protected price kept current",IF(OR(I2705="Unreviewed",I2705=""),"Pending review",IF(I2705="Hold","On hold",IF(I2705="Keep current",IF(ISNUMBER(E2705),"Kept current","CHECK: no confirmed current price"),IF(AH2705&lt;&gt;"Yes","CHECK: source needs review",IF(AND(I2705="Use my price",NOT(AND(ISNUMBER(J2705),J2705&gt;0))),"CHECK: enter a price above zero",IF(NOT(OR(I2705="Approve proposed",I2705="Use my price")),"CHECK: choose a listed decision",IF(OR(NOT(ISNUMBER(L2705)),L2705&lt;=0,NOT(ISNUMBER(Y2705)),Y2705&lt;=0,X2705&gt;=1),"CHECK: price or base unavailable",IF(L2705/(Y2705*(1-X2705))-1&lt;0,"CHECK: price below local base","Ready")))))))))</f>
        <v>Kept current</v>
      </c>
      <c r="N2705" s="18">
        <v>5.6</v>
      </c>
      <c r="O2705" s="19">
        <v>0.4</v>
      </c>
      <c r="P2705" s="14">
        <v>0.4</v>
      </c>
      <c r="Q2705" s="20">
        <f>IF(AND(ISNUMBER(L2705),ISNUMBER(Y2705),Y2705&gt;0,X2705&lt;1),ROUND(L2705/(Y2705*(1-X2705))-1,4),"")</f>
        <v>0.4</v>
      </c>
      <c r="R2705" s="12">
        <v>0</v>
      </c>
      <c r="S2705" s="13">
        <f>IF(AND(ISNUMBER(E2705),E2705&gt;0,ISNUMBER(F2705)),R2705*(F2705/E2705-1)*(1-'Start Here'!$B$16),0)</f>
        <v>0</v>
      </c>
      <c r="T2705" s="17">
        <f>IF(AND(M2705="Ready",OR(I2705="Approve proposed",AND(I2705="Use my price",AND(ISNUMBER(J2705),J2705&gt;0))),ISNUMBER(L2705),E2705&gt;0),R2705*(L2705/E2705-1)*(1-'Start Here'!$B$16),0)</f>
        <v>0</v>
      </c>
      <c r="U2705" t="str" s="6">
        <v>SNAP: preserve existing selling price; Currently hidden; do not activate automatically</v>
      </c>
      <c r="V2705" t="str" s="21">
        <v>No</v>
      </c>
      <c r="W2705" t="str" s="21">
        <v>No</v>
      </c>
      <c r="X2705" s="22">
        <v>0</v>
      </c>
      <c r="Y2705" s="18">
        <v>4</v>
      </c>
      <c r="AB2705" t="str" s="6">
        <v>2026-10-01 10:41:27 UTC</v>
      </c>
      <c r="AC2705" t="str" s="6">
        <v>Local Line cache</v>
      </c>
      <c r="AD2705" s="23">
        <v>879549</v>
      </c>
      <c r="AE2705" s="23">
        <v>615270</v>
      </c>
      <c r="AF2705" t="str" s="23">
        <v>879549:615270:snap</v>
      </c>
      <c r="AG2705" t="str" s="23">
        <v>Yes</v>
      </c>
      <c r="AH2705" t="str" s="23">
        <v>Yes</v>
      </c>
      <c r="AI2705" s="18">
        <v>0</v>
      </c>
    </row>
    <row r="2706" ht="32" customHeight="1">
      <c r="A2706" t="str" s="7">
        <v>Red Tail Growers</v>
      </c>
      <c r="B2706" t="str" s="7">
        <v>Bietola</v>
      </c>
      <c r="C2706" t="str" s="7">
        <v>ea</v>
      </c>
      <c r="D2706" t="str" s="7">
        <v>Herd Share Members</v>
      </c>
      <c r="E2706" s="12">
        <v>2.8</v>
      </c>
      <c r="F2706" s="13">
        <v>3.02</v>
      </c>
      <c r="G2706" s="13">
        <f>IF(AND(ISNUMBER(E2706),ISNUMBER(F2706)),F2706-E2706,"")</f>
        <v>0.22</v>
      </c>
      <c r="H2706" s="14">
        <f>IF(AND(ISNUMBER(E2706),E2706&gt;0,ISNUMBER(F2706)),F2706/E2706-1,"")</f>
        <v>0.07857142857142874</v>
      </c>
      <c r="I2706" t="str" s="15">
        <v>Unreviewed</v>
      </c>
      <c r="J2706" s="16"/>
      <c r="K2706" t="str" s="15">
        <v/>
      </c>
      <c r="L2706" s="17" t="str">
        <f>IF(AC2706="Local catalog","",IF(AG2706="Yes",IF(ISNUMBER(E2706),E2706,""),IF(I2706="Keep current",IF(ISNUMBER(E2706),E2706,""),IF(AH2706&lt;&gt;"Yes","",IF(I2706="Approve proposed",F2706,IF(AND(I2706="Use my price",AND(ISNUMBER(J2706),J2706&gt;0)),J2706,""))))))</f>
        <v/>
      </c>
      <c r="M2706" t="str" s="7">
        <f>IF(AND(AG2706="Yes",OR(I2706="Approve proposed",I2706="Use my price")),"CHECK: protected price kept current",IF(OR(I2706="Unreviewed",I2706=""),"Pending review",IF(I2706="Hold","On hold",IF(I2706="Keep current",IF(ISNUMBER(E2706),"Kept current","CHECK: no confirmed current price"),IF(AH2706&lt;&gt;"Yes","CHECK: source needs review",IF(AND(I2706="Use my price",NOT(AND(ISNUMBER(J2706),J2706&gt;0))),"CHECK: enter a price above zero",IF(NOT(OR(I2706="Approve proposed",I2706="Use my price")),"CHECK: choose a listed decision",IF(OR(NOT(ISNUMBER(L2706)),L2706&lt;=0,NOT(ISNUMBER(Y2706)),Y2706&lt;=0,X2706&gt;=1),"CHECK: price or base unavailable",IF(L2706/(Y2706*(1-X2706))-1&lt;0,"CHECK: price below local base","Ready")))))))))</f>
        <v>Pending review</v>
      </c>
      <c r="N2706" s="18">
        <v>2.8</v>
      </c>
      <c r="O2706" s="19">
        <v>0.4</v>
      </c>
      <c r="P2706" s="14">
        <v>0.51</v>
      </c>
      <c r="Q2706" s="20" t="str">
        <f>IF(AND(ISNUMBER(L2706),ISNUMBER(Y2706),Y2706&gt;0,X2706&lt;1),ROUND(L2706/(Y2706*(1-X2706))-1,4),"")</f>
        <v/>
      </c>
      <c r="R2706" s="12">
        <v>0</v>
      </c>
      <c r="S2706" s="13">
        <f>IF(AND(ISNUMBER(E2706),E2706&gt;0,ISNUMBER(F2706)),R2706*(F2706/E2706-1)*(1-'Start Here'!$B$16),0)</f>
        <v>0</v>
      </c>
      <c r="T2706" s="17">
        <f>IF(AND(M2706="Ready",OR(I2706="Approve proposed",AND(I2706="Use my price",AND(ISNUMBER(J2706),J2706&gt;0))),ISNUMBER(L2706),E2706&gt;0),R2706*(L2706/E2706-1)*(1-'Start Here'!$B$16),0)</f>
        <v>0</v>
      </c>
      <c r="U2706" t="str" s="6">
        <v>Currently hidden; do not activate automatically</v>
      </c>
      <c r="V2706" t="str" s="21">
        <v>No</v>
      </c>
      <c r="W2706" t="str" s="21">
        <v>No</v>
      </c>
      <c r="X2706" s="22">
        <v>0</v>
      </c>
      <c r="Y2706" s="18">
        <v>2</v>
      </c>
      <c r="AB2706" t="str" s="6">
        <v>2026-10-01 10:41:27 UTC</v>
      </c>
      <c r="AC2706" t="str" s="6">
        <v>Local Line cache</v>
      </c>
      <c r="AD2706" s="23">
        <v>906535</v>
      </c>
      <c r="AE2706" s="23">
        <v>650561</v>
      </c>
      <c r="AF2706" t="str" s="23">
        <v>906535:650561:herdShare</v>
      </c>
      <c r="AG2706" t="str" s="23">
        <v>No</v>
      </c>
      <c r="AH2706" t="str" s="23">
        <v>Yes</v>
      </c>
      <c r="AI2706" s="18">
        <v>0</v>
      </c>
    </row>
    <row r="2707" ht="32" customHeight="1">
      <c r="A2707" t="str" s="7">
        <v>Red Tail Growers</v>
      </c>
      <c r="B2707" t="str" s="7">
        <v>Bietola</v>
      </c>
      <c r="C2707" t="str" s="7">
        <v>ea</v>
      </c>
      <c r="D2707" t="str" s="7">
        <v>CSA Members</v>
      </c>
      <c r="E2707" s="12">
        <v>2.8</v>
      </c>
      <c r="F2707" s="13">
        <v>3.02</v>
      </c>
      <c r="G2707" s="13">
        <f>IF(AND(ISNUMBER(E2707),ISNUMBER(F2707)),F2707-E2707,"")</f>
        <v>0.22</v>
      </c>
      <c r="H2707" s="14">
        <f>IF(AND(ISNUMBER(E2707),E2707&gt;0,ISNUMBER(F2707)),F2707/E2707-1,"")</f>
        <v>0.07857142857142874</v>
      </c>
      <c r="I2707" t="str" s="15">
        <v>Unreviewed</v>
      </c>
      <c r="J2707" s="16"/>
      <c r="K2707" t="str" s="15">
        <v/>
      </c>
      <c r="L2707" s="17" t="str">
        <f>IF(AC2707="Local catalog","",IF(AG2707="Yes",IF(ISNUMBER(E2707),E2707,""),IF(I2707="Keep current",IF(ISNUMBER(E2707),E2707,""),IF(AH2707&lt;&gt;"Yes","",IF(I2707="Approve proposed",F2707,IF(AND(I2707="Use my price",AND(ISNUMBER(J2707),J2707&gt;0)),J2707,""))))))</f>
        <v/>
      </c>
      <c r="M2707" t="str" s="7">
        <f>IF(AND(AG2707="Yes",OR(I2707="Approve proposed",I2707="Use my price")),"CHECK: protected price kept current",IF(OR(I2707="Unreviewed",I2707=""),"Pending review",IF(I2707="Hold","On hold",IF(I2707="Keep current",IF(ISNUMBER(E2707),"Kept current","CHECK: no confirmed current price"),IF(AH2707&lt;&gt;"Yes","CHECK: source needs review",IF(AND(I2707="Use my price",NOT(AND(ISNUMBER(J2707),J2707&gt;0))),"CHECK: enter a price above zero",IF(NOT(OR(I2707="Approve proposed",I2707="Use my price")),"CHECK: choose a listed decision",IF(OR(NOT(ISNUMBER(L2707)),L2707&lt;=0,NOT(ISNUMBER(Y2707)),Y2707&lt;=0,X2707&gt;=1),"CHECK: price or base unavailable",IF(L2707/(Y2707*(1-X2707))-1&lt;0,"CHECK: price below local base","Ready")))))))))</f>
        <v>Pending review</v>
      </c>
      <c r="N2707" s="18">
        <v>2.8</v>
      </c>
      <c r="O2707" s="19">
        <v>0.4</v>
      </c>
      <c r="P2707" s="14">
        <v>0.51</v>
      </c>
      <c r="Q2707" s="20" t="str">
        <f>IF(AND(ISNUMBER(L2707),ISNUMBER(Y2707),Y2707&gt;0,X2707&lt;1),ROUND(L2707/(Y2707*(1-X2707))-1,4),"")</f>
        <v/>
      </c>
      <c r="R2707" s="12">
        <v>0</v>
      </c>
      <c r="S2707" s="13">
        <f>IF(AND(ISNUMBER(E2707),E2707&gt;0,ISNUMBER(F2707)),R2707*(F2707/E2707-1)*(1-'Start Here'!$B$16),0)</f>
        <v>0</v>
      </c>
      <c r="T2707" s="17">
        <f>IF(AND(M2707="Ready",OR(I2707="Approve proposed",AND(I2707="Use my price",AND(ISNUMBER(J2707),J2707&gt;0))),ISNUMBER(L2707),E2707&gt;0),R2707*(L2707/E2707-1)*(1-'Start Here'!$B$16),0)</f>
        <v>0</v>
      </c>
      <c r="U2707" t="str" s="6">
        <v>Currently hidden; do not activate automatically</v>
      </c>
      <c r="V2707" t="str" s="21">
        <v>No</v>
      </c>
      <c r="W2707" t="str" s="21">
        <v>No</v>
      </c>
      <c r="X2707" s="22">
        <v>0</v>
      </c>
      <c r="Y2707" s="18">
        <v>2</v>
      </c>
      <c r="AB2707" t="str" s="6">
        <v>2026-10-01 10:41:27 UTC</v>
      </c>
      <c r="AC2707" t="str" s="6">
        <v>Local Line cache</v>
      </c>
      <c r="AD2707" s="23">
        <v>906535</v>
      </c>
      <c r="AE2707" s="23">
        <v>650561</v>
      </c>
      <c r="AF2707" t="str" s="23">
        <v>906535:650561:member</v>
      </c>
      <c r="AG2707" t="str" s="23">
        <v>No</v>
      </c>
      <c r="AH2707" t="str" s="23">
        <v>Yes</v>
      </c>
      <c r="AI2707" s="18">
        <v>0</v>
      </c>
    </row>
    <row r="2708" ht="32" customHeight="1">
      <c r="A2708" t="str" s="7">
        <v>Red Tail Growers</v>
      </c>
      <c r="B2708" t="str" s="7">
        <v>Bietola</v>
      </c>
      <c r="C2708" t="str" s="7">
        <v>ea</v>
      </c>
      <c r="D2708" t="str" s="7">
        <v>Guest Basket</v>
      </c>
      <c r="E2708" s="12">
        <v>2.8</v>
      </c>
      <c r="F2708" s="13">
        <v>3.02</v>
      </c>
      <c r="G2708" s="13">
        <f>IF(AND(ISNUMBER(E2708),ISNUMBER(F2708)),F2708-E2708,"")</f>
        <v>0.22</v>
      </c>
      <c r="H2708" s="14">
        <f>IF(AND(ISNUMBER(E2708),E2708&gt;0,ISNUMBER(F2708)),F2708/E2708-1,"")</f>
        <v>0.07857142857142874</v>
      </c>
      <c r="I2708" t="str" s="15">
        <v>Unreviewed</v>
      </c>
      <c r="J2708" s="16"/>
      <c r="K2708" t="str" s="15">
        <v/>
      </c>
      <c r="L2708" s="17" t="str">
        <f>IF(AC2708="Local catalog","",IF(AG2708="Yes",IF(ISNUMBER(E2708),E2708,""),IF(I2708="Keep current",IF(ISNUMBER(E2708),E2708,""),IF(AH2708&lt;&gt;"Yes","",IF(I2708="Approve proposed",F2708,IF(AND(I2708="Use my price",AND(ISNUMBER(J2708),J2708&gt;0)),J2708,""))))))</f>
        <v/>
      </c>
      <c r="M2708" t="str" s="7">
        <f>IF(AND(AG2708="Yes",OR(I2708="Approve proposed",I2708="Use my price")),"CHECK: protected price kept current",IF(OR(I2708="Unreviewed",I2708=""),"Pending review",IF(I2708="Hold","On hold",IF(I2708="Keep current",IF(ISNUMBER(E2708),"Kept current","CHECK: no confirmed current price"),IF(AH2708&lt;&gt;"Yes","CHECK: source needs review",IF(AND(I2708="Use my price",NOT(AND(ISNUMBER(J2708),J2708&gt;0))),"CHECK: enter a price above zero",IF(NOT(OR(I2708="Approve proposed",I2708="Use my price")),"CHECK: choose a listed decision",IF(OR(NOT(ISNUMBER(L2708)),L2708&lt;=0,NOT(ISNUMBER(Y2708)),Y2708&lt;=0,X2708&gt;=1),"CHECK: price or base unavailable",IF(L2708/(Y2708*(1-X2708))-1&lt;0,"CHECK: price below local base","Ready")))))))))</f>
        <v>Pending review</v>
      </c>
      <c r="N2708" s="18">
        <v>2.8</v>
      </c>
      <c r="O2708" s="19">
        <v>0.4</v>
      </c>
      <c r="P2708" s="14">
        <v>0.51</v>
      </c>
      <c r="Q2708" s="20" t="str">
        <f>IF(AND(ISNUMBER(L2708),ISNUMBER(Y2708),Y2708&gt;0,X2708&lt;1),ROUND(L2708/(Y2708*(1-X2708))-1,4),"")</f>
        <v/>
      </c>
      <c r="R2708" s="12">
        <v>0</v>
      </c>
      <c r="S2708" s="13">
        <f>IF(AND(ISNUMBER(E2708),E2708&gt;0,ISNUMBER(F2708)),R2708*(F2708/E2708-1)*(1-'Start Here'!$B$16),0)</f>
        <v>0</v>
      </c>
      <c r="T2708" s="17">
        <f>IF(AND(M2708="Ready",OR(I2708="Approve proposed",AND(I2708="Use my price",AND(ISNUMBER(J2708),J2708&gt;0))),ISNUMBER(L2708),E2708&gt;0),R2708*(L2708/E2708-1)*(1-'Start Here'!$B$16),0)</f>
        <v>0</v>
      </c>
      <c r="U2708" t="str" s="6">
        <v>Currently hidden; do not activate automatically</v>
      </c>
      <c r="V2708" t="str" s="21">
        <v>No</v>
      </c>
      <c r="W2708" t="str" s="21">
        <v>No</v>
      </c>
      <c r="X2708" s="22">
        <v>0</v>
      </c>
      <c r="Y2708" s="18">
        <v>2</v>
      </c>
      <c r="AB2708" t="str" s="6">
        <v>2026-10-01 10:41:27 UTC</v>
      </c>
      <c r="AC2708" t="str" s="6">
        <v>Local Line cache</v>
      </c>
      <c r="AD2708" s="23">
        <v>906535</v>
      </c>
      <c r="AE2708" s="23">
        <v>650561</v>
      </c>
      <c r="AF2708" t="str" s="23">
        <v>906535:650561:guest</v>
      </c>
      <c r="AG2708" t="str" s="23">
        <v>No</v>
      </c>
      <c r="AH2708" t="str" s="23">
        <v>Yes</v>
      </c>
      <c r="AI2708" s="18">
        <v>0</v>
      </c>
    </row>
    <row r="2709" ht="32" customHeight="1">
      <c r="A2709" t="str" s="7">
        <v>Red Tail Growers</v>
      </c>
      <c r="B2709" t="str" s="7">
        <v>Bietola</v>
      </c>
      <c r="C2709" t="str" s="7">
        <v>ea</v>
      </c>
      <c r="D2709" t="str" s="7">
        <v>SNAP</v>
      </c>
      <c r="E2709" s="12">
        <v>2.8</v>
      </c>
      <c r="F2709" s="13">
        <v>2.8</v>
      </c>
      <c r="G2709" s="13">
        <f>IF(AND(ISNUMBER(E2709),ISNUMBER(F2709)),F2709-E2709,"")</f>
        <v>0</v>
      </c>
      <c r="H2709" s="14">
        <f>IF(AND(ISNUMBER(E2709),E2709&gt;0,ISNUMBER(F2709)),F2709/E2709-1,"")</f>
        <v>0</v>
      </c>
      <c r="I2709" t="str" s="15">
        <v>Keep current</v>
      </c>
      <c r="J2709" s="16"/>
      <c r="K2709" t="str" s="15">
        <v/>
      </c>
      <c r="L2709" s="17">
        <f>IF(AC2709="Local catalog","",IF(AG2709="Yes",IF(ISNUMBER(E2709),E2709,""),IF(I2709="Keep current",IF(ISNUMBER(E2709),E2709,""),IF(AH2709&lt;&gt;"Yes","",IF(I2709="Approve proposed",F2709,IF(AND(I2709="Use my price",AND(ISNUMBER(J2709),J2709&gt;0)),J2709,""))))))</f>
        <v>2.8</v>
      </c>
      <c r="M2709" t="str" s="7">
        <f>IF(AND(AG2709="Yes",OR(I2709="Approve proposed",I2709="Use my price")),"CHECK: protected price kept current",IF(OR(I2709="Unreviewed",I2709=""),"Pending review",IF(I2709="Hold","On hold",IF(I2709="Keep current",IF(ISNUMBER(E2709),"Kept current","CHECK: no confirmed current price"),IF(AH2709&lt;&gt;"Yes","CHECK: source needs review",IF(AND(I2709="Use my price",NOT(AND(ISNUMBER(J2709),J2709&gt;0))),"CHECK: enter a price above zero",IF(NOT(OR(I2709="Approve proposed",I2709="Use my price")),"CHECK: choose a listed decision",IF(OR(NOT(ISNUMBER(L2709)),L2709&lt;=0,NOT(ISNUMBER(Y2709)),Y2709&lt;=0,X2709&gt;=1),"CHECK: price or base unavailable",IF(L2709/(Y2709*(1-X2709))-1&lt;0,"CHECK: price below local base","Ready")))))))))</f>
        <v>Kept current</v>
      </c>
      <c r="N2709" s="18">
        <v>2.8</v>
      </c>
      <c r="O2709" s="19">
        <v>0.4</v>
      </c>
      <c r="P2709" s="14">
        <v>0.4</v>
      </c>
      <c r="Q2709" s="20">
        <f>IF(AND(ISNUMBER(L2709),ISNUMBER(Y2709),Y2709&gt;0,X2709&lt;1),ROUND(L2709/(Y2709*(1-X2709))-1,4),"")</f>
        <v>0.4</v>
      </c>
      <c r="R2709" s="12">
        <v>0</v>
      </c>
      <c r="S2709" s="13">
        <f>IF(AND(ISNUMBER(E2709),E2709&gt;0,ISNUMBER(F2709)),R2709*(F2709/E2709-1)*(1-'Start Here'!$B$16),0)</f>
        <v>0</v>
      </c>
      <c r="T2709" s="17">
        <f>IF(AND(M2709="Ready",OR(I2709="Approve proposed",AND(I2709="Use my price",AND(ISNUMBER(J2709),J2709&gt;0))),ISNUMBER(L2709),E2709&gt;0),R2709*(L2709/E2709-1)*(1-'Start Here'!$B$16),0)</f>
        <v>0</v>
      </c>
      <c r="U2709" t="str" s="6">
        <v>SNAP: preserve existing selling price; Currently hidden; do not activate automatically</v>
      </c>
      <c r="V2709" t="str" s="21">
        <v>No</v>
      </c>
      <c r="W2709" t="str" s="21">
        <v>No</v>
      </c>
      <c r="X2709" s="22">
        <v>0</v>
      </c>
      <c r="Y2709" s="18">
        <v>2</v>
      </c>
      <c r="AB2709" t="str" s="6">
        <v>2026-10-01 10:41:27 UTC</v>
      </c>
      <c r="AC2709" t="str" s="6">
        <v>Local Line cache</v>
      </c>
      <c r="AD2709" s="23">
        <v>906535</v>
      </c>
      <c r="AE2709" s="23">
        <v>650561</v>
      </c>
      <c r="AF2709" t="str" s="23">
        <v>906535:650561:snap</v>
      </c>
      <c r="AG2709" t="str" s="23">
        <v>Yes</v>
      </c>
      <c r="AH2709" t="str" s="23">
        <v>Yes</v>
      </c>
      <c r="AI2709" s="18">
        <v>0</v>
      </c>
    </row>
    <row r="2710" ht="32" customHeight="1">
      <c r="A2710" t="str" s="7">
        <v>Red Tail Growers</v>
      </c>
      <c r="B2710" t="str" s="7">
        <v>Bietola/chard mix</v>
      </c>
      <c r="C2710" t="str" s="7">
        <v>1/2 lb bag</v>
      </c>
      <c r="D2710" t="str" s="7">
        <v>Herd Share Members</v>
      </c>
      <c r="E2710" s="12">
        <v>4.9</v>
      </c>
      <c r="F2710" s="13">
        <v>5.29</v>
      </c>
      <c r="G2710" s="13">
        <f>IF(AND(ISNUMBER(E2710),ISNUMBER(F2710)),F2710-E2710,"")</f>
        <v>0.39</v>
      </c>
      <c r="H2710" s="14">
        <f>IF(AND(ISNUMBER(E2710),E2710&gt;0,ISNUMBER(F2710)),F2710/E2710-1,"")</f>
        <v>0.07959183673469372</v>
      </c>
      <c r="I2710" t="str" s="15">
        <v>Unreviewed</v>
      </c>
      <c r="J2710" s="16"/>
      <c r="K2710" t="str" s="15">
        <v/>
      </c>
      <c r="L2710" s="17" t="str">
        <f>IF(AC2710="Local catalog","",IF(AG2710="Yes",IF(ISNUMBER(E2710),E2710,""),IF(I2710="Keep current",IF(ISNUMBER(E2710),E2710,""),IF(AH2710&lt;&gt;"Yes","",IF(I2710="Approve proposed",F2710,IF(AND(I2710="Use my price",AND(ISNUMBER(J2710),J2710&gt;0)),J2710,""))))))</f>
        <v/>
      </c>
      <c r="M2710" t="str" s="7">
        <f>IF(AND(AG2710="Yes",OR(I2710="Approve proposed",I2710="Use my price")),"CHECK: protected price kept current",IF(OR(I2710="Unreviewed",I2710=""),"Pending review",IF(I2710="Hold","On hold",IF(I2710="Keep current",IF(ISNUMBER(E2710),"Kept current","CHECK: no confirmed current price"),IF(AH2710&lt;&gt;"Yes","CHECK: source needs review",IF(AND(I2710="Use my price",NOT(AND(ISNUMBER(J2710),J2710&gt;0))),"CHECK: enter a price above zero",IF(NOT(OR(I2710="Approve proposed",I2710="Use my price")),"CHECK: choose a listed decision",IF(OR(NOT(ISNUMBER(L2710)),L2710&lt;=0,NOT(ISNUMBER(Y2710)),Y2710&lt;=0,X2710&gt;=1),"CHECK: price or base unavailable",IF(L2710/(Y2710*(1-X2710))-1&lt;0,"CHECK: price below local base","Ready")))))))))</f>
        <v>Pending review</v>
      </c>
      <c r="N2710" s="18">
        <v>4.9</v>
      </c>
      <c r="O2710" s="19">
        <v>0.4</v>
      </c>
      <c r="P2710" s="14">
        <v>0.5114</v>
      </c>
      <c r="Q2710" s="20" t="str">
        <f>IF(AND(ISNUMBER(L2710),ISNUMBER(Y2710),Y2710&gt;0,X2710&lt;1),ROUND(L2710/(Y2710*(1-X2710))-1,4),"")</f>
        <v/>
      </c>
      <c r="R2710" s="12">
        <v>0</v>
      </c>
      <c r="S2710" s="13">
        <f>IF(AND(ISNUMBER(E2710),E2710&gt;0,ISNUMBER(F2710)),R2710*(F2710/E2710-1)*(1-'Start Here'!$B$16),0)</f>
        <v>0</v>
      </c>
      <c r="T2710" s="17">
        <f>IF(AND(M2710="Ready",OR(I2710="Approve proposed",AND(I2710="Use my price",AND(ISNUMBER(J2710),J2710&gt;0))),ISNUMBER(L2710),E2710&gt;0),R2710*(L2710/E2710-1)*(1-'Start Here'!$B$16),0)</f>
        <v>0</v>
      </c>
      <c r="U2710" t="str" s="6">
        <v>Currently hidden; do not activate automatically</v>
      </c>
      <c r="V2710" t="str" s="21">
        <v>No</v>
      </c>
      <c r="W2710" t="str" s="21">
        <v>No</v>
      </c>
      <c r="X2710" s="22">
        <v>0</v>
      </c>
      <c r="Y2710" s="18">
        <v>3.5</v>
      </c>
      <c r="AB2710" t="str" s="6">
        <v>2026-10-01 10:41:27 UTC</v>
      </c>
      <c r="AC2710" t="str" s="6">
        <v>Local Line cache</v>
      </c>
      <c r="AD2710" s="23">
        <v>906534</v>
      </c>
      <c r="AE2710" s="23">
        <v>650560</v>
      </c>
      <c r="AF2710" t="str" s="23">
        <v>906534:650560:herdShare</v>
      </c>
      <c r="AG2710" t="str" s="23">
        <v>No</v>
      </c>
      <c r="AH2710" t="str" s="23">
        <v>Yes</v>
      </c>
      <c r="AI2710" s="18">
        <v>0</v>
      </c>
    </row>
    <row r="2711" ht="32" customHeight="1">
      <c r="A2711" t="str" s="7">
        <v>Red Tail Growers</v>
      </c>
      <c r="B2711" t="str" s="7">
        <v>Bietola/chard mix</v>
      </c>
      <c r="C2711" t="str" s="7">
        <v>1/2 lb bag</v>
      </c>
      <c r="D2711" t="str" s="7">
        <v>CSA Members</v>
      </c>
      <c r="E2711" s="12">
        <v>4.9</v>
      </c>
      <c r="F2711" s="13">
        <v>5.29</v>
      </c>
      <c r="G2711" s="13">
        <f>IF(AND(ISNUMBER(E2711),ISNUMBER(F2711)),F2711-E2711,"")</f>
        <v>0.39</v>
      </c>
      <c r="H2711" s="14">
        <f>IF(AND(ISNUMBER(E2711),E2711&gt;0,ISNUMBER(F2711)),F2711/E2711-1,"")</f>
        <v>0.07959183673469372</v>
      </c>
      <c r="I2711" t="str" s="15">
        <v>Unreviewed</v>
      </c>
      <c r="J2711" s="16"/>
      <c r="K2711" t="str" s="15">
        <v/>
      </c>
      <c r="L2711" s="17" t="str">
        <f>IF(AC2711="Local catalog","",IF(AG2711="Yes",IF(ISNUMBER(E2711),E2711,""),IF(I2711="Keep current",IF(ISNUMBER(E2711),E2711,""),IF(AH2711&lt;&gt;"Yes","",IF(I2711="Approve proposed",F2711,IF(AND(I2711="Use my price",AND(ISNUMBER(J2711),J2711&gt;0)),J2711,""))))))</f>
        <v/>
      </c>
      <c r="M2711" t="str" s="7">
        <f>IF(AND(AG2711="Yes",OR(I2711="Approve proposed",I2711="Use my price")),"CHECK: protected price kept current",IF(OR(I2711="Unreviewed",I2711=""),"Pending review",IF(I2711="Hold","On hold",IF(I2711="Keep current",IF(ISNUMBER(E2711),"Kept current","CHECK: no confirmed current price"),IF(AH2711&lt;&gt;"Yes","CHECK: source needs review",IF(AND(I2711="Use my price",NOT(AND(ISNUMBER(J2711),J2711&gt;0))),"CHECK: enter a price above zero",IF(NOT(OR(I2711="Approve proposed",I2711="Use my price")),"CHECK: choose a listed decision",IF(OR(NOT(ISNUMBER(L2711)),L2711&lt;=0,NOT(ISNUMBER(Y2711)),Y2711&lt;=0,X2711&gt;=1),"CHECK: price or base unavailable",IF(L2711/(Y2711*(1-X2711))-1&lt;0,"CHECK: price below local base","Ready")))))))))</f>
        <v>Pending review</v>
      </c>
      <c r="N2711" s="18">
        <v>4.9</v>
      </c>
      <c r="O2711" s="19">
        <v>0.4</v>
      </c>
      <c r="P2711" s="14">
        <v>0.5114</v>
      </c>
      <c r="Q2711" s="20" t="str">
        <f>IF(AND(ISNUMBER(L2711),ISNUMBER(Y2711),Y2711&gt;0,X2711&lt;1),ROUND(L2711/(Y2711*(1-X2711))-1,4),"")</f>
        <v/>
      </c>
      <c r="R2711" s="12">
        <v>0</v>
      </c>
      <c r="S2711" s="13">
        <f>IF(AND(ISNUMBER(E2711),E2711&gt;0,ISNUMBER(F2711)),R2711*(F2711/E2711-1)*(1-'Start Here'!$B$16),0)</f>
        <v>0</v>
      </c>
      <c r="T2711" s="17">
        <f>IF(AND(M2711="Ready",OR(I2711="Approve proposed",AND(I2711="Use my price",AND(ISNUMBER(J2711),J2711&gt;0))),ISNUMBER(L2711),E2711&gt;0),R2711*(L2711/E2711-1)*(1-'Start Here'!$B$16),0)</f>
        <v>0</v>
      </c>
      <c r="U2711" t="str" s="6">
        <v>Currently hidden; do not activate automatically</v>
      </c>
      <c r="V2711" t="str" s="21">
        <v>No</v>
      </c>
      <c r="W2711" t="str" s="21">
        <v>No</v>
      </c>
      <c r="X2711" s="22">
        <v>0</v>
      </c>
      <c r="Y2711" s="18">
        <v>3.5</v>
      </c>
      <c r="AB2711" t="str" s="6">
        <v>2026-10-01 10:41:27 UTC</v>
      </c>
      <c r="AC2711" t="str" s="6">
        <v>Local Line cache</v>
      </c>
      <c r="AD2711" s="23">
        <v>906534</v>
      </c>
      <c r="AE2711" s="23">
        <v>650560</v>
      </c>
      <c r="AF2711" t="str" s="23">
        <v>906534:650560:member</v>
      </c>
      <c r="AG2711" t="str" s="23">
        <v>No</v>
      </c>
      <c r="AH2711" t="str" s="23">
        <v>Yes</v>
      </c>
      <c r="AI2711" s="18">
        <v>0</v>
      </c>
    </row>
    <row r="2712" ht="32" customHeight="1">
      <c r="A2712" t="str" s="7">
        <v>Red Tail Growers</v>
      </c>
      <c r="B2712" t="str" s="7">
        <v>Bietola/chard mix</v>
      </c>
      <c r="C2712" t="str" s="7">
        <v>1/2 lb bag</v>
      </c>
      <c r="D2712" t="str" s="7">
        <v>Guest Basket</v>
      </c>
      <c r="E2712" s="12">
        <v>4.9</v>
      </c>
      <c r="F2712" s="13">
        <v>5.29</v>
      </c>
      <c r="G2712" s="13">
        <f>IF(AND(ISNUMBER(E2712),ISNUMBER(F2712)),F2712-E2712,"")</f>
        <v>0.39</v>
      </c>
      <c r="H2712" s="14">
        <f>IF(AND(ISNUMBER(E2712),E2712&gt;0,ISNUMBER(F2712)),F2712/E2712-1,"")</f>
        <v>0.07959183673469372</v>
      </c>
      <c r="I2712" t="str" s="15">
        <v>Unreviewed</v>
      </c>
      <c r="J2712" s="16"/>
      <c r="K2712" t="str" s="15">
        <v/>
      </c>
      <c r="L2712" s="17" t="str">
        <f>IF(AC2712="Local catalog","",IF(AG2712="Yes",IF(ISNUMBER(E2712),E2712,""),IF(I2712="Keep current",IF(ISNUMBER(E2712),E2712,""),IF(AH2712&lt;&gt;"Yes","",IF(I2712="Approve proposed",F2712,IF(AND(I2712="Use my price",AND(ISNUMBER(J2712),J2712&gt;0)),J2712,""))))))</f>
        <v/>
      </c>
      <c r="M2712" t="str" s="7">
        <f>IF(AND(AG2712="Yes",OR(I2712="Approve proposed",I2712="Use my price")),"CHECK: protected price kept current",IF(OR(I2712="Unreviewed",I2712=""),"Pending review",IF(I2712="Hold","On hold",IF(I2712="Keep current",IF(ISNUMBER(E2712),"Kept current","CHECK: no confirmed current price"),IF(AH2712&lt;&gt;"Yes","CHECK: source needs review",IF(AND(I2712="Use my price",NOT(AND(ISNUMBER(J2712),J2712&gt;0))),"CHECK: enter a price above zero",IF(NOT(OR(I2712="Approve proposed",I2712="Use my price")),"CHECK: choose a listed decision",IF(OR(NOT(ISNUMBER(L2712)),L2712&lt;=0,NOT(ISNUMBER(Y2712)),Y2712&lt;=0,X2712&gt;=1),"CHECK: price or base unavailable",IF(L2712/(Y2712*(1-X2712))-1&lt;0,"CHECK: price below local base","Ready")))))))))</f>
        <v>Pending review</v>
      </c>
      <c r="N2712" s="18">
        <v>4.9</v>
      </c>
      <c r="O2712" s="19">
        <v>0.4</v>
      </c>
      <c r="P2712" s="14">
        <v>0.5114</v>
      </c>
      <c r="Q2712" s="20" t="str">
        <f>IF(AND(ISNUMBER(L2712),ISNUMBER(Y2712),Y2712&gt;0,X2712&lt;1),ROUND(L2712/(Y2712*(1-X2712))-1,4),"")</f>
        <v/>
      </c>
      <c r="R2712" s="12">
        <v>0</v>
      </c>
      <c r="S2712" s="13">
        <f>IF(AND(ISNUMBER(E2712),E2712&gt;0,ISNUMBER(F2712)),R2712*(F2712/E2712-1)*(1-'Start Here'!$B$16),0)</f>
        <v>0</v>
      </c>
      <c r="T2712" s="17">
        <f>IF(AND(M2712="Ready",OR(I2712="Approve proposed",AND(I2712="Use my price",AND(ISNUMBER(J2712),J2712&gt;0))),ISNUMBER(L2712),E2712&gt;0),R2712*(L2712/E2712-1)*(1-'Start Here'!$B$16),0)</f>
        <v>0</v>
      </c>
      <c r="U2712" t="str" s="6">
        <v>Currently hidden; do not activate automatically</v>
      </c>
      <c r="V2712" t="str" s="21">
        <v>No</v>
      </c>
      <c r="W2712" t="str" s="21">
        <v>No</v>
      </c>
      <c r="X2712" s="22">
        <v>0</v>
      </c>
      <c r="Y2712" s="18">
        <v>3.5</v>
      </c>
      <c r="AB2712" t="str" s="6">
        <v>2026-10-01 10:41:27 UTC</v>
      </c>
      <c r="AC2712" t="str" s="6">
        <v>Local Line cache</v>
      </c>
      <c r="AD2712" s="23">
        <v>906534</v>
      </c>
      <c r="AE2712" s="23">
        <v>650560</v>
      </c>
      <c r="AF2712" t="str" s="23">
        <v>906534:650560:guest</v>
      </c>
      <c r="AG2712" t="str" s="23">
        <v>No</v>
      </c>
      <c r="AH2712" t="str" s="23">
        <v>Yes</v>
      </c>
      <c r="AI2712" s="18">
        <v>0</v>
      </c>
    </row>
    <row r="2713" ht="32" customHeight="1">
      <c r="A2713" t="str" s="7">
        <v>Red Tail Growers</v>
      </c>
      <c r="B2713" t="str" s="7">
        <v>Bietola/chard mix</v>
      </c>
      <c r="C2713" t="str" s="7">
        <v>1/2 lb bag</v>
      </c>
      <c r="D2713" t="str" s="7">
        <v>SNAP</v>
      </c>
      <c r="E2713" s="12">
        <v>4.9</v>
      </c>
      <c r="F2713" s="13">
        <v>4.9</v>
      </c>
      <c r="G2713" s="13">
        <f>IF(AND(ISNUMBER(E2713),ISNUMBER(F2713)),F2713-E2713,"")</f>
        <v>0</v>
      </c>
      <c r="H2713" s="14">
        <f>IF(AND(ISNUMBER(E2713),E2713&gt;0,ISNUMBER(F2713)),F2713/E2713-1,"")</f>
        <v>0</v>
      </c>
      <c r="I2713" t="str" s="15">
        <v>Keep current</v>
      </c>
      <c r="J2713" s="16"/>
      <c r="K2713" t="str" s="15">
        <v/>
      </c>
      <c r="L2713" s="17">
        <f>IF(AC2713="Local catalog","",IF(AG2713="Yes",IF(ISNUMBER(E2713),E2713,""),IF(I2713="Keep current",IF(ISNUMBER(E2713),E2713,""),IF(AH2713&lt;&gt;"Yes","",IF(I2713="Approve proposed",F2713,IF(AND(I2713="Use my price",AND(ISNUMBER(J2713),J2713&gt;0)),J2713,""))))))</f>
        <v>4.9</v>
      </c>
      <c r="M2713" t="str" s="7">
        <f>IF(AND(AG2713="Yes",OR(I2713="Approve proposed",I2713="Use my price")),"CHECK: protected price kept current",IF(OR(I2713="Unreviewed",I2713=""),"Pending review",IF(I2713="Hold","On hold",IF(I2713="Keep current",IF(ISNUMBER(E2713),"Kept current","CHECK: no confirmed current price"),IF(AH2713&lt;&gt;"Yes","CHECK: source needs review",IF(AND(I2713="Use my price",NOT(AND(ISNUMBER(J2713),J2713&gt;0))),"CHECK: enter a price above zero",IF(NOT(OR(I2713="Approve proposed",I2713="Use my price")),"CHECK: choose a listed decision",IF(OR(NOT(ISNUMBER(L2713)),L2713&lt;=0,NOT(ISNUMBER(Y2713)),Y2713&lt;=0,X2713&gt;=1),"CHECK: price or base unavailable",IF(L2713/(Y2713*(1-X2713))-1&lt;0,"CHECK: price below local base","Ready")))))))))</f>
        <v>Kept current</v>
      </c>
      <c r="N2713" s="18">
        <v>4.9</v>
      </c>
      <c r="O2713" s="19">
        <v>0.4</v>
      </c>
      <c r="P2713" s="14">
        <v>0.4</v>
      </c>
      <c r="Q2713" s="20">
        <f>IF(AND(ISNUMBER(L2713),ISNUMBER(Y2713),Y2713&gt;0,X2713&lt;1),ROUND(L2713/(Y2713*(1-X2713))-1,4),"")</f>
        <v>0.4</v>
      </c>
      <c r="R2713" s="12">
        <v>0</v>
      </c>
      <c r="S2713" s="13">
        <f>IF(AND(ISNUMBER(E2713),E2713&gt;0,ISNUMBER(F2713)),R2713*(F2713/E2713-1)*(1-'Start Here'!$B$16),0)</f>
        <v>0</v>
      </c>
      <c r="T2713" s="17">
        <f>IF(AND(M2713="Ready",OR(I2713="Approve proposed",AND(I2713="Use my price",AND(ISNUMBER(J2713),J2713&gt;0))),ISNUMBER(L2713),E2713&gt;0),R2713*(L2713/E2713-1)*(1-'Start Here'!$B$16),0)</f>
        <v>0</v>
      </c>
      <c r="U2713" t="str" s="6">
        <v>SNAP: preserve existing selling price; Currently hidden; do not activate automatically</v>
      </c>
      <c r="V2713" t="str" s="21">
        <v>No</v>
      </c>
      <c r="W2713" t="str" s="21">
        <v>No</v>
      </c>
      <c r="X2713" s="22">
        <v>0</v>
      </c>
      <c r="Y2713" s="18">
        <v>3.5</v>
      </c>
      <c r="AB2713" t="str" s="6">
        <v>2026-10-01 10:41:27 UTC</v>
      </c>
      <c r="AC2713" t="str" s="6">
        <v>Local Line cache</v>
      </c>
      <c r="AD2713" s="23">
        <v>906534</v>
      </c>
      <c r="AE2713" s="23">
        <v>650560</v>
      </c>
      <c r="AF2713" t="str" s="23">
        <v>906534:650560:snap</v>
      </c>
      <c r="AG2713" t="str" s="23">
        <v>Yes</v>
      </c>
      <c r="AH2713" t="str" s="23">
        <v>Yes</v>
      </c>
      <c r="AI2713" s="18">
        <v>0</v>
      </c>
    </row>
    <row r="2714" ht="32" customHeight="1">
      <c r="A2714" t="str" s="7">
        <v>Red Tail Growers</v>
      </c>
      <c r="B2714" t="str" s="7">
        <v>Braising Chicories</v>
      </c>
      <c r="C2714" t="str" s="7">
        <v>1/2 lb</v>
      </c>
      <c r="D2714" t="str" s="7">
        <v>Herd Share Members</v>
      </c>
      <c r="E2714" s="12">
        <v>5.6</v>
      </c>
      <c r="F2714" s="13">
        <v>6.05</v>
      </c>
      <c r="G2714" s="13">
        <f>IF(AND(ISNUMBER(E2714),ISNUMBER(F2714)),F2714-E2714,"")</f>
        <v>0.45</v>
      </c>
      <c r="H2714" s="14">
        <f>IF(AND(ISNUMBER(E2714),E2714&gt;0,ISNUMBER(F2714)),F2714/E2714-1,"")</f>
        <v>0.0803571428571428</v>
      </c>
      <c r="I2714" t="str" s="15">
        <v>Unreviewed</v>
      </c>
      <c r="J2714" s="16"/>
      <c r="K2714" t="str" s="15">
        <v/>
      </c>
      <c r="L2714" s="17" t="str">
        <f>IF(AC2714="Local catalog","",IF(AG2714="Yes",IF(ISNUMBER(E2714),E2714,""),IF(I2714="Keep current",IF(ISNUMBER(E2714),E2714,""),IF(AH2714&lt;&gt;"Yes","",IF(I2714="Approve proposed",F2714,IF(AND(I2714="Use my price",AND(ISNUMBER(J2714),J2714&gt;0)),J2714,""))))))</f>
        <v/>
      </c>
      <c r="M2714" t="str" s="7">
        <f>IF(AND(AG2714="Yes",OR(I2714="Approve proposed",I2714="Use my price")),"CHECK: protected price kept current",IF(OR(I2714="Unreviewed",I2714=""),"Pending review",IF(I2714="Hold","On hold",IF(I2714="Keep current",IF(ISNUMBER(E2714),"Kept current","CHECK: no confirmed current price"),IF(AH2714&lt;&gt;"Yes","CHECK: source needs review",IF(AND(I2714="Use my price",NOT(AND(ISNUMBER(J2714),J2714&gt;0))),"CHECK: enter a price above zero",IF(NOT(OR(I2714="Approve proposed",I2714="Use my price")),"CHECK: choose a listed decision",IF(OR(NOT(ISNUMBER(L2714)),L2714&lt;=0,NOT(ISNUMBER(Y2714)),Y2714&lt;=0,X2714&gt;=1),"CHECK: price or base unavailable",IF(L2714/(Y2714*(1-X2714))-1&lt;0,"CHECK: price below local base","Ready")))))))))</f>
        <v>Pending review</v>
      </c>
      <c r="N2714" s="18">
        <v>5.6</v>
      </c>
      <c r="O2714" s="19">
        <v>0.4</v>
      </c>
      <c r="P2714" s="14">
        <v>0.5125</v>
      </c>
      <c r="Q2714" s="20" t="str">
        <f>IF(AND(ISNUMBER(L2714),ISNUMBER(Y2714),Y2714&gt;0,X2714&lt;1),ROUND(L2714/(Y2714*(1-X2714))-1,4),"")</f>
        <v/>
      </c>
      <c r="R2714" s="12">
        <v>0</v>
      </c>
      <c r="S2714" s="13">
        <f>IF(AND(ISNUMBER(E2714),E2714&gt;0,ISNUMBER(F2714)),R2714*(F2714/E2714-1)*(1-'Start Here'!$B$16),0)</f>
        <v>0</v>
      </c>
      <c r="T2714" s="17">
        <f>IF(AND(M2714="Ready",OR(I2714="Approve proposed",AND(I2714="Use my price",AND(ISNUMBER(J2714),J2714&gt;0))),ISNUMBER(L2714),E2714&gt;0),R2714*(L2714/E2714-1)*(1-'Start Here'!$B$16),0)</f>
        <v>0</v>
      </c>
      <c r="U2714" t="str" s="6">
        <v>Currently hidden; do not activate automatically</v>
      </c>
      <c r="V2714" t="str" s="21">
        <v>No</v>
      </c>
      <c r="W2714" t="str" s="21">
        <v>No</v>
      </c>
      <c r="X2714" s="22">
        <v>0</v>
      </c>
      <c r="Y2714" s="18">
        <v>4</v>
      </c>
      <c r="AB2714" t="str" s="6">
        <v>2026-10-01 10:41:27 UTC</v>
      </c>
      <c r="AC2714" t="str" s="6">
        <v>Local Line cache</v>
      </c>
      <c r="AD2714" s="23">
        <v>805956</v>
      </c>
      <c r="AE2714" s="23">
        <v>527016</v>
      </c>
      <c r="AF2714" t="str" s="23">
        <v>805956:527016:herdShare</v>
      </c>
      <c r="AG2714" t="str" s="23">
        <v>No</v>
      </c>
      <c r="AH2714" t="str" s="23">
        <v>Yes</v>
      </c>
      <c r="AI2714" s="18">
        <v>0</v>
      </c>
    </row>
    <row r="2715" ht="32" customHeight="1">
      <c r="A2715" t="str" s="7">
        <v>Red Tail Growers</v>
      </c>
      <c r="B2715" t="str" s="7">
        <v>Braising Chicories</v>
      </c>
      <c r="C2715" t="str" s="7">
        <v>1/2 lb</v>
      </c>
      <c r="D2715" t="str" s="7">
        <v>CSA Members</v>
      </c>
      <c r="E2715" s="12">
        <v>5.6</v>
      </c>
      <c r="F2715" s="13">
        <v>6.05</v>
      </c>
      <c r="G2715" s="13">
        <f>IF(AND(ISNUMBER(E2715),ISNUMBER(F2715)),F2715-E2715,"")</f>
        <v>0.45</v>
      </c>
      <c r="H2715" s="14">
        <f>IF(AND(ISNUMBER(E2715),E2715&gt;0,ISNUMBER(F2715)),F2715/E2715-1,"")</f>
        <v>0.0803571428571428</v>
      </c>
      <c r="I2715" t="str" s="15">
        <v>Unreviewed</v>
      </c>
      <c r="J2715" s="16"/>
      <c r="K2715" t="str" s="15">
        <v/>
      </c>
      <c r="L2715" s="17" t="str">
        <f>IF(AC2715="Local catalog","",IF(AG2715="Yes",IF(ISNUMBER(E2715),E2715,""),IF(I2715="Keep current",IF(ISNUMBER(E2715),E2715,""),IF(AH2715&lt;&gt;"Yes","",IF(I2715="Approve proposed",F2715,IF(AND(I2715="Use my price",AND(ISNUMBER(J2715),J2715&gt;0)),J2715,""))))))</f>
        <v/>
      </c>
      <c r="M2715" t="str" s="7">
        <f>IF(AND(AG2715="Yes",OR(I2715="Approve proposed",I2715="Use my price")),"CHECK: protected price kept current",IF(OR(I2715="Unreviewed",I2715=""),"Pending review",IF(I2715="Hold","On hold",IF(I2715="Keep current",IF(ISNUMBER(E2715),"Kept current","CHECK: no confirmed current price"),IF(AH2715&lt;&gt;"Yes","CHECK: source needs review",IF(AND(I2715="Use my price",NOT(AND(ISNUMBER(J2715),J2715&gt;0))),"CHECK: enter a price above zero",IF(NOT(OR(I2715="Approve proposed",I2715="Use my price")),"CHECK: choose a listed decision",IF(OR(NOT(ISNUMBER(L2715)),L2715&lt;=0,NOT(ISNUMBER(Y2715)),Y2715&lt;=0,X2715&gt;=1),"CHECK: price or base unavailable",IF(L2715/(Y2715*(1-X2715))-1&lt;0,"CHECK: price below local base","Ready")))))))))</f>
        <v>Pending review</v>
      </c>
      <c r="N2715" s="18">
        <v>5.6</v>
      </c>
      <c r="O2715" s="19">
        <v>0.4</v>
      </c>
      <c r="P2715" s="14">
        <v>0.5125</v>
      </c>
      <c r="Q2715" s="20" t="str">
        <f>IF(AND(ISNUMBER(L2715),ISNUMBER(Y2715),Y2715&gt;0,X2715&lt;1),ROUND(L2715/(Y2715*(1-X2715))-1,4),"")</f>
        <v/>
      </c>
      <c r="R2715" s="12">
        <v>0</v>
      </c>
      <c r="S2715" s="13">
        <f>IF(AND(ISNUMBER(E2715),E2715&gt;0,ISNUMBER(F2715)),R2715*(F2715/E2715-1)*(1-'Start Here'!$B$16),0)</f>
        <v>0</v>
      </c>
      <c r="T2715" s="17">
        <f>IF(AND(M2715="Ready",OR(I2715="Approve proposed",AND(I2715="Use my price",AND(ISNUMBER(J2715),J2715&gt;0))),ISNUMBER(L2715),E2715&gt;0),R2715*(L2715/E2715-1)*(1-'Start Here'!$B$16),0)</f>
        <v>0</v>
      </c>
      <c r="U2715" t="str" s="6">
        <v>Currently hidden; do not activate automatically</v>
      </c>
      <c r="V2715" t="str" s="21">
        <v>No</v>
      </c>
      <c r="W2715" t="str" s="21">
        <v>No</v>
      </c>
      <c r="X2715" s="22">
        <v>0</v>
      </c>
      <c r="Y2715" s="18">
        <v>4</v>
      </c>
      <c r="AB2715" t="str" s="6">
        <v>2026-10-01 10:41:27 UTC</v>
      </c>
      <c r="AC2715" t="str" s="6">
        <v>Local Line cache</v>
      </c>
      <c r="AD2715" s="23">
        <v>805956</v>
      </c>
      <c r="AE2715" s="23">
        <v>527016</v>
      </c>
      <c r="AF2715" t="str" s="23">
        <v>805956:527016:member</v>
      </c>
      <c r="AG2715" t="str" s="23">
        <v>No</v>
      </c>
      <c r="AH2715" t="str" s="23">
        <v>Yes</v>
      </c>
      <c r="AI2715" s="18">
        <v>0</v>
      </c>
    </row>
    <row r="2716" ht="32" customHeight="1">
      <c r="A2716" t="str" s="7">
        <v>Red Tail Growers</v>
      </c>
      <c r="B2716" t="str" s="7">
        <v>Braising Chicories</v>
      </c>
      <c r="C2716" t="str" s="7">
        <v>1/2 lb</v>
      </c>
      <c r="D2716" t="str" s="7">
        <v>Guest Basket</v>
      </c>
      <c r="E2716" s="12">
        <v>5.6</v>
      </c>
      <c r="F2716" s="13">
        <v>6.05</v>
      </c>
      <c r="G2716" s="13">
        <f>IF(AND(ISNUMBER(E2716),ISNUMBER(F2716)),F2716-E2716,"")</f>
        <v>0.45</v>
      </c>
      <c r="H2716" s="14">
        <f>IF(AND(ISNUMBER(E2716),E2716&gt;0,ISNUMBER(F2716)),F2716/E2716-1,"")</f>
        <v>0.0803571428571428</v>
      </c>
      <c r="I2716" t="str" s="15">
        <v>Unreviewed</v>
      </c>
      <c r="J2716" s="16"/>
      <c r="K2716" t="str" s="15">
        <v/>
      </c>
      <c r="L2716" s="17" t="str">
        <f>IF(AC2716="Local catalog","",IF(AG2716="Yes",IF(ISNUMBER(E2716),E2716,""),IF(I2716="Keep current",IF(ISNUMBER(E2716),E2716,""),IF(AH2716&lt;&gt;"Yes","",IF(I2716="Approve proposed",F2716,IF(AND(I2716="Use my price",AND(ISNUMBER(J2716),J2716&gt;0)),J2716,""))))))</f>
        <v/>
      </c>
      <c r="M2716" t="str" s="7">
        <f>IF(AND(AG2716="Yes",OR(I2716="Approve proposed",I2716="Use my price")),"CHECK: protected price kept current",IF(OR(I2716="Unreviewed",I2716=""),"Pending review",IF(I2716="Hold","On hold",IF(I2716="Keep current",IF(ISNUMBER(E2716),"Kept current","CHECK: no confirmed current price"),IF(AH2716&lt;&gt;"Yes","CHECK: source needs review",IF(AND(I2716="Use my price",NOT(AND(ISNUMBER(J2716),J2716&gt;0))),"CHECK: enter a price above zero",IF(NOT(OR(I2716="Approve proposed",I2716="Use my price")),"CHECK: choose a listed decision",IF(OR(NOT(ISNUMBER(L2716)),L2716&lt;=0,NOT(ISNUMBER(Y2716)),Y2716&lt;=0,X2716&gt;=1),"CHECK: price or base unavailable",IF(L2716/(Y2716*(1-X2716))-1&lt;0,"CHECK: price below local base","Ready")))))))))</f>
        <v>Pending review</v>
      </c>
      <c r="N2716" s="18">
        <v>5.6</v>
      </c>
      <c r="O2716" s="19">
        <v>0.4</v>
      </c>
      <c r="P2716" s="14">
        <v>0.5125</v>
      </c>
      <c r="Q2716" s="20" t="str">
        <f>IF(AND(ISNUMBER(L2716),ISNUMBER(Y2716),Y2716&gt;0,X2716&lt;1),ROUND(L2716/(Y2716*(1-X2716))-1,4),"")</f>
        <v/>
      </c>
      <c r="R2716" s="12">
        <v>0</v>
      </c>
      <c r="S2716" s="13">
        <f>IF(AND(ISNUMBER(E2716),E2716&gt;0,ISNUMBER(F2716)),R2716*(F2716/E2716-1)*(1-'Start Here'!$B$16),0)</f>
        <v>0</v>
      </c>
      <c r="T2716" s="17">
        <f>IF(AND(M2716="Ready",OR(I2716="Approve proposed",AND(I2716="Use my price",AND(ISNUMBER(J2716),J2716&gt;0))),ISNUMBER(L2716),E2716&gt;0),R2716*(L2716/E2716-1)*(1-'Start Here'!$B$16),0)</f>
        <v>0</v>
      </c>
      <c r="U2716" t="str" s="6">
        <v>Currently hidden; do not activate automatically</v>
      </c>
      <c r="V2716" t="str" s="21">
        <v>No</v>
      </c>
      <c r="W2716" t="str" s="21">
        <v>No</v>
      </c>
      <c r="X2716" s="22">
        <v>0</v>
      </c>
      <c r="Y2716" s="18">
        <v>4</v>
      </c>
      <c r="AB2716" t="str" s="6">
        <v>2026-10-01 10:41:27 UTC</v>
      </c>
      <c r="AC2716" t="str" s="6">
        <v>Local Line cache</v>
      </c>
      <c r="AD2716" s="23">
        <v>805956</v>
      </c>
      <c r="AE2716" s="23">
        <v>527016</v>
      </c>
      <c r="AF2716" t="str" s="23">
        <v>805956:527016:guest</v>
      </c>
      <c r="AG2716" t="str" s="23">
        <v>No</v>
      </c>
      <c r="AH2716" t="str" s="23">
        <v>Yes</v>
      </c>
      <c r="AI2716" s="18">
        <v>0</v>
      </c>
    </row>
    <row r="2717" ht="32" customHeight="1">
      <c r="A2717" t="str" s="7">
        <v>Red Tail Growers</v>
      </c>
      <c r="B2717" t="str" s="7">
        <v>Braising Chicories</v>
      </c>
      <c r="C2717" t="str" s="7">
        <v>1/2 lb</v>
      </c>
      <c r="D2717" t="str" s="7">
        <v>SNAP</v>
      </c>
      <c r="E2717" s="12">
        <v>5.6</v>
      </c>
      <c r="F2717" s="13">
        <v>5.6</v>
      </c>
      <c r="G2717" s="13">
        <f>IF(AND(ISNUMBER(E2717),ISNUMBER(F2717)),F2717-E2717,"")</f>
        <v>0</v>
      </c>
      <c r="H2717" s="14">
        <f>IF(AND(ISNUMBER(E2717),E2717&gt;0,ISNUMBER(F2717)),F2717/E2717-1,"")</f>
        <v>0</v>
      </c>
      <c r="I2717" t="str" s="15">
        <v>Keep current</v>
      </c>
      <c r="J2717" s="16"/>
      <c r="K2717" t="str" s="15">
        <v/>
      </c>
      <c r="L2717" s="17">
        <f>IF(AC2717="Local catalog","",IF(AG2717="Yes",IF(ISNUMBER(E2717),E2717,""),IF(I2717="Keep current",IF(ISNUMBER(E2717),E2717,""),IF(AH2717&lt;&gt;"Yes","",IF(I2717="Approve proposed",F2717,IF(AND(I2717="Use my price",AND(ISNUMBER(J2717),J2717&gt;0)),J2717,""))))))</f>
        <v>5.6</v>
      </c>
      <c r="M2717" t="str" s="7">
        <f>IF(AND(AG2717="Yes",OR(I2717="Approve proposed",I2717="Use my price")),"CHECK: protected price kept current",IF(OR(I2717="Unreviewed",I2717=""),"Pending review",IF(I2717="Hold","On hold",IF(I2717="Keep current",IF(ISNUMBER(E2717),"Kept current","CHECK: no confirmed current price"),IF(AH2717&lt;&gt;"Yes","CHECK: source needs review",IF(AND(I2717="Use my price",NOT(AND(ISNUMBER(J2717),J2717&gt;0))),"CHECK: enter a price above zero",IF(NOT(OR(I2717="Approve proposed",I2717="Use my price")),"CHECK: choose a listed decision",IF(OR(NOT(ISNUMBER(L2717)),L2717&lt;=0,NOT(ISNUMBER(Y2717)),Y2717&lt;=0,X2717&gt;=1),"CHECK: price or base unavailable",IF(L2717/(Y2717*(1-X2717))-1&lt;0,"CHECK: price below local base","Ready")))))))))</f>
        <v>Kept current</v>
      </c>
      <c r="N2717" s="18">
        <v>5.6</v>
      </c>
      <c r="O2717" s="19">
        <v>0.4</v>
      </c>
      <c r="P2717" s="14">
        <v>0.4</v>
      </c>
      <c r="Q2717" s="20">
        <f>IF(AND(ISNUMBER(L2717),ISNUMBER(Y2717),Y2717&gt;0,X2717&lt;1),ROUND(L2717/(Y2717*(1-X2717))-1,4),"")</f>
        <v>0.4</v>
      </c>
      <c r="R2717" s="12">
        <v>0</v>
      </c>
      <c r="S2717" s="13">
        <f>IF(AND(ISNUMBER(E2717),E2717&gt;0,ISNUMBER(F2717)),R2717*(F2717/E2717-1)*(1-'Start Here'!$B$16),0)</f>
        <v>0</v>
      </c>
      <c r="T2717" s="17">
        <f>IF(AND(M2717="Ready",OR(I2717="Approve proposed",AND(I2717="Use my price",AND(ISNUMBER(J2717),J2717&gt;0))),ISNUMBER(L2717),E2717&gt;0),R2717*(L2717/E2717-1)*(1-'Start Here'!$B$16),0)</f>
        <v>0</v>
      </c>
      <c r="U2717" t="str" s="6">
        <v>SNAP: preserve existing selling price; Currently hidden; do not activate automatically</v>
      </c>
      <c r="V2717" t="str" s="21">
        <v>No</v>
      </c>
      <c r="W2717" t="str" s="21">
        <v>No</v>
      </c>
      <c r="X2717" s="22">
        <v>0</v>
      </c>
      <c r="Y2717" s="18">
        <v>4</v>
      </c>
      <c r="AB2717" t="str" s="6">
        <v>2026-10-01 10:41:27 UTC</v>
      </c>
      <c r="AC2717" t="str" s="6">
        <v>Local Line cache</v>
      </c>
      <c r="AD2717" s="23">
        <v>805956</v>
      </c>
      <c r="AE2717" s="23">
        <v>527016</v>
      </c>
      <c r="AF2717" t="str" s="23">
        <v>805956:527016:snap</v>
      </c>
      <c r="AG2717" t="str" s="23">
        <v>Yes</v>
      </c>
      <c r="AH2717" t="str" s="23">
        <v>Yes</v>
      </c>
      <c r="AI2717" s="18">
        <v>0</v>
      </c>
    </row>
    <row r="2718" ht="32" customHeight="1">
      <c r="A2718" t="str" s="7">
        <v>Red Tail Growers</v>
      </c>
      <c r="B2718" t="str" s="7">
        <v>Braising mix (chard and kale)</v>
      </c>
      <c r="C2718" t="str" s="7">
        <v>1/2 lb</v>
      </c>
      <c r="D2718" t="str" s="7">
        <v>Herd Share Members</v>
      </c>
      <c r="E2718" s="12">
        <v>5.95</v>
      </c>
      <c r="F2718" s="13">
        <v>6.43</v>
      </c>
      <c r="G2718" s="13">
        <f>IF(AND(ISNUMBER(E2718),ISNUMBER(F2718)),F2718-E2718,"")</f>
        <v>0.48</v>
      </c>
      <c r="H2718" s="14">
        <f>IF(AND(ISNUMBER(E2718),E2718&gt;0,ISNUMBER(F2718)),F2718/E2718-1,"")</f>
        <v>0.08067226890756296</v>
      </c>
      <c r="I2718" t="str" s="15">
        <v>Unreviewed</v>
      </c>
      <c r="J2718" s="16"/>
      <c r="K2718" t="str" s="15">
        <v/>
      </c>
      <c r="L2718" s="17" t="str">
        <f>IF(AC2718="Local catalog","",IF(AG2718="Yes",IF(ISNUMBER(E2718),E2718,""),IF(I2718="Keep current",IF(ISNUMBER(E2718),E2718,""),IF(AH2718&lt;&gt;"Yes","",IF(I2718="Approve proposed",F2718,IF(AND(I2718="Use my price",AND(ISNUMBER(J2718),J2718&gt;0)),J2718,""))))))</f>
        <v/>
      </c>
      <c r="M2718" t="str" s="7">
        <f>IF(AND(AG2718="Yes",OR(I2718="Approve proposed",I2718="Use my price")),"CHECK: protected price kept current",IF(OR(I2718="Unreviewed",I2718=""),"Pending review",IF(I2718="Hold","On hold",IF(I2718="Keep current",IF(ISNUMBER(E2718),"Kept current","CHECK: no confirmed current price"),IF(AH2718&lt;&gt;"Yes","CHECK: source needs review",IF(AND(I2718="Use my price",NOT(AND(ISNUMBER(J2718),J2718&gt;0))),"CHECK: enter a price above zero",IF(NOT(OR(I2718="Approve proposed",I2718="Use my price")),"CHECK: choose a listed decision",IF(OR(NOT(ISNUMBER(L2718)),L2718&lt;=0,NOT(ISNUMBER(Y2718)),Y2718&lt;=0,X2718&gt;=1),"CHECK: price or base unavailable",IF(L2718/(Y2718*(1-X2718))-1&lt;0,"CHECK: price below local base","Ready")))))))))</f>
        <v>Pending review</v>
      </c>
      <c r="N2718" s="18">
        <v>5.95</v>
      </c>
      <c r="O2718" s="19">
        <v>0.4</v>
      </c>
      <c r="P2718" s="14">
        <v>0.5129</v>
      </c>
      <c r="Q2718" s="20" t="str">
        <f>IF(AND(ISNUMBER(L2718),ISNUMBER(Y2718),Y2718&gt;0,X2718&lt;1),ROUND(L2718/(Y2718*(1-X2718))-1,4),"")</f>
        <v/>
      </c>
      <c r="R2718" s="12">
        <v>121.45</v>
      </c>
      <c r="S2718" s="13">
        <f>IF(AND(ISNUMBER(E2718),E2718&gt;0,ISNUMBER(F2718)),R2718*(F2718/E2718-1)*(1-'Start Here'!$B$16),0)</f>
        <v>9.503717647058815</v>
      </c>
      <c r="T2718" s="17">
        <f>IF(AND(M2718="Ready",OR(I2718="Approve proposed",AND(I2718="Use my price",AND(ISNUMBER(J2718),J2718&gt;0))),ISNUMBER(L2718),E2718&gt;0),R2718*(L2718/E2718-1)*(1-'Start Here'!$B$16),0)</f>
        <v>0</v>
      </c>
      <c r="U2718" t="str" s="6">
        <v/>
      </c>
      <c r="V2718" t="str" s="21">
        <v>Yes</v>
      </c>
      <c r="W2718" t="str" s="21">
        <v>No</v>
      </c>
      <c r="X2718" s="22">
        <v>0</v>
      </c>
      <c r="Y2718" s="18">
        <v>4.25</v>
      </c>
      <c r="AB2718" t="str" s="6">
        <v>2026-10-01 10:41:27 UTC</v>
      </c>
      <c r="AC2718" t="str" s="6">
        <v>Local Line cache</v>
      </c>
      <c r="AD2718" s="23">
        <v>906533</v>
      </c>
      <c r="AE2718" s="23">
        <v>650559</v>
      </c>
      <c r="AF2718" t="str" s="23">
        <v>906533:650559:herdShare</v>
      </c>
      <c r="AG2718" t="str" s="23">
        <v>No</v>
      </c>
      <c r="AH2718" t="str" s="23">
        <v>Yes</v>
      </c>
      <c r="AI2718" s="18">
        <v>87</v>
      </c>
    </row>
    <row r="2719" ht="32" customHeight="1">
      <c r="A2719" t="str" s="7">
        <v>Red Tail Growers</v>
      </c>
      <c r="B2719" t="str" s="7">
        <v>Braising mix (chard and kale)</v>
      </c>
      <c r="C2719" t="str" s="7">
        <v>1/2 lb</v>
      </c>
      <c r="D2719" t="str" s="7">
        <v>CSA Members</v>
      </c>
      <c r="E2719" s="12">
        <v>5.95</v>
      </c>
      <c r="F2719" s="13">
        <v>6.43</v>
      </c>
      <c r="G2719" s="13">
        <f>IF(AND(ISNUMBER(E2719),ISNUMBER(F2719)),F2719-E2719,"")</f>
        <v>0.48</v>
      </c>
      <c r="H2719" s="14">
        <f>IF(AND(ISNUMBER(E2719),E2719&gt;0,ISNUMBER(F2719)),F2719/E2719-1,"")</f>
        <v>0.08067226890756296</v>
      </c>
      <c r="I2719" t="str" s="15">
        <v>Unreviewed</v>
      </c>
      <c r="J2719" s="16"/>
      <c r="K2719" t="str" s="15">
        <v/>
      </c>
      <c r="L2719" s="17" t="str">
        <f>IF(AC2719="Local catalog","",IF(AG2719="Yes",IF(ISNUMBER(E2719),E2719,""),IF(I2719="Keep current",IF(ISNUMBER(E2719),E2719,""),IF(AH2719&lt;&gt;"Yes","",IF(I2719="Approve proposed",F2719,IF(AND(I2719="Use my price",AND(ISNUMBER(J2719),J2719&gt;0)),J2719,""))))))</f>
        <v/>
      </c>
      <c r="M2719" t="str" s="7">
        <f>IF(AND(AG2719="Yes",OR(I2719="Approve proposed",I2719="Use my price")),"CHECK: protected price kept current",IF(OR(I2719="Unreviewed",I2719=""),"Pending review",IF(I2719="Hold","On hold",IF(I2719="Keep current",IF(ISNUMBER(E2719),"Kept current","CHECK: no confirmed current price"),IF(AH2719&lt;&gt;"Yes","CHECK: source needs review",IF(AND(I2719="Use my price",NOT(AND(ISNUMBER(J2719),J2719&gt;0))),"CHECK: enter a price above zero",IF(NOT(OR(I2719="Approve proposed",I2719="Use my price")),"CHECK: choose a listed decision",IF(OR(NOT(ISNUMBER(L2719)),L2719&lt;=0,NOT(ISNUMBER(Y2719)),Y2719&lt;=0,X2719&gt;=1),"CHECK: price or base unavailable",IF(L2719/(Y2719*(1-X2719))-1&lt;0,"CHECK: price below local base","Ready")))))))))</f>
        <v>Pending review</v>
      </c>
      <c r="N2719" s="18">
        <v>5.95</v>
      </c>
      <c r="O2719" s="19">
        <v>0.4</v>
      </c>
      <c r="P2719" s="14">
        <v>0.5129</v>
      </c>
      <c r="Q2719" s="20" t="str">
        <f>IF(AND(ISNUMBER(L2719),ISNUMBER(Y2719),Y2719&gt;0,X2719&lt;1),ROUND(L2719/(Y2719*(1-X2719))-1,4),"")</f>
        <v/>
      </c>
      <c r="R2719" s="12">
        <v>0</v>
      </c>
      <c r="S2719" s="13">
        <f>IF(AND(ISNUMBER(E2719),E2719&gt;0,ISNUMBER(F2719)),R2719*(F2719/E2719-1)*(1-'Start Here'!$B$16),0)</f>
        <v>0</v>
      </c>
      <c r="T2719" s="17">
        <f>IF(AND(M2719="Ready",OR(I2719="Approve proposed",AND(I2719="Use my price",AND(ISNUMBER(J2719),J2719&gt;0))),ISNUMBER(L2719),E2719&gt;0),R2719*(L2719/E2719-1)*(1-'Start Here'!$B$16),0)</f>
        <v>0</v>
      </c>
      <c r="U2719" t="str" s="6">
        <v/>
      </c>
      <c r="V2719" t="str" s="21">
        <v>Yes</v>
      </c>
      <c r="W2719" t="str" s="21">
        <v>No</v>
      </c>
      <c r="X2719" s="22">
        <v>0</v>
      </c>
      <c r="Y2719" s="18">
        <v>4.25</v>
      </c>
      <c r="AB2719" t="str" s="6">
        <v>2026-10-01 10:41:27 UTC</v>
      </c>
      <c r="AC2719" t="str" s="6">
        <v>Local Line cache</v>
      </c>
      <c r="AD2719" s="23">
        <v>906533</v>
      </c>
      <c r="AE2719" s="23">
        <v>650559</v>
      </c>
      <c r="AF2719" t="str" s="23">
        <v>906533:650559:member</v>
      </c>
      <c r="AG2719" t="str" s="23">
        <v>No</v>
      </c>
      <c r="AH2719" t="str" s="23">
        <v>Yes</v>
      </c>
      <c r="AI2719" s="18">
        <v>0</v>
      </c>
    </row>
    <row r="2720" ht="32" customHeight="1">
      <c r="A2720" t="str" s="7">
        <v>Red Tail Growers</v>
      </c>
      <c r="B2720" t="str" s="7">
        <v>Braising mix (chard and kale)</v>
      </c>
      <c r="C2720" t="str" s="7">
        <v>1/2 lb</v>
      </c>
      <c r="D2720" t="str" s="7">
        <v>Guest Basket</v>
      </c>
      <c r="E2720" s="12">
        <v>5.95</v>
      </c>
      <c r="F2720" s="13">
        <v>6.43</v>
      </c>
      <c r="G2720" s="13">
        <f>IF(AND(ISNUMBER(E2720),ISNUMBER(F2720)),F2720-E2720,"")</f>
        <v>0.48</v>
      </c>
      <c r="H2720" s="14">
        <f>IF(AND(ISNUMBER(E2720),E2720&gt;0,ISNUMBER(F2720)),F2720/E2720-1,"")</f>
        <v>0.08067226890756296</v>
      </c>
      <c r="I2720" t="str" s="15">
        <v>Unreviewed</v>
      </c>
      <c r="J2720" s="16"/>
      <c r="K2720" t="str" s="15">
        <v/>
      </c>
      <c r="L2720" s="17" t="str">
        <f>IF(AC2720="Local catalog","",IF(AG2720="Yes",IF(ISNUMBER(E2720),E2720,""),IF(I2720="Keep current",IF(ISNUMBER(E2720),E2720,""),IF(AH2720&lt;&gt;"Yes","",IF(I2720="Approve proposed",F2720,IF(AND(I2720="Use my price",AND(ISNUMBER(J2720),J2720&gt;0)),J2720,""))))))</f>
        <v/>
      </c>
      <c r="M2720" t="str" s="7">
        <f>IF(AND(AG2720="Yes",OR(I2720="Approve proposed",I2720="Use my price")),"CHECK: protected price kept current",IF(OR(I2720="Unreviewed",I2720=""),"Pending review",IF(I2720="Hold","On hold",IF(I2720="Keep current",IF(ISNUMBER(E2720),"Kept current","CHECK: no confirmed current price"),IF(AH2720&lt;&gt;"Yes","CHECK: source needs review",IF(AND(I2720="Use my price",NOT(AND(ISNUMBER(J2720),J2720&gt;0))),"CHECK: enter a price above zero",IF(NOT(OR(I2720="Approve proposed",I2720="Use my price")),"CHECK: choose a listed decision",IF(OR(NOT(ISNUMBER(L2720)),L2720&lt;=0,NOT(ISNUMBER(Y2720)),Y2720&lt;=0,X2720&gt;=1),"CHECK: price or base unavailable",IF(L2720/(Y2720*(1-X2720))-1&lt;0,"CHECK: price below local base","Ready")))))))))</f>
        <v>Pending review</v>
      </c>
      <c r="N2720" s="18">
        <v>5.95</v>
      </c>
      <c r="O2720" s="19">
        <v>0.4</v>
      </c>
      <c r="P2720" s="14">
        <v>0.5129</v>
      </c>
      <c r="Q2720" s="20" t="str">
        <f>IF(AND(ISNUMBER(L2720),ISNUMBER(Y2720),Y2720&gt;0,X2720&lt;1),ROUND(L2720/(Y2720*(1-X2720))-1,4),"")</f>
        <v/>
      </c>
      <c r="R2720" s="12">
        <v>0</v>
      </c>
      <c r="S2720" s="13">
        <f>IF(AND(ISNUMBER(E2720),E2720&gt;0,ISNUMBER(F2720)),R2720*(F2720/E2720-1)*(1-'Start Here'!$B$16),0)</f>
        <v>0</v>
      </c>
      <c r="T2720" s="17">
        <f>IF(AND(M2720="Ready",OR(I2720="Approve proposed",AND(I2720="Use my price",AND(ISNUMBER(J2720),J2720&gt;0))),ISNUMBER(L2720),E2720&gt;0),R2720*(L2720/E2720-1)*(1-'Start Here'!$B$16),0)</f>
        <v>0</v>
      </c>
      <c r="U2720" t="str" s="6">
        <v/>
      </c>
      <c r="V2720" t="str" s="21">
        <v>Yes</v>
      </c>
      <c r="W2720" t="str" s="21">
        <v>No</v>
      </c>
      <c r="X2720" s="22">
        <v>0</v>
      </c>
      <c r="Y2720" s="18">
        <v>4.25</v>
      </c>
      <c r="AB2720" t="str" s="6">
        <v>2026-10-01 10:41:27 UTC</v>
      </c>
      <c r="AC2720" t="str" s="6">
        <v>Local Line cache</v>
      </c>
      <c r="AD2720" s="23">
        <v>906533</v>
      </c>
      <c r="AE2720" s="23">
        <v>650559</v>
      </c>
      <c r="AF2720" t="str" s="23">
        <v>906533:650559:guest</v>
      </c>
      <c r="AG2720" t="str" s="23">
        <v>No</v>
      </c>
      <c r="AH2720" t="str" s="23">
        <v>Yes</v>
      </c>
      <c r="AI2720" s="18">
        <v>0</v>
      </c>
    </row>
    <row r="2721" ht="32" customHeight="1">
      <c r="A2721" t="str" s="7">
        <v>Red Tail Growers</v>
      </c>
      <c r="B2721" t="str" s="7">
        <v>Braising mix (chard and kale)</v>
      </c>
      <c r="C2721" t="str" s="7">
        <v>1/2 lb</v>
      </c>
      <c r="D2721" t="str" s="7">
        <v>SNAP</v>
      </c>
      <c r="E2721" s="12">
        <v>5.95</v>
      </c>
      <c r="F2721" s="13">
        <v>5.95</v>
      </c>
      <c r="G2721" s="13">
        <f>IF(AND(ISNUMBER(E2721),ISNUMBER(F2721)),F2721-E2721,"")</f>
        <v>0</v>
      </c>
      <c r="H2721" s="14">
        <f>IF(AND(ISNUMBER(E2721),E2721&gt;0,ISNUMBER(F2721)),F2721/E2721-1,"")</f>
        <v>0</v>
      </c>
      <c r="I2721" t="str" s="15">
        <v>Keep current</v>
      </c>
      <c r="J2721" s="16"/>
      <c r="K2721" t="str" s="15">
        <v/>
      </c>
      <c r="L2721" s="17">
        <f>IF(AC2721="Local catalog","",IF(AG2721="Yes",IF(ISNUMBER(E2721),E2721,""),IF(I2721="Keep current",IF(ISNUMBER(E2721),E2721,""),IF(AH2721&lt;&gt;"Yes","",IF(I2721="Approve proposed",F2721,IF(AND(I2721="Use my price",AND(ISNUMBER(J2721),J2721&gt;0)),J2721,""))))))</f>
        <v>5.95</v>
      </c>
      <c r="M2721" t="str" s="7">
        <f>IF(AND(AG2721="Yes",OR(I2721="Approve proposed",I2721="Use my price")),"CHECK: protected price kept current",IF(OR(I2721="Unreviewed",I2721=""),"Pending review",IF(I2721="Hold","On hold",IF(I2721="Keep current",IF(ISNUMBER(E2721),"Kept current","CHECK: no confirmed current price"),IF(AH2721&lt;&gt;"Yes","CHECK: source needs review",IF(AND(I2721="Use my price",NOT(AND(ISNUMBER(J2721),J2721&gt;0))),"CHECK: enter a price above zero",IF(NOT(OR(I2721="Approve proposed",I2721="Use my price")),"CHECK: choose a listed decision",IF(OR(NOT(ISNUMBER(L2721)),L2721&lt;=0,NOT(ISNUMBER(Y2721)),Y2721&lt;=0,X2721&gt;=1),"CHECK: price or base unavailable",IF(L2721/(Y2721*(1-X2721))-1&lt;0,"CHECK: price below local base","Ready")))))))))</f>
        <v>Kept current</v>
      </c>
      <c r="N2721" s="18">
        <v>5.95</v>
      </c>
      <c r="O2721" s="19">
        <v>0.4</v>
      </c>
      <c r="P2721" s="14">
        <v>0.4</v>
      </c>
      <c r="Q2721" s="20">
        <f>IF(AND(ISNUMBER(L2721),ISNUMBER(Y2721),Y2721&gt;0,X2721&lt;1),ROUND(L2721/(Y2721*(1-X2721))-1,4),"")</f>
        <v>0.4</v>
      </c>
      <c r="R2721" s="12">
        <v>0</v>
      </c>
      <c r="S2721" s="13">
        <f>IF(AND(ISNUMBER(E2721),E2721&gt;0,ISNUMBER(F2721)),R2721*(F2721/E2721-1)*(1-'Start Here'!$B$16),0)</f>
        <v>0</v>
      </c>
      <c r="T2721" s="17">
        <f>IF(AND(M2721="Ready",OR(I2721="Approve proposed",AND(I2721="Use my price",AND(ISNUMBER(J2721),J2721&gt;0))),ISNUMBER(L2721),E2721&gt;0),R2721*(L2721/E2721-1)*(1-'Start Here'!$B$16),0)</f>
        <v>0</v>
      </c>
      <c r="U2721" t="str" s="6">
        <v>SNAP: preserve existing selling price</v>
      </c>
      <c r="V2721" t="str" s="21">
        <v>Yes</v>
      </c>
      <c r="W2721" t="str" s="21">
        <v>No</v>
      </c>
      <c r="X2721" s="22">
        <v>0</v>
      </c>
      <c r="Y2721" s="18">
        <v>4.25</v>
      </c>
      <c r="AB2721" t="str" s="6">
        <v>2026-10-01 10:41:27 UTC</v>
      </c>
      <c r="AC2721" t="str" s="6">
        <v>Local Line cache</v>
      </c>
      <c r="AD2721" s="23">
        <v>906533</v>
      </c>
      <c r="AE2721" s="23">
        <v>650559</v>
      </c>
      <c r="AF2721" t="str" s="23">
        <v>906533:650559:snap</v>
      </c>
      <c r="AG2721" t="str" s="23">
        <v>Yes</v>
      </c>
      <c r="AH2721" t="str" s="23">
        <v>Yes</v>
      </c>
      <c r="AI2721" s="18">
        <v>0</v>
      </c>
    </row>
    <row r="2722" ht="32" customHeight="1">
      <c r="A2722" t="str" s="7">
        <v>Red Tail Growers</v>
      </c>
      <c r="B2722" t="str" s="7">
        <v>Candy Sweet Onion</v>
      </c>
      <c r="C2722" t="str" s="7">
        <v>1 lb</v>
      </c>
      <c r="D2722" t="str" s="7">
        <v>Herd Share Members</v>
      </c>
      <c r="E2722" s="12">
        <v>2.1</v>
      </c>
      <c r="F2722" s="13">
        <v>2.27</v>
      </c>
      <c r="G2722" s="13">
        <f>IF(AND(ISNUMBER(E2722),ISNUMBER(F2722)),F2722-E2722,"")</f>
        <v>0.17</v>
      </c>
      <c r="H2722" s="14">
        <f>IF(AND(ISNUMBER(E2722),E2722&gt;0,ISNUMBER(F2722)),F2722/E2722-1,"")</f>
        <v>0.08095238095238089</v>
      </c>
      <c r="I2722" t="str" s="15">
        <v>Unreviewed</v>
      </c>
      <c r="J2722" s="16"/>
      <c r="K2722" t="str" s="15">
        <v/>
      </c>
      <c r="L2722" s="17" t="str">
        <f>IF(AC2722="Local catalog","",IF(AG2722="Yes",IF(ISNUMBER(E2722),E2722,""),IF(I2722="Keep current",IF(ISNUMBER(E2722),E2722,""),IF(AH2722&lt;&gt;"Yes","",IF(I2722="Approve proposed",F2722,IF(AND(I2722="Use my price",AND(ISNUMBER(J2722),J2722&gt;0)),J2722,""))))))</f>
        <v/>
      </c>
      <c r="M2722" t="str" s="7">
        <f>IF(AND(AG2722="Yes",OR(I2722="Approve proposed",I2722="Use my price")),"CHECK: protected price kept current",IF(OR(I2722="Unreviewed",I2722=""),"Pending review",IF(I2722="Hold","On hold",IF(I2722="Keep current",IF(ISNUMBER(E2722),"Kept current","CHECK: no confirmed current price"),IF(AH2722&lt;&gt;"Yes","CHECK: source needs review",IF(AND(I2722="Use my price",NOT(AND(ISNUMBER(J2722),J2722&gt;0))),"CHECK: enter a price above zero",IF(NOT(OR(I2722="Approve proposed",I2722="Use my price")),"CHECK: choose a listed decision",IF(OR(NOT(ISNUMBER(L2722)),L2722&lt;=0,NOT(ISNUMBER(Y2722)),Y2722&lt;=0,X2722&gt;=1),"CHECK: price or base unavailable",IF(L2722/(Y2722*(1-X2722))-1&lt;0,"CHECK: price below local base","Ready")))))))))</f>
        <v>Pending review</v>
      </c>
      <c r="N2722" s="18">
        <v>2.1</v>
      </c>
      <c r="O2722" s="19">
        <v>0.4</v>
      </c>
      <c r="P2722" s="14">
        <v>0.5133</v>
      </c>
      <c r="Q2722" s="20" t="str">
        <f>IF(AND(ISNUMBER(L2722),ISNUMBER(Y2722),Y2722&gt;0,X2722&lt;1),ROUND(L2722/(Y2722*(1-X2722))-1,4),"")</f>
        <v/>
      </c>
      <c r="R2722" s="12">
        <v>0</v>
      </c>
      <c r="S2722" s="13">
        <f>IF(AND(ISNUMBER(E2722),E2722&gt;0,ISNUMBER(F2722)),R2722*(F2722/E2722-1)*(1-'Start Here'!$B$16),0)</f>
        <v>0</v>
      </c>
      <c r="T2722" s="17">
        <f>IF(AND(M2722="Ready",OR(I2722="Approve proposed",AND(I2722="Use my price",AND(ISNUMBER(J2722),J2722&gt;0))),ISNUMBER(L2722),E2722&gt;0),R2722*(L2722/E2722-1)*(1-'Start Here'!$B$16),0)</f>
        <v>0</v>
      </c>
      <c r="U2722" t="str" s="6">
        <v>Currently hidden; do not activate automatically</v>
      </c>
      <c r="V2722" t="str" s="21">
        <v>No</v>
      </c>
      <c r="W2722" t="str" s="21">
        <v>No</v>
      </c>
      <c r="X2722" s="22">
        <v>0</v>
      </c>
      <c r="Y2722" s="18">
        <v>1.5</v>
      </c>
      <c r="AB2722" t="str" s="6">
        <v>2026-10-01 10:41:27 UTC</v>
      </c>
      <c r="AC2722" t="str" s="6">
        <v>Local Line cache</v>
      </c>
      <c r="AD2722" s="23">
        <v>805942</v>
      </c>
      <c r="AE2722" s="23">
        <v>527002</v>
      </c>
      <c r="AF2722" t="str" s="23">
        <v>805942:527002:herdShare</v>
      </c>
      <c r="AG2722" t="str" s="23">
        <v>No</v>
      </c>
      <c r="AH2722" t="str" s="23">
        <v>Yes</v>
      </c>
      <c r="AI2722" s="18">
        <v>0</v>
      </c>
    </row>
    <row r="2723" ht="32" customHeight="1">
      <c r="A2723" t="str" s="7">
        <v>Red Tail Growers</v>
      </c>
      <c r="B2723" t="str" s="7">
        <v>Candy Sweet Onion</v>
      </c>
      <c r="C2723" t="str" s="7">
        <v>1 lb</v>
      </c>
      <c r="D2723" t="str" s="7">
        <v>CSA Members</v>
      </c>
      <c r="E2723" s="12">
        <v>2.1</v>
      </c>
      <c r="F2723" s="13">
        <v>2.27</v>
      </c>
      <c r="G2723" s="13">
        <f>IF(AND(ISNUMBER(E2723),ISNUMBER(F2723)),F2723-E2723,"")</f>
        <v>0.17</v>
      </c>
      <c r="H2723" s="14">
        <f>IF(AND(ISNUMBER(E2723),E2723&gt;0,ISNUMBER(F2723)),F2723/E2723-1,"")</f>
        <v>0.08095238095238089</v>
      </c>
      <c r="I2723" t="str" s="15">
        <v>Unreviewed</v>
      </c>
      <c r="J2723" s="16"/>
      <c r="K2723" t="str" s="15">
        <v/>
      </c>
      <c r="L2723" s="17" t="str">
        <f>IF(AC2723="Local catalog","",IF(AG2723="Yes",IF(ISNUMBER(E2723),E2723,""),IF(I2723="Keep current",IF(ISNUMBER(E2723),E2723,""),IF(AH2723&lt;&gt;"Yes","",IF(I2723="Approve proposed",F2723,IF(AND(I2723="Use my price",AND(ISNUMBER(J2723),J2723&gt;0)),J2723,""))))))</f>
        <v/>
      </c>
      <c r="M2723" t="str" s="7">
        <f>IF(AND(AG2723="Yes",OR(I2723="Approve proposed",I2723="Use my price")),"CHECK: protected price kept current",IF(OR(I2723="Unreviewed",I2723=""),"Pending review",IF(I2723="Hold","On hold",IF(I2723="Keep current",IF(ISNUMBER(E2723),"Kept current","CHECK: no confirmed current price"),IF(AH2723&lt;&gt;"Yes","CHECK: source needs review",IF(AND(I2723="Use my price",NOT(AND(ISNUMBER(J2723),J2723&gt;0))),"CHECK: enter a price above zero",IF(NOT(OR(I2723="Approve proposed",I2723="Use my price")),"CHECK: choose a listed decision",IF(OR(NOT(ISNUMBER(L2723)),L2723&lt;=0,NOT(ISNUMBER(Y2723)),Y2723&lt;=0,X2723&gt;=1),"CHECK: price or base unavailable",IF(L2723/(Y2723*(1-X2723))-1&lt;0,"CHECK: price below local base","Ready")))))))))</f>
        <v>Pending review</v>
      </c>
      <c r="N2723" s="18">
        <v>2.1</v>
      </c>
      <c r="O2723" s="19">
        <v>0.4</v>
      </c>
      <c r="P2723" s="14">
        <v>0.5133</v>
      </c>
      <c r="Q2723" s="20" t="str">
        <f>IF(AND(ISNUMBER(L2723),ISNUMBER(Y2723),Y2723&gt;0,X2723&lt;1),ROUND(L2723/(Y2723*(1-X2723))-1,4),"")</f>
        <v/>
      </c>
      <c r="R2723" s="12">
        <v>0</v>
      </c>
      <c r="S2723" s="13">
        <f>IF(AND(ISNUMBER(E2723),E2723&gt;0,ISNUMBER(F2723)),R2723*(F2723/E2723-1)*(1-'Start Here'!$B$16),0)</f>
        <v>0</v>
      </c>
      <c r="T2723" s="17">
        <f>IF(AND(M2723="Ready",OR(I2723="Approve proposed",AND(I2723="Use my price",AND(ISNUMBER(J2723),J2723&gt;0))),ISNUMBER(L2723),E2723&gt;0),R2723*(L2723/E2723-1)*(1-'Start Here'!$B$16),0)</f>
        <v>0</v>
      </c>
      <c r="U2723" t="str" s="6">
        <v>Currently hidden; do not activate automatically</v>
      </c>
      <c r="V2723" t="str" s="21">
        <v>No</v>
      </c>
      <c r="W2723" t="str" s="21">
        <v>No</v>
      </c>
      <c r="X2723" s="22">
        <v>0</v>
      </c>
      <c r="Y2723" s="18">
        <v>1.5</v>
      </c>
      <c r="AB2723" t="str" s="6">
        <v>2026-10-01 10:41:27 UTC</v>
      </c>
      <c r="AC2723" t="str" s="6">
        <v>Local Line cache</v>
      </c>
      <c r="AD2723" s="23">
        <v>805942</v>
      </c>
      <c r="AE2723" s="23">
        <v>527002</v>
      </c>
      <c r="AF2723" t="str" s="23">
        <v>805942:527002:member</v>
      </c>
      <c r="AG2723" t="str" s="23">
        <v>No</v>
      </c>
      <c r="AH2723" t="str" s="23">
        <v>Yes</v>
      </c>
      <c r="AI2723" s="18">
        <v>0</v>
      </c>
    </row>
    <row r="2724" ht="32" customHeight="1">
      <c r="A2724" t="str" s="7">
        <v>Red Tail Growers</v>
      </c>
      <c r="B2724" t="str" s="7">
        <v>Candy Sweet Onion</v>
      </c>
      <c r="C2724" t="str" s="7">
        <v>1 lb</v>
      </c>
      <c r="D2724" t="str" s="7">
        <v>Guest Basket</v>
      </c>
      <c r="E2724" s="12">
        <v>2.1</v>
      </c>
      <c r="F2724" s="13">
        <v>2.27</v>
      </c>
      <c r="G2724" s="13">
        <f>IF(AND(ISNUMBER(E2724),ISNUMBER(F2724)),F2724-E2724,"")</f>
        <v>0.17</v>
      </c>
      <c r="H2724" s="14">
        <f>IF(AND(ISNUMBER(E2724),E2724&gt;0,ISNUMBER(F2724)),F2724/E2724-1,"")</f>
        <v>0.08095238095238089</v>
      </c>
      <c r="I2724" t="str" s="15">
        <v>Unreviewed</v>
      </c>
      <c r="J2724" s="16"/>
      <c r="K2724" t="str" s="15">
        <v/>
      </c>
      <c r="L2724" s="17" t="str">
        <f>IF(AC2724="Local catalog","",IF(AG2724="Yes",IF(ISNUMBER(E2724),E2724,""),IF(I2724="Keep current",IF(ISNUMBER(E2724),E2724,""),IF(AH2724&lt;&gt;"Yes","",IF(I2724="Approve proposed",F2724,IF(AND(I2724="Use my price",AND(ISNUMBER(J2724),J2724&gt;0)),J2724,""))))))</f>
        <v/>
      </c>
      <c r="M2724" t="str" s="7">
        <f>IF(AND(AG2724="Yes",OR(I2724="Approve proposed",I2724="Use my price")),"CHECK: protected price kept current",IF(OR(I2724="Unreviewed",I2724=""),"Pending review",IF(I2724="Hold","On hold",IF(I2724="Keep current",IF(ISNUMBER(E2724),"Kept current","CHECK: no confirmed current price"),IF(AH2724&lt;&gt;"Yes","CHECK: source needs review",IF(AND(I2724="Use my price",NOT(AND(ISNUMBER(J2724),J2724&gt;0))),"CHECK: enter a price above zero",IF(NOT(OR(I2724="Approve proposed",I2724="Use my price")),"CHECK: choose a listed decision",IF(OR(NOT(ISNUMBER(L2724)),L2724&lt;=0,NOT(ISNUMBER(Y2724)),Y2724&lt;=0,X2724&gt;=1),"CHECK: price or base unavailable",IF(L2724/(Y2724*(1-X2724))-1&lt;0,"CHECK: price below local base","Ready")))))))))</f>
        <v>Pending review</v>
      </c>
      <c r="N2724" s="18">
        <v>2.1</v>
      </c>
      <c r="O2724" s="19">
        <v>0.4</v>
      </c>
      <c r="P2724" s="14">
        <v>0.5133</v>
      </c>
      <c r="Q2724" s="20" t="str">
        <f>IF(AND(ISNUMBER(L2724),ISNUMBER(Y2724),Y2724&gt;0,X2724&lt;1),ROUND(L2724/(Y2724*(1-X2724))-1,4),"")</f>
        <v/>
      </c>
      <c r="R2724" s="12">
        <v>0</v>
      </c>
      <c r="S2724" s="13">
        <f>IF(AND(ISNUMBER(E2724),E2724&gt;0,ISNUMBER(F2724)),R2724*(F2724/E2724-1)*(1-'Start Here'!$B$16),0)</f>
        <v>0</v>
      </c>
      <c r="T2724" s="17">
        <f>IF(AND(M2724="Ready",OR(I2724="Approve proposed",AND(I2724="Use my price",AND(ISNUMBER(J2724),J2724&gt;0))),ISNUMBER(L2724),E2724&gt;0),R2724*(L2724/E2724-1)*(1-'Start Here'!$B$16),0)</f>
        <v>0</v>
      </c>
      <c r="U2724" t="str" s="6">
        <v>Currently hidden; do not activate automatically</v>
      </c>
      <c r="V2724" t="str" s="21">
        <v>No</v>
      </c>
      <c r="W2724" t="str" s="21">
        <v>No</v>
      </c>
      <c r="X2724" s="22">
        <v>0</v>
      </c>
      <c r="Y2724" s="18">
        <v>1.5</v>
      </c>
      <c r="AB2724" t="str" s="6">
        <v>2026-10-01 10:41:27 UTC</v>
      </c>
      <c r="AC2724" t="str" s="6">
        <v>Local Line cache</v>
      </c>
      <c r="AD2724" s="23">
        <v>805942</v>
      </c>
      <c r="AE2724" s="23">
        <v>527002</v>
      </c>
      <c r="AF2724" t="str" s="23">
        <v>805942:527002:guest</v>
      </c>
      <c r="AG2724" t="str" s="23">
        <v>No</v>
      </c>
      <c r="AH2724" t="str" s="23">
        <v>Yes</v>
      </c>
      <c r="AI2724" s="18">
        <v>0</v>
      </c>
    </row>
    <row r="2725" ht="32" customHeight="1">
      <c r="A2725" t="str" s="7">
        <v>Red Tail Growers</v>
      </c>
      <c r="B2725" t="str" s="7">
        <v>Candy Sweet Onion</v>
      </c>
      <c r="C2725" t="str" s="7">
        <v>1 lb</v>
      </c>
      <c r="D2725" t="str" s="7">
        <v>SNAP</v>
      </c>
      <c r="E2725" s="12">
        <v>2.1</v>
      </c>
      <c r="F2725" s="13">
        <v>2.1</v>
      </c>
      <c r="G2725" s="13">
        <f>IF(AND(ISNUMBER(E2725),ISNUMBER(F2725)),F2725-E2725,"")</f>
        <v>0</v>
      </c>
      <c r="H2725" s="14">
        <f>IF(AND(ISNUMBER(E2725),E2725&gt;0,ISNUMBER(F2725)),F2725/E2725-1,"")</f>
        <v>0</v>
      </c>
      <c r="I2725" t="str" s="15">
        <v>Keep current</v>
      </c>
      <c r="J2725" s="16"/>
      <c r="K2725" t="str" s="15">
        <v/>
      </c>
      <c r="L2725" s="17">
        <f>IF(AC2725="Local catalog","",IF(AG2725="Yes",IF(ISNUMBER(E2725),E2725,""),IF(I2725="Keep current",IF(ISNUMBER(E2725),E2725,""),IF(AH2725&lt;&gt;"Yes","",IF(I2725="Approve proposed",F2725,IF(AND(I2725="Use my price",AND(ISNUMBER(J2725),J2725&gt;0)),J2725,""))))))</f>
        <v>2.1</v>
      </c>
      <c r="M2725" t="str" s="7">
        <f>IF(AND(AG2725="Yes",OR(I2725="Approve proposed",I2725="Use my price")),"CHECK: protected price kept current",IF(OR(I2725="Unreviewed",I2725=""),"Pending review",IF(I2725="Hold","On hold",IF(I2725="Keep current",IF(ISNUMBER(E2725),"Kept current","CHECK: no confirmed current price"),IF(AH2725&lt;&gt;"Yes","CHECK: source needs review",IF(AND(I2725="Use my price",NOT(AND(ISNUMBER(J2725),J2725&gt;0))),"CHECK: enter a price above zero",IF(NOT(OR(I2725="Approve proposed",I2725="Use my price")),"CHECK: choose a listed decision",IF(OR(NOT(ISNUMBER(L2725)),L2725&lt;=0,NOT(ISNUMBER(Y2725)),Y2725&lt;=0,X2725&gt;=1),"CHECK: price or base unavailable",IF(L2725/(Y2725*(1-X2725))-1&lt;0,"CHECK: price below local base","Ready")))))))))</f>
        <v>Kept current</v>
      </c>
      <c r="N2725" s="18">
        <v>2.1</v>
      </c>
      <c r="O2725" s="19">
        <v>0.4</v>
      </c>
      <c r="P2725" s="14">
        <v>0.4</v>
      </c>
      <c r="Q2725" s="20">
        <f>IF(AND(ISNUMBER(L2725),ISNUMBER(Y2725),Y2725&gt;0,X2725&lt;1),ROUND(L2725/(Y2725*(1-X2725))-1,4),"")</f>
        <v>0.4</v>
      </c>
      <c r="R2725" s="12">
        <v>0</v>
      </c>
      <c r="S2725" s="13">
        <f>IF(AND(ISNUMBER(E2725),E2725&gt;0,ISNUMBER(F2725)),R2725*(F2725/E2725-1)*(1-'Start Here'!$B$16),0)</f>
        <v>0</v>
      </c>
      <c r="T2725" s="17">
        <f>IF(AND(M2725="Ready",OR(I2725="Approve proposed",AND(I2725="Use my price",AND(ISNUMBER(J2725),J2725&gt;0))),ISNUMBER(L2725),E2725&gt;0),R2725*(L2725/E2725-1)*(1-'Start Here'!$B$16),0)</f>
        <v>0</v>
      </c>
      <c r="U2725" t="str" s="6">
        <v>SNAP: preserve existing selling price; Currently hidden; do not activate automatically</v>
      </c>
      <c r="V2725" t="str" s="21">
        <v>No</v>
      </c>
      <c r="W2725" t="str" s="21">
        <v>No</v>
      </c>
      <c r="X2725" s="22">
        <v>0</v>
      </c>
      <c r="Y2725" s="18">
        <v>1.5</v>
      </c>
      <c r="AB2725" t="str" s="6">
        <v>2026-10-01 10:41:27 UTC</v>
      </c>
      <c r="AC2725" t="str" s="6">
        <v>Local Line cache</v>
      </c>
      <c r="AD2725" s="23">
        <v>805942</v>
      </c>
      <c r="AE2725" s="23">
        <v>527002</v>
      </c>
      <c r="AF2725" t="str" s="23">
        <v>805942:527002:snap</v>
      </c>
      <c r="AG2725" t="str" s="23">
        <v>Yes</v>
      </c>
      <c r="AH2725" t="str" s="23">
        <v>Yes</v>
      </c>
      <c r="AI2725" s="18">
        <v>0</v>
      </c>
    </row>
    <row r="2726" ht="32" customHeight="1">
      <c r="A2726" t="str" s="7">
        <v>Red Tail Growers</v>
      </c>
      <c r="B2726" t="str" s="7">
        <v>Castelfranco Radicchio</v>
      </c>
      <c r="C2726" t="str" s="7">
        <v>each</v>
      </c>
      <c r="D2726" t="str" s="7">
        <v>Herd Share Members</v>
      </c>
      <c r="E2726" s="12">
        <v>2.8</v>
      </c>
      <c r="F2726" s="13">
        <v>3.02</v>
      </c>
      <c r="G2726" s="13">
        <f>IF(AND(ISNUMBER(E2726),ISNUMBER(F2726)),F2726-E2726,"")</f>
        <v>0.22</v>
      </c>
      <c r="H2726" s="14">
        <f>IF(AND(ISNUMBER(E2726),E2726&gt;0,ISNUMBER(F2726)),F2726/E2726-1,"")</f>
        <v>0.07857142857142874</v>
      </c>
      <c r="I2726" t="str" s="15">
        <v>Unreviewed</v>
      </c>
      <c r="J2726" s="16"/>
      <c r="K2726" t="str" s="15">
        <v/>
      </c>
      <c r="L2726" s="17" t="str">
        <f>IF(AC2726="Local catalog","",IF(AG2726="Yes",IF(ISNUMBER(E2726),E2726,""),IF(I2726="Keep current",IF(ISNUMBER(E2726),E2726,""),IF(AH2726&lt;&gt;"Yes","",IF(I2726="Approve proposed",F2726,IF(AND(I2726="Use my price",AND(ISNUMBER(J2726),J2726&gt;0)),J2726,""))))))</f>
        <v/>
      </c>
      <c r="M2726" t="str" s="7">
        <f>IF(AND(AG2726="Yes",OR(I2726="Approve proposed",I2726="Use my price")),"CHECK: protected price kept current",IF(OR(I2726="Unreviewed",I2726=""),"Pending review",IF(I2726="Hold","On hold",IF(I2726="Keep current",IF(ISNUMBER(E2726),"Kept current","CHECK: no confirmed current price"),IF(AH2726&lt;&gt;"Yes","CHECK: source needs review",IF(AND(I2726="Use my price",NOT(AND(ISNUMBER(J2726),J2726&gt;0))),"CHECK: enter a price above zero",IF(NOT(OR(I2726="Approve proposed",I2726="Use my price")),"CHECK: choose a listed decision",IF(OR(NOT(ISNUMBER(L2726)),L2726&lt;=0,NOT(ISNUMBER(Y2726)),Y2726&lt;=0,X2726&gt;=1),"CHECK: price or base unavailable",IF(L2726/(Y2726*(1-X2726))-1&lt;0,"CHECK: price below local base","Ready")))))))))</f>
        <v>Pending review</v>
      </c>
      <c r="N2726" s="18">
        <v>2.8</v>
      </c>
      <c r="O2726" s="19">
        <v>0.4</v>
      </c>
      <c r="P2726" s="14">
        <v>0.51</v>
      </c>
      <c r="Q2726" s="20" t="str">
        <f>IF(AND(ISNUMBER(L2726),ISNUMBER(Y2726),Y2726&gt;0,X2726&lt;1),ROUND(L2726/(Y2726*(1-X2726))-1,4),"")</f>
        <v/>
      </c>
      <c r="R2726" s="12">
        <v>0</v>
      </c>
      <c r="S2726" s="13">
        <f>IF(AND(ISNUMBER(E2726),E2726&gt;0,ISNUMBER(F2726)),R2726*(F2726/E2726-1)*(1-'Start Here'!$B$16),0)</f>
        <v>0</v>
      </c>
      <c r="T2726" s="17">
        <f>IF(AND(M2726="Ready",OR(I2726="Approve proposed",AND(I2726="Use my price",AND(ISNUMBER(J2726),J2726&gt;0))),ISNUMBER(L2726),E2726&gt;0),R2726*(L2726/E2726-1)*(1-'Start Here'!$B$16),0)</f>
        <v>0</v>
      </c>
      <c r="U2726" t="str" s="6">
        <v>Currently hidden; do not activate automatically</v>
      </c>
      <c r="V2726" t="str" s="21">
        <v>No</v>
      </c>
      <c r="W2726" t="str" s="21">
        <v>No</v>
      </c>
      <c r="X2726" s="22">
        <v>0</v>
      </c>
      <c r="Y2726" s="18">
        <v>2</v>
      </c>
      <c r="AB2726" t="str" s="6">
        <v>2026-10-01 10:41:27 UTC</v>
      </c>
      <c r="AC2726" t="str" s="6">
        <v>Local Line cache</v>
      </c>
      <c r="AD2726" s="23">
        <v>805993</v>
      </c>
      <c r="AE2726" s="23">
        <v>527053</v>
      </c>
      <c r="AF2726" t="str" s="23">
        <v>805993:527053:herdShare</v>
      </c>
      <c r="AG2726" t="str" s="23">
        <v>No</v>
      </c>
      <c r="AH2726" t="str" s="23">
        <v>Yes</v>
      </c>
      <c r="AI2726" s="18">
        <v>0</v>
      </c>
    </row>
    <row r="2727" ht="32" customHeight="1">
      <c r="A2727" t="str" s="7">
        <v>Red Tail Growers</v>
      </c>
      <c r="B2727" t="str" s="7">
        <v>Castelfranco Radicchio</v>
      </c>
      <c r="C2727" t="str" s="7">
        <v>each</v>
      </c>
      <c r="D2727" t="str" s="7">
        <v>CSA Members</v>
      </c>
      <c r="E2727" s="12">
        <v>2.8</v>
      </c>
      <c r="F2727" s="13">
        <v>3.02</v>
      </c>
      <c r="G2727" s="13">
        <f>IF(AND(ISNUMBER(E2727),ISNUMBER(F2727)),F2727-E2727,"")</f>
        <v>0.22</v>
      </c>
      <c r="H2727" s="14">
        <f>IF(AND(ISNUMBER(E2727),E2727&gt;0,ISNUMBER(F2727)),F2727/E2727-1,"")</f>
        <v>0.07857142857142874</v>
      </c>
      <c r="I2727" t="str" s="15">
        <v>Unreviewed</v>
      </c>
      <c r="J2727" s="16"/>
      <c r="K2727" t="str" s="15">
        <v/>
      </c>
      <c r="L2727" s="17" t="str">
        <f>IF(AC2727="Local catalog","",IF(AG2727="Yes",IF(ISNUMBER(E2727),E2727,""),IF(I2727="Keep current",IF(ISNUMBER(E2727),E2727,""),IF(AH2727&lt;&gt;"Yes","",IF(I2727="Approve proposed",F2727,IF(AND(I2727="Use my price",AND(ISNUMBER(J2727),J2727&gt;0)),J2727,""))))))</f>
        <v/>
      </c>
      <c r="M2727" t="str" s="7">
        <f>IF(AND(AG2727="Yes",OR(I2727="Approve proposed",I2727="Use my price")),"CHECK: protected price kept current",IF(OR(I2727="Unreviewed",I2727=""),"Pending review",IF(I2727="Hold","On hold",IF(I2727="Keep current",IF(ISNUMBER(E2727),"Kept current","CHECK: no confirmed current price"),IF(AH2727&lt;&gt;"Yes","CHECK: source needs review",IF(AND(I2727="Use my price",NOT(AND(ISNUMBER(J2727),J2727&gt;0))),"CHECK: enter a price above zero",IF(NOT(OR(I2727="Approve proposed",I2727="Use my price")),"CHECK: choose a listed decision",IF(OR(NOT(ISNUMBER(L2727)),L2727&lt;=0,NOT(ISNUMBER(Y2727)),Y2727&lt;=0,X2727&gt;=1),"CHECK: price or base unavailable",IF(L2727/(Y2727*(1-X2727))-1&lt;0,"CHECK: price below local base","Ready")))))))))</f>
        <v>Pending review</v>
      </c>
      <c r="N2727" s="18">
        <v>2.8</v>
      </c>
      <c r="O2727" s="19">
        <v>0.4</v>
      </c>
      <c r="P2727" s="14">
        <v>0.51</v>
      </c>
      <c r="Q2727" s="20" t="str">
        <f>IF(AND(ISNUMBER(L2727),ISNUMBER(Y2727),Y2727&gt;0,X2727&lt;1),ROUND(L2727/(Y2727*(1-X2727))-1,4),"")</f>
        <v/>
      </c>
      <c r="R2727" s="12">
        <v>0</v>
      </c>
      <c r="S2727" s="13">
        <f>IF(AND(ISNUMBER(E2727),E2727&gt;0,ISNUMBER(F2727)),R2727*(F2727/E2727-1)*(1-'Start Here'!$B$16),0)</f>
        <v>0</v>
      </c>
      <c r="T2727" s="17">
        <f>IF(AND(M2727="Ready",OR(I2727="Approve proposed",AND(I2727="Use my price",AND(ISNUMBER(J2727),J2727&gt;0))),ISNUMBER(L2727),E2727&gt;0),R2727*(L2727/E2727-1)*(1-'Start Here'!$B$16),0)</f>
        <v>0</v>
      </c>
      <c r="U2727" t="str" s="6">
        <v>Currently hidden; do not activate automatically</v>
      </c>
      <c r="V2727" t="str" s="21">
        <v>No</v>
      </c>
      <c r="W2727" t="str" s="21">
        <v>No</v>
      </c>
      <c r="X2727" s="22">
        <v>0</v>
      </c>
      <c r="Y2727" s="18">
        <v>2</v>
      </c>
      <c r="AB2727" t="str" s="6">
        <v>2026-10-01 10:41:27 UTC</v>
      </c>
      <c r="AC2727" t="str" s="6">
        <v>Local Line cache</v>
      </c>
      <c r="AD2727" s="23">
        <v>805993</v>
      </c>
      <c r="AE2727" s="23">
        <v>527053</v>
      </c>
      <c r="AF2727" t="str" s="23">
        <v>805993:527053:member</v>
      </c>
      <c r="AG2727" t="str" s="23">
        <v>No</v>
      </c>
      <c r="AH2727" t="str" s="23">
        <v>Yes</v>
      </c>
      <c r="AI2727" s="18">
        <v>0</v>
      </c>
    </row>
    <row r="2728" ht="32" customHeight="1">
      <c r="A2728" t="str" s="7">
        <v>Red Tail Growers</v>
      </c>
      <c r="B2728" t="str" s="7">
        <v>Castelfranco Radicchio</v>
      </c>
      <c r="C2728" t="str" s="7">
        <v>each</v>
      </c>
      <c r="D2728" t="str" s="7">
        <v>Guest Basket</v>
      </c>
      <c r="E2728" s="12">
        <v>2.8</v>
      </c>
      <c r="F2728" s="13">
        <v>3.02</v>
      </c>
      <c r="G2728" s="13">
        <f>IF(AND(ISNUMBER(E2728),ISNUMBER(F2728)),F2728-E2728,"")</f>
        <v>0.22</v>
      </c>
      <c r="H2728" s="14">
        <f>IF(AND(ISNUMBER(E2728),E2728&gt;0,ISNUMBER(F2728)),F2728/E2728-1,"")</f>
        <v>0.07857142857142874</v>
      </c>
      <c r="I2728" t="str" s="15">
        <v>Unreviewed</v>
      </c>
      <c r="J2728" s="16"/>
      <c r="K2728" t="str" s="15">
        <v/>
      </c>
      <c r="L2728" s="17" t="str">
        <f>IF(AC2728="Local catalog","",IF(AG2728="Yes",IF(ISNUMBER(E2728),E2728,""),IF(I2728="Keep current",IF(ISNUMBER(E2728),E2728,""),IF(AH2728&lt;&gt;"Yes","",IF(I2728="Approve proposed",F2728,IF(AND(I2728="Use my price",AND(ISNUMBER(J2728),J2728&gt;0)),J2728,""))))))</f>
        <v/>
      </c>
      <c r="M2728" t="str" s="7">
        <f>IF(AND(AG2728="Yes",OR(I2728="Approve proposed",I2728="Use my price")),"CHECK: protected price kept current",IF(OR(I2728="Unreviewed",I2728=""),"Pending review",IF(I2728="Hold","On hold",IF(I2728="Keep current",IF(ISNUMBER(E2728),"Kept current","CHECK: no confirmed current price"),IF(AH2728&lt;&gt;"Yes","CHECK: source needs review",IF(AND(I2728="Use my price",NOT(AND(ISNUMBER(J2728),J2728&gt;0))),"CHECK: enter a price above zero",IF(NOT(OR(I2728="Approve proposed",I2728="Use my price")),"CHECK: choose a listed decision",IF(OR(NOT(ISNUMBER(L2728)),L2728&lt;=0,NOT(ISNUMBER(Y2728)),Y2728&lt;=0,X2728&gt;=1),"CHECK: price or base unavailable",IF(L2728/(Y2728*(1-X2728))-1&lt;0,"CHECK: price below local base","Ready")))))))))</f>
        <v>Pending review</v>
      </c>
      <c r="N2728" s="18">
        <v>2.8</v>
      </c>
      <c r="O2728" s="19">
        <v>0.4</v>
      </c>
      <c r="P2728" s="14">
        <v>0.51</v>
      </c>
      <c r="Q2728" s="20" t="str">
        <f>IF(AND(ISNUMBER(L2728),ISNUMBER(Y2728),Y2728&gt;0,X2728&lt;1),ROUND(L2728/(Y2728*(1-X2728))-1,4),"")</f>
        <v/>
      </c>
      <c r="R2728" s="12">
        <v>0</v>
      </c>
      <c r="S2728" s="13">
        <f>IF(AND(ISNUMBER(E2728),E2728&gt;0,ISNUMBER(F2728)),R2728*(F2728/E2728-1)*(1-'Start Here'!$B$16),0)</f>
        <v>0</v>
      </c>
      <c r="T2728" s="17">
        <f>IF(AND(M2728="Ready",OR(I2728="Approve proposed",AND(I2728="Use my price",AND(ISNUMBER(J2728),J2728&gt;0))),ISNUMBER(L2728),E2728&gt;0),R2728*(L2728/E2728-1)*(1-'Start Here'!$B$16),0)</f>
        <v>0</v>
      </c>
      <c r="U2728" t="str" s="6">
        <v>Currently hidden; do not activate automatically</v>
      </c>
      <c r="V2728" t="str" s="21">
        <v>No</v>
      </c>
      <c r="W2728" t="str" s="21">
        <v>No</v>
      </c>
      <c r="X2728" s="22">
        <v>0</v>
      </c>
      <c r="Y2728" s="18">
        <v>2</v>
      </c>
      <c r="AB2728" t="str" s="6">
        <v>2026-10-01 10:41:27 UTC</v>
      </c>
      <c r="AC2728" t="str" s="6">
        <v>Local Line cache</v>
      </c>
      <c r="AD2728" s="23">
        <v>805993</v>
      </c>
      <c r="AE2728" s="23">
        <v>527053</v>
      </c>
      <c r="AF2728" t="str" s="23">
        <v>805993:527053:guest</v>
      </c>
      <c r="AG2728" t="str" s="23">
        <v>No</v>
      </c>
      <c r="AH2728" t="str" s="23">
        <v>Yes</v>
      </c>
      <c r="AI2728" s="18">
        <v>0</v>
      </c>
    </row>
    <row r="2729" ht="32" customHeight="1">
      <c r="A2729" t="str" s="7">
        <v>Red Tail Growers</v>
      </c>
      <c r="B2729" t="str" s="7">
        <v>Castelfranco Radicchio</v>
      </c>
      <c r="C2729" t="str" s="7">
        <v>each</v>
      </c>
      <c r="D2729" t="str" s="7">
        <v>SNAP</v>
      </c>
      <c r="E2729" s="12">
        <v>2.8</v>
      </c>
      <c r="F2729" s="13">
        <v>2.8</v>
      </c>
      <c r="G2729" s="13">
        <f>IF(AND(ISNUMBER(E2729),ISNUMBER(F2729)),F2729-E2729,"")</f>
        <v>0</v>
      </c>
      <c r="H2729" s="14">
        <f>IF(AND(ISNUMBER(E2729),E2729&gt;0,ISNUMBER(F2729)),F2729/E2729-1,"")</f>
        <v>0</v>
      </c>
      <c r="I2729" t="str" s="15">
        <v>Keep current</v>
      </c>
      <c r="J2729" s="16"/>
      <c r="K2729" t="str" s="15">
        <v/>
      </c>
      <c r="L2729" s="17">
        <f>IF(AC2729="Local catalog","",IF(AG2729="Yes",IF(ISNUMBER(E2729),E2729,""),IF(I2729="Keep current",IF(ISNUMBER(E2729),E2729,""),IF(AH2729&lt;&gt;"Yes","",IF(I2729="Approve proposed",F2729,IF(AND(I2729="Use my price",AND(ISNUMBER(J2729),J2729&gt;0)),J2729,""))))))</f>
        <v>2.8</v>
      </c>
      <c r="M2729" t="str" s="7">
        <f>IF(AND(AG2729="Yes",OR(I2729="Approve proposed",I2729="Use my price")),"CHECK: protected price kept current",IF(OR(I2729="Unreviewed",I2729=""),"Pending review",IF(I2729="Hold","On hold",IF(I2729="Keep current",IF(ISNUMBER(E2729),"Kept current","CHECK: no confirmed current price"),IF(AH2729&lt;&gt;"Yes","CHECK: source needs review",IF(AND(I2729="Use my price",NOT(AND(ISNUMBER(J2729),J2729&gt;0))),"CHECK: enter a price above zero",IF(NOT(OR(I2729="Approve proposed",I2729="Use my price")),"CHECK: choose a listed decision",IF(OR(NOT(ISNUMBER(L2729)),L2729&lt;=0,NOT(ISNUMBER(Y2729)),Y2729&lt;=0,X2729&gt;=1),"CHECK: price or base unavailable",IF(L2729/(Y2729*(1-X2729))-1&lt;0,"CHECK: price below local base","Ready")))))))))</f>
        <v>Kept current</v>
      </c>
      <c r="N2729" s="18">
        <v>2.8</v>
      </c>
      <c r="O2729" s="19">
        <v>0.4</v>
      </c>
      <c r="P2729" s="14">
        <v>0.4</v>
      </c>
      <c r="Q2729" s="20">
        <f>IF(AND(ISNUMBER(L2729),ISNUMBER(Y2729),Y2729&gt;0,X2729&lt;1),ROUND(L2729/(Y2729*(1-X2729))-1,4),"")</f>
        <v>0.4</v>
      </c>
      <c r="R2729" s="12">
        <v>0</v>
      </c>
      <c r="S2729" s="13">
        <f>IF(AND(ISNUMBER(E2729),E2729&gt;0,ISNUMBER(F2729)),R2729*(F2729/E2729-1)*(1-'Start Here'!$B$16),0)</f>
        <v>0</v>
      </c>
      <c r="T2729" s="17">
        <f>IF(AND(M2729="Ready",OR(I2729="Approve proposed",AND(I2729="Use my price",AND(ISNUMBER(J2729),J2729&gt;0))),ISNUMBER(L2729),E2729&gt;0),R2729*(L2729/E2729-1)*(1-'Start Here'!$B$16),0)</f>
        <v>0</v>
      </c>
      <c r="U2729" t="str" s="6">
        <v>SNAP: preserve existing selling price; Currently hidden; do not activate automatically</v>
      </c>
      <c r="V2729" t="str" s="21">
        <v>No</v>
      </c>
      <c r="W2729" t="str" s="21">
        <v>No</v>
      </c>
      <c r="X2729" s="22">
        <v>0</v>
      </c>
      <c r="Y2729" s="18">
        <v>2</v>
      </c>
      <c r="AB2729" t="str" s="6">
        <v>2026-10-01 10:41:27 UTC</v>
      </c>
      <c r="AC2729" t="str" s="6">
        <v>Local Line cache</v>
      </c>
      <c r="AD2729" s="23">
        <v>805993</v>
      </c>
      <c r="AE2729" s="23">
        <v>527053</v>
      </c>
      <c r="AF2729" t="str" s="23">
        <v>805993:527053:snap</v>
      </c>
      <c r="AG2729" t="str" s="23">
        <v>Yes</v>
      </c>
      <c r="AH2729" t="str" s="23">
        <v>Yes</v>
      </c>
      <c r="AI2729" s="18">
        <v>0</v>
      </c>
    </row>
    <row r="2730" ht="32" customHeight="1">
      <c r="A2730" t="str" s="7">
        <v>Red Tail Growers</v>
      </c>
      <c r="B2730" t="str" s="7">
        <v>Castlefranco Chicory Head</v>
      </c>
      <c r="C2730" t="str" s="7">
        <v>each</v>
      </c>
      <c r="D2730" t="str" s="7">
        <v>Herd Share Members</v>
      </c>
      <c r="E2730" s="12">
        <v>2.59</v>
      </c>
      <c r="F2730" s="13">
        <v>2.8</v>
      </c>
      <c r="G2730" s="13">
        <f>IF(AND(ISNUMBER(E2730),ISNUMBER(F2730)),F2730-E2730,"")</f>
        <v>0.21</v>
      </c>
      <c r="H2730" s="14">
        <f>IF(AND(ISNUMBER(E2730),E2730&gt;0,ISNUMBER(F2730)),F2730/E2730-1,"")</f>
        <v>0.08108108108108114</v>
      </c>
      <c r="I2730" t="str" s="15">
        <v>Unreviewed</v>
      </c>
      <c r="J2730" s="16"/>
      <c r="K2730" t="str" s="15">
        <v/>
      </c>
      <c r="L2730" s="17" t="str">
        <f>IF(AC2730="Local catalog","",IF(AG2730="Yes",IF(ISNUMBER(E2730),E2730,""),IF(I2730="Keep current",IF(ISNUMBER(E2730),E2730,""),IF(AH2730&lt;&gt;"Yes","",IF(I2730="Approve proposed",F2730,IF(AND(I2730="Use my price",AND(ISNUMBER(J2730),J2730&gt;0)),J2730,""))))))</f>
        <v/>
      </c>
      <c r="M2730" t="str" s="7">
        <f>IF(AND(AG2730="Yes",OR(I2730="Approve proposed",I2730="Use my price")),"CHECK: protected price kept current",IF(OR(I2730="Unreviewed",I2730=""),"Pending review",IF(I2730="Hold","On hold",IF(I2730="Keep current",IF(ISNUMBER(E2730),"Kept current","CHECK: no confirmed current price"),IF(AH2730&lt;&gt;"Yes","CHECK: source needs review",IF(AND(I2730="Use my price",NOT(AND(ISNUMBER(J2730),J2730&gt;0))),"CHECK: enter a price above zero",IF(NOT(OR(I2730="Approve proposed",I2730="Use my price")),"CHECK: choose a listed decision",IF(OR(NOT(ISNUMBER(L2730)),L2730&lt;=0,NOT(ISNUMBER(Y2730)),Y2730&lt;=0,X2730&gt;=1),"CHECK: price or base unavailable",IF(L2730/(Y2730*(1-X2730))-1&lt;0,"CHECK: price below local base","Ready")))))))))</f>
        <v>Pending review</v>
      </c>
      <c r="N2730" s="18">
        <v>2.59</v>
      </c>
      <c r="O2730" s="19">
        <v>0.4</v>
      </c>
      <c r="P2730" s="14">
        <v>0.5135</v>
      </c>
      <c r="Q2730" s="20" t="str">
        <f>IF(AND(ISNUMBER(L2730),ISNUMBER(Y2730),Y2730&gt;0,X2730&lt;1),ROUND(L2730/(Y2730*(1-X2730))-1,4),"")</f>
        <v/>
      </c>
      <c r="R2730" s="12">
        <v>0</v>
      </c>
      <c r="S2730" s="13">
        <f>IF(AND(ISNUMBER(E2730),E2730&gt;0,ISNUMBER(F2730)),R2730*(F2730/E2730-1)*(1-'Start Here'!$B$16),0)</f>
        <v>0</v>
      </c>
      <c r="T2730" s="17">
        <f>IF(AND(M2730="Ready",OR(I2730="Approve proposed",AND(I2730="Use my price",AND(ISNUMBER(J2730),J2730&gt;0))),ISNUMBER(L2730),E2730&gt;0),R2730*(L2730/E2730-1)*(1-'Start Here'!$B$16),0)</f>
        <v>0</v>
      </c>
      <c r="U2730" t="str" s="6">
        <v>Currently hidden; do not activate automatically</v>
      </c>
      <c r="V2730" t="str" s="21">
        <v>No</v>
      </c>
      <c r="W2730" t="str" s="21">
        <v>No</v>
      </c>
      <c r="X2730" s="22">
        <v>0</v>
      </c>
      <c r="Y2730" s="18">
        <v>1.85</v>
      </c>
      <c r="AB2730" t="str" s="6">
        <v>2026-10-01 10:41:27 UTC</v>
      </c>
      <c r="AC2730" t="str" s="6">
        <v>Local Line cache</v>
      </c>
      <c r="AD2730" s="23">
        <v>805877</v>
      </c>
      <c r="AE2730" s="23">
        <v>526935</v>
      </c>
      <c r="AF2730" t="str" s="23">
        <v>805877:526935:herdShare</v>
      </c>
      <c r="AG2730" t="str" s="23">
        <v>No</v>
      </c>
      <c r="AH2730" t="str" s="23">
        <v>Yes</v>
      </c>
      <c r="AI2730" s="18">
        <v>0</v>
      </c>
    </row>
    <row r="2731" ht="32" customHeight="1">
      <c r="A2731" t="str" s="7">
        <v>Red Tail Growers</v>
      </c>
      <c r="B2731" t="str" s="7">
        <v>Castlefranco Chicory Head</v>
      </c>
      <c r="C2731" t="str" s="7">
        <v>each</v>
      </c>
      <c r="D2731" t="str" s="7">
        <v>CSA Members</v>
      </c>
      <c r="E2731" s="12">
        <v>2.59</v>
      </c>
      <c r="F2731" s="13">
        <v>2.8</v>
      </c>
      <c r="G2731" s="13">
        <f>IF(AND(ISNUMBER(E2731),ISNUMBER(F2731)),F2731-E2731,"")</f>
        <v>0.21</v>
      </c>
      <c r="H2731" s="14">
        <f>IF(AND(ISNUMBER(E2731),E2731&gt;0,ISNUMBER(F2731)),F2731/E2731-1,"")</f>
        <v>0.08108108108108114</v>
      </c>
      <c r="I2731" t="str" s="15">
        <v>Unreviewed</v>
      </c>
      <c r="J2731" s="16"/>
      <c r="K2731" t="str" s="15">
        <v/>
      </c>
      <c r="L2731" s="17" t="str">
        <f>IF(AC2731="Local catalog","",IF(AG2731="Yes",IF(ISNUMBER(E2731),E2731,""),IF(I2731="Keep current",IF(ISNUMBER(E2731),E2731,""),IF(AH2731&lt;&gt;"Yes","",IF(I2731="Approve proposed",F2731,IF(AND(I2731="Use my price",AND(ISNUMBER(J2731),J2731&gt;0)),J2731,""))))))</f>
        <v/>
      </c>
      <c r="M2731" t="str" s="7">
        <f>IF(AND(AG2731="Yes",OR(I2731="Approve proposed",I2731="Use my price")),"CHECK: protected price kept current",IF(OR(I2731="Unreviewed",I2731=""),"Pending review",IF(I2731="Hold","On hold",IF(I2731="Keep current",IF(ISNUMBER(E2731),"Kept current","CHECK: no confirmed current price"),IF(AH2731&lt;&gt;"Yes","CHECK: source needs review",IF(AND(I2731="Use my price",NOT(AND(ISNUMBER(J2731),J2731&gt;0))),"CHECK: enter a price above zero",IF(NOT(OR(I2731="Approve proposed",I2731="Use my price")),"CHECK: choose a listed decision",IF(OR(NOT(ISNUMBER(L2731)),L2731&lt;=0,NOT(ISNUMBER(Y2731)),Y2731&lt;=0,X2731&gt;=1),"CHECK: price or base unavailable",IF(L2731/(Y2731*(1-X2731))-1&lt;0,"CHECK: price below local base","Ready")))))))))</f>
        <v>Pending review</v>
      </c>
      <c r="N2731" s="18">
        <v>2.59</v>
      </c>
      <c r="O2731" s="19">
        <v>0.4</v>
      </c>
      <c r="P2731" s="14">
        <v>0.5135</v>
      </c>
      <c r="Q2731" s="20" t="str">
        <f>IF(AND(ISNUMBER(L2731),ISNUMBER(Y2731),Y2731&gt;0,X2731&lt;1),ROUND(L2731/(Y2731*(1-X2731))-1,4),"")</f>
        <v/>
      </c>
      <c r="R2731" s="12">
        <v>0</v>
      </c>
      <c r="S2731" s="13">
        <f>IF(AND(ISNUMBER(E2731),E2731&gt;0,ISNUMBER(F2731)),R2731*(F2731/E2731-1)*(1-'Start Here'!$B$16),0)</f>
        <v>0</v>
      </c>
      <c r="T2731" s="17">
        <f>IF(AND(M2731="Ready",OR(I2731="Approve proposed",AND(I2731="Use my price",AND(ISNUMBER(J2731),J2731&gt;0))),ISNUMBER(L2731),E2731&gt;0),R2731*(L2731/E2731-1)*(1-'Start Here'!$B$16),0)</f>
        <v>0</v>
      </c>
      <c r="U2731" t="str" s="6">
        <v>Currently hidden; do not activate automatically</v>
      </c>
      <c r="V2731" t="str" s="21">
        <v>No</v>
      </c>
      <c r="W2731" t="str" s="21">
        <v>No</v>
      </c>
      <c r="X2731" s="22">
        <v>0</v>
      </c>
      <c r="Y2731" s="18">
        <v>1.85</v>
      </c>
      <c r="AB2731" t="str" s="6">
        <v>2026-10-01 10:41:27 UTC</v>
      </c>
      <c r="AC2731" t="str" s="6">
        <v>Local Line cache</v>
      </c>
      <c r="AD2731" s="23">
        <v>805877</v>
      </c>
      <c r="AE2731" s="23">
        <v>526935</v>
      </c>
      <c r="AF2731" t="str" s="23">
        <v>805877:526935:member</v>
      </c>
      <c r="AG2731" t="str" s="23">
        <v>No</v>
      </c>
      <c r="AH2731" t="str" s="23">
        <v>Yes</v>
      </c>
      <c r="AI2731" s="18">
        <v>0</v>
      </c>
    </row>
    <row r="2732" ht="32" customHeight="1">
      <c r="A2732" t="str" s="7">
        <v>Red Tail Growers</v>
      </c>
      <c r="B2732" t="str" s="7">
        <v>Castlefranco Chicory Head</v>
      </c>
      <c r="C2732" t="str" s="7">
        <v>each</v>
      </c>
      <c r="D2732" t="str" s="7">
        <v>Guest Basket</v>
      </c>
      <c r="E2732" s="12">
        <v>2.59</v>
      </c>
      <c r="F2732" s="13">
        <v>2.8</v>
      </c>
      <c r="G2732" s="13">
        <f>IF(AND(ISNUMBER(E2732),ISNUMBER(F2732)),F2732-E2732,"")</f>
        <v>0.21</v>
      </c>
      <c r="H2732" s="14">
        <f>IF(AND(ISNUMBER(E2732),E2732&gt;0,ISNUMBER(F2732)),F2732/E2732-1,"")</f>
        <v>0.08108108108108114</v>
      </c>
      <c r="I2732" t="str" s="15">
        <v>Unreviewed</v>
      </c>
      <c r="J2732" s="16"/>
      <c r="K2732" t="str" s="15">
        <v/>
      </c>
      <c r="L2732" s="17" t="str">
        <f>IF(AC2732="Local catalog","",IF(AG2732="Yes",IF(ISNUMBER(E2732),E2732,""),IF(I2732="Keep current",IF(ISNUMBER(E2732),E2732,""),IF(AH2732&lt;&gt;"Yes","",IF(I2732="Approve proposed",F2732,IF(AND(I2732="Use my price",AND(ISNUMBER(J2732),J2732&gt;0)),J2732,""))))))</f>
        <v/>
      </c>
      <c r="M2732" t="str" s="7">
        <f>IF(AND(AG2732="Yes",OR(I2732="Approve proposed",I2732="Use my price")),"CHECK: protected price kept current",IF(OR(I2732="Unreviewed",I2732=""),"Pending review",IF(I2732="Hold","On hold",IF(I2732="Keep current",IF(ISNUMBER(E2732),"Kept current","CHECK: no confirmed current price"),IF(AH2732&lt;&gt;"Yes","CHECK: source needs review",IF(AND(I2732="Use my price",NOT(AND(ISNUMBER(J2732),J2732&gt;0))),"CHECK: enter a price above zero",IF(NOT(OR(I2732="Approve proposed",I2732="Use my price")),"CHECK: choose a listed decision",IF(OR(NOT(ISNUMBER(L2732)),L2732&lt;=0,NOT(ISNUMBER(Y2732)),Y2732&lt;=0,X2732&gt;=1),"CHECK: price or base unavailable",IF(L2732/(Y2732*(1-X2732))-1&lt;0,"CHECK: price below local base","Ready")))))))))</f>
        <v>Pending review</v>
      </c>
      <c r="N2732" s="18">
        <v>2.59</v>
      </c>
      <c r="O2732" s="19">
        <v>0.4</v>
      </c>
      <c r="P2732" s="14">
        <v>0.5135</v>
      </c>
      <c r="Q2732" s="20" t="str">
        <f>IF(AND(ISNUMBER(L2732),ISNUMBER(Y2732),Y2732&gt;0,X2732&lt;1),ROUND(L2732/(Y2732*(1-X2732))-1,4),"")</f>
        <v/>
      </c>
      <c r="R2732" s="12">
        <v>0</v>
      </c>
      <c r="S2732" s="13">
        <f>IF(AND(ISNUMBER(E2732),E2732&gt;0,ISNUMBER(F2732)),R2732*(F2732/E2732-1)*(1-'Start Here'!$B$16),0)</f>
        <v>0</v>
      </c>
      <c r="T2732" s="17">
        <f>IF(AND(M2732="Ready",OR(I2732="Approve proposed",AND(I2732="Use my price",AND(ISNUMBER(J2732),J2732&gt;0))),ISNUMBER(L2732),E2732&gt;0),R2732*(L2732/E2732-1)*(1-'Start Here'!$B$16),0)</f>
        <v>0</v>
      </c>
      <c r="U2732" t="str" s="6">
        <v>Currently hidden; do not activate automatically</v>
      </c>
      <c r="V2732" t="str" s="21">
        <v>No</v>
      </c>
      <c r="W2732" t="str" s="21">
        <v>No</v>
      </c>
      <c r="X2732" s="22">
        <v>0</v>
      </c>
      <c r="Y2732" s="18">
        <v>1.85</v>
      </c>
      <c r="AB2732" t="str" s="6">
        <v>2026-10-01 10:41:27 UTC</v>
      </c>
      <c r="AC2732" t="str" s="6">
        <v>Local Line cache</v>
      </c>
      <c r="AD2732" s="23">
        <v>805877</v>
      </c>
      <c r="AE2732" s="23">
        <v>526935</v>
      </c>
      <c r="AF2732" t="str" s="23">
        <v>805877:526935:guest</v>
      </c>
      <c r="AG2732" t="str" s="23">
        <v>No</v>
      </c>
      <c r="AH2732" t="str" s="23">
        <v>Yes</v>
      </c>
      <c r="AI2732" s="18">
        <v>0</v>
      </c>
    </row>
    <row r="2733" ht="32" customHeight="1">
      <c r="A2733" t="str" s="7">
        <v>Red Tail Growers</v>
      </c>
      <c r="B2733" t="str" s="7">
        <v>Castlefranco Chicory Head</v>
      </c>
      <c r="C2733" t="str" s="7">
        <v>each</v>
      </c>
      <c r="D2733" t="str" s="7">
        <v>SNAP</v>
      </c>
      <c r="E2733" s="12">
        <v>2.59</v>
      </c>
      <c r="F2733" s="13">
        <v>2.59</v>
      </c>
      <c r="G2733" s="13">
        <f>IF(AND(ISNUMBER(E2733),ISNUMBER(F2733)),F2733-E2733,"")</f>
        <v>0</v>
      </c>
      <c r="H2733" s="14">
        <f>IF(AND(ISNUMBER(E2733),E2733&gt;0,ISNUMBER(F2733)),F2733/E2733-1,"")</f>
        <v>0</v>
      </c>
      <c r="I2733" t="str" s="15">
        <v>Keep current</v>
      </c>
      <c r="J2733" s="16"/>
      <c r="K2733" t="str" s="15">
        <v/>
      </c>
      <c r="L2733" s="17">
        <f>IF(AC2733="Local catalog","",IF(AG2733="Yes",IF(ISNUMBER(E2733),E2733,""),IF(I2733="Keep current",IF(ISNUMBER(E2733),E2733,""),IF(AH2733&lt;&gt;"Yes","",IF(I2733="Approve proposed",F2733,IF(AND(I2733="Use my price",AND(ISNUMBER(J2733),J2733&gt;0)),J2733,""))))))</f>
        <v>2.59</v>
      </c>
      <c r="M2733" t="str" s="7">
        <f>IF(AND(AG2733="Yes",OR(I2733="Approve proposed",I2733="Use my price")),"CHECK: protected price kept current",IF(OR(I2733="Unreviewed",I2733=""),"Pending review",IF(I2733="Hold","On hold",IF(I2733="Keep current",IF(ISNUMBER(E2733),"Kept current","CHECK: no confirmed current price"),IF(AH2733&lt;&gt;"Yes","CHECK: source needs review",IF(AND(I2733="Use my price",NOT(AND(ISNUMBER(J2733),J2733&gt;0))),"CHECK: enter a price above zero",IF(NOT(OR(I2733="Approve proposed",I2733="Use my price")),"CHECK: choose a listed decision",IF(OR(NOT(ISNUMBER(L2733)),L2733&lt;=0,NOT(ISNUMBER(Y2733)),Y2733&lt;=0,X2733&gt;=1),"CHECK: price or base unavailable",IF(L2733/(Y2733*(1-X2733))-1&lt;0,"CHECK: price below local base","Ready")))))))))</f>
        <v>Kept current</v>
      </c>
      <c r="N2733" s="18">
        <v>2.59</v>
      </c>
      <c r="O2733" s="19">
        <v>0.4</v>
      </c>
      <c r="P2733" s="14">
        <v>0.4</v>
      </c>
      <c r="Q2733" s="20">
        <f>IF(AND(ISNUMBER(L2733),ISNUMBER(Y2733),Y2733&gt;0,X2733&lt;1),ROUND(L2733/(Y2733*(1-X2733))-1,4),"")</f>
        <v>0.4</v>
      </c>
      <c r="R2733" s="12">
        <v>0</v>
      </c>
      <c r="S2733" s="13">
        <f>IF(AND(ISNUMBER(E2733),E2733&gt;0,ISNUMBER(F2733)),R2733*(F2733/E2733-1)*(1-'Start Here'!$B$16),0)</f>
        <v>0</v>
      </c>
      <c r="T2733" s="17">
        <f>IF(AND(M2733="Ready",OR(I2733="Approve proposed",AND(I2733="Use my price",AND(ISNUMBER(J2733),J2733&gt;0))),ISNUMBER(L2733),E2733&gt;0),R2733*(L2733/E2733-1)*(1-'Start Here'!$B$16),0)</f>
        <v>0</v>
      </c>
      <c r="U2733" t="str" s="6">
        <v>SNAP: preserve existing selling price; Currently hidden; do not activate automatically</v>
      </c>
      <c r="V2733" t="str" s="21">
        <v>No</v>
      </c>
      <c r="W2733" t="str" s="21">
        <v>No</v>
      </c>
      <c r="X2733" s="22">
        <v>0</v>
      </c>
      <c r="Y2733" s="18">
        <v>1.85</v>
      </c>
      <c r="AB2733" t="str" s="6">
        <v>2026-10-01 10:41:27 UTC</v>
      </c>
      <c r="AC2733" t="str" s="6">
        <v>Local Line cache</v>
      </c>
      <c r="AD2733" s="23">
        <v>805877</v>
      </c>
      <c r="AE2733" s="23">
        <v>526935</v>
      </c>
      <c r="AF2733" t="str" s="23">
        <v>805877:526935:snap</v>
      </c>
      <c r="AG2733" t="str" s="23">
        <v>Yes</v>
      </c>
      <c r="AH2733" t="str" s="23">
        <v>Yes</v>
      </c>
      <c r="AI2733" s="18">
        <v>0</v>
      </c>
    </row>
    <row r="2734" ht="32" customHeight="1">
      <c r="A2734" t="str" s="7">
        <v>Red Tail Growers</v>
      </c>
      <c r="B2734" t="str" s="7">
        <v>Chive Flower</v>
      </c>
      <c r="C2734" t="str" s="7">
        <v>bu</v>
      </c>
      <c r="D2734" t="str" s="7">
        <v>Herd Share Members</v>
      </c>
      <c r="E2734" s="12">
        <v>2.8</v>
      </c>
      <c r="F2734" s="13">
        <v>3.02</v>
      </c>
      <c r="G2734" s="13">
        <f>IF(AND(ISNUMBER(E2734),ISNUMBER(F2734)),F2734-E2734,"")</f>
        <v>0.22</v>
      </c>
      <c r="H2734" s="14">
        <f>IF(AND(ISNUMBER(E2734),E2734&gt;0,ISNUMBER(F2734)),F2734/E2734-1,"")</f>
        <v>0.07857142857142874</v>
      </c>
      <c r="I2734" t="str" s="15">
        <v>Unreviewed</v>
      </c>
      <c r="J2734" s="16"/>
      <c r="K2734" t="str" s="15">
        <v/>
      </c>
      <c r="L2734" s="17" t="str">
        <f>IF(AC2734="Local catalog","",IF(AG2734="Yes",IF(ISNUMBER(E2734),E2734,""),IF(I2734="Keep current",IF(ISNUMBER(E2734),E2734,""),IF(AH2734&lt;&gt;"Yes","",IF(I2734="Approve proposed",F2734,IF(AND(I2734="Use my price",AND(ISNUMBER(J2734),J2734&gt;0)),J2734,""))))))</f>
        <v/>
      </c>
      <c r="M2734" t="str" s="7">
        <f>IF(AND(AG2734="Yes",OR(I2734="Approve proposed",I2734="Use my price")),"CHECK: protected price kept current",IF(OR(I2734="Unreviewed",I2734=""),"Pending review",IF(I2734="Hold","On hold",IF(I2734="Keep current",IF(ISNUMBER(E2734),"Kept current","CHECK: no confirmed current price"),IF(AH2734&lt;&gt;"Yes","CHECK: source needs review",IF(AND(I2734="Use my price",NOT(AND(ISNUMBER(J2734),J2734&gt;0))),"CHECK: enter a price above zero",IF(NOT(OR(I2734="Approve proposed",I2734="Use my price")),"CHECK: choose a listed decision",IF(OR(NOT(ISNUMBER(L2734)),L2734&lt;=0,NOT(ISNUMBER(Y2734)),Y2734&lt;=0,X2734&gt;=1),"CHECK: price or base unavailable",IF(L2734/(Y2734*(1-X2734))-1&lt;0,"CHECK: price below local base","Ready")))))))))</f>
        <v>Pending review</v>
      </c>
      <c r="N2734" s="18">
        <v>2.8</v>
      </c>
      <c r="O2734" s="19">
        <v>0.4</v>
      </c>
      <c r="P2734" s="14">
        <v>0.51</v>
      </c>
      <c r="Q2734" s="20" t="str">
        <f>IF(AND(ISNUMBER(L2734),ISNUMBER(Y2734),Y2734&gt;0,X2734&lt;1),ROUND(L2734/(Y2734*(1-X2734))-1,4),"")</f>
        <v/>
      </c>
      <c r="R2734" s="12">
        <v>0</v>
      </c>
      <c r="S2734" s="13">
        <f>IF(AND(ISNUMBER(E2734),E2734&gt;0,ISNUMBER(F2734)),R2734*(F2734/E2734-1)*(1-'Start Here'!$B$16),0)</f>
        <v>0</v>
      </c>
      <c r="T2734" s="17">
        <f>IF(AND(M2734="Ready",OR(I2734="Approve proposed",AND(I2734="Use my price",AND(ISNUMBER(J2734),J2734&gt;0))),ISNUMBER(L2734),E2734&gt;0),R2734*(L2734/E2734-1)*(1-'Start Here'!$B$16),0)</f>
        <v>0</v>
      </c>
      <c r="U2734" t="str" s="6">
        <v>Currently hidden; do not activate automatically</v>
      </c>
      <c r="V2734" t="str" s="21">
        <v>No</v>
      </c>
      <c r="W2734" t="str" s="21">
        <v>No</v>
      </c>
      <c r="X2734" s="22">
        <v>0</v>
      </c>
      <c r="Y2734" s="18">
        <v>2</v>
      </c>
      <c r="AB2734" t="str" s="6">
        <v>2026-10-01 10:41:27 UTC</v>
      </c>
      <c r="AC2734" t="str" s="6">
        <v>Local Line cache</v>
      </c>
      <c r="AD2734" s="23">
        <v>964208</v>
      </c>
      <c r="AE2734" s="23">
        <v>725643</v>
      </c>
      <c r="AF2734" t="str" s="23">
        <v>964208:725643:herdShare</v>
      </c>
      <c r="AG2734" t="str" s="23">
        <v>No</v>
      </c>
      <c r="AH2734" t="str" s="23">
        <v>Yes</v>
      </c>
      <c r="AI2734" s="18">
        <v>0</v>
      </c>
    </row>
    <row r="2735" ht="32" customHeight="1">
      <c r="A2735" t="str" s="7">
        <v>Red Tail Growers</v>
      </c>
      <c r="B2735" t="str" s="7">
        <v>Chive Flower</v>
      </c>
      <c r="C2735" t="str" s="7">
        <v>bu</v>
      </c>
      <c r="D2735" t="str" s="7">
        <v>CSA Members</v>
      </c>
      <c r="E2735" s="12">
        <v>2.8</v>
      </c>
      <c r="F2735" s="13">
        <v>3.02</v>
      </c>
      <c r="G2735" s="13">
        <f>IF(AND(ISNUMBER(E2735),ISNUMBER(F2735)),F2735-E2735,"")</f>
        <v>0.22</v>
      </c>
      <c r="H2735" s="14">
        <f>IF(AND(ISNUMBER(E2735),E2735&gt;0,ISNUMBER(F2735)),F2735/E2735-1,"")</f>
        <v>0.07857142857142874</v>
      </c>
      <c r="I2735" t="str" s="15">
        <v>Unreviewed</v>
      </c>
      <c r="J2735" s="16"/>
      <c r="K2735" t="str" s="15">
        <v/>
      </c>
      <c r="L2735" s="17" t="str">
        <f>IF(AC2735="Local catalog","",IF(AG2735="Yes",IF(ISNUMBER(E2735),E2735,""),IF(I2735="Keep current",IF(ISNUMBER(E2735),E2735,""),IF(AH2735&lt;&gt;"Yes","",IF(I2735="Approve proposed",F2735,IF(AND(I2735="Use my price",AND(ISNUMBER(J2735),J2735&gt;0)),J2735,""))))))</f>
        <v/>
      </c>
      <c r="M2735" t="str" s="7">
        <f>IF(AND(AG2735="Yes",OR(I2735="Approve proposed",I2735="Use my price")),"CHECK: protected price kept current",IF(OR(I2735="Unreviewed",I2735=""),"Pending review",IF(I2735="Hold","On hold",IF(I2735="Keep current",IF(ISNUMBER(E2735),"Kept current","CHECK: no confirmed current price"),IF(AH2735&lt;&gt;"Yes","CHECK: source needs review",IF(AND(I2735="Use my price",NOT(AND(ISNUMBER(J2735),J2735&gt;0))),"CHECK: enter a price above zero",IF(NOT(OR(I2735="Approve proposed",I2735="Use my price")),"CHECK: choose a listed decision",IF(OR(NOT(ISNUMBER(L2735)),L2735&lt;=0,NOT(ISNUMBER(Y2735)),Y2735&lt;=0,X2735&gt;=1),"CHECK: price or base unavailable",IF(L2735/(Y2735*(1-X2735))-1&lt;0,"CHECK: price below local base","Ready")))))))))</f>
        <v>Pending review</v>
      </c>
      <c r="N2735" s="18">
        <v>2.8</v>
      </c>
      <c r="O2735" s="19">
        <v>0.4</v>
      </c>
      <c r="P2735" s="14">
        <v>0.51</v>
      </c>
      <c r="Q2735" s="20" t="str">
        <f>IF(AND(ISNUMBER(L2735),ISNUMBER(Y2735),Y2735&gt;0,X2735&lt;1),ROUND(L2735/(Y2735*(1-X2735))-1,4),"")</f>
        <v/>
      </c>
      <c r="R2735" s="12">
        <v>0</v>
      </c>
      <c r="S2735" s="13">
        <f>IF(AND(ISNUMBER(E2735),E2735&gt;0,ISNUMBER(F2735)),R2735*(F2735/E2735-1)*(1-'Start Here'!$B$16),0)</f>
        <v>0</v>
      </c>
      <c r="T2735" s="17">
        <f>IF(AND(M2735="Ready",OR(I2735="Approve proposed",AND(I2735="Use my price",AND(ISNUMBER(J2735),J2735&gt;0))),ISNUMBER(L2735),E2735&gt;0),R2735*(L2735/E2735-1)*(1-'Start Here'!$B$16),0)</f>
        <v>0</v>
      </c>
      <c r="U2735" t="str" s="6">
        <v>Currently hidden; do not activate automatically</v>
      </c>
      <c r="V2735" t="str" s="21">
        <v>No</v>
      </c>
      <c r="W2735" t="str" s="21">
        <v>No</v>
      </c>
      <c r="X2735" s="22">
        <v>0</v>
      </c>
      <c r="Y2735" s="18">
        <v>2</v>
      </c>
      <c r="AB2735" t="str" s="6">
        <v>2026-10-01 10:41:27 UTC</v>
      </c>
      <c r="AC2735" t="str" s="6">
        <v>Local Line cache</v>
      </c>
      <c r="AD2735" s="23">
        <v>964208</v>
      </c>
      <c r="AE2735" s="23">
        <v>725643</v>
      </c>
      <c r="AF2735" t="str" s="23">
        <v>964208:725643:member</v>
      </c>
      <c r="AG2735" t="str" s="23">
        <v>No</v>
      </c>
      <c r="AH2735" t="str" s="23">
        <v>Yes</v>
      </c>
      <c r="AI2735" s="18">
        <v>0</v>
      </c>
    </row>
    <row r="2736" ht="32" customHeight="1">
      <c r="A2736" t="str" s="7">
        <v>Red Tail Growers</v>
      </c>
      <c r="B2736" t="str" s="7">
        <v>Chive Flower</v>
      </c>
      <c r="C2736" t="str" s="7">
        <v>bu</v>
      </c>
      <c r="D2736" t="str" s="7">
        <v>Guest Basket</v>
      </c>
      <c r="E2736" s="12">
        <v>2.8</v>
      </c>
      <c r="F2736" s="13">
        <v>3.02</v>
      </c>
      <c r="G2736" s="13">
        <f>IF(AND(ISNUMBER(E2736),ISNUMBER(F2736)),F2736-E2736,"")</f>
        <v>0.22</v>
      </c>
      <c r="H2736" s="14">
        <f>IF(AND(ISNUMBER(E2736),E2736&gt;0,ISNUMBER(F2736)),F2736/E2736-1,"")</f>
        <v>0.07857142857142874</v>
      </c>
      <c r="I2736" t="str" s="15">
        <v>Unreviewed</v>
      </c>
      <c r="J2736" s="16"/>
      <c r="K2736" t="str" s="15">
        <v/>
      </c>
      <c r="L2736" s="17" t="str">
        <f>IF(AC2736="Local catalog","",IF(AG2736="Yes",IF(ISNUMBER(E2736),E2736,""),IF(I2736="Keep current",IF(ISNUMBER(E2736),E2736,""),IF(AH2736&lt;&gt;"Yes","",IF(I2736="Approve proposed",F2736,IF(AND(I2736="Use my price",AND(ISNUMBER(J2736),J2736&gt;0)),J2736,""))))))</f>
        <v/>
      </c>
      <c r="M2736" t="str" s="7">
        <f>IF(AND(AG2736="Yes",OR(I2736="Approve proposed",I2736="Use my price")),"CHECK: protected price kept current",IF(OR(I2736="Unreviewed",I2736=""),"Pending review",IF(I2736="Hold","On hold",IF(I2736="Keep current",IF(ISNUMBER(E2736),"Kept current","CHECK: no confirmed current price"),IF(AH2736&lt;&gt;"Yes","CHECK: source needs review",IF(AND(I2736="Use my price",NOT(AND(ISNUMBER(J2736),J2736&gt;0))),"CHECK: enter a price above zero",IF(NOT(OR(I2736="Approve proposed",I2736="Use my price")),"CHECK: choose a listed decision",IF(OR(NOT(ISNUMBER(L2736)),L2736&lt;=0,NOT(ISNUMBER(Y2736)),Y2736&lt;=0,X2736&gt;=1),"CHECK: price or base unavailable",IF(L2736/(Y2736*(1-X2736))-1&lt;0,"CHECK: price below local base","Ready")))))))))</f>
        <v>Pending review</v>
      </c>
      <c r="N2736" s="18">
        <v>2.8</v>
      </c>
      <c r="O2736" s="19">
        <v>0.4</v>
      </c>
      <c r="P2736" s="14">
        <v>0.51</v>
      </c>
      <c r="Q2736" s="20" t="str">
        <f>IF(AND(ISNUMBER(L2736),ISNUMBER(Y2736),Y2736&gt;0,X2736&lt;1),ROUND(L2736/(Y2736*(1-X2736))-1,4),"")</f>
        <v/>
      </c>
      <c r="R2736" s="12">
        <v>0</v>
      </c>
      <c r="S2736" s="13">
        <f>IF(AND(ISNUMBER(E2736),E2736&gt;0,ISNUMBER(F2736)),R2736*(F2736/E2736-1)*(1-'Start Here'!$B$16),0)</f>
        <v>0</v>
      </c>
      <c r="T2736" s="17">
        <f>IF(AND(M2736="Ready",OR(I2736="Approve proposed",AND(I2736="Use my price",AND(ISNUMBER(J2736),J2736&gt;0))),ISNUMBER(L2736),E2736&gt;0),R2736*(L2736/E2736-1)*(1-'Start Here'!$B$16),0)</f>
        <v>0</v>
      </c>
      <c r="U2736" t="str" s="6">
        <v>Currently hidden; do not activate automatically</v>
      </c>
      <c r="V2736" t="str" s="21">
        <v>No</v>
      </c>
      <c r="W2736" t="str" s="21">
        <v>No</v>
      </c>
      <c r="X2736" s="22">
        <v>0</v>
      </c>
      <c r="Y2736" s="18">
        <v>2</v>
      </c>
      <c r="AB2736" t="str" s="6">
        <v>2026-10-01 10:41:27 UTC</v>
      </c>
      <c r="AC2736" t="str" s="6">
        <v>Local Line cache</v>
      </c>
      <c r="AD2736" s="23">
        <v>964208</v>
      </c>
      <c r="AE2736" s="23">
        <v>725643</v>
      </c>
      <c r="AF2736" t="str" s="23">
        <v>964208:725643:guest</v>
      </c>
      <c r="AG2736" t="str" s="23">
        <v>No</v>
      </c>
      <c r="AH2736" t="str" s="23">
        <v>Yes</v>
      </c>
      <c r="AI2736" s="18">
        <v>0</v>
      </c>
    </row>
    <row r="2737" ht="32" customHeight="1">
      <c r="A2737" t="str" s="7">
        <v>Red Tail Growers</v>
      </c>
      <c r="B2737" t="str" s="7">
        <v>Chive Flower</v>
      </c>
      <c r="C2737" t="str" s="7">
        <v>bu</v>
      </c>
      <c r="D2737" t="str" s="7">
        <v>SNAP</v>
      </c>
      <c r="E2737" s="12">
        <v>2.8</v>
      </c>
      <c r="F2737" s="13">
        <v>2.8</v>
      </c>
      <c r="G2737" s="13">
        <f>IF(AND(ISNUMBER(E2737),ISNUMBER(F2737)),F2737-E2737,"")</f>
        <v>0</v>
      </c>
      <c r="H2737" s="14">
        <f>IF(AND(ISNUMBER(E2737),E2737&gt;0,ISNUMBER(F2737)),F2737/E2737-1,"")</f>
        <v>0</v>
      </c>
      <c r="I2737" t="str" s="15">
        <v>Keep current</v>
      </c>
      <c r="J2737" s="16"/>
      <c r="K2737" t="str" s="15">
        <v/>
      </c>
      <c r="L2737" s="17">
        <f>IF(AC2737="Local catalog","",IF(AG2737="Yes",IF(ISNUMBER(E2737),E2737,""),IF(I2737="Keep current",IF(ISNUMBER(E2737),E2737,""),IF(AH2737&lt;&gt;"Yes","",IF(I2737="Approve proposed",F2737,IF(AND(I2737="Use my price",AND(ISNUMBER(J2737),J2737&gt;0)),J2737,""))))))</f>
        <v>2.8</v>
      </c>
      <c r="M2737" t="str" s="7">
        <f>IF(AND(AG2737="Yes",OR(I2737="Approve proposed",I2737="Use my price")),"CHECK: protected price kept current",IF(OR(I2737="Unreviewed",I2737=""),"Pending review",IF(I2737="Hold","On hold",IF(I2737="Keep current",IF(ISNUMBER(E2737),"Kept current","CHECK: no confirmed current price"),IF(AH2737&lt;&gt;"Yes","CHECK: source needs review",IF(AND(I2737="Use my price",NOT(AND(ISNUMBER(J2737),J2737&gt;0))),"CHECK: enter a price above zero",IF(NOT(OR(I2737="Approve proposed",I2737="Use my price")),"CHECK: choose a listed decision",IF(OR(NOT(ISNUMBER(L2737)),L2737&lt;=0,NOT(ISNUMBER(Y2737)),Y2737&lt;=0,X2737&gt;=1),"CHECK: price or base unavailable",IF(L2737/(Y2737*(1-X2737))-1&lt;0,"CHECK: price below local base","Ready")))))))))</f>
        <v>Kept current</v>
      </c>
      <c r="N2737" s="18">
        <v>2.8</v>
      </c>
      <c r="O2737" s="19">
        <v>0.4</v>
      </c>
      <c r="P2737" s="14">
        <v>0.4</v>
      </c>
      <c r="Q2737" s="20">
        <f>IF(AND(ISNUMBER(L2737),ISNUMBER(Y2737),Y2737&gt;0,X2737&lt;1),ROUND(L2737/(Y2737*(1-X2737))-1,4),"")</f>
        <v>0.4</v>
      </c>
      <c r="R2737" s="12">
        <v>0</v>
      </c>
      <c r="S2737" s="13">
        <f>IF(AND(ISNUMBER(E2737),E2737&gt;0,ISNUMBER(F2737)),R2737*(F2737/E2737-1)*(1-'Start Here'!$B$16),0)</f>
        <v>0</v>
      </c>
      <c r="T2737" s="17">
        <f>IF(AND(M2737="Ready",OR(I2737="Approve proposed",AND(I2737="Use my price",AND(ISNUMBER(J2737),J2737&gt;0))),ISNUMBER(L2737),E2737&gt;0),R2737*(L2737/E2737-1)*(1-'Start Here'!$B$16),0)</f>
        <v>0</v>
      </c>
      <c r="U2737" t="str" s="6">
        <v>SNAP: preserve existing selling price; Currently hidden; do not activate automatically</v>
      </c>
      <c r="V2737" t="str" s="21">
        <v>No</v>
      </c>
      <c r="W2737" t="str" s="21">
        <v>No</v>
      </c>
      <c r="X2737" s="22">
        <v>0</v>
      </c>
      <c r="Y2737" s="18">
        <v>2</v>
      </c>
      <c r="AB2737" t="str" s="6">
        <v>2026-10-01 10:41:27 UTC</v>
      </c>
      <c r="AC2737" t="str" s="6">
        <v>Local Line cache</v>
      </c>
      <c r="AD2737" s="23">
        <v>964208</v>
      </c>
      <c r="AE2737" s="23">
        <v>725643</v>
      </c>
      <c r="AF2737" t="str" s="23">
        <v>964208:725643:snap</v>
      </c>
      <c r="AG2737" t="str" s="23">
        <v>Yes</v>
      </c>
      <c r="AH2737" t="str" s="23">
        <v>Yes</v>
      </c>
      <c r="AI2737" s="18">
        <v>0</v>
      </c>
    </row>
    <row r="2738" ht="32" customHeight="1">
      <c r="A2738" t="str" s="7">
        <v>Red Tail Growers</v>
      </c>
      <c r="B2738" t="str" s="7">
        <v>Curly Endive</v>
      </c>
      <c r="C2738" t="str" s="7">
        <v>ea</v>
      </c>
      <c r="D2738" t="str" s="7">
        <v>Herd Share Members</v>
      </c>
      <c r="E2738" s="12">
        <v>2.1</v>
      </c>
      <c r="F2738" s="13">
        <v>2.27</v>
      </c>
      <c r="G2738" s="13">
        <f>IF(AND(ISNUMBER(E2738),ISNUMBER(F2738)),F2738-E2738,"")</f>
        <v>0.17</v>
      </c>
      <c r="H2738" s="14">
        <f>IF(AND(ISNUMBER(E2738),E2738&gt;0,ISNUMBER(F2738)),F2738/E2738-1,"")</f>
        <v>0.08095238095238089</v>
      </c>
      <c r="I2738" t="str" s="15">
        <v>Unreviewed</v>
      </c>
      <c r="J2738" s="16"/>
      <c r="K2738" t="str" s="15">
        <v/>
      </c>
      <c r="L2738" s="17" t="str">
        <f>IF(AC2738="Local catalog","",IF(AG2738="Yes",IF(ISNUMBER(E2738),E2738,""),IF(I2738="Keep current",IF(ISNUMBER(E2738),E2738,""),IF(AH2738&lt;&gt;"Yes","",IF(I2738="Approve proposed",F2738,IF(AND(I2738="Use my price",AND(ISNUMBER(J2738),J2738&gt;0)),J2738,""))))))</f>
        <v/>
      </c>
      <c r="M2738" t="str" s="7">
        <f>IF(AND(AG2738="Yes",OR(I2738="Approve proposed",I2738="Use my price")),"CHECK: protected price kept current",IF(OR(I2738="Unreviewed",I2738=""),"Pending review",IF(I2738="Hold","On hold",IF(I2738="Keep current",IF(ISNUMBER(E2738),"Kept current","CHECK: no confirmed current price"),IF(AH2738&lt;&gt;"Yes","CHECK: source needs review",IF(AND(I2738="Use my price",NOT(AND(ISNUMBER(J2738),J2738&gt;0))),"CHECK: enter a price above zero",IF(NOT(OR(I2738="Approve proposed",I2738="Use my price")),"CHECK: choose a listed decision",IF(OR(NOT(ISNUMBER(L2738)),L2738&lt;=0,NOT(ISNUMBER(Y2738)),Y2738&lt;=0,X2738&gt;=1),"CHECK: price or base unavailable",IF(L2738/(Y2738*(1-X2738))-1&lt;0,"CHECK: price below local base","Ready")))))))))</f>
        <v>Pending review</v>
      </c>
      <c r="N2738" s="18">
        <v>2.1</v>
      </c>
      <c r="O2738" s="19">
        <v>0.4</v>
      </c>
      <c r="P2738" s="14">
        <v>0.5133</v>
      </c>
      <c r="Q2738" s="20" t="str">
        <f>IF(AND(ISNUMBER(L2738),ISNUMBER(Y2738),Y2738&gt;0,X2738&lt;1),ROUND(L2738/(Y2738*(1-X2738))-1,4),"")</f>
        <v/>
      </c>
      <c r="R2738" s="12">
        <v>0</v>
      </c>
      <c r="S2738" s="13">
        <f>IF(AND(ISNUMBER(E2738),E2738&gt;0,ISNUMBER(F2738)),R2738*(F2738/E2738-1)*(1-'Start Here'!$B$16),0)</f>
        <v>0</v>
      </c>
      <c r="T2738" s="17">
        <f>IF(AND(M2738="Ready",OR(I2738="Approve proposed",AND(I2738="Use my price",AND(ISNUMBER(J2738),J2738&gt;0))),ISNUMBER(L2738),E2738&gt;0),R2738*(L2738/E2738-1)*(1-'Start Here'!$B$16),0)</f>
        <v>0</v>
      </c>
      <c r="U2738" t="str" s="6">
        <v>Currently hidden; do not activate automatically</v>
      </c>
      <c r="V2738" t="str" s="21">
        <v>No</v>
      </c>
      <c r="W2738" t="str" s="21">
        <v>No</v>
      </c>
      <c r="X2738" s="22">
        <v>0</v>
      </c>
      <c r="Y2738" s="18">
        <v>1.5</v>
      </c>
      <c r="AB2738" t="str" s="6">
        <v>2026-10-01 10:41:27 UTC</v>
      </c>
      <c r="AC2738" t="str" s="6">
        <v>Local Line cache</v>
      </c>
      <c r="AD2738" s="23">
        <v>812613</v>
      </c>
      <c r="AE2738" s="23">
        <v>534481</v>
      </c>
      <c r="AF2738" t="str" s="23">
        <v>812613:534481:herdShare</v>
      </c>
      <c r="AG2738" t="str" s="23">
        <v>No</v>
      </c>
      <c r="AH2738" t="str" s="23">
        <v>Yes</v>
      </c>
      <c r="AI2738" s="18">
        <v>0</v>
      </c>
    </row>
    <row r="2739" ht="32" customHeight="1">
      <c r="A2739" t="str" s="7">
        <v>Red Tail Growers</v>
      </c>
      <c r="B2739" t="str" s="7">
        <v>Curly Endive</v>
      </c>
      <c r="C2739" t="str" s="7">
        <v>ea</v>
      </c>
      <c r="D2739" t="str" s="7">
        <v>CSA Members</v>
      </c>
      <c r="E2739" s="12">
        <v>2.1</v>
      </c>
      <c r="F2739" s="13">
        <v>2.27</v>
      </c>
      <c r="G2739" s="13">
        <f>IF(AND(ISNUMBER(E2739),ISNUMBER(F2739)),F2739-E2739,"")</f>
        <v>0.17</v>
      </c>
      <c r="H2739" s="14">
        <f>IF(AND(ISNUMBER(E2739),E2739&gt;0,ISNUMBER(F2739)),F2739/E2739-1,"")</f>
        <v>0.08095238095238089</v>
      </c>
      <c r="I2739" t="str" s="15">
        <v>Unreviewed</v>
      </c>
      <c r="J2739" s="16"/>
      <c r="K2739" t="str" s="15">
        <v/>
      </c>
      <c r="L2739" s="17" t="str">
        <f>IF(AC2739="Local catalog","",IF(AG2739="Yes",IF(ISNUMBER(E2739),E2739,""),IF(I2739="Keep current",IF(ISNUMBER(E2739),E2739,""),IF(AH2739&lt;&gt;"Yes","",IF(I2739="Approve proposed",F2739,IF(AND(I2739="Use my price",AND(ISNUMBER(J2739),J2739&gt;0)),J2739,""))))))</f>
        <v/>
      </c>
      <c r="M2739" t="str" s="7">
        <f>IF(AND(AG2739="Yes",OR(I2739="Approve proposed",I2739="Use my price")),"CHECK: protected price kept current",IF(OR(I2739="Unreviewed",I2739=""),"Pending review",IF(I2739="Hold","On hold",IF(I2739="Keep current",IF(ISNUMBER(E2739),"Kept current","CHECK: no confirmed current price"),IF(AH2739&lt;&gt;"Yes","CHECK: source needs review",IF(AND(I2739="Use my price",NOT(AND(ISNUMBER(J2739),J2739&gt;0))),"CHECK: enter a price above zero",IF(NOT(OR(I2739="Approve proposed",I2739="Use my price")),"CHECK: choose a listed decision",IF(OR(NOT(ISNUMBER(L2739)),L2739&lt;=0,NOT(ISNUMBER(Y2739)),Y2739&lt;=0,X2739&gt;=1),"CHECK: price or base unavailable",IF(L2739/(Y2739*(1-X2739))-1&lt;0,"CHECK: price below local base","Ready")))))))))</f>
        <v>Pending review</v>
      </c>
      <c r="N2739" s="18">
        <v>2.1</v>
      </c>
      <c r="O2739" s="19">
        <v>0.4</v>
      </c>
      <c r="P2739" s="14">
        <v>0.5133</v>
      </c>
      <c r="Q2739" s="20" t="str">
        <f>IF(AND(ISNUMBER(L2739),ISNUMBER(Y2739),Y2739&gt;0,X2739&lt;1),ROUND(L2739/(Y2739*(1-X2739))-1,4),"")</f>
        <v/>
      </c>
      <c r="R2739" s="12">
        <v>0</v>
      </c>
      <c r="S2739" s="13">
        <f>IF(AND(ISNUMBER(E2739),E2739&gt;0,ISNUMBER(F2739)),R2739*(F2739/E2739-1)*(1-'Start Here'!$B$16),0)</f>
        <v>0</v>
      </c>
      <c r="T2739" s="17">
        <f>IF(AND(M2739="Ready",OR(I2739="Approve proposed",AND(I2739="Use my price",AND(ISNUMBER(J2739),J2739&gt;0))),ISNUMBER(L2739),E2739&gt;0),R2739*(L2739/E2739-1)*(1-'Start Here'!$B$16),0)</f>
        <v>0</v>
      </c>
      <c r="U2739" t="str" s="6">
        <v>Currently hidden; do not activate automatically</v>
      </c>
      <c r="V2739" t="str" s="21">
        <v>No</v>
      </c>
      <c r="W2739" t="str" s="21">
        <v>No</v>
      </c>
      <c r="X2739" s="22">
        <v>0</v>
      </c>
      <c r="Y2739" s="18">
        <v>1.5</v>
      </c>
      <c r="AB2739" t="str" s="6">
        <v>2026-10-01 10:41:27 UTC</v>
      </c>
      <c r="AC2739" t="str" s="6">
        <v>Local Line cache</v>
      </c>
      <c r="AD2739" s="23">
        <v>812613</v>
      </c>
      <c r="AE2739" s="23">
        <v>534481</v>
      </c>
      <c r="AF2739" t="str" s="23">
        <v>812613:534481:member</v>
      </c>
      <c r="AG2739" t="str" s="23">
        <v>No</v>
      </c>
      <c r="AH2739" t="str" s="23">
        <v>Yes</v>
      </c>
      <c r="AI2739" s="18">
        <v>0</v>
      </c>
    </row>
    <row r="2740" ht="32" customHeight="1">
      <c r="A2740" t="str" s="7">
        <v>Red Tail Growers</v>
      </c>
      <c r="B2740" t="str" s="7">
        <v>Curly Endive</v>
      </c>
      <c r="C2740" t="str" s="7">
        <v>ea</v>
      </c>
      <c r="D2740" t="str" s="7">
        <v>Guest Basket</v>
      </c>
      <c r="E2740" s="12">
        <v>2.1</v>
      </c>
      <c r="F2740" s="13">
        <v>2.27</v>
      </c>
      <c r="G2740" s="13">
        <f>IF(AND(ISNUMBER(E2740),ISNUMBER(F2740)),F2740-E2740,"")</f>
        <v>0.17</v>
      </c>
      <c r="H2740" s="14">
        <f>IF(AND(ISNUMBER(E2740),E2740&gt;0,ISNUMBER(F2740)),F2740/E2740-1,"")</f>
        <v>0.08095238095238089</v>
      </c>
      <c r="I2740" t="str" s="15">
        <v>Unreviewed</v>
      </c>
      <c r="J2740" s="16"/>
      <c r="K2740" t="str" s="15">
        <v/>
      </c>
      <c r="L2740" s="17" t="str">
        <f>IF(AC2740="Local catalog","",IF(AG2740="Yes",IF(ISNUMBER(E2740),E2740,""),IF(I2740="Keep current",IF(ISNUMBER(E2740),E2740,""),IF(AH2740&lt;&gt;"Yes","",IF(I2740="Approve proposed",F2740,IF(AND(I2740="Use my price",AND(ISNUMBER(J2740),J2740&gt;0)),J2740,""))))))</f>
        <v/>
      </c>
      <c r="M2740" t="str" s="7">
        <f>IF(AND(AG2740="Yes",OR(I2740="Approve proposed",I2740="Use my price")),"CHECK: protected price kept current",IF(OR(I2740="Unreviewed",I2740=""),"Pending review",IF(I2740="Hold","On hold",IF(I2740="Keep current",IF(ISNUMBER(E2740),"Kept current","CHECK: no confirmed current price"),IF(AH2740&lt;&gt;"Yes","CHECK: source needs review",IF(AND(I2740="Use my price",NOT(AND(ISNUMBER(J2740),J2740&gt;0))),"CHECK: enter a price above zero",IF(NOT(OR(I2740="Approve proposed",I2740="Use my price")),"CHECK: choose a listed decision",IF(OR(NOT(ISNUMBER(L2740)),L2740&lt;=0,NOT(ISNUMBER(Y2740)),Y2740&lt;=0,X2740&gt;=1),"CHECK: price or base unavailable",IF(L2740/(Y2740*(1-X2740))-1&lt;0,"CHECK: price below local base","Ready")))))))))</f>
        <v>Pending review</v>
      </c>
      <c r="N2740" s="18">
        <v>2.1</v>
      </c>
      <c r="O2740" s="19">
        <v>0.4</v>
      </c>
      <c r="P2740" s="14">
        <v>0.5133</v>
      </c>
      <c r="Q2740" s="20" t="str">
        <f>IF(AND(ISNUMBER(L2740),ISNUMBER(Y2740),Y2740&gt;0,X2740&lt;1),ROUND(L2740/(Y2740*(1-X2740))-1,4),"")</f>
        <v/>
      </c>
      <c r="R2740" s="12">
        <v>0</v>
      </c>
      <c r="S2740" s="13">
        <f>IF(AND(ISNUMBER(E2740),E2740&gt;0,ISNUMBER(F2740)),R2740*(F2740/E2740-1)*(1-'Start Here'!$B$16),0)</f>
        <v>0</v>
      </c>
      <c r="T2740" s="17">
        <f>IF(AND(M2740="Ready",OR(I2740="Approve proposed",AND(I2740="Use my price",AND(ISNUMBER(J2740),J2740&gt;0))),ISNUMBER(L2740),E2740&gt;0),R2740*(L2740/E2740-1)*(1-'Start Here'!$B$16),0)</f>
        <v>0</v>
      </c>
      <c r="U2740" t="str" s="6">
        <v>Currently hidden; do not activate automatically</v>
      </c>
      <c r="V2740" t="str" s="21">
        <v>No</v>
      </c>
      <c r="W2740" t="str" s="21">
        <v>No</v>
      </c>
      <c r="X2740" s="22">
        <v>0</v>
      </c>
      <c r="Y2740" s="18">
        <v>1.5</v>
      </c>
      <c r="AB2740" t="str" s="6">
        <v>2026-10-01 10:41:27 UTC</v>
      </c>
      <c r="AC2740" t="str" s="6">
        <v>Local Line cache</v>
      </c>
      <c r="AD2740" s="23">
        <v>812613</v>
      </c>
      <c r="AE2740" s="23">
        <v>534481</v>
      </c>
      <c r="AF2740" t="str" s="23">
        <v>812613:534481:guest</v>
      </c>
      <c r="AG2740" t="str" s="23">
        <v>No</v>
      </c>
      <c r="AH2740" t="str" s="23">
        <v>Yes</v>
      </c>
      <c r="AI2740" s="18">
        <v>0</v>
      </c>
    </row>
    <row r="2741" ht="32" customHeight="1">
      <c r="A2741" t="str" s="7">
        <v>Red Tail Growers</v>
      </c>
      <c r="B2741" t="str" s="7">
        <v>Curly Endive</v>
      </c>
      <c r="C2741" t="str" s="7">
        <v>ea</v>
      </c>
      <c r="D2741" t="str" s="7">
        <v>SNAP</v>
      </c>
      <c r="E2741" s="12">
        <v>2.1</v>
      </c>
      <c r="F2741" s="13">
        <v>2.1</v>
      </c>
      <c r="G2741" s="13">
        <f>IF(AND(ISNUMBER(E2741),ISNUMBER(F2741)),F2741-E2741,"")</f>
        <v>0</v>
      </c>
      <c r="H2741" s="14">
        <f>IF(AND(ISNUMBER(E2741),E2741&gt;0,ISNUMBER(F2741)),F2741/E2741-1,"")</f>
        <v>0</v>
      </c>
      <c r="I2741" t="str" s="15">
        <v>Keep current</v>
      </c>
      <c r="J2741" s="16"/>
      <c r="K2741" t="str" s="15">
        <v/>
      </c>
      <c r="L2741" s="17">
        <f>IF(AC2741="Local catalog","",IF(AG2741="Yes",IF(ISNUMBER(E2741),E2741,""),IF(I2741="Keep current",IF(ISNUMBER(E2741),E2741,""),IF(AH2741&lt;&gt;"Yes","",IF(I2741="Approve proposed",F2741,IF(AND(I2741="Use my price",AND(ISNUMBER(J2741),J2741&gt;0)),J2741,""))))))</f>
        <v>2.1</v>
      </c>
      <c r="M2741" t="str" s="7">
        <f>IF(AND(AG2741="Yes",OR(I2741="Approve proposed",I2741="Use my price")),"CHECK: protected price kept current",IF(OR(I2741="Unreviewed",I2741=""),"Pending review",IF(I2741="Hold","On hold",IF(I2741="Keep current",IF(ISNUMBER(E2741),"Kept current","CHECK: no confirmed current price"),IF(AH2741&lt;&gt;"Yes","CHECK: source needs review",IF(AND(I2741="Use my price",NOT(AND(ISNUMBER(J2741),J2741&gt;0))),"CHECK: enter a price above zero",IF(NOT(OR(I2741="Approve proposed",I2741="Use my price")),"CHECK: choose a listed decision",IF(OR(NOT(ISNUMBER(L2741)),L2741&lt;=0,NOT(ISNUMBER(Y2741)),Y2741&lt;=0,X2741&gt;=1),"CHECK: price or base unavailable",IF(L2741/(Y2741*(1-X2741))-1&lt;0,"CHECK: price below local base","Ready")))))))))</f>
        <v>Kept current</v>
      </c>
      <c r="N2741" s="18">
        <v>2.1</v>
      </c>
      <c r="O2741" s="19">
        <v>0.4</v>
      </c>
      <c r="P2741" s="14">
        <v>0.4</v>
      </c>
      <c r="Q2741" s="20">
        <f>IF(AND(ISNUMBER(L2741),ISNUMBER(Y2741),Y2741&gt;0,X2741&lt;1),ROUND(L2741/(Y2741*(1-X2741))-1,4),"")</f>
        <v>0.4</v>
      </c>
      <c r="R2741" s="12">
        <v>0</v>
      </c>
      <c r="S2741" s="13">
        <f>IF(AND(ISNUMBER(E2741),E2741&gt;0,ISNUMBER(F2741)),R2741*(F2741/E2741-1)*(1-'Start Here'!$B$16),0)</f>
        <v>0</v>
      </c>
      <c r="T2741" s="17">
        <f>IF(AND(M2741="Ready",OR(I2741="Approve proposed",AND(I2741="Use my price",AND(ISNUMBER(J2741),J2741&gt;0))),ISNUMBER(L2741),E2741&gt;0),R2741*(L2741/E2741-1)*(1-'Start Here'!$B$16),0)</f>
        <v>0</v>
      </c>
      <c r="U2741" t="str" s="6">
        <v>SNAP: preserve existing selling price; Currently hidden; do not activate automatically</v>
      </c>
      <c r="V2741" t="str" s="21">
        <v>No</v>
      </c>
      <c r="W2741" t="str" s="21">
        <v>No</v>
      </c>
      <c r="X2741" s="22">
        <v>0</v>
      </c>
      <c r="Y2741" s="18">
        <v>1.5</v>
      </c>
      <c r="AB2741" t="str" s="6">
        <v>2026-10-01 10:41:27 UTC</v>
      </c>
      <c r="AC2741" t="str" s="6">
        <v>Local Line cache</v>
      </c>
      <c r="AD2741" s="23">
        <v>812613</v>
      </c>
      <c r="AE2741" s="23">
        <v>534481</v>
      </c>
      <c r="AF2741" t="str" s="23">
        <v>812613:534481:snap</v>
      </c>
      <c r="AG2741" t="str" s="23">
        <v>Yes</v>
      </c>
      <c r="AH2741" t="str" s="23">
        <v>Yes</v>
      </c>
      <c r="AI2741" s="18">
        <v>0</v>
      </c>
    </row>
    <row r="2742" ht="32" customHeight="1">
      <c r="A2742" t="str" s="7">
        <v>Red Tail Growers</v>
      </c>
      <c r="B2742" t="str" s="7">
        <v>Dandelion</v>
      </c>
      <c r="C2742" t="str" s="7">
        <v>bu</v>
      </c>
      <c r="D2742" t="str" s="7">
        <v>Herd Share Members</v>
      </c>
      <c r="E2742" s="12">
        <v>2.8</v>
      </c>
      <c r="F2742" s="13">
        <v>3.02</v>
      </c>
      <c r="G2742" s="13">
        <f>IF(AND(ISNUMBER(E2742),ISNUMBER(F2742)),F2742-E2742,"")</f>
        <v>0.22</v>
      </c>
      <c r="H2742" s="14">
        <f>IF(AND(ISNUMBER(E2742),E2742&gt;0,ISNUMBER(F2742)),F2742/E2742-1,"")</f>
        <v>0.07857142857142874</v>
      </c>
      <c r="I2742" t="str" s="15">
        <v>Unreviewed</v>
      </c>
      <c r="J2742" s="16"/>
      <c r="K2742" t="str" s="15">
        <v/>
      </c>
      <c r="L2742" s="17" t="str">
        <f>IF(AC2742="Local catalog","",IF(AG2742="Yes",IF(ISNUMBER(E2742),E2742,""),IF(I2742="Keep current",IF(ISNUMBER(E2742),E2742,""),IF(AH2742&lt;&gt;"Yes","",IF(I2742="Approve proposed",F2742,IF(AND(I2742="Use my price",AND(ISNUMBER(J2742),J2742&gt;0)),J2742,""))))))</f>
        <v/>
      </c>
      <c r="M2742" t="str" s="7">
        <f>IF(AND(AG2742="Yes",OR(I2742="Approve proposed",I2742="Use my price")),"CHECK: protected price kept current",IF(OR(I2742="Unreviewed",I2742=""),"Pending review",IF(I2742="Hold","On hold",IF(I2742="Keep current",IF(ISNUMBER(E2742),"Kept current","CHECK: no confirmed current price"),IF(AH2742&lt;&gt;"Yes","CHECK: source needs review",IF(AND(I2742="Use my price",NOT(AND(ISNUMBER(J2742),J2742&gt;0))),"CHECK: enter a price above zero",IF(NOT(OR(I2742="Approve proposed",I2742="Use my price")),"CHECK: choose a listed decision",IF(OR(NOT(ISNUMBER(L2742)),L2742&lt;=0,NOT(ISNUMBER(Y2742)),Y2742&lt;=0,X2742&gt;=1),"CHECK: price or base unavailable",IF(L2742/(Y2742*(1-X2742))-1&lt;0,"CHECK: price below local base","Ready")))))))))</f>
        <v>Pending review</v>
      </c>
      <c r="N2742" s="18">
        <v>2.8</v>
      </c>
      <c r="O2742" s="19">
        <v>0.4</v>
      </c>
      <c r="P2742" s="14">
        <v>0.51</v>
      </c>
      <c r="Q2742" s="20" t="str">
        <f>IF(AND(ISNUMBER(L2742),ISNUMBER(Y2742),Y2742&gt;0,X2742&lt;1),ROUND(L2742/(Y2742*(1-X2742))-1,4),"")</f>
        <v/>
      </c>
      <c r="R2742" s="12">
        <v>0</v>
      </c>
      <c r="S2742" s="13">
        <f>IF(AND(ISNUMBER(E2742),E2742&gt;0,ISNUMBER(F2742)),R2742*(F2742/E2742-1)*(1-'Start Here'!$B$16),0)</f>
        <v>0</v>
      </c>
      <c r="T2742" s="17">
        <f>IF(AND(M2742="Ready",OR(I2742="Approve proposed",AND(I2742="Use my price",AND(ISNUMBER(J2742),J2742&gt;0))),ISNUMBER(L2742),E2742&gt;0),R2742*(L2742/E2742-1)*(1-'Start Here'!$B$16),0)</f>
        <v>0</v>
      </c>
      <c r="U2742" t="str" s="6">
        <v>Currently hidden; do not activate automatically</v>
      </c>
      <c r="V2742" t="str" s="21">
        <v>No</v>
      </c>
      <c r="W2742" t="str" s="21">
        <v>No</v>
      </c>
      <c r="X2742" s="22">
        <v>0</v>
      </c>
      <c r="Y2742" s="18">
        <v>2</v>
      </c>
      <c r="AB2742" t="str" s="6">
        <v>2026-10-01 10:41:27 UTC</v>
      </c>
      <c r="AC2742" t="str" s="6">
        <v>Local Line cache</v>
      </c>
      <c r="AD2742" s="23">
        <v>812611</v>
      </c>
      <c r="AE2742" s="23">
        <v>534479</v>
      </c>
      <c r="AF2742" t="str" s="23">
        <v>812611:534479:herdShare</v>
      </c>
      <c r="AG2742" t="str" s="23">
        <v>No</v>
      </c>
      <c r="AH2742" t="str" s="23">
        <v>Yes</v>
      </c>
      <c r="AI2742" s="18">
        <v>0</v>
      </c>
    </row>
    <row r="2743" ht="32" customHeight="1">
      <c r="A2743" t="str" s="7">
        <v>Red Tail Growers</v>
      </c>
      <c r="B2743" t="str" s="7">
        <v>Dandelion</v>
      </c>
      <c r="C2743" t="str" s="7">
        <v>bu</v>
      </c>
      <c r="D2743" t="str" s="7">
        <v>CSA Members</v>
      </c>
      <c r="E2743" s="12">
        <v>2.8</v>
      </c>
      <c r="F2743" s="13">
        <v>3.02</v>
      </c>
      <c r="G2743" s="13">
        <f>IF(AND(ISNUMBER(E2743),ISNUMBER(F2743)),F2743-E2743,"")</f>
        <v>0.22</v>
      </c>
      <c r="H2743" s="14">
        <f>IF(AND(ISNUMBER(E2743),E2743&gt;0,ISNUMBER(F2743)),F2743/E2743-1,"")</f>
        <v>0.07857142857142874</v>
      </c>
      <c r="I2743" t="str" s="15">
        <v>Unreviewed</v>
      </c>
      <c r="J2743" s="16"/>
      <c r="K2743" t="str" s="15">
        <v/>
      </c>
      <c r="L2743" s="17" t="str">
        <f>IF(AC2743="Local catalog","",IF(AG2743="Yes",IF(ISNUMBER(E2743),E2743,""),IF(I2743="Keep current",IF(ISNUMBER(E2743),E2743,""),IF(AH2743&lt;&gt;"Yes","",IF(I2743="Approve proposed",F2743,IF(AND(I2743="Use my price",AND(ISNUMBER(J2743),J2743&gt;0)),J2743,""))))))</f>
        <v/>
      </c>
      <c r="M2743" t="str" s="7">
        <f>IF(AND(AG2743="Yes",OR(I2743="Approve proposed",I2743="Use my price")),"CHECK: protected price kept current",IF(OR(I2743="Unreviewed",I2743=""),"Pending review",IF(I2743="Hold","On hold",IF(I2743="Keep current",IF(ISNUMBER(E2743),"Kept current","CHECK: no confirmed current price"),IF(AH2743&lt;&gt;"Yes","CHECK: source needs review",IF(AND(I2743="Use my price",NOT(AND(ISNUMBER(J2743),J2743&gt;0))),"CHECK: enter a price above zero",IF(NOT(OR(I2743="Approve proposed",I2743="Use my price")),"CHECK: choose a listed decision",IF(OR(NOT(ISNUMBER(L2743)),L2743&lt;=0,NOT(ISNUMBER(Y2743)),Y2743&lt;=0,X2743&gt;=1),"CHECK: price or base unavailable",IF(L2743/(Y2743*(1-X2743))-1&lt;0,"CHECK: price below local base","Ready")))))))))</f>
        <v>Pending review</v>
      </c>
      <c r="N2743" s="18">
        <v>2.8</v>
      </c>
      <c r="O2743" s="19">
        <v>0.4</v>
      </c>
      <c r="P2743" s="14">
        <v>0.51</v>
      </c>
      <c r="Q2743" s="20" t="str">
        <f>IF(AND(ISNUMBER(L2743),ISNUMBER(Y2743),Y2743&gt;0,X2743&lt;1),ROUND(L2743/(Y2743*(1-X2743))-1,4),"")</f>
        <v/>
      </c>
      <c r="R2743" s="12">
        <v>0</v>
      </c>
      <c r="S2743" s="13">
        <f>IF(AND(ISNUMBER(E2743),E2743&gt;0,ISNUMBER(F2743)),R2743*(F2743/E2743-1)*(1-'Start Here'!$B$16),0)</f>
        <v>0</v>
      </c>
      <c r="T2743" s="17">
        <f>IF(AND(M2743="Ready",OR(I2743="Approve proposed",AND(I2743="Use my price",AND(ISNUMBER(J2743),J2743&gt;0))),ISNUMBER(L2743),E2743&gt;0),R2743*(L2743/E2743-1)*(1-'Start Here'!$B$16),0)</f>
        <v>0</v>
      </c>
      <c r="U2743" t="str" s="6">
        <v>Currently hidden; do not activate automatically</v>
      </c>
      <c r="V2743" t="str" s="21">
        <v>No</v>
      </c>
      <c r="W2743" t="str" s="21">
        <v>No</v>
      </c>
      <c r="X2743" s="22">
        <v>0</v>
      </c>
      <c r="Y2743" s="18">
        <v>2</v>
      </c>
      <c r="AB2743" t="str" s="6">
        <v>2026-10-01 10:41:27 UTC</v>
      </c>
      <c r="AC2743" t="str" s="6">
        <v>Local Line cache</v>
      </c>
      <c r="AD2743" s="23">
        <v>812611</v>
      </c>
      <c r="AE2743" s="23">
        <v>534479</v>
      </c>
      <c r="AF2743" t="str" s="23">
        <v>812611:534479:member</v>
      </c>
      <c r="AG2743" t="str" s="23">
        <v>No</v>
      </c>
      <c r="AH2743" t="str" s="23">
        <v>Yes</v>
      </c>
      <c r="AI2743" s="18">
        <v>0</v>
      </c>
    </row>
    <row r="2744" ht="32" customHeight="1">
      <c r="A2744" t="str" s="7">
        <v>Red Tail Growers</v>
      </c>
      <c r="B2744" t="str" s="7">
        <v>Dandelion</v>
      </c>
      <c r="C2744" t="str" s="7">
        <v>bu</v>
      </c>
      <c r="D2744" t="str" s="7">
        <v>Guest Basket</v>
      </c>
      <c r="E2744" s="12">
        <v>2.8</v>
      </c>
      <c r="F2744" s="13">
        <v>3.02</v>
      </c>
      <c r="G2744" s="13">
        <f>IF(AND(ISNUMBER(E2744),ISNUMBER(F2744)),F2744-E2744,"")</f>
        <v>0.22</v>
      </c>
      <c r="H2744" s="14">
        <f>IF(AND(ISNUMBER(E2744),E2744&gt;0,ISNUMBER(F2744)),F2744/E2744-1,"")</f>
        <v>0.07857142857142874</v>
      </c>
      <c r="I2744" t="str" s="15">
        <v>Unreviewed</v>
      </c>
      <c r="J2744" s="16"/>
      <c r="K2744" t="str" s="15">
        <v/>
      </c>
      <c r="L2744" s="17" t="str">
        <f>IF(AC2744="Local catalog","",IF(AG2744="Yes",IF(ISNUMBER(E2744),E2744,""),IF(I2744="Keep current",IF(ISNUMBER(E2744),E2744,""),IF(AH2744&lt;&gt;"Yes","",IF(I2744="Approve proposed",F2744,IF(AND(I2744="Use my price",AND(ISNUMBER(J2744),J2744&gt;0)),J2744,""))))))</f>
        <v/>
      </c>
      <c r="M2744" t="str" s="7">
        <f>IF(AND(AG2744="Yes",OR(I2744="Approve proposed",I2744="Use my price")),"CHECK: protected price kept current",IF(OR(I2744="Unreviewed",I2744=""),"Pending review",IF(I2744="Hold","On hold",IF(I2744="Keep current",IF(ISNUMBER(E2744),"Kept current","CHECK: no confirmed current price"),IF(AH2744&lt;&gt;"Yes","CHECK: source needs review",IF(AND(I2744="Use my price",NOT(AND(ISNUMBER(J2744),J2744&gt;0))),"CHECK: enter a price above zero",IF(NOT(OR(I2744="Approve proposed",I2744="Use my price")),"CHECK: choose a listed decision",IF(OR(NOT(ISNUMBER(L2744)),L2744&lt;=0,NOT(ISNUMBER(Y2744)),Y2744&lt;=0,X2744&gt;=1),"CHECK: price or base unavailable",IF(L2744/(Y2744*(1-X2744))-1&lt;0,"CHECK: price below local base","Ready")))))))))</f>
        <v>Pending review</v>
      </c>
      <c r="N2744" s="18">
        <v>2.8</v>
      </c>
      <c r="O2744" s="19">
        <v>0.4</v>
      </c>
      <c r="P2744" s="14">
        <v>0.51</v>
      </c>
      <c r="Q2744" s="20" t="str">
        <f>IF(AND(ISNUMBER(L2744),ISNUMBER(Y2744),Y2744&gt;0,X2744&lt;1),ROUND(L2744/(Y2744*(1-X2744))-1,4),"")</f>
        <v/>
      </c>
      <c r="R2744" s="12">
        <v>0</v>
      </c>
      <c r="S2744" s="13">
        <f>IF(AND(ISNUMBER(E2744),E2744&gt;0,ISNUMBER(F2744)),R2744*(F2744/E2744-1)*(1-'Start Here'!$B$16),0)</f>
        <v>0</v>
      </c>
      <c r="T2744" s="17">
        <f>IF(AND(M2744="Ready",OR(I2744="Approve proposed",AND(I2744="Use my price",AND(ISNUMBER(J2744),J2744&gt;0))),ISNUMBER(L2744),E2744&gt;0),R2744*(L2744/E2744-1)*(1-'Start Here'!$B$16),0)</f>
        <v>0</v>
      </c>
      <c r="U2744" t="str" s="6">
        <v>Currently hidden; do not activate automatically</v>
      </c>
      <c r="V2744" t="str" s="21">
        <v>No</v>
      </c>
      <c r="W2744" t="str" s="21">
        <v>No</v>
      </c>
      <c r="X2744" s="22">
        <v>0</v>
      </c>
      <c r="Y2744" s="18">
        <v>2</v>
      </c>
      <c r="AB2744" t="str" s="6">
        <v>2026-10-01 10:41:27 UTC</v>
      </c>
      <c r="AC2744" t="str" s="6">
        <v>Local Line cache</v>
      </c>
      <c r="AD2744" s="23">
        <v>812611</v>
      </c>
      <c r="AE2744" s="23">
        <v>534479</v>
      </c>
      <c r="AF2744" t="str" s="23">
        <v>812611:534479:guest</v>
      </c>
      <c r="AG2744" t="str" s="23">
        <v>No</v>
      </c>
      <c r="AH2744" t="str" s="23">
        <v>Yes</v>
      </c>
      <c r="AI2744" s="18">
        <v>0</v>
      </c>
    </row>
    <row r="2745" ht="32" customHeight="1">
      <c r="A2745" t="str" s="7">
        <v>Red Tail Growers</v>
      </c>
      <c r="B2745" t="str" s="7">
        <v>Dandelion</v>
      </c>
      <c r="C2745" t="str" s="7">
        <v>bu</v>
      </c>
      <c r="D2745" t="str" s="7">
        <v>SNAP</v>
      </c>
      <c r="E2745" s="12">
        <v>2.8</v>
      </c>
      <c r="F2745" s="13">
        <v>2.8</v>
      </c>
      <c r="G2745" s="13">
        <f>IF(AND(ISNUMBER(E2745),ISNUMBER(F2745)),F2745-E2745,"")</f>
        <v>0</v>
      </c>
      <c r="H2745" s="14">
        <f>IF(AND(ISNUMBER(E2745),E2745&gt;0,ISNUMBER(F2745)),F2745/E2745-1,"")</f>
        <v>0</v>
      </c>
      <c r="I2745" t="str" s="15">
        <v>Keep current</v>
      </c>
      <c r="J2745" s="16"/>
      <c r="K2745" t="str" s="15">
        <v/>
      </c>
      <c r="L2745" s="17">
        <f>IF(AC2745="Local catalog","",IF(AG2745="Yes",IF(ISNUMBER(E2745),E2745,""),IF(I2745="Keep current",IF(ISNUMBER(E2745),E2745,""),IF(AH2745&lt;&gt;"Yes","",IF(I2745="Approve proposed",F2745,IF(AND(I2745="Use my price",AND(ISNUMBER(J2745),J2745&gt;0)),J2745,""))))))</f>
        <v>2.8</v>
      </c>
      <c r="M2745" t="str" s="7">
        <f>IF(AND(AG2745="Yes",OR(I2745="Approve proposed",I2745="Use my price")),"CHECK: protected price kept current",IF(OR(I2745="Unreviewed",I2745=""),"Pending review",IF(I2745="Hold","On hold",IF(I2745="Keep current",IF(ISNUMBER(E2745),"Kept current","CHECK: no confirmed current price"),IF(AH2745&lt;&gt;"Yes","CHECK: source needs review",IF(AND(I2745="Use my price",NOT(AND(ISNUMBER(J2745),J2745&gt;0))),"CHECK: enter a price above zero",IF(NOT(OR(I2745="Approve proposed",I2745="Use my price")),"CHECK: choose a listed decision",IF(OR(NOT(ISNUMBER(L2745)),L2745&lt;=0,NOT(ISNUMBER(Y2745)),Y2745&lt;=0,X2745&gt;=1),"CHECK: price or base unavailable",IF(L2745/(Y2745*(1-X2745))-1&lt;0,"CHECK: price below local base","Ready")))))))))</f>
        <v>Kept current</v>
      </c>
      <c r="N2745" s="18">
        <v>2.8</v>
      </c>
      <c r="O2745" s="19">
        <v>0.4</v>
      </c>
      <c r="P2745" s="14">
        <v>0.4</v>
      </c>
      <c r="Q2745" s="20">
        <f>IF(AND(ISNUMBER(L2745),ISNUMBER(Y2745),Y2745&gt;0,X2745&lt;1),ROUND(L2745/(Y2745*(1-X2745))-1,4),"")</f>
        <v>0.4</v>
      </c>
      <c r="R2745" s="12">
        <v>0</v>
      </c>
      <c r="S2745" s="13">
        <f>IF(AND(ISNUMBER(E2745),E2745&gt;0,ISNUMBER(F2745)),R2745*(F2745/E2745-1)*(1-'Start Here'!$B$16),0)</f>
        <v>0</v>
      </c>
      <c r="T2745" s="17">
        <f>IF(AND(M2745="Ready",OR(I2745="Approve proposed",AND(I2745="Use my price",AND(ISNUMBER(J2745),J2745&gt;0))),ISNUMBER(L2745),E2745&gt;0),R2745*(L2745/E2745-1)*(1-'Start Here'!$B$16),0)</f>
        <v>0</v>
      </c>
      <c r="U2745" t="str" s="6">
        <v>SNAP: preserve existing selling price; Currently hidden; do not activate automatically</v>
      </c>
      <c r="V2745" t="str" s="21">
        <v>No</v>
      </c>
      <c r="W2745" t="str" s="21">
        <v>No</v>
      </c>
      <c r="X2745" s="22">
        <v>0</v>
      </c>
      <c r="Y2745" s="18">
        <v>2</v>
      </c>
      <c r="AB2745" t="str" s="6">
        <v>2026-10-01 10:41:27 UTC</v>
      </c>
      <c r="AC2745" t="str" s="6">
        <v>Local Line cache</v>
      </c>
      <c r="AD2745" s="23">
        <v>812611</v>
      </c>
      <c r="AE2745" s="23">
        <v>534479</v>
      </c>
      <c r="AF2745" t="str" s="23">
        <v>812611:534479:snap</v>
      </c>
      <c r="AG2745" t="str" s="23">
        <v>Yes</v>
      </c>
      <c r="AH2745" t="str" s="23">
        <v>Yes</v>
      </c>
      <c r="AI2745" s="18">
        <v>0</v>
      </c>
    </row>
    <row r="2746" ht="32" customHeight="1">
      <c r="A2746" t="str" s="7">
        <v>Red Tail Growers</v>
      </c>
      <c r="B2746" t="str" s="7">
        <v>Dandelion, Red</v>
      </c>
      <c r="C2746" t="str" s="7">
        <v>bu</v>
      </c>
      <c r="D2746" t="str" s="7">
        <v>Herd Share Members</v>
      </c>
      <c r="E2746" s="12">
        <v>3.29</v>
      </c>
      <c r="F2746" s="13">
        <v>3.55</v>
      </c>
      <c r="G2746" s="13">
        <f>IF(AND(ISNUMBER(E2746),ISNUMBER(F2746)),F2746-E2746,"")</f>
        <v>0.26</v>
      </c>
      <c r="H2746" s="14">
        <f>IF(AND(ISNUMBER(E2746),E2746&gt;0,ISNUMBER(F2746)),F2746/E2746-1,"")</f>
        <v>0.07902735562310026</v>
      </c>
      <c r="I2746" t="str" s="15">
        <v>Unreviewed</v>
      </c>
      <c r="J2746" s="16"/>
      <c r="K2746" t="str" s="15">
        <v/>
      </c>
      <c r="L2746" s="17" t="str">
        <f>IF(AC2746="Local catalog","",IF(AG2746="Yes",IF(ISNUMBER(E2746),E2746,""),IF(I2746="Keep current",IF(ISNUMBER(E2746),E2746,""),IF(AH2746&lt;&gt;"Yes","",IF(I2746="Approve proposed",F2746,IF(AND(I2746="Use my price",AND(ISNUMBER(J2746),J2746&gt;0)),J2746,""))))))</f>
        <v/>
      </c>
      <c r="M2746" t="str" s="7">
        <f>IF(AND(AG2746="Yes",OR(I2746="Approve proposed",I2746="Use my price")),"CHECK: protected price kept current",IF(OR(I2746="Unreviewed",I2746=""),"Pending review",IF(I2746="Hold","On hold",IF(I2746="Keep current",IF(ISNUMBER(E2746),"Kept current","CHECK: no confirmed current price"),IF(AH2746&lt;&gt;"Yes","CHECK: source needs review",IF(AND(I2746="Use my price",NOT(AND(ISNUMBER(J2746),J2746&gt;0))),"CHECK: enter a price above zero",IF(NOT(OR(I2746="Approve proposed",I2746="Use my price")),"CHECK: choose a listed decision",IF(OR(NOT(ISNUMBER(L2746)),L2746&lt;=0,NOT(ISNUMBER(Y2746)),Y2746&lt;=0,X2746&gt;=1),"CHECK: price or base unavailable",IF(L2746/(Y2746*(1-X2746))-1&lt;0,"CHECK: price below local base","Ready")))))))))</f>
        <v>Pending review</v>
      </c>
      <c r="N2746" s="18">
        <v>3.29</v>
      </c>
      <c r="O2746" s="19">
        <v>0.4</v>
      </c>
      <c r="P2746" s="14">
        <v>0.5106</v>
      </c>
      <c r="Q2746" s="20" t="str">
        <f>IF(AND(ISNUMBER(L2746),ISNUMBER(Y2746),Y2746&gt;0,X2746&lt;1),ROUND(L2746/(Y2746*(1-X2746))-1,4),"")</f>
        <v/>
      </c>
      <c r="R2746" s="12">
        <v>52.64</v>
      </c>
      <c r="S2746" s="13">
        <f>IF(AND(ISNUMBER(E2746),E2746&gt;0,ISNUMBER(F2746)),R2746*(F2746/E2746-1)*(1-'Start Here'!$B$16),0)</f>
        <v>4.035199999999997</v>
      </c>
      <c r="T2746" s="17">
        <f>IF(AND(M2746="Ready",OR(I2746="Approve proposed",AND(I2746="Use my price",AND(ISNUMBER(J2746),J2746&gt;0))),ISNUMBER(L2746),E2746&gt;0),R2746*(L2746/E2746-1)*(1-'Start Here'!$B$16),0)</f>
        <v>0</v>
      </c>
      <c r="U2746" t="str" s="6">
        <v/>
      </c>
      <c r="V2746" t="str" s="21">
        <v>Yes</v>
      </c>
      <c r="W2746" t="str" s="21">
        <v>No</v>
      </c>
      <c r="X2746" s="22">
        <v>0</v>
      </c>
      <c r="Y2746" s="18">
        <v>2.35</v>
      </c>
      <c r="AB2746" t="str" s="6">
        <v>2026-10-01 10:41:27 UTC</v>
      </c>
      <c r="AC2746" t="str" s="6">
        <v>Local Line cache</v>
      </c>
      <c r="AD2746" s="23">
        <v>812612</v>
      </c>
      <c r="AE2746" s="23">
        <v>534480</v>
      </c>
      <c r="AF2746" t="str" s="23">
        <v>812612:534480:herdShare</v>
      </c>
      <c r="AG2746" t="str" s="23">
        <v>No</v>
      </c>
      <c r="AH2746" t="str" s="23">
        <v>Yes</v>
      </c>
      <c r="AI2746" s="18">
        <v>37.6</v>
      </c>
    </row>
    <row r="2747" ht="32" customHeight="1">
      <c r="A2747" t="str" s="7">
        <v>Red Tail Growers</v>
      </c>
      <c r="B2747" t="str" s="7">
        <v>Dandelion, Red</v>
      </c>
      <c r="C2747" t="str" s="7">
        <v>bu</v>
      </c>
      <c r="D2747" t="str" s="7">
        <v>CSA Members</v>
      </c>
      <c r="E2747" s="12">
        <v>3.29</v>
      </c>
      <c r="F2747" s="13">
        <v>3.55</v>
      </c>
      <c r="G2747" s="13">
        <f>IF(AND(ISNUMBER(E2747),ISNUMBER(F2747)),F2747-E2747,"")</f>
        <v>0.26</v>
      </c>
      <c r="H2747" s="14">
        <f>IF(AND(ISNUMBER(E2747),E2747&gt;0,ISNUMBER(F2747)),F2747/E2747-1,"")</f>
        <v>0.07902735562310026</v>
      </c>
      <c r="I2747" t="str" s="15">
        <v>Unreviewed</v>
      </c>
      <c r="J2747" s="16"/>
      <c r="K2747" t="str" s="15">
        <v/>
      </c>
      <c r="L2747" s="17" t="str">
        <f>IF(AC2747="Local catalog","",IF(AG2747="Yes",IF(ISNUMBER(E2747),E2747,""),IF(I2747="Keep current",IF(ISNUMBER(E2747),E2747,""),IF(AH2747&lt;&gt;"Yes","",IF(I2747="Approve proposed",F2747,IF(AND(I2747="Use my price",AND(ISNUMBER(J2747),J2747&gt;0)),J2747,""))))))</f>
        <v/>
      </c>
      <c r="M2747" t="str" s="7">
        <f>IF(AND(AG2747="Yes",OR(I2747="Approve proposed",I2747="Use my price")),"CHECK: protected price kept current",IF(OR(I2747="Unreviewed",I2747=""),"Pending review",IF(I2747="Hold","On hold",IF(I2747="Keep current",IF(ISNUMBER(E2747),"Kept current","CHECK: no confirmed current price"),IF(AH2747&lt;&gt;"Yes","CHECK: source needs review",IF(AND(I2747="Use my price",NOT(AND(ISNUMBER(J2747),J2747&gt;0))),"CHECK: enter a price above zero",IF(NOT(OR(I2747="Approve proposed",I2747="Use my price")),"CHECK: choose a listed decision",IF(OR(NOT(ISNUMBER(L2747)),L2747&lt;=0,NOT(ISNUMBER(Y2747)),Y2747&lt;=0,X2747&gt;=1),"CHECK: price or base unavailable",IF(L2747/(Y2747*(1-X2747))-1&lt;0,"CHECK: price below local base","Ready")))))))))</f>
        <v>Pending review</v>
      </c>
      <c r="N2747" s="18">
        <v>3.29</v>
      </c>
      <c r="O2747" s="19">
        <v>0.4</v>
      </c>
      <c r="P2747" s="14">
        <v>0.5106</v>
      </c>
      <c r="Q2747" s="20" t="str">
        <f>IF(AND(ISNUMBER(L2747),ISNUMBER(Y2747),Y2747&gt;0,X2747&lt;1),ROUND(L2747/(Y2747*(1-X2747))-1,4),"")</f>
        <v/>
      </c>
      <c r="R2747" s="12">
        <v>0</v>
      </c>
      <c r="S2747" s="13">
        <f>IF(AND(ISNUMBER(E2747),E2747&gt;0,ISNUMBER(F2747)),R2747*(F2747/E2747-1)*(1-'Start Here'!$B$16),0)</f>
        <v>0</v>
      </c>
      <c r="T2747" s="17">
        <f>IF(AND(M2747="Ready",OR(I2747="Approve proposed",AND(I2747="Use my price",AND(ISNUMBER(J2747),J2747&gt;0))),ISNUMBER(L2747),E2747&gt;0),R2747*(L2747/E2747-1)*(1-'Start Here'!$B$16),0)</f>
        <v>0</v>
      </c>
      <c r="U2747" t="str" s="6">
        <v/>
      </c>
      <c r="V2747" t="str" s="21">
        <v>Yes</v>
      </c>
      <c r="W2747" t="str" s="21">
        <v>No</v>
      </c>
      <c r="X2747" s="22">
        <v>0</v>
      </c>
      <c r="Y2747" s="18">
        <v>2.35</v>
      </c>
      <c r="AB2747" t="str" s="6">
        <v>2026-10-01 10:41:27 UTC</v>
      </c>
      <c r="AC2747" t="str" s="6">
        <v>Local Line cache</v>
      </c>
      <c r="AD2747" s="23">
        <v>812612</v>
      </c>
      <c r="AE2747" s="23">
        <v>534480</v>
      </c>
      <c r="AF2747" t="str" s="23">
        <v>812612:534480:member</v>
      </c>
      <c r="AG2747" t="str" s="23">
        <v>No</v>
      </c>
      <c r="AH2747" t="str" s="23">
        <v>Yes</v>
      </c>
      <c r="AI2747" s="18">
        <v>0</v>
      </c>
    </row>
    <row r="2748" ht="32" customHeight="1">
      <c r="A2748" t="str" s="7">
        <v>Red Tail Growers</v>
      </c>
      <c r="B2748" t="str" s="7">
        <v>Dandelion, Red</v>
      </c>
      <c r="C2748" t="str" s="7">
        <v>bu</v>
      </c>
      <c r="D2748" t="str" s="7">
        <v>Guest Basket</v>
      </c>
      <c r="E2748" s="12">
        <v>3.29</v>
      </c>
      <c r="F2748" s="13">
        <v>3.55</v>
      </c>
      <c r="G2748" s="13">
        <f>IF(AND(ISNUMBER(E2748),ISNUMBER(F2748)),F2748-E2748,"")</f>
        <v>0.26</v>
      </c>
      <c r="H2748" s="14">
        <f>IF(AND(ISNUMBER(E2748),E2748&gt;0,ISNUMBER(F2748)),F2748/E2748-1,"")</f>
        <v>0.07902735562310026</v>
      </c>
      <c r="I2748" t="str" s="15">
        <v>Unreviewed</v>
      </c>
      <c r="J2748" s="16"/>
      <c r="K2748" t="str" s="15">
        <v/>
      </c>
      <c r="L2748" s="17" t="str">
        <f>IF(AC2748="Local catalog","",IF(AG2748="Yes",IF(ISNUMBER(E2748),E2748,""),IF(I2748="Keep current",IF(ISNUMBER(E2748),E2748,""),IF(AH2748&lt;&gt;"Yes","",IF(I2748="Approve proposed",F2748,IF(AND(I2748="Use my price",AND(ISNUMBER(J2748),J2748&gt;0)),J2748,""))))))</f>
        <v/>
      </c>
      <c r="M2748" t="str" s="7">
        <f>IF(AND(AG2748="Yes",OR(I2748="Approve proposed",I2748="Use my price")),"CHECK: protected price kept current",IF(OR(I2748="Unreviewed",I2748=""),"Pending review",IF(I2748="Hold","On hold",IF(I2748="Keep current",IF(ISNUMBER(E2748),"Kept current","CHECK: no confirmed current price"),IF(AH2748&lt;&gt;"Yes","CHECK: source needs review",IF(AND(I2748="Use my price",NOT(AND(ISNUMBER(J2748),J2748&gt;0))),"CHECK: enter a price above zero",IF(NOT(OR(I2748="Approve proposed",I2748="Use my price")),"CHECK: choose a listed decision",IF(OR(NOT(ISNUMBER(L2748)),L2748&lt;=0,NOT(ISNUMBER(Y2748)),Y2748&lt;=0,X2748&gt;=1),"CHECK: price or base unavailable",IF(L2748/(Y2748*(1-X2748))-1&lt;0,"CHECK: price below local base","Ready")))))))))</f>
        <v>Pending review</v>
      </c>
      <c r="N2748" s="18">
        <v>3.29</v>
      </c>
      <c r="O2748" s="19">
        <v>0.4</v>
      </c>
      <c r="P2748" s="14">
        <v>0.5106</v>
      </c>
      <c r="Q2748" s="20" t="str">
        <f>IF(AND(ISNUMBER(L2748),ISNUMBER(Y2748),Y2748&gt;0,X2748&lt;1),ROUND(L2748/(Y2748*(1-X2748))-1,4),"")</f>
        <v/>
      </c>
      <c r="R2748" s="12">
        <v>0</v>
      </c>
      <c r="S2748" s="13">
        <f>IF(AND(ISNUMBER(E2748),E2748&gt;0,ISNUMBER(F2748)),R2748*(F2748/E2748-1)*(1-'Start Here'!$B$16),0)</f>
        <v>0</v>
      </c>
      <c r="T2748" s="17">
        <f>IF(AND(M2748="Ready",OR(I2748="Approve proposed",AND(I2748="Use my price",AND(ISNUMBER(J2748),J2748&gt;0))),ISNUMBER(L2748),E2748&gt;0),R2748*(L2748/E2748-1)*(1-'Start Here'!$B$16),0)</f>
        <v>0</v>
      </c>
      <c r="U2748" t="str" s="6">
        <v/>
      </c>
      <c r="V2748" t="str" s="21">
        <v>Yes</v>
      </c>
      <c r="W2748" t="str" s="21">
        <v>No</v>
      </c>
      <c r="X2748" s="22">
        <v>0</v>
      </c>
      <c r="Y2748" s="18">
        <v>2.35</v>
      </c>
      <c r="AB2748" t="str" s="6">
        <v>2026-10-01 10:41:27 UTC</v>
      </c>
      <c r="AC2748" t="str" s="6">
        <v>Local Line cache</v>
      </c>
      <c r="AD2748" s="23">
        <v>812612</v>
      </c>
      <c r="AE2748" s="23">
        <v>534480</v>
      </c>
      <c r="AF2748" t="str" s="23">
        <v>812612:534480:guest</v>
      </c>
      <c r="AG2748" t="str" s="23">
        <v>No</v>
      </c>
      <c r="AH2748" t="str" s="23">
        <v>Yes</v>
      </c>
      <c r="AI2748" s="18">
        <v>0</v>
      </c>
    </row>
    <row r="2749" ht="32" customHeight="1">
      <c r="A2749" t="str" s="7">
        <v>Red Tail Growers</v>
      </c>
      <c r="B2749" t="str" s="7">
        <v>Dandelion, Red</v>
      </c>
      <c r="C2749" t="str" s="7">
        <v>bu</v>
      </c>
      <c r="D2749" t="str" s="7">
        <v>SNAP</v>
      </c>
      <c r="E2749" s="12">
        <v>3.29</v>
      </c>
      <c r="F2749" s="13">
        <v>3.29</v>
      </c>
      <c r="G2749" s="13">
        <f>IF(AND(ISNUMBER(E2749),ISNUMBER(F2749)),F2749-E2749,"")</f>
        <v>0</v>
      </c>
      <c r="H2749" s="14">
        <f>IF(AND(ISNUMBER(E2749),E2749&gt;0,ISNUMBER(F2749)),F2749/E2749-1,"")</f>
        <v>0</v>
      </c>
      <c r="I2749" t="str" s="15">
        <v>Keep current</v>
      </c>
      <c r="J2749" s="16"/>
      <c r="K2749" t="str" s="15">
        <v/>
      </c>
      <c r="L2749" s="17">
        <f>IF(AC2749="Local catalog","",IF(AG2749="Yes",IF(ISNUMBER(E2749),E2749,""),IF(I2749="Keep current",IF(ISNUMBER(E2749),E2749,""),IF(AH2749&lt;&gt;"Yes","",IF(I2749="Approve proposed",F2749,IF(AND(I2749="Use my price",AND(ISNUMBER(J2749),J2749&gt;0)),J2749,""))))))</f>
        <v>3.29</v>
      </c>
      <c r="M2749" t="str" s="7">
        <f>IF(AND(AG2749="Yes",OR(I2749="Approve proposed",I2749="Use my price")),"CHECK: protected price kept current",IF(OR(I2749="Unreviewed",I2749=""),"Pending review",IF(I2749="Hold","On hold",IF(I2749="Keep current",IF(ISNUMBER(E2749),"Kept current","CHECK: no confirmed current price"),IF(AH2749&lt;&gt;"Yes","CHECK: source needs review",IF(AND(I2749="Use my price",NOT(AND(ISNUMBER(J2749),J2749&gt;0))),"CHECK: enter a price above zero",IF(NOT(OR(I2749="Approve proposed",I2749="Use my price")),"CHECK: choose a listed decision",IF(OR(NOT(ISNUMBER(L2749)),L2749&lt;=0,NOT(ISNUMBER(Y2749)),Y2749&lt;=0,X2749&gt;=1),"CHECK: price or base unavailable",IF(L2749/(Y2749*(1-X2749))-1&lt;0,"CHECK: price below local base","Ready")))))))))</f>
        <v>Kept current</v>
      </c>
      <c r="N2749" s="18">
        <v>3.29</v>
      </c>
      <c r="O2749" s="19">
        <v>0.4</v>
      </c>
      <c r="P2749" s="14">
        <v>0.4</v>
      </c>
      <c r="Q2749" s="20">
        <f>IF(AND(ISNUMBER(L2749),ISNUMBER(Y2749),Y2749&gt;0,X2749&lt;1),ROUND(L2749/(Y2749*(1-X2749))-1,4),"")</f>
        <v>0.4</v>
      </c>
      <c r="R2749" s="12">
        <v>0</v>
      </c>
      <c r="S2749" s="13">
        <f>IF(AND(ISNUMBER(E2749),E2749&gt;0,ISNUMBER(F2749)),R2749*(F2749/E2749-1)*(1-'Start Here'!$B$16),0)</f>
        <v>0</v>
      </c>
      <c r="T2749" s="17">
        <f>IF(AND(M2749="Ready",OR(I2749="Approve proposed",AND(I2749="Use my price",AND(ISNUMBER(J2749),J2749&gt;0))),ISNUMBER(L2749),E2749&gt;0),R2749*(L2749/E2749-1)*(1-'Start Here'!$B$16),0)</f>
        <v>0</v>
      </c>
      <c r="U2749" t="str" s="6">
        <v>SNAP: preserve existing selling price</v>
      </c>
      <c r="V2749" t="str" s="21">
        <v>Yes</v>
      </c>
      <c r="W2749" t="str" s="21">
        <v>No</v>
      </c>
      <c r="X2749" s="22">
        <v>0</v>
      </c>
      <c r="Y2749" s="18">
        <v>2.35</v>
      </c>
      <c r="AB2749" t="str" s="6">
        <v>2026-10-01 10:41:27 UTC</v>
      </c>
      <c r="AC2749" t="str" s="6">
        <v>Local Line cache</v>
      </c>
      <c r="AD2749" s="23">
        <v>812612</v>
      </c>
      <c r="AE2749" s="23">
        <v>534480</v>
      </c>
      <c r="AF2749" t="str" s="23">
        <v>812612:534480:snap</v>
      </c>
      <c r="AG2749" t="str" s="23">
        <v>Yes</v>
      </c>
      <c r="AH2749" t="str" s="23">
        <v>Yes</v>
      </c>
      <c r="AI2749" s="18">
        <v>0</v>
      </c>
    </row>
    <row r="2750" ht="32" customHeight="1">
      <c r="A2750" t="str" s="7">
        <v>Red Tail Growers</v>
      </c>
      <c r="B2750" t="str" s="7">
        <v>Delfino Cilantro</v>
      </c>
      <c r="C2750" t="str" s="7">
        <v>each</v>
      </c>
      <c r="D2750" t="str" s="7">
        <v>Herd Share Members</v>
      </c>
      <c r="E2750" s="12">
        <v>2.8</v>
      </c>
      <c r="F2750" s="13">
        <v>3.02</v>
      </c>
      <c r="G2750" s="13">
        <f>IF(AND(ISNUMBER(E2750),ISNUMBER(F2750)),F2750-E2750,"")</f>
        <v>0.22</v>
      </c>
      <c r="H2750" s="14">
        <f>IF(AND(ISNUMBER(E2750),E2750&gt;0,ISNUMBER(F2750)),F2750/E2750-1,"")</f>
        <v>0.07857142857142874</v>
      </c>
      <c r="I2750" t="str" s="15">
        <v>Unreviewed</v>
      </c>
      <c r="J2750" s="16"/>
      <c r="K2750" t="str" s="15">
        <v/>
      </c>
      <c r="L2750" s="17" t="str">
        <f>IF(AC2750="Local catalog","",IF(AG2750="Yes",IF(ISNUMBER(E2750),E2750,""),IF(I2750="Keep current",IF(ISNUMBER(E2750),E2750,""),IF(AH2750&lt;&gt;"Yes","",IF(I2750="Approve proposed",F2750,IF(AND(I2750="Use my price",AND(ISNUMBER(J2750),J2750&gt;0)),J2750,""))))))</f>
        <v/>
      </c>
      <c r="M2750" t="str" s="7">
        <f>IF(AND(AG2750="Yes",OR(I2750="Approve proposed",I2750="Use my price")),"CHECK: protected price kept current",IF(OR(I2750="Unreviewed",I2750=""),"Pending review",IF(I2750="Hold","On hold",IF(I2750="Keep current",IF(ISNUMBER(E2750),"Kept current","CHECK: no confirmed current price"),IF(AH2750&lt;&gt;"Yes","CHECK: source needs review",IF(AND(I2750="Use my price",NOT(AND(ISNUMBER(J2750),J2750&gt;0))),"CHECK: enter a price above zero",IF(NOT(OR(I2750="Approve proposed",I2750="Use my price")),"CHECK: choose a listed decision",IF(OR(NOT(ISNUMBER(L2750)),L2750&lt;=0,NOT(ISNUMBER(Y2750)),Y2750&lt;=0,X2750&gt;=1),"CHECK: price or base unavailable",IF(L2750/(Y2750*(1-X2750))-1&lt;0,"CHECK: price below local base","Ready")))))))))</f>
        <v>Pending review</v>
      </c>
      <c r="N2750" s="18">
        <v>2.8</v>
      </c>
      <c r="O2750" s="19">
        <v>0.4</v>
      </c>
      <c r="P2750" s="14">
        <v>0.51</v>
      </c>
      <c r="Q2750" s="20" t="str">
        <f>IF(AND(ISNUMBER(L2750),ISNUMBER(Y2750),Y2750&gt;0,X2750&lt;1),ROUND(L2750/(Y2750*(1-X2750))-1,4),"")</f>
        <v/>
      </c>
      <c r="R2750" s="12">
        <v>0</v>
      </c>
      <c r="S2750" s="13">
        <f>IF(AND(ISNUMBER(E2750),E2750&gt;0,ISNUMBER(F2750)),R2750*(F2750/E2750-1)*(1-'Start Here'!$B$16),0)</f>
        <v>0</v>
      </c>
      <c r="T2750" s="17">
        <f>IF(AND(M2750="Ready",OR(I2750="Approve proposed",AND(I2750="Use my price",AND(ISNUMBER(J2750),J2750&gt;0))),ISNUMBER(L2750),E2750&gt;0),R2750*(L2750/E2750-1)*(1-'Start Here'!$B$16),0)</f>
        <v>0</v>
      </c>
      <c r="U2750" t="str" s="6">
        <v>Currently hidden; do not activate automatically</v>
      </c>
      <c r="V2750" t="str" s="21">
        <v>No</v>
      </c>
      <c r="W2750" t="str" s="21">
        <v>No</v>
      </c>
      <c r="X2750" s="22">
        <v>0</v>
      </c>
      <c r="Y2750" s="18">
        <v>2</v>
      </c>
      <c r="AB2750" t="str" s="6">
        <v>2026-10-01 10:41:27 UTC</v>
      </c>
      <c r="AC2750" t="str" s="6">
        <v>Local Line cache</v>
      </c>
      <c r="AD2750" s="23">
        <v>805884</v>
      </c>
      <c r="AE2750" s="23">
        <v>526942</v>
      </c>
      <c r="AF2750" t="str" s="23">
        <v>805884:526942:herdShare</v>
      </c>
      <c r="AG2750" t="str" s="23">
        <v>No</v>
      </c>
      <c r="AH2750" t="str" s="23">
        <v>Yes</v>
      </c>
      <c r="AI2750" s="18">
        <v>0</v>
      </c>
    </row>
    <row r="2751" ht="32" customHeight="1">
      <c r="A2751" t="str" s="7">
        <v>Red Tail Growers</v>
      </c>
      <c r="B2751" t="str" s="7">
        <v>Delfino Cilantro</v>
      </c>
      <c r="C2751" t="str" s="7">
        <v>each</v>
      </c>
      <c r="D2751" t="str" s="7">
        <v>CSA Members</v>
      </c>
      <c r="E2751" s="12">
        <v>2.8</v>
      </c>
      <c r="F2751" s="13">
        <v>3.02</v>
      </c>
      <c r="G2751" s="13">
        <f>IF(AND(ISNUMBER(E2751),ISNUMBER(F2751)),F2751-E2751,"")</f>
        <v>0.22</v>
      </c>
      <c r="H2751" s="14">
        <f>IF(AND(ISNUMBER(E2751),E2751&gt;0,ISNUMBER(F2751)),F2751/E2751-1,"")</f>
        <v>0.07857142857142874</v>
      </c>
      <c r="I2751" t="str" s="15">
        <v>Unreviewed</v>
      </c>
      <c r="J2751" s="16"/>
      <c r="K2751" t="str" s="15">
        <v/>
      </c>
      <c r="L2751" s="17" t="str">
        <f>IF(AC2751="Local catalog","",IF(AG2751="Yes",IF(ISNUMBER(E2751),E2751,""),IF(I2751="Keep current",IF(ISNUMBER(E2751),E2751,""),IF(AH2751&lt;&gt;"Yes","",IF(I2751="Approve proposed",F2751,IF(AND(I2751="Use my price",AND(ISNUMBER(J2751),J2751&gt;0)),J2751,""))))))</f>
        <v/>
      </c>
      <c r="M2751" t="str" s="7">
        <f>IF(AND(AG2751="Yes",OR(I2751="Approve proposed",I2751="Use my price")),"CHECK: protected price kept current",IF(OR(I2751="Unreviewed",I2751=""),"Pending review",IF(I2751="Hold","On hold",IF(I2751="Keep current",IF(ISNUMBER(E2751),"Kept current","CHECK: no confirmed current price"),IF(AH2751&lt;&gt;"Yes","CHECK: source needs review",IF(AND(I2751="Use my price",NOT(AND(ISNUMBER(J2751),J2751&gt;0))),"CHECK: enter a price above zero",IF(NOT(OR(I2751="Approve proposed",I2751="Use my price")),"CHECK: choose a listed decision",IF(OR(NOT(ISNUMBER(L2751)),L2751&lt;=0,NOT(ISNUMBER(Y2751)),Y2751&lt;=0,X2751&gt;=1),"CHECK: price or base unavailable",IF(L2751/(Y2751*(1-X2751))-1&lt;0,"CHECK: price below local base","Ready")))))))))</f>
        <v>Pending review</v>
      </c>
      <c r="N2751" s="18">
        <v>2.8</v>
      </c>
      <c r="O2751" s="19">
        <v>0.4</v>
      </c>
      <c r="P2751" s="14">
        <v>0.51</v>
      </c>
      <c r="Q2751" s="20" t="str">
        <f>IF(AND(ISNUMBER(L2751),ISNUMBER(Y2751),Y2751&gt;0,X2751&lt;1),ROUND(L2751/(Y2751*(1-X2751))-1,4),"")</f>
        <v/>
      </c>
      <c r="R2751" s="12">
        <v>0</v>
      </c>
      <c r="S2751" s="13">
        <f>IF(AND(ISNUMBER(E2751),E2751&gt;0,ISNUMBER(F2751)),R2751*(F2751/E2751-1)*(1-'Start Here'!$B$16),0)</f>
        <v>0</v>
      </c>
      <c r="T2751" s="17">
        <f>IF(AND(M2751="Ready",OR(I2751="Approve proposed",AND(I2751="Use my price",AND(ISNUMBER(J2751),J2751&gt;0))),ISNUMBER(L2751),E2751&gt;0),R2751*(L2751/E2751-1)*(1-'Start Here'!$B$16),0)</f>
        <v>0</v>
      </c>
      <c r="U2751" t="str" s="6">
        <v>Currently hidden; do not activate automatically</v>
      </c>
      <c r="V2751" t="str" s="21">
        <v>No</v>
      </c>
      <c r="W2751" t="str" s="21">
        <v>No</v>
      </c>
      <c r="X2751" s="22">
        <v>0</v>
      </c>
      <c r="Y2751" s="18">
        <v>2</v>
      </c>
      <c r="AB2751" t="str" s="6">
        <v>2026-10-01 10:41:27 UTC</v>
      </c>
      <c r="AC2751" t="str" s="6">
        <v>Local Line cache</v>
      </c>
      <c r="AD2751" s="23">
        <v>805884</v>
      </c>
      <c r="AE2751" s="23">
        <v>526942</v>
      </c>
      <c r="AF2751" t="str" s="23">
        <v>805884:526942:member</v>
      </c>
      <c r="AG2751" t="str" s="23">
        <v>No</v>
      </c>
      <c r="AH2751" t="str" s="23">
        <v>Yes</v>
      </c>
      <c r="AI2751" s="18">
        <v>0</v>
      </c>
    </row>
    <row r="2752" ht="32" customHeight="1">
      <c r="A2752" t="str" s="7">
        <v>Red Tail Growers</v>
      </c>
      <c r="B2752" t="str" s="7">
        <v>Delfino Cilantro</v>
      </c>
      <c r="C2752" t="str" s="7">
        <v>each</v>
      </c>
      <c r="D2752" t="str" s="7">
        <v>Guest Basket</v>
      </c>
      <c r="E2752" s="12">
        <v>2.8</v>
      </c>
      <c r="F2752" s="13">
        <v>3.02</v>
      </c>
      <c r="G2752" s="13">
        <f>IF(AND(ISNUMBER(E2752),ISNUMBER(F2752)),F2752-E2752,"")</f>
        <v>0.22</v>
      </c>
      <c r="H2752" s="14">
        <f>IF(AND(ISNUMBER(E2752),E2752&gt;0,ISNUMBER(F2752)),F2752/E2752-1,"")</f>
        <v>0.07857142857142874</v>
      </c>
      <c r="I2752" t="str" s="15">
        <v>Unreviewed</v>
      </c>
      <c r="J2752" s="16"/>
      <c r="K2752" t="str" s="15">
        <v/>
      </c>
      <c r="L2752" s="17" t="str">
        <f>IF(AC2752="Local catalog","",IF(AG2752="Yes",IF(ISNUMBER(E2752),E2752,""),IF(I2752="Keep current",IF(ISNUMBER(E2752),E2752,""),IF(AH2752&lt;&gt;"Yes","",IF(I2752="Approve proposed",F2752,IF(AND(I2752="Use my price",AND(ISNUMBER(J2752),J2752&gt;0)),J2752,""))))))</f>
        <v/>
      </c>
      <c r="M2752" t="str" s="7">
        <f>IF(AND(AG2752="Yes",OR(I2752="Approve proposed",I2752="Use my price")),"CHECK: protected price kept current",IF(OR(I2752="Unreviewed",I2752=""),"Pending review",IF(I2752="Hold","On hold",IF(I2752="Keep current",IF(ISNUMBER(E2752),"Kept current","CHECK: no confirmed current price"),IF(AH2752&lt;&gt;"Yes","CHECK: source needs review",IF(AND(I2752="Use my price",NOT(AND(ISNUMBER(J2752),J2752&gt;0))),"CHECK: enter a price above zero",IF(NOT(OR(I2752="Approve proposed",I2752="Use my price")),"CHECK: choose a listed decision",IF(OR(NOT(ISNUMBER(L2752)),L2752&lt;=0,NOT(ISNUMBER(Y2752)),Y2752&lt;=0,X2752&gt;=1),"CHECK: price or base unavailable",IF(L2752/(Y2752*(1-X2752))-1&lt;0,"CHECK: price below local base","Ready")))))))))</f>
        <v>Pending review</v>
      </c>
      <c r="N2752" s="18">
        <v>2.8</v>
      </c>
      <c r="O2752" s="19">
        <v>0.4</v>
      </c>
      <c r="P2752" s="14">
        <v>0.51</v>
      </c>
      <c r="Q2752" s="20" t="str">
        <f>IF(AND(ISNUMBER(L2752),ISNUMBER(Y2752),Y2752&gt;0,X2752&lt;1),ROUND(L2752/(Y2752*(1-X2752))-1,4),"")</f>
        <v/>
      </c>
      <c r="R2752" s="12">
        <v>0</v>
      </c>
      <c r="S2752" s="13">
        <f>IF(AND(ISNUMBER(E2752),E2752&gt;0,ISNUMBER(F2752)),R2752*(F2752/E2752-1)*(1-'Start Here'!$B$16),0)</f>
        <v>0</v>
      </c>
      <c r="T2752" s="17">
        <f>IF(AND(M2752="Ready",OR(I2752="Approve proposed",AND(I2752="Use my price",AND(ISNUMBER(J2752),J2752&gt;0))),ISNUMBER(L2752),E2752&gt;0),R2752*(L2752/E2752-1)*(1-'Start Here'!$B$16),0)</f>
        <v>0</v>
      </c>
      <c r="U2752" t="str" s="6">
        <v>Currently hidden; do not activate automatically</v>
      </c>
      <c r="V2752" t="str" s="21">
        <v>No</v>
      </c>
      <c r="W2752" t="str" s="21">
        <v>No</v>
      </c>
      <c r="X2752" s="22">
        <v>0</v>
      </c>
      <c r="Y2752" s="18">
        <v>2</v>
      </c>
      <c r="AB2752" t="str" s="6">
        <v>2026-10-01 10:41:27 UTC</v>
      </c>
      <c r="AC2752" t="str" s="6">
        <v>Local Line cache</v>
      </c>
      <c r="AD2752" s="23">
        <v>805884</v>
      </c>
      <c r="AE2752" s="23">
        <v>526942</v>
      </c>
      <c r="AF2752" t="str" s="23">
        <v>805884:526942:guest</v>
      </c>
      <c r="AG2752" t="str" s="23">
        <v>No</v>
      </c>
      <c r="AH2752" t="str" s="23">
        <v>Yes</v>
      </c>
      <c r="AI2752" s="18">
        <v>0</v>
      </c>
    </row>
    <row r="2753" ht="32" customHeight="1">
      <c r="A2753" t="str" s="7">
        <v>Red Tail Growers</v>
      </c>
      <c r="B2753" t="str" s="7">
        <v>Delfino Cilantro</v>
      </c>
      <c r="C2753" t="str" s="7">
        <v>each</v>
      </c>
      <c r="D2753" t="str" s="7">
        <v>SNAP</v>
      </c>
      <c r="E2753" s="12">
        <v>2.8</v>
      </c>
      <c r="F2753" s="13">
        <v>2.8</v>
      </c>
      <c r="G2753" s="13">
        <f>IF(AND(ISNUMBER(E2753),ISNUMBER(F2753)),F2753-E2753,"")</f>
        <v>0</v>
      </c>
      <c r="H2753" s="14">
        <f>IF(AND(ISNUMBER(E2753),E2753&gt;0,ISNUMBER(F2753)),F2753/E2753-1,"")</f>
        <v>0</v>
      </c>
      <c r="I2753" t="str" s="15">
        <v>Keep current</v>
      </c>
      <c r="J2753" s="16"/>
      <c r="K2753" t="str" s="15">
        <v/>
      </c>
      <c r="L2753" s="17">
        <f>IF(AC2753="Local catalog","",IF(AG2753="Yes",IF(ISNUMBER(E2753),E2753,""),IF(I2753="Keep current",IF(ISNUMBER(E2753),E2753,""),IF(AH2753&lt;&gt;"Yes","",IF(I2753="Approve proposed",F2753,IF(AND(I2753="Use my price",AND(ISNUMBER(J2753),J2753&gt;0)),J2753,""))))))</f>
        <v>2.8</v>
      </c>
      <c r="M2753" t="str" s="7">
        <f>IF(AND(AG2753="Yes",OR(I2753="Approve proposed",I2753="Use my price")),"CHECK: protected price kept current",IF(OR(I2753="Unreviewed",I2753=""),"Pending review",IF(I2753="Hold","On hold",IF(I2753="Keep current",IF(ISNUMBER(E2753),"Kept current","CHECK: no confirmed current price"),IF(AH2753&lt;&gt;"Yes","CHECK: source needs review",IF(AND(I2753="Use my price",NOT(AND(ISNUMBER(J2753),J2753&gt;0))),"CHECK: enter a price above zero",IF(NOT(OR(I2753="Approve proposed",I2753="Use my price")),"CHECK: choose a listed decision",IF(OR(NOT(ISNUMBER(L2753)),L2753&lt;=0,NOT(ISNUMBER(Y2753)),Y2753&lt;=0,X2753&gt;=1),"CHECK: price or base unavailable",IF(L2753/(Y2753*(1-X2753))-1&lt;0,"CHECK: price below local base","Ready")))))))))</f>
        <v>Kept current</v>
      </c>
      <c r="N2753" s="18">
        <v>2.8</v>
      </c>
      <c r="O2753" s="19">
        <v>0.4</v>
      </c>
      <c r="P2753" s="14">
        <v>0.4</v>
      </c>
      <c r="Q2753" s="20">
        <f>IF(AND(ISNUMBER(L2753),ISNUMBER(Y2753),Y2753&gt;0,X2753&lt;1),ROUND(L2753/(Y2753*(1-X2753))-1,4),"")</f>
        <v>0.4</v>
      </c>
      <c r="R2753" s="12">
        <v>0</v>
      </c>
      <c r="S2753" s="13">
        <f>IF(AND(ISNUMBER(E2753),E2753&gt;0,ISNUMBER(F2753)),R2753*(F2753/E2753-1)*(1-'Start Here'!$B$16),0)</f>
        <v>0</v>
      </c>
      <c r="T2753" s="17">
        <f>IF(AND(M2753="Ready",OR(I2753="Approve proposed",AND(I2753="Use my price",AND(ISNUMBER(J2753),J2753&gt;0))),ISNUMBER(L2753),E2753&gt;0),R2753*(L2753/E2753-1)*(1-'Start Here'!$B$16),0)</f>
        <v>0</v>
      </c>
      <c r="U2753" t="str" s="6">
        <v>SNAP: preserve existing selling price; Currently hidden; do not activate automatically</v>
      </c>
      <c r="V2753" t="str" s="21">
        <v>No</v>
      </c>
      <c r="W2753" t="str" s="21">
        <v>No</v>
      </c>
      <c r="X2753" s="22">
        <v>0</v>
      </c>
      <c r="Y2753" s="18">
        <v>2</v>
      </c>
      <c r="AB2753" t="str" s="6">
        <v>2026-10-01 10:41:27 UTC</v>
      </c>
      <c r="AC2753" t="str" s="6">
        <v>Local Line cache</v>
      </c>
      <c r="AD2753" s="23">
        <v>805884</v>
      </c>
      <c r="AE2753" s="23">
        <v>526942</v>
      </c>
      <c r="AF2753" t="str" s="23">
        <v>805884:526942:snap</v>
      </c>
      <c r="AG2753" t="str" s="23">
        <v>Yes</v>
      </c>
      <c r="AH2753" t="str" s="23">
        <v>Yes</v>
      </c>
      <c r="AI2753" s="18">
        <v>0</v>
      </c>
    </row>
    <row r="2754" ht="32" customHeight="1">
      <c r="A2754" t="str" s="7">
        <v>Red Tail Growers</v>
      </c>
      <c r="B2754" t="str" s="7">
        <v>Escarole</v>
      </c>
      <c r="C2754" t="str" s="7">
        <v>each</v>
      </c>
      <c r="D2754" t="str" s="7">
        <v>Herd Share Members</v>
      </c>
      <c r="E2754" s="12">
        <v>3.29</v>
      </c>
      <c r="F2754" s="13">
        <v>3.55</v>
      </c>
      <c r="G2754" s="13">
        <f>IF(AND(ISNUMBER(E2754),ISNUMBER(F2754)),F2754-E2754,"")</f>
        <v>0.26</v>
      </c>
      <c r="H2754" s="14">
        <f>IF(AND(ISNUMBER(E2754),E2754&gt;0,ISNUMBER(F2754)),F2754/E2754-1,"")</f>
        <v>0.07902735562310026</v>
      </c>
      <c r="I2754" t="str" s="15">
        <v>Unreviewed</v>
      </c>
      <c r="J2754" s="16"/>
      <c r="K2754" t="str" s="15">
        <v/>
      </c>
      <c r="L2754" s="17" t="str">
        <f>IF(AC2754="Local catalog","",IF(AG2754="Yes",IF(ISNUMBER(E2754),E2754,""),IF(I2754="Keep current",IF(ISNUMBER(E2754),E2754,""),IF(AH2754&lt;&gt;"Yes","",IF(I2754="Approve proposed",F2754,IF(AND(I2754="Use my price",AND(ISNUMBER(J2754),J2754&gt;0)),J2754,""))))))</f>
        <v/>
      </c>
      <c r="M2754" t="str" s="7">
        <f>IF(AND(AG2754="Yes",OR(I2754="Approve proposed",I2754="Use my price")),"CHECK: protected price kept current",IF(OR(I2754="Unreviewed",I2754=""),"Pending review",IF(I2754="Hold","On hold",IF(I2754="Keep current",IF(ISNUMBER(E2754),"Kept current","CHECK: no confirmed current price"),IF(AH2754&lt;&gt;"Yes","CHECK: source needs review",IF(AND(I2754="Use my price",NOT(AND(ISNUMBER(J2754),J2754&gt;0))),"CHECK: enter a price above zero",IF(NOT(OR(I2754="Approve proposed",I2754="Use my price")),"CHECK: choose a listed decision",IF(OR(NOT(ISNUMBER(L2754)),L2754&lt;=0,NOT(ISNUMBER(Y2754)),Y2754&lt;=0,X2754&gt;=1),"CHECK: price or base unavailable",IF(L2754/(Y2754*(1-X2754))-1&lt;0,"CHECK: price below local base","Ready")))))))))</f>
        <v>Pending review</v>
      </c>
      <c r="N2754" s="18">
        <v>3.29</v>
      </c>
      <c r="O2754" s="19">
        <v>0.4</v>
      </c>
      <c r="P2754" s="14">
        <v>0.5106</v>
      </c>
      <c r="Q2754" s="20" t="str">
        <f>IF(AND(ISNUMBER(L2754),ISNUMBER(Y2754),Y2754&gt;0,X2754&lt;1),ROUND(L2754/(Y2754*(1-X2754))-1,4),"")</f>
        <v/>
      </c>
      <c r="R2754" s="12">
        <v>42.77</v>
      </c>
      <c r="S2754" s="13">
        <f>IF(AND(ISNUMBER(E2754),E2754&gt;0,ISNUMBER(F2754)),R2754*(F2754/E2754-1)*(1-'Start Here'!$B$16),0)</f>
        <v>3.2785999999999986</v>
      </c>
      <c r="T2754" s="17">
        <f>IF(AND(M2754="Ready",OR(I2754="Approve proposed",AND(I2754="Use my price",AND(ISNUMBER(J2754),J2754&gt;0))),ISNUMBER(L2754),E2754&gt;0),R2754*(L2754/E2754-1)*(1-'Start Here'!$B$16),0)</f>
        <v>0</v>
      </c>
      <c r="U2754" t="str" s="6">
        <v/>
      </c>
      <c r="V2754" t="str" s="21">
        <v>Yes</v>
      </c>
      <c r="W2754" t="str" s="21">
        <v>No</v>
      </c>
      <c r="X2754" s="22">
        <v>0</v>
      </c>
      <c r="Y2754" s="18">
        <v>2.35</v>
      </c>
      <c r="AB2754" t="str" s="6">
        <v>2026-10-01 10:41:27 UTC</v>
      </c>
      <c r="AC2754" t="str" s="6">
        <v>Local Line cache</v>
      </c>
      <c r="AD2754" s="23">
        <v>805840</v>
      </c>
      <c r="AE2754" s="23">
        <v>526898</v>
      </c>
      <c r="AF2754" t="str" s="23">
        <v>805840:526898:herdShare</v>
      </c>
      <c r="AG2754" t="str" s="23">
        <v>No</v>
      </c>
      <c r="AH2754" t="str" s="23">
        <v>Yes</v>
      </c>
      <c r="AI2754" s="18">
        <v>30.55</v>
      </c>
    </row>
    <row r="2755" ht="32" customHeight="1">
      <c r="A2755" t="str" s="7">
        <v>Red Tail Growers</v>
      </c>
      <c r="B2755" t="str" s="7">
        <v>Escarole</v>
      </c>
      <c r="C2755" t="str" s="7">
        <v>each</v>
      </c>
      <c r="D2755" t="str" s="7">
        <v>CSA Members</v>
      </c>
      <c r="E2755" s="12">
        <v>3.29</v>
      </c>
      <c r="F2755" s="13">
        <v>3.55</v>
      </c>
      <c r="G2755" s="13">
        <f>IF(AND(ISNUMBER(E2755),ISNUMBER(F2755)),F2755-E2755,"")</f>
        <v>0.26</v>
      </c>
      <c r="H2755" s="14">
        <f>IF(AND(ISNUMBER(E2755),E2755&gt;0,ISNUMBER(F2755)),F2755/E2755-1,"")</f>
        <v>0.07902735562310026</v>
      </c>
      <c r="I2755" t="str" s="15">
        <v>Unreviewed</v>
      </c>
      <c r="J2755" s="16"/>
      <c r="K2755" t="str" s="15">
        <v/>
      </c>
      <c r="L2755" s="17" t="str">
        <f>IF(AC2755="Local catalog","",IF(AG2755="Yes",IF(ISNUMBER(E2755),E2755,""),IF(I2755="Keep current",IF(ISNUMBER(E2755),E2755,""),IF(AH2755&lt;&gt;"Yes","",IF(I2755="Approve proposed",F2755,IF(AND(I2755="Use my price",AND(ISNUMBER(J2755),J2755&gt;0)),J2755,""))))))</f>
        <v/>
      </c>
      <c r="M2755" t="str" s="7">
        <f>IF(AND(AG2755="Yes",OR(I2755="Approve proposed",I2755="Use my price")),"CHECK: protected price kept current",IF(OR(I2755="Unreviewed",I2755=""),"Pending review",IF(I2755="Hold","On hold",IF(I2755="Keep current",IF(ISNUMBER(E2755),"Kept current","CHECK: no confirmed current price"),IF(AH2755&lt;&gt;"Yes","CHECK: source needs review",IF(AND(I2755="Use my price",NOT(AND(ISNUMBER(J2755),J2755&gt;0))),"CHECK: enter a price above zero",IF(NOT(OR(I2755="Approve proposed",I2755="Use my price")),"CHECK: choose a listed decision",IF(OR(NOT(ISNUMBER(L2755)),L2755&lt;=0,NOT(ISNUMBER(Y2755)),Y2755&lt;=0,X2755&gt;=1),"CHECK: price or base unavailable",IF(L2755/(Y2755*(1-X2755))-1&lt;0,"CHECK: price below local base","Ready")))))))))</f>
        <v>Pending review</v>
      </c>
      <c r="N2755" s="18">
        <v>3.29</v>
      </c>
      <c r="O2755" s="19">
        <v>0.4</v>
      </c>
      <c r="P2755" s="14">
        <v>0.5106</v>
      </c>
      <c r="Q2755" s="20" t="str">
        <f>IF(AND(ISNUMBER(L2755),ISNUMBER(Y2755),Y2755&gt;0,X2755&lt;1),ROUND(L2755/(Y2755*(1-X2755))-1,4),"")</f>
        <v/>
      </c>
      <c r="R2755" s="12">
        <v>0</v>
      </c>
      <c r="S2755" s="13">
        <f>IF(AND(ISNUMBER(E2755),E2755&gt;0,ISNUMBER(F2755)),R2755*(F2755/E2755-1)*(1-'Start Here'!$B$16),0)</f>
        <v>0</v>
      </c>
      <c r="T2755" s="17">
        <f>IF(AND(M2755="Ready",OR(I2755="Approve proposed",AND(I2755="Use my price",AND(ISNUMBER(J2755),J2755&gt;0))),ISNUMBER(L2755),E2755&gt;0),R2755*(L2755/E2755-1)*(1-'Start Here'!$B$16),0)</f>
        <v>0</v>
      </c>
      <c r="U2755" t="str" s="6">
        <v/>
      </c>
      <c r="V2755" t="str" s="21">
        <v>Yes</v>
      </c>
      <c r="W2755" t="str" s="21">
        <v>No</v>
      </c>
      <c r="X2755" s="22">
        <v>0</v>
      </c>
      <c r="Y2755" s="18">
        <v>2.35</v>
      </c>
      <c r="AB2755" t="str" s="6">
        <v>2026-10-01 10:41:27 UTC</v>
      </c>
      <c r="AC2755" t="str" s="6">
        <v>Local Line cache</v>
      </c>
      <c r="AD2755" s="23">
        <v>805840</v>
      </c>
      <c r="AE2755" s="23">
        <v>526898</v>
      </c>
      <c r="AF2755" t="str" s="23">
        <v>805840:526898:member</v>
      </c>
      <c r="AG2755" t="str" s="23">
        <v>No</v>
      </c>
      <c r="AH2755" t="str" s="23">
        <v>Yes</v>
      </c>
      <c r="AI2755" s="18">
        <v>0</v>
      </c>
    </row>
    <row r="2756" ht="32" customHeight="1">
      <c r="A2756" t="str" s="7">
        <v>Red Tail Growers</v>
      </c>
      <c r="B2756" t="str" s="7">
        <v>Escarole</v>
      </c>
      <c r="C2756" t="str" s="7">
        <v>each</v>
      </c>
      <c r="D2756" t="str" s="7">
        <v>Guest Basket</v>
      </c>
      <c r="E2756" s="12">
        <v>3.29</v>
      </c>
      <c r="F2756" s="13">
        <v>3.55</v>
      </c>
      <c r="G2756" s="13">
        <f>IF(AND(ISNUMBER(E2756),ISNUMBER(F2756)),F2756-E2756,"")</f>
        <v>0.26</v>
      </c>
      <c r="H2756" s="14">
        <f>IF(AND(ISNUMBER(E2756),E2756&gt;0,ISNUMBER(F2756)),F2756/E2756-1,"")</f>
        <v>0.07902735562310026</v>
      </c>
      <c r="I2756" t="str" s="15">
        <v>Unreviewed</v>
      </c>
      <c r="J2756" s="16"/>
      <c r="K2756" t="str" s="15">
        <v/>
      </c>
      <c r="L2756" s="17" t="str">
        <f>IF(AC2756="Local catalog","",IF(AG2756="Yes",IF(ISNUMBER(E2756),E2756,""),IF(I2756="Keep current",IF(ISNUMBER(E2756),E2756,""),IF(AH2756&lt;&gt;"Yes","",IF(I2756="Approve proposed",F2756,IF(AND(I2756="Use my price",AND(ISNUMBER(J2756),J2756&gt;0)),J2756,""))))))</f>
        <v/>
      </c>
      <c r="M2756" t="str" s="7">
        <f>IF(AND(AG2756="Yes",OR(I2756="Approve proposed",I2756="Use my price")),"CHECK: protected price kept current",IF(OR(I2756="Unreviewed",I2756=""),"Pending review",IF(I2756="Hold","On hold",IF(I2756="Keep current",IF(ISNUMBER(E2756),"Kept current","CHECK: no confirmed current price"),IF(AH2756&lt;&gt;"Yes","CHECK: source needs review",IF(AND(I2756="Use my price",NOT(AND(ISNUMBER(J2756),J2756&gt;0))),"CHECK: enter a price above zero",IF(NOT(OR(I2756="Approve proposed",I2756="Use my price")),"CHECK: choose a listed decision",IF(OR(NOT(ISNUMBER(L2756)),L2756&lt;=0,NOT(ISNUMBER(Y2756)),Y2756&lt;=0,X2756&gt;=1),"CHECK: price or base unavailable",IF(L2756/(Y2756*(1-X2756))-1&lt;0,"CHECK: price below local base","Ready")))))))))</f>
        <v>Pending review</v>
      </c>
      <c r="N2756" s="18">
        <v>3.29</v>
      </c>
      <c r="O2756" s="19">
        <v>0.4</v>
      </c>
      <c r="P2756" s="14">
        <v>0.5106</v>
      </c>
      <c r="Q2756" s="20" t="str">
        <f>IF(AND(ISNUMBER(L2756),ISNUMBER(Y2756),Y2756&gt;0,X2756&lt;1),ROUND(L2756/(Y2756*(1-X2756))-1,4),"")</f>
        <v/>
      </c>
      <c r="R2756" s="12">
        <v>0</v>
      </c>
      <c r="S2756" s="13">
        <f>IF(AND(ISNUMBER(E2756),E2756&gt;0,ISNUMBER(F2756)),R2756*(F2756/E2756-1)*(1-'Start Here'!$B$16),0)</f>
        <v>0</v>
      </c>
      <c r="T2756" s="17">
        <f>IF(AND(M2756="Ready",OR(I2756="Approve proposed",AND(I2756="Use my price",AND(ISNUMBER(J2756),J2756&gt;0))),ISNUMBER(L2756),E2756&gt;0),R2756*(L2756/E2756-1)*(1-'Start Here'!$B$16),0)</f>
        <v>0</v>
      </c>
      <c r="U2756" t="str" s="6">
        <v/>
      </c>
      <c r="V2756" t="str" s="21">
        <v>Yes</v>
      </c>
      <c r="W2756" t="str" s="21">
        <v>No</v>
      </c>
      <c r="X2756" s="22">
        <v>0</v>
      </c>
      <c r="Y2756" s="18">
        <v>2.35</v>
      </c>
      <c r="AB2756" t="str" s="6">
        <v>2026-10-01 10:41:27 UTC</v>
      </c>
      <c r="AC2756" t="str" s="6">
        <v>Local Line cache</v>
      </c>
      <c r="AD2756" s="23">
        <v>805840</v>
      </c>
      <c r="AE2756" s="23">
        <v>526898</v>
      </c>
      <c r="AF2756" t="str" s="23">
        <v>805840:526898:guest</v>
      </c>
      <c r="AG2756" t="str" s="23">
        <v>No</v>
      </c>
      <c r="AH2756" t="str" s="23">
        <v>Yes</v>
      </c>
      <c r="AI2756" s="18">
        <v>0</v>
      </c>
    </row>
    <row r="2757" ht="32" customHeight="1">
      <c r="A2757" t="str" s="7">
        <v>Red Tail Growers</v>
      </c>
      <c r="B2757" t="str" s="7">
        <v>Escarole</v>
      </c>
      <c r="C2757" t="str" s="7">
        <v>each</v>
      </c>
      <c r="D2757" t="str" s="7">
        <v>SNAP</v>
      </c>
      <c r="E2757" s="12">
        <v>3.29</v>
      </c>
      <c r="F2757" s="13">
        <v>3.29</v>
      </c>
      <c r="G2757" s="13">
        <f>IF(AND(ISNUMBER(E2757),ISNUMBER(F2757)),F2757-E2757,"")</f>
        <v>0</v>
      </c>
      <c r="H2757" s="14">
        <f>IF(AND(ISNUMBER(E2757),E2757&gt;0,ISNUMBER(F2757)),F2757/E2757-1,"")</f>
        <v>0</v>
      </c>
      <c r="I2757" t="str" s="15">
        <v>Keep current</v>
      </c>
      <c r="J2757" s="16"/>
      <c r="K2757" t="str" s="15">
        <v/>
      </c>
      <c r="L2757" s="17">
        <f>IF(AC2757="Local catalog","",IF(AG2757="Yes",IF(ISNUMBER(E2757),E2757,""),IF(I2757="Keep current",IF(ISNUMBER(E2757),E2757,""),IF(AH2757&lt;&gt;"Yes","",IF(I2757="Approve proposed",F2757,IF(AND(I2757="Use my price",AND(ISNUMBER(J2757),J2757&gt;0)),J2757,""))))))</f>
        <v>3.29</v>
      </c>
      <c r="M2757" t="str" s="7">
        <f>IF(AND(AG2757="Yes",OR(I2757="Approve proposed",I2757="Use my price")),"CHECK: protected price kept current",IF(OR(I2757="Unreviewed",I2757=""),"Pending review",IF(I2757="Hold","On hold",IF(I2757="Keep current",IF(ISNUMBER(E2757),"Kept current","CHECK: no confirmed current price"),IF(AH2757&lt;&gt;"Yes","CHECK: source needs review",IF(AND(I2757="Use my price",NOT(AND(ISNUMBER(J2757),J2757&gt;0))),"CHECK: enter a price above zero",IF(NOT(OR(I2757="Approve proposed",I2757="Use my price")),"CHECK: choose a listed decision",IF(OR(NOT(ISNUMBER(L2757)),L2757&lt;=0,NOT(ISNUMBER(Y2757)),Y2757&lt;=0,X2757&gt;=1),"CHECK: price or base unavailable",IF(L2757/(Y2757*(1-X2757))-1&lt;0,"CHECK: price below local base","Ready")))))))))</f>
        <v>Kept current</v>
      </c>
      <c r="N2757" s="18">
        <v>3.29</v>
      </c>
      <c r="O2757" s="19">
        <v>0.4</v>
      </c>
      <c r="P2757" s="14">
        <v>0.4</v>
      </c>
      <c r="Q2757" s="20">
        <f>IF(AND(ISNUMBER(L2757),ISNUMBER(Y2757),Y2757&gt;0,X2757&lt;1),ROUND(L2757/(Y2757*(1-X2757))-1,4),"")</f>
        <v>0.4</v>
      </c>
      <c r="R2757" s="12">
        <v>0</v>
      </c>
      <c r="S2757" s="13">
        <f>IF(AND(ISNUMBER(E2757),E2757&gt;0,ISNUMBER(F2757)),R2757*(F2757/E2757-1)*(1-'Start Here'!$B$16),0)</f>
        <v>0</v>
      </c>
      <c r="T2757" s="17">
        <f>IF(AND(M2757="Ready",OR(I2757="Approve proposed",AND(I2757="Use my price",AND(ISNUMBER(J2757),J2757&gt;0))),ISNUMBER(L2757),E2757&gt;0),R2757*(L2757/E2757-1)*(1-'Start Here'!$B$16),0)</f>
        <v>0</v>
      </c>
      <c r="U2757" t="str" s="6">
        <v>SNAP: preserve existing selling price</v>
      </c>
      <c r="V2757" t="str" s="21">
        <v>Yes</v>
      </c>
      <c r="W2757" t="str" s="21">
        <v>No</v>
      </c>
      <c r="X2757" s="22">
        <v>0</v>
      </c>
      <c r="Y2757" s="18">
        <v>2.35</v>
      </c>
      <c r="AB2757" t="str" s="6">
        <v>2026-10-01 10:41:27 UTC</v>
      </c>
      <c r="AC2757" t="str" s="6">
        <v>Local Line cache</v>
      </c>
      <c r="AD2757" s="23">
        <v>805840</v>
      </c>
      <c r="AE2757" s="23">
        <v>526898</v>
      </c>
      <c r="AF2757" t="str" s="23">
        <v>805840:526898:snap</v>
      </c>
      <c r="AG2757" t="str" s="23">
        <v>Yes</v>
      </c>
      <c r="AH2757" t="str" s="23">
        <v>Yes</v>
      </c>
      <c r="AI2757" s="18">
        <v>0</v>
      </c>
    </row>
    <row r="2758" ht="32" customHeight="1">
      <c r="A2758" t="str" s="7">
        <v>Red Tail Growers</v>
      </c>
      <c r="B2758" t="str" s="7">
        <v>Flowering Chervil</v>
      </c>
      <c r="C2758" t="str" s="7">
        <v>bu</v>
      </c>
      <c r="D2758" t="str" s="7">
        <v>Herd Share Members</v>
      </c>
      <c r="E2758" s="12">
        <v>2.8</v>
      </c>
      <c r="F2758" s="13">
        <v>3.02</v>
      </c>
      <c r="G2758" s="13">
        <f>IF(AND(ISNUMBER(E2758),ISNUMBER(F2758)),F2758-E2758,"")</f>
        <v>0.22</v>
      </c>
      <c r="H2758" s="14">
        <f>IF(AND(ISNUMBER(E2758),E2758&gt;0,ISNUMBER(F2758)),F2758/E2758-1,"")</f>
        <v>0.07857142857142874</v>
      </c>
      <c r="I2758" t="str" s="15">
        <v>Unreviewed</v>
      </c>
      <c r="J2758" s="16"/>
      <c r="K2758" t="str" s="15">
        <v/>
      </c>
      <c r="L2758" s="17" t="str">
        <f>IF(AC2758="Local catalog","",IF(AG2758="Yes",IF(ISNUMBER(E2758),E2758,""),IF(I2758="Keep current",IF(ISNUMBER(E2758),E2758,""),IF(AH2758&lt;&gt;"Yes","",IF(I2758="Approve proposed",F2758,IF(AND(I2758="Use my price",AND(ISNUMBER(J2758),J2758&gt;0)),J2758,""))))))</f>
        <v/>
      </c>
      <c r="M2758" t="str" s="7">
        <f>IF(AND(AG2758="Yes",OR(I2758="Approve proposed",I2758="Use my price")),"CHECK: protected price kept current",IF(OR(I2758="Unreviewed",I2758=""),"Pending review",IF(I2758="Hold","On hold",IF(I2758="Keep current",IF(ISNUMBER(E2758),"Kept current","CHECK: no confirmed current price"),IF(AH2758&lt;&gt;"Yes","CHECK: source needs review",IF(AND(I2758="Use my price",NOT(AND(ISNUMBER(J2758),J2758&gt;0))),"CHECK: enter a price above zero",IF(NOT(OR(I2758="Approve proposed",I2758="Use my price")),"CHECK: choose a listed decision",IF(OR(NOT(ISNUMBER(L2758)),L2758&lt;=0,NOT(ISNUMBER(Y2758)),Y2758&lt;=0,X2758&gt;=1),"CHECK: price or base unavailable",IF(L2758/(Y2758*(1-X2758))-1&lt;0,"CHECK: price below local base","Ready")))))))))</f>
        <v>Pending review</v>
      </c>
      <c r="N2758" s="18">
        <v>2.8</v>
      </c>
      <c r="O2758" s="19">
        <v>0.4</v>
      </c>
      <c r="P2758" s="14">
        <v>0.51</v>
      </c>
      <c r="Q2758" s="20" t="str">
        <f>IF(AND(ISNUMBER(L2758),ISNUMBER(Y2758),Y2758&gt;0,X2758&lt;1),ROUND(L2758/(Y2758*(1-X2758))-1,4),"")</f>
        <v/>
      </c>
      <c r="R2758" s="12">
        <v>0</v>
      </c>
      <c r="S2758" s="13">
        <f>IF(AND(ISNUMBER(E2758),E2758&gt;0,ISNUMBER(F2758)),R2758*(F2758/E2758-1)*(1-'Start Here'!$B$16),0)</f>
        <v>0</v>
      </c>
      <c r="T2758" s="17">
        <f>IF(AND(M2758="Ready",OR(I2758="Approve proposed",AND(I2758="Use my price",AND(ISNUMBER(J2758),J2758&gt;0))),ISNUMBER(L2758),E2758&gt;0),R2758*(L2758/E2758-1)*(1-'Start Here'!$B$16),0)</f>
        <v>0</v>
      </c>
      <c r="U2758" t="str" s="6">
        <v>Currently hidden; do not activate automatically</v>
      </c>
      <c r="V2758" t="str" s="21">
        <v>No</v>
      </c>
      <c r="W2758" t="str" s="21">
        <v>No</v>
      </c>
      <c r="X2758" s="22">
        <v>0</v>
      </c>
      <c r="Y2758" s="18">
        <v>2</v>
      </c>
      <c r="AB2758" t="str" s="6">
        <v>2026-10-01 10:41:27 UTC</v>
      </c>
      <c r="AC2758" t="str" s="6">
        <v>Local Line cache</v>
      </c>
      <c r="AD2758" s="23">
        <v>964211</v>
      </c>
      <c r="AE2758" s="23">
        <v>725646</v>
      </c>
      <c r="AF2758" t="str" s="23">
        <v>964211:725646:herdShare</v>
      </c>
      <c r="AG2758" t="str" s="23">
        <v>No</v>
      </c>
      <c r="AH2758" t="str" s="23">
        <v>Yes</v>
      </c>
      <c r="AI2758" s="18">
        <v>0</v>
      </c>
    </row>
    <row r="2759" ht="32" customHeight="1">
      <c r="A2759" t="str" s="7">
        <v>Red Tail Growers</v>
      </c>
      <c r="B2759" t="str" s="7">
        <v>Flowering Chervil</v>
      </c>
      <c r="C2759" t="str" s="7">
        <v>bu</v>
      </c>
      <c r="D2759" t="str" s="7">
        <v>CSA Members</v>
      </c>
      <c r="E2759" s="12">
        <v>2.8</v>
      </c>
      <c r="F2759" s="13">
        <v>3.02</v>
      </c>
      <c r="G2759" s="13">
        <f>IF(AND(ISNUMBER(E2759),ISNUMBER(F2759)),F2759-E2759,"")</f>
        <v>0.22</v>
      </c>
      <c r="H2759" s="14">
        <f>IF(AND(ISNUMBER(E2759),E2759&gt;0,ISNUMBER(F2759)),F2759/E2759-1,"")</f>
        <v>0.07857142857142874</v>
      </c>
      <c r="I2759" t="str" s="15">
        <v>Unreviewed</v>
      </c>
      <c r="J2759" s="16"/>
      <c r="K2759" t="str" s="15">
        <v/>
      </c>
      <c r="L2759" s="17" t="str">
        <f>IF(AC2759="Local catalog","",IF(AG2759="Yes",IF(ISNUMBER(E2759),E2759,""),IF(I2759="Keep current",IF(ISNUMBER(E2759),E2759,""),IF(AH2759&lt;&gt;"Yes","",IF(I2759="Approve proposed",F2759,IF(AND(I2759="Use my price",AND(ISNUMBER(J2759),J2759&gt;0)),J2759,""))))))</f>
        <v/>
      </c>
      <c r="M2759" t="str" s="7">
        <f>IF(AND(AG2759="Yes",OR(I2759="Approve proposed",I2759="Use my price")),"CHECK: protected price kept current",IF(OR(I2759="Unreviewed",I2759=""),"Pending review",IF(I2759="Hold","On hold",IF(I2759="Keep current",IF(ISNUMBER(E2759),"Kept current","CHECK: no confirmed current price"),IF(AH2759&lt;&gt;"Yes","CHECK: source needs review",IF(AND(I2759="Use my price",NOT(AND(ISNUMBER(J2759),J2759&gt;0))),"CHECK: enter a price above zero",IF(NOT(OR(I2759="Approve proposed",I2759="Use my price")),"CHECK: choose a listed decision",IF(OR(NOT(ISNUMBER(L2759)),L2759&lt;=0,NOT(ISNUMBER(Y2759)),Y2759&lt;=0,X2759&gt;=1),"CHECK: price or base unavailable",IF(L2759/(Y2759*(1-X2759))-1&lt;0,"CHECK: price below local base","Ready")))))))))</f>
        <v>Pending review</v>
      </c>
      <c r="N2759" s="18">
        <v>2.8</v>
      </c>
      <c r="O2759" s="19">
        <v>0.4</v>
      </c>
      <c r="P2759" s="14">
        <v>0.51</v>
      </c>
      <c r="Q2759" s="20" t="str">
        <f>IF(AND(ISNUMBER(L2759),ISNUMBER(Y2759),Y2759&gt;0,X2759&lt;1),ROUND(L2759/(Y2759*(1-X2759))-1,4),"")</f>
        <v/>
      </c>
      <c r="R2759" s="12">
        <v>0</v>
      </c>
      <c r="S2759" s="13">
        <f>IF(AND(ISNUMBER(E2759),E2759&gt;0,ISNUMBER(F2759)),R2759*(F2759/E2759-1)*(1-'Start Here'!$B$16),0)</f>
        <v>0</v>
      </c>
      <c r="T2759" s="17">
        <f>IF(AND(M2759="Ready",OR(I2759="Approve proposed",AND(I2759="Use my price",AND(ISNUMBER(J2759),J2759&gt;0))),ISNUMBER(L2759),E2759&gt;0),R2759*(L2759/E2759-1)*(1-'Start Here'!$B$16),0)</f>
        <v>0</v>
      </c>
      <c r="U2759" t="str" s="6">
        <v>Currently hidden; do not activate automatically</v>
      </c>
      <c r="V2759" t="str" s="21">
        <v>No</v>
      </c>
      <c r="W2759" t="str" s="21">
        <v>No</v>
      </c>
      <c r="X2759" s="22">
        <v>0</v>
      </c>
      <c r="Y2759" s="18">
        <v>2</v>
      </c>
      <c r="AB2759" t="str" s="6">
        <v>2026-10-01 10:41:27 UTC</v>
      </c>
      <c r="AC2759" t="str" s="6">
        <v>Local Line cache</v>
      </c>
      <c r="AD2759" s="23">
        <v>964211</v>
      </c>
      <c r="AE2759" s="23">
        <v>725646</v>
      </c>
      <c r="AF2759" t="str" s="23">
        <v>964211:725646:member</v>
      </c>
      <c r="AG2759" t="str" s="23">
        <v>No</v>
      </c>
      <c r="AH2759" t="str" s="23">
        <v>Yes</v>
      </c>
      <c r="AI2759" s="18">
        <v>0</v>
      </c>
    </row>
    <row r="2760" ht="32" customHeight="1">
      <c r="A2760" t="str" s="7">
        <v>Red Tail Growers</v>
      </c>
      <c r="B2760" t="str" s="7">
        <v>Flowering Chervil</v>
      </c>
      <c r="C2760" t="str" s="7">
        <v>bu</v>
      </c>
      <c r="D2760" t="str" s="7">
        <v>Guest Basket</v>
      </c>
      <c r="E2760" s="12">
        <v>2.8</v>
      </c>
      <c r="F2760" s="13">
        <v>3.02</v>
      </c>
      <c r="G2760" s="13">
        <f>IF(AND(ISNUMBER(E2760),ISNUMBER(F2760)),F2760-E2760,"")</f>
        <v>0.22</v>
      </c>
      <c r="H2760" s="14">
        <f>IF(AND(ISNUMBER(E2760),E2760&gt;0,ISNUMBER(F2760)),F2760/E2760-1,"")</f>
        <v>0.07857142857142874</v>
      </c>
      <c r="I2760" t="str" s="15">
        <v>Unreviewed</v>
      </c>
      <c r="J2760" s="16"/>
      <c r="K2760" t="str" s="15">
        <v/>
      </c>
      <c r="L2760" s="17" t="str">
        <f>IF(AC2760="Local catalog","",IF(AG2760="Yes",IF(ISNUMBER(E2760),E2760,""),IF(I2760="Keep current",IF(ISNUMBER(E2760),E2760,""),IF(AH2760&lt;&gt;"Yes","",IF(I2760="Approve proposed",F2760,IF(AND(I2760="Use my price",AND(ISNUMBER(J2760),J2760&gt;0)),J2760,""))))))</f>
        <v/>
      </c>
      <c r="M2760" t="str" s="7">
        <f>IF(AND(AG2760="Yes",OR(I2760="Approve proposed",I2760="Use my price")),"CHECK: protected price kept current",IF(OR(I2760="Unreviewed",I2760=""),"Pending review",IF(I2760="Hold","On hold",IF(I2760="Keep current",IF(ISNUMBER(E2760),"Kept current","CHECK: no confirmed current price"),IF(AH2760&lt;&gt;"Yes","CHECK: source needs review",IF(AND(I2760="Use my price",NOT(AND(ISNUMBER(J2760),J2760&gt;0))),"CHECK: enter a price above zero",IF(NOT(OR(I2760="Approve proposed",I2760="Use my price")),"CHECK: choose a listed decision",IF(OR(NOT(ISNUMBER(L2760)),L2760&lt;=0,NOT(ISNUMBER(Y2760)),Y2760&lt;=0,X2760&gt;=1),"CHECK: price or base unavailable",IF(L2760/(Y2760*(1-X2760))-1&lt;0,"CHECK: price below local base","Ready")))))))))</f>
        <v>Pending review</v>
      </c>
      <c r="N2760" s="18">
        <v>2.8</v>
      </c>
      <c r="O2760" s="19">
        <v>0.4</v>
      </c>
      <c r="P2760" s="14">
        <v>0.51</v>
      </c>
      <c r="Q2760" s="20" t="str">
        <f>IF(AND(ISNUMBER(L2760),ISNUMBER(Y2760),Y2760&gt;0,X2760&lt;1),ROUND(L2760/(Y2760*(1-X2760))-1,4),"")</f>
        <v/>
      </c>
      <c r="R2760" s="12">
        <v>0</v>
      </c>
      <c r="S2760" s="13">
        <f>IF(AND(ISNUMBER(E2760),E2760&gt;0,ISNUMBER(F2760)),R2760*(F2760/E2760-1)*(1-'Start Here'!$B$16),0)</f>
        <v>0</v>
      </c>
      <c r="T2760" s="17">
        <f>IF(AND(M2760="Ready",OR(I2760="Approve proposed",AND(I2760="Use my price",AND(ISNUMBER(J2760),J2760&gt;0))),ISNUMBER(L2760),E2760&gt;0),R2760*(L2760/E2760-1)*(1-'Start Here'!$B$16),0)</f>
        <v>0</v>
      </c>
      <c r="U2760" t="str" s="6">
        <v>Currently hidden; do not activate automatically</v>
      </c>
      <c r="V2760" t="str" s="21">
        <v>No</v>
      </c>
      <c r="W2760" t="str" s="21">
        <v>No</v>
      </c>
      <c r="X2760" s="22">
        <v>0</v>
      </c>
      <c r="Y2760" s="18">
        <v>2</v>
      </c>
      <c r="AB2760" t="str" s="6">
        <v>2026-10-01 10:41:27 UTC</v>
      </c>
      <c r="AC2760" t="str" s="6">
        <v>Local Line cache</v>
      </c>
      <c r="AD2760" s="23">
        <v>964211</v>
      </c>
      <c r="AE2760" s="23">
        <v>725646</v>
      </c>
      <c r="AF2760" t="str" s="23">
        <v>964211:725646:guest</v>
      </c>
      <c r="AG2760" t="str" s="23">
        <v>No</v>
      </c>
      <c r="AH2760" t="str" s="23">
        <v>Yes</v>
      </c>
      <c r="AI2760" s="18">
        <v>0</v>
      </c>
    </row>
    <row r="2761" ht="32" customHeight="1">
      <c r="A2761" t="str" s="7">
        <v>Red Tail Growers</v>
      </c>
      <c r="B2761" t="str" s="7">
        <v>Flowering Chervil</v>
      </c>
      <c r="C2761" t="str" s="7">
        <v>bu</v>
      </c>
      <c r="D2761" t="str" s="7">
        <v>SNAP</v>
      </c>
      <c r="E2761" s="12">
        <v>2.8</v>
      </c>
      <c r="F2761" s="13">
        <v>2.8</v>
      </c>
      <c r="G2761" s="13">
        <f>IF(AND(ISNUMBER(E2761),ISNUMBER(F2761)),F2761-E2761,"")</f>
        <v>0</v>
      </c>
      <c r="H2761" s="14">
        <f>IF(AND(ISNUMBER(E2761),E2761&gt;0,ISNUMBER(F2761)),F2761/E2761-1,"")</f>
        <v>0</v>
      </c>
      <c r="I2761" t="str" s="15">
        <v>Keep current</v>
      </c>
      <c r="J2761" s="16"/>
      <c r="K2761" t="str" s="15">
        <v/>
      </c>
      <c r="L2761" s="17">
        <f>IF(AC2761="Local catalog","",IF(AG2761="Yes",IF(ISNUMBER(E2761),E2761,""),IF(I2761="Keep current",IF(ISNUMBER(E2761),E2761,""),IF(AH2761&lt;&gt;"Yes","",IF(I2761="Approve proposed",F2761,IF(AND(I2761="Use my price",AND(ISNUMBER(J2761),J2761&gt;0)),J2761,""))))))</f>
        <v>2.8</v>
      </c>
      <c r="M2761" t="str" s="7">
        <f>IF(AND(AG2761="Yes",OR(I2761="Approve proposed",I2761="Use my price")),"CHECK: protected price kept current",IF(OR(I2761="Unreviewed",I2761=""),"Pending review",IF(I2761="Hold","On hold",IF(I2761="Keep current",IF(ISNUMBER(E2761),"Kept current","CHECK: no confirmed current price"),IF(AH2761&lt;&gt;"Yes","CHECK: source needs review",IF(AND(I2761="Use my price",NOT(AND(ISNUMBER(J2761),J2761&gt;0))),"CHECK: enter a price above zero",IF(NOT(OR(I2761="Approve proposed",I2761="Use my price")),"CHECK: choose a listed decision",IF(OR(NOT(ISNUMBER(L2761)),L2761&lt;=0,NOT(ISNUMBER(Y2761)),Y2761&lt;=0,X2761&gt;=1),"CHECK: price or base unavailable",IF(L2761/(Y2761*(1-X2761))-1&lt;0,"CHECK: price below local base","Ready")))))))))</f>
        <v>Kept current</v>
      </c>
      <c r="N2761" s="18">
        <v>2.8</v>
      </c>
      <c r="O2761" s="19">
        <v>0.4</v>
      </c>
      <c r="P2761" s="14">
        <v>0.4</v>
      </c>
      <c r="Q2761" s="20">
        <f>IF(AND(ISNUMBER(L2761),ISNUMBER(Y2761),Y2761&gt;0,X2761&lt;1),ROUND(L2761/(Y2761*(1-X2761))-1,4),"")</f>
        <v>0.4</v>
      </c>
      <c r="R2761" s="12">
        <v>0</v>
      </c>
      <c r="S2761" s="13">
        <f>IF(AND(ISNUMBER(E2761),E2761&gt;0,ISNUMBER(F2761)),R2761*(F2761/E2761-1)*(1-'Start Here'!$B$16),0)</f>
        <v>0</v>
      </c>
      <c r="T2761" s="17">
        <f>IF(AND(M2761="Ready",OR(I2761="Approve proposed",AND(I2761="Use my price",AND(ISNUMBER(J2761),J2761&gt;0))),ISNUMBER(L2761),E2761&gt;0),R2761*(L2761/E2761-1)*(1-'Start Here'!$B$16),0)</f>
        <v>0</v>
      </c>
      <c r="U2761" t="str" s="6">
        <v>SNAP: preserve existing selling price; Currently hidden; do not activate automatically</v>
      </c>
      <c r="V2761" t="str" s="21">
        <v>No</v>
      </c>
      <c r="W2761" t="str" s="21">
        <v>No</v>
      </c>
      <c r="X2761" s="22">
        <v>0</v>
      </c>
      <c r="Y2761" s="18">
        <v>2</v>
      </c>
      <c r="AB2761" t="str" s="6">
        <v>2026-10-01 10:41:27 UTC</v>
      </c>
      <c r="AC2761" t="str" s="6">
        <v>Local Line cache</v>
      </c>
      <c r="AD2761" s="23">
        <v>964211</v>
      </c>
      <c r="AE2761" s="23">
        <v>725646</v>
      </c>
      <c r="AF2761" t="str" s="23">
        <v>964211:725646:snap</v>
      </c>
      <c r="AG2761" t="str" s="23">
        <v>Yes</v>
      </c>
      <c r="AH2761" t="str" s="23">
        <v>Yes</v>
      </c>
      <c r="AI2761" s="18">
        <v>0</v>
      </c>
    </row>
    <row r="2762" ht="32" customHeight="1">
      <c r="A2762" t="str" s="7">
        <v>Red Tail Growers</v>
      </c>
      <c r="B2762" t="str" s="7">
        <v>French Breakfast Radish</v>
      </c>
      <c r="C2762" t="str" s="7">
        <v>each</v>
      </c>
      <c r="D2762" t="str" s="7">
        <v>Herd Share Members</v>
      </c>
      <c r="E2762" s="12">
        <v>2.59</v>
      </c>
      <c r="F2762" s="13">
        <v>2.8</v>
      </c>
      <c r="G2762" s="13">
        <f>IF(AND(ISNUMBER(E2762),ISNUMBER(F2762)),F2762-E2762,"")</f>
        <v>0.21</v>
      </c>
      <c r="H2762" s="14">
        <f>IF(AND(ISNUMBER(E2762),E2762&gt;0,ISNUMBER(F2762)),F2762/E2762-1,"")</f>
        <v>0.08108108108108114</v>
      </c>
      <c r="I2762" t="str" s="15">
        <v>Unreviewed</v>
      </c>
      <c r="J2762" s="16"/>
      <c r="K2762" t="str" s="15">
        <v/>
      </c>
      <c r="L2762" s="17" t="str">
        <f>IF(AC2762="Local catalog","",IF(AG2762="Yes",IF(ISNUMBER(E2762),E2762,""),IF(I2762="Keep current",IF(ISNUMBER(E2762),E2762,""),IF(AH2762&lt;&gt;"Yes","",IF(I2762="Approve proposed",F2762,IF(AND(I2762="Use my price",AND(ISNUMBER(J2762),J2762&gt;0)),J2762,""))))))</f>
        <v/>
      </c>
      <c r="M2762" t="str" s="7">
        <f>IF(AND(AG2762="Yes",OR(I2762="Approve proposed",I2762="Use my price")),"CHECK: protected price kept current",IF(OR(I2762="Unreviewed",I2762=""),"Pending review",IF(I2762="Hold","On hold",IF(I2762="Keep current",IF(ISNUMBER(E2762),"Kept current","CHECK: no confirmed current price"),IF(AH2762&lt;&gt;"Yes","CHECK: source needs review",IF(AND(I2762="Use my price",NOT(AND(ISNUMBER(J2762),J2762&gt;0))),"CHECK: enter a price above zero",IF(NOT(OR(I2762="Approve proposed",I2762="Use my price")),"CHECK: choose a listed decision",IF(OR(NOT(ISNUMBER(L2762)),L2762&lt;=0,NOT(ISNUMBER(Y2762)),Y2762&lt;=0,X2762&gt;=1),"CHECK: price or base unavailable",IF(L2762/(Y2762*(1-X2762))-1&lt;0,"CHECK: price below local base","Ready")))))))))</f>
        <v>Pending review</v>
      </c>
      <c r="N2762" s="18">
        <v>2.59</v>
      </c>
      <c r="O2762" s="19">
        <v>0.4</v>
      </c>
      <c r="P2762" s="14">
        <v>0.5135</v>
      </c>
      <c r="Q2762" s="20" t="str">
        <f>IF(AND(ISNUMBER(L2762),ISNUMBER(Y2762),Y2762&gt;0,X2762&lt;1),ROUND(L2762/(Y2762*(1-X2762))-1,4),"")</f>
        <v/>
      </c>
      <c r="R2762" s="12">
        <v>0</v>
      </c>
      <c r="S2762" s="13">
        <f>IF(AND(ISNUMBER(E2762),E2762&gt;0,ISNUMBER(F2762)),R2762*(F2762/E2762-1)*(1-'Start Here'!$B$16),0)</f>
        <v>0</v>
      </c>
      <c r="T2762" s="17">
        <f>IF(AND(M2762="Ready",OR(I2762="Approve proposed",AND(I2762="Use my price",AND(ISNUMBER(J2762),J2762&gt;0))),ISNUMBER(L2762),E2762&gt;0),R2762*(L2762/E2762-1)*(1-'Start Here'!$B$16),0)</f>
        <v>0</v>
      </c>
      <c r="U2762" t="str" s="6">
        <v>Currently hidden; do not activate automatically</v>
      </c>
      <c r="V2762" t="str" s="21">
        <v>No</v>
      </c>
      <c r="W2762" t="str" s="21">
        <v>No</v>
      </c>
      <c r="X2762" s="22">
        <v>0</v>
      </c>
      <c r="Y2762" s="18">
        <v>1.85</v>
      </c>
      <c r="AB2762" t="str" s="6">
        <v>2026-10-01 10:41:27 UTC</v>
      </c>
      <c r="AC2762" t="str" s="6">
        <v>Local Line cache</v>
      </c>
      <c r="AD2762" s="23">
        <v>805899</v>
      </c>
      <c r="AE2762" s="23">
        <v>526957</v>
      </c>
      <c r="AF2762" t="str" s="23">
        <v>805899:526957:herdShare</v>
      </c>
      <c r="AG2762" t="str" s="23">
        <v>No</v>
      </c>
      <c r="AH2762" t="str" s="23">
        <v>Yes</v>
      </c>
      <c r="AI2762" s="18">
        <v>0</v>
      </c>
    </row>
    <row r="2763" ht="32" customHeight="1">
      <c r="A2763" t="str" s="7">
        <v>Red Tail Growers</v>
      </c>
      <c r="B2763" t="str" s="7">
        <v>French Breakfast Radish</v>
      </c>
      <c r="C2763" t="str" s="7">
        <v>each</v>
      </c>
      <c r="D2763" t="str" s="7">
        <v>CSA Members</v>
      </c>
      <c r="E2763" s="12">
        <v>2.59</v>
      </c>
      <c r="F2763" s="13">
        <v>2.8</v>
      </c>
      <c r="G2763" s="13">
        <f>IF(AND(ISNUMBER(E2763),ISNUMBER(F2763)),F2763-E2763,"")</f>
        <v>0.21</v>
      </c>
      <c r="H2763" s="14">
        <f>IF(AND(ISNUMBER(E2763),E2763&gt;0,ISNUMBER(F2763)),F2763/E2763-1,"")</f>
        <v>0.08108108108108114</v>
      </c>
      <c r="I2763" t="str" s="15">
        <v>Unreviewed</v>
      </c>
      <c r="J2763" s="16"/>
      <c r="K2763" t="str" s="15">
        <v/>
      </c>
      <c r="L2763" s="17" t="str">
        <f>IF(AC2763="Local catalog","",IF(AG2763="Yes",IF(ISNUMBER(E2763),E2763,""),IF(I2763="Keep current",IF(ISNUMBER(E2763),E2763,""),IF(AH2763&lt;&gt;"Yes","",IF(I2763="Approve proposed",F2763,IF(AND(I2763="Use my price",AND(ISNUMBER(J2763),J2763&gt;0)),J2763,""))))))</f>
        <v/>
      </c>
      <c r="M2763" t="str" s="7">
        <f>IF(AND(AG2763="Yes",OR(I2763="Approve proposed",I2763="Use my price")),"CHECK: protected price kept current",IF(OR(I2763="Unreviewed",I2763=""),"Pending review",IF(I2763="Hold","On hold",IF(I2763="Keep current",IF(ISNUMBER(E2763),"Kept current","CHECK: no confirmed current price"),IF(AH2763&lt;&gt;"Yes","CHECK: source needs review",IF(AND(I2763="Use my price",NOT(AND(ISNUMBER(J2763),J2763&gt;0))),"CHECK: enter a price above zero",IF(NOT(OR(I2763="Approve proposed",I2763="Use my price")),"CHECK: choose a listed decision",IF(OR(NOT(ISNUMBER(L2763)),L2763&lt;=0,NOT(ISNUMBER(Y2763)),Y2763&lt;=0,X2763&gt;=1),"CHECK: price or base unavailable",IF(L2763/(Y2763*(1-X2763))-1&lt;0,"CHECK: price below local base","Ready")))))))))</f>
        <v>Pending review</v>
      </c>
      <c r="N2763" s="18">
        <v>2.59</v>
      </c>
      <c r="O2763" s="19">
        <v>0.4</v>
      </c>
      <c r="P2763" s="14">
        <v>0.5135</v>
      </c>
      <c r="Q2763" s="20" t="str">
        <f>IF(AND(ISNUMBER(L2763),ISNUMBER(Y2763),Y2763&gt;0,X2763&lt;1),ROUND(L2763/(Y2763*(1-X2763))-1,4),"")</f>
        <v/>
      </c>
      <c r="R2763" s="12">
        <v>0</v>
      </c>
      <c r="S2763" s="13">
        <f>IF(AND(ISNUMBER(E2763),E2763&gt;0,ISNUMBER(F2763)),R2763*(F2763/E2763-1)*(1-'Start Here'!$B$16),0)</f>
        <v>0</v>
      </c>
      <c r="T2763" s="17">
        <f>IF(AND(M2763="Ready",OR(I2763="Approve proposed",AND(I2763="Use my price",AND(ISNUMBER(J2763),J2763&gt;0))),ISNUMBER(L2763),E2763&gt;0),R2763*(L2763/E2763-1)*(1-'Start Here'!$B$16),0)</f>
        <v>0</v>
      </c>
      <c r="U2763" t="str" s="6">
        <v>Currently hidden; do not activate automatically</v>
      </c>
      <c r="V2763" t="str" s="21">
        <v>No</v>
      </c>
      <c r="W2763" t="str" s="21">
        <v>No</v>
      </c>
      <c r="X2763" s="22">
        <v>0</v>
      </c>
      <c r="Y2763" s="18">
        <v>1.85</v>
      </c>
      <c r="AB2763" t="str" s="6">
        <v>2026-10-01 10:41:27 UTC</v>
      </c>
      <c r="AC2763" t="str" s="6">
        <v>Local Line cache</v>
      </c>
      <c r="AD2763" s="23">
        <v>805899</v>
      </c>
      <c r="AE2763" s="23">
        <v>526957</v>
      </c>
      <c r="AF2763" t="str" s="23">
        <v>805899:526957:member</v>
      </c>
      <c r="AG2763" t="str" s="23">
        <v>No</v>
      </c>
      <c r="AH2763" t="str" s="23">
        <v>Yes</v>
      </c>
      <c r="AI2763" s="18">
        <v>0</v>
      </c>
    </row>
    <row r="2764" ht="32" customHeight="1">
      <c r="A2764" t="str" s="7">
        <v>Red Tail Growers</v>
      </c>
      <c r="B2764" t="str" s="7">
        <v>French Breakfast Radish</v>
      </c>
      <c r="C2764" t="str" s="7">
        <v>each</v>
      </c>
      <c r="D2764" t="str" s="7">
        <v>Guest Basket</v>
      </c>
      <c r="E2764" s="12">
        <v>2.59</v>
      </c>
      <c r="F2764" s="13">
        <v>2.8</v>
      </c>
      <c r="G2764" s="13">
        <f>IF(AND(ISNUMBER(E2764),ISNUMBER(F2764)),F2764-E2764,"")</f>
        <v>0.21</v>
      </c>
      <c r="H2764" s="14">
        <f>IF(AND(ISNUMBER(E2764),E2764&gt;0,ISNUMBER(F2764)),F2764/E2764-1,"")</f>
        <v>0.08108108108108114</v>
      </c>
      <c r="I2764" t="str" s="15">
        <v>Unreviewed</v>
      </c>
      <c r="J2764" s="16"/>
      <c r="K2764" t="str" s="15">
        <v/>
      </c>
      <c r="L2764" s="17" t="str">
        <f>IF(AC2764="Local catalog","",IF(AG2764="Yes",IF(ISNUMBER(E2764),E2764,""),IF(I2764="Keep current",IF(ISNUMBER(E2764),E2764,""),IF(AH2764&lt;&gt;"Yes","",IF(I2764="Approve proposed",F2764,IF(AND(I2764="Use my price",AND(ISNUMBER(J2764),J2764&gt;0)),J2764,""))))))</f>
        <v/>
      </c>
      <c r="M2764" t="str" s="7">
        <f>IF(AND(AG2764="Yes",OR(I2764="Approve proposed",I2764="Use my price")),"CHECK: protected price kept current",IF(OR(I2764="Unreviewed",I2764=""),"Pending review",IF(I2764="Hold","On hold",IF(I2764="Keep current",IF(ISNUMBER(E2764),"Kept current","CHECK: no confirmed current price"),IF(AH2764&lt;&gt;"Yes","CHECK: source needs review",IF(AND(I2764="Use my price",NOT(AND(ISNUMBER(J2764),J2764&gt;0))),"CHECK: enter a price above zero",IF(NOT(OR(I2764="Approve proposed",I2764="Use my price")),"CHECK: choose a listed decision",IF(OR(NOT(ISNUMBER(L2764)),L2764&lt;=0,NOT(ISNUMBER(Y2764)),Y2764&lt;=0,X2764&gt;=1),"CHECK: price or base unavailable",IF(L2764/(Y2764*(1-X2764))-1&lt;0,"CHECK: price below local base","Ready")))))))))</f>
        <v>Pending review</v>
      </c>
      <c r="N2764" s="18">
        <v>2.59</v>
      </c>
      <c r="O2764" s="19">
        <v>0.4</v>
      </c>
      <c r="P2764" s="14">
        <v>0.5135</v>
      </c>
      <c r="Q2764" s="20" t="str">
        <f>IF(AND(ISNUMBER(L2764),ISNUMBER(Y2764),Y2764&gt;0,X2764&lt;1),ROUND(L2764/(Y2764*(1-X2764))-1,4),"")</f>
        <v/>
      </c>
      <c r="R2764" s="12">
        <v>0</v>
      </c>
      <c r="S2764" s="13">
        <f>IF(AND(ISNUMBER(E2764),E2764&gt;0,ISNUMBER(F2764)),R2764*(F2764/E2764-1)*(1-'Start Here'!$B$16),0)</f>
        <v>0</v>
      </c>
      <c r="T2764" s="17">
        <f>IF(AND(M2764="Ready",OR(I2764="Approve proposed",AND(I2764="Use my price",AND(ISNUMBER(J2764),J2764&gt;0))),ISNUMBER(L2764),E2764&gt;0),R2764*(L2764/E2764-1)*(1-'Start Here'!$B$16),0)</f>
        <v>0</v>
      </c>
      <c r="U2764" t="str" s="6">
        <v>Currently hidden; do not activate automatically</v>
      </c>
      <c r="V2764" t="str" s="21">
        <v>No</v>
      </c>
      <c r="W2764" t="str" s="21">
        <v>No</v>
      </c>
      <c r="X2764" s="22">
        <v>0</v>
      </c>
      <c r="Y2764" s="18">
        <v>1.85</v>
      </c>
      <c r="AB2764" t="str" s="6">
        <v>2026-10-01 10:41:27 UTC</v>
      </c>
      <c r="AC2764" t="str" s="6">
        <v>Local Line cache</v>
      </c>
      <c r="AD2764" s="23">
        <v>805899</v>
      </c>
      <c r="AE2764" s="23">
        <v>526957</v>
      </c>
      <c r="AF2764" t="str" s="23">
        <v>805899:526957:guest</v>
      </c>
      <c r="AG2764" t="str" s="23">
        <v>No</v>
      </c>
      <c r="AH2764" t="str" s="23">
        <v>Yes</v>
      </c>
      <c r="AI2764" s="18">
        <v>0</v>
      </c>
    </row>
    <row r="2765" ht="32" customHeight="1">
      <c r="A2765" t="str" s="7">
        <v>Red Tail Growers</v>
      </c>
      <c r="B2765" t="str" s="7">
        <v>French Breakfast Radish</v>
      </c>
      <c r="C2765" t="str" s="7">
        <v>each</v>
      </c>
      <c r="D2765" t="str" s="7">
        <v>SNAP</v>
      </c>
      <c r="E2765" s="12">
        <v>2.59</v>
      </c>
      <c r="F2765" s="13">
        <v>2.59</v>
      </c>
      <c r="G2765" s="13">
        <f>IF(AND(ISNUMBER(E2765),ISNUMBER(F2765)),F2765-E2765,"")</f>
        <v>0</v>
      </c>
      <c r="H2765" s="14">
        <f>IF(AND(ISNUMBER(E2765),E2765&gt;0,ISNUMBER(F2765)),F2765/E2765-1,"")</f>
        <v>0</v>
      </c>
      <c r="I2765" t="str" s="15">
        <v>Keep current</v>
      </c>
      <c r="J2765" s="16"/>
      <c r="K2765" t="str" s="15">
        <v/>
      </c>
      <c r="L2765" s="17">
        <f>IF(AC2765="Local catalog","",IF(AG2765="Yes",IF(ISNUMBER(E2765),E2765,""),IF(I2765="Keep current",IF(ISNUMBER(E2765),E2765,""),IF(AH2765&lt;&gt;"Yes","",IF(I2765="Approve proposed",F2765,IF(AND(I2765="Use my price",AND(ISNUMBER(J2765),J2765&gt;0)),J2765,""))))))</f>
        <v>2.59</v>
      </c>
      <c r="M2765" t="str" s="7">
        <f>IF(AND(AG2765="Yes",OR(I2765="Approve proposed",I2765="Use my price")),"CHECK: protected price kept current",IF(OR(I2765="Unreviewed",I2765=""),"Pending review",IF(I2765="Hold","On hold",IF(I2765="Keep current",IF(ISNUMBER(E2765),"Kept current","CHECK: no confirmed current price"),IF(AH2765&lt;&gt;"Yes","CHECK: source needs review",IF(AND(I2765="Use my price",NOT(AND(ISNUMBER(J2765),J2765&gt;0))),"CHECK: enter a price above zero",IF(NOT(OR(I2765="Approve proposed",I2765="Use my price")),"CHECK: choose a listed decision",IF(OR(NOT(ISNUMBER(L2765)),L2765&lt;=0,NOT(ISNUMBER(Y2765)),Y2765&lt;=0,X2765&gt;=1),"CHECK: price or base unavailable",IF(L2765/(Y2765*(1-X2765))-1&lt;0,"CHECK: price below local base","Ready")))))))))</f>
        <v>Kept current</v>
      </c>
      <c r="N2765" s="18">
        <v>2.59</v>
      </c>
      <c r="O2765" s="19">
        <v>0.4</v>
      </c>
      <c r="P2765" s="14">
        <v>0.4</v>
      </c>
      <c r="Q2765" s="20">
        <f>IF(AND(ISNUMBER(L2765),ISNUMBER(Y2765),Y2765&gt;0,X2765&lt;1),ROUND(L2765/(Y2765*(1-X2765))-1,4),"")</f>
        <v>0.4</v>
      </c>
      <c r="R2765" s="12">
        <v>0</v>
      </c>
      <c r="S2765" s="13">
        <f>IF(AND(ISNUMBER(E2765),E2765&gt;0,ISNUMBER(F2765)),R2765*(F2765/E2765-1)*(1-'Start Here'!$B$16),0)</f>
        <v>0</v>
      </c>
      <c r="T2765" s="17">
        <f>IF(AND(M2765="Ready",OR(I2765="Approve proposed",AND(I2765="Use my price",AND(ISNUMBER(J2765),J2765&gt;0))),ISNUMBER(L2765),E2765&gt;0),R2765*(L2765/E2765-1)*(1-'Start Here'!$B$16),0)</f>
        <v>0</v>
      </c>
      <c r="U2765" t="str" s="6">
        <v>SNAP: preserve existing selling price; Currently hidden; do not activate automatically</v>
      </c>
      <c r="V2765" t="str" s="21">
        <v>No</v>
      </c>
      <c r="W2765" t="str" s="21">
        <v>No</v>
      </c>
      <c r="X2765" s="22">
        <v>0</v>
      </c>
      <c r="Y2765" s="18">
        <v>1.85</v>
      </c>
      <c r="AB2765" t="str" s="6">
        <v>2026-10-01 10:41:27 UTC</v>
      </c>
      <c r="AC2765" t="str" s="6">
        <v>Local Line cache</v>
      </c>
      <c r="AD2765" s="23">
        <v>805899</v>
      </c>
      <c r="AE2765" s="23">
        <v>526957</v>
      </c>
      <c r="AF2765" t="str" s="23">
        <v>805899:526957:snap</v>
      </c>
      <c r="AG2765" t="str" s="23">
        <v>Yes</v>
      </c>
      <c r="AH2765" t="str" s="23">
        <v>Yes</v>
      </c>
      <c r="AI2765" s="18">
        <v>0</v>
      </c>
    </row>
    <row r="2766" ht="32" customHeight="1">
      <c r="A2766" t="str" s="7">
        <v>Red Tail Growers</v>
      </c>
      <c r="B2766" t="str" s="7">
        <v>Fresh Chives</v>
      </c>
      <c r="C2766" t="str" s="7">
        <v>each</v>
      </c>
      <c r="D2766" t="str" s="7">
        <v>Herd Share Members</v>
      </c>
      <c r="E2766" s="12">
        <v>2.8</v>
      </c>
      <c r="F2766" s="13">
        <v>3.02</v>
      </c>
      <c r="G2766" s="13">
        <f>IF(AND(ISNUMBER(E2766),ISNUMBER(F2766)),F2766-E2766,"")</f>
        <v>0.22</v>
      </c>
      <c r="H2766" s="14">
        <f>IF(AND(ISNUMBER(E2766),E2766&gt;0,ISNUMBER(F2766)),F2766/E2766-1,"")</f>
        <v>0.07857142857142874</v>
      </c>
      <c r="I2766" t="str" s="15">
        <v>Unreviewed</v>
      </c>
      <c r="J2766" s="16"/>
      <c r="K2766" t="str" s="15">
        <v/>
      </c>
      <c r="L2766" s="17" t="str">
        <f>IF(AC2766="Local catalog","",IF(AG2766="Yes",IF(ISNUMBER(E2766),E2766,""),IF(I2766="Keep current",IF(ISNUMBER(E2766),E2766,""),IF(AH2766&lt;&gt;"Yes","",IF(I2766="Approve proposed",F2766,IF(AND(I2766="Use my price",AND(ISNUMBER(J2766),J2766&gt;0)),J2766,""))))))</f>
        <v/>
      </c>
      <c r="M2766" t="str" s="7">
        <f>IF(AND(AG2766="Yes",OR(I2766="Approve proposed",I2766="Use my price")),"CHECK: protected price kept current",IF(OR(I2766="Unreviewed",I2766=""),"Pending review",IF(I2766="Hold","On hold",IF(I2766="Keep current",IF(ISNUMBER(E2766),"Kept current","CHECK: no confirmed current price"),IF(AH2766&lt;&gt;"Yes","CHECK: source needs review",IF(AND(I2766="Use my price",NOT(AND(ISNUMBER(J2766),J2766&gt;0))),"CHECK: enter a price above zero",IF(NOT(OR(I2766="Approve proposed",I2766="Use my price")),"CHECK: choose a listed decision",IF(OR(NOT(ISNUMBER(L2766)),L2766&lt;=0,NOT(ISNUMBER(Y2766)),Y2766&lt;=0,X2766&gt;=1),"CHECK: price or base unavailable",IF(L2766/(Y2766*(1-X2766))-1&lt;0,"CHECK: price below local base","Ready")))))))))</f>
        <v>Pending review</v>
      </c>
      <c r="N2766" s="18">
        <v>2.8</v>
      </c>
      <c r="O2766" s="19">
        <v>0.4</v>
      </c>
      <c r="P2766" s="14">
        <v>0.51</v>
      </c>
      <c r="Q2766" s="20" t="str">
        <f>IF(AND(ISNUMBER(L2766),ISNUMBER(Y2766),Y2766&gt;0,X2766&lt;1),ROUND(L2766/(Y2766*(1-X2766))-1,4),"")</f>
        <v/>
      </c>
      <c r="R2766" s="12">
        <v>642.95</v>
      </c>
      <c r="S2766" s="13">
        <f>IF(AND(ISNUMBER(E2766),E2766&gt;0,ISNUMBER(F2766)),R2766*(F2766/E2766-1)*(1-'Start Here'!$B$16),0)</f>
        <v>49.00197500000011</v>
      </c>
      <c r="T2766" s="17">
        <f>IF(AND(M2766="Ready",OR(I2766="Approve proposed",AND(I2766="Use my price",AND(ISNUMBER(J2766),J2766&gt;0))),ISNUMBER(L2766),E2766&gt;0),R2766*(L2766/E2766-1)*(1-'Start Here'!$B$16),0)</f>
        <v>0</v>
      </c>
      <c r="U2766" t="str" s="6">
        <v/>
      </c>
      <c r="V2766" t="str" s="21">
        <v>Yes</v>
      </c>
      <c r="W2766" t="str" s="21">
        <v>No</v>
      </c>
      <c r="X2766" s="22">
        <v>0</v>
      </c>
      <c r="Y2766" s="18">
        <v>2</v>
      </c>
      <c r="AB2766" t="str" s="6">
        <v>2026-10-01 10:41:27 UTC</v>
      </c>
      <c r="AC2766" t="str" s="6">
        <v>Local Line cache</v>
      </c>
      <c r="AD2766" s="23">
        <v>805880</v>
      </c>
      <c r="AE2766" s="23">
        <v>526938</v>
      </c>
      <c r="AF2766" t="str" s="23">
        <v>805880:526938:herdShare</v>
      </c>
      <c r="AG2766" t="str" s="23">
        <v>No</v>
      </c>
      <c r="AH2766" t="str" s="23">
        <v>Yes</v>
      </c>
      <c r="AI2766" s="18">
        <v>434</v>
      </c>
    </row>
    <row r="2767" ht="32" customHeight="1">
      <c r="A2767" t="str" s="7">
        <v>Red Tail Growers</v>
      </c>
      <c r="B2767" t="str" s="7">
        <v>Fresh Chives</v>
      </c>
      <c r="C2767" t="str" s="7">
        <v>each</v>
      </c>
      <c r="D2767" t="str" s="7">
        <v>CSA Members</v>
      </c>
      <c r="E2767" s="12">
        <v>2.8</v>
      </c>
      <c r="F2767" s="13">
        <v>3.02</v>
      </c>
      <c r="G2767" s="13">
        <f>IF(AND(ISNUMBER(E2767),ISNUMBER(F2767)),F2767-E2767,"")</f>
        <v>0.22</v>
      </c>
      <c r="H2767" s="14">
        <f>IF(AND(ISNUMBER(E2767),E2767&gt;0,ISNUMBER(F2767)),F2767/E2767-1,"")</f>
        <v>0.07857142857142874</v>
      </c>
      <c r="I2767" t="str" s="15">
        <v>Unreviewed</v>
      </c>
      <c r="J2767" s="16"/>
      <c r="K2767" t="str" s="15">
        <v/>
      </c>
      <c r="L2767" s="17" t="str">
        <f>IF(AC2767="Local catalog","",IF(AG2767="Yes",IF(ISNUMBER(E2767),E2767,""),IF(I2767="Keep current",IF(ISNUMBER(E2767),E2767,""),IF(AH2767&lt;&gt;"Yes","",IF(I2767="Approve proposed",F2767,IF(AND(I2767="Use my price",AND(ISNUMBER(J2767),J2767&gt;0)),J2767,""))))))</f>
        <v/>
      </c>
      <c r="M2767" t="str" s="7">
        <f>IF(AND(AG2767="Yes",OR(I2767="Approve proposed",I2767="Use my price")),"CHECK: protected price kept current",IF(OR(I2767="Unreviewed",I2767=""),"Pending review",IF(I2767="Hold","On hold",IF(I2767="Keep current",IF(ISNUMBER(E2767),"Kept current","CHECK: no confirmed current price"),IF(AH2767&lt;&gt;"Yes","CHECK: source needs review",IF(AND(I2767="Use my price",NOT(AND(ISNUMBER(J2767),J2767&gt;0))),"CHECK: enter a price above zero",IF(NOT(OR(I2767="Approve proposed",I2767="Use my price")),"CHECK: choose a listed decision",IF(OR(NOT(ISNUMBER(L2767)),L2767&lt;=0,NOT(ISNUMBER(Y2767)),Y2767&lt;=0,X2767&gt;=1),"CHECK: price or base unavailable",IF(L2767/(Y2767*(1-X2767))-1&lt;0,"CHECK: price below local base","Ready")))))))))</f>
        <v>Pending review</v>
      </c>
      <c r="N2767" s="18">
        <v>2.8</v>
      </c>
      <c r="O2767" s="19">
        <v>0.4</v>
      </c>
      <c r="P2767" s="14">
        <v>0.51</v>
      </c>
      <c r="Q2767" s="20" t="str">
        <f>IF(AND(ISNUMBER(L2767),ISNUMBER(Y2767),Y2767&gt;0,X2767&lt;1),ROUND(L2767/(Y2767*(1-X2767))-1,4),"")</f>
        <v/>
      </c>
      <c r="R2767" s="12">
        <v>0</v>
      </c>
      <c r="S2767" s="13">
        <f>IF(AND(ISNUMBER(E2767),E2767&gt;0,ISNUMBER(F2767)),R2767*(F2767/E2767-1)*(1-'Start Here'!$B$16),0)</f>
        <v>0</v>
      </c>
      <c r="T2767" s="17">
        <f>IF(AND(M2767="Ready",OR(I2767="Approve proposed",AND(I2767="Use my price",AND(ISNUMBER(J2767),J2767&gt;0))),ISNUMBER(L2767),E2767&gt;0),R2767*(L2767/E2767-1)*(1-'Start Here'!$B$16),0)</f>
        <v>0</v>
      </c>
      <c r="U2767" t="str" s="6">
        <v/>
      </c>
      <c r="V2767" t="str" s="21">
        <v>Yes</v>
      </c>
      <c r="W2767" t="str" s="21">
        <v>No</v>
      </c>
      <c r="X2767" s="22">
        <v>0</v>
      </c>
      <c r="Y2767" s="18">
        <v>2</v>
      </c>
      <c r="AB2767" t="str" s="6">
        <v>2026-10-01 10:41:27 UTC</v>
      </c>
      <c r="AC2767" t="str" s="6">
        <v>Local Line cache</v>
      </c>
      <c r="AD2767" s="23">
        <v>805880</v>
      </c>
      <c r="AE2767" s="23">
        <v>526938</v>
      </c>
      <c r="AF2767" t="str" s="23">
        <v>805880:526938:member</v>
      </c>
      <c r="AG2767" t="str" s="23">
        <v>No</v>
      </c>
      <c r="AH2767" t="str" s="23">
        <v>Yes</v>
      </c>
      <c r="AI2767" s="18">
        <v>0</v>
      </c>
    </row>
    <row r="2768" ht="32" customHeight="1">
      <c r="A2768" t="str" s="7">
        <v>Red Tail Growers</v>
      </c>
      <c r="B2768" t="str" s="7">
        <v>Fresh Chives</v>
      </c>
      <c r="C2768" t="str" s="7">
        <v>each</v>
      </c>
      <c r="D2768" t="str" s="7">
        <v>Guest Basket</v>
      </c>
      <c r="E2768" s="12">
        <v>2.8</v>
      </c>
      <c r="F2768" s="13">
        <v>3.02</v>
      </c>
      <c r="G2768" s="13">
        <f>IF(AND(ISNUMBER(E2768),ISNUMBER(F2768)),F2768-E2768,"")</f>
        <v>0.22</v>
      </c>
      <c r="H2768" s="14">
        <f>IF(AND(ISNUMBER(E2768),E2768&gt;0,ISNUMBER(F2768)),F2768/E2768-1,"")</f>
        <v>0.07857142857142874</v>
      </c>
      <c r="I2768" t="str" s="15">
        <v>Unreviewed</v>
      </c>
      <c r="J2768" s="16"/>
      <c r="K2768" t="str" s="15">
        <v/>
      </c>
      <c r="L2768" s="17" t="str">
        <f>IF(AC2768="Local catalog","",IF(AG2768="Yes",IF(ISNUMBER(E2768),E2768,""),IF(I2768="Keep current",IF(ISNUMBER(E2768),E2768,""),IF(AH2768&lt;&gt;"Yes","",IF(I2768="Approve proposed",F2768,IF(AND(I2768="Use my price",AND(ISNUMBER(J2768),J2768&gt;0)),J2768,""))))))</f>
        <v/>
      </c>
      <c r="M2768" t="str" s="7">
        <f>IF(AND(AG2768="Yes",OR(I2768="Approve proposed",I2768="Use my price")),"CHECK: protected price kept current",IF(OR(I2768="Unreviewed",I2768=""),"Pending review",IF(I2768="Hold","On hold",IF(I2768="Keep current",IF(ISNUMBER(E2768),"Kept current","CHECK: no confirmed current price"),IF(AH2768&lt;&gt;"Yes","CHECK: source needs review",IF(AND(I2768="Use my price",NOT(AND(ISNUMBER(J2768),J2768&gt;0))),"CHECK: enter a price above zero",IF(NOT(OR(I2768="Approve proposed",I2768="Use my price")),"CHECK: choose a listed decision",IF(OR(NOT(ISNUMBER(L2768)),L2768&lt;=0,NOT(ISNUMBER(Y2768)),Y2768&lt;=0,X2768&gt;=1),"CHECK: price or base unavailable",IF(L2768/(Y2768*(1-X2768))-1&lt;0,"CHECK: price below local base","Ready")))))))))</f>
        <v>Pending review</v>
      </c>
      <c r="N2768" s="18">
        <v>2.8</v>
      </c>
      <c r="O2768" s="19">
        <v>0.4</v>
      </c>
      <c r="P2768" s="14">
        <v>0.51</v>
      </c>
      <c r="Q2768" s="20" t="str">
        <f>IF(AND(ISNUMBER(L2768),ISNUMBER(Y2768),Y2768&gt;0,X2768&lt;1),ROUND(L2768/(Y2768*(1-X2768))-1,4),"")</f>
        <v/>
      </c>
      <c r="R2768" s="12">
        <v>55.3</v>
      </c>
      <c r="S2768" s="13">
        <f>IF(AND(ISNUMBER(E2768),E2768&gt;0,ISNUMBER(F2768)),R2768*(F2768/E2768-1)*(1-'Start Here'!$B$16),0)</f>
        <v>4.214650000000009</v>
      </c>
      <c r="T2768" s="17">
        <f>IF(AND(M2768="Ready",OR(I2768="Approve proposed",AND(I2768="Use my price",AND(ISNUMBER(J2768),J2768&gt;0))),ISNUMBER(L2768),E2768&gt;0),R2768*(L2768/E2768-1)*(1-'Start Here'!$B$16),0)</f>
        <v>0</v>
      </c>
      <c r="U2768" t="str" s="6">
        <v/>
      </c>
      <c r="V2768" t="str" s="21">
        <v>Yes</v>
      </c>
      <c r="W2768" t="str" s="21">
        <v>No</v>
      </c>
      <c r="X2768" s="22">
        <v>0</v>
      </c>
      <c r="Y2768" s="18">
        <v>2</v>
      </c>
      <c r="AB2768" t="str" s="6">
        <v>2026-10-01 10:41:27 UTC</v>
      </c>
      <c r="AC2768" t="str" s="6">
        <v>Local Line cache</v>
      </c>
      <c r="AD2768" s="23">
        <v>805880</v>
      </c>
      <c r="AE2768" s="23">
        <v>526938</v>
      </c>
      <c r="AF2768" t="str" s="23">
        <v>805880:526938:guest</v>
      </c>
      <c r="AG2768" t="str" s="23">
        <v>No</v>
      </c>
      <c r="AH2768" t="str" s="23">
        <v>Yes</v>
      </c>
      <c r="AI2768" s="18">
        <v>38</v>
      </c>
    </row>
    <row r="2769" ht="32" customHeight="1">
      <c r="A2769" t="str" s="7">
        <v>Red Tail Growers</v>
      </c>
      <c r="B2769" t="str" s="7">
        <v>Fresh Chives</v>
      </c>
      <c r="C2769" t="str" s="7">
        <v>each</v>
      </c>
      <c r="D2769" t="str" s="7">
        <v>SNAP</v>
      </c>
      <c r="E2769" s="12">
        <v>2.8</v>
      </c>
      <c r="F2769" s="13">
        <v>2.8</v>
      </c>
      <c r="G2769" s="13">
        <f>IF(AND(ISNUMBER(E2769),ISNUMBER(F2769)),F2769-E2769,"")</f>
        <v>0</v>
      </c>
      <c r="H2769" s="14">
        <f>IF(AND(ISNUMBER(E2769),E2769&gt;0,ISNUMBER(F2769)),F2769/E2769-1,"")</f>
        <v>0</v>
      </c>
      <c r="I2769" t="str" s="15">
        <v>Keep current</v>
      </c>
      <c r="J2769" s="16"/>
      <c r="K2769" t="str" s="15">
        <v/>
      </c>
      <c r="L2769" s="17">
        <f>IF(AC2769="Local catalog","",IF(AG2769="Yes",IF(ISNUMBER(E2769),E2769,""),IF(I2769="Keep current",IF(ISNUMBER(E2769),E2769,""),IF(AH2769&lt;&gt;"Yes","",IF(I2769="Approve proposed",F2769,IF(AND(I2769="Use my price",AND(ISNUMBER(J2769),J2769&gt;0)),J2769,""))))))</f>
        <v>2.8</v>
      </c>
      <c r="M2769" t="str" s="7">
        <f>IF(AND(AG2769="Yes",OR(I2769="Approve proposed",I2769="Use my price")),"CHECK: protected price kept current",IF(OR(I2769="Unreviewed",I2769=""),"Pending review",IF(I2769="Hold","On hold",IF(I2769="Keep current",IF(ISNUMBER(E2769),"Kept current","CHECK: no confirmed current price"),IF(AH2769&lt;&gt;"Yes","CHECK: source needs review",IF(AND(I2769="Use my price",NOT(AND(ISNUMBER(J2769),J2769&gt;0))),"CHECK: enter a price above zero",IF(NOT(OR(I2769="Approve proposed",I2769="Use my price")),"CHECK: choose a listed decision",IF(OR(NOT(ISNUMBER(L2769)),L2769&lt;=0,NOT(ISNUMBER(Y2769)),Y2769&lt;=0,X2769&gt;=1),"CHECK: price or base unavailable",IF(L2769/(Y2769*(1-X2769))-1&lt;0,"CHECK: price below local base","Ready")))))))))</f>
        <v>Kept current</v>
      </c>
      <c r="N2769" s="18">
        <v>2.8</v>
      </c>
      <c r="O2769" s="19">
        <v>0.4</v>
      </c>
      <c r="P2769" s="14">
        <v>0.4</v>
      </c>
      <c r="Q2769" s="20">
        <f>IF(AND(ISNUMBER(L2769),ISNUMBER(Y2769),Y2769&gt;0,X2769&lt;1),ROUND(L2769/(Y2769*(1-X2769))-1,4),"")</f>
        <v>0.4</v>
      </c>
      <c r="R2769" s="12">
        <v>0</v>
      </c>
      <c r="S2769" s="13">
        <f>IF(AND(ISNUMBER(E2769),E2769&gt;0,ISNUMBER(F2769)),R2769*(F2769/E2769-1)*(1-'Start Here'!$B$16),0)</f>
        <v>0</v>
      </c>
      <c r="T2769" s="17">
        <f>IF(AND(M2769="Ready",OR(I2769="Approve proposed",AND(I2769="Use my price",AND(ISNUMBER(J2769),J2769&gt;0))),ISNUMBER(L2769),E2769&gt;0),R2769*(L2769/E2769-1)*(1-'Start Here'!$B$16),0)</f>
        <v>0</v>
      </c>
      <c r="U2769" t="str" s="6">
        <v>SNAP: preserve existing selling price</v>
      </c>
      <c r="V2769" t="str" s="21">
        <v>Yes</v>
      </c>
      <c r="W2769" t="str" s="21">
        <v>No</v>
      </c>
      <c r="X2769" s="22">
        <v>0</v>
      </c>
      <c r="Y2769" s="18">
        <v>2</v>
      </c>
      <c r="AB2769" t="str" s="6">
        <v>2026-10-01 10:41:27 UTC</v>
      </c>
      <c r="AC2769" t="str" s="6">
        <v>Local Line cache</v>
      </c>
      <c r="AD2769" s="23">
        <v>805880</v>
      </c>
      <c r="AE2769" s="23">
        <v>526938</v>
      </c>
      <c r="AF2769" t="str" s="23">
        <v>805880:526938:snap</v>
      </c>
      <c r="AG2769" t="str" s="23">
        <v>Yes</v>
      </c>
      <c r="AH2769" t="str" s="23">
        <v>Yes</v>
      </c>
      <c r="AI2769" s="18">
        <v>0</v>
      </c>
    </row>
    <row r="2770" ht="32" customHeight="1">
      <c r="A2770" t="str" s="7">
        <v>Red Tail Growers</v>
      </c>
      <c r="B2770" t="str" s="7">
        <v>Fresh Sage</v>
      </c>
      <c r="C2770" t="str" s="7">
        <v>each</v>
      </c>
      <c r="D2770" t="str" s="7">
        <v>Herd Share Members</v>
      </c>
      <c r="E2770" s="12">
        <v>2.8</v>
      </c>
      <c r="F2770" s="13">
        <v>3.02</v>
      </c>
      <c r="G2770" s="13">
        <f>IF(AND(ISNUMBER(E2770),ISNUMBER(F2770)),F2770-E2770,"")</f>
        <v>0.22</v>
      </c>
      <c r="H2770" s="14">
        <f>IF(AND(ISNUMBER(E2770),E2770&gt;0,ISNUMBER(F2770)),F2770/E2770-1,"")</f>
        <v>0.07857142857142874</v>
      </c>
      <c r="I2770" t="str" s="15">
        <v>Unreviewed</v>
      </c>
      <c r="J2770" s="16"/>
      <c r="K2770" t="str" s="15">
        <v/>
      </c>
      <c r="L2770" s="17" t="str">
        <f>IF(AC2770="Local catalog","",IF(AG2770="Yes",IF(ISNUMBER(E2770),E2770,""),IF(I2770="Keep current",IF(ISNUMBER(E2770),E2770,""),IF(AH2770&lt;&gt;"Yes","",IF(I2770="Approve proposed",F2770,IF(AND(I2770="Use my price",AND(ISNUMBER(J2770),J2770&gt;0)),J2770,""))))))</f>
        <v/>
      </c>
      <c r="M2770" t="str" s="7">
        <f>IF(AND(AG2770="Yes",OR(I2770="Approve proposed",I2770="Use my price")),"CHECK: protected price kept current",IF(OR(I2770="Unreviewed",I2770=""),"Pending review",IF(I2770="Hold","On hold",IF(I2770="Keep current",IF(ISNUMBER(E2770),"Kept current","CHECK: no confirmed current price"),IF(AH2770&lt;&gt;"Yes","CHECK: source needs review",IF(AND(I2770="Use my price",NOT(AND(ISNUMBER(J2770),J2770&gt;0))),"CHECK: enter a price above zero",IF(NOT(OR(I2770="Approve proposed",I2770="Use my price")),"CHECK: choose a listed decision",IF(OR(NOT(ISNUMBER(L2770)),L2770&lt;=0,NOT(ISNUMBER(Y2770)),Y2770&lt;=0,X2770&gt;=1),"CHECK: price or base unavailable",IF(L2770/(Y2770*(1-X2770))-1&lt;0,"CHECK: price below local base","Ready")))))))))</f>
        <v>Pending review</v>
      </c>
      <c r="N2770" s="18">
        <v>2.8</v>
      </c>
      <c r="O2770" s="19">
        <v>0.4</v>
      </c>
      <c r="P2770" s="14">
        <v>0.51</v>
      </c>
      <c r="Q2770" s="20" t="str">
        <f>IF(AND(ISNUMBER(L2770),ISNUMBER(Y2770),Y2770&gt;0,X2770&lt;1),ROUND(L2770/(Y2770*(1-X2770))-1,4),"")</f>
        <v/>
      </c>
      <c r="R2770" s="12">
        <v>75.25</v>
      </c>
      <c r="S2770" s="13">
        <f>IF(AND(ISNUMBER(E2770),E2770&gt;0,ISNUMBER(F2770)),R2770*(F2770/E2770-1)*(1-'Start Here'!$B$16),0)</f>
        <v>5.735125000000012</v>
      </c>
      <c r="T2770" s="17">
        <f>IF(AND(M2770="Ready",OR(I2770="Approve proposed",AND(I2770="Use my price",AND(ISNUMBER(J2770),J2770&gt;0))),ISNUMBER(L2770),E2770&gt;0),R2770*(L2770/E2770-1)*(1-'Start Here'!$B$16),0)</f>
        <v>0</v>
      </c>
      <c r="U2770" t="str" s="6">
        <v/>
      </c>
      <c r="V2770" t="str" s="21">
        <v>Yes</v>
      </c>
      <c r="W2770" t="str" s="21">
        <v>No</v>
      </c>
      <c r="X2770" s="22">
        <v>0</v>
      </c>
      <c r="Y2770" s="18">
        <v>2</v>
      </c>
      <c r="AB2770" t="str" s="6">
        <v>2026-10-01 10:41:27 UTC</v>
      </c>
      <c r="AC2770" t="str" s="6">
        <v>Local Line cache</v>
      </c>
      <c r="AD2770" s="23">
        <v>964209</v>
      </c>
      <c r="AE2770" s="23">
        <v>725644</v>
      </c>
      <c r="AF2770" t="str" s="23">
        <v>964209:725644:herdShare</v>
      </c>
      <c r="AG2770" t="str" s="23">
        <v>No</v>
      </c>
      <c r="AH2770" t="str" s="23">
        <v>Yes</v>
      </c>
      <c r="AI2770" s="18">
        <v>60</v>
      </c>
    </row>
    <row r="2771" ht="32" customHeight="1">
      <c r="A2771" t="str" s="7">
        <v>Red Tail Growers</v>
      </c>
      <c r="B2771" t="str" s="7">
        <v>Fresh Sage</v>
      </c>
      <c r="C2771" t="str" s="7">
        <v>each</v>
      </c>
      <c r="D2771" t="str" s="7">
        <v>CSA Members</v>
      </c>
      <c r="E2771" s="12">
        <v>2.8</v>
      </c>
      <c r="F2771" s="13">
        <v>3.02</v>
      </c>
      <c r="G2771" s="13">
        <f>IF(AND(ISNUMBER(E2771),ISNUMBER(F2771)),F2771-E2771,"")</f>
        <v>0.22</v>
      </c>
      <c r="H2771" s="14">
        <f>IF(AND(ISNUMBER(E2771),E2771&gt;0,ISNUMBER(F2771)),F2771/E2771-1,"")</f>
        <v>0.07857142857142874</v>
      </c>
      <c r="I2771" t="str" s="15">
        <v>Unreviewed</v>
      </c>
      <c r="J2771" s="16"/>
      <c r="K2771" t="str" s="15">
        <v/>
      </c>
      <c r="L2771" s="17" t="str">
        <f>IF(AC2771="Local catalog","",IF(AG2771="Yes",IF(ISNUMBER(E2771),E2771,""),IF(I2771="Keep current",IF(ISNUMBER(E2771),E2771,""),IF(AH2771&lt;&gt;"Yes","",IF(I2771="Approve proposed",F2771,IF(AND(I2771="Use my price",AND(ISNUMBER(J2771),J2771&gt;0)),J2771,""))))))</f>
        <v/>
      </c>
      <c r="M2771" t="str" s="7">
        <f>IF(AND(AG2771="Yes",OR(I2771="Approve proposed",I2771="Use my price")),"CHECK: protected price kept current",IF(OR(I2771="Unreviewed",I2771=""),"Pending review",IF(I2771="Hold","On hold",IF(I2771="Keep current",IF(ISNUMBER(E2771),"Kept current","CHECK: no confirmed current price"),IF(AH2771&lt;&gt;"Yes","CHECK: source needs review",IF(AND(I2771="Use my price",NOT(AND(ISNUMBER(J2771),J2771&gt;0))),"CHECK: enter a price above zero",IF(NOT(OR(I2771="Approve proposed",I2771="Use my price")),"CHECK: choose a listed decision",IF(OR(NOT(ISNUMBER(L2771)),L2771&lt;=0,NOT(ISNUMBER(Y2771)),Y2771&lt;=0,X2771&gt;=1),"CHECK: price or base unavailable",IF(L2771/(Y2771*(1-X2771))-1&lt;0,"CHECK: price below local base","Ready")))))))))</f>
        <v>Pending review</v>
      </c>
      <c r="N2771" s="18">
        <v>2.8</v>
      </c>
      <c r="O2771" s="19">
        <v>0.4</v>
      </c>
      <c r="P2771" s="14">
        <v>0.51</v>
      </c>
      <c r="Q2771" s="20" t="str">
        <f>IF(AND(ISNUMBER(L2771),ISNUMBER(Y2771),Y2771&gt;0,X2771&lt;1),ROUND(L2771/(Y2771*(1-X2771))-1,4),"")</f>
        <v/>
      </c>
      <c r="R2771" s="12">
        <v>0</v>
      </c>
      <c r="S2771" s="13">
        <f>IF(AND(ISNUMBER(E2771),E2771&gt;0,ISNUMBER(F2771)),R2771*(F2771/E2771-1)*(1-'Start Here'!$B$16),0)</f>
        <v>0</v>
      </c>
      <c r="T2771" s="17">
        <f>IF(AND(M2771="Ready",OR(I2771="Approve proposed",AND(I2771="Use my price",AND(ISNUMBER(J2771),J2771&gt;0))),ISNUMBER(L2771),E2771&gt;0),R2771*(L2771/E2771-1)*(1-'Start Here'!$B$16),0)</f>
        <v>0</v>
      </c>
      <c r="U2771" t="str" s="6">
        <v/>
      </c>
      <c r="V2771" t="str" s="21">
        <v>Yes</v>
      </c>
      <c r="W2771" t="str" s="21">
        <v>No</v>
      </c>
      <c r="X2771" s="22">
        <v>0</v>
      </c>
      <c r="Y2771" s="18">
        <v>2</v>
      </c>
      <c r="AB2771" t="str" s="6">
        <v>2026-10-01 10:41:27 UTC</v>
      </c>
      <c r="AC2771" t="str" s="6">
        <v>Local Line cache</v>
      </c>
      <c r="AD2771" s="23">
        <v>964209</v>
      </c>
      <c r="AE2771" s="23">
        <v>725644</v>
      </c>
      <c r="AF2771" t="str" s="23">
        <v>964209:725644:member</v>
      </c>
      <c r="AG2771" t="str" s="23">
        <v>No</v>
      </c>
      <c r="AH2771" t="str" s="23">
        <v>Yes</v>
      </c>
      <c r="AI2771" s="18">
        <v>0</v>
      </c>
    </row>
    <row r="2772" ht="32" customHeight="1">
      <c r="A2772" t="str" s="7">
        <v>Red Tail Growers</v>
      </c>
      <c r="B2772" t="str" s="7">
        <v>Fresh Sage</v>
      </c>
      <c r="C2772" t="str" s="7">
        <v>each</v>
      </c>
      <c r="D2772" t="str" s="7">
        <v>Guest Basket</v>
      </c>
      <c r="E2772" s="12">
        <v>2.8</v>
      </c>
      <c r="F2772" s="13">
        <v>3.02</v>
      </c>
      <c r="G2772" s="13">
        <f>IF(AND(ISNUMBER(E2772),ISNUMBER(F2772)),F2772-E2772,"")</f>
        <v>0.22</v>
      </c>
      <c r="H2772" s="14">
        <f>IF(AND(ISNUMBER(E2772),E2772&gt;0,ISNUMBER(F2772)),F2772/E2772-1,"")</f>
        <v>0.07857142857142874</v>
      </c>
      <c r="I2772" t="str" s="15">
        <v>Unreviewed</v>
      </c>
      <c r="J2772" s="16"/>
      <c r="K2772" t="str" s="15">
        <v/>
      </c>
      <c r="L2772" s="17" t="str">
        <f>IF(AC2772="Local catalog","",IF(AG2772="Yes",IF(ISNUMBER(E2772),E2772,""),IF(I2772="Keep current",IF(ISNUMBER(E2772),E2772,""),IF(AH2772&lt;&gt;"Yes","",IF(I2772="Approve proposed",F2772,IF(AND(I2772="Use my price",AND(ISNUMBER(J2772),J2772&gt;0)),J2772,""))))))</f>
        <v/>
      </c>
      <c r="M2772" t="str" s="7">
        <f>IF(AND(AG2772="Yes",OR(I2772="Approve proposed",I2772="Use my price")),"CHECK: protected price kept current",IF(OR(I2772="Unreviewed",I2772=""),"Pending review",IF(I2772="Hold","On hold",IF(I2772="Keep current",IF(ISNUMBER(E2772),"Kept current","CHECK: no confirmed current price"),IF(AH2772&lt;&gt;"Yes","CHECK: source needs review",IF(AND(I2772="Use my price",NOT(AND(ISNUMBER(J2772),J2772&gt;0))),"CHECK: enter a price above zero",IF(NOT(OR(I2772="Approve proposed",I2772="Use my price")),"CHECK: choose a listed decision",IF(OR(NOT(ISNUMBER(L2772)),L2772&lt;=0,NOT(ISNUMBER(Y2772)),Y2772&lt;=0,X2772&gt;=1),"CHECK: price or base unavailable",IF(L2772/(Y2772*(1-X2772))-1&lt;0,"CHECK: price below local base","Ready")))))))))</f>
        <v>Pending review</v>
      </c>
      <c r="N2772" s="18">
        <v>2.8</v>
      </c>
      <c r="O2772" s="19">
        <v>0.4</v>
      </c>
      <c r="P2772" s="14">
        <v>0.51</v>
      </c>
      <c r="Q2772" s="20" t="str">
        <f>IF(AND(ISNUMBER(L2772),ISNUMBER(Y2772),Y2772&gt;0,X2772&lt;1),ROUND(L2772/(Y2772*(1-X2772))-1,4),"")</f>
        <v/>
      </c>
      <c r="R2772" s="12">
        <v>12.6</v>
      </c>
      <c r="S2772" s="13">
        <f>IF(AND(ISNUMBER(E2772),E2772&gt;0,ISNUMBER(F2772)),R2772*(F2772/E2772-1)*(1-'Start Here'!$B$16),0)</f>
        <v>0.960300000000002</v>
      </c>
      <c r="T2772" s="17">
        <f>IF(AND(M2772="Ready",OR(I2772="Approve proposed",AND(I2772="Use my price",AND(ISNUMBER(J2772),J2772&gt;0))),ISNUMBER(L2772),E2772&gt;0),R2772*(L2772/E2772-1)*(1-'Start Here'!$B$16),0)</f>
        <v>0</v>
      </c>
      <c r="U2772" t="str" s="6">
        <v/>
      </c>
      <c r="V2772" t="str" s="21">
        <v>Yes</v>
      </c>
      <c r="W2772" t="str" s="21">
        <v>No</v>
      </c>
      <c r="X2772" s="22">
        <v>0</v>
      </c>
      <c r="Y2772" s="18">
        <v>2</v>
      </c>
      <c r="AB2772" t="str" s="6">
        <v>2026-10-01 10:41:27 UTC</v>
      </c>
      <c r="AC2772" t="str" s="6">
        <v>Local Line cache</v>
      </c>
      <c r="AD2772" s="23">
        <v>964209</v>
      </c>
      <c r="AE2772" s="23">
        <v>725644</v>
      </c>
      <c r="AF2772" t="str" s="23">
        <v>964209:725644:guest</v>
      </c>
      <c r="AG2772" t="str" s="23">
        <v>No</v>
      </c>
      <c r="AH2772" t="str" s="23">
        <v>Yes</v>
      </c>
      <c r="AI2772" s="18">
        <v>10</v>
      </c>
    </row>
    <row r="2773" ht="32" customHeight="1">
      <c r="A2773" t="str" s="7">
        <v>Red Tail Growers</v>
      </c>
      <c r="B2773" t="str" s="7">
        <v>Fresh Sage</v>
      </c>
      <c r="C2773" t="str" s="7">
        <v>each</v>
      </c>
      <c r="D2773" t="str" s="7">
        <v>SNAP</v>
      </c>
      <c r="E2773" s="12">
        <v>2.8</v>
      </c>
      <c r="F2773" s="13">
        <v>2.8</v>
      </c>
      <c r="G2773" s="13">
        <f>IF(AND(ISNUMBER(E2773),ISNUMBER(F2773)),F2773-E2773,"")</f>
        <v>0</v>
      </c>
      <c r="H2773" s="14">
        <f>IF(AND(ISNUMBER(E2773),E2773&gt;0,ISNUMBER(F2773)),F2773/E2773-1,"")</f>
        <v>0</v>
      </c>
      <c r="I2773" t="str" s="15">
        <v>Keep current</v>
      </c>
      <c r="J2773" s="16"/>
      <c r="K2773" t="str" s="15">
        <v/>
      </c>
      <c r="L2773" s="17">
        <f>IF(AC2773="Local catalog","",IF(AG2773="Yes",IF(ISNUMBER(E2773),E2773,""),IF(I2773="Keep current",IF(ISNUMBER(E2773),E2773,""),IF(AH2773&lt;&gt;"Yes","",IF(I2773="Approve proposed",F2773,IF(AND(I2773="Use my price",AND(ISNUMBER(J2773),J2773&gt;0)),J2773,""))))))</f>
        <v>2.8</v>
      </c>
      <c r="M2773" t="str" s="7">
        <f>IF(AND(AG2773="Yes",OR(I2773="Approve proposed",I2773="Use my price")),"CHECK: protected price kept current",IF(OR(I2773="Unreviewed",I2773=""),"Pending review",IF(I2773="Hold","On hold",IF(I2773="Keep current",IF(ISNUMBER(E2773),"Kept current","CHECK: no confirmed current price"),IF(AH2773&lt;&gt;"Yes","CHECK: source needs review",IF(AND(I2773="Use my price",NOT(AND(ISNUMBER(J2773),J2773&gt;0))),"CHECK: enter a price above zero",IF(NOT(OR(I2773="Approve proposed",I2773="Use my price")),"CHECK: choose a listed decision",IF(OR(NOT(ISNUMBER(L2773)),L2773&lt;=0,NOT(ISNUMBER(Y2773)),Y2773&lt;=0,X2773&gt;=1),"CHECK: price or base unavailable",IF(L2773/(Y2773*(1-X2773))-1&lt;0,"CHECK: price below local base","Ready")))))))))</f>
        <v>Kept current</v>
      </c>
      <c r="N2773" s="18">
        <v>2.8</v>
      </c>
      <c r="O2773" s="19">
        <v>0.4</v>
      </c>
      <c r="P2773" s="14">
        <v>0.4</v>
      </c>
      <c r="Q2773" s="20">
        <f>IF(AND(ISNUMBER(L2773),ISNUMBER(Y2773),Y2773&gt;0,X2773&lt;1),ROUND(L2773/(Y2773*(1-X2773))-1,4),"")</f>
        <v>0.4</v>
      </c>
      <c r="R2773" s="12">
        <v>0</v>
      </c>
      <c r="S2773" s="13">
        <f>IF(AND(ISNUMBER(E2773),E2773&gt;0,ISNUMBER(F2773)),R2773*(F2773/E2773-1)*(1-'Start Here'!$B$16),0)</f>
        <v>0</v>
      </c>
      <c r="T2773" s="17">
        <f>IF(AND(M2773="Ready",OR(I2773="Approve proposed",AND(I2773="Use my price",AND(ISNUMBER(J2773),J2773&gt;0))),ISNUMBER(L2773),E2773&gt;0),R2773*(L2773/E2773-1)*(1-'Start Here'!$B$16),0)</f>
        <v>0</v>
      </c>
      <c r="U2773" t="str" s="6">
        <v>SNAP: preserve existing selling price</v>
      </c>
      <c r="V2773" t="str" s="21">
        <v>Yes</v>
      </c>
      <c r="W2773" t="str" s="21">
        <v>No</v>
      </c>
      <c r="X2773" s="22">
        <v>0</v>
      </c>
      <c r="Y2773" s="18">
        <v>2</v>
      </c>
      <c r="AB2773" t="str" s="6">
        <v>2026-10-01 10:41:27 UTC</v>
      </c>
      <c r="AC2773" t="str" s="6">
        <v>Local Line cache</v>
      </c>
      <c r="AD2773" s="23">
        <v>964209</v>
      </c>
      <c r="AE2773" s="23">
        <v>725644</v>
      </c>
      <c r="AF2773" t="str" s="23">
        <v>964209:725644:snap</v>
      </c>
      <c r="AG2773" t="str" s="23">
        <v>Yes</v>
      </c>
      <c r="AH2773" t="str" s="23">
        <v>Yes</v>
      </c>
      <c r="AI2773" s="18">
        <v>0</v>
      </c>
    </row>
    <row r="2774" ht="32" customHeight="1">
      <c r="A2774" t="str" s="7">
        <v>Red Tail Growers</v>
      </c>
      <c r="B2774" t="str" s="7">
        <v>Fresh Thyme</v>
      </c>
      <c r="C2774" t="str" s="7">
        <v>each</v>
      </c>
      <c r="D2774" t="str" s="7">
        <v>Herd Share Members</v>
      </c>
      <c r="E2774" s="12">
        <v>2.8</v>
      </c>
      <c r="F2774" s="13">
        <v>3.02</v>
      </c>
      <c r="G2774" s="13">
        <f>IF(AND(ISNUMBER(E2774),ISNUMBER(F2774)),F2774-E2774,"")</f>
        <v>0.22</v>
      </c>
      <c r="H2774" s="14">
        <f>IF(AND(ISNUMBER(E2774),E2774&gt;0,ISNUMBER(F2774)),F2774/E2774-1,"")</f>
        <v>0.07857142857142874</v>
      </c>
      <c r="I2774" t="str" s="15">
        <v>Unreviewed</v>
      </c>
      <c r="J2774" s="16"/>
      <c r="K2774" t="str" s="15">
        <v/>
      </c>
      <c r="L2774" s="17" t="str">
        <f>IF(AC2774="Local catalog","",IF(AG2774="Yes",IF(ISNUMBER(E2774),E2774,""),IF(I2774="Keep current",IF(ISNUMBER(E2774),E2774,""),IF(AH2774&lt;&gt;"Yes","",IF(I2774="Approve proposed",F2774,IF(AND(I2774="Use my price",AND(ISNUMBER(J2774),J2774&gt;0)),J2774,""))))))</f>
        <v/>
      </c>
      <c r="M2774" t="str" s="7">
        <f>IF(AND(AG2774="Yes",OR(I2774="Approve proposed",I2774="Use my price")),"CHECK: protected price kept current",IF(OR(I2774="Unreviewed",I2774=""),"Pending review",IF(I2774="Hold","On hold",IF(I2774="Keep current",IF(ISNUMBER(E2774),"Kept current","CHECK: no confirmed current price"),IF(AH2774&lt;&gt;"Yes","CHECK: source needs review",IF(AND(I2774="Use my price",NOT(AND(ISNUMBER(J2774),J2774&gt;0))),"CHECK: enter a price above zero",IF(NOT(OR(I2774="Approve proposed",I2774="Use my price")),"CHECK: choose a listed decision",IF(OR(NOT(ISNUMBER(L2774)),L2774&lt;=0,NOT(ISNUMBER(Y2774)),Y2774&lt;=0,X2774&gt;=1),"CHECK: price or base unavailable",IF(L2774/(Y2774*(1-X2774))-1&lt;0,"CHECK: price below local base","Ready")))))))))</f>
        <v>Pending review</v>
      </c>
      <c r="N2774" s="18">
        <v>2.8</v>
      </c>
      <c r="O2774" s="19">
        <v>0.4</v>
      </c>
      <c r="P2774" s="14">
        <v>0.51</v>
      </c>
      <c r="Q2774" s="20" t="str">
        <f>IF(AND(ISNUMBER(L2774),ISNUMBER(Y2774),Y2774&gt;0,X2774&lt;1),ROUND(L2774/(Y2774*(1-X2774))-1,4),"")</f>
        <v/>
      </c>
      <c r="R2774" s="12">
        <v>195.29999999999998</v>
      </c>
      <c r="S2774" s="13">
        <f>IF(AND(ISNUMBER(E2774),E2774&gt;0,ISNUMBER(F2774)),R2774*(F2774/E2774-1)*(1-'Start Here'!$B$16),0)</f>
        <v>14.884650000000029</v>
      </c>
      <c r="T2774" s="17">
        <f>IF(AND(M2774="Ready",OR(I2774="Approve proposed",AND(I2774="Use my price",AND(ISNUMBER(J2774),J2774&gt;0))),ISNUMBER(L2774),E2774&gt;0),R2774*(L2774/E2774-1)*(1-'Start Here'!$B$16),0)</f>
        <v>0</v>
      </c>
      <c r="U2774" t="str" s="6">
        <v/>
      </c>
      <c r="V2774" t="str" s="21">
        <v>Yes</v>
      </c>
      <c r="W2774" t="str" s="21">
        <v>No</v>
      </c>
      <c r="X2774" s="22">
        <v>0</v>
      </c>
      <c r="Y2774" s="18">
        <v>2</v>
      </c>
      <c r="AB2774" t="str" s="6">
        <v>2026-10-01 10:41:27 UTC</v>
      </c>
      <c r="AC2774" t="str" s="6">
        <v>Local Line cache</v>
      </c>
      <c r="AD2774" s="23">
        <v>805906</v>
      </c>
      <c r="AE2774" s="23">
        <v>526964</v>
      </c>
      <c r="AF2774" t="str" s="23">
        <v>805906:526964:herdShare</v>
      </c>
      <c r="AG2774" t="str" s="23">
        <v>No</v>
      </c>
      <c r="AH2774" t="str" s="23">
        <v>Yes</v>
      </c>
      <c r="AI2774" s="18">
        <v>166</v>
      </c>
    </row>
    <row r="2775" ht="32" customHeight="1">
      <c r="A2775" t="str" s="7">
        <v>Red Tail Growers</v>
      </c>
      <c r="B2775" t="str" s="7">
        <v>Fresh Thyme</v>
      </c>
      <c r="C2775" t="str" s="7">
        <v>each</v>
      </c>
      <c r="D2775" t="str" s="7">
        <v>CSA Members</v>
      </c>
      <c r="E2775" s="12">
        <v>2.8</v>
      </c>
      <c r="F2775" s="13">
        <v>3.02</v>
      </c>
      <c r="G2775" s="13">
        <f>IF(AND(ISNUMBER(E2775),ISNUMBER(F2775)),F2775-E2775,"")</f>
        <v>0.22</v>
      </c>
      <c r="H2775" s="14">
        <f>IF(AND(ISNUMBER(E2775),E2775&gt;0,ISNUMBER(F2775)),F2775/E2775-1,"")</f>
        <v>0.07857142857142874</v>
      </c>
      <c r="I2775" t="str" s="15">
        <v>Unreviewed</v>
      </c>
      <c r="J2775" s="16"/>
      <c r="K2775" t="str" s="15">
        <v/>
      </c>
      <c r="L2775" s="17" t="str">
        <f>IF(AC2775="Local catalog","",IF(AG2775="Yes",IF(ISNUMBER(E2775),E2775,""),IF(I2775="Keep current",IF(ISNUMBER(E2775),E2775,""),IF(AH2775&lt;&gt;"Yes","",IF(I2775="Approve proposed",F2775,IF(AND(I2775="Use my price",AND(ISNUMBER(J2775),J2775&gt;0)),J2775,""))))))</f>
        <v/>
      </c>
      <c r="M2775" t="str" s="7">
        <f>IF(AND(AG2775="Yes",OR(I2775="Approve proposed",I2775="Use my price")),"CHECK: protected price kept current",IF(OR(I2775="Unreviewed",I2775=""),"Pending review",IF(I2775="Hold","On hold",IF(I2775="Keep current",IF(ISNUMBER(E2775),"Kept current","CHECK: no confirmed current price"),IF(AH2775&lt;&gt;"Yes","CHECK: source needs review",IF(AND(I2775="Use my price",NOT(AND(ISNUMBER(J2775),J2775&gt;0))),"CHECK: enter a price above zero",IF(NOT(OR(I2775="Approve proposed",I2775="Use my price")),"CHECK: choose a listed decision",IF(OR(NOT(ISNUMBER(L2775)),L2775&lt;=0,NOT(ISNUMBER(Y2775)),Y2775&lt;=0,X2775&gt;=1),"CHECK: price or base unavailable",IF(L2775/(Y2775*(1-X2775))-1&lt;0,"CHECK: price below local base","Ready")))))))))</f>
        <v>Pending review</v>
      </c>
      <c r="N2775" s="18">
        <v>2.8</v>
      </c>
      <c r="O2775" s="19">
        <v>0.4</v>
      </c>
      <c r="P2775" s="14">
        <v>0.51</v>
      </c>
      <c r="Q2775" s="20" t="str">
        <f>IF(AND(ISNUMBER(L2775),ISNUMBER(Y2775),Y2775&gt;0,X2775&lt;1),ROUND(L2775/(Y2775*(1-X2775))-1,4),"")</f>
        <v/>
      </c>
      <c r="R2775" s="12">
        <v>0</v>
      </c>
      <c r="S2775" s="13">
        <f>IF(AND(ISNUMBER(E2775),E2775&gt;0,ISNUMBER(F2775)),R2775*(F2775/E2775-1)*(1-'Start Here'!$B$16),0)</f>
        <v>0</v>
      </c>
      <c r="T2775" s="17">
        <f>IF(AND(M2775="Ready",OR(I2775="Approve proposed",AND(I2775="Use my price",AND(ISNUMBER(J2775),J2775&gt;0))),ISNUMBER(L2775),E2775&gt;0),R2775*(L2775/E2775-1)*(1-'Start Here'!$B$16),0)</f>
        <v>0</v>
      </c>
      <c r="U2775" t="str" s="6">
        <v/>
      </c>
      <c r="V2775" t="str" s="21">
        <v>Yes</v>
      </c>
      <c r="W2775" t="str" s="21">
        <v>No</v>
      </c>
      <c r="X2775" s="22">
        <v>0</v>
      </c>
      <c r="Y2775" s="18">
        <v>2</v>
      </c>
      <c r="AB2775" t="str" s="6">
        <v>2026-10-01 10:41:27 UTC</v>
      </c>
      <c r="AC2775" t="str" s="6">
        <v>Local Line cache</v>
      </c>
      <c r="AD2775" s="23">
        <v>805906</v>
      </c>
      <c r="AE2775" s="23">
        <v>526964</v>
      </c>
      <c r="AF2775" t="str" s="23">
        <v>805906:526964:member</v>
      </c>
      <c r="AG2775" t="str" s="23">
        <v>No</v>
      </c>
      <c r="AH2775" t="str" s="23">
        <v>Yes</v>
      </c>
      <c r="AI2775" s="18">
        <v>0</v>
      </c>
    </row>
    <row r="2776" ht="32" customHeight="1">
      <c r="A2776" t="str" s="7">
        <v>Red Tail Growers</v>
      </c>
      <c r="B2776" t="str" s="7">
        <v>Fresh Thyme</v>
      </c>
      <c r="C2776" t="str" s="7">
        <v>each</v>
      </c>
      <c r="D2776" t="str" s="7">
        <v>Guest Basket</v>
      </c>
      <c r="E2776" s="12">
        <v>2.8</v>
      </c>
      <c r="F2776" s="13">
        <v>3.02</v>
      </c>
      <c r="G2776" s="13">
        <f>IF(AND(ISNUMBER(E2776),ISNUMBER(F2776)),F2776-E2776,"")</f>
        <v>0.22</v>
      </c>
      <c r="H2776" s="14">
        <f>IF(AND(ISNUMBER(E2776),E2776&gt;0,ISNUMBER(F2776)),F2776/E2776-1,"")</f>
        <v>0.07857142857142874</v>
      </c>
      <c r="I2776" t="str" s="15">
        <v>Unreviewed</v>
      </c>
      <c r="J2776" s="16"/>
      <c r="K2776" t="str" s="15">
        <v/>
      </c>
      <c r="L2776" s="17" t="str">
        <f>IF(AC2776="Local catalog","",IF(AG2776="Yes",IF(ISNUMBER(E2776),E2776,""),IF(I2776="Keep current",IF(ISNUMBER(E2776),E2776,""),IF(AH2776&lt;&gt;"Yes","",IF(I2776="Approve proposed",F2776,IF(AND(I2776="Use my price",AND(ISNUMBER(J2776),J2776&gt;0)),J2776,""))))))</f>
        <v/>
      </c>
      <c r="M2776" t="str" s="7">
        <f>IF(AND(AG2776="Yes",OR(I2776="Approve proposed",I2776="Use my price")),"CHECK: protected price kept current",IF(OR(I2776="Unreviewed",I2776=""),"Pending review",IF(I2776="Hold","On hold",IF(I2776="Keep current",IF(ISNUMBER(E2776),"Kept current","CHECK: no confirmed current price"),IF(AH2776&lt;&gt;"Yes","CHECK: source needs review",IF(AND(I2776="Use my price",NOT(AND(ISNUMBER(J2776),J2776&gt;0))),"CHECK: enter a price above zero",IF(NOT(OR(I2776="Approve proposed",I2776="Use my price")),"CHECK: choose a listed decision",IF(OR(NOT(ISNUMBER(L2776)),L2776&lt;=0,NOT(ISNUMBER(Y2776)),Y2776&lt;=0,X2776&gt;=1),"CHECK: price or base unavailable",IF(L2776/(Y2776*(1-X2776))-1&lt;0,"CHECK: price below local base","Ready")))))))))</f>
        <v>Pending review</v>
      </c>
      <c r="N2776" s="18">
        <v>2.8</v>
      </c>
      <c r="O2776" s="19">
        <v>0.4</v>
      </c>
      <c r="P2776" s="14">
        <v>0.51</v>
      </c>
      <c r="Q2776" s="20" t="str">
        <f>IF(AND(ISNUMBER(L2776),ISNUMBER(Y2776),Y2776&gt;0,X2776&lt;1),ROUND(L2776/(Y2776*(1-X2776))-1,4),"")</f>
        <v/>
      </c>
      <c r="R2776" s="12">
        <v>17.5</v>
      </c>
      <c r="S2776" s="13">
        <f>IF(AND(ISNUMBER(E2776),E2776&gt;0,ISNUMBER(F2776)),R2776*(F2776/E2776-1)*(1-'Start Here'!$B$16),0)</f>
        <v>1.3337500000000027</v>
      </c>
      <c r="T2776" s="17">
        <f>IF(AND(M2776="Ready",OR(I2776="Approve proposed",AND(I2776="Use my price",AND(ISNUMBER(J2776),J2776&gt;0))),ISNUMBER(L2776),E2776&gt;0),R2776*(L2776/E2776-1)*(1-'Start Here'!$B$16),0)</f>
        <v>0</v>
      </c>
      <c r="U2776" t="str" s="6">
        <v/>
      </c>
      <c r="V2776" t="str" s="21">
        <v>Yes</v>
      </c>
      <c r="W2776" t="str" s="21">
        <v>No</v>
      </c>
      <c r="X2776" s="22">
        <v>0</v>
      </c>
      <c r="Y2776" s="18">
        <v>2</v>
      </c>
      <c r="AB2776" t="str" s="6">
        <v>2026-10-01 10:41:27 UTC</v>
      </c>
      <c r="AC2776" t="str" s="6">
        <v>Local Line cache</v>
      </c>
      <c r="AD2776" s="23">
        <v>805906</v>
      </c>
      <c r="AE2776" s="23">
        <v>526964</v>
      </c>
      <c r="AF2776" t="str" s="23">
        <v>805906:526964:guest</v>
      </c>
      <c r="AG2776" t="str" s="23">
        <v>No</v>
      </c>
      <c r="AH2776" t="str" s="23">
        <v>Yes</v>
      </c>
      <c r="AI2776" s="18">
        <v>14</v>
      </c>
    </row>
    <row r="2777" ht="32" customHeight="1">
      <c r="A2777" t="str" s="7">
        <v>Red Tail Growers</v>
      </c>
      <c r="B2777" t="str" s="7">
        <v>Fresh Thyme</v>
      </c>
      <c r="C2777" t="str" s="7">
        <v>each</v>
      </c>
      <c r="D2777" t="str" s="7">
        <v>SNAP</v>
      </c>
      <c r="E2777" s="12">
        <v>2.8</v>
      </c>
      <c r="F2777" s="13">
        <v>2.8</v>
      </c>
      <c r="G2777" s="13">
        <f>IF(AND(ISNUMBER(E2777),ISNUMBER(F2777)),F2777-E2777,"")</f>
        <v>0</v>
      </c>
      <c r="H2777" s="14">
        <f>IF(AND(ISNUMBER(E2777),E2777&gt;0,ISNUMBER(F2777)),F2777/E2777-1,"")</f>
        <v>0</v>
      </c>
      <c r="I2777" t="str" s="15">
        <v>Keep current</v>
      </c>
      <c r="J2777" s="16"/>
      <c r="K2777" t="str" s="15">
        <v/>
      </c>
      <c r="L2777" s="17">
        <f>IF(AC2777="Local catalog","",IF(AG2777="Yes",IF(ISNUMBER(E2777),E2777,""),IF(I2777="Keep current",IF(ISNUMBER(E2777),E2777,""),IF(AH2777&lt;&gt;"Yes","",IF(I2777="Approve proposed",F2777,IF(AND(I2777="Use my price",AND(ISNUMBER(J2777),J2777&gt;0)),J2777,""))))))</f>
        <v>2.8</v>
      </c>
      <c r="M2777" t="str" s="7">
        <f>IF(AND(AG2777="Yes",OR(I2777="Approve proposed",I2777="Use my price")),"CHECK: protected price kept current",IF(OR(I2777="Unreviewed",I2777=""),"Pending review",IF(I2777="Hold","On hold",IF(I2777="Keep current",IF(ISNUMBER(E2777),"Kept current","CHECK: no confirmed current price"),IF(AH2777&lt;&gt;"Yes","CHECK: source needs review",IF(AND(I2777="Use my price",NOT(AND(ISNUMBER(J2777),J2777&gt;0))),"CHECK: enter a price above zero",IF(NOT(OR(I2777="Approve proposed",I2777="Use my price")),"CHECK: choose a listed decision",IF(OR(NOT(ISNUMBER(L2777)),L2777&lt;=0,NOT(ISNUMBER(Y2777)),Y2777&lt;=0,X2777&gt;=1),"CHECK: price or base unavailable",IF(L2777/(Y2777*(1-X2777))-1&lt;0,"CHECK: price below local base","Ready")))))))))</f>
        <v>Kept current</v>
      </c>
      <c r="N2777" s="18">
        <v>2.8</v>
      </c>
      <c r="O2777" s="19">
        <v>0.4</v>
      </c>
      <c r="P2777" s="14">
        <v>0.4</v>
      </c>
      <c r="Q2777" s="20">
        <f>IF(AND(ISNUMBER(L2777),ISNUMBER(Y2777),Y2777&gt;0,X2777&lt;1),ROUND(L2777/(Y2777*(1-X2777))-1,4),"")</f>
        <v>0.4</v>
      </c>
      <c r="R2777" s="12">
        <v>0</v>
      </c>
      <c r="S2777" s="13">
        <f>IF(AND(ISNUMBER(E2777),E2777&gt;0,ISNUMBER(F2777)),R2777*(F2777/E2777-1)*(1-'Start Here'!$B$16),0)</f>
        <v>0</v>
      </c>
      <c r="T2777" s="17">
        <f>IF(AND(M2777="Ready",OR(I2777="Approve proposed",AND(I2777="Use my price",AND(ISNUMBER(J2777),J2777&gt;0))),ISNUMBER(L2777),E2777&gt;0),R2777*(L2777/E2777-1)*(1-'Start Here'!$B$16),0)</f>
        <v>0</v>
      </c>
      <c r="U2777" t="str" s="6">
        <v>SNAP: preserve existing selling price</v>
      </c>
      <c r="V2777" t="str" s="21">
        <v>Yes</v>
      </c>
      <c r="W2777" t="str" s="21">
        <v>No</v>
      </c>
      <c r="X2777" s="22">
        <v>0</v>
      </c>
      <c r="Y2777" s="18">
        <v>2</v>
      </c>
      <c r="AB2777" t="str" s="6">
        <v>2026-10-01 10:41:27 UTC</v>
      </c>
      <c r="AC2777" t="str" s="6">
        <v>Local Line cache</v>
      </c>
      <c r="AD2777" s="23">
        <v>805906</v>
      </c>
      <c r="AE2777" s="23">
        <v>526964</v>
      </c>
      <c r="AF2777" t="str" s="23">
        <v>805906:526964:snap</v>
      </c>
      <c r="AG2777" t="str" s="23">
        <v>Yes</v>
      </c>
      <c r="AH2777" t="str" s="23">
        <v>Yes</v>
      </c>
      <c r="AI2777" s="18">
        <v>0</v>
      </c>
    </row>
    <row r="2778" ht="32" customHeight="1">
      <c r="A2778" t="str" s="7">
        <v>Red Tail Growers</v>
      </c>
      <c r="B2778" t="str" s="7">
        <v>Green  Leaf Lettuce</v>
      </c>
      <c r="C2778" t="str" s="7">
        <v>each</v>
      </c>
      <c r="D2778" t="str" s="7">
        <v>Herd Share Members</v>
      </c>
      <c r="E2778" s="12">
        <v>2.8</v>
      </c>
      <c r="F2778" s="13">
        <v>3.02</v>
      </c>
      <c r="G2778" s="13">
        <f>IF(AND(ISNUMBER(E2778),ISNUMBER(F2778)),F2778-E2778,"")</f>
        <v>0.22</v>
      </c>
      <c r="H2778" s="14">
        <f>IF(AND(ISNUMBER(E2778),E2778&gt;0,ISNUMBER(F2778)),F2778/E2778-1,"")</f>
        <v>0.07857142857142874</v>
      </c>
      <c r="I2778" t="str" s="15">
        <v>Unreviewed</v>
      </c>
      <c r="J2778" s="16"/>
      <c r="K2778" t="str" s="15">
        <v/>
      </c>
      <c r="L2778" s="17" t="str">
        <f>IF(AC2778="Local catalog","",IF(AG2778="Yes",IF(ISNUMBER(E2778),E2778,""),IF(I2778="Keep current",IF(ISNUMBER(E2778),E2778,""),IF(AH2778&lt;&gt;"Yes","",IF(I2778="Approve proposed",F2778,IF(AND(I2778="Use my price",AND(ISNUMBER(J2778),J2778&gt;0)),J2778,""))))))</f>
        <v/>
      </c>
      <c r="M2778" t="str" s="7">
        <f>IF(AND(AG2778="Yes",OR(I2778="Approve proposed",I2778="Use my price")),"CHECK: protected price kept current",IF(OR(I2778="Unreviewed",I2778=""),"Pending review",IF(I2778="Hold","On hold",IF(I2778="Keep current",IF(ISNUMBER(E2778),"Kept current","CHECK: no confirmed current price"),IF(AH2778&lt;&gt;"Yes","CHECK: source needs review",IF(AND(I2778="Use my price",NOT(AND(ISNUMBER(J2778),J2778&gt;0))),"CHECK: enter a price above zero",IF(NOT(OR(I2778="Approve proposed",I2778="Use my price")),"CHECK: choose a listed decision",IF(OR(NOT(ISNUMBER(L2778)),L2778&lt;=0,NOT(ISNUMBER(Y2778)),Y2778&lt;=0,X2778&gt;=1),"CHECK: price or base unavailable",IF(L2778/(Y2778*(1-X2778))-1&lt;0,"CHECK: price below local base","Ready")))))))))</f>
        <v>Pending review</v>
      </c>
      <c r="N2778" s="18">
        <v>2.8</v>
      </c>
      <c r="O2778" s="19">
        <v>0.4</v>
      </c>
      <c r="P2778" s="14">
        <v>0.51</v>
      </c>
      <c r="Q2778" s="20" t="str">
        <f>IF(AND(ISNUMBER(L2778),ISNUMBER(Y2778),Y2778&gt;0,X2778&lt;1),ROUND(L2778/(Y2778*(1-X2778))-1,4),"")</f>
        <v/>
      </c>
      <c r="R2778" s="12">
        <v>263.2</v>
      </c>
      <c r="S2778" s="13">
        <f>IF(AND(ISNUMBER(E2778),E2778&gt;0,ISNUMBER(F2778)),R2778*(F2778/E2778-1)*(1-'Start Here'!$B$16),0)</f>
        <v>20.059600000000042</v>
      </c>
      <c r="T2778" s="17">
        <f>IF(AND(M2778="Ready",OR(I2778="Approve proposed",AND(I2778="Use my price",AND(ISNUMBER(J2778),J2778&gt;0))),ISNUMBER(L2778),E2778&gt;0),R2778*(L2778/E2778-1)*(1-'Start Here'!$B$16),0)</f>
        <v>0</v>
      </c>
      <c r="U2778" t="str" s="6">
        <v>Currently hidden; do not activate automatically</v>
      </c>
      <c r="V2778" t="str" s="21">
        <v>No</v>
      </c>
      <c r="W2778" t="str" s="21">
        <v>No</v>
      </c>
      <c r="X2778" s="22">
        <v>0</v>
      </c>
      <c r="Y2778" s="18">
        <v>2</v>
      </c>
      <c r="AB2778" t="str" s="6">
        <v>2026-10-01 10:41:27 UTC</v>
      </c>
      <c r="AC2778" t="str" s="6">
        <v>Local Line cache</v>
      </c>
      <c r="AD2778" s="23">
        <v>964229</v>
      </c>
      <c r="AE2778" s="23">
        <v>725669</v>
      </c>
      <c r="AF2778" t="str" s="23">
        <v>964229:725669:herdShare</v>
      </c>
      <c r="AG2778" t="str" s="23">
        <v>No</v>
      </c>
      <c r="AH2778" t="str" s="23">
        <v>Yes</v>
      </c>
      <c r="AI2778" s="18">
        <v>188</v>
      </c>
    </row>
    <row r="2779" ht="32" customHeight="1">
      <c r="A2779" t="str" s="7">
        <v>Red Tail Growers</v>
      </c>
      <c r="B2779" t="str" s="7">
        <v>Green  Leaf Lettuce</v>
      </c>
      <c r="C2779" t="str" s="7">
        <v>each</v>
      </c>
      <c r="D2779" t="str" s="7">
        <v>CSA Members</v>
      </c>
      <c r="E2779" s="12">
        <v>2.8</v>
      </c>
      <c r="F2779" s="13">
        <v>3.02</v>
      </c>
      <c r="G2779" s="13">
        <f>IF(AND(ISNUMBER(E2779),ISNUMBER(F2779)),F2779-E2779,"")</f>
        <v>0.22</v>
      </c>
      <c r="H2779" s="14">
        <f>IF(AND(ISNUMBER(E2779),E2779&gt;0,ISNUMBER(F2779)),F2779/E2779-1,"")</f>
        <v>0.07857142857142874</v>
      </c>
      <c r="I2779" t="str" s="15">
        <v>Unreviewed</v>
      </c>
      <c r="J2779" s="16"/>
      <c r="K2779" t="str" s="15">
        <v/>
      </c>
      <c r="L2779" s="17" t="str">
        <f>IF(AC2779="Local catalog","",IF(AG2779="Yes",IF(ISNUMBER(E2779),E2779,""),IF(I2779="Keep current",IF(ISNUMBER(E2779),E2779,""),IF(AH2779&lt;&gt;"Yes","",IF(I2779="Approve proposed",F2779,IF(AND(I2779="Use my price",AND(ISNUMBER(J2779),J2779&gt;0)),J2779,""))))))</f>
        <v/>
      </c>
      <c r="M2779" t="str" s="7">
        <f>IF(AND(AG2779="Yes",OR(I2779="Approve proposed",I2779="Use my price")),"CHECK: protected price kept current",IF(OR(I2779="Unreviewed",I2779=""),"Pending review",IF(I2779="Hold","On hold",IF(I2779="Keep current",IF(ISNUMBER(E2779),"Kept current","CHECK: no confirmed current price"),IF(AH2779&lt;&gt;"Yes","CHECK: source needs review",IF(AND(I2779="Use my price",NOT(AND(ISNUMBER(J2779),J2779&gt;0))),"CHECK: enter a price above zero",IF(NOT(OR(I2779="Approve proposed",I2779="Use my price")),"CHECK: choose a listed decision",IF(OR(NOT(ISNUMBER(L2779)),L2779&lt;=0,NOT(ISNUMBER(Y2779)),Y2779&lt;=0,X2779&gt;=1),"CHECK: price or base unavailable",IF(L2779/(Y2779*(1-X2779))-1&lt;0,"CHECK: price below local base","Ready")))))))))</f>
        <v>Pending review</v>
      </c>
      <c r="N2779" s="18">
        <v>2.8</v>
      </c>
      <c r="O2779" s="19">
        <v>0.4</v>
      </c>
      <c r="P2779" s="14">
        <v>0.51</v>
      </c>
      <c r="Q2779" s="20" t="str">
        <f>IF(AND(ISNUMBER(L2779),ISNUMBER(Y2779),Y2779&gt;0,X2779&lt;1),ROUND(L2779/(Y2779*(1-X2779))-1,4),"")</f>
        <v/>
      </c>
      <c r="R2779" s="12">
        <v>0</v>
      </c>
      <c r="S2779" s="13">
        <f>IF(AND(ISNUMBER(E2779),E2779&gt;0,ISNUMBER(F2779)),R2779*(F2779/E2779-1)*(1-'Start Here'!$B$16),0)</f>
        <v>0</v>
      </c>
      <c r="T2779" s="17">
        <f>IF(AND(M2779="Ready",OR(I2779="Approve proposed",AND(I2779="Use my price",AND(ISNUMBER(J2779),J2779&gt;0))),ISNUMBER(L2779),E2779&gt;0),R2779*(L2779/E2779-1)*(1-'Start Here'!$B$16),0)</f>
        <v>0</v>
      </c>
      <c r="U2779" t="str" s="6">
        <v>Currently hidden; do not activate automatically</v>
      </c>
      <c r="V2779" t="str" s="21">
        <v>No</v>
      </c>
      <c r="W2779" t="str" s="21">
        <v>No</v>
      </c>
      <c r="X2779" s="22">
        <v>0</v>
      </c>
      <c r="Y2779" s="18">
        <v>2</v>
      </c>
      <c r="AB2779" t="str" s="6">
        <v>2026-10-01 10:41:27 UTC</v>
      </c>
      <c r="AC2779" t="str" s="6">
        <v>Local Line cache</v>
      </c>
      <c r="AD2779" s="23">
        <v>964229</v>
      </c>
      <c r="AE2779" s="23">
        <v>725669</v>
      </c>
      <c r="AF2779" t="str" s="23">
        <v>964229:725669:member</v>
      </c>
      <c r="AG2779" t="str" s="23">
        <v>No</v>
      </c>
      <c r="AH2779" t="str" s="23">
        <v>Yes</v>
      </c>
      <c r="AI2779" s="18">
        <v>0</v>
      </c>
    </row>
    <row r="2780" ht="32" customHeight="1">
      <c r="A2780" t="str" s="7">
        <v>Red Tail Growers</v>
      </c>
      <c r="B2780" t="str" s="7">
        <v>Green  Leaf Lettuce</v>
      </c>
      <c r="C2780" t="str" s="7">
        <v>each</v>
      </c>
      <c r="D2780" t="str" s="7">
        <v>Guest Basket</v>
      </c>
      <c r="E2780" s="12">
        <v>2.8</v>
      </c>
      <c r="F2780" s="13">
        <v>3.02</v>
      </c>
      <c r="G2780" s="13">
        <f>IF(AND(ISNUMBER(E2780),ISNUMBER(F2780)),F2780-E2780,"")</f>
        <v>0.22</v>
      </c>
      <c r="H2780" s="14">
        <f>IF(AND(ISNUMBER(E2780),E2780&gt;0,ISNUMBER(F2780)),F2780/E2780-1,"")</f>
        <v>0.07857142857142874</v>
      </c>
      <c r="I2780" t="str" s="15">
        <v>Unreviewed</v>
      </c>
      <c r="J2780" s="16"/>
      <c r="K2780" t="str" s="15">
        <v/>
      </c>
      <c r="L2780" s="17" t="str">
        <f>IF(AC2780="Local catalog","",IF(AG2780="Yes",IF(ISNUMBER(E2780),E2780,""),IF(I2780="Keep current",IF(ISNUMBER(E2780),E2780,""),IF(AH2780&lt;&gt;"Yes","",IF(I2780="Approve proposed",F2780,IF(AND(I2780="Use my price",AND(ISNUMBER(J2780),J2780&gt;0)),J2780,""))))))</f>
        <v/>
      </c>
      <c r="M2780" t="str" s="7">
        <f>IF(AND(AG2780="Yes",OR(I2780="Approve proposed",I2780="Use my price")),"CHECK: protected price kept current",IF(OR(I2780="Unreviewed",I2780=""),"Pending review",IF(I2780="Hold","On hold",IF(I2780="Keep current",IF(ISNUMBER(E2780),"Kept current","CHECK: no confirmed current price"),IF(AH2780&lt;&gt;"Yes","CHECK: source needs review",IF(AND(I2780="Use my price",NOT(AND(ISNUMBER(J2780),J2780&gt;0))),"CHECK: enter a price above zero",IF(NOT(OR(I2780="Approve proposed",I2780="Use my price")),"CHECK: choose a listed decision",IF(OR(NOT(ISNUMBER(L2780)),L2780&lt;=0,NOT(ISNUMBER(Y2780)),Y2780&lt;=0,X2780&gt;=1),"CHECK: price or base unavailable",IF(L2780/(Y2780*(1-X2780))-1&lt;0,"CHECK: price below local base","Ready")))))))))</f>
        <v>Pending review</v>
      </c>
      <c r="N2780" s="18">
        <v>2.8</v>
      </c>
      <c r="O2780" s="19">
        <v>0.4</v>
      </c>
      <c r="P2780" s="14">
        <v>0.51</v>
      </c>
      <c r="Q2780" s="20" t="str">
        <f>IF(AND(ISNUMBER(L2780),ISNUMBER(Y2780),Y2780&gt;0,X2780&lt;1),ROUND(L2780/(Y2780*(1-X2780))-1,4),"")</f>
        <v/>
      </c>
      <c r="R2780" s="12">
        <v>22.4</v>
      </c>
      <c r="S2780" s="13">
        <f>IF(AND(ISNUMBER(E2780),E2780&gt;0,ISNUMBER(F2780)),R2780*(F2780/E2780-1)*(1-'Start Here'!$B$16),0)</f>
        <v>1.7072000000000034</v>
      </c>
      <c r="T2780" s="17">
        <f>IF(AND(M2780="Ready",OR(I2780="Approve proposed",AND(I2780="Use my price",AND(ISNUMBER(J2780),J2780&gt;0))),ISNUMBER(L2780),E2780&gt;0),R2780*(L2780/E2780-1)*(1-'Start Here'!$B$16),0)</f>
        <v>0</v>
      </c>
      <c r="U2780" t="str" s="6">
        <v>Currently hidden; do not activate automatically</v>
      </c>
      <c r="V2780" t="str" s="21">
        <v>No</v>
      </c>
      <c r="W2780" t="str" s="21">
        <v>No</v>
      </c>
      <c r="X2780" s="22">
        <v>0</v>
      </c>
      <c r="Y2780" s="18">
        <v>2</v>
      </c>
      <c r="AB2780" t="str" s="6">
        <v>2026-10-01 10:41:27 UTC</v>
      </c>
      <c r="AC2780" t="str" s="6">
        <v>Local Line cache</v>
      </c>
      <c r="AD2780" s="23">
        <v>964229</v>
      </c>
      <c r="AE2780" s="23">
        <v>725669</v>
      </c>
      <c r="AF2780" t="str" s="23">
        <v>964229:725669:guest</v>
      </c>
      <c r="AG2780" t="str" s="23">
        <v>No</v>
      </c>
      <c r="AH2780" t="str" s="23">
        <v>Yes</v>
      </c>
      <c r="AI2780" s="18">
        <v>16</v>
      </c>
    </row>
    <row r="2781" ht="32" customHeight="1">
      <c r="A2781" t="str" s="7">
        <v>Red Tail Growers</v>
      </c>
      <c r="B2781" t="str" s="7">
        <v>Green  Leaf Lettuce</v>
      </c>
      <c r="C2781" t="str" s="7">
        <v>each</v>
      </c>
      <c r="D2781" t="str" s="7">
        <v>SNAP</v>
      </c>
      <c r="E2781" s="12">
        <v>2.8</v>
      </c>
      <c r="F2781" s="13">
        <v>2.8</v>
      </c>
      <c r="G2781" s="13">
        <f>IF(AND(ISNUMBER(E2781),ISNUMBER(F2781)),F2781-E2781,"")</f>
        <v>0</v>
      </c>
      <c r="H2781" s="14">
        <f>IF(AND(ISNUMBER(E2781),E2781&gt;0,ISNUMBER(F2781)),F2781/E2781-1,"")</f>
        <v>0</v>
      </c>
      <c r="I2781" t="str" s="15">
        <v>Keep current</v>
      </c>
      <c r="J2781" s="16"/>
      <c r="K2781" t="str" s="15">
        <v/>
      </c>
      <c r="L2781" s="17">
        <f>IF(AC2781="Local catalog","",IF(AG2781="Yes",IF(ISNUMBER(E2781),E2781,""),IF(I2781="Keep current",IF(ISNUMBER(E2781),E2781,""),IF(AH2781&lt;&gt;"Yes","",IF(I2781="Approve proposed",F2781,IF(AND(I2781="Use my price",AND(ISNUMBER(J2781),J2781&gt;0)),J2781,""))))))</f>
        <v>2.8</v>
      </c>
      <c r="M2781" t="str" s="7">
        <f>IF(AND(AG2781="Yes",OR(I2781="Approve proposed",I2781="Use my price")),"CHECK: protected price kept current",IF(OR(I2781="Unreviewed",I2781=""),"Pending review",IF(I2781="Hold","On hold",IF(I2781="Keep current",IF(ISNUMBER(E2781),"Kept current","CHECK: no confirmed current price"),IF(AH2781&lt;&gt;"Yes","CHECK: source needs review",IF(AND(I2781="Use my price",NOT(AND(ISNUMBER(J2781),J2781&gt;0))),"CHECK: enter a price above zero",IF(NOT(OR(I2781="Approve proposed",I2781="Use my price")),"CHECK: choose a listed decision",IF(OR(NOT(ISNUMBER(L2781)),L2781&lt;=0,NOT(ISNUMBER(Y2781)),Y2781&lt;=0,X2781&gt;=1),"CHECK: price or base unavailable",IF(L2781/(Y2781*(1-X2781))-1&lt;0,"CHECK: price below local base","Ready")))))))))</f>
        <v>Kept current</v>
      </c>
      <c r="N2781" s="18">
        <v>2.8</v>
      </c>
      <c r="O2781" s="19">
        <v>0.4</v>
      </c>
      <c r="P2781" s="14">
        <v>0.4</v>
      </c>
      <c r="Q2781" s="20">
        <f>IF(AND(ISNUMBER(L2781),ISNUMBER(Y2781),Y2781&gt;0,X2781&lt;1),ROUND(L2781/(Y2781*(1-X2781))-1,4),"")</f>
        <v>0.4</v>
      </c>
      <c r="R2781" s="12">
        <v>0</v>
      </c>
      <c r="S2781" s="13">
        <f>IF(AND(ISNUMBER(E2781),E2781&gt;0,ISNUMBER(F2781)),R2781*(F2781/E2781-1)*(1-'Start Here'!$B$16),0)</f>
        <v>0</v>
      </c>
      <c r="T2781" s="17">
        <f>IF(AND(M2781="Ready",OR(I2781="Approve proposed",AND(I2781="Use my price",AND(ISNUMBER(J2781),J2781&gt;0))),ISNUMBER(L2781),E2781&gt;0),R2781*(L2781/E2781-1)*(1-'Start Here'!$B$16),0)</f>
        <v>0</v>
      </c>
      <c r="U2781" t="str" s="6">
        <v>SNAP: preserve existing selling price; Currently hidden; do not activate automatically</v>
      </c>
      <c r="V2781" t="str" s="21">
        <v>No</v>
      </c>
      <c r="W2781" t="str" s="21">
        <v>No</v>
      </c>
      <c r="X2781" s="22">
        <v>0</v>
      </c>
      <c r="Y2781" s="18">
        <v>2</v>
      </c>
      <c r="AB2781" t="str" s="6">
        <v>2026-10-01 10:41:27 UTC</v>
      </c>
      <c r="AC2781" t="str" s="6">
        <v>Local Line cache</v>
      </c>
      <c r="AD2781" s="23">
        <v>964229</v>
      </c>
      <c r="AE2781" s="23">
        <v>725669</v>
      </c>
      <c r="AF2781" t="str" s="23">
        <v>964229:725669:snap</v>
      </c>
      <c r="AG2781" t="str" s="23">
        <v>Yes</v>
      </c>
      <c r="AH2781" t="str" s="23">
        <v>Yes</v>
      </c>
      <c r="AI2781" s="18">
        <v>0</v>
      </c>
    </row>
    <row r="2782" ht="32" customHeight="1">
      <c r="A2782" t="str" s="7">
        <v>Red Tail Growers</v>
      </c>
      <c r="B2782" t="str" s="7">
        <v>Green Cabbage</v>
      </c>
      <c r="C2782" t="str" s="7">
        <v>each</v>
      </c>
      <c r="D2782" t="str" s="7">
        <v>Herd Share Members</v>
      </c>
      <c r="E2782" s="12">
        <v>5.6</v>
      </c>
      <c r="F2782" s="13">
        <v>6.05</v>
      </c>
      <c r="G2782" s="13">
        <f>IF(AND(ISNUMBER(E2782),ISNUMBER(F2782)),F2782-E2782,"")</f>
        <v>0.45</v>
      </c>
      <c r="H2782" s="14">
        <f>IF(AND(ISNUMBER(E2782),E2782&gt;0,ISNUMBER(F2782)),F2782/E2782-1,"")</f>
        <v>0.0803571428571428</v>
      </c>
      <c r="I2782" t="str" s="15">
        <v>Unreviewed</v>
      </c>
      <c r="J2782" s="16"/>
      <c r="K2782" t="str" s="15">
        <v/>
      </c>
      <c r="L2782" s="17" t="str">
        <f>IF(AC2782="Local catalog","",IF(AG2782="Yes",IF(ISNUMBER(E2782),E2782,""),IF(I2782="Keep current",IF(ISNUMBER(E2782),E2782,""),IF(AH2782&lt;&gt;"Yes","",IF(I2782="Approve proposed",F2782,IF(AND(I2782="Use my price",AND(ISNUMBER(J2782),J2782&gt;0)),J2782,""))))))</f>
        <v/>
      </c>
      <c r="M2782" t="str" s="7">
        <f>IF(AND(AG2782="Yes",OR(I2782="Approve proposed",I2782="Use my price")),"CHECK: protected price kept current",IF(OR(I2782="Unreviewed",I2782=""),"Pending review",IF(I2782="Hold","On hold",IF(I2782="Keep current",IF(ISNUMBER(E2782),"Kept current","CHECK: no confirmed current price"),IF(AH2782&lt;&gt;"Yes","CHECK: source needs review",IF(AND(I2782="Use my price",NOT(AND(ISNUMBER(J2782),J2782&gt;0))),"CHECK: enter a price above zero",IF(NOT(OR(I2782="Approve proposed",I2782="Use my price")),"CHECK: choose a listed decision",IF(OR(NOT(ISNUMBER(L2782)),L2782&lt;=0,NOT(ISNUMBER(Y2782)),Y2782&lt;=0,X2782&gt;=1),"CHECK: price or base unavailable",IF(L2782/(Y2782*(1-X2782))-1&lt;0,"CHECK: price below local base","Ready")))))))))</f>
        <v>Pending review</v>
      </c>
      <c r="N2782" s="18">
        <v>5.6</v>
      </c>
      <c r="O2782" s="19">
        <v>0.4</v>
      </c>
      <c r="P2782" s="14">
        <v>0.5125</v>
      </c>
      <c r="Q2782" s="20" t="str">
        <f>IF(AND(ISNUMBER(L2782),ISNUMBER(Y2782),Y2782&gt;0,X2782&lt;1),ROUND(L2782/(Y2782*(1-X2782))-1,4),"")</f>
        <v/>
      </c>
      <c r="R2782" s="12">
        <v>1428.8400000000001</v>
      </c>
      <c r="S2782" s="13">
        <f>IF(AND(ISNUMBER(E2782),E2782&gt;0,ISNUMBER(F2782)),R2782*(F2782/E2782-1)*(1-'Start Here'!$B$16),0)</f>
        <v>111.37297499999993</v>
      </c>
      <c r="T2782" s="17">
        <f>IF(AND(M2782="Ready",OR(I2782="Approve proposed",AND(I2782="Use my price",AND(ISNUMBER(J2782),J2782&gt;0))),ISNUMBER(L2782),E2782&gt;0),R2782*(L2782/E2782-1)*(1-'Start Here'!$B$16),0)</f>
        <v>0</v>
      </c>
      <c r="U2782" t="str" s="6">
        <v/>
      </c>
      <c r="V2782" t="str" s="21">
        <v>Yes</v>
      </c>
      <c r="W2782" t="str" s="21">
        <v>No</v>
      </c>
      <c r="X2782" s="22">
        <v>0</v>
      </c>
      <c r="Y2782" s="18">
        <v>4</v>
      </c>
      <c r="AB2782" t="str" s="6">
        <v>2026-10-01 10:41:27 UTC</v>
      </c>
      <c r="AC2782" t="str" s="6">
        <v>Local Line cache</v>
      </c>
      <c r="AD2782" s="23">
        <v>805882</v>
      </c>
      <c r="AE2782" s="23">
        <v>526940</v>
      </c>
      <c r="AF2782" t="str" s="23">
        <v>805882:526940:herdShare</v>
      </c>
      <c r="AG2782" t="str" s="23">
        <v>No</v>
      </c>
      <c r="AH2782" t="str" s="23">
        <v>Yes</v>
      </c>
      <c r="AI2782" s="18">
        <v>1063.6999999999998</v>
      </c>
    </row>
    <row r="2783" ht="32" customHeight="1">
      <c r="A2783" t="str" s="7">
        <v>Red Tail Growers</v>
      </c>
      <c r="B2783" t="str" s="7">
        <v>Green Cabbage</v>
      </c>
      <c r="C2783" t="str" s="7">
        <v>each</v>
      </c>
      <c r="D2783" t="str" s="7">
        <v>CSA Members</v>
      </c>
      <c r="G2783" s="13" t="str">
        <f>IF(AND(ISNUMBER(E2783),ISNUMBER(F2783)),F2783-E2783,"")</f>
        <v/>
      </c>
      <c r="H2783" s="14" t="str">
        <f>IF(AND(ISNUMBER(E2783),E2783&gt;0,ISNUMBER(F2783)),F2783/E2783-1,"")</f>
        <v/>
      </c>
      <c r="I2783" t="str" s="15">
        <v>Hold</v>
      </c>
      <c r="J2783" s="24"/>
      <c r="K2783" t="str" s="15">
        <v/>
      </c>
      <c r="L2783" s="17" t="str">
        <f>IF(AC2783="Local catalog","",IF(AG2783="Yes",IF(ISNUMBER(E2783),E2783,""),IF(I2783="Keep current",IF(ISNUMBER(E2783),E2783,""),IF(AH2783&lt;&gt;"Yes","",IF(I2783="Approve proposed",F2783,IF(AND(I2783="Use my price",AND(ISNUMBER(J2783),J2783&gt;0)),J2783,""))))))</f>
        <v/>
      </c>
      <c r="M2783" t="str" s="7">
        <f>IF(AND(AG2783="Yes",OR(I2783="Approve proposed",I2783="Use my price")),"CHECK: protected price kept current",IF(OR(I2783="Unreviewed",I2783=""),"Pending review",IF(I2783="Hold","On hold",IF(I2783="Keep current",IF(ISNUMBER(E2783),"Kept current","CHECK: no confirmed current price"),IF(AH2783&lt;&gt;"Yes","CHECK: source needs review",IF(AND(I2783="Use my price",NOT(AND(ISNUMBER(J2783),J2783&gt;0))),"CHECK: enter a price above zero",IF(NOT(OR(I2783="Approve proposed",I2783="Use my price")),"CHECK: choose a listed decision",IF(OR(NOT(ISNUMBER(L2783)),L2783&lt;=0,NOT(ISNUMBER(Y2783)),Y2783&lt;=0,X2783&gt;=1),"CHECK: price or base unavailable",IF(L2783/(Y2783*(1-X2783))-1&lt;0,"CHECK: price below local base","Ready")))))))))</f>
        <v>On hold</v>
      </c>
      <c r="N2783" s="18">
        <v>5.6</v>
      </c>
      <c r="O2783" s="19">
        <v>0.4</v>
      </c>
      <c r="Q2783" s="20" t="str">
        <f>IF(AND(ISNUMBER(L2783),ISNUMBER(Y2783),Y2783&gt;0,X2783&lt;1),ROUND(L2783/(Y2783*(1-X2783))-1,4),"")</f>
        <v/>
      </c>
      <c r="R2783" s="12">
        <v>0</v>
      </c>
      <c r="S2783" s="13">
        <f>IF(AND(ISNUMBER(E2783),E2783&gt;0,ISNUMBER(F2783)),R2783*(F2783/E2783-1)*(1-'Start Here'!$B$16),0)</f>
        <v>0</v>
      </c>
      <c r="T2783" s="17">
        <f>IF(AND(M2783="Ready",OR(I2783="Approve proposed",AND(I2783="Use my price",AND(ISNUMBER(J2783),J2783&gt;0))),ISNUMBER(L2783),E2783&gt;0),R2783*(L2783/E2783-1)*(1-'Start Here'!$B$16),0)</f>
        <v>0</v>
      </c>
      <c r="U2783" t="str" s="6">
        <v>No confirmed Local Line price/list; local calculation is reference only</v>
      </c>
      <c r="V2783" t="str" s="21">
        <v>Yes</v>
      </c>
      <c r="W2783" t="str" s="21">
        <v>No</v>
      </c>
      <c r="X2783" s="22">
        <v>0</v>
      </c>
      <c r="Y2783" s="18">
        <v>4</v>
      </c>
      <c r="AB2783" t="str" s="6">
        <v/>
      </c>
      <c r="AC2783" t="str" s="6">
        <v>Local calculation only</v>
      </c>
      <c r="AD2783" s="23">
        <v>805882</v>
      </c>
      <c r="AE2783" s="23">
        <v>526940</v>
      </c>
      <c r="AF2783" t="str" s="23">
        <v>805882:526940:member</v>
      </c>
      <c r="AG2783" t="str" s="23">
        <v>No</v>
      </c>
      <c r="AH2783" t="str" s="23">
        <v>No</v>
      </c>
      <c r="AI2783" s="18">
        <v>0</v>
      </c>
    </row>
    <row r="2784" ht="32" customHeight="1">
      <c r="A2784" t="str" s="7">
        <v>Red Tail Growers</v>
      </c>
      <c r="B2784" t="str" s="7">
        <v>Green Cabbage</v>
      </c>
      <c r="C2784" t="str" s="7">
        <v>each</v>
      </c>
      <c r="D2784" t="str" s="7">
        <v>Guest Basket</v>
      </c>
      <c r="E2784" s="12">
        <v>5.6</v>
      </c>
      <c r="F2784" s="13">
        <v>6.05</v>
      </c>
      <c r="G2784" s="13">
        <f>IF(AND(ISNUMBER(E2784),ISNUMBER(F2784)),F2784-E2784,"")</f>
        <v>0.45</v>
      </c>
      <c r="H2784" s="14">
        <f>IF(AND(ISNUMBER(E2784),E2784&gt;0,ISNUMBER(F2784)),F2784/E2784-1,"")</f>
        <v>0.0803571428571428</v>
      </c>
      <c r="I2784" t="str" s="15">
        <v>Unreviewed</v>
      </c>
      <c r="J2784" s="16"/>
      <c r="K2784" t="str" s="15">
        <v/>
      </c>
      <c r="L2784" s="17" t="str">
        <f>IF(AC2784="Local catalog","",IF(AG2784="Yes",IF(ISNUMBER(E2784),E2784,""),IF(I2784="Keep current",IF(ISNUMBER(E2784),E2784,""),IF(AH2784&lt;&gt;"Yes","",IF(I2784="Approve proposed",F2784,IF(AND(I2784="Use my price",AND(ISNUMBER(J2784),J2784&gt;0)),J2784,""))))))</f>
        <v/>
      </c>
      <c r="M2784" t="str" s="7">
        <f>IF(AND(AG2784="Yes",OR(I2784="Approve proposed",I2784="Use my price")),"CHECK: protected price kept current",IF(OR(I2784="Unreviewed",I2784=""),"Pending review",IF(I2784="Hold","On hold",IF(I2784="Keep current",IF(ISNUMBER(E2784),"Kept current","CHECK: no confirmed current price"),IF(AH2784&lt;&gt;"Yes","CHECK: source needs review",IF(AND(I2784="Use my price",NOT(AND(ISNUMBER(J2784),J2784&gt;0))),"CHECK: enter a price above zero",IF(NOT(OR(I2784="Approve proposed",I2784="Use my price")),"CHECK: choose a listed decision",IF(OR(NOT(ISNUMBER(L2784)),L2784&lt;=0,NOT(ISNUMBER(Y2784)),Y2784&lt;=0,X2784&gt;=1),"CHECK: price or base unavailable",IF(L2784/(Y2784*(1-X2784))-1&lt;0,"CHECK: price below local base","Ready")))))))))</f>
        <v>Pending review</v>
      </c>
      <c r="N2784" s="18">
        <v>5.6</v>
      </c>
      <c r="O2784" s="19">
        <v>0.4</v>
      </c>
      <c r="P2784" s="14">
        <v>0.5125</v>
      </c>
      <c r="Q2784" s="20" t="str">
        <f>IF(AND(ISNUMBER(L2784),ISNUMBER(Y2784),Y2784&gt;0,X2784&lt;1),ROUND(L2784/(Y2784*(1-X2784))-1,4),"")</f>
        <v/>
      </c>
      <c r="R2784" s="12">
        <v>84.63000000000001</v>
      </c>
      <c r="S2784" s="13">
        <f>IF(AND(ISNUMBER(E2784),E2784&gt;0,ISNUMBER(F2784)),R2784*(F2784/E2784-1)*(1-'Start Here'!$B$16),0)</f>
        <v>6.596606249999995</v>
      </c>
      <c r="T2784" s="17">
        <f>IF(AND(M2784="Ready",OR(I2784="Approve proposed",AND(I2784="Use my price",AND(ISNUMBER(J2784),J2784&gt;0))),ISNUMBER(L2784),E2784&gt;0),R2784*(L2784/E2784-1)*(1-'Start Here'!$B$16),0)</f>
        <v>0</v>
      </c>
      <c r="U2784" t="str" s="6">
        <v/>
      </c>
      <c r="V2784" t="str" s="21">
        <v>Yes</v>
      </c>
      <c r="W2784" t="str" s="21">
        <v>No</v>
      </c>
      <c r="X2784" s="22">
        <v>0</v>
      </c>
      <c r="Y2784" s="18">
        <v>4</v>
      </c>
      <c r="AB2784" t="str" s="6">
        <v>2026-10-01 10:41:27 UTC</v>
      </c>
      <c r="AC2784" t="str" s="6">
        <v>Local Line cache</v>
      </c>
      <c r="AD2784" s="23">
        <v>805882</v>
      </c>
      <c r="AE2784" s="23">
        <v>526940</v>
      </c>
      <c r="AF2784" t="str" s="23">
        <v>805882:526940:guest</v>
      </c>
      <c r="AG2784" t="str" s="23">
        <v>No</v>
      </c>
      <c r="AH2784" t="str" s="23">
        <v>Yes</v>
      </c>
      <c r="AI2784" s="18">
        <v>62.099999999999994</v>
      </c>
    </row>
    <row r="2785" ht="32" customHeight="1">
      <c r="A2785" t="str" s="7">
        <v>Red Tail Growers</v>
      </c>
      <c r="B2785" t="str" s="7">
        <v>Green Cabbage</v>
      </c>
      <c r="C2785" t="str" s="7">
        <v>each</v>
      </c>
      <c r="D2785" t="str" s="7">
        <v>SNAP</v>
      </c>
      <c r="E2785" s="12">
        <v>5.6</v>
      </c>
      <c r="F2785" s="13">
        <v>5.6</v>
      </c>
      <c r="G2785" s="13">
        <f>IF(AND(ISNUMBER(E2785),ISNUMBER(F2785)),F2785-E2785,"")</f>
        <v>0</v>
      </c>
      <c r="H2785" s="14">
        <f>IF(AND(ISNUMBER(E2785),E2785&gt;0,ISNUMBER(F2785)),F2785/E2785-1,"")</f>
        <v>0</v>
      </c>
      <c r="I2785" t="str" s="15">
        <v>Keep current</v>
      </c>
      <c r="J2785" s="16"/>
      <c r="K2785" t="str" s="15">
        <v/>
      </c>
      <c r="L2785" s="17">
        <f>IF(AC2785="Local catalog","",IF(AG2785="Yes",IF(ISNUMBER(E2785),E2785,""),IF(I2785="Keep current",IF(ISNUMBER(E2785),E2785,""),IF(AH2785&lt;&gt;"Yes","",IF(I2785="Approve proposed",F2785,IF(AND(I2785="Use my price",AND(ISNUMBER(J2785),J2785&gt;0)),J2785,""))))))</f>
        <v>5.6</v>
      </c>
      <c r="M2785" t="str" s="7">
        <f>IF(AND(AG2785="Yes",OR(I2785="Approve proposed",I2785="Use my price")),"CHECK: protected price kept current",IF(OR(I2785="Unreviewed",I2785=""),"Pending review",IF(I2785="Hold","On hold",IF(I2785="Keep current",IF(ISNUMBER(E2785),"Kept current","CHECK: no confirmed current price"),IF(AH2785&lt;&gt;"Yes","CHECK: source needs review",IF(AND(I2785="Use my price",NOT(AND(ISNUMBER(J2785),J2785&gt;0))),"CHECK: enter a price above zero",IF(NOT(OR(I2785="Approve proposed",I2785="Use my price")),"CHECK: choose a listed decision",IF(OR(NOT(ISNUMBER(L2785)),L2785&lt;=0,NOT(ISNUMBER(Y2785)),Y2785&lt;=0,X2785&gt;=1),"CHECK: price or base unavailable",IF(L2785/(Y2785*(1-X2785))-1&lt;0,"CHECK: price below local base","Ready")))))))))</f>
        <v>Kept current</v>
      </c>
      <c r="N2785" s="18">
        <v>5.6</v>
      </c>
      <c r="O2785" s="19">
        <v>0.4</v>
      </c>
      <c r="P2785" s="14">
        <v>0.4</v>
      </c>
      <c r="Q2785" s="20">
        <f>IF(AND(ISNUMBER(L2785),ISNUMBER(Y2785),Y2785&gt;0,X2785&lt;1),ROUND(L2785/(Y2785*(1-X2785))-1,4),"")</f>
        <v>0.4</v>
      </c>
      <c r="R2785" s="12">
        <v>0</v>
      </c>
      <c r="S2785" s="13">
        <f>IF(AND(ISNUMBER(E2785),E2785&gt;0,ISNUMBER(F2785)),R2785*(F2785/E2785-1)*(1-'Start Here'!$B$16),0)</f>
        <v>0</v>
      </c>
      <c r="T2785" s="17">
        <f>IF(AND(M2785="Ready",OR(I2785="Approve proposed",AND(I2785="Use my price",AND(ISNUMBER(J2785),J2785&gt;0))),ISNUMBER(L2785),E2785&gt;0),R2785*(L2785/E2785-1)*(1-'Start Here'!$B$16),0)</f>
        <v>0</v>
      </c>
      <c r="U2785" t="str" s="6">
        <v>SNAP: preserve existing selling price</v>
      </c>
      <c r="V2785" t="str" s="21">
        <v>Yes</v>
      </c>
      <c r="W2785" t="str" s="21">
        <v>No</v>
      </c>
      <c r="X2785" s="22">
        <v>0</v>
      </c>
      <c r="Y2785" s="18">
        <v>4</v>
      </c>
      <c r="AB2785" t="str" s="6">
        <v>2026-10-01 10:41:27 UTC</v>
      </c>
      <c r="AC2785" t="str" s="6">
        <v>Local Line cache</v>
      </c>
      <c r="AD2785" s="23">
        <v>805882</v>
      </c>
      <c r="AE2785" s="23">
        <v>526940</v>
      </c>
      <c r="AF2785" t="str" s="23">
        <v>805882:526940:snap</v>
      </c>
      <c r="AG2785" t="str" s="23">
        <v>Yes</v>
      </c>
      <c r="AH2785" t="str" s="23">
        <v>Yes</v>
      </c>
      <c r="AI2785" s="18">
        <v>0</v>
      </c>
    </row>
    <row r="2786" ht="32" customHeight="1">
      <c r="A2786" t="str" s="7">
        <v>Red Tail Growers</v>
      </c>
      <c r="B2786" t="str" s="7">
        <v>Green Garlic</v>
      </c>
      <c r="C2786" t="str" s="7">
        <v>bu</v>
      </c>
      <c r="D2786" t="str" s="7">
        <v>Herd Share Members</v>
      </c>
      <c r="E2786" s="12">
        <v>2.8</v>
      </c>
      <c r="F2786" s="13">
        <v>3.02</v>
      </c>
      <c r="G2786" s="13">
        <f>IF(AND(ISNUMBER(E2786),ISNUMBER(F2786)),F2786-E2786,"")</f>
        <v>0.22</v>
      </c>
      <c r="H2786" s="14">
        <f>IF(AND(ISNUMBER(E2786),E2786&gt;0,ISNUMBER(F2786)),F2786/E2786-1,"")</f>
        <v>0.07857142857142874</v>
      </c>
      <c r="I2786" t="str" s="15">
        <v>Unreviewed</v>
      </c>
      <c r="J2786" s="16"/>
      <c r="K2786" t="str" s="15">
        <v/>
      </c>
      <c r="L2786" s="17" t="str">
        <f>IF(AC2786="Local catalog","",IF(AG2786="Yes",IF(ISNUMBER(E2786),E2786,""),IF(I2786="Keep current",IF(ISNUMBER(E2786),E2786,""),IF(AH2786&lt;&gt;"Yes","",IF(I2786="Approve proposed",F2786,IF(AND(I2786="Use my price",AND(ISNUMBER(J2786),J2786&gt;0)),J2786,""))))))</f>
        <v/>
      </c>
      <c r="M2786" t="str" s="7">
        <f>IF(AND(AG2786="Yes",OR(I2786="Approve proposed",I2786="Use my price")),"CHECK: protected price kept current",IF(OR(I2786="Unreviewed",I2786=""),"Pending review",IF(I2786="Hold","On hold",IF(I2786="Keep current",IF(ISNUMBER(E2786),"Kept current","CHECK: no confirmed current price"),IF(AH2786&lt;&gt;"Yes","CHECK: source needs review",IF(AND(I2786="Use my price",NOT(AND(ISNUMBER(J2786),J2786&gt;0))),"CHECK: enter a price above zero",IF(NOT(OR(I2786="Approve proposed",I2786="Use my price")),"CHECK: choose a listed decision",IF(OR(NOT(ISNUMBER(L2786)),L2786&lt;=0,NOT(ISNUMBER(Y2786)),Y2786&lt;=0,X2786&gt;=1),"CHECK: price or base unavailable",IF(L2786/(Y2786*(1-X2786))-1&lt;0,"CHECK: price below local base","Ready")))))))))</f>
        <v>Pending review</v>
      </c>
      <c r="N2786" s="18">
        <v>2.8</v>
      </c>
      <c r="O2786" s="19">
        <v>0.4</v>
      </c>
      <c r="P2786" s="14">
        <v>0.51</v>
      </c>
      <c r="Q2786" s="20" t="str">
        <f>IF(AND(ISNUMBER(L2786),ISNUMBER(Y2786),Y2786&gt;0,X2786&lt;1),ROUND(L2786/(Y2786*(1-X2786))-1,4),"")</f>
        <v/>
      </c>
      <c r="R2786" s="12">
        <v>92.4</v>
      </c>
      <c r="S2786" s="13">
        <f>IF(AND(ISNUMBER(E2786),E2786&gt;0,ISNUMBER(F2786)),R2786*(F2786/E2786-1)*(1-'Start Here'!$B$16),0)</f>
        <v>7.042200000000015</v>
      </c>
      <c r="T2786" s="17">
        <f>IF(AND(M2786="Ready",OR(I2786="Approve proposed",AND(I2786="Use my price",AND(ISNUMBER(J2786),J2786&gt;0))),ISNUMBER(L2786),E2786&gt;0),R2786*(L2786/E2786-1)*(1-'Start Here'!$B$16),0)</f>
        <v>0</v>
      </c>
      <c r="U2786" t="str" s="6">
        <v>Currently hidden; do not activate automatically</v>
      </c>
      <c r="V2786" t="str" s="21">
        <v>No</v>
      </c>
      <c r="W2786" t="str" s="21">
        <v>No</v>
      </c>
      <c r="X2786" s="22">
        <v>0</v>
      </c>
      <c r="Y2786" s="18">
        <v>2</v>
      </c>
      <c r="AB2786" t="str" s="6">
        <v>2026-10-01 10:41:27 UTC</v>
      </c>
      <c r="AC2786" t="str" s="6">
        <v>Local Line cache</v>
      </c>
      <c r="AD2786" s="23">
        <v>879552</v>
      </c>
      <c r="AE2786" s="23">
        <v>615273</v>
      </c>
      <c r="AF2786" t="str" s="23">
        <v>879552:615273:herdShare</v>
      </c>
      <c r="AG2786" t="str" s="23">
        <v>No</v>
      </c>
      <c r="AH2786" t="str" s="23">
        <v>Yes</v>
      </c>
      <c r="AI2786" s="18">
        <v>66</v>
      </c>
    </row>
    <row r="2787" ht="32" customHeight="1">
      <c r="A2787" t="str" s="7">
        <v>Red Tail Growers</v>
      </c>
      <c r="B2787" t="str" s="7">
        <v>Green Garlic</v>
      </c>
      <c r="C2787" t="str" s="7">
        <v>bu</v>
      </c>
      <c r="D2787" t="str" s="7">
        <v>CSA Members</v>
      </c>
      <c r="E2787" s="12">
        <v>2.8</v>
      </c>
      <c r="F2787" s="13">
        <v>3.02</v>
      </c>
      <c r="G2787" s="13">
        <f>IF(AND(ISNUMBER(E2787),ISNUMBER(F2787)),F2787-E2787,"")</f>
        <v>0.22</v>
      </c>
      <c r="H2787" s="14">
        <f>IF(AND(ISNUMBER(E2787),E2787&gt;0,ISNUMBER(F2787)),F2787/E2787-1,"")</f>
        <v>0.07857142857142874</v>
      </c>
      <c r="I2787" t="str" s="15">
        <v>Unreviewed</v>
      </c>
      <c r="J2787" s="16"/>
      <c r="K2787" t="str" s="15">
        <v/>
      </c>
      <c r="L2787" s="17" t="str">
        <f>IF(AC2787="Local catalog","",IF(AG2787="Yes",IF(ISNUMBER(E2787),E2787,""),IF(I2787="Keep current",IF(ISNUMBER(E2787),E2787,""),IF(AH2787&lt;&gt;"Yes","",IF(I2787="Approve proposed",F2787,IF(AND(I2787="Use my price",AND(ISNUMBER(J2787),J2787&gt;0)),J2787,""))))))</f>
        <v/>
      </c>
      <c r="M2787" t="str" s="7">
        <f>IF(AND(AG2787="Yes",OR(I2787="Approve proposed",I2787="Use my price")),"CHECK: protected price kept current",IF(OR(I2787="Unreviewed",I2787=""),"Pending review",IF(I2787="Hold","On hold",IF(I2787="Keep current",IF(ISNUMBER(E2787),"Kept current","CHECK: no confirmed current price"),IF(AH2787&lt;&gt;"Yes","CHECK: source needs review",IF(AND(I2787="Use my price",NOT(AND(ISNUMBER(J2787),J2787&gt;0))),"CHECK: enter a price above zero",IF(NOT(OR(I2787="Approve proposed",I2787="Use my price")),"CHECK: choose a listed decision",IF(OR(NOT(ISNUMBER(L2787)),L2787&lt;=0,NOT(ISNUMBER(Y2787)),Y2787&lt;=0,X2787&gt;=1),"CHECK: price or base unavailable",IF(L2787/(Y2787*(1-X2787))-1&lt;0,"CHECK: price below local base","Ready")))))))))</f>
        <v>Pending review</v>
      </c>
      <c r="N2787" s="18">
        <v>2.8</v>
      </c>
      <c r="O2787" s="19">
        <v>0.4</v>
      </c>
      <c r="P2787" s="14">
        <v>0.51</v>
      </c>
      <c r="Q2787" s="20" t="str">
        <f>IF(AND(ISNUMBER(L2787),ISNUMBER(Y2787),Y2787&gt;0,X2787&lt;1),ROUND(L2787/(Y2787*(1-X2787))-1,4),"")</f>
        <v/>
      </c>
      <c r="R2787" s="12">
        <v>0</v>
      </c>
      <c r="S2787" s="13">
        <f>IF(AND(ISNUMBER(E2787),E2787&gt;0,ISNUMBER(F2787)),R2787*(F2787/E2787-1)*(1-'Start Here'!$B$16),0)</f>
        <v>0</v>
      </c>
      <c r="T2787" s="17">
        <f>IF(AND(M2787="Ready",OR(I2787="Approve proposed",AND(I2787="Use my price",AND(ISNUMBER(J2787),J2787&gt;0))),ISNUMBER(L2787),E2787&gt;0),R2787*(L2787/E2787-1)*(1-'Start Here'!$B$16),0)</f>
        <v>0</v>
      </c>
      <c r="U2787" t="str" s="6">
        <v>Currently hidden; do not activate automatically</v>
      </c>
      <c r="V2787" t="str" s="21">
        <v>No</v>
      </c>
      <c r="W2787" t="str" s="21">
        <v>No</v>
      </c>
      <c r="X2787" s="22">
        <v>0</v>
      </c>
      <c r="Y2787" s="18">
        <v>2</v>
      </c>
      <c r="AB2787" t="str" s="6">
        <v>2026-10-01 10:41:27 UTC</v>
      </c>
      <c r="AC2787" t="str" s="6">
        <v>Local Line cache</v>
      </c>
      <c r="AD2787" s="23">
        <v>879552</v>
      </c>
      <c r="AE2787" s="23">
        <v>615273</v>
      </c>
      <c r="AF2787" t="str" s="23">
        <v>879552:615273:member</v>
      </c>
      <c r="AG2787" t="str" s="23">
        <v>No</v>
      </c>
      <c r="AH2787" t="str" s="23">
        <v>Yes</v>
      </c>
      <c r="AI2787" s="18">
        <v>0</v>
      </c>
    </row>
    <row r="2788" ht="32" customHeight="1">
      <c r="A2788" t="str" s="7">
        <v>Red Tail Growers</v>
      </c>
      <c r="B2788" t="str" s="7">
        <v>Green Garlic</v>
      </c>
      <c r="C2788" t="str" s="7">
        <v>bu</v>
      </c>
      <c r="D2788" t="str" s="7">
        <v>Guest Basket</v>
      </c>
      <c r="E2788" s="12">
        <v>2.8</v>
      </c>
      <c r="F2788" s="13">
        <v>3.02</v>
      </c>
      <c r="G2788" s="13">
        <f>IF(AND(ISNUMBER(E2788),ISNUMBER(F2788)),F2788-E2788,"")</f>
        <v>0.22</v>
      </c>
      <c r="H2788" s="14">
        <f>IF(AND(ISNUMBER(E2788),E2788&gt;0,ISNUMBER(F2788)),F2788/E2788-1,"")</f>
        <v>0.07857142857142874</v>
      </c>
      <c r="I2788" t="str" s="15">
        <v>Unreviewed</v>
      </c>
      <c r="J2788" s="16"/>
      <c r="K2788" t="str" s="15">
        <v/>
      </c>
      <c r="L2788" s="17" t="str">
        <f>IF(AC2788="Local catalog","",IF(AG2788="Yes",IF(ISNUMBER(E2788),E2788,""),IF(I2788="Keep current",IF(ISNUMBER(E2788),E2788,""),IF(AH2788&lt;&gt;"Yes","",IF(I2788="Approve proposed",F2788,IF(AND(I2788="Use my price",AND(ISNUMBER(J2788),J2788&gt;0)),J2788,""))))))</f>
        <v/>
      </c>
      <c r="M2788" t="str" s="7">
        <f>IF(AND(AG2788="Yes",OR(I2788="Approve proposed",I2788="Use my price")),"CHECK: protected price kept current",IF(OR(I2788="Unreviewed",I2788=""),"Pending review",IF(I2788="Hold","On hold",IF(I2788="Keep current",IF(ISNUMBER(E2788),"Kept current","CHECK: no confirmed current price"),IF(AH2788&lt;&gt;"Yes","CHECK: source needs review",IF(AND(I2788="Use my price",NOT(AND(ISNUMBER(J2788),J2788&gt;0))),"CHECK: enter a price above zero",IF(NOT(OR(I2788="Approve proposed",I2788="Use my price")),"CHECK: choose a listed decision",IF(OR(NOT(ISNUMBER(L2788)),L2788&lt;=0,NOT(ISNUMBER(Y2788)),Y2788&lt;=0,X2788&gt;=1),"CHECK: price or base unavailable",IF(L2788/(Y2788*(1-X2788))-1&lt;0,"CHECK: price below local base","Ready")))))))))</f>
        <v>Pending review</v>
      </c>
      <c r="N2788" s="18">
        <v>2.8</v>
      </c>
      <c r="O2788" s="19">
        <v>0.4</v>
      </c>
      <c r="P2788" s="14">
        <v>0.51</v>
      </c>
      <c r="Q2788" s="20" t="str">
        <f>IF(AND(ISNUMBER(L2788),ISNUMBER(Y2788),Y2788&gt;0,X2788&lt;1),ROUND(L2788/(Y2788*(1-X2788))-1,4),"")</f>
        <v/>
      </c>
      <c r="R2788" s="12">
        <v>2.8</v>
      </c>
      <c r="S2788" s="13">
        <f>IF(AND(ISNUMBER(E2788),E2788&gt;0,ISNUMBER(F2788)),R2788*(F2788/E2788-1)*(1-'Start Here'!$B$16),0)</f>
        <v>0.21340000000000042</v>
      </c>
      <c r="T2788" s="17">
        <f>IF(AND(M2788="Ready",OR(I2788="Approve proposed",AND(I2788="Use my price",AND(ISNUMBER(J2788),J2788&gt;0))),ISNUMBER(L2788),E2788&gt;0),R2788*(L2788/E2788-1)*(1-'Start Here'!$B$16),0)</f>
        <v>0</v>
      </c>
      <c r="U2788" t="str" s="6">
        <v>Currently hidden; do not activate automatically</v>
      </c>
      <c r="V2788" t="str" s="21">
        <v>No</v>
      </c>
      <c r="W2788" t="str" s="21">
        <v>No</v>
      </c>
      <c r="X2788" s="22">
        <v>0</v>
      </c>
      <c r="Y2788" s="18">
        <v>2</v>
      </c>
      <c r="AB2788" t="str" s="6">
        <v>2026-10-01 10:41:27 UTC</v>
      </c>
      <c r="AC2788" t="str" s="6">
        <v>Local Line cache</v>
      </c>
      <c r="AD2788" s="23">
        <v>879552</v>
      </c>
      <c r="AE2788" s="23">
        <v>615273</v>
      </c>
      <c r="AF2788" t="str" s="23">
        <v>879552:615273:guest</v>
      </c>
      <c r="AG2788" t="str" s="23">
        <v>No</v>
      </c>
      <c r="AH2788" t="str" s="23">
        <v>Yes</v>
      </c>
      <c r="AI2788" s="18">
        <v>2</v>
      </c>
    </row>
    <row r="2789" ht="32" customHeight="1">
      <c r="A2789" t="str" s="7">
        <v>Red Tail Growers</v>
      </c>
      <c r="B2789" t="str" s="7">
        <v>Green Garlic</v>
      </c>
      <c r="C2789" t="str" s="7">
        <v>bu</v>
      </c>
      <c r="D2789" t="str" s="7">
        <v>SNAP</v>
      </c>
      <c r="E2789" s="12">
        <v>2.8</v>
      </c>
      <c r="F2789" s="13">
        <v>2.8</v>
      </c>
      <c r="G2789" s="13">
        <f>IF(AND(ISNUMBER(E2789),ISNUMBER(F2789)),F2789-E2789,"")</f>
        <v>0</v>
      </c>
      <c r="H2789" s="14">
        <f>IF(AND(ISNUMBER(E2789),E2789&gt;0,ISNUMBER(F2789)),F2789/E2789-1,"")</f>
        <v>0</v>
      </c>
      <c r="I2789" t="str" s="15">
        <v>Keep current</v>
      </c>
      <c r="J2789" s="16"/>
      <c r="K2789" t="str" s="15">
        <v/>
      </c>
      <c r="L2789" s="17">
        <f>IF(AC2789="Local catalog","",IF(AG2789="Yes",IF(ISNUMBER(E2789),E2789,""),IF(I2789="Keep current",IF(ISNUMBER(E2789),E2789,""),IF(AH2789&lt;&gt;"Yes","",IF(I2789="Approve proposed",F2789,IF(AND(I2789="Use my price",AND(ISNUMBER(J2789),J2789&gt;0)),J2789,""))))))</f>
        <v>2.8</v>
      </c>
      <c r="M2789" t="str" s="7">
        <f>IF(AND(AG2789="Yes",OR(I2789="Approve proposed",I2789="Use my price")),"CHECK: protected price kept current",IF(OR(I2789="Unreviewed",I2789=""),"Pending review",IF(I2789="Hold","On hold",IF(I2789="Keep current",IF(ISNUMBER(E2789),"Kept current","CHECK: no confirmed current price"),IF(AH2789&lt;&gt;"Yes","CHECK: source needs review",IF(AND(I2789="Use my price",NOT(AND(ISNUMBER(J2789),J2789&gt;0))),"CHECK: enter a price above zero",IF(NOT(OR(I2789="Approve proposed",I2789="Use my price")),"CHECK: choose a listed decision",IF(OR(NOT(ISNUMBER(L2789)),L2789&lt;=0,NOT(ISNUMBER(Y2789)),Y2789&lt;=0,X2789&gt;=1),"CHECK: price or base unavailable",IF(L2789/(Y2789*(1-X2789))-1&lt;0,"CHECK: price below local base","Ready")))))))))</f>
        <v>Kept current</v>
      </c>
      <c r="N2789" s="18">
        <v>2.8</v>
      </c>
      <c r="O2789" s="19">
        <v>0.4</v>
      </c>
      <c r="P2789" s="14">
        <v>0.4</v>
      </c>
      <c r="Q2789" s="20">
        <f>IF(AND(ISNUMBER(L2789),ISNUMBER(Y2789),Y2789&gt;0,X2789&lt;1),ROUND(L2789/(Y2789*(1-X2789))-1,4),"")</f>
        <v>0.4</v>
      </c>
      <c r="R2789" s="12">
        <v>0</v>
      </c>
      <c r="S2789" s="13">
        <f>IF(AND(ISNUMBER(E2789),E2789&gt;0,ISNUMBER(F2789)),R2789*(F2789/E2789-1)*(1-'Start Here'!$B$16),0)</f>
        <v>0</v>
      </c>
      <c r="T2789" s="17">
        <f>IF(AND(M2789="Ready",OR(I2789="Approve proposed",AND(I2789="Use my price",AND(ISNUMBER(J2789),J2789&gt;0))),ISNUMBER(L2789),E2789&gt;0),R2789*(L2789/E2789-1)*(1-'Start Here'!$B$16),0)</f>
        <v>0</v>
      </c>
      <c r="U2789" t="str" s="6">
        <v>SNAP: preserve existing selling price; Currently hidden; do not activate automatically</v>
      </c>
      <c r="V2789" t="str" s="21">
        <v>No</v>
      </c>
      <c r="W2789" t="str" s="21">
        <v>No</v>
      </c>
      <c r="X2789" s="22">
        <v>0</v>
      </c>
      <c r="Y2789" s="18">
        <v>2</v>
      </c>
      <c r="AB2789" t="str" s="6">
        <v>2026-10-01 10:41:27 UTC</v>
      </c>
      <c r="AC2789" t="str" s="6">
        <v>Local Line cache</v>
      </c>
      <c r="AD2789" s="23">
        <v>879552</v>
      </c>
      <c r="AE2789" s="23">
        <v>615273</v>
      </c>
      <c r="AF2789" t="str" s="23">
        <v>879552:615273:snap</v>
      </c>
      <c r="AG2789" t="str" s="23">
        <v>Yes</v>
      </c>
      <c r="AH2789" t="str" s="23">
        <v>Yes</v>
      </c>
      <c r="AI2789" s="18">
        <v>0</v>
      </c>
    </row>
    <row r="2790" ht="32" customHeight="1">
      <c r="A2790" t="str" s="7">
        <v>Red Tail Growers</v>
      </c>
      <c r="B2790" t="str" s="7">
        <v>Green Romaine Little Gem</v>
      </c>
      <c r="C2790" t="str" s="7">
        <v>each</v>
      </c>
      <c r="D2790" t="str" s="7">
        <v>Herd Share Members</v>
      </c>
      <c r="E2790" s="12">
        <v>1.89</v>
      </c>
      <c r="F2790" s="13">
        <v>2.04</v>
      </c>
      <c r="G2790" s="13">
        <f>IF(AND(ISNUMBER(E2790),ISNUMBER(F2790)),F2790-E2790,"")</f>
        <v>0.15</v>
      </c>
      <c r="H2790" s="14">
        <f>IF(AND(ISNUMBER(E2790),E2790&gt;0,ISNUMBER(F2790)),F2790/E2790-1,"")</f>
        <v>0.07936507936507953</v>
      </c>
      <c r="I2790" t="str" s="15">
        <v>Unreviewed</v>
      </c>
      <c r="J2790" s="16"/>
      <c r="K2790" t="str" s="15">
        <v/>
      </c>
      <c r="L2790" s="17" t="str">
        <f>IF(AC2790="Local catalog","",IF(AG2790="Yes",IF(ISNUMBER(E2790),E2790,""),IF(I2790="Keep current",IF(ISNUMBER(E2790),E2790,""),IF(AH2790&lt;&gt;"Yes","",IF(I2790="Approve proposed",F2790,IF(AND(I2790="Use my price",AND(ISNUMBER(J2790),J2790&gt;0)),J2790,""))))))</f>
        <v/>
      </c>
      <c r="M2790" t="str" s="7">
        <f>IF(AND(AG2790="Yes",OR(I2790="Approve proposed",I2790="Use my price")),"CHECK: protected price kept current",IF(OR(I2790="Unreviewed",I2790=""),"Pending review",IF(I2790="Hold","On hold",IF(I2790="Keep current",IF(ISNUMBER(E2790),"Kept current","CHECK: no confirmed current price"),IF(AH2790&lt;&gt;"Yes","CHECK: source needs review",IF(AND(I2790="Use my price",NOT(AND(ISNUMBER(J2790),J2790&gt;0))),"CHECK: enter a price above zero",IF(NOT(OR(I2790="Approve proposed",I2790="Use my price")),"CHECK: choose a listed decision",IF(OR(NOT(ISNUMBER(L2790)),L2790&lt;=0,NOT(ISNUMBER(Y2790)),Y2790&lt;=0,X2790&gt;=1),"CHECK: price or base unavailable",IF(L2790/(Y2790*(1-X2790))-1&lt;0,"CHECK: price below local base","Ready")))))))))</f>
        <v>Pending review</v>
      </c>
      <c r="N2790" s="18">
        <v>1.89</v>
      </c>
      <c r="O2790" s="19">
        <v>0.4</v>
      </c>
      <c r="P2790" s="14">
        <v>0.5111</v>
      </c>
      <c r="Q2790" s="20" t="str">
        <f>IF(AND(ISNUMBER(L2790),ISNUMBER(Y2790),Y2790&gt;0,X2790&lt;1),ROUND(L2790/(Y2790*(1-X2790))-1,4),"")</f>
        <v/>
      </c>
      <c r="R2790" s="12">
        <v>723.1700000000001</v>
      </c>
      <c r="S2790" s="13">
        <f>IF(AND(ISNUMBER(E2790),E2790&gt;0,ISNUMBER(F2790)),R2790*(F2790/E2790-1)*(1-'Start Here'!$B$16),0)</f>
        <v>55.67261111111123</v>
      </c>
      <c r="T2790" s="17">
        <f>IF(AND(M2790="Ready",OR(I2790="Approve proposed",AND(I2790="Use my price",AND(ISNUMBER(J2790),J2790&gt;0))),ISNUMBER(L2790),E2790&gt;0),R2790*(L2790/E2790-1)*(1-'Start Here'!$B$16),0)</f>
        <v>0</v>
      </c>
      <c r="U2790" t="str" s="6">
        <v>Currently hidden; do not activate automatically</v>
      </c>
      <c r="V2790" t="str" s="21">
        <v>No</v>
      </c>
      <c r="W2790" t="str" s="21">
        <v>No</v>
      </c>
      <c r="X2790" s="22">
        <v>0</v>
      </c>
      <c r="Y2790" s="18">
        <v>1.35</v>
      </c>
      <c r="AB2790" t="str" s="6">
        <v>2026-10-01 10:41:27 UTC</v>
      </c>
      <c r="AC2790" t="str" s="6">
        <v>Local Line cache</v>
      </c>
      <c r="AD2790" s="23">
        <v>805919</v>
      </c>
      <c r="AE2790" s="23">
        <v>526978</v>
      </c>
      <c r="AF2790" t="str" s="23">
        <v>805919:526978:herdShare</v>
      </c>
      <c r="AG2790" t="str" s="23">
        <v>No</v>
      </c>
      <c r="AH2790" t="str" s="23">
        <v>Yes</v>
      </c>
      <c r="AI2790" s="18">
        <v>447.90000000000003</v>
      </c>
    </row>
    <row r="2791" ht="32" customHeight="1">
      <c r="A2791" t="str" s="7">
        <v>Red Tail Growers</v>
      </c>
      <c r="B2791" t="str" s="7">
        <v>Green Romaine Little Gem</v>
      </c>
      <c r="C2791" t="str" s="7">
        <v>each</v>
      </c>
      <c r="D2791" t="str" s="7">
        <v>CSA Members</v>
      </c>
      <c r="E2791" s="12">
        <v>1.89</v>
      </c>
      <c r="F2791" s="13">
        <v>2.04</v>
      </c>
      <c r="G2791" s="13">
        <f>IF(AND(ISNUMBER(E2791),ISNUMBER(F2791)),F2791-E2791,"")</f>
        <v>0.15</v>
      </c>
      <c r="H2791" s="14">
        <f>IF(AND(ISNUMBER(E2791),E2791&gt;0,ISNUMBER(F2791)),F2791/E2791-1,"")</f>
        <v>0.07936507936507953</v>
      </c>
      <c r="I2791" t="str" s="15">
        <v>Unreviewed</v>
      </c>
      <c r="J2791" s="16"/>
      <c r="K2791" t="str" s="15">
        <v/>
      </c>
      <c r="L2791" s="17" t="str">
        <f>IF(AC2791="Local catalog","",IF(AG2791="Yes",IF(ISNUMBER(E2791),E2791,""),IF(I2791="Keep current",IF(ISNUMBER(E2791),E2791,""),IF(AH2791&lt;&gt;"Yes","",IF(I2791="Approve proposed",F2791,IF(AND(I2791="Use my price",AND(ISNUMBER(J2791),J2791&gt;0)),J2791,""))))))</f>
        <v/>
      </c>
      <c r="M2791" t="str" s="7">
        <f>IF(AND(AG2791="Yes",OR(I2791="Approve proposed",I2791="Use my price")),"CHECK: protected price kept current",IF(OR(I2791="Unreviewed",I2791=""),"Pending review",IF(I2791="Hold","On hold",IF(I2791="Keep current",IF(ISNUMBER(E2791),"Kept current","CHECK: no confirmed current price"),IF(AH2791&lt;&gt;"Yes","CHECK: source needs review",IF(AND(I2791="Use my price",NOT(AND(ISNUMBER(J2791),J2791&gt;0))),"CHECK: enter a price above zero",IF(NOT(OR(I2791="Approve proposed",I2791="Use my price")),"CHECK: choose a listed decision",IF(OR(NOT(ISNUMBER(L2791)),L2791&lt;=0,NOT(ISNUMBER(Y2791)),Y2791&lt;=0,X2791&gt;=1),"CHECK: price or base unavailable",IF(L2791/(Y2791*(1-X2791))-1&lt;0,"CHECK: price below local base","Ready")))))))))</f>
        <v>Pending review</v>
      </c>
      <c r="N2791" s="18">
        <v>1.89</v>
      </c>
      <c r="O2791" s="19">
        <v>0.4</v>
      </c>
      <c r="P2791" s="14">
        <v>0.5111</v>
      </c>
      <c r="Q2791" s="20" t="str">
        <f>IF(AND(ISNUMBER(L2791),ISNUMBER(Y2791),Y2791&gt;0,X2791&lt;1),ROUND(L2791/(Y2791*(1-X2791))-1,4),"")</f>
        <v/>
      </c>
      <c r="R2791" s="12">
        <v>0</v>
      </c>
      <c r="S2791" s="13">
        <f>IF(AND(ISNUMBER(E2791),E2791&gt;0,ISNUMBER(F2791)),R2791*(F2791/E2791-1)*(1-'Start Here'!$B$16),0)</f>
        <v>0</v>
      </c>
      <c r="T2791" s="17">
        <f>IF(AND(M2791="Ready",OR(I2791="Approve proposed",AND(I2791="Use my price",AND(ISNUMBER(J2791),J2791&gt;0))),ISNUMBER(L2791),E2791&gt;0),R2791*(L2791/E2791-1)*(1-'Start Here'!$B$16),0)</f>
        <v>0</v>
      </c>
      <c r="U2791" t="str" s="6">
        <v>Currently hidden; do not activate automatically</v>
      </c>
      <c r="V2791" t="str" s="21">
        <v>No</v>
      </c>
      <c r="W2791" t="str" s="21">
        <v>No</v>
      </c>
      <c r="X2791" s="22">
        <v>0</v>
      </c>
      <c r="Y2791" s="18">
        <v>1.35</v>
      </c>
      <c r="AB2791" t="str" s="6">
        <v>2026-10-01 10:41:27 UTC</v>
      </c>
      <c r="AC2791" t="str" s="6">
        <v>Local Line cache</v>
      </c>
      <c r="AD2791" s="23">
        <v>805919</v>
      </c>
      <c r="AE2791" s="23">
        <v>526978</v>
      </c>
      <c r="AF2791" t="str" s="23">
        <v>805919:526978:member</v>
      </c>
      <c r="AG2791" t="str" s="23">
        <v>No</v>
      </c>
      <c r="AH2791" t="str" s="23">
        <v>Yes</v>
      </c>
      <c r="AI2791" s="18">
        <v>0</v>
      </c>
    </row>
    <row r="2792" ht="32" customHeight="1">
      <c r="A2792" t="str" s="7">
        <v>Red Tail Growers</v>
      </c>
      <c r="B2792" t="str" s="7">
        <v>Green Romaine Little Gem</v>
      </c>
      <c r="C2792" t="str" s="7">
        <v>each</v>
      </c>
      <c r="D2792" t="str" s="7">
        <v>Guest Basket</v>
      </c>
      <c r="E2792" s="12">
        <v>1.89</v>
      </c>
      <c r="F2792" s="13">
        <v>2.04</v>
      </c>
      <c r="G2792" s="13">
        <f>IF(AND(ISNUMBER(E2792),ISNUMBER(F2792)),F2792-E2792,"")</f>
        <v>0.15</v>
      </c>
      <c r="H2792" s="14">
        <f>IF(AND(ISNUMBER(E2792),E2792&gt;0,ISNUMBER(F2792)),F2792/E2792-1,"")</f>
        <v>0.07936507936507953</v>
      </c>
      <c r="I2792" t="str" s="15">
        <v>Unreviewed</v>
      </c>
      <c r="J2792" s="16"/>
      <c r="K2792" t="str" s="15">
        <v/>
      </c>
      <c r="L2792" s="17" t="str">
        <f>IF(AC2792="Local catalog","",IF(AG2792="Yes",IF(ISNUMBER(E2792),E2792,""),IF(I2792="Keep current",IF(ISNUMBER(E2792),E2792,""),IF(AH2792&lt;&gt;"Yes","",IF(I2792="Approve proposed",F2792,IF(AND(I2792="Use my price",AND(ISNUMBER(J2792),J2792&gt;0)),J2792,""))))))</f>
        <v/>
      </c>
      <c r="M2792" t="str" s="7">
        <f>IF(AND(AG2792="Yes",OR(I2792="Approve proposed",I2792="Use my price")),"CHECK: protected price kept current",IF(OR(I2792="Unreviewed",I2792=""),"Pending review",IF(I2792="Hold","On hold",IF(I2792="Keep current",IF(ISNUMBER(E2792),"Kept current","CHECK: no confirmed current price"),IF(AH2792&lt;&gt;"Yes","CHECK: source needs review",IF(AND(I2792="Use my price",NOT(AND(ISNUMBER(J2792),J2792&gt;0))),"CHECK: enter a price above zero",IF(NOT(OR(I2792="Approve proposed",I2792="Use my price")),"CHECK: choose a listed decision",IF(OR(NOT(ISNUMBER(L2792)),L2792&lt;=0,NOT(ISNUMBER(Y2792)),Y2792&lt;=0,X2792&gt;=1),"CHECK: price or base unavailable",IF(L2792/(Y2792*(1-X2792))-1&lt;0,"CHECK: price below local base","Ready")))))))))</f>
        <v>Pending review</v>
      </c>
      <c r="N2792" s="18">
        <v>1.89</v>
      </c>
      <c r="O2792" s="19">
        <v>0.4</v>
      </c>
      <c r="P2792" s="14">
        <v>0.5111</v>
      </c>
      <c r="Q2792" s="20" t="str">
        <f>IF(AND(ISNUMBER(L2792),ISNUMBER(Y2792),Y2792&gt;0,X2792&lt;1),ROUND(L2792/(Y2792*(1-X2792))-1,4),"")</f>
        <v/>
      </c>
      <c r="R2792" s="12">
        <v>56.699999999999996</v>
      </c>
      <c r="S2792" s="13">
        <f>IF(AND(ISNUMBER(E2792),E2792&gt;0,ISNUMBER(F2792)),R2792*(F2792/E2792-1)*(1-'Start Here'!$B$16),0)</f>
        <v>4.365000000000008</v>
      </c>
      <c r="T2792" s="17">
        <f>IF(AND(M2792="Ready",OR(I2792="Approve proposed",AND(I2792="Use my price",AND(ISNUMBER(J2792),J2792&gt;0))),ISNUMBER(L2792),E2792&gt;0),R2792*(L2792/E2792-1)*(1-'Start Here'!$B$16),0)</f>
        <v>0</v>
      </c>
      <c r="U2792" t="str" s="6">
        <v>Currently hidden; do not activate automatically</v>
      </c>
      <c r="V2792" t="str" s="21">
        <v>No</v>
      </c>
      <c r="W2792" t="str" s="21">
        <v>No</v>
      </c>
      <c r="X2792" s="22">
        <v>0</v>
      </c>
      <c r="Y2792" s="18">
        <v>1.35</v>
      </c>
      <c r="AB2792" t="str" s="6">
        <v>2026-10-01 10:41:27 UTC</v>
      </c>
      <c r="AC2792" t="str" s="6">
        <v>Local Line cache</v>
      </c>
      <c r="AD2792" s="23">
        <v>805919</v>
      </c>
      <c r="AE2792" s="23">
        <v>526978</v>
      </c>
      <c r="AF2792" t="str" s="23">
        <v>805919:526978:guest</v>
      </c>
      <c r="AG2792" t="str" s="23">
        <v>No</v>
      </c>
      <c r="AH2792" t="str" s="23">
        <v>Yes</v>
      </c>
      <c r="AI2792" s="18">
        <v>35.1</v>
      </c>
    </row>
    <row r="2793" ht="32" customHeight="1">
      <c r="A2793" t="str" s="7">
        <v>Red Tail Growers</v>
      </c>
      <c r="B2793" t="str" s="7">
        <v>Green Romaine Little Gem</v>
      </c>
      <c r="C2793" t="str" s="7">
        <v>each</v>
      </c>
      <c r="D2793" t="str" s="7">
        <v>SNAP</v>
      </c>
      <c r="E2793" s="12">
        <v>1.89</v>
      </c>
      <c r="F2793" s="13">
        <v>1.89</v>
      </c>
      <c r="G2793" s="13">
        <f>IF(AND(ISNUMBER(E2793),ISNUMBER(F2793)),F2793-E2793,"")</f>
        <v>0</v>
      </c>
      <c r="H2793" s="14">
        <f>IF(AND(ISNUMBER(E2793),E2793&gt;0,ISNUMBER(F2793)),F2793/E2793-1,"")</f>
        <v>0</v>
      </c>
      <c r="I2793" t="str" s="15">
        <v>Keep current</v>
      </c>
      <c r="J2793" s="16"/>
      <c r="K2793" t="str" s="15">
        <v/>
      </c>
      <c r="L2793" s="17">
        <f>IF(AC2793="Local catalog","",IF(AG2793="Yes",IF(ISNUMBER(E2793),E2793,""),IF(I2793="Keep current",IF(ISNUMBER(E2793),E2793,""),IF(AH2793&lt;&gt;"Yes","",IF(I2793="Approve proposed",F2793,IF(AND(I2793="Use my price",AND(ISNUMBER(J2793),J2793&gt;0)),J2793,""))))))</f>
        <v>1.89</v>
      </c>
      <c r="M2793" t="str" s="7">
        <f>IF(AND(AG2793="Yes",OR(I2793="Approve proposed",I2793="Use my price")),"CHECK: protected price kept current",IF(OR(I2793="Unreviewed",I2793=""),"Pending review",IF(I2793="Hold","On hold",IF(I2793="Keep current",IF(ISNUMBER(E2793),"Kept current","CHECK: no confirmed current price"),IF(AH2793&lt;&gt;"Yes","CHECK: source needs review",IF(AND(I2793="Use my price",NOT(AND(ISNUMBER(J2793),J2793&gt;0))),"CHECK: enter a price above zero",IF(NOT(OR(I2793="Approve proposed",I2793="Use my price")),"CHECK: choose a listed decision",IF(OR(NOT(ISNUMBER(L2793)),L2793&lt;=0,NOT(ISNUMBER(Y2793)),Y2793&lt;=0,X2793&gt;=1),"CHECK: price or base unavailable",IF(L2793/(Y2793*(1-X2793))-1&lt;0,"CHECK: price below local base","Ready")))))))))</f>
        <v>Kept current</v>
      </c>
      <c r="N2793" s="18">
        <v>1.89</v>
      </c>
      <c r="O2793" s="19">
        <v>0.4</v>
      </c>
      <c r="P2793" s="14">
        <v>0.4</v>
      </c>
      <c r="Q2793" s="20">
        <f>IF(AND(ISNUMBER(L2793),ISNUMBER(Y2793),Y2793&gt;0,X2793&lt;1),ROUND(L2793/(Y2793*(1-X2793))-1,4),"")</f>
        <v>0.4</v>
      </c>
      <c r="R2793" s="12">
        <v>0</v>
      </c>
      <c r="S2793" s="13">
        <f>IF(AND(ISNUMBER(E2793),E2793&gt;0,ISNUMBER(F2793)),R2793*(F2793/E2793-1)*(1-'Start Here'!$B$16),0)</f>
        <v>0</v>
      </c>
      <c r="T2793" s="17">
        <f>IF(AND(M2793="Ready",OR(I2793="Approve proposed",AND(I2793="Use my price",AND(ISNUMBER(J2793),J2793&gt;0))),ISNUMBER(L2793),E2793&gt;0),R2793*(L2793/E2793-1)*(1-'Start Here'!$B$16),0)</f>
        <v>0</v>
      </c>
      <c r="U2793" t="str" s="6">
        <v>SNAP: preserve existing selling price; Currently hidden; do not activate automatically</v>
      </c>
      <c r="V2793" t="str" s="21">
        <v>No</v>
      </c>
      <c r="W2793" t="str" s="21">
        <v>No</v>
      </c>
      <c r="X2793" s="22">
        <v>0</v>
      </c>
      <c r="Y2793" s="18">
        <v>1.35</v>
      </c>
      <c r="AB2793" t="str" s="6">
        <v>2026-10-01 10:41:27 UTC</v>
      </c>
      <c r="AC2793" t="str" s="6">
        <v>Local Line cache</v>
      </c>
      <c r="AD2793" s="23">
        <v>805919</v>
      </c>
      <c r="AE2793" s="23">
        <v>526978</v>
      </c>
      <c r="AF2793" t="str" s="23">
        <v>805919:526978:snap</v>
      </c>
      <c r="AG2793" t="str" s="23">
        <v>Yes</v>
      </c>
      <c r="AH2793" t="str" s="23">
        <v>Yes</v>
      </c>
      <c r="AI2793" s="18">
        <v>0</v>
      </c>
    </row>
    <row r="2794" ht="32" customHeight="1">
      <c r="A2794" t="str" s="7">
        <v>Red Tail Growers</v>
      </c>
      <c r="B2794" t="str" s="7">
        <v>Hakurei Turnips</v>
      </c>
      <c r="C2794" t="str" s="7">
        <v>1 Lb.</v>
      </c>
      <c r="D2794" t="str" s="7">
        <v>Herd Share Members</v>
      </c>
      <c r="E2794" s="12">
        <v>2.52</v>
      </c>
      <c r="F2794" s="13">
        <v>2.72</v>
      </c>
      <c r="G2794" s="13">
        <f>IF(AND(ISNUMBER(E2794),ISNUMBER(F2794)),F2794-E2794,"")</f>
        <v>0.2</v>
      </c>
      <c r="H2794" s="14">
        <f>IF(AND(ISNUMBER(E2794),E2794&gt;0,ISNUMBER(F2794)),F2794/E2794-1,"")</f>
        <v>0.07936507936507953</v>
      </c>
      <c r="I2794" t="str" s="15">
        <v>Unreviewed</v>
      </c>
      <c r="J2794" s="16"/>
      <c r="K2794" t="str" s="15">
        <v/>
      </c>
      <c r="L2794" s="17" t="str">
        <f>IF(AC2794="Local catalog","",IF(AG2794="Yes",IF(ISNUMBER(E2794),E2794,""),IF(I2794="Keep current",IF(ISNUMBER(E2794),E2794,""),IF(AH2794&lt;&gt;"Yes","",IF(I2794="Approve proposed",F2794,IF(AND(I2794="Use my price",AND(ISNUMBER(J2794),J2794&gt;0)),J2794,""))))))</f>
        <v/>
      </c>
      <c r="M2794" t="str" s="7">
        <f>IF(AND(AG2794="Yes",OR(I2794="Approve proposed",I2794="Use my price")),"CHECK: protected price kept current",IF(OR(I2794="Unreviewed",I2794=""),"Pending review",IF(I2794="Hold","On hold",IF(I2794="Keep current",IF(ISNUMBER(E2794),"Kept current","CHECK: no confirmed current price"),IF(AH2794&lt;&gt;"Yes","CHECK: source needs review",IF(AND(I2794="Use my price",NOT(AND(ISNUMBER(J2794),J2794&gt;0))),"CHECK: enter a price above zero",IF(NOT(OR(I2794="Approve proposed",I2794="Use my price")),"CHECK: choose a listed decision",IF(OR(NOT(ISNUMBER(L2794)),L2794&lt;=0,NOT(ISNUMBER(Y2794)),Y2794&lt;=0,X2794&gt;=1),"CHECK: price or base unavailable",IF(L2794/(Y2794*(1-X2794))-1&lt;0,"CHECK: price below local base","Ready")))))))))</f>
        <v>Pending review</v>
      </c>
      <c r="N2794" s="18">
        <v>2.52</v>
      </c>
      <c r="O2794" s="19">
        <v>0.4</v>
      </c>
      <c r="P2794" s="14">
        <v>0.5111</v>
      </c>
      <c r="Q2794" s="20" t="str">
        <f>IF(AND(ISNUMBER(L2794),ISNUMBER(Y2794),Y2794&gt;0,X2794&lt;1),ROUND(L2794/(Y2794*(1-X2794))-1,4),"")</f>
        <v/>
      </c>
      <c r="R2794" s="12">
        <v>0</v>
      </c>
      <c r="S2794" s="13">
        <f>IF(AND(ISNUMBER(E2794),E2794&gt;0,ISNUMBER(F2794)),R2794*(F2794/E2794-1)*(1-'Start Here'!$B$16),0)</f>
        <v>0</v>
      </c>
      <c r="T2794" s="17">
        <f>IF(AND(M2794="Ready",OR(I2794="Approve proposed",AND(I2794="Use my price",AND(ISNUMBER(J2794),J2794&gt;0))),ISNUMBER(L2794),E2794&gt;0),R2794*(L2794/E2794-1)*(1-'Start Here'!$B$16),0)</f>
        <v>0</v>
      </c>
      <c r="U2794" t="str" s="6">
        <v>Currently hidden; do not activate automatically</v>
      </c>
      <c r="V2794" t="str" s="21">
        <v>No</v>
      </c>
      <c r="W2794" t="str" s="21">
        <v>No</v>
      </c>
      <c r="X2794" s="22">
        <v>0</v>
      </c>
      <c r="Y2794" s="18">
        <v>1.8</v>
      </c>
      <c r="AB2794" t="str" s="6">
        <v>2026-10-01 10:41:27 UTC</v>
      </c>
      <c r="AC2794" t="str" s="6">
        <v>Local Line cache</v>
      </c>
      <c r="AD2794" s="23">
        <v>988808</v>
      </c>
      <c r="AE2794" s="23">
        <v>760366</v>
      </c>
      <c r="AF2794" t="str" s="23">
        <v>988808:760366:herdShare</v>
      </c>
      <c r="AG2794" t="str" s="23">
        <v>No</v>
      </c>
      <c r="AH2794" t="str" s="23">
        <v>Yes</v>
      </c>
      <c r="AI2794" s="18">
        <v>0</v>
      </c>
    </row>
    <row r="2795" ht="32" customHeight="1">
      <c r="A2795" t="str" s="7">
        <v>Red Tail Growers</v>
      </c>
      <c r="B2795" t="str" s="7">
        <v>Hakurei Turnips</v>
      </c>
      <c r="C2795" t="str" s="7">
        <v>1 Lb.</v>
      </c>
      <c r="D2795" t="str" s="7">
        <v>CSA Members</v>
      </c>
      <c r="E2795" s="12">
        <v>2.52</v>
      </c>
      <c r="F2795" s="13">
        <v>2.72</v>
      </c>
      <c r="G2795" s="13">
        <f>IF(AND(ISNUMBER(E2795),ISNUMBER(F2795)),F2795-E2795,"")</f>
        <v>0.2</v>
      </c>
      <c r="H2795" s="14">
        <f>IF(AND(ISNUMBER(E2795),E2795&gt;0,ISNUMBER(F2795)),F2795/E2795-1,"")</f>
        <v>0.07936507936507953</v>
      </c>
      <c r="I2795" t="str" s="15">
        <v>Unreviewed</v>
      </c>
      <c r="J2795" s="16"/>
      <c r="K2795" t="str" s="15">
        <v/>
      </c>
      <c r="L2795" s="17" t="str">
        <f>IF(AC2795="Local catalog","",IF(AG2795="Yes",IF(ISNUMBER(E2795),E2795,""),IF(I2795="Keep current",IF(ISNUMBER(E2795),E2795,""),IF(AH2795&lt;&gt;"Yes","",IF(I2795="Approve proposed",F2795,IF(AND(I2795="Use my price",AND(ISNUMBER(J2795),J2795&gt;0)),J2795,""))))))</f>
        <v/>
      </c>
      <c r="M2795" t="str" s="7">
        <f>IF(AND(AG2795="Yes",OR(I2795="Approve proposed",I2795="Use my price")),"CHECK: protected price kept current",IF(OR(I2795="Unreviewed",I2795=""),"Pending review",IF(I2795="Hold","On hold",IF(I2795="Keep current",IF(ISNUMBER(E2795),"Kept current","CHECK: no confirmed current price"),IF(AH2795&lt;&gt;"Yes","CHECK: source needs review",IF(AND(I2795="Use my price",NOT(AND(ISNUMBER(J2795),J2795&gt;0))),"CHECK: enter a price above zero",IF(NOT(OR(I2795="Approve proposed",I2795="Use my price")),"CHECK: choose a listed decision",IF(OR(NOT(ISNUMBER(L2795)),L2795&lt;=0,NOT(ISNUMBER(Y2795)),Y2795&lt;=0,X2795&gt;=1),"CHECK: price or base unavailable",IF(L2795/(Y2795*(1-X2795))-1&lt;0,"CHECK: price below local base","Ready")))))))))</f>
        <v>Pending review</v>
      </c>
      <c r="N2795" s="18">
        <v>2.52</v>
      </c>
      <c r="O2795" s="19">
        <v>0.4</v>
      </c>
      <c r="P2795" s="14">
        <v>0.5111</v>
      </c>
      <c r="Q2795" s="20" t="str">
        <f>IF(AND(ISNUMBER(L2795),ISNUMBER(Y2795),Y2795&gt;0,X2795&lt;1),ROUND(L2795/(Y2795*(1-X2795))-1,4),"")</f>
        <v/>
      </c>
      <c r="R2795" s="12">
        <v>0</v>
      </c>
      <c r="S2795" s="13">
        <f>IF(AND(ISNUMBER(E2795),E2795&gt;0,ISNUMBER(F2795)),R2795*(F2795/E2795-1)*(1-'Start Here'!$B$16),0)</f>
        <v>0</v>
      </c>
      <c r="T2795" s="17">
        <f>IF(AND(M2795="Ready",OR(I2795="Approve proposed",AND(I2795="Use my price",AND(ISNUMBER(J2795),J2795&gt;0))),ISNUMBER(L2795),E2795&gt;0),R2795*(L2795/E2795-1)*(1-'Start Here'!$B$16),0)</f>
        <v>0</v>
      </c>
      <c r="U2795" t="str" s="6">
        <v>Currently hidden; do not activate automatically</v>
      </c>
      <c r="V2795" t="str" s="21">
        <v>No</v>
      </c>
      <c r="W2795" t="str" s="21">
        <v>No</v>
      </c>
      <c r="X2795" s="22">
        <v>0</v>
      </c>
      <c r="Y2795" s="18">
        <v>1.8</v>
      </c>
      <c r="AB2795" t="str" s="6">
        <v>2026-10-01 10:41:27 UTC</v>
      </c>
      <c r="AC2795" t="str" s="6">
        <v>Local Line cache</v>
      </c>
      <c r="AD2795" s="23">
        <v>988808</v>
      </c>
      <c r="AE2795" s="23">
        <v>760366</v>
      </c>
      <c r="AF2795" t="str" s="23">
        <v>988808:760366:member</v>
      </c>
      <c r="AG2795" t="str" s="23">
        <v>No</v>
      </c>
      <c r="AH2795" t="str" s="23">
        <v>Yes</v>
      </c>
      <c r="AI2795" s="18">
        <v>0</v>
      </c>
    </row>
    <row r="2796" ht="32" customHeight="1">
      <c r="A2796" t="str" s="7">
        <v>Red Tail Growers</v>
      </c>
      <c r="B2796" t="str" s="7">
        <v>Hakurei Turnips</v>
      </c>
      <c r="C2796" t="str" s="7">
        <v>1 Lb.</v>
      </c>
      <c r="D2796" t="str" s="7">
        <v>Guest Basket</v>
      </c>
      <c r="E2796" s="12">
        <v>2.52</v>
      </c>
      <c r="F2796" s="13">
        <v>2.72</v>
      </c>
      <c r="G2796" s="13">
        <f>IF(AND(ISNUMBER(E2796),ISNUMBER(F2796)),F2796-E2796,"")</f>
        <v>0.2</v>
      </c>
      <c r="H2796" s="14">
        <f>IF(AND(ISNUMBER(E2796),E2796&gt;0,ISNUMBER(F2796)),F2796/E2796-1,"")</f>
        <v>0.07936507936507953</v>
      </c>
      <c r="I2796" t="str" s="15">
        <v>Unreviewed</v>
      </c>
      <c r="J2796" s="16"/>
      <c r="K2796" t="str" s="15">
        <v/>
      </c>
      <c r="L2796" s="17" t="str">
        <f>IF(AC2796="Local catalog","",IF(AG2796="Yes",IF(ISNUMBER(E2796),E2796,""),IF(I2796="Keep current",IF(ISNUMBER(E2796),E2796,""),IF(AH2796&lt;&gt;"Yes","",IF(I2796="Approve proposed",F2796,IF(AND(I2796="Use my price",AND(ISNUMBER(J2796),J2796&gt;0)),J2796,""))))))</f>
        <v/>
      </c>
      <c r="M2796" t="str" s="7">
        <f>IF(AND(AG2796="Yes",OR(I2796="Approve proposed",I2796="Use my price")),"CHECK: protected price kept current",IF(OR(I2796="Unreviewed",I2796=""),"Pending review",IF(I2796="Hold","On hold",IF(I2796="Keep current",IF(ISNUMBER(E2796),"Kept current","CHECK: no confirmed current price"),IF(AH2796&lt;&gt;"Yes","CHECK: source needs review",IF(AND(I2796="Use my price",NOT(AND(ISNUMBER(J2796),J2796&gt;0))),"CHECK: enter a price above zero",IF(NOT(OR(I2796="Approve proposed",I2796="Use my price")),"CHECK: choose a listed decision",IF(OR(NOT(ISNUMBER(L2796)),L2796&lt;=0,NOT(ISNUMBER(Y2796)),Y2796&lt;=0,X2796&gt;=1),"CHECK: price or base unavailable",IF(L2796/(Y2796*(1-X2796))-1&lt;0,"CHECK: price below local base","Ready")))))))))</f>
        <v>Pending review</v>
      </c>
      <c r="N2796" s="18">
        <v>2.52</v>
      </c>
      <c r="O2796" s="19">
        <v>0.4</v>
      </c>
      <c r="P2796" s="14">
        <v>0.5111</v>
      </c>
      <c r="Q2796" s="20" t="str">
        <f>IF(AND(ISNUMBER(L2796),ISNUMBER(Y2796),Y2796&gt;0,X2796&lt;1),ROUND(L2796/(Y2796*(1-X2796))-1,4),"")</f>
        <v/>
      </c>
      <c r="R2796" s="12">
        <v>0</v>
      </c>
      <c r="S2796" s="13">
        <f>IF(AND(ISNUMBER(E2796),E2796&gt;0,ISNUMBER(F2796)),R2796*(F2796/E2796-1)*(1-'Start Here'!$B$16),0)</f>
        <v>0</v>
      </c>
      <c r="T2796" s="17">
        <f>IF(AND(M2796="Ready",OR(I2796="Approve proposed",AND(I2796="Use my price",AND(ISNUMBER(J2796),J2796&gt;0))),ISNUMBER(L2796),E2796&gt;0),R2796*(L2796/E2796-1)*(1-'Start Here'!$B$16),0)</f>
        <v>0</v>
      </c>
      <c r="U2796" t="str" s="6">
        <v>Currently hidden; do not activate automatically</v>
      </c>
      <c r="V2796" t="str" s="21">
        <v>No</v>
      </c>
      <c r="W2796" t="str" s="21">
        <v>No</v>
      </c>
      <c r="X2796" s="22">
        <v>0</v>
      </c>
      <c r="Y2796" s="18">
        <v>1.8</v>
      </c>
      <c r="AB2796" t="str" s="6">
        <v>2026-10-01 10:41:27 UTC</v>
      </c>
      <c r="AC2796" t="str" s="6">
        <v>Local Line cache</v>
      </c>
      <c r="AD2796" s="23">
        <v>988808</v>
      </c>
      <c r="AE2796" s="23">
        <v>760366</v>
      </c>
      <c r="AF2796" t="str" s="23">
        <v>988808:760366:guest</v>
      </c>
      <c r="AG2796" t="str" s="23">
        <v>No</v>
      </c>
      <c r="AH2796" t="str" s="23">
        <v>Yes</v>
      </c>
      <c r="AI2796" s="18">
        <v>0</v>
      </c>
    </row>
    <row r="2797" ht="32" customHeight="1">
      <c r="A2797" t="str" s="7">
        <v>Red Tail Growers</v>
      </c>
      <c r="B2797" t="str" s="7">
        <v>Hakurei Turnips</v>
      </c>
      <c r="C2797" t="str" s="7">
        <v>1 Lb.</v>
      </c>
      <c r="D2797" t="str" s="7">
        <v>SNAP</v>
      </c>
      <c r="E2797" s="12">
        <v>2.52</v>
      </c>
      <c r="F2797" s="13">
        <v>2.52</v>
      </c>
      <c r="G2797" s="13">
        <f>IF(AND(ISNUMBER(E2797),ISNUMBER(F2797)),F2797-E2797,"")</f>
        <v>0</v>
      </c>
      <c r="H2797" s="14">
        <f>IF(AND(ISNUMBER(E2797),E2797&gt;0,ISNUMBER(F2797)),F2797/E2797-1,"")</f>
        <v>0</v>
      </c>
      <c r="I2797" t="str" s="15">
        <v>Keep current</v>
      </c>
      <c r="J2797" s="16"/>
      <c r="K2797" t="str" s="15">
        <v/>
      </c>
      <c r="L2797" s="17">
        <f>IF(AC2797="Local catalog","",IF(AG2797="Yes",IF(ISNUMBER(E2797),E2797,""),IF(I2797="Keep current",IF(ISNUMBER(E2797),E2797,""),IF(AH2797&lt;&gt;"Yes","",IF(I2797="Approve proposed",F2797,IF(AND(I2797="Use my price",AND(ISNUMBER(J2797),J2797&gt;0)),J2797,""))))))</f>
        <v>2.52</v>
      </c>
      <c r="M2797" t="str" s="7">
        <f>IF(AND(AG2797="Yes",OR(I2797="Approve proposed",I2797="Use my price")),"CHECK: protected price kept current",IF(OR(I2797="Unreviewed",I2797=""),"Pending review",IF(I2797="Hold","On hold",IF(I2797="Keep current",IF(ISNUMBER(E2797),"Kept current","CHECK: no confirmed current price"),IF(AH2797&lt;&gt;"Yes","CHECK: source needs review",IF(AND(I2797="Use my price",NOT(AND(ISNUMBER(J2797),J2797&gt;0))),"CHECK: enter a price above zero",IF(NOT(OR(I2797="Approve proposed",I2797="Use my price")),"CHECK: choose a listed decision",IF(OR(NOT(ISNUMBER(L2797)),L2797&lt;=0,NOT(ISNUMBER(Y2797)),Y2797&lt;=0,X2797&gt;=1),"CHECK: price or base unavailable",IF(L2797/(Y2797*(1-X2797))-1&lt;0,"CHECK: price below local base","Ready")))))))))</f>
        <v>Kept current</v>
      </c>
      <c r="N2797" s="18">
        <v>2.52</v>
      </c>
      <c r="O2797" s="19">
        <v>0.4</v>
      </c>
      <c r="P2797" s="14">
        <v>0.4</v>
      </c>
      <c r="Q2797" s="20">
        <f>IF(AND(ISNUMBER(L2797),ISNUMBER(Y2797),Y2797&gt;0,X2797&lt;1),ROUND(L2797/(Y2797*(1-X2797))-1,4),"")</f>
        <v>0.4</v>
      </c>
      <c r="R2797" s="12">
        <v>0</v>
      </c>
      <c r="S2797" s="13">
        <f>IF(AND(ISNUMBER(E2797),E2797&gt;0,ISNUMBER(F2797)),R2797*(F2797/E2797-1)*(1-'Start Here'!$B$16),0)</f>
        <v>0</v>
      </c>
      <c r="T2797" s="17">
        <f>IF(AND(M2797="Ready",OR(I2797="Approve proposed",AND(I2797="Use my price",AND(ISNUMBER(J2797),J2797&gt;0))),ISNUMBER(L2797),E2797&gt;0),R2797*(L2797/E2797-1)*(1-'Start Here'!$B$16),0)</f>
        <v>0</v>
      </c>
      <c r="U2797" t="str" s="6">
        <v>SNAP: preserve existing selling price; Currently hidden; do not activate automatically</v>
      </c>
      <c r="V2797" t="str" s="21">
        <v>No</v>
      </c>
      <c r="W2797" t="str" s="21">
        <v>No</v>
      </c>
      <c r="X2797" s="22">
        <v>0</v>
      </c>
      <c r="Y2797" s="18">
        <v>1.8</v>
      </c>
      <c r="AB2797" t="str" s="6">
        <v>2026-10-01 10:41:27 UTC</v>
      </c>
      <c r="AC2797" t="str" s="6">
        <v>Local Line cache</v>
      </c>
      <c r="AD2797" s="23">
        <v>988808</v>
      </c>
      <c r="AE2797" s="23">
        <v>760366</v>
      </c>
      <c r="AF2797" t="str" s="23">
        <v>988808:760366:snap</v>
      </c>
      <c r="AG2797" t="str" s="23">
        <v>Yes</v>
      </c>
      <c r="AH2797" t="str" s="23">
        <v>Yes</v>
      </c>
      <c r="AI2797" s="18">
        <v>0</v>
      </c>
    </row>
    <row r="2798" ht="32" customHeight="1">
      <c r="A2798" t="str" s="7">
        <v>Red Tail Growers</v>
      </c>
      <c r="B2798" t="str" s="7">
        <v>Heirloom Tomatoes</v>
      </c>
      <c r="C2798" t="str" s="7">
        <v>pound</v>
      </c>
      <c r="D2798" t="str" s="7">
        <v>Herd Share Members</v>
      </c>
      <c r="E2798" s="12">
        <v>4.48</v>
      </c>
      <c r="F2798" s="13">
        <v>4.84</v>
      </c>
      <c r="G2798" s="13">
        <f>IF(AND(ISNUMBER(E2798),ISNUMBER(F2798)),F2798-E2798,"")</f>
        <v>0.36</v>
      </c>
      <c r="H2798" s="14">
        <f>IF(AND(ISNUMBER(E2798),E2798&gt;0,ISNUMBER(F2798)),F2798/E2798-1,"")</f>
        <v>0.0803571428571428</v>
      </c>
      <c r="I2798" t="str" s="15">
        <v>Unreviewed</v>
      </c>
      <c r="J2798" s="16"/>
      <c r="K2798" t="str" s="15">
        <v/>
      </c>
      <c r="L2798" s="17" t="str">
        <f>IF(AC2798="Local catalog","",IF(AG2798="Yes",IF(ISNUMBER(E2798),E2798,""),IF(I2798="Keep current",IF(ISNUMBER(E2798),E2798,""),IF(AH2798&lt;&gt;"Yes","",IF(I2798="Approve proposed",F2798,IF(AND(I2798="Use my price",AND(ISNUMBER(J2798),J2798&gt;0)),J2798,""))))))</f>
        <v/>
      </c>
      <c r="M2798" t="str" s="7">
        <f>IF(AND(AG2798="Yes",OR(I2798="Approve proposed",I2798="Use my price")),"CHECK: protected price kept current",IF(OR(I2798="Unreviewed",I2798=""),"Pending review",IF(I2798="Hold","On hold",IF(I2798="Keep current",IF(ISNUMBER(E2798),"Kept current","CHECK: no confirmed current price"),IF(AH2798&lt;&gt;"Yes","CHECK: source needs review",IF(AND(I2798="Use my price",NOT(AND(ISNUMBER(J2798),J2798&gt;0))),"CHECK: enter a price above zero",IF(NOT(OR(I2798="Approve proposed",I2798="Use my price")),"CHECK: choose a listed decision",IF(OR(NOT(ISNUMBER(L2798)),L2798&lt;=0,NOT(ISNUMBER(Y2798)),Y2798&lt;=0,X2798&gt;=1),"CHECK: price or base unavailable",IF(L2798/(Y2798*(1-X2798))-1&lt;0,"CHECK: price below local base","Ready")))))))))</f>
        <v>Pending review</v>
      </c>
      <c r="N2798" s="18">
        <v>4.48</v>
      </c>
      <c r="O2798" s="19">
        <v>0.4</v>
      </c>
      <c r="P2798" s="14">
        <v>0.5125</v>
      </c>
      <c r="Q2798" s="20" t="str">
        <f>IF(AND(ISNUMBER(L2798),ISNUMBER(Y2798),Y2798&gt;0,X2798&lt;1),ROUND(L2798/(Y2798*(1-X2798))-1,4),"")</f>
        <v/>
      </c>
      <c r="R2798" s="12">
        <v>1417.92</v>
      </c>
      <c r="S2798" s="13">
        <f>IF(AND(ISNUMBER(E2798),E2798&gt;0,ISNUMBER(F2798)),R2798*(F2798/E2798-1)*(1-'Start Here'!$B$16),0)</f>
        <v>110.52179999999991</v>
      </c>
      <c r="T2798" s="17">
        <f>IF(AND(M2798="Ready",OR(I2798="Approve proposed",AND(I2798="Use my price",AND(ISNUMBER(J2798),J2798&gt;0))),ISNUMBER(L2798),E2798&gt;0),R2798*(L2798/E2798-1)*(1-'Start Here'!$B$16),0)</f>
        <v>0</v>
      </c>
      <c r="U2798" t="str" s="6">
        <v/>
      </c>
      <c r="V2798" t="str" s="21">
        <v>Yes</v>
      </c>
      <c r="W2798" t="str" s="21">
        <v>No</v>
      </c>
      <c r="X2798" s="22">
        <v>0</v>
      </c>
      <c r="Y2798" s="18">
        <v>3.2</v>
      </c>
      <c r="AB2798" t="str" s="6">
        <v>2026-10-01 10:41:27 UTC</v>
      </c>
      <c r="AC2798" t="str" s="6">
        <v>Local Line cache</v>
      </c>
      <c r="AD2798" s="23">
        <v>999641</v>
      </c>
      <c r="AE2798" s="23">
        <v>776519</v>
      </c>
      <c r="AF2798" t="str" s="23">
        <v>999641:776519:herdShare</v>
      </c>
      <c r="AG2798" t="str" s="23">
        <v>No</v>
      </c>
      <c r="AH2798" t="str" s="23">
        <v>Yes</v>
      </c>
      <c r="AI2798" s="18">
        <v>895.8</v>
      </c>
    </row>
    <row r="2799" ht="32" customHeight="1">
      <c r="A2799" t="str" s="7">
        <v>Red Tail Growers</v>
      </c>
      <c r="B2799" t="str" s="7">
        <v>Heirloom Tomatoes</v>
      </c>
      <c r="C2799" t="str" s="7">
        <v>pound</v>
      </c>
      <c r="D2799" t="str" s="7">
        <v>CSA Members</v>
      </c>
      <c r="G2799" s="13" t="str">
        <f>IF(AND(ISNUMBER(E2799),ISNUMBER(F2799)),F2799-E2799,"")</f>
        <v/>
      </c>
      <c r="H2799" s="14" t="str">
        <f>IF(AND(ISNUMBER(E2799),E2799&gt;0,ISNUMBER(F2799)),F2799/E2799-1,"")</f>
        <v/>
      </c>
      <c r="I2799" t="str" s="15">
        <v>Hold</v>
      </c>
      <c r="J2799" s="24"/>
      <c r="K2799" t="str" s="15">
        <v/>
      </c>
      <c r="L2799" s="17" t="str">
        <f>IF(AC2799="Local catalog","",IF(AG2799="Yes",IF(ISNUMBER(E2799),E2799,""),IF(I2799="Keep current",IF(ISNUMBER(E2799),E2799,""),IF(AH2799&lt;&gt;"Yes","",IF(I2799="Approve proposed",F2799,IF(AND(I2799="Use my price",AND(ISNUMBER(J2799),J2799&gt;0)),J2799,""))))))</f>
        <v/>
      </c>
      <c r="M2799" t="str" s="7">
        <f>IF(AND(AG2799="Yes",OR(I2799="Approve proposed",I2799="Use my price")),"CHECK: protected price kept current",IF(OR(I2799="Unreviewed",I2799=""),"Pending review",IF(I2799="Hold","On hold",IF(I2799="Keep current",IF(ISNUMBER(E2799),"Kept current","CHECK: no confirmed current price"),IF(AH2799&lt;&gt;"Yes","CHECK: source needs review",IF(AND(I2799="Use my price",NOT(AND(ISNUMBER(J2799),J2799&gt;0))),"CHECK: enter a price above zero",IF(NOT(OR(I2799="Approve proposed",I2799="Use my price")),"CHECK: choose a listed decision",IF(OR(NOT(ISNUMBER(L2799)),L2799&lt;=0,NOT(ISNUMBER(Y2799)),Y2799&lt;=0,X2799&gt;=1),"CHECK: price or base unavailable",IF(L2799/(Y2799*(1-X2799))-1&lt;0,"CHECK: price below local base","Ready")))))))))</f>
        <v>On hold</v>
      </c>
      <c r="N2799" s="18">
        <v>4.48</v>
      </c>
      <c r="O2799" s="19">
        <v>0.4</v>
      </c>
      <c r="Q2799" s="20" t="str">
        <f>IF(AND(ISNUMBER(L2799),ISNUMBER(Y2799),Y2799&gt;0,X2799&lt;1),ROUND(L2799/(Y2799*(1-X2799))-1,4),"")</f>
        <v/>
      </c>
      <c r="R2799" s="12">
        <v>0</v>
      </c>
      <c r="S2799" s="13">
        <f>IF(AND(ISNUMBER(E2799),E2799&gt;0,ISNUMBER(F2799)),R2799*(F2799/E2799-1)*(1-'Start Here'!$B$16),0)</f>
        <v>0</v>
      </c>
      <c r="T2799" s="17">
        <f>IF(AND(M2799="Ready",OR(I2799="Approve proposed",AND(I2799="Use my price",AND(ISNUMBER(J2799),J2799&gt;0))),ISNUMBER(L2799),E2799&gt;0),R2799*(L2799/E2799-1)*(1-'Start Here'!$B$16),0)</f>
        <v>0</v>
      </c>
      <c r="U2799" t="str" s="6">
        <v>No confirmed Local Line price/list; local calculation is reference only</v>
      </c>
      <c r="V2799" t="str" s="21">
        <v>Yes</v>
      </c>
      <c r="W2799" t="str" s="21">
        <v>No</v>
      </c>
      <c r="X2799" s="22">
        <v>0</v>
      </c>
      <c r="Y2799" s="18">
        <v>3.2</v>
      </c>
      <c r="AB2799" t="str" s="6">
        <v/>
      </c>
      <c r="AC2799" t="str" s="6">
        <v>Local calculation only</v>
      </c>
      <c r="AD2799" s="23">
        <v>999641</v>
      </c>
      <c r="AE2799" s="23">
        <v>776519</v>
      </c>
      <c r="AF2799" t="str" s="23">
        <v>999641:776519:member</v>
      </c>
      <c r="AG2799" t="str" s="23">
        <v>No</v>
      </c>
      <c r="AH2799" t="str" s="23">
        <v>No</v>
      </c>
      <c r="AI2799" s="18">
        <v>0</v>
      </c>
    </row>
    <row r="2800" ht="32" customHeight="1">
      <c r="A2800" t="str" s="7">
        <v>Red Tail Growers</v>
      </c>
      <c r="B2800" t="str" s="7">
        <v>Heirloom Tomatoes</v>
      </c>
      <c r="C2800" t="str" s="7">
        <v>pound</v>
      </c>
      <c r="D2800" t="str" s="7">
        <v>Guest Basket</v>
      </c>
      <c r="E2800" s="12">
        <v>4.48</v>
      </c>
      <c r="F2800" s="13">
        <v>4.84</v>
      </c>
      <c r="G2800" s="13">
        <f>IF(AND(ISNUMBER(E2800),ISNUMBER(F2800)),F2800-E2800,"")</f>
        <v>0.36</v>
      </c>
      <c r="H2800" s="14">
        <f>IF(AND(ISNUMBER(E2800),E2800&gt;0,ISNUMBER(F2800)),F2800/E2800-1,"")</f>
        <v>0.0803571428571428</v>
      </c>
      <c r="I2800" t="str" s="15">
        <v>Unreviewed</v>
      </c>
      <c r="J2800" s="16"/>
      <c r="K2800" t="str" s="15">
        <v/>
      </c>
      <c r="L2800" s="17" t="str">
        <f>IF(AC2800="Local catalog","",IF(AG2800="Yes",IF(ISNUMBER(E2800),E2800,""),IF(I2800="Keep current",IF(ISNUMBER(E2800),E2800,""),IF(AH2800&lt;&gt;"Yes","",IF(I2800="Approve proposed",F2800,IF(AND(I2800="Use my price",AND(ISNUMBER(J2800),J2800&gt;0)),J2800,""))))))</f>
        <v/>
      </c>
      <c r="M2800" t="str" s="7">
        <f>IF(AND(AG2800="Yes",OR(I2800="Approve proposed",I2800="Use my price")),"CHECK: protected price kept current",IF(OR(I2800="Unreviewed",I2800=""),"Pending review",IF(I2800="Hold","On hold",IF(I2800="Keep current",IF(ISNUMBER(E2800),"Kept current","CHECK: no confirmed current price"),IF(AH2800&lt;&gt;"Yes","CHECK: source needs review",IF(AND(I2800="Use my price",NOT(AND(ISNUMBER(J2800),J2800&gt;0))),"CHECK: enter a price above zero",IF(NOT(OR(I2800="Approve proposed",I2800="Use my price")),"CHECK: choose a listed decision",IF(OR(NOT(ISNUMBER(L2800)),L2800&lt;=0,NOT(ISNUMBER(Y2800)),Y2800&lt;=0,X2800&gt;=1),"CHECK: price or base unavailable",IF(L2800/(Y2800*(1-X2800))-1&lt;0,"CHECK: price below local base","Ready")))))))))</f>
        <v>Pending review</v>
      </c>
      <c r="N2800" s="18">
        <v>4.48</v>
      </c>
      <c r="O2800" s="19">
        <v>0.4</v>
      </c>
      <c r="P2800" s="14">
        <v>0.5125</v>
      </c>
      <c r="Q2800" s="20" t="str">
        <f>IF(AND(ISNUMBER(L2800),ISNUMBER(Y2800),Y2800&gt;0,X2800&lt;1),ROUND(L2800/(Y2800*(1-X2800))-1,4),"")</f>
        <v/>
      </c>
      <c r="R2800" s="12">
        <v>127.82</v>
      </c>
      <c r="S2800" s="13">
        <f>IF(AND(ISNUMBER(E2800),E2800&gt;0,ISNUMBER(F2800)),R2800*(F2800/E2800-1)*(1-'Start Here'!$B$16),0)</f>
        <v>9.96311249999999</v>
      </c>
      <c r="T2800" s="17">
        <f>IF(AND(M2800="Ready",OR(I2800="Approve proposed",AND(I2800="Use my price",AND(ISNUMBER(J2800),J2800&gt;0))),ISNUMBER(L2800),E2800&gt;0),R2800*(L2800/E2800-1)*(1-'Start Here'!$B$16),0)</f>
        <v>0</v>
      </c>
      <c r="U2800" t="str" s="6">
        <v/>
      </c>
      <c r="V2800" t="str" s="21">
        <v>Yes</v>
      </c>
      <c r="W2800" t="str" s="21">
        <v>No</v>
      </c>
      <c r="X2800" s="22">
        <v>0</v>
      </c>
      <c r="Y2800" s="18">
        <v>3.2</v>
      </c>
      <c r="AB2800" t="str" s="6">
        <v>2026-10-01 10:41:27 UTC</v>
      </c>
      <c r="AC2800" t="str" s="6">
        <v>Local Line cache</v>
      </c>
      <c r="AD2800" s="23">
        <v>999641</v>
      </c>
      <c r="AE2800" s="23">
        <v>776519</v>
      </c>
      <c r="AF2800" t="str" s="23">
        <v>999641:776519:guest</v>
      </c>
      <c r="AG2800" t="str" s="23">
        <v>No</v>
      </c>
      <c r="AH2800" t="str" s="23">
        <v>Yes</v>
      </c>
      <c r="AI2800" s="18">
        <v>79.2</v>
      </c>
    </row>
    <row r="2801" ht="32" customHeight="1">
      <c r="A2801" t="str" s="7">
        <v>Red Tail Growers</v>
      </c>
      <c r="B2801" t="str" s="7">
        <v>Heirloom Tomatoes</v>
      </c>
      <c r="C2801" t="str" s="7">
        <v>pound</v>
      </c>
      <c r="D2801" t="str" s="7">
        <v>SNAP</v>
      </c>
      <c r="E2801" s="12">
        <v>4.48</v>
      </c>
      <c r="F2801" s="13">
        <v>4.48</v>
      </c>
      <c r="G2801" s="13">
        <f>IF(AND(ISNUMBER(E2801),ISNUMBER(F2801)),F2801-E2801,"")</f>
        <v>0</v>
      </c>
      <c r="H2801" s="14">
        <f>IF(AND(ISNUMBER(E2801),E2801&gt;0,ISNUMBER(F2801)),F2801/E2801-1,"")</f>
        <v>0</v>
      </c>
      <c r="I2801" t="str" s="15">
        <v>Keep current</v>
      </c>
      <c r="J2801" s="16"/>
      <c r="K2801" t="str" s="15">
        <v/>
      </c>
      <c r="L2801" s="17">
        <f>IF(AC2801="Local catalog","",IF(AG2801="Yes",IF(ISNUMBER(E2801),E2801,""),IF(I2801="Keep current",IF(ISNUMBER(E2801),E2801,""),IF(AH2801&lt;&gt;"Yes","",IF(I2801="Approve proposed",F2801,IF(AND(I2801="Use my price",AND(ISNUMBER(J2801),J2801&gt;0)),J2801,""))))))</f>
        <v>4.48</v>
      </c>
      <c r="M2801" t="str" s="7">
        <f>IF(AND(AG2801="Yes",OR(I2801="Approve proposed",I2801="Use my price")),"CHECK: protected price kept current",IF(OR(I2801="Unreviewed",I2801=""),"Pending review",IF(I2801="Hold","On hold",IF(I2801="Keep current",IF(ISNUMBER(E2801),"Kept current","CHECK: no confirmed current price"),IF(AH2801&lt;&gt;"Yes","CHECK: source needs review",IF(AND(I2801="Use my price",NOT(AND(ISNUMBER(J2801),J2801&gt;0))),"CHECK: enter a price above zero",IF(NOT(OR(I2801="Approve proposed",I2801="Use my price")),"CHECK: choose a listed decision",IF(OR(NOT(ISNUMBER(L2801)),L2801&lt;=0,NOT(ISNUMBER(Y2801)),Y2801&lt;=0,X2801&gt;=1),"CHECK: price or base unavailable",IF(L2801/(Y2801*(1-X2801))-1&lt;0,"CHECK: price below local base","Ready")))))))))</f>
        <v>Kept current</v>
      </c>
      <c r="N2801" s="18">
        <v>4.48</v>
      </c>
      <c r="O2801" s="19">
        <v>0.4</v>
      </c>
      <c r="P2801" s="14">
        <v>0.4</v>
      </c>
      <c r="Q2801" s="20">
        <f>IF(AND(ISNUMBER(L2801),ISNUMBER(Y2801),Y2801&gt;0,X2801&lt;1),ROUND(L2801/(Y2801*(1-X2801))-1,4),"")</f>
        <v>0.4</v>
      </c>
      <c r="R2801" s="12">
        <v>0</v>
      </c>
      <c r="S2801" s="13">
        <f>IF(AND(ISNUMBER(E2801),E2801&gt;0,ISNUMBER(F2801)),R2801*(F2801/E2801-1)*(1-'Start Here'!$B$16),0)</f>
        <v>0</v>
      </c>
      <c r="T2801" s="17">
        <f>IF(AND(M2801="Ready",OR(I2801="Approve proposed",AND(I2801="Use my price",AND(ISNUMBER(J2801),J2801&gt;0))),ISNUMBER(L2801),E2801&gt;0),R2801*(L2801/E2801-1)*(1-'Start Here'!$B$16),0)</f>
        <v>0</v>
      </c>
      <c r="U2801" t="str" s="6">
        <v>SNAP: preserve existing selling price</v>
      </c>
      <c r="V2801" t="str" s="21">
        <v>Yes</v>
      </c>
      <c r="W2801" t="str" s="21">
        <v>No</v>
      </c>
      <c r="X2801" s="22">
        <v>0</v>
      </c>
      <c r="Y2801" s="18">
        <v>3.2</v>
      </c>
      <c r="AB2801" t="str" s="6">
        <v>2026-10-01 10:41:27 UTC</v>
      </c>
      <c r="AC2801" t="str" s="6">
        <v>Local Line cache</v>
      </c>
      <c r="AD2801" s="23">
        <v>999641</v>
      </c>
      <c r="AE2801" s="23">
        <v>776519</v>
      </c>
      <c r="AF2801" t="str" s="23">
        <v>999641:776519:snap</v>
      </c>
      <c r="AG2801" t="str" s="23">
        <v>Yes</v>
      </c>
      <c r="AH2801" t="str" s="23">
        <v>Yes</v>
      </c>
      <c r="AI2801" s="18">
        <v>0</v>
      </c>
    </row>
    <row r="2802" ht="32" customHeight="1">
      <c r="A2802" t="str" s="7">
        <v>Red Tail Growers</v>
      </c>
      <c r="B2802" t="str" s="7">
        <v>Iceberg Lettuce</v>
      </c>
      <c r="C2802" t="str" s="7">
        <v>ea</v>
      </c>
      <c r="D2802" t="str" s="7">
        <v>Herd Share Members</v>
      </c>
      <c r="E2802" s="12">
        <v>2.59</v>
      </c>
      <c r="F2802" s="13">
        <v>2.8</v>
      </c>
      <c r="G2802" s="13">
        <f>IF(AND(ISNUMBER(E2802),ISNUMBER(F2802)),F2802-E2802,"")</f>
        <v>0.21</v>
      </c>
      <c r="H2802" s="14">
        <f>IF(AND(ISNUMBER(E2802),E2802&gt;0,ISNUMBER(F2802)),F2802/E2802-1,"")</f>
        <v>0.08108108108108114</v>
      </c>
      <c r="I2802" t="str" s="15">
        <v>Unreviewed</v>
      </c>
      <c r="J2802" s="16"/>
      <c r="K2802" t="str" s="15">
        <v/>
      </c>
      <c r="L2802" s="17" t="str">
        <f>IF(AC2802="Local catalog","",IF(AG2802="Yes",IF(ISNUMBER(E2802),E2802,""),IF(I2802="Keep current",IF(ISNUMBER(E2802),E2802,""),IF(AH2802&lt;&gt;"Yes","",IF(I2802="Approve proposed",F2802,IF(AND(I2802="Use my price",AND(ISNUMBER(J2802),J2802&gt;0)),J2802,""))))))</f>
        <v/>
      </c>
      <c r="M2802" t="str" s="7">
        <f>IF(AND(AG2802="Yes",OR(I2802="Approve proposed",I2802="Use my price")),"CHECK: protected price kept current",IF(OR(I2802="Unreviewed",I2802=""),"Pending review",IF(I2802="Hold","On hold",IF(I2802="Keep current",IF(ISNUMBER(E2802),"Kept current","CHECK: no confirmed current price"),IF(AH2802&lt;&gt;"Yes","CHECK: source needs review",IF(AND(I2802="Use my price",NOT(AND(ISNUMBER(J2802),J2802&gt;0))),"CHECK: enter a price above zero",IF(NOT(OR(I2802="Approve proposed",I2802="Use my price")),"CHECK: choose a listed decision",IF(OR(NOT(ISNUMBER(L2802)),L2802&lt;=0,NOT(ISNUMBER(Y2802)),Y2802&lt;=0,X2802&gt;=1),"CHECK: price or base unavailable",IF(L2802/(Y2802*(1-X2802))-1&lt;0,"CHECK: price below local base","Ready")))))))))</f>
        <v>Pending review</v>
      </c>
      <c r="N2802" s="18">
        <v>2.59</v>
      </c>
      <c r="O2802" s="19">
        <v>0.4</v>
      </c>
      <c r="P2802" s="14">
        <v>0.5135</v>
      </c>
      <c r="Q2802" s="20" t="str">
        <f>IF(AND(ISNUMBER(L2802),ISNUMBER(Y2802),Y2802&gt;0,X2802&lt;1),ROUND(L2802/(Y2802*(1-X2802))-1,4),"")</f>
        <v/>
      </c>
      <c r="R2802" s="12">
        <v>0</v>
      </c>
      <c r="S2802" s="13">
        <f>IF(AND(ISNUMBER(E2802),E2802&gt;0,ISNUMBER(F2802)),R2802*(F2802/E2802-1)*(1-'Start Here'!$B$16),0)</f>
        <v>0</v>
      </c>
      <c r="T2802" s="17">
        <f>IF(AND(M2802="Ready",OR(I2802="Approve proposed",AND(I2802="Use my price",AND(ISNUMBER(J2802),J2802&gt;0))),ISNUMBER(L2802),E2802&gt;0),R2802*(L2802/E2802-1)*(1-'Start Here'!$B$16),0)</f>
        <v>0</v>
      </c>
      <c r="U2802" t="str" s="6">
        <v>Currently hidden; do not activate automatically</v>
      </c>
      <c r="V2802" t="str" s="21">
        <v>No</v>
      </c>
      <c r="W2802" t="str" s="21">
        <v>No</v>
      </c>
      <c r="X2802" s="22">
        <v>0</v>
      </c>
      <c r="Y2802" s="18">
        <v>1.85</v>
      </c>
      <c r="AB2802" t="str" s="6">
        <v>2026-10-01 10:41:27 UTC</v>
      </c>
      <c r="AC2802" t="str" s="6">
        <v>Local Line cache</v>
      </c>
      <c r="AD2802" s="23">
        <v>977884</v>
      </c>
      <c r="AE2802" s="23">
        <v>744416</v>
      </c>
      <c r="AF2802" t="str" s="23">
        <v>977884:744416:herdShare</v>
      </c>
      <c r="AG2802" t="str" s="23">
        <v>No</v>
      </c>
      <c r="AH2802" t="str" s="23">
        <v>Yes</v>
      </c>
      <c r="AI2802" s="18">
        <v>0</v>
      </c>
    </row>
    <row r="2803" ht="32" customHeight="1">
      <c r="A2803" t="str" s="7">
        <v>Red Tail Growers</v>
      </c>
      <c r="B2803" t="str" s="7">
        <v>Iceberg Lettuce</v>
      </c>
      <c r="C2803" t="str" s="7">
        <v>ea</v>
      </c>
      <c r="D2803" t="str" s="7">
        <v>CSA Members</v>
      </c>
      <c r="E2803" s="12">
        <v>2.59</v>
      </c>
      <c r="F2803" s="13">
        <v>2.8</v>
      </c>
      <c r="G2803" s="13">
        <f>IF(AND(ISNUMBER(E2803),ISNUMBER(F2803)),F2803-E2803,"")</f>
        <v>0.21</v>
      </c>
      <c r="H2803" s="14">
        <f>IF(AND(ISNUMBER(E2803),E2803&gt;0,ISNUMBER(F2803)),F2803/E2803-1,"")</f>
        <v>0.08108108108108114</v>
      </c>
      <c r="I2803" t="str" s="15">
        <v>Unreviewed</v>
      </c>
      <c r="J2803" s="16"/>
      <c r="K2803" t="str" s="15">
        <v/>
      </c>
      <c r="L2803" s="17" t="str">
        <f>IF(AC2803="Local catalog","",IF(AG2803="Yes",IF(ISNUMBER(E2803),E2803,""),IF(I2803="Keep current",IF(ISNUMBER(E2803),E2803,""),IF(AH2803&lt;&gt;"Yes","",IF(I2803="Approve proposed",F2803,IF(AND(I2803="Use my price",AND(ISNUMBER(J2803),J2803&gt;0)),J2803,""))))))</f>
        <v/>
      </c>
      <c r="M2803" t="str" s="7">
        <f>IF(AND(AG2803="Yes",OR(I2803="Approve proposed",I2803="Use my price")),"CHECK: protected price kept current",IF(OR(I2803="Unreviewed",I2803=""),"Pending review",IF(I2803="Hold","On hold",IF(I2803="Keep current",IF(ISNUMBER(E2803),"Kept current","CHECK: no confirmed current price"),IF(AH2803&lt;&gt;"Yes","CHECK: source needs review",IF(AND(I2803="Use my price",NOT(AND(ISNUMBER(J2803),J2803&gt;0))),"CHECK: enter a price above zero",IF(NOT(OR(I2803="Approve proposed",I2803="Use my price")),"CHECK: choose a listed decision",IF(OR(NOT(ISNUMBER(L2803)),L2803&lt;=0,NOT(ISNUMBER(Y2803)),Y2803&lt;=0,X2803&gt;=1),"CHECK: price or base unavailable",IF(L2803/(Y2803*(1-X2803))-1&lt;0,"CHECK: price below local base","Ready")))))))))</f>
        <v>Pending review</v>
      </c>
      <c r="N2803" s="18">
        <v>2.59</v>
      </c>
      <c r="O2803" s="19">
        <v>0.4</v>
      </c>
      <c r="P2803" s="14">
        <v>0.5135</v>
      </c>
      <c r="Q2803" s="20" t="str">
        <f>IF(AND(ISNUMBER(L2803),ISNUMBER(Y2803),Y2803&gt;0,X2803&lt;1),ROUND(L2803/(Y2803*(1-X2803))-1,4),"")</f>
        <v/>
      </c>
      <c r="R2803" s="12">
        <v>0</v>
      </c>
      <c r="S2803" s="13">
        <f>IF(AND(ISNUMBER(E2803),E2803&gt;0,ISNUMBER(F2803)),R2803*(F2803/E2803-1)*(1-'Start Here'!$B$16),0)</f>
        <v>0</v>
      </c>
      <c r="T2803" s="17">
        <f>IF(AND(M2803="Ready",OR(I2803="Approve proposed",AND(I2803="Use my price",AND(ISNUMBER(J2803),J2803&gt;0))),ISNUMBER(L2803),E2803&gt;0),R2803*(L2803/E2803-1)*(1-'Start Here'!$B$16),0)</f>
        <v>0</v>
      </c>
      <c r="U2803" t="str" s="6">
        <v>Currently hidden; do not activate automatically</v>
      </c>
      <c r="V2803" t="str" s="21">
        <v>No</v>
      </c>
      <c r="W2803" t="str" s="21">
        <v>No</v>
      </c>
      <c r="X2803" s="22">
        <v>0</v>
      </c>
      <c r="Y2803" s="18">
        <v>1.85</v>
      </c>
      <c r="AB2803" t="str" s="6">
        <v>2026-10-01 10:41:27 UTC</v>
      </c>
      <c r="AC2803" t="str" s="6">
        <v>Local Line cache</v>
      </c>
      <c r="AD2803" s="23">
        <v>977884</v>
      </c>
      <c r="AE2803" s="23">
        <v>744416</v>
      </c>
      <c r="AF2803" t="str" s="23">
        <v>977884:744416:member</v>
      </c>
      <c r="AG2803" t="str" s="23">
        <v>No</v>
      </c>
      <c r="AH2803" t="str" s="23">
        <v>Yes</v>
      </c>
      <c r="AI2803" s="18">
        <v>0</v>
      </c>
    </row>
    <row r="2804" ht="32" customHeight="1">
      <c r="A2804" t="str" s="7">
        <v>Red Tail Growers</v>
      </c>
      <c r="B2804" t="str" s="7">
        <v>Iceberg Lettuce</v>
      </c>
      <c r="C2804" t="str" s="7">
        <v>ea</v>
      </c>
      <c r="D2804" t="str" s="7">
        <v>Guest Basket</v>
      </c>
      <c r="E2804" s="12">
        <v>2.59</v>
      </c>
      <c r="F2804" s="13">
        <v>2.8</v>
      </c>
      <c r="G2804" s="13">
        <f>IF(AND(ISNUMBER(E2804),ISNUMBER(F2804)),F2804-E2804,"")</f>
        <v>0.21</v>
      </c>
      <c r="H2804" s="14">
        <f>IF(AND(ISNUMBER(E2804),E2804&gt;0,ISNUMBER(F2804)),F2804/E2804-1,"")</f>
        <v>0.08108108108108114</v>
      </c>
      <c r="I2804" t="str" s="15">
        <v>Unreviewed</v>
      </c>
      <c r="J2804" s="16"/>
      <c r="K2804" t="str" s="15">
        <v/>
      </c>
      <c r="L2804" s="17" t="str">
        <f>IF(AC2804="Local catalog","",IF(AG2804="Yes",IF(ISNUMBER(E2804),E2804,""),IF(I2804="Keep current",IF(ISNUMBER(E2804),E2804,""),IF(AH2804&lt;&gt;"Yes","",IF(I2804="Approve proposed",F2804,IF(AND(I2804="Use my price",AND(ISNUMBER(J2804),J2804&gt;0)),J2804,""))))))</f>
        <v/>
      </c>
      <c r="M2804" t="str" s="7">
        <f>IF(AND(AG2804="Yes",OR(I2804="Approve proposed",I2804="Use my price")),"CHECK: protected price kept current",IF(OR(I2804="Unreviewed",I2804=""),"Pending review",IF(I2804="Hold","On hold",IF(I2804="Keep current",IF(ISNUMBER(E2804),"Kept current","CHECK: no confirmed current price"),IF(AH2804&lt;&gt;"Yes","CHECK: source needs review",IF(AND(I2804="Use my price",NOT(AND(ISNUMBER(J2804),J2804&gt;0))),"CHECK: enter a price above zero",IF(NOT(OR(I2804="Approve proposed",I2804="Use my price")),"CHECK: choose a listed decision",IF(OR(NOT(ISNUMBER(L2804)),L2804&lt;=0,NOT(ISNUMBER(Y2804)),Y2804&lt;=0,X2804&gt;=1),"CHECK: price or base unavailable",IF(L2804/(Y2804*(1-X2804))-1&lt;0,"CHECK: price below local base","Ready")))))))))</f>
        <v>Pending review</v>
      </c>
      <c r="N2804" s="18">
        <v>2.59</v>
      </c>
      <c r="O2804" s="19">
        <v>0.4</v>
      </c>
      <c r="P2804" s="14">
        <v>0.5135</v>
      </c>
      <c r="Q2804" s="20" t="str">
        <f>IF(AND(ISNUMBER(L2804),ISNUMBER(Y2804),Y2804&gt;0,X2804&lt;1),ROUND(L2804/(Y2804*(1-X2804))-1,4),"")</f>
        <v/>
      </c>
      <c r="R2804" s="12">
        <v>0</v>
      </c>
      <c r="S2804" s="13">
        <f>IF(AND(ISNUMBER(E2804),E2804&gt;0,ISNUMBER(F2804)),R2804*(F2804/E2804-1)*(1-'Start Here'!$B$16),0)</f>
        <v>0</v>
      </c>
      <c r="T2804" s="17">
        <f>IF(AND(M2804="Ready",OR(I2804="Approve proposed",AND(I2804="Use my price",AND(ISNUMBER(J2804),J2804&gt;0))),ISNUMBER(L2804),E2804&gt;0),R2804*(L2804/E2804-1)*(1-'Start Here'!$B$16),0)</f>
        <v>0</v>
      </c>
      <c r="U2804" t="str" s="6">
        <v>Currently hidden; do not activate automatically</v>
      </c>
      <c r="V2804" t="str" s="21">
        <v>No</v>
      </c>
      <c r="W2804" t="str" s="21">
        <v>No</v>
      </c>
      <c r="X2804" s="22">
        <v>0</v>
      </c>
      <c r="Y2804" s="18">
        <v>1.85</v>
      </c>
      <c r="AB2804" t="str" s="6">
        <v>2026-10-01 10:41:27 UTC</v>
      </c>
      <c r="AC2804" t="str" s="6">
        <v>Local Line cache</v>
      </c>
      <c r="AD2804" s="23">
        <v>977884</v>
      </c>
      <c r="AE2804" s="23">
        <v>744416</v>
      </c>
      <c r="AF2804" t="str" s="23">
        <v>977884:744416:guest</v>
      </c>
      <c r="AG2804" t="str" s="23">
        <v>No</v>
      </c>
      <c r="AH2804" t="str" s="23">
        <v>Yes</v>
      </c>
      <c r="AI2804" s="18">
        <v>0</v>
      </c>
    </row>
    <row r="2805" ht="32" customHeight="1">
      <c r="A2805" t="str" s="7">
        <v>Red Tail Growers</v>
      </c>
      <c r="B2805" t="str" s="7">
        <v>Iceberg Lettuce</v>
      </c>
      <c r="C2805" t="str" s="7">
        <v>ea</v>
      </c>
      <c r="D2805" t="str" s="7">
        <v>SNAP</v>
      </c>
      <c r="E2805" s="12">
        <v>2.59</v>
      </c>
      <c r="F2805" s="13">
        <v>2.59</v>
      </c>
      <c r="G2805" s="13">
        <f>IF(AND(ISNUMBER(E2805),ISNUMBER(F2805)),F2805-E2805,"")</f>
        <v>0</v>
      </c>
      <c r="H2805" s="14">
        <f>IF(AND(ISNUMBER(E2805),E2805&gt;0,ISNUMBER(F2805)),F2805/E2805-1,"")</f>
        <v>0</v>
      </c>
      <c r="I2805" t="str" s="15">
        <v>Keep current</v>
      </c>
      <c r="J2805" s="16"/>
      <c r="K2805" t="str" s="15">
        <v/>
      </c>
      <c r="L2805" s="17">
        <f>IF(AC2805="Local catalog","",IF(AG2805="Yes",IF(ISNUMBER(E2805),E2805,""),IF(I2805="Keep current",IF(ISNUMBER(E2805),E2805,""),IF(AH2805&lt;&gt;"Yes","",IF(I2805="Approve proposed",F2805,IF(AND(I2805="Use my price",AND(ISNUMBER(J2805),J2805&gt;0)),J2805,""))))))</f>
        <v>2.59</v>
      </c>
      <c r="M2805" t="str" s="7">
        <f>IF(AND(AG2805="Yes",OR(I2805="Approve proposed",I2805="Use my price")),"CHECK: protected price kept current",IF(OR(I2805="Unreviewed",I2805=""),"Pending review",IF(I2805="Hold","On hold",IF(I2805="Keep current",IF(ISNUMBER(E2805),"Kept current","CHECK: no confirmed current price"),IF(AH2805&lt;&gt;"Yes","CHECK: source needs review",IF(AND(I2805="Use my price",NOT(AND(ISNUMBER(J2805),J2805&gt;0))),"CHECK: enter a price above zero",IF(NOT(OR(I2805="Approve proposed",I2805="Use my price")),"CHECK: choose a listed decision",IF(OR(NOT(ISNUMBER(L2805)),L2805&lt;=0,NOT(ISNUMBER(Y2805)),Y2805&lt;=0,X2805&gt;=1),"CHECK: price or base unavailable",IF(L2805/(Y2805*(1-X2805))-1&lt;0,"CHECK: price below local base","Ready")))))))))</f>
        <v>Kept current</v>
      </c>
      <c r="N2805" s="18">
        <v>2.59</v>
      </c>
      <c r="O2805" s="19">
        <v>0.4</v>
      </c>
      <c r="P2805" s="14">
        <v>0.4</v>
      </c>
      <c r="Q2805" s="20">
        <f>IF(AND(ISNUMBER(L2805),ISNUMBER(Y2805),Y2805&gt;0,X2805&lt;1),ROUND(L2805/(Y2805*(1-X2805))-1,4),"")</f>
        <v>0.4</v>
      </c>
      <c r="R2805" s="12">
        <v>0</v>
      </c>
      <c r="S2805" s="13">
        <f>IF(AND(ISNUMBER(E2805),E2805&gt;0,ISNUMBER(F2805)),R2805*(F2805/E2805-1)*(1-'Start Here'!$B$16),0)</f>
        <v>0</v>
      </c>
      <c r="T2805" s="17">
        <f>IF(AND(M2805="Ready",OR(I2805="Approve proposed",AND(I2805="Use my price",AND(ISNUMBER(J2805),J2805&gt;0))),ISNUMBER(L2805),E2805&gt;0),R2805*(L2805/E2805-1)*(1-'Start Here'!$B$16),0)</f>
        <v>0</v>
      </c>
      <c r="U2805" t="str" s="6">
        <v>SNAP: preserve existing selling price; Currently hidden; do not activate automatically</v>
      </c>
      <c r="V2805" t="str" s="21">
        <v>No</v>
      </c>
      <c r="W2805" t="str" s="21">
        <v>No</v>
      </c>
      <c r="X2805" s="22">
        <v>0</v>
      </c>
      <c r="Y2805" s="18">
        <v>1.85</v>
      </c>
      <c r="AB2805" t="str" s="6">
        <v>2026-10-01 10:41:27 UTC</v>
      </c>
      <c r="AC2805" t="str" s="6">
        <v>Local Line cache</v>
      </c>
      <c r="AD2805" s="23">
        <v>977884</v>
      </c>
      <c r="AE2805" s="23">
        <v>744416</v>
      </c>
      <c r="AF2805" t="str" s="23">
        <v>977884:744416:snap</v>
      </c>
      <c r="AG2805" t="str" s="23">
        <v>Yes</v>
      </c>
      <c r="AH2805" t="str" s="23">
        <v>Yes</v>
      </c>
      <c r="AI2805" s="18">
        <v>0</v>
      </c>
    </row>
    <row r="2806" ht="32" customHeight="1">
      <c r="A2806" t="str" s="7">
        <v>Red Tail Growers</v>
      </c>
      <c r="B2806" t="str" s="7">
        <v>Italian Frying Pepper</v>
      </c>
      <c r="C2806" t="str" s="7">
        <v>each</v>
      </c>
      <c r="D2806" t="str" s="7">
        <v>Herd Share Members</v>
      </c>
      <c r="E2806" s="12">
        <v>3.5</v>
      </c>
      <c r="F2806" s="13">
        <v>3.78</v>
      </c>
      <c r="G2806" s="13">
        <f>IF(AND(ISNUMBER(E2806),ISNUMBER(F2806)),F2806-E2806,"")</f>
        <v>0.28</v>
      </c>
      <c r="H2806" s="14">
        <f>IF(AND(ISNUMBER(E2806),E2806&gt;0,ISNUMBER(F2806)),F2806/E2806-1,"")</f>
        <v>0.07999999999999985</v>
      </c>
      <c r="I2806" t="str" s="15">
        <v>Unreviewed</v>
      </c>
      <c r="J2806" s="16"/>
      <c r="K2806" t="str" s="15">
        <v/>
      </c>
      <c r="L2806" s="17" t="str">
        <f>IF(AC2806="Local catalog","",IF(AG2806="Yes",IF(ISNUMBER(E2806),E2806,""),IF(I2806="Keep current",IF(ISNUMBER(E2806),E2806,""),IF(AH2806&lt;&gt;"Yes","",IF(I2806="Approve proposed",F2806,IF(AND(I2806="Use my price",AND(ISNUMBER(J2806),J2806&gt;0)),J2806,""))))))</f>
        <v/>
      </c>
      <c r="M2806" t="str" s="7">
        <f>IF(AND(AG2806="Yes",OR(I2806="Approve proposed",I2806="Use my price")),"CHECK: protected price kept current",IF(OR(I2806="Unreviewed",I2806=""),"Pending review",IF(I2806="Hold","On hold",IF(I2806="Keep current",IF(ISNUMBER(E2806),"Kept current","CHECK: no confirmed current price"),IF(AH2806&lt;&gt;"Yes","CHECK: source needs review",IF(AND(I2806="Use my price",NOT(AND(ISNUMBER(J2806),J2806&gt;0))),"CHECK: enter a price above zero",IF(NOT(OR(I2806="Approve proposed",I2806="Use my price")),"CHECK: choose a listed decision",IF(OR(NOT(ISNUMBER(L2806)),L2806&lt;=0,NOT(ISNUMBER(Y2806)),Y2806&lt;=0,X2806&gt;=1),"CHECK: price or base unavailable",IF(L2806/(Y2806*(1-X2806))-1&lt;0,"CHECK: price below local base","Ready")))))))))</f>
        <v>Pending review</v>
      </c>
      <c r="N2806" s="18">
        <v>3.5</v>
      </c>
      <c r="O2806" s="19">
        <v>0.4</v>
      </c>
      <c r="P2806" s="14">
        <v>0.512</v>
      </c>
      <c r="Q2806" s="20" t="str">
        <f>IF(AND(ISNUMBER(L2806),ISNUMBER(Y2806),Y2806&gt;0,X2806&lt;1),ROUND(L2806/(Y2806*(1-X2806))-1,4),"")</f>
        <v/>
      </c>
      <c r="R2806" s="12">
        <v>150.5</v>
      </c>
      <c r="S2806" s="13">
        <f>IF(AND(ISNUMBER(E2806),E2806&gt;0,ISNUMBER(F2806)),R2806*(F2806/E2806-1)*(1-'Start Here'!$B$16),0)</f>
        <v>11.678799999999978</v>
      </c>
      <c r="T2806" s="17">
        <f>IF(AND(M2806="Ready",OR(I2806="Approve proposed",AND(I2806="Use my price",AND(ISNUMBER(J2806),J2806&gt;0))),ISNUMBER(L2806),E2806&gt;0),R2806*(L2806/E2806-1)*(1-'Start Here'!$B$16),0)</f>
        <v>0</v>
      </c>
      <c r="U2806" t="str" s="6">
        <v>Currently hidden; do not activate automatically</v>
      </c>
      <c r="V2806" t="str" s="21">
        <v>No</v>
      </c>
      <c r="W2806" t="str" s="21">
        <v>No</v>
      </c>
      <c r="X2806" s="22">
        <v>0</v>
      </c>
      <c r="Y2806" s="18">
        <v>2.5</v>
      </c>
      <c r="AB2806" t="str" s="6">
        <v>2026-10-01 10:41:27 UTC</v>
      </c>
      <c r="AC2806" t="str" s="6">
        <v>Local Line cache</v>
      </c>
      <c r="AD2806" s="23">
        <v>1006108</v>
      </c>
      <c r="AE2806" s="23">
        <v>786671</v>
      </c>
      <c r="AF2806" t="str" s="23">
        <v>1006108:786671:herdShare</v>
      </c>
      <c r="AG2806" t="str" s="23">
        <v>No</v>
      </c>
      <c r="AH2806" t="str" s="23">
        <v>Yes</v>
      </c>
      <c r="AI2806" s="18">
        <v>107.5</v>
      </c>
    </row>
    <row r="2807" ht="32" customHeight="1">
      <c r="A2807" t="str" s="7">
        <v>Red Tail Growers</v>
      </c>
      <c r="B2807" t="str" s="7">
        <v>Italian Frying Pepper</v>
      </c>
      <c r="C2807" t="str" s="7">
        <v>each</v>
      </c>
      <c r="D2807" t="str" s="7">
        <v>CSA Members</v>
      </c>
      <c r="E2807" s="12">
        <v>3.5</v>
      </c>
      <c r="F2807" s="13">
        <v>3.78</v>
      </c>
      <c r="G2807" s="13">
        <f>IF(AND(ISNUMBER(E2807),ISNUMBER(F2807)),F2807-E2807,"")</f>
        <v>0.28</v>
      </c>
      <c r="H2807" s="14">
        <f>IF(AND(ISNUMBER(E2807),E2807&gt;0,ISNUMBER(F2807)),F2807/E2807-1,"")</f>
        <v>0.07999999999999985</v>
      </c>
      <c r="I2807" t="str" s="15">
        <v>Unreviewed</v>
      </c>
      <c r="J2807" s="16"/>
      <c r="K2807" t="str" s="15">
        <v/>
      </c>
      <c r="L2807" s="17" t="str">
        <f>IF(AC2807="Local catalog","",IF(AG2807="Yes",IF(ISNUMBER(E2807),E2807,""),IF(I2807="Keep current",IF(ISNUMBER(E2807),E2807,""),IF(AH2807&lt;&gt;"Yes","",IF(I2807="Approve proposed",F2807,IF(AND(I2807="Use my price",AND(ISNUMBER(J2807),J2807&gt;0)),J2807,""))))))</f>
        <v/>
      </c>
      <c r="M2807" t="str" s="7">
        <f>IF(AND(AG2807="Yes",OR(I2807="Approve proposed",I2807="Use my price")),"CHECK: protected price kept current",IF(OR(I2807="Unreviewed",I2807=""),"Pending review",IF(I2807="Hold","On hold",IF(I2807="Keep current",IF(ISNUMBER(E2807),"Kept current","CHECK: no confirmed current price"),IF(AH2807&lt;&gt;"Yes","CHECK: source needs review",IF(AND(I2807="Use my price",NOT(AND(ISNUMBER(J2807),J2807&gt;0))),"CHECK: enter a price above zero",IF(NOT(OR(I2807="Approve proposed",I2807="Use my price")),"CHECK: choose a listed decision",IF(OR(NOT(ISNUMBER(L2807)),L2807&lt;=0,NOT(ISNUMBER(Y2807)),Y2807&lt;=0,X2807&gt;=1),"CHECK: price or base unavailable",IF(L2807/(Y2807*(1-X2807))-1&lt;0,"CHECK: price below local base","Ready")))))))))</f>
        <v>Pending review</v>
      </c>
      <c r="N2807" s="18">
        <v>3.5</v>
      </c>
      <c r="O2807" s="19">
        <v>0.4</v>
      </c>
      <c r="P2807" s="14">
        <v>0.512</v>
      </c>
      <c r="Q2807" s="20" t="str">
        <f>IF(AND(ISNUMBER(L2807),ISNUMBER(Y2807),Y2807&gt;0,X2807&lt;1),ROUND(L2807/(Y2807*(1-X2807))-1,4),"")</f>
        <v/>
      </c>
      <c r="R2807" s="12">
        <v>0</v>
      </c>
      <c r="S2807" s="13">
        <f>IF(AND(ISNUMBER(E2807),E2807&gt;0,ISNUMBER(F2807)),R2807*(F2807/E2807-1)*(1-'Start Here'!$B$16),0)</f>
        <v>0</v>
      </c>
      <c r="T2807" s="17">
        <f>IF(AND(M2807="Ready",OR(I2807="Approve proposed",AND(I2807="Use my price",AND(ISNUMBER(J2807),J2807&gt;0))),ISNUMBER(L2807),E2807&gt;0),R2807*(L2807/E2807-1)*(1-'Start Here'!$B$16),0)</f>
        <v>0</v>
      </c>
      <c r="U2807" t="str" s="6">
        <v>Currently hidden; do not activate automatically</v>
      </c>
      <c r="V2807" t="str" s="21">
        <v>No</v>
      </c>
      <c r="W2807" t="str" s="21">
        <v>No</v>
      </c>
      <c r="X2807" s="22">
        <v>0</v>
      </c>
      <c r="Y2807" s="18">
        <v>2.5</v>
      </c>
      <c r="AB2807" t="str" s="6">
        <v>2026-10-01 10:41:27 UTC</v>
      </c>
      <c r="AC2807" t="str" s="6">
        <v>Local Line cache</v>
      </c>
      <c r="AD2807" s="23">
        <v>1006108</v>
      </c>
      <c r="AE2807" s="23">
        <v>786671</v>
      </c>
      <c r="AF2807" t="str" s="23">
        <v>1006108:786671:member</v>
      </c>
      <c r="AG2807" t="str" s="23">
        <v>No</v>
      </c>
      <c r="AH2807" t="str" s="23">
        <v>Yes</v>
      </c>
      <c r="AI2807" s="18">
        <v>0</v>
      </c>
    </row>
    <row r="2808" ht="32" customHeight="1">
      <c r="A2808" t="str" s="7">
        <v>Red Tail Growers</v>
      </c>
      <c r="B2808" t="str" s="7">
        <v>Italian Frying Pepper</v>
      </c>
      <c r="C2808" t="str" s="7">
        <v>each</v>
      </c>
      <c r="D2808" t="str" s="7">
        <v>Guest Basket</v>
      </c>
      <c r="E2808" s="12">
        <v>3.5</v>
      </c>
      <c r="F2808" s="13">
        <v>3.78</v>
      </c>
      <c r="G2808" s="13">
        <f>IF(AND(ISNUMBER(E2808),ISNUMBER(F2808)),F2808-E2808,"")</f>
        <v>0.28</v>
      </c>
      <c r="H2808" s="14">
        <f>IF(AND(ISNUMBER(E2808),E2808&gt;0,ISNUMBER(F2808)),F2808/E2808-1,"")</f>
        <v>0.07999999999999985</v>
      </c>
      <c r="I2808" t="str" s="15">
        <v>Unreviewed</v>
      </c>
      <c r="J2808" s="16"/>
      <c r="K2808" t="str" s="15">
        <v/>
      </c>
      <c r="L2808" s="17" t="str">
        <f>IF(AC2808="Local catalog","",IF(AG2808="Yes",IF(ISNUMBER(E2808),E2808,""),IF(I2808="Keep current",IF(ISNUMBER(E2808),E2808,""),IF(AH2808&lt;&gt;"Yes","",IF(I2808="Approve proposed",F2808,IF(AND(I2808="Use my price",AND(ISNUMBER(J2808),J2808&gt;0)),J2808,""))))))</f>
        <v/>
      </c>
      <c r="M2808" t="str" s="7">
        <f>IF(AND(AG2808="Yes",OR(I2808="Approve proposed",I2808="Use my price")),"CHECK: protected price kept current",IF(OR(I2808="Unreviewed",I2808=""),"Pending review",IF(I2808="Hold","On hold",IF(I2808="Keep current",IF(ISNUMBER(E2808),"Kept current","CHECK: no confirmed current price"),IF(AH2808&lt;&gt;"Yes","CHECK: source needs review",IF(AND(I2808="Use my price",NOT(AND(ISNUMBER(J2808),J2808&gt;0))),"CHECK: enter a price above zero",IF(NOT(OR(I2808="Approve proposed",I2808="Use my price")),"CHECK: choose a listed decision",IF(OR(NOT(ISNUMBER(L2808)),L2808&lt;=0,NOT(ISNUMBER(Y2808)),Y2808&lt;=0,X2808&gt;=1),"CHECK: price or base unavailable",IF(L2808/(Y2808*(1-X2808))-1&lt;0,"CHECK: price below local base","Ready")))))))))</f>
        <v>Pending review</v>
      </c>
      <c r="N2808" s="18">
        <v>3.5</v>
      </c>
      <c r="O2808" s="19">
        <v>0.4</v>
      </c>
      <c r="P2808" s="14">
        <v>0.512</v>
      </c>
      <c r="Q2808" s="20" t="str">
        <f>IF(AND(ISNUMBER(L2808),ISNUMBER(Y2808),Y2808&gt;0,X2808&lt;1),ROUND(L2808/(Y2808*(1-X2808))-1,4),"")</f>
        <v/>
      </c>
      <c r="R2808" s="12">
        <v>10.5</v>
      </c>
      <c r="S2808" s="13">
        <f>IF(AND(ISNUMBER(E2808),E2808&gt;0,ISNUMBER(F2808)),R2808*(F2808/E2808-1)*(1-'Start Here'!$B$16),0)</f>
        <v>0.8147999999999984</v>
      </c>
      <c r="T2808" s="17">
        <f>IF(AND(M2808="Ready",OR(I2808="Approve proposed",AND(I2808="Use my price",AND(ISNUMBER(J2808),J2808&gt;0))),ISNUMBER(L2808),E2808&gt;0),R2808*(L2808/E2808-1)*(1-'Start Here'!$B$16),0)</f>
        <v>0</v>
      </c>
      <c r="U2808" t="str" s="6">
        <v>Currently hidden; do not activate automatically</v>
      </c>
      <c r="V2808" t="str" s="21">
        <v>No</v>
      </c>
      <c r="W2808" t="str" s="21">
        <v>No</v>
      </c>
      <c r="X2808" s="22">
        <v>0</v>
      </c>
      <c r="Y2808" s="18">
        <v>2.5</v>
      </c>
      <c r="AB2808" t="str" s="6">
        <v>2026-10-01 10:41:27 UTC</v>
      </c>
      <c r="AC2808" t="str" s="6">
        <v>Local Line cache</v>
      </c>
      <c r="AD2808" s="23">
        <v>1006108</v>
      </c>
      <c r="AE2808" s="23">
        <v>786671</v>
      </c>
      <c r="AF2808" t="str" s="23">
        <v>1006108:786671:guest</v>
      </c>
      <c r="AG2808" t="str" s="23">
        <v>No</v>
      </c>
      <c r="AH2808" t="str" s="23">
        <v>Yes</v>
      </c>
      <c r="AI2808" s="18">
        <v>7.5</v>
      </c>
    </row>
    <row r="2809" ht="32" customHeight="1">
      <c r="A2809" t="str" s="7">
        <v>Red Tail Growers</v>
      </c>
      <c r="B2809" t="str" s="7">
        <v>Italian Frying Pepper</v>
      </c>
      <c r="C2809" t="str" s="7">
        <v>each</v>
      </c>
      <c r="D2809" t="str" s="7">
        <v>SNAP</v>
      </c>
      <c r="E2809" s="12">
        <v>3.5</v>
      </c>
      <c r="F2809" s="13">
        <v>3.5</v>
      </c>
      <c r="G2809" s="13">
        <f>IF(AND(ISNUMBER(E2809),ISNUMBER(F2809)),F2809-E2809,"")</f>
        <v>0</v>
      </c>
      <c r="H2809" s="14">
        <f>IF(AND(ISNUMBER(E2809),E2809&gt;0,ISNUMBER(F2809)),F2809/E2809-1,"")</f>
        <v>0</v>
      </c>
      <c r="I2809" t="str" s="15">
        <v>Keep current</v>
      </c>
      <c r="J2809" s="16"/>
      <c r="K2809" t="str" s="15">
        <v/>
      </c>
      <c r="L2809" s="17">
        <f>IF(AC2809="Local catalog","",IF(AG2809="Yes",IF(ISNUMBER(E2809),E2809,""),IF(I2809="Keep current",IF(ISNUMBER(E2809),E2809,""),IF(AH2809&lt;&gt;"Yes","",IF(I2809="Approve proposed",F2809,IF(AND(I2809="Use my price",AND(ISNUMBER(J2809),J2809&gt;0)),J2809,""))))))</f>
        <v>3.5</v>
      </c>
      <c r="M2809" t="str" s="7">
        <f>IF(AND(AG2809="Yes",OR(I2809="Approve proposed",I2809="Use my price")),"CHECK: protected price kept current",IF(OR(I2809="Unreviewed",I2809=""),"Pending review",IF(I2809="Hold","On hold",IF(I2809="Keep current",IF(ISNUMBER(E2809),"Kept current","CHECK: no confirmed current price"),IF(AH2809&lt;&gt;"Yes","CHECK: source needs review",IF(AND(I2809="Use my price",NOT(AND(ISNUMBER(J2809),J2809&gt;0))),"CHECK: enter a price above zero",IF(NOT(OR(I2809="Approve proposed",I2809="Use my price")),"CHECK: choose a listed decision",IF(OR(NOT(ISNUMBER(L2809)),L2809&lt;=0,NOT(ISNUMBER(Y2809)),Y2809&lt;=0,X2809&gt;=1),"CHECK: price or base unavailable",IF(L2809/(Y2809*(1-X2809))-1&lt;0,"CHECK: price below local base","Ready")))))))))</f>
        <v>Kept current</v>
      </c>
      <c r="N2809" s="18">
        <v>3.5</v>
      </c>
      <c r="O2809" s="19">
        <v>0.4</v>
      </c>
      <c r="P2809" s="14">
        <v>0.4</v>
      </c>
      <c r="Q2809" s="20">
        <f>IF(AND(ISNUMBER(L2809),ISNUMBER(Y2809),Y2809&gt;0,X2809&lt;1),ROUND(L2809/(Y2809*(1-X2809))-1,4),"")</f>
        <v>0.4</v>
      </c>
      <c r="R2809" s="12">
        <v>0</v>
      </c>
      <c r="S2809" s="13">
        <f>IF(AND(ISNUMBER(E2809),E2809&gt;0,ISNUMBER(F2809)),R2809*(F2809/E2809-1)*(1-'Start Here'!$B$16),0)</f>
        <v>0</v>
      </c>
      <c r="T2809" s="17">
        <f>IF(AND(M2809="Ready",OR(I2809="Approve proposed",AND(I2809="Use my price",AND(ISNUMBER(J2809),J2809&gt;0))),ISNUMBER(L2809),E2809&gt;0),R2809*(L2809/E2809-1)*(1-'Start Here'!$B$16),0)</f>
        <v>0</v>
      </c>
      <c r="U2809" t="str" s="6">
        <v>SNAP: preserve existing selling price; Currently hidden; do not activate automatically</v>
      </c>
      <c r="V2809" t="str" s="21">
        <v>No</v>
      </c>
      <c r="W2809" t="str" s="21">
        <v>No</v>
      </c>
      <c r="X2809" s="22">
        <v>0</v>
      </c>
      <c r="Y2809" s="18">
        <v>2.5</v>
      </c>
      <c r="AB2809" t="str" s="6">
        <v>2026-10-01 10:41:27 UTC</v>
      </c>
      <c r="AC2809" t="str" s="6">
        <v>Local Line cache</v>
      </c>
      <c r="AD2809" s="23">
        <v>1006108</v>
      </c>
      <c r="AE2809" s="23">
        <v>786671</v>
      </c>
      <c r="AF2809" t="str" s="23">
        <v>1006108:786671:snap</v>
      </c>
      <c r="AG2809" t="str" s="23">
        <v>Yes</v>
      </c>
      <c r="AH2809" t="str" s="23">
        <v>Yes</v>
      </c>
      <c r="AI2809" s="18">
        <v>0</v>
      </c>
    </row>
    <row r="2810" ht="32" customHeight="1">
      <c r="A2810" t="str" s="7">
        <v>Red Tail Growers</v>
      </c>
      <c r="B2810" t="str" s="7">
        <v>Kale Mix</v>
      </c>
      <c r="C2810" t="str" s="7">
        <v>1/2 lb</v>
      </c>
      <c r="D2810" t="str" s="7">
        <v>Herd Share Members</v>
      </c>
      <c r="E2810" s="12">
        <v>5.95</v>
      </c>
      <c r="F2810" s="13">
        <v>6.43</v>
      </c>
      <c r="G2810" s="13">
        <f>IF(AND(ISNUMBER(E2810),ISNUMBER(F2810)),F2810-E2810,"")</f>
        <v>0.48</v>
      </c>
      <c r="H2810" s="14">
        <f>IF(AND(ISNUMBER(E2810),E2810&gt;0,ISNUMBER(F2810)),F2810/E2810-1,"")</f>
        <v>0.08067226890756296</v>
      </c>
      <c r="I2810" t="str" s="15">
        <v>Unreviewed</v>
      </c>
      <c r="J2810" s="16"/>
      <c r="K2810" t="str" s="15">
        <v/>
      </c>
      <c r="L2810" s="17" t="str">
        <f>IF(AC2810="Local catalog","",IF(AG2810="Yes",IF(ISNUMBER(E2810),E2810,""),IF(I2810="Keep current",IF(ISNUMBER(E2810),E2810,""),IF(AH2810&lt;&gt;"Yes","",IF(I2810="Approve proposed",F2810,IF(AND(I2810="Use my price",AND(ISNUMBER(J2810),J2810&gt;0)),J2810,""))))))</f>
        <v/>
      </c>
      <c r="M2810" t="str" s="7">
        <f>IF(AND(AG2810="Yes",OR(I2810="Approve proposed",I2810="Use my price")),"CHECK: protected price kept current",IF(OR(I2810="Unreviewed",I2810=""),"Pending review",IF(I2810="Hold","On hold",IF(I2810="Keep current",IF(ISNUMBER(E2810),"Kept current","CHECK: no confirmed current price"),IF(AH2810&lt;&gt;"Yes","CHECK: source needs review",IF(AND(I2810="Use my price",NOT(AND(ISNUMBER(J2810),J2810&gt;0))),"CHECK: enter a price above zero",IF(NOT(OR(I2810="Approve proposed",I2810="Use my price")),"CHECK: choose a listed decision",IF(OR(NOT(ISNUMBER(L2810)),L2810&lt;=0,NOT(ISNUMBER(Y2810)),Y2810&lt;=0,X2810&gt;=1),"CHECK: price or base unavailable",IF(L2810/(Y2810*(1-X2810))-1&lt;0,"CHECK: price below local base","Ready")))))))))</f>
        <v>Pending review</v>
      </c>
      <c r="N2810" s="18">
        <v>5.95</v>
      </c>
      <c r="O2810" s="19">
        <v>0.4</v>
      </c>
      <c r="P2810" s="14">
        <v>0.5129</v>
      </c>
      <c r="Q2810" s="20" t="str">
        <f>IF(AND(ISNUMBER(L2810),ISNUMBER(Y2810),Y2810&gt;0,X2810&lt;1),ROUND(L2810/(Y2810*(1-X2810))-1,4),"")</f>
        <v/>
      </c>
      <c r="R2810" s="12">
        <v>77.35</v>
      </c>
      <c r="S2810" s="13">
        <f>IF(AND(ISNUMBER(E2810),E2810&gt;0,ISNUMBER(F2810)),R2810*(F2810/E2810-1)*(1-'Start Here'!$B$16),0)</f>
        <v>6.052799999999995</v>
      </c>
      <c r="T2810" s="17">
        <f>IF(AND(M2810="Ready",OR(I2810="Approve proposed",AND(I2810="Use my price",AND(ISNUMBER(J2810),J2810&gt;0))),ISNUMBER(L2810),E2810&gt;0),R2810*(L2810/E2810-1)*(1-'Start Here'!$B$16),0)</f>
        <v>0</v>
      </c>
      <c r="U2810" t="str" s="6">
        <v/>
      </c>
      <c r="V2810" t="str" s="21">
        <v>Yes</v>
      </c>
      <c r="W2810" t="str" s="21">
        <v>No</v>
      </c>
      <c r="X2810" s="22">
        <v>0</v>
      </c>
      <c r="Y2810" s="18">
        <v>4.25</v>
      </c>
      <c r="AB2810" t="str" s="6">
        <v>2026-10-01 10:41:27 UTC</v>
      </c>
      <c r="AC2810" t="str" s="6">
        <v>Local Line cache</v>
      </c>
      <c r="AD2810" s="23">
        <v>805874</v>
      </c>
      <c r="AE2810" s="23">
        <v>526932</v>
      </c>
      <c r="AF2810" t="str" s="23">
        <v>805874:526932:herdShare</v>
      </c>
      <c r="AG2810" t="str" s="23">
        <v>No</v>
      </c>
      <c r="AH2810" t="str" s="23">
        <v>Yes</v>
      </c>
      <c r="AI2810" s="18">
        <v>55.25</v>
      </c>
    </row>
    <row r="2811" ht="32" customHeight="1">
      <c r="A2811" t="str" s="7">
        <v>Red Tail Growers</v>
      </c>
      <c r="B2811" t="str" s="7">
        <v>Kale Mix</v>
      </c>
      <c r="C2811" t="str" s="7">
        <v>1/2 lb</v>
      </c>
      <c r="D2811" t="str" s="7">
        <v>CSA Members</v>
      </c>
      <c r="E2811" s="12">
        <v>5.95</v>
      </c>
      <c r="F2811" s="13">
        <v>6.43</v>
      </c>
      <c r="G2811" s="13">
        <f>IF(AND(ISNUMBER(E2811),ISNUMBER(F2811)),F2811-E2811,"")</f>
        <v>0.48</v>
      </c>
      <c r="H2811" s="14">
        <f>IF(AND(ISNUMBER(E2811),E2811&gt;0,ISNUMBER(F2811)),F2811/E2811-1,"")</f>
        <v>0.08067226890756296</v>
      </c>
      <c r="I2811" t="str" s="15">
        <v>Unreviewed</v>
      </c>
      <c r="J2811" s="16"/>
      <c r="K2811" t="str" s="15">
        <v/>
      </c>
      <c r="L2811" s="17" t="str">
        <f>IF(AC2811="Local catalog","",IF(AG2811="Yes",IF(ISNUMBER(E2811),E2811,""),IF(I2811="Keep current",IF(ISNUMBER(E2811),E2811,""),IF(AH2811&lt;&gt;"Yes","",IF(I2811="Approve proposed",F2811,IF(AND(I2811="Use my price",AND(ISNUMBER(J2811),J2811&gt;0)),J2811,""))))))</f>
        <v/>
      </c>
      <c r="M2811" t="str" s="7">
        <f>IF(AND(AG2811="Yes",OR(I2811="Approve proposed",I2811="Use my price")),"CHECK: protected price kept current",IF(OR(I2811="Unreviewed",I2811=""),"Pending review",IF(I2811="Hold","On hold",IF(I2811="Keep current",IF(ISNUMBER(E2811),"Kept current","CHECK: no confirmed current price"),IF(AH2811&lt;&gt;"Yes","CHECK: source needs review",IF(AND(I2811="Use my price",NOT(AND(ISNUMBER(J2811),J2811&gt;0))),"CHECK: enter a price above zero",IF(NOT(OR(I2811="Approve proposed",I2811="Use my price")),"CHECK: choose a listed decision",IF(OR(NOT(ISNUMBER(L2811)),L2811&lt;=0,NOT(ISNUMBER(Y2811)),Y2811&lt;=0,X2811&gt;=1),"CHECK: price or base unavailable",IF(L2811/(Y2811*(1-X2811))-1&lt;0,"CHECK: price below local base","Ready")))))))))</f>
        <v>Pending review</v>
      </c>
      <c r="N2811" s="18">
        <v>5.95</v>
      </c>
      <c r="O2811" s="19">
        <v>0.4</v>
      </c>
      <c r="P2811" s="14">
        <v>0.5129</v>
      </c>
      <c r="Q2811" s="20" t="str">
        <f>IF(AND(ISNUMBER(L2811),ISNUMBER(Y2811),Y2811&gt;0,X2811&lt;1),ROUND(L2811/(Y2811*(1-X2811))-1,4),"")</f>
        <v/>
      </c>
      <c r="R2811" s="12">
        <v>0</v>
      </c>
      <c r="S2811" s="13">
        <f>IF(AND(ISNUMBER(E2811),E2811&gt;0,ISNUMBER(F2811)),R2811*(F2811/E2811-1)*(1-'Start Here'!$B$16),0)</f>
        <v>0</v>
      </c>
      <c r="T2811" s="17">
        <f>IF(AND(M2811="Ready",OR(I2811="Approve proposed",AND(I2811="Use my price",AND(ISNUMBER(J2811),J2811&gt;0))),ISNUMBER(L2811),E2811&gt;0),R2811*(L2811/E2811-1)*(1-'Start Here'!$B$16),0)</f>
        <v>0</v>
      </c>
      <c r="U2811" t="str" s="6">
        <v/>
      </c>
      <c r="V2811" t="str" s="21">
        <v>Yes</v>
      </c>
      <c r="W2811" t="str" s="21">
        <v>No</v>
      </c>
      <c r="X2811" s="22">
        <v>0</v>
      </c>
      <c r="Y2811" s="18">
        <v>4.25</v>
      </c>
      <c r="AB2811" t="str" s="6">
        <v>2026-10-01 10:41:27 UTC</v>
      </c>
      <c r="AC2811" t="str" s="6">
        <v>Local Line cache</v>
      </c>
      <c r="AD2811" s="23">
        <v>805874</v>
      </c>
      <c r="AE2811" s="23">
        <v>526932</v>
      </c>
      <c r="AF2811" t="str" s="23">
        <v>805874:526932:member</v>
      </c>
      <c r="AG2811" t="str" s="23">
        <v>No</v>
      </c>
      <c r="AH2811" t="str" s="23">
        <v>Yes</v>
      </c>
      <c r="AI2811" s="18">
        <v>0</v>
      </c>
    </row>
    <row r="2812" ht="32" customHeight="1">
      <c r="A2812" t="str" s="7">
        <v>Red Tail Growers</v>
      </c>
      <c r="B2812" t="str" s="7">
        <v>Kale Mix</v>
      </c>
      <c r="C2812" t="str" s="7">
        <v>1/2 lb</v>
      </c>
      <c r="D2812" t="str" s="7">
        <v>Guest Basket</v>
      </c>
      <c r="E2812" s="12">
        <v>5.95</v>
      </c>
      <c r="F2812" s="13">
        <v>6.43</v>
      </c>
      <c r="G2812" s="13">
        <f>IF(AND(ISNUMBER(E2812),ISNUMBER(F2812)),F2812-E2812,"")</f>
        <v>0.48</v>
      </c>
      <c r="H2812" s="14">
        <f>IF(AND(ISNUMBER(E2812),E2812&gt;0,ISNUMBER(F2812)),F2812/E2812-1,"")</f>
        <v>0.08067226890756296</v>
      </c>
      <c r="I2812" t="str" s="15">
        <v>Unreviewed</v>
      </c>
      <c r="J2812" s="16"/>
      <c r="K2812" t="str" s="15">
        <v/>
      </c>
      <c r="L2812" s="17" t="str">
        <f>IF(AC2812="Local catalog","",IF(AG2812="Yes",IF(ISNUMBER(E2812),E2812,""),IF(I2812="Keep current",IF(ISNUMBER(E2812),E2812,""),IF(AH2812&lt;&gt;"Yes","",IF(I2812="Approve proposed",F2812,IF(AND(I2812="Use my price",AND(ISNUMBER(J2812),J2812&gt;0)),J2812,""))))))</f>
        <v/>
      </c>
      <c r="M2812" t="str" s="7">
        <f>IF(AND(AG2812="Yes",OR(I2812="Approve proposed",I2812="Use my price")),"CHECK: protected price kept current",IF(OR(I2812="Unreviewed",I2812=""),"Pending review",IF(I2812="Hold","On hold",IF(I2812="Keep current",IF(ISNUMBER(E2812),"Kept current","CHECK: no confirmed current price"),IF(AH2812&lt;&gt;"Yes","CHECK: source needs review",IF(AND(I2812="Use my price",NOT(AND(ISNUMBER(J2812),J2812&gt;0))),"CHECK: enter a price above zero",IF(NOT(OR(I2812="Approve proposed",I2812="Use my price")),"CHECK: choose a listed decision",IF(OR(NOT(ISNUMBER(L2812)),L2812&lt;=0,NOT(ISNUMBER(Y2812)),Y2812&lt;=0,X2812&gt;=1),"CHECK: price or base unavailable",IF(L2812/(Y2812*(1-X2812))-1&lt;0,"CHECK: price below local base","Ready")))))))))</f>
        <v>Pending review</v>
      </c>
      <c r="N2812" s="18">
        <v>5.95</v>
      </c>
      <c r="O2812" s="19">
        <v>0.4</v>
      </c>
      <c r="P2812" s="14">
        <v>0.5129</v>
      </c>
      <c r="Q2812" s="20" t="str">
        <f>IF(AND(ISNUMBER(L2812),ISNUMBER(Y2812),Y2812&gt;0,X2812&lt;1),ROUND(L2812/(Y2812*(1-X2812))-1,4),"")</f>
        <v/>
      </c>
      <c r="R2812" s="12">
        <v>0</v>
      </c>
      <c r="S2812" s="13">
        <f>IF(AND(ISNUMBER(E2812),E2812&gt;0,ISNUMBER(F2812)),R2812*(F2812/E2812-1)*(1-'Start Here'!$B$16),0)</f>
        <v>0</v>
      </c>
      <c r="T2812" s="17">
        <f>IF(AND(M2812="Ready",OR(I2812="Approve proposed",AND(I2812="Use my price",AND(ISNUMBER(J2812),J2812&gt;0))),ISNUMBER(L2812),E2812&gt;0),R2812*(L2812/E2812-1)*(1-'Start Here'!$B$16),0)</f>
        <v>0</v>
      </c>
      <c r="U2812" t="str" s="6">
        <v/>
      </c>
      <c r="V2812" t="str" s="21">
        <v>Yes</v>
      </c>
      <c r="W2812" t="str" s="21">
        <v>No</v>
      </c>
      <c r="X2812" s="22">
        <v>0</v>
      </c>
      <c r="Y2812" s="18">
        <v>4.25</v>
      </c>
      <c r="AB2812" t="str" s="6">
        <v>2026-10-01 10:41:27 UTC</v>
      </c>
      <c r="AC2812" t="str" s="6">
        <v>Local Line cache</v>
      </c>
      <c r="AD2812" s="23">
        <v>805874</v>
      </c>
      <c r="AE2812" s="23">
        <v>526932</v>
      </c>
      <c r="AF2812" t="str" s="23">
        <v>805874:526932:guest</v>
      </c>
      <c r="AG2812" t="str" s="23">
        <v>No</v>
      </c>
      <c r="AH2812" t="str" s="23">
        <v>Yes</v>
      </c>
      <c r="AI2812" s="18">
        <v>0</v>
      </c>
    </row>
    <row r="2813" ht="32" customHeight="1">
      <c r="A2813" t="str" s="7">
        <v>Red Tail Growers</v>
      </c>
      <c r="B2813" t="str" s="7">
        <v>Kale Mix</v>
      </c>
      <c r="C2813" t="str" s="7">
        <v>1/2 lb</v>
      </c>
      <c r="D2813" t="str" s="7">
        <v>SNAP</v>
      </c>
      <c r="E2813" s="12">
        <v>5.95</v>
      </c>
      <c r="F2813" s="13">
        <v>5.95</v>
      </c>
      <c r="G2813" s="13">
        <f>IF(AND(ISNUMBER(E2813),ISNUMBER(F2813)),F2813-E2813,"")</f>
        <v>0</v>
      </c>
      <c r="H2813" s="14">
        <f>IF(AND(ISNUMBER(E2813),E2813&gt;0,ISNUMBER(F2813)),F2813/E2813-1,"")</f>
        <v>0</v>
      </c>
      <c r="I2813" t="str" s="15">
        <v>Keep current</v>
      </c>
      <c r="J2813" s="16"/>
      <c r="K2813" t="str" s="15">
        <v/>
      </c>
      <c r="L2813" s="17">
        <f>IF(AC2813="Local catalog","",IF(AG2813="Yes",IF(ISNUMBER(E2813),E2813,""),IF(I2813="Keep current",IF(ISNUMBER(E2813),E2813,""),IF(AH2813&lt;&gt;"Yes","",IF(I2813="Approve proposed",F2813,IF(AND(I2813="Use my price",AND(ISNUMBER(J2813),J2813&gt;0)),J2813,""))))))</f>
        <v>5.95</v>
      </c>
      <c r="M2813" t="str" s="7">
        <f>IF(AND(AG2813="Yes",OR(I2813="Approve proposed",I2813="Use my price")),"CHECK: protected price kept current",IF(OR(I2813="Unreviewed",I2813=""),"Pending review",IF(I2813="Hold","On hold",IF(I2813="Keep current",IF(ISNUMBER(E2813),"Kept current","CHECK: no confirmed current price"),IF(AH2813&lt;&gt;"Yes","CHECK: source needs review",IF(AND(I2813="Use my price",NOT(AND(ISNUMBER(J2813),J2813&gt;0))),"CHECK: enter a price above zero",IF(NOT(OR(I2813="Approve proposed",I2813="Use my price")),"CHECK: choose a listed decision",IF(OR(NOT(ISNUMBER(L2813)),L2813&lt;=0,NOT(ISNUMBER(Y2813)),Y2813&lt;=0,X2813&gt;=1),"CHECK: price or base unavailable",IF(L2813/(Y2813*(1-X2813))-1&lt;0,"CHECK: price below local base","Ready")))))))))</f>
        <v>Kept current</v>
      </c>
      <c r="N2813" s="18">
        <v>5.95</v>
      </c>
      <c r="O2813" s="19">
        <v>0.4</v>
      </c>
      <c r="P2813" s="14">
        <v>0.4</v>
      </c>
      <c r="Q2813" s="20">
        <f>IF(AND(ISNUMBER(L2813),ISNUMBER(Y2813),Y2813&gt;0,X2813&lt;1),ROUND(L2813/(Y2813*(1-X2813))-1,4),"")</f>
        <v>0.4</v>
      </c>
      <c r="R2813" s="12">
        <v>0</v>
      </c>
      <c r="S2813" s="13">
        <f>IF(AND(ISNUMBER(E2813),E2813&gt;0,ISNUMBER(F2813)),R2813*(F2813/E2813-1)*(1-'Start Here'!$B$16),0)</f>
        <v>0</v>
      </c>
      <c r="T2813" s="17">
        <f>IF(AND(M2813="Ready",OR(I2813="Approve proposed",AND(I2813="Use my price",AND(ISNUMBER(J2813),J2813&gt;0))),ISNUMBER(L2813),E2813&gt;0),R2813*(L2813/E2813-1)*(1-'Start Here'!$B$16),0)</f>
        <v>0</v>
      </c>
      <c r="U2813" t="str" s="6">
        <v>SNAP: preserve existing selling price</v>
      </c>
      <c r="V2813" t="str" s="21">
        <v>Yes</v>
      </c>
      <c r="W2813" t="str" s="21">
        <v>No</v>
      </c>
      <c r="X2813" s="22">
        <v>0</v>
      </c>
      <c r="Y2813" s="18">
        <v>4.25</v>
      </c>
      <c r="AB2813" t="str" s="6">
        <v>2026-10-01 10:41:27 UTC</v>
      </c>
      <c r="AC2813" t="str" s="6">
        <v>Local Line cache</v>
      </c>
      <c r="AD2813" s="23">
        <v>805874</v>
      </c>
      <c r="AE2813" s="23">
        <v>526932</v>
      </c>
      <c r="AF2813" t="str" s="23">
        <v>805874:526932:snap</v>
      </c>
      <c r="AG2813" t="str" s="23">
        <v>Yes</v>
      </c>
      <c r="AH2813" t="str" s="23">
        <v>Yes</v>
      </c>
      <c r="AI2813" s="18">
        <v>0</v>
      </c>
    </row>
    <row r="2814" ht="32" customHeight="1">
      <c r="A2814" t="str" s="7">
        <v>Red Tail Growers</v>
      </c>
      <c r="B2814" t="str" s="7">
        <v>Kale Sprouts Half Stalk</v>
      </c>
      <c r="C2814" t="str" s="7">
        <v>ea</v>
      </c>
      <c r="D2814" t="str" s="7">
        <v>Herd Share Members</v>
      </c>
      <c r="E2814" s="12">
        <v>5.6</v>
      </c>
      <c r="F2814" s="13">
        <v>6.05</v>
      </c>
      <c r="G2814" s="13">
        <f>IF(AND(ISNUMBER(E2814),ISNUMBER(F2814)),F2814-E2814,"")</f>
        <v>0.45</v>
      </c>
      <c r="H2814" s="14">
        <f>IF(AND(ISNUMBER(E2814),E2814&gt;0,ISNUMBER(F2814)),F2814/E2814-1,"")</f>
        <v>0.0803571428571428</v>
      </c>
      <c r="I2814" t="str" s="15">
        <v>Unreviewed</v>
      </c>
      <c r="J2814" s="16"/>
      <c r="K2814" t="str" s="15">
        <v/>
      </c>
      <c r="L2814" s="17" t="str">
        <f>IF(AC2814="Local catalog","",IF(AG2814="Yes",IF(ISNUMBER(E2814),E2814,""),IF(I2814="Keep current",IF(ISNUMBER(E2814),E2814,""),IF(AH2814&lt;&gt;"Yes","",IF(I2814="Approve proposed",F2814,IF(AND(I2814="Use my price",AND(ISNUMBER(J2814),J2814&gt;0)),J2814,""))))))</f>
        <v/>
      </c>
      <c r="M2814" t="str" s="7">
        <f>IF(AND(AG2814="Yes",OR(I2814="Approve proposed",I2814="Use my price")),"CHECK: protected price kept current",IF(OR(I2814="Unreviewed",I2814=""),"Pending review",IF(I2814="Hold","On hold",IF(I2814="Keep current",IF(ISNUMBER(E2814),"Kept current","CHECK: no confirmed current price"),IF(AH2814&lt;&gt;"Yes","CHECK: source needs review",IF(AND(I2814="Use my price",NOT(AND(ISNUMBER(J2814),J2814&gt;0))),"CHECK: enter a price above zero",IF(NOT(OR(I2814="Approve proposed",I2814="Use my price")),"CHECK: choose a listed decision",IF(OR(NOT(ISNUMBER(L2814)),L2814&lt;=0,NOT(ISNUMBER(Y2814)),Y2814&lt;=0,X2814&gt;=1),"CHECK: price or base unavailable",IF(L2814/(Y2814*(1-X2814))-1&lt;0,"CHECK: price below local base","Ready")))))))))</f>
        <v>Pending review</v>
      </c>
      <c r="N2814" s="18">
        <v>5.6</v>
      </c>
      <c r="O2814" s="19">
        <v>0.4</v>
      </c>
      <c r="P2814" s="14">
        <v>0.5125</v>
      </c>
      <c r="Q2814" s="20" t="str">
        <f>IF(AND(ISNUMBER(L2814),ISNUMBER(Y2814),Y2814&gt;0,X2814&lt;1),ROUND(L2814/(Y2814*(1-X2814))-1,4),"")</f>
        <v/>
      </c>
      <c r="R2814" s="12">
        <v>0</v>
      </c>
      <c r="S2814" s="13">
        <f>IF(AND(ISNUMBER(E2814),E2814&gt;0,ISNUMBER(F2814)),R2814*(F2814/E2814-1)*(1-'Start Here'!$B$16),0)</f>
        <v>0</v>
      </c>
      <c r="T2814" s="17">
        <f>IF(AND(M2814="Ready",OR(I2814="Approve proposed",AND(I2814="Use my price",AND(ISNUMBER(J2814),J2814&gt;0))),ISNUMBER(L2814),E2814&gt;0),R2814*(L2814/E2814-1)*(1-'Start Here'!$B$16),0)</f>
        <v>0</v>
      </c>
      <c r="U2814" t="str" s="6">
        <v>Currently hidden; do not activate automatically</v>
      </c>
      <c r="V2814" t="str" s="21">
        <v>No</v>
      </c>
      <c r="W2814" t="str" s="21">
        <v>No</v>
      </c>
      <c r="X2814" s="22">
        <v>0</v>
      </c>
      <c r="Y2814" s="18">
        <v>4</v>
      </c>
      <c r="AB2814" t="str" s="6">
        <v>2026-10-01 10:41:27 UTC</v>
      </c>
      <c r="AC2814" t="str" s="6">
        <v>Local Line cache</v>
      </c>
      <c r="AD2814" s="23">
        <v>948077</v>
      </c>
      <c r="AE2814" s="23">
        <v>703358</v>
      </c>
      <c r="AF2814" t="str" s="23">
        <v>948077:703358:herdShare</v>
      </c>
      <c r="AG2814" t="str" s="23">
        <v>No</v>
      </c>
      <c r="AH2814" t="str" s="23">
        <v>Yes</v>
      </c>
      <c r="AI2814" s="18">
        <v>0</v>
      </c>
    </row>
    <row r="2815" ht="32" customHeight="1">
      <c r="A2815" t="str" s="7">
        <v>Red Tail Growers</v>
      </c>
      <c r="B2815" t="str" s="7">
        <v>Kale Sprouts Half Stalk</v>
      </c>
      <c r="C2815" t="str" s="7">
        <v>ea</v>
      </c>
      <c r="D2815" t="str" s="7">
        <v>CSA Members</v>
      </c>
      <c r="E2815" s="12">
        <v>5.6</v>
      </c>
      <c r="F2815" s="13">
        <v>6.05</v>
      </c>
      <c r="G2815" s="13">
        <f>IF(AND(ISNUMBER(E2815),ISNUMBER(F2815)),F2815-E2815,"")</f>
        <v>0.45</v>
      </c>
      <c r="H2815" s="14">
        <f>IF(AND(ISNUMBER(E2815),E2815&gt;0,ISNUMBER(F2815)),F2815/E2815-1,"")</f>
        <v>0.0803571428571428</v>
      </c>
      <c r="I2815" t="str" s="15">
        <v>Unreviewed</v>
      </c>
      <c r="J2815" s="16"/>
      <c r="K2815" t="str" s="15">
        <v/>
      </c>
      <c r="L2815" s="17" t="str">
        <f>IF(AC2815="Local catalog","",IF(AG2815="Yes",IF(ISNUMBER(E2815),E2815,""),IF(I2815="Keep current",IF(ISNUMBER(E2815),E2815,""),IF(AH2815&lt;&gt;"Yes","",IF(I2815="Approve proposed",F2815,IF(AND(I2815="Use my price",AND(ISNUMBER(J2815),J2815&gt;0)),J2815,""))))))</f>
        <v/>
      </c>
      <c r="M2815" t="str" s="7">
        <f>IF(AND(AG2815="Yes",OR(I2815="Approve proposed",I2815="Use my price")),"CHECK: protected price kept current",IF(OR(I2815="Unreviewed",I2815=""),"Pending review",IF(I2815="Hold","On hold",IF(I2815="Keep current",IF(ISNUMBER(E2815),"Kept current","CHECK: no confirmed current price"),IF(AH2815&lt;&gt;"Yes","CHECK: source needs review",IF(AND(I2815="Use my price",NOT(AND(ISNUMBER(J2815),J2815&gt;0))),"CHECK: enter a price above zero",IF(NOT(OR(I2815="Approve proposed",I2815="Use my price")),"CHECK: choose a listed decision",IF(OR(NOT(ISNUMBER(L2815)),L2815&lt;=0,NOT(ISNUMBER(Y2815)),Y2815&lt;=0,X2815&gt;=1),"CHECK: price or base unavailable",IF(L2815/(Y2815*(1-X2815))-1&lt;0,"CHECK: price below local base","Ready")))))))))</f>
        <v>Pending review</v>
      </c>
      <c r="N2815" s="18">
        <v>5.6</v>
      </c>
      <c r="O2815" s="19">
        <v>0.4</v>
      </c>
      <c r="P2815" s="14">
        <v>0.5125</v>
      </c>
      <c r="Q2815" s="20" t="str">
        <f>IF(AND(ISNUMBER(L2815),ISNUMBER(Y2815),Y2815&gt;0,X2815&lt;1),ROUND(L2815/(Y2815*(1-X2815))-1,4),"")</f>
        <v/>
      </c>
      <c r="R2815" s="12">
        <v>0</v>
      </c>
      <c r="S2815" s="13">
        <f>IF(AND(ISNUMBER(E2815),E2815&gt;0,ISNUMBER(F2815)),R2815*(F2815/E2815-1)*(1-'Start Here'!$B$16),0)</f>
        <v>0</v>
      </c>
      <c r="T2815" s="17">
        <f>IF(AND(M2815="Ready",OR(I2815="Approve proposed",AND(I2815="Use my price",AND(ISNUMBER(J2815),J2815&gt;0))),ISNUMBER(L2815),E2815&gt;0),R2815*(L2815/E2815-1)*(1-'Start Here'!$B$16),0)</f>
        <v>0</v>
      </c>
      <c r="U2815" t="str" s="6">
        <v>Currently hidden; do not activate automatically</v>
      </c>
      <c r="V2815" t="str" s="21">
        <v>No</v>
      </c>
      <c r="W2815" t="str" s="21">
        <v>No</v>
      </c>
      <c r="X2815" s="22">
        <v>0</v>
      </c>
      <c r="Y2815" s="18">
        <v>4</v>
      </c>
      <c r="AB2815" t="str" s="6">
        <v>2026-10-01 10:41:27 UTC</v>
      </c>
      <c r="AC2815" t="str" s="6">
        <v>Local Line cache</v>
      </c>
      <c r="AD2815" s="23">
        <v>948077</v>
      </c>
      <c r="AE2815" s="23">
        <v>703358</v>
      </c>
      <c r="AF2815" t="str" s="23">
        <v>948077:703358:member</v>
      </c>
      <c r="AG2815" t="str" s="23">
        <v>No</v>
      </c>
      <c r="AH2815" t="str" s="23">
        <v>Yes</v>
      </c>
      <c r="AI2815" s="18">
        <v>0</v>
      </c>
    </row>
    <row r="2816" ht="32" customHeight="1">
      <c r="A2816" t="str" s="7">
        <v>Red Tail Growers</v>
      </c>
      <c r="B2816" t="str" s="7">
        <v>Kale Sprouts Half Stalk</v>
      </c>
      <c r="C2816" t="str" s="7">
        <v>ea</v>
      </c>
      <c r="D2816" t="str" s="7">
        <v>Guest Basket</v>
      </c>
      <c r="E2816" s="12">
        <v>6.2</v>
      </c>
      <c r="F2816" s="13">
        <v>6.7</v>
      </c>
      <c r="G2816" s="13">
        <f>IF(AND(ISNUMBER(E2816),ISNUMBER(F2816)),F2816-E2816,"")</f>
        <v>0.5</v>
      </c>
      <c r="H2816" s="14">
        <f>IF(AND(ISNUMBER(E2816),E2816&gt;0,ISNUMBER(F2816)),F2816/E2816-1,"")</f>
        <v>0.08064516129032251</v>
      </c>
      <c r="I2816" t="str" s="15">
        <v>Unreviewed</v>
      </c>
      <c r="J2816" s="16"/>
      <c r="K2816" t="str" s="15">
        <v/>
      </c>
      <c r="L2816" s="17" t="str">
        <f>IF(AC2816="Local catalog","",IF(AG2816="Yes",IF(ISNUMBER(E2816),E2816,""),IF(I2816="Keep current",IF(ISNUMBER(E2816),E2816,""),IF(AH2816&lt;&gt;"Yes","",IF(I2816="Approve proposed",F2816,IF(AND(I2816="Use my price",AND(ISNUMBER(J2816),J2816&gt;0)),J2816,""))))))</f>
        <v/>
      </c>
      <c r="M2816" t="str" s="7">
        <f>IF(AND(AG2816="Yes",OR(I2816="Approve proposed",I2816="Use my price")),"CHECK: protected price kept current",IF(OR(I2816="Unreviewed",I2816=""),"Pending review",IF(I2816="Hold","On hold",IF(I2816="Keep current",IF(ISNUMBER(E2816),"Kept current","CHECK: no confirmed current price"),IF(AH2816&lt;&gt;"Yes","CHECK: source needs review",IF(AND(I2816="Use my price",NOT(AND(ISNUMBER(J2816),J2816&gt;0))),"CHECK: enter a price above zero",IF(NOT(OR(I2816="Approve proposed",I2816="Use my price")),"CHECK: choose a listed decision",IF(OR(NOT(ISNUMBER(L2816)),L2816&lt;=0,NOT(ISNUMBER(Y2816)),Y2816&lt;=0,X2816&gt;=1),"CHECK: price or base unavailable",IF(L2816/(Y2816*(1-X2816))-1&lt;0,"CHECK: price below local base","Ready")))))))))</f>
        <v>Pending review</v>
      </c>
      <c r="N2816" s="18">
        <v>5.6</v>
      </c>
      <c r="O2816" s="19">
        <v>0.4</v>
      </c>
      <c r="P2816" s="14">
        <v>0.675</v>
      </c>
      <c r="Q2816" s="20" t="str">
        <f>IF(AND(ISNUMBER(L2816),ISNUMBER(Y2816),Y2816&gt;0,X2816&lt;1),ROUND(L2816/(Y2816*(1-X2816))-1,4),"")</f>
        <v/>
      </c>
      <c r="R2816" s="12">
        <v>0</v>
      </c>
      <c r="S2816" s="13">
        <f>IF(AND(ISNUMBER(E2816),E2816&gt;0,ISNUMBER(F2816)),R2816*(F2816/E2816-1)*(1-'Start Here'!$B$16),0)</f>
        <v>0</v>
      </c>
      <c r="T2816" s="17">
        <f>IF(AND(M2816="Ready",OR(I2816="Approve proposed",AND(I2816="Use my price",AND(ISNUMBER(J2816),J2816&gt;0))),ISNUMBER(L2816),E2816&gt;0),R2816*(L2816/E2816-1)*(1-'Start Here'!$B$16),0)</f>
        <v>0</v>
      </c>
      <c r="U2816" t="str" s="6">
        <v>Local and Local Line prices differ; Currently hidden; do not activate automatically</v>
      </c>
      <c r="V2816" t="str" s="21">
        <v>No</v>
      </c>
      <c r="W2816" t="str" s="21">
        <v>No</v>
      </c>
      <c r="X2816" s="22">
        <v>0</v>
      </c>
      <c r="Y2816" s="18">
        <v>4</v>
      </c>
      <c r="AB2816" t="str" s="6">
        <v>2026-10-01 10:41:27 UTC</v>
      </c>
      <c r="AC2816" t="str" s="6">
        <v>Local Line cache</v>
      </c>
      <c r="AD2816" s="23">
        <v>948077</v>
      </c>
      <c r="AE2816" s="23">
        <v>703358</v>
      </c>
      <c r="AF2816" t="str" s="23">
        <v>948077:703358:guest</v>
      </c>
      <c r="AG2816" t="str" s="23">
        <v>No</v>
      </c>
      <c r="AH2816" t="str" s="23">
        <v>Yes</v>
      </c>
      <c r="AI2816" s="18">
        <v>0</v>
      </c>
    </row>
    <row r="2817" ht="32" customHeight="1">
      <c r="A2817" t="str" s="7">
        <v>Red Tail Growers</v>
      </c>
      <c r="B2817" t="str" s="7">
        <v>Kale Sprouts Half Stalk</v>
      </c>
      <c r="C2817" t="str" s="7">
        <v>ea</v>
      </c>
      <c r="D2817" t="str" s="7">
        <v>SNAP</v>
      </c>
      <c r="E2817" s="12">
        <v>5.6</v>
      </c>
      <c r="F2817" s="13">
        <v>5.6</v>
      </c>
      <c r="G2817" s="13">
        <f>IF(AND(ISNUMBER(E2817),ISNUMBER(F2817)),F2817-E2817,"")</f>
        <v>0</v>
      </c>
      <c r="H2817" s="14">
        <f>IF(AND(ISNUMBER(E2817),E2817&gt;0,ISNUMBER(F2817)),F2817/E2817-1,"")</f>
        <v>0</v>
      </c>
      <c r="I2817" t="str" s="15">
        <v>Keep current</v>
      </c>
      <c r="J2817" s="16"/>
      <c r="K2817" t="str" s="15">
        <v/>
      </c>
      <c r="L2817" s="17">
        <f>IF(AC2817="Local catalog","",IF(AG2817="Yes",IF(ISNUMBER(E2817),E2817,""),IF(I2817="Keep current",IF(ISNUMBER(E2817),E2817,""),IF(AH2817&lt;&gt;"Yes","",IF(I2817="Approve proposed",F2817,IF(AND(I2817="Use my price",AND(ISNUMBER(J2817),J2817&gt;0)),J2817,""))))))</f>
        <v>5.6</v>
      </c>
      <c r="M2817" t="str" s="7">
        <f>IF(AND(AG2817="Yes",OR(I2817="Approve proposed",I2817="Use my price")),"CHECK: protected price kept current",IF(OR(I2817="Unreviewed",I2817=""),"Pending review",IF(I2817="Hold","On hold",IF(I2817="Keep current",IF(ISNUMBER(E2817),"Kept current","CHECK: no confirmed current price"),IF(AH2817&lt;&gt;"Yes","CHECK: source needs review",IF(AND(I2817="Use my price",NOT(AND(ISNUMBER(J2817),J2817&gt;0))),"CHECK: enter a price above zero",IF(NOT(OR(I2817="Approve proposed",I2817="Use my price")),"CHECK: choose a listed decision",IF(OR(NOT(ISNUMBER(L2817)),L2817&lt;=0,NOT(ISNUMBER(Y2817)),Y2817&lt;=0,X2817&gt;=1),"CHECK: price or base unavailable",IF(L2817/(Y2817*(1-X2817))-1&lt;0,"CHECK: price below local base","Ready")))))))))</f>
        <v>Kept current</v>
      </c>
      <c r="N2817" s="18">
        <v>5.6</v>
      </c>
      <c r="O2817" s="19">
        <v>0.4</v>
      </c>
      <c r="P2817" s="14">
        <v>0.4</v>
      </c>
      <c r="Q2817" s="20">
        <f>IF(AND(ISNUMBER(L2817),ISNUMBER(Y2817),Y2817&gt;0,X2817&lt;1),ROUND(L2817/(Y2817*(1-X2817))-1,4),"")</f>
        <v>0.4</v>
      </c>
      <c r="R2817" s="12">
        <v>0</v>
      </c>
      <c r="S2817" s="13">
        <f>IF(AND(ISNUMBER(E2817),E2817&gt;0,ISNUMBER(F2817)),R2817*(F2817/E2817-1)*(1-'Start Here'!$B$16),0)</f>
        <v>0</v>
      </c>
      <c r="T2817" s="17">
        <f>IF(AND(M2817="Ready",OR(I2817="Approve proposed",AND(I2817="Use my price",AND(ISNUMBER(J2817),J2817&gt;0))),ISNUMBER(L2817),E2817&gt;0),R2817*(L2817/E2817-1)*(1-'Start Here'!$B$16),0)</f>
        <v>0</v>
      </c>
      <c r="U2817" t="str" s="6">
        <v>SNAP: preserve existing selling price; Currently hidden; do not activate automatically</v>
      </c>
      <c r="V2817" t="str" s="21">
        <v>No</v>
      </c>
      <c r="W2817" t="str" s="21">
        <v>No</v>
      </c>
      <c r="X2817" s="22">
        <v>0</v>
      </c>
      <c r="Y2817" s="18">
        <v>4</v>
      </c>
      <c r="AB2817" t="str" s="6">
        <v>2026-10-01 10:41:27 UTC</v>
      </c>
      <c r="AC2817" t="str" s="6">
        <v>Local Line cache</v>
      </c>
      <c r="AD2817" s="23">
        <v>948077</v>
      </c>
      <c r="AE2817" s="23">
        <v>703358</v>
      </c>
      <c r="AF2817" t="str" s="23">
        <v>948077:703358:snap</v>
      </c>
      <c r="AG2817" t="str" s="23">
        <v>Yes</v>
      </c>
      <c r="AH2817" t="str" s="23">
        <v>Yes</v>
      </c>
      <c r="AI2817" s="18">
        <v>0</v>
      </c>
    </row>
    <row r="2818" ht="32" customHeight="1">
      <c r="A2818" t="str" s="7">
        <v>Red Tail Growers</v>
      </c>
      <c r="B2818" t="str" s="7">
        <v>Leek Scapes</v>
      </c>
      <c r="C2818" t="str" s="7">
        <v>bu</v>
      </c>
      <c r="D2818" t="str" s="7">
        <v>Herd Share Members</v>
      </c>
      <c r="E2818" s="12">
        <v>2.8</v>
      </c>
      <c r="F2818" s="13">
        <v>3.02</v>
      </c>
      <c r="G2818" s="13">
        <f>IF(AND(ISNUMBER(E2818),ISNUMBER(F2818)),F2818-E2818,"")</f>
        <v>0.22</v>
      </c>
      <c r="H2818" s="14">
        <f>IF(AND(ISNUMBER(E2818),E2818&gt;0,ISNUMBER(F2818)),F2818/E2818-1,"")</f>
        <v>0.07857142857142874</v>
      </c>
      <c r="I2818" t="str" s="15">
        <v>Unreviewed</v>
      </c>
      <c r="J2818" s="16"/>
      <c r="K2818" t="str" s="15">
        <v/>
      </c>
      <c r="L2818" s="17" t="str">
        <f>IF(AC2818="Local catalog","",IF(AG2818="Yes",IF(ISNUMBER(E2818),E2818,""),IF(I2818="Keep current",IF(ISNUMBER(E2818),E2818,""),IF(AH2818&lt;&gt;"Yes","",IF(I2818="Approve proposed",F2818,IF(AND(I2818="Use my price",AND(ISNUMBER(J2818),J2818&gt;0)),J2818,""))))))</f>
        <v/>
      </c>
      <c r="M2818" t="str" s="7">
        <f>IF(AND(AG2818="Yes",OR(I2818="Approve proposed",I2818="Use my price")),"CHECK: protected price kept current",IF(OR(I2818="Unreviewed",I2818=""),"Pending review",IF(I2818="Hold","On hold",IF(I2818="Keep current",IF(ISNUMBER(E2818),"Kept current","CHECK: no confirmed current price"),IF(AH2818&lt;&gt;"Yes","CHECK: source needs review",IF(AND(I2818="Use my price",NOT(AND(ISNUMBER(J2818),J2818&gt;0))),"CHECK: enter a price above zero",IF(NOT(OR(I2818="Approve proposed",I2818="Use my price")),"CHECK: choose a listed decision",IF(OR(NOT(ISNUMBER(L2818)),L2818&lt;=0,NOT(ISNUMBER(Y2818)),Y2818&lt;=0,X2818&gt;=1),"CHECK: price or base unavailable",IF(L2818/(Y2818*(1-X2818))-1&lt;0,"CHECK: price below local base","Ready")))))))))</f>
        <v>Pending review</v>
      </c>
      <c r="N2818" s="18">
        <v>2.8</v>
      </c>
      <c r="O2818" s="19">
        <v>0.4</v>
      </c>
      <c r="P2818" s="14">
        <v>0.51</v>
      </c>
      <c r="Q2818" s="20" t="str">
        <f>IF(AND(ISNUMBER(L2818),ISNUMBER(Y2818),Y2818&gt;0,X2818&lt;1),ROUND(L2818/(Y2818*(1-X2818))-1,4),"")</f>
        <v/>
      </c>
      <c r="R2818" s="12">
        <v>0</v>
      </c>
      <c r="S2818" s="13">
        <f>IF(AND(ISNUMBER(E2818),E2818&gt;0,ISNUMBER(F2818)),R2818*(F2818/E2818-1)*(1-'Start Here'!$B$16),0)</f>
        <v>0</v>
      </c>
      <c r="T2818" s="17">
        <f>IF(AND(M2818="Ready",OR(I2818="Approve proposed",AND(I2818="Use my price",AND(ISNUMBER(J2818),J2818&gt;0))),ISNUMBER(L2818),E2818&gt;0),R2818*(L2818/E2818-1)*(1-'Start Here'!$B$16),0)</f>
        <v>0</v>
      </c>
      <c r="U2818" t="str" s="6">
        <v>Currently hidden; do not activate automatically</v>
      </c>
      <c r="V2818" t="str" s="21">
        <v>No</v>
      </c>
      <c r="W2818" t="str" s="21">
        <v>No</v>
      </c>
      <c r="X2818" s="22">
        <v>0</v>
      </c>
      <c r="Y2818" s="18">
        <v>2</v>
      </c>
      <c r="AB2818" t="str" s="6">
        <v>2026-10-01 10:41:27 UTC</v>
      </c>
      <c r="AC2818" t="str" s="6">
        <v>Local Line cache</v>
      </c>
      <c r="AD2818" s="23">
        <v>879551</v>
      </c>
      <c r="AE2818" s="23">
        <v>615272</v>
      </c>
      <c r="AF2818" t="str" s="23">
        <v>879551:615272:herdShare</v>
      </c>
      <c r="AG2818" t="str" s="23">
        <v>No</v>
      </c>
      <c r="AH2818" t="str" s="23">
        <v>Yes</v>
      </c>
      <c r="AI2818" s="18">
        <v>0</v>
      </c>
    </row>
    <row r="2819" ht="32" customHeight="1">
      <c r="A2819" t="str" s="7">
        <v>Red Tail Growers</v>
      </c>
      <c r="B2819" t="str" s="7">
        <v>Leek Scapes</v>
      </c>
      <c r="C2819" t="str" s="7">
        <v>bu</v>
      </c>
      <c r="D2819" t="str" s="7">
        <v>CSA Members</v>
      </c>
      <c r="E2819" s="12">
        <v>2.8</v>
      </c>
      <c r="F2819" s="13">
        <v>3.02</v>
      </c>
      <c r="G2819" s="13">
        <f>IF(AND(ISNUMBER(E2819),ISNUMBER(F2819)),F2819-E2819,"")</f>
        <v>0.22</v>
      </c>
      <c r="H2819" s="14">
        <f>IF(AND(ISNUMBER(E2819),E2819&gt;0,ISNUMBER(F2819)),F2819/E2819-1,"")</f>
        <v>0.07857142857142874</v>
      </c>
      <c r="I2819" t="str" s="15">
        <v>Unreviewed</v>
      </c>
      <c r="J2819" s="16"/>
      <c r="K2819" t="str" s="15">
        <v/>
      </c>
      <c r="L2819" s="17" t="str">
        <f>IF(AC2819="Local catalog","",IF(AG2819="Yes",IF(ISNUMBER(E2819),E2819,""),IF(I2819="Keep current",IF(ISNUMBER(E2819),E2819,""),IF(AH2819&lt;&gt;"Yes","",IF(I2819="Approve proposed",F2819,IF(AND(I2819="Use my price",AND(ISNUMBER(J2819),J2819&gt;0)),J2819,""))))))</f>
        <v/>
      </c>
      <c r="M2819" t="str" s="7">
        <f>IF(AND(AG2819="Yes",OR(I2819="Approve proposed",I2819="Use my price")),"CHECK: protected price kept current",IF(OR(I2819="Unreviewed",I2819=""),"Pending review",IF(I2819="Hold","On hold",IF(I2819="Keep current",IF(ISNUMBER(E2819),"Kept current","CHECK: no confirmed current price"),IF(AH2819&lt;&gt;"Yes","CHECK: source needs review",IF(AND(I2819="Use my price",NOT(AND(ISNUMBER(J2819),J2819&gt;0))),"CHECK: enter a price above zero",IF(NOT(OR(I2819="Approve proposed",I2819="Use my price")),"CHECK: choose a listed decision",IF(OR(NOT(ISNUMBER(L2819)),L2819&lt;=0,NOT(ISNUMBER(Y2819)),Y2819&lt;=0,X2819&gt;=1),"CHECK: price or base unavailable",IF(L2819/(Y2819*(1-X2819))-1&lt;0,"CHECK: price below local base","Ready")))))))))</f>
        <v>Pending review</v>
      </c>
      <c r="N2819" s="18">
        <v>2.8</v>
      </c>
      <c r="O2819" s="19">
        <v>0.4</v>
      </c>
      <c r="P2819" s="14">
        <v>0.51</v>
      </c>
      <c r="Q2819" s="20" t="str">
        <f>IF(AND(ISNUMBER(L2819),ISNUMBER(Y2819),Y2819&gt;0,X2819&lt;1),ROUND(L2819/(Y2819*(1-X2819))-1,4),"")</f>
        <v/>
      </c>
      <c r="R2819" s="12">
        <v>0</v>
      </c>
      <c r="S2819" s="13">
        <f>IF(AND(ISNUMBER(E2819),E2819&gt;0,ISNUMBER(F2819)),R2819*(F2819/E2819-1)*(1-'Start Here'!$B$16),0)</f>
        <v>0</v>
      </c>
      <c r="T2819" s="17">
        <f>IF(AND(M2819="Ready",OR(I2819="Approve proposed",AND(I2819="Use my price",AND(ISNUMBER(J2819),J2819&gt;0))),ISNUMBER(L2819),E2819&gt;0),R2819*(L2819/E2819-1)*(1-'Start Here'!$B$16),0)</f>
        <v>0</v>
      </c>
      <c r="U2819" t="str" s="6">
        <v>Currently hidden; do not activate automatically</v>
      </c>
      <c r="V2819" t="str" s="21">
        <v>No</v>
      </c>
      <c r="W2819" t="str" s="21">
        <v>No</v>
      </c>
      <c r="X2819" s="22">
        <v>0</v>
      </c>
      <c r="Y2819" s="18">
        <v>2</v>
      </c>
      <c r="AB2819" t="str" s="6">
        <v>2026-10-01 10:41:27 UTC</v>
      </c>
      <c r="AC2819" t="str" s="6">
        <v>Local Line cache</v>
      </c>
      <c r="AD2819" s="23">
        <v>879551</v>
      </c>
      <c r="AE2819" s="23">
        <v>615272</v>
      </c>
      <c r="AF2819" t="str" s="23">
        <v>879551:615272:member</v>
      </c>
      <c r="AG2819" t="str" s="23">
        <v>No</v>
      </c>
      <c r="AH2819" t="str" s="23">
        <v>Yes</v>
      </c>
      <c r="AI2819" s="18">
        <v>0</v>
      </c>
    </row>
    <row r="2820" ht="32" customHeight="1">
      <c r="A2820" t="str" s="7">
        <v>Red Tail Growers</v>
      </c>
      <c r="B2820" t="str" s="7">
        <v>Leek Scapes</v>
      </c>
      <c r="C2820" t="str" s="7">
        <v>bu</v>
      </c>
      <c r="D2820" t="str" s="7">
        <v>Guest Basket</v>
      </c>
      <c r="E2820" s="12">
        <v>3.1</v>
      </c>
      <c r="F2820" s="13">
        <v>3.35</v>
      </c>
      <c r="G2820" s="13">
        <f>IF(AND(ISNUMBER(E2820),ISNUMBER(F2820)),F2820-E2820,"")</f>
        <v>0.25</v>
      </c>
      <c r="H2820" s="14">
        <f>IF(AND(ISNUMBER(E2820),E2820&gt;0,ISNUMBER(F2820)),F2820/E2820-1,"")</f>
        <v>0.08064516129032251</v>
      </c>
      <c r="I2820" t="str" s="15">
        <v>Unreviewed</v>
      </c>
      <c r="J2820" s="16"/>
      <c r="K2820" t="str" s="15">
        <v/>
      </c>
      <c r="L2820" s="17" t="str">
        <f>IF(AC2820="Local catalog","",IF(AG2820="Yes",IF(ISNUMBER(E2820),E2820,""),IF(I2820="Keep current",IF(ISNUMBER(E2820),E2820,""),IF(AH2820&lt;&gt;"Yes","",IF(I2820="Approve proposed",F2820,IF(AND(I2820="Use my price",AND(ISNUMBER(J2820),J2820&gt;0)),J2820,""))))))</f>
        <v/>
      </c>
      <c r="M2820" t="str" s="7">
        <f>IF(AND(AG2820="Yes",OR(I2820="Approve proposed",I2820="Use my price")),"CHECK: protected price kept current",IF(OR(I2820="Unreviewed",I2820=""),"Pending review",IF(I2820="Hold","On hold",IF(I2820="Keep current",IF(ISNUMBER(E2820),"Kept current","CHECK: no confirmed current price"),IF(AH2820&lt;&gt;"Yes","CHECK: source needs review",IF(AND(I2820="Use my price",NOT(AND(ISNUMBER(J2820),J2820&gt;0))),"CHECK: enter a price above zero",IF(NOT(OR(I2820="Approve proposed",I2820="Use my price")),"CHECK: choose a listed decision",IF(OR(NOT(ISNUMBER(L2820)),L2820&lt;=0,NOT(ISNUMBER(Y2820)),Y2820&lt;=0,X2820&gt;=1),"CHECK: price or base unavailable",IF(L2820/(Y2820*(1-X2820))-1&lt;0,"CHECK: price below local base","Ready")))))))))</f>
        <v>Pending review</v>
      </c>
      <c r="N2820" s="18">
        <v>2.8</v>
      </c>
      <c r="O2820" s="19">
        <v>0.4</v>
      </c>
      <c r="P2820" s="14">
        <v>0.675</v>
      </c>
      <c r="Q2820" s="20" t="str">
        <f>IF(AND(ISNUMBER(L2820),ISNUMBER(Y2820),Y2820&gt;0,X2820&lt;1),ROUND(L2820/(Y2820*(1-X2820))-1,4),"")</f>
        <v/>
      </c>
      <c r="R2820" s="12">
        <v>0</v>
      </c>
      <c r="S2820" s="13">
        <f>IF(AND(ISNUMBER(E2820),E2820&gt;0,ISNUMBER(F2820)),R2820*(F2820/E2820-1)*(1-'Start Here'!$B$16),0)</f>
        <v>0</v>
      </c>
      <c r="T2820" s="17">
        <f>IF(AND(M2820="Ready",OR(I2820="Approve proposed",AND(I2820="Use my price",AND(ISNUMBER(J2820),J2820&gt;0))),ISNUMBER(L2820),E2820&gt;0),R2820*(L2820/E2820-1)*(1-'Start Here'!$B$16),0)</f>
        <v>0</v>
      </c>
      <c r="U2820" t="str" s="6">
        <v>Local and Local Line prices differ; Currently hidden; do not activate automatically</v>
      </c>
      <c r="V2820" t="str" s="21">
        <v>No</v>
      </c>
      <c r="W2820" t="str" s="21">
        <v>No</v>
      </c>
      <c r="X2820" s="22">
        <v>0</v>
      </c>
      <c r="Y2820" s="18">
        <v>2</v>
      </c>
      <c r="AB2820" t="str" s="6">
        <v>2026-10-01 10:41:27 UTC</v>
      </c>
      <c r="AC2820" t="str" s="6">
        <v>Local Line cache</v>
      </c>
      <c r="AD2820" s="23">
        <v>879551</v>
      </c>
      <c r="AE2820" s="23">
        <v>615272</v>
      </c>
      <c r="AF2820" t="str" s="23">
        <v>879551:615272:guest</v>
      </c>
      <c r="AG2820" t="str" s="23">
        <v>No</v>
      </c>
      <c r="AH2820" t="str" s="23">
        <v>Yes</v>
      </c>
      <c r="AI2820" s="18">
        <v>0</v>
      </c>
    </row>
    <row r="2821" ht="32" customHeight="1">
      <c r="A2821" t="str" s="7">
        <v>Red Tail Growers</v>
      </c>
      <c r="B2821" t="str" s="7">
        <v>Leek Scapes</v>
      </c>
      <c r="C2821" t="str" s="7">
        <v>bu</v>
      </c>
      <c r="D2821" t="str" s="7">
        <v>SNAP</v>
      </c>
      <c r="E2821" s="12">
        <v>2.8</v>
      </c>
      <c r="F2821" s="13">
        <v>2.8</v>
      </c>
      <c r="G2821" s="13">
        <f>IF(AND(ISNUMBER(E2821),ISNUMBER(F2821)),F2821-E2821,"")</f>
        <v>0</v>
      </c>
      <c r="H2821" s="14">
        <f>IF(AND(ISNUMBER(E2821),E2821&gt;0,ISNUMBER(F2821)),F2821/E2821-1,"")</f>
        <v>0</v>
      </c>
      <c r="I2821" t="str" s="15">
        <v>Keep current</v>
      </c>
      <c r="J2821" s="16"/>
      <c r="K2821" t="str" s="15">
        <v/>
      </c>
      <c r="L2821" s="17">
        <f>IF(AC2821="Local catalog","",IF(AG2821="Yes",IF(ISNUMBER(E2821),E2821,""),IF(I2821="Keep current",IF(ISNUMBER(E2821),E2821,""),IF(AH2821&lt;&gt;"Yes","",IF(I2821="Approve proposed",F2821,IF(AND(I2821="Use my price",AND(ISNUMBER(J2821),J2821&gt;0)),J2821,""))))))</f>
        <v>2.8</v>
      </c>
      <c r="M2821" t="str" s="7">
        <f>IF(AND(AG2821="Yes",OR(I2821="Approve proposed",I2821="Use my price")),"CHECK: protected price kept current",IF(OR(I2821="Unreviewed",I2821=""),"Pending review",IF(I2821="Hold","On hold",IF(I2821="Keep current",IF(ISNUMBER(E2821),"Kept current","CHECK: no confirmed current price"),IF(AH2821&lt;&gt;"Yes","CHECK: source needs review",IF(AND(I2821="Use my price",NOT(AND(ISNUMBER(J2821),J2821&gt;0))),"CHECK: enter a price above zero",IF(NOT(OR(I2821="Approve proposed",I2821="Use my price")),"CHECK: choose a listed decision",IF(OR(NOT(ISNUMBER(L2821)),L2821&lt;=0,NOT(ISNUMBER(Y2821)),Y2821&lt;=0,X2821&gt;=1),"CHECK: price or base unavailable",IF(L2821/(Y2821*(1-X2821))-1&lt;0,"CHECK: price below local base","Ready")))))))))</f>
        <v>Kept current</v>
      </c>
      <c r="N2821" s="18">
        <v>2.8</v>
      </c>
      <c r="O2821" s="19">
        <v>0.4</v>
      </c>
      <c r="P2821" s="14">
        <v>0.4</v>
      </c>
      <c r="Q2821" s="20">
        <f>IF(AND(ISNUMBER(L2821),ISNUMBER(Y2821),Y2821&gt;0,X2821&lt;1),ROUND(L2821/(Y2821*(1-X2821))-1,4),"")</f>
        <v>0.4</v>
      </c>
      <c r="R2821" s="12">
        <v>0</v>
      </c>
      <c r="S2821" s="13">
        <f>IF(AND(ISNUMBER(E2821),E2821&gt;0,ISNUMBER(F2821)),R2821*(F2821/E2821-1)*(1-'Start Here'!$B$16),0)</f>
        <v>0</v>
      </c>
      <c r="T2821" s="17">
        <f>IF(AND(M2821="Ready",OR(I2821="Approve proposed",AND(I2821="Use my price",AND(ISNUMBER(J2821),J2821&gt;0))),ISNUMBER(L2821),E2821&gt;0),R2821*(L2821/E2821-1)*(1-'Start Here'!$B$16),0)</f>
        <v>0</v>
      </c>
      <c r="U2821" t="str" s="6">
        <v>SNAP: preserve existing selling price; Currently hidden; do not activate automatically</v>
      </c>
      <c r="V2821" t="str" s="21">
        <v>No</v>
      </c>
      <c r="W2821" t="str" s="21">
        <v>No</v>
      </c>
      <c r="X2821" s="22">
        <v>0</v>
      </c>
      <c r="Y2821" s="18">
        <v>2</v>
      </c>
      <c r="AB2821" t="str" s="6">
        <v>2026-10-01 10:41:27 UTC</v>
      </c>
      <c r="AC2821" t="str" s="6">
        <v>Local Line cache</v>
      </c>
      <c r="AD2821" s="23">
        <v>879551</v>
      </c>
      <c r="AE2821" s="23">
        <v>615272</v>
      </c>
      <c r="AF2821" t="str" s="23">
        <v>879551:615272:snap</v>
      </c>
      <c r="AG2821" t="str" s="23">
        <v>Yes</v>
      </c>
      <c r="AH2821" t="str" s="23">
        <v>Yes</v>
      </c>
      <c r="AI2821" s="18">
        <v>0</v>
      </c>
    </row>
    <row r="2822" ht="32" customHeight="1">
      <c r="A2822" t="str" s="7">
        <v>Red Tail Growers</v>
      </c>
      <c r="B2822" t="str" s="7">
        <v>Leeks</v>
      </c>
      <c r="C2822" t="str" s="7">
        <v>1 bunch</v>
      </c>
      <c r="D2822" t="str" s="7">
        <v>Herd Share Members</v>
      </c>
      <c r="E2822" s="12">
        <v>2.8</v>
      </c>
      <c r="F2822" s="13">
        <v>3.02</v>
      </c>
      <c r="G2822" s="13">
        <f>IF(AND(ISNUMBER(E2822),ISNUMBER(F2822)),F2822-E2822,"")</f>
        <v>0.22</v>
      </c>
      <c r="H2822" s="14">
        <f>IF(AND(ISNUMBER(E2822),E2822&gt;0,ISNUMBER(F2822)),F2822/E2822-1,"")</f>
        <v>0.07857142857142874</v>
      </c>
      <c r="I2822" t="str" s="15">
        <v>Unreviewed</v>
      </c>
      <c r="J2822" s="16"/>
      <c r="K2822" t="str" s="15">
        <v/>
      </c>
      <c r="L2822" s="17" t="str">
        <f>IF(AC2822="Local catalog","",IF(AG2822="Yes",IF(ISNUMBER(E2822),E2822,""),IF(I2822="Keep current",IF(ISNUMBER(E2822),E2822,""),IF(AH2822&lt;&gt;"Yes","",IF(I2822="Approve proposed",F2822,IF(AND(I2822="Use my price",AND(ISNUMBER(J2822),J2822&gt;0)),J2822,""))))))</f>
        <v/>
      </c>
      <c r="M2822" t="str" s="7">
        <f>IF(AND(AG2822="Yes",OR(I2822="Approve proposed",I2822="Use my price")),"CHECK: protected price kept current",IF(OR(I2822="Unreviewed",I2822=""),"Pending review",IF(I2822="Hold","On hold",IF(I2822="Keep current",IF(ISNUMBER(E2822),"Kept current","CHECK: no confirmed current price"),IF(AH2822&lt;&gt;"Yes","CHECK: source needs review",IF(AND(I2822="Use my price",NOT(AND(ISNUMBER(J2822),J2822&gt;0))),"CHECK: enter a price above zero",IF(NOT(OR(I2822="Approve proposed",I2822="Use my price")),"CHECK: choose a listed decision",IF(OR(NOT(ISNUMBER(L2822)),L2822&lt;=0,NOT(ISNUMBER(Y2822)),Y2822&lt;=0,X2822&gt;=1),"CHECK: price or base unavailable",IF(L2822/(Y2822*(1-X2822))-1&lt;0,"CHECK: price below local base","Ready")))))))))</f>
        <v>Pending review</v>
      </c>
      <c r="N2822" s="18">
        <v>2.8</v>
      </c>
      <c r="O2822" s="19">
        <v>0.4</v>
      </c>
      <c r="P2822" s="14">
        <v>0.51</v>
      </c>
      <c r="Q2822" s="20" t="str">
        <f>IF(AND(ISNUMBER(L2822),ISNUMBER(Y2822),Y2822&gt;0,X2822&lt;1),ROUND(L2822/(Y2822*(1-X2822))-1,4),"")</f>
        <v/>
      </c>
      <c r="R2822" s="12">
        <v>283.5</v>
      </c>
      <c r="S2822" s="13">
        <f>IF(AND(ISNUMBER(E2822),E2822&gt;0,ISNUMBER(F2822)),R2822*(F2822/E2822-1)*(1-'Start Here'!$B$16),0)</f>
        <v>21.606750000000048</v>
      </c>
      <c r="T2822" s="17">
        <f>IF(AND(M2822="Ready",OR(I2822="Approve proposed",AND(I2822="Use my price",AND(ISNUMBER(J2822),J2822&gt;0))),ISNUMBER(L2822),E2822&gt;0),R2822*(L2822/E2822-1)*(1-'Start Here'!$B$16),0)</f>
        <v>0</v>
      </c>
      <c r="U2822" t="str" s="6">
        <v>Currently hidden; do not activate automatically</v>
      </c>
      <c r="V2822" t="str" s="21">
        <v>No</v>
      </c>
      <c r="W2822" t="str" s="21">
        <v>No</v>
      </c>
      <c r="X2822" s="22">
        <v>0</v>
      </c>
      <c r="Y2822" s="18">
        <v>2</v>
      </c>
      <c r="AB2822" t="str" s="6">
        <v>2026-10-01 10:41:27 UTC</v>
      </c>
      <c r="AC2822" t="str" s="6">
        <v>Local Line cache</v>
      </c>
      <c r="AD2822" s="23">
        <v>912554</v>
      </c>
      <c r="AE2822" s="23">
        <v>657841</v>
      </c>
      <c r="AF2822" t="str" s="23">
        <v>912554:657841:herdShare</v>
      </c>
      <c r="AG2822" t="str" s="23">
        <v>No</v>
      </c>
      <c r="AH2822" t="str" s="23">
        <v>Yes</v>
      </c>
      <c r="AI2822" s="18">
        <v>162</v>
      </c>
    </row>
    <row r="2823" ht="32" customHeight="1">
      <c r="A2823" t="str" s="7">
        <v>Red Tail Growers</v>
      </c>
      <c r="B2823" t="str" s="7">
        <v>Leeks</v>
      </c>
      <c r="C2823" t="str" s="7">
        <v>1 bunch</v>
      </c>
      <c r="D2823" t="str" s="7">
        <v>CSA Members</v>
      </c>
      <c r="E2823" s="12">
        <v>2.8</v>
      </c>
      <c r="F2823" s="13">
        <v>3.02</v>
      </c>
      <c r="G2823" s="13">
        <f>IF(AND(ISNUMBER(E2823),ISNUMBER(F2823)),F2823-E2823,"")</f>
        <v>0.22</v>
      </c>
      <c r="H2823" s="14">
        <f>IF(AND(ISNUMBER(E2823),E2823&gt;0,ISNUMBER(F2823)),F2823/E2823-1,"")</f>
        <v>0.07857142857142874</v>
      </c>
      <c r="I2823" t="str" s="15">
        <v>Unreviewed</v>
      </c>
      <c r="J2823" s="16"/>
      <c r="K2823" t="str" s="15">
        <v/>
      </c>
      <c r="L2823" s="17" t="str">
        <f>IF(AC2823="Local catalog","",IF(AG2823="Yes",IF(ISNUMBER(E2823),E2823,""),IF(I2823="Keep current",IF(ISNUMBER(E2823),E2823,""),IF(AH2823&lt;&gt;"Yes","",IF(I2823="Approve proposed",F2823,IF(AND(I2823="Use my price",AND(ISNUMBER(J2823),J2823&gt;0)),J2823,""))))))</f>
        <v/>
      </c>
      <c r="M2823" t="str" s="7">
        <f>IF(AND(AG2823="Yes",OR(I2823="Approve proposed",I2823="Use my price")),"CHECK: protected price kept current",IF(OR(I2823="Unreviewed",I2823=""),"Pending review",IF(I2823="Hold","On hold",IF(I2823="Keep current",IF(ISNUMBER(E2823),"Kept current","CHECK: no confirmed current price"),IF(AH2823&lt;&gt;"Yes","CHECK: source needs review",IF(AND(I2823="Use my price",NOT(AND(ISNUMBER(J2823),J2823&gt;0))),"CHECK: enter a price above zero",IF(NOT(OR(I2823="Approve proposed",I2823="Use my price")),"CHECK: choose a listed decision",IF(OR(NOT(ISNUMBER(L2823)),L2823&lt;=0,NOT(ISNUMBER(Y2823)),Y2823&lt;=0,X2823&gt;=1),"CHECK: price or base unavailable",IF(L2823/(Y2823*(1-X2823))-1&lt;0,"CHECK: price below local base","Ready")))))))))</f>
        <v>Pending review</v>
      </c>
      <c r="N2823" s="18">
        <v>2.8</v>
      </c>
      <c r="O2823" s="19">
        <v>0.4</v>
      </c>
      <c r="P2823" s="14">
        <v>0.51</v>
      </c>
      <c r="Q2823" s="20" t="str">
        <f>IF(AND(ISNUMBER(L2823),ISNUMBER(Y2823),Y2823&gt;0,X2823&lt;1),ROUND(L2823/(Y2823*(1-X2823))-1,4),"")</f>
        <v/>
      </c>
      <c r="R2823" s="12">
        <v>143.5</v>
      </c>
      <c r="S2823" s="13">
        <f>IF(AND(ISNUMBER(E2823),E2823&gt;0,ISNUMBER(F2823)),R2823*(F2823/E2823-1)*(1-'Start Here'!$B$16),0)</f>
        <v>10.936750000000023</v>
      </c>
      <c r="T2823" s="17">
        <f>IF(AND(M2823="Ready",OR(I2823="Approve proposed",AND(I2823="Use my price",AND(ISNUMBER(J2823),J2823&gt;0))),ISNUMBER(L2823),E2823&gt;0),R2823*(L2823/E2823-1)*(1-'Start Here'!$B$16),0)</f>
        <v>0</v>
      </c>
      <c r="U2823" t="str" s="6">
        <v>Currently hidden; do not activate automatically</v>
      </c>
      <c r="V2823" t="str" s="21">
        <v>No</v>
      </c>
      <c r="W2823" t="str" s="21">
        <v>No</v>
      </c>
      <c r="X2823" s="22">
        <v>0</v>
      </c>
      <c r="Y2823" s="18">
        <v>2</v>
      </c>
      <c r="AB2823" t="str" s="6">
        <v>2026-10-01 10:41:27 UTC</v>
      </c>
      <c r="AC2823" t="str" s="6">
        <v>Local Line cache</v>
      </c>
      <c r="AD2823" s="23">
        <v>912554</v>
      </c>
      <c r="AE2823" s="23">
        <v>657841</v>
      </c>
      <c r="AF2823" t="str" s="23">
        <v>912554:657841:member</v>
      </c>
      <c r="AG2823" t="str" s="23">
        <v>No</v>
      </c>
      <c r="AH2823" t="str" s="23">
        <v>Yes</v>
      </c>
      <c r="AI2823" s="18">
        <v>82</v>
      </c>
    </row>
    <row r="2824" ht="32" customHeight="1">
      <c r="A2824" t="str" s="7">
        <v>Red Tail Growers</v>
      </c>
      <c r="B2824" t="str" s="7">
        <v>Leeks</v>
      </c>
      <c r="C2824" t="str" s="7">
        <v>1 bunch</v>
      </c>
      <c r="D2824" t="str" s="7">
        <v>Guest Basket</v>
      </c>
      <c r="E2824" s="12">
        <v>2.8</v>
      </c>
      <c r="F2824" s="13">
        <v>3.02</v>
      </c>
      <c r="G2824" s="13">
        <f>IF(AND(ISNUMBER(E2824),ISNUMBER(F2824)),F2824-E2824,"")</f>
        <v>0.22</v>
      </c>
      <c r="H2824" s="14">
        <f>IF(AND(ISNUMBER(E2824),E2824&gt;0,ISNUMBER(F2824)),F2824/E2824-1,"")</f>
        <v>0.07857142857142874</v>
      </c>
      <c r="I2824" t="str" s="15">
        <v>Unreviewed</v>
      </c>
      <c r="J2824" s="16"/>
      <c r="K2824" t="str" s="15">
        <v/>
      </c>
      <c r="L2824" s="17" t="str">
        <f>IF(AC2824="Local catalog","",IF(AG2824="Yes",IF(ISNUMBER(E2824),E2824,""),IF(I2824="Keep current",IF(ISNUMBER(E2824),E2824,""),IF(AH2824&lt;&gt;"Yes","",IF(I2824="Approve proposed",F2824,IF(AND(I2824="Use my price",AND(ISNUMBER(J2824),J2824&gt;0)),J2824,""))))))</f>
        <v/>
      </c>
      <c r="M2824" t="str" s="7">
        <f>IF(AND(AG2824="Yes",OR(I2824="Approve proposed",I2824="Use my price")),"CHECK: protected price kept current",IF(OR(I2824="Unreviewed",I2824=""),"Pending review",IF(I2824="Hold","On hold",IF(I2824="Keep current",IF(ISNUMBER(E2824),"Kept current","CHECK: no confirmed current price"),IF(AH2824&lt;&gt;"Yes","CHECK: source needs review",IF(AND(I2824="Use my price",NOT(AND(ISNUMBER(J2824),J2824&gt;0))),"CHECK: enter a price above zero",IF(NOT(OR(I2824="Approve proposed",I2824="Use my price")),"CHECK: choose a listed decision",IF(OR(NOT(ISNUMBER(L2824)),L2824&lt;=0,NOT(ISNUMBER(Y2824)),Y2824&lt;=0,X2824&gt;=1),"CHECK: price or base unavailable",IF(L2824/(Y2824*(1-X2824))-1&lt;0,"CHECK: price below local base","Ready")))))))))</f>
        <v>Pending review</v>
      </c>
      <c r="N2824" s="18">
        <v>2.8</v>
      </c>
      <c r="O2824" s="19">
        <v>0.4</v>
      </c>
      <c r="P2824" s="14">
        <v>0.51</v>
      </c>
      <c r="Q2824" s="20" t="str">
        <f>IF(AND(ISNUMBER(L2824),ISNUMBER(Y2824),Y2824&gt;0,X2824&lt;1),ROUND(L2824/(Y2824*(1-X2824))-1,4),"")</f>
        <v/>
      </c>
      <c r="R2824" s="12">
        <v>27.159999999999997</v>
      </c>
      <c r="S2824" s="13">
        <f>IF(AND(ISNUMBER(E2824),E2824&gt;0,ISNUMBER(F2824)),R2824*(F2824/E2824-1)*(1-'Start Here'!$B$16),0)</f>
        <v>2.069980000000004</v>
      </c>
      <c r="T2824" s="17">
        <f>IF(AND(M2824="Ready",OR(I2824="Approve proposed",AND(I2824="Use my price",AND(ISNUMBER(J2824),J2824&gt;0))),ISNUMBER(L2824),E2824&gt;0),R2824*(L2824/E2824-1)*(1-'Start Here'!$B$16),0)</f>
        <v>0</v>
      </c>
      <c r="U2824" t="str" s="6">
        <v>Currently hidden; do not activate automatically</v>
      </c>
      <c r="V2824" t="str" s="21">
        <v>No</v>
      </c>
      <c r="W2824" t="str" s="21">
        <v>No</v>
      </c>
      <c r="X2824" s="22">
        <v>0</v>
      </c>
      <c r="Y2824" s="18">
        <v>2</v>
      </c>
      <c r="AB2824" t="str" s="6">
        <v>2026-10-01 10:41:27 UTC</v>
      </c>
      <c r="AC2824" t="str" s="6">
        <v>Local Line cache</v>
      </c>
      <c r="AD2824" s="23">
        <v>912554</v>
      </c>
      <c r="AE2824" s="23">
        <v>657841</v>
      </c>
      <c r="AF2824" t="str" s="23">
        <v>912554:657841:guest</v>
      </c>
      <c r="AG2824" t="str" s="23">
        <v>No</v>
      </c>
      <c r="AH2824" t="str" s="23">
        <v>Yes</v>
      </c>
      <c r="AI2824" s="18">
        <v>14</v>
      </c>
    </row>
    <row r="2825" ht="32" customHeight="1">
      <c r="A2825" t="str" s="7">
        <v>Red Tail Growers</v>
      </c>
      <c r="B2825" t="str" s="7">
        <v>Leeks</v>
      </c>
      <c r="C2825" t="str" s="7">
        <v>1 bunch</v>
      </c>
      <c r="D2825" t="str" s="7">
        <v>SNAP</v>
      </c>
      <c r="E2825" s="12">
        <v>2.8</v>
      </c>
      <c r="F2825" s="13">
        <v>2.8</v>
      </c>
      <c r="G2825" s="13">
        <f>IF(AND(ISNUMBER(E2825),ISNUMBER(F2825)),F2825-E2825,"")</f>
        <v>0</v>
      </c>
      <c r="H2825" s="14">
        <f>IF(AND(ISNUMBER(E2825),E2825&gt;0,ISNUMBER(F2825)),F2825/E2825-1,"")</f>
        <v>0</v>
      </c>
      <c r="I2825" t="str" s="15">
        <v>Keep current</v>
      </c>
      <c r="J2825" s="16"/>
      <c r="K2825" t="str" s="15">
        <v/>
      </c>
      <c r="L2825" s="17">
        <f>IF(AC2825="Local catalog","",IF(AG2825="Yes",IF(ISNUMBER(E2825),E2825,""),IF(I2825="Keep current",IF(ISNUMBER(E2825),E2825,""),IF(AH2825&lt;&gt;"Yes","",IF(I2825="Approve proposed",F2825,IF(AND(I2825="Use my price",AND(ISNUMBER(J2825),J2825&gt;0)),J2825,""))))))</f>
        <v>2.8</v>
      </c>
      <c r="M2825" t="str" s="7">
        <f>IF(AND(AG2825="Yes",OR(I2825="Approve proposed",I2825="Use my price")),"CHECK: protected price kept current",IF(OR(I2825="Unreviewed",I2825=""),"Pending review",IF(I2825="Hold","On hold",IF(I2825="Keep current",IF(ISNUMBER(E2825),"Kept current","CHECK: no confirmed current price"),IF(AH2825&lt;&gt;"Yes","CHECK: source needs review",IF(AND(I2825="Use my price",NOT(AND(ISNUMBER(J2825),J2825&gt;0))),"CHECK: enter a price above zero",IF(NOT(OR(I2825="Approve proposed",I2825="Use my price")),"CHECK: choose a listed decision",IF(OR(NOT(ISNUMBER(L2825)),L2825&lt;=0,NOT(ISNUMBER(Y2825)),Y2825&lt;=0,X2825&gt;=1),"CHECK: price or base unavailable",IF(L2825/(Y2825*(1-X2825))-1&lt;0,"CHECK: price below local base","Ready")))))))))</f>
        <v>Kept current</v>
      </c>
      <c r="N2825" s="18">
        <v>2.8</v>
      </c>
      <c r="O2825" s="19">
        <v>0.4</v>
      </c>
      <c r="P2825" s="14">
        <v>0.4</v>
      </c>
      <c r="Q2825" s="20">
        <f>IF(AND(ISNUMBER(L2825),ISNUMBER(Y2825),Y2825&gt;0,X2825&lt;1),ROUND(L2825/(Y2825*(1-X2825))-1,4),"")</f>
        <v>0.4</v>
      </c>
      <c r="R2825" s="12">
        <v>0</v>
      </c>
      <c r="S2825" s="13">
        <f>IF(AND(ISNUMBER(E2825),E2825&gt;0,ISNUMBER(F2825)),R2825*(F2825/E2825-1)*(1-'Start Here'!$B$16),0)</f>
        <v>0</v>
      </c>
      <c r="T2825" s="17">
        <f>IF(AND(M2825="Ready",OR(I2825="Approve proposed",AND(I2825="Use my price",AND(ISNUMBER(J2825),J2825&gt;0))),ISNUMBER(L2825),E2825&gt;0),R2825*(L2825/E2825-1)*(1-'Start Here'!$B$16),0)</f>
        <v>0</v>
      </c>
      <c r="U2825" t="str" s="6">
        <v>SNAP: preserve existing selling price; Currently hidden; do not activate automatically</v>
      </c>
      <c r="V2825" t="str" s="21">
        <v>No</v>
      </c>
      <c r="W2825" t="str" s="21">
        <v>No</v>
      </c>
      <c r="X2825" s="22">
        <v>0</v>
      </c>
      <c r="Y2825" s="18">
        <v>2</v>
      </c>
      <c r="AB2825" t="str" s="6">
        <v>2026-10-01 10:41:27 UTC</v>
      </c>
      <c r="AC2825" t="str" s="6">
        <v>Local Line cache</v>
      </c>
      <c r="AD2825" s="23">
        <v>912554</v>
      </c>
      <c r="AE2825" s="23">
        <v>657841</v>
      </c>
      <c r="AF2825" t="str" s="23">
        <v>912554:657841:snap</v>
      </c>
      <c r="AG2825" t="str" s="23">
        <v>Yes</v>
      </c>
      <c r="AH2825" t="str" s="23">
        <v>Yes</v>
      </c>
      <c r="AI2825" s="18">
        <v>0</v>
      </c>
    </row>
    <row r="2826" ht="32" customHeight="1">
      <c r="A2826" t="str" s="7">
        <v>Red Tail Growers</v>
      </c>
      <c r="B2826" t="str" s="7">
        <v>Little Gem Mix</v>
      </c>
      <c r="C2826" t="str" s="7">
        <v>1/2 lb bag</v>
      </c>
      <c r="D2826" t="str" s="7">
        <v>Herd Share Members</v>
      </c>
      <c r="E2826" s="12">
        <v>5.95</v>
      </c>
      <c r="F2826" s="13">
        <v>6.43</v>
      </c>
      <c r="G2826" s="13">
        <f>IF(AND(ISNUMBER(E2826),ISNUMBER(F2826)),F2826-E2826,"")</f>
        <v>0.48</v>
      </c>
      <c r="H2826" s="14">
        <f>IF(AND(ISNUMBER(E2826),E2826&gt;0,ISNUMBER(F2826)),F2826/E2826-1,"")</f>
        <v>0.08067226890756296</v>
      </c>
      <c r="I2826" t="str" s="15">
        <v>Unreviewed</v>
      </c>
      <c r="J2826" s="16"/>
      <c r="K2826" t="str" s="15">
        <v/>
      </c>
      <c r="L2826" s="17" t="str">
        <f>IF(AC2826="Local catalog","",IF(AG2826="Yes",IF(ISNUMBER(E2826),E2826,""),IF(I2826="Keep current",IF(ISNUMBER(E2826),E2826,""),IF(AH2826&lt;&gt;"Yes","",IF(I2826="Approve proposed",F2826,IF(AND(I2826="Use my price",AND(ISNUMBER(J2826),J2826&gt;0)),J2826,""))))))</f>
        <v/>
      </c>
      <c r="M2826" t="str" s="7">
        <f>IF(AND(AG2826="Yes",OR(I2826="Approve proposed",I2826="Use my price")),"CHECK: protected price kept current",IF(OR(I2826="Unreviewed",I2826=""),"Pending review",IF(I2826="Hold","On hold",IF(I2826="Keep current",IF(ISNUMBER(E2826),"Kept current","CHECK: no confirmed current price"),IF(AH2826&lt;&gt;"Yes","CHECK: source needs review",IF(AND(I2826="Use my price",NOT(AND(ISNUMBER(J2826),J2826&gt;0))),"CHECK: enter a price above zero",IF(NOT(OR(I2826="Approve proposed",I2826="Use my price")),"CHECK: choose a listed decision",IF(OR(NOT(ISNUMBER(L2826)),L2826&lt;=0,NOT(ISNUMBER(Y2826)),Y2826&lt;=0,X2826&gt;=1),"CHECK: price or base unavailable",IF(L2826/(Y2826*(1-X2826))-1&lt;0,"CHECK: price below local base","Ready")))))))))</f>
        <v>Pending review</v>
      </c>
      <c r="N2826" s="18">
        <v>5.95</v>
      </c>
      <c r="O2826" s="19">
        <v>0.4</v>
      </c>
      <c r="P2826" s="14">
        <v>0.5129</v>
      </c>
      <c r="Q2826" s="20" t="str">
        <f>IF(AND(ISNUMBER(L2826),ISNUMBER(Y2826),Y2826&gt;0,X2826&lt;1),ROUND(L2826/(Y2826*(1-X2826))-1,4),"")</f>
        <v/>
      </c>
      <c r="R2826" s="12">
        <v>392.7</v>
      </c>
      <c r="S2826" s="13">
        <f>IF(AND(ISNUMBER(E2826),E2826&gt;0,ISNUMBER(F2826)),R2826*(F2826/E2826-1)*(1-'Start Here'!$B$16),0)</f>
        <v>30.729599999999976</v>
      </c>
      <c r="T2826" s="17">
        <f>IF(AND(M2826="Ready",OR(I2826="Approve proposed",AND(I2826="Use my price",AND(ISNUMBER(J2826),J2826&gt;0))),ISNUMBER(L2826),E2826&gt;0),R2826*(L2826/E2826-1)*(1-'Start Here'!$B$16),0)</f>
        <v>0</v>
      </c>
      <c r="U2826" t="str" s="6">
        <v>Currently hidden; do not activate automatically</v>
      </c>
      <c r="V2826" t="str" s="21">
        <v>No</v>
      </c>
      <c r="W2826" t="str" s="21">
        <v>No</v>
      </c>
      <c r="X2826" s="22">
        <v>0</v>
      </c>
      <c r="Y2826" s="18">
        <v>4.25</v>
      </c>
      <c r="AB2826" t="str" s="6">
        <v>2026-10-01 10:41:27 UTC</v>
      </c>
      <c r="AC2826" t="str" s="6">
        <v>Local Line cache</v>
      </c>
      <c r="AD2826" s="23">
        <v>884968</v>
      </c>
      <c r="AE2826" s="23">
        <v>622470</v>
      </c>
      <c r="AF2826" t="str" s="23">
        <v>884968:622470:herdShare</v>
      </c>
      <c r="AG2826" t="str" s="23">
        <v>No</v>
      </c>
      <c r="AH2826" t="str" s="23">
        <v>Yes</v>
      </c>
      <c r="AI2826" s="18">
        <v>280.5</v>
      </c>
    </row>
    <row r="2827" ht="32" customHeight="1">
      <c r="A2827" t="str" s="7">
        <v>Red Tail Growers</v>
      </c>
      <c r="B2827" t="str" s="7">
        <v>Little Gem Mix</v>
      </c>
      <c r="C2827" t="str" s="7">
        <v>1/2 lb bag</v>
      </c>
      <c r="D2827" t="str" s="7">
        <v>CSA Members</v>
      </c>
      <c r="E2827" s="12">
        <v>5.95</v>
      </c>
      <c r="F2827" s="13">
        <v>6.43</v>
      </c>
      <c r="G2827" s="13">
        <f>IF(AND(ISNUMBER(E2827),ISNUMBER(F2827)),F2827-E2827,"")</f>
        <v>0.48</v>
      </c>
      <c r="H2827" s="14">
        <f>IF(AND(ISNUMBER(E2827),E2827&gt;0,ISNUMBER(F2827)),F2827/E2827-1,"")</f>
        <v>0.08067226890756296</v>
      </c>
      <c r="I2827" t="str" s="15">
        <v>Unreviewed</v>
      </c>
      <c r="J2827" s="16"/>
      <c r="K2827" t="str" s="15">
        <v/>
      </c>
      <c r="L2827" s="17" t="str">
        <f>IF(AC2827="Local catalog","",IF(AG2827="Yes",IF(ISNUMBER(E2827),E2827,""),IF(I2827="Keep current",IF(ISNUMBER(E2827),E2827,""),IF(AH2827&lt;&gt;"Yes","",IF(I2827="Approve proposed",F2827,IF(AND(I2827="Use my price",AND(ISNUMBER(J2827),J2827&gt;0)),J2827,""))))))</f>
        <v/>
      </c>
      <c r="M2827" t="str" s="7">
        <f>IF(AND(AG2827="Yes",OR(I2827="Approve proposed",I2827="Use my price")),"CHECK: protected price kept current",IF(OR(I2827="Unreviewed",I2827=""),"Pending review",IF(I2827="Hold","On hold",IF(I2827="Keep current",IF(ISNUMBER(E2827),"Kept current","CHECK: no confirmed current price"),IF(AH2827&lt;&gt;"Yes","CHECK: source needs review",IF(AND(I2827="Use my price",NOT(AND(ISNUMBER(J2827),J2827&gt;0))),"CHECK: enter a price above zero",IF(NOT(OR(I2827="Approve proposed",I2827="Use my price")),"CHECK: choose a listed decision",IF(OR(NOT(ISNUMBER(L2827)),L2827&lt;=0,NOT(ISNUMBER(Y2827)),Y2827&lt;=0,X2827&gt;=1),"CHECK: price or base unavailable",IF(L2827/(Y2827*(1-X2827))-1&lt;0,"CHECK: price below local base","Ready")))))))))</f>
        <v>Pending review</v>
      </c>
      <c r="N2827" s="18">
        <v>5.95</v>
      </c>
      <c r="O2827" s="19">
        <v>0.4</v>
      </c>
      <c r="P2827" s="14">
        <v>0.5129</v>
      </c>
      <c r="Q2827" s="20" t="str">
        <f>IF(AND(ISNUMBER(L2827),ISNUMBER(Y2827),Y2827&gt;0,X2827&lt;1),ROUND(L2827/(Y2827*(1-X2827))-1,4),"")</f>
        <v/>
      </c>
      <c r="R2827" s="12">
        <v>0</v>
      </c>
      <c r="S2827" s="13">
        <f>IF(AND(ISNUMBER(E2827),E2827&gt;0,ISNUMBER(F2827)),R2827*(F2827/E2827-1)*(1-'Start Here'!$B$16),0)</f>
        <v>0</v>
      </c>
      <c r="T2827" s="17">
        <f>IF(AND(M2827="Ready",OR(I2827="Approve proposed",AND(I2827="Use my price",AND(ISNUMBER(J2827),J2827&gt;0))),ISNUMBER(L2827),E2827&gt;0),R2827*(L2827/E2827-1)*(1-'Start Here'!$B$16),0)</f>
        <v>0</v>
      </c>
      <c r="U2827" t="str" s="6">
        <v>Currently hidden; do not activate automatically</v>
      </c>
      <c r="V2827" t="str" s="21">
        <v>No</v>
      </c>
      <c r="W2827" t="str" s="21">
        <v>No</v>
      </c>
      <c r="X2827" s="22">
        <v>0</v>
      </c>
      <c r="Y2827" s="18">
        <v>4.25</v>
      </c>
      <c r="AB2827" t="str" s="6">
        <v>2026-10-01 10:41:27 UTC</v>
      </c>
      <c r="AC2827" t="str" s="6">
        <v>Local Line cache</v>
      </c>
      <c r="AD2827" s="23">
        <v>884968</v>
      </c>
      <c r="AE2827" s="23">
        <v>622470</v>
      </c>
      <c r="AF2827" t="str" s="23">
        <v>884968:622470:member</v>
      </c>
      <c r="AG2827" t="str" s="23">
        <v>No</v>
      </c>
      <c r="AH2827" t="str" s="23">
        <v>Yes</v>
      </c>
      <c r="AI2827" s="18">
        <v>0</v>
      </c>
    </row>
    <row r="2828" ht="32" customHeight="1">
      <c r="A2828" t="str" s="7">
        <v>Red Tail Growers</v>
      </c>
      <c r="B2828" t="str" s="7">
        <v>Little Gem Mix</v>
      </c>
      <c r="C2828" t="str" s="7">
        <v>1/2 lb bag</v>
      </c>
      <c r="D2828" t="str" s="7">
        <v>Guest Basket</v>
      </c>
      <c r="E2828" s="12">
        <v>5.95</v>
      </c>
      <c r="F2828" s="13">
        <v>6.43</v>
      </c>
      <c r="G2828" s="13">
        <f>IF(AND(ISNUMBER(E2828),ISNUMBER(F2828)),F2828-E2828,"")</f>
        <v>0.48</v>
      </c>
      <c r="H2828" s="14">
        <f>IF(AND(ISNUMBER(E2828),E2828&gt;0,ISNUMBER(F2828)),F2828/E2828-1,"")</f>
        <v>0.08067226890756296</v>
      </c>
      <c r="I2828" t="str" s="15">
        <v>Unreviewed</v>
      </c>
      <c r="J2828" s="16"/>
      <c r="K2828" t="str" s="15">
        <v/>
      </c>
      <c r="L2828" s="17" t="str">
        <f>IF(AC2828="Local catalog","",IF(AG2828="Yes",IF(ISNUMBER(E2828),E2828,""),IF(I2828="Keep current",IF(ISNUMBER(E2828),E2828,""),IF(AH2828&lt;&gt;"Yes","",IF(I2828="Approve proposed",F2828,IF(AND(I2828="Use my price",AND(ISNUMBER(J2828),J2828&gt;0)),J2828,""))))))</f>
        <v/>
      </c>
      <c r="M2828" t="str" s="7">
        <f>IF(AND(AG2828="Yes",OR(I2828="Approve proposed",I2828="Use my price")),"CHECK: protected price kept current",IF(OR(I2828="Unreviewed",I2828=""),"Pending review",IF(I2828="Hold","On hold",IF(I2828="Keep current",IF(ISNUMBER(E2828),"Kept current","CHECK: no confirmed current price"),IF(AH2828&lt;&gt;"Yes","CHECK: source needs review",IF(AND(I2828="Use my price",NOT(AND(ISNUMBER(J2828),J2828&gt;0))),"CHECK: enter a price above zero",IF(NOT(OR(I2828="Approve proposed",I2828="Use my price")),"CHECK: choose a listed decision",IF(OR(NOT(ISNUMBER(L2828)),L2828&lt;=0,NOT(ISNUMBER(Y2828)),Y2828&lt;=0,X2828&gt;=1),"CHECK: price or base unavailable",IF(L2828/(Y2828*(1-X2828))-1&lt;0,"CHECK: price below local base","Ready")))))))))</f>
        <v>Pending review</v>
      </c>
      <c r="N2828" s="18">
        <v>5.95</v>
      </c>
      <c r="O2828" s="19">
        <v>0.4</v>
      </c>
      <c r="P2828" s="14">
        <v>0.5129</v>
      </c>
      <c r="Q2828" s="20" t="str">
        <f>IF(AND(ISNUMBER(L2828),ISNUMBER(Y2828),Y2828&gt;0,X2828&lt;1),ROUND(L2828/(Y2828*(1-X2828))-1,4),"")</f>
        <v/>
      </c>
      <c r="R2828" s="12">
        <v>23.8</v>
      </c>
      <c r="S2828" s="13">
        <f>IF(AND(ISNUMBER(E2828),E2828&gt;0,ISNUMBER(F2828)),R2828*(F2828/E2828-1)*(1-'Start Here'!$B$16),0)</f>
        <v>1.8623999999999985</v>
      </c>
      <c r="T2828" s="17">
        <f>IF(AND(M2828="Ready",OR(I2828="Approve proposed",AND(I2828="Use my price",AND(ISNUMBER(J2828),J2828&gt;0))),ISNUMBER(L2828),E2828&gt;0),R2828*(L2828/E2828-1)*(1-'Start Here'!$B$16),0)</f>
        <v>0</v>
      </c>
      <c r="U2828" t="str" s="6">
        <v>Currently hidden; do not activate automatically</v>
      </c>
      <c r="V2828" t="str" s="21">
        <v>No</v>
      </c>
      <c r="W2828" t="str" s="21">
        <v>No</v>
      </c>
      <c r="X2828" s="22">
        <v>0</v>
      </c>
      <c r="Y2828" s="18">
        <v>4.25</v>
      </c>
      <c r="AB2828" t="str" s="6">
        <v>2026-10-01 10:41:27 UTC</v>
      </c>
      <c r="AC2828" t="str" s="6">
        <v>Local Line cache</v>
      </c>
      <c r="AD2828" s="23">
        <v>884968</v>
      </c>
      <c r="AE2828" s="23">
        <v>622470</v>
      </c>
      <c r="AF2828" t="str" s="23">
        <v>884968:622470:guest</v>
      </c>
      <c r="AG2828" t="str" s="23">
        <v>No</v>
      </c>
      <c r="AH2828" t="str" s="23">
        <v>Yes</v>
      </c>
      <c r="AI2828" s="18">
        <v>17</v>
      </c>
    </row>
    <row r="2829" ht="32" customHeight="1">
      <c r="A2829" t="str" s="7">
        <v>Red Tail Growers</v>
      </c>
      <c r="B2829" t="str" s="7">
        <v>Little Gem Mix</v>
      </c>
      <c r="C2829" t="str" s="7">
        <v>1/2 lb bag</v>
      </c>
      <c r="D2829" t="str" s="7">
        <v>SNAP</v>
      </c>
      <c r="E2829" s="12">
        <v>5.95</v>
      </c>
      <c r="F2829" s="13">
        <v>5.95</v>
      </c>
      <c r="G2829" s="13">
        <f>IF(AND(ISNUMBER(E2829),ISNUMBER(F2829)),F2829-E2829,"")</f>
        <v>0</v>
      </c>
      <c r="H2829" s="14">
        <f>IF(AND(ISNUMBER(E2829),E2829&gt;0,ISNUMBER(F2829)),F2829/E2829-1,"")</f>
        <v>0</v>
      </c>
      <c r="I2829" t="str" s="15">
        <v>Keep current</v>
      </c>
      <c r="J2829" s="16"/>
      <c r="K2829" t="str" s="15">
        <v/>
      </c>
      <c r="L2829" s="17">
        <f>IF(AC2829="Local catalog","",IF(AG2829="Yes",IF(ISNUMBER(E2829),E2829,""),IF(I2829="Keep current",IF(ISNUMBER(E2829),E2829,""),IF(AH2829&lt;&gt;"Yes","",IF(I2829="Approve proposed",F2829,IF(AND(I2829="Use my price",AND(ISNUMBER(J2829),J2829&gt;0)),J2829,""))))))</f>
        <v>5.95</v>
      </c>
      <c r="M2829" t="str" s="7">
        <f>IF(AND(AG2829="Yes",OR(I2829="Approve proposed",I2829="Use my price")),"CHECK: protected price kept current",IF(OR(I2829="Unreviewed",I2829=""),"Pending review",IF(I2829="Hold","On hold",IF(I2829="Keep current",IF(ISNUMBER(E2829),"Kept current","CHECK: no confirmed current price"),IF(AH2829&lt;&gt;"Yes","CHECK: source needs review",IF(AND(I2829="Use my price",NOT(AND(ISNUMBER(J2829),J2829&gt;0))),"CHECK: enter a price above zero",IF(NOT(OR(I2829="Approve proposed",I2829="Use my price")),"CHECK: choose a listed decision",IF(OR(NOT(ISNUMBER(L2829)),L2829&lt;=0,NOT(ISNUMBER(Y2829)),Y2829&lt;=0,X2829&gt;=1),"CHECK: price or base unavailable",IF(L2829/(Y2829*(1-X2829))-1&lt;0,"CHECK: price below local base","Ready")))))))))</f>
        <v>Kept current</v>
      </c>
      <c r="N2829" s="18">
        <v>5.95</v>
      </c>
      <c r="O2829" s="19">
        <v>0.4</v>
      </c>
      <c r="P2829" s="14">
        <v>0.4</v>
      </c>
      <c r="Q2829" s="20">
        <f>IF(AND(ISNUMBER(L2829),ISNUMBER(Y2829),Y2829&gt;0,X2829&lt;1),ROUND(L2829/(Y2829*(1-X2829))-1,4),"")</f>
        <v>0.4</v>
      </c>
      <c r="R2829" s="12">
        <v>0</v>
      </c>
      <c r="S2829" s="13">
        <f>IF(AND(ISNUMBER(E2829),E2829&gt;0,ISNUMBER(F2829)),R2829*(F2829/E2829-1)*(1-'Start Here'!$B$16),0)</f>
        <v>0</v>
      </c>
      <c r="T2829" s="17">
        <f>IF(AND(M2829="Ready",OR(I2829="Approve proposed",AND(I2829="Use my price",AND(ISNUMBER(J2829),J2829&gt;0))),ISNUMBER(L2829),E2829&gt;0),R2829*(L2829/E2829-1)*(1-'Start Here'!$B$16),0)</f>
        <v>0</v>
      </c>
      <c r="U2829" t="str" s="6">
        <v>SNAP: preserve existing selling price; Currently hidden; do not activate automatically</v>
      </c>
      <c r="V2829" t="str" s="21">
        <v>No</v>
      </c>
      <c r="W2829" t="str" s="21">
        <v>No</v>
      </c>
      <c r="X2829" s="22">
        <v>0</v>
      </c>
      <c r="Y2829" s="18">
        <v>4.25</v>
      </c>
      <c r="AB2829" t="str" s="6">
        <v>2026-10-01 10:41:27 UTC</v>
      </c>
      <c r="AC2829" t="str" s="6">
        <v>Local Line cache</v>
      </c>
      <c r="AD2829" s="23">
        <v>884968</v>
      </c>
      <c r="AE2829" s="23">
        <v>622470</v>
      </c>
      <c r="AF2829" t="str" s="23">
        <v>884968:622470:snap</v>
      </c>
      <c r="AG2829" t="str" s="23">
        <v>Yes</v>
      </c>
      <c r="AH2829" t="str" s="23">
        <v>Yes</v>
      </c>
      <c r="AI2829" s="18">
        <v>0</v>
      </c>
    </row>
    <row r="2830" ht="32" customHeight="1">
      <c r="A2830" t="str" s="7">
        <v>Red Tail Growers</v>
      </c>
      <c r="B2830" t="str" s="7">
        <v>Marjoram</v>
      </c>
      <c r="C2830" t="str" s="7">
        <v>bu</v>
      </c>
      <c r="D2830" t="str" s="7">
        <v>Herd Share Members</v>
      </c>
      <c r="E2830" s="12">
        <v>2.1</v>
      </c>
      <c r="F2830" s="13">
        <v>2.27</v>
      </c>
      <c r="G2830" s="13">
        <f>IF(AND(ISNUMBER(E2830),ISNUMBER(F2830)),F2830-E2830,"")</f>
        <v>0.17</v>
      </c>
      <c r="H2830" s="14">
        <f>IF(AND(ISNUMBER(E2830),E2830&gt;0,ISNUMBER(F2830)),F2830/E2830-1,"")</f>
        <v>0.08095238095238089</v>
      </c>
      <c r="I2830" t="str" s="15">
        <v>Unreviewed</v>
      </c>
      <c r="J2830" s="16"/>
      <c r="K2830" t="str" s="15">
        <v/>
      </c>
      <c r="L2830" s="17" t="str">
        <f>IF(AC2830="Local catalog","",IF(AG2830="Yes",IF(ISNUMBER(E2830),E2830,""),IF(I2830="Keep current",IF(ISNUMBER(E2830),E2830,""),IF(AH2830&lt;&gt;"Yes","",IF(I2830="Approve proposed",F2830,IF(AND(I2830="Use my price",AND(ISNUMBER(J2830),J2830&gt;0)),J2830,""))))))</f>
        <v/>
      </c>
      <c r="M2830" t="str" s="7">
        <f>IF(AND(AG2830="Yes",OR(I2830="Approve proposed",I2830="Use my price")),"CHECK: protected price kept current",IF(OR(I2830="Unreviewed",I2830=""),"Pending review",IF(I2830="Hold","On hold",IF(I2830="Keep current",IF(ISNUMBER(E2830),"Kept current","CHECK: no confirmed current price"),IF(AH2830&lt;&gt;"Yes","CHECK: source needs review",IF(AND(I2830="Use my price",NOT(AND(ISNUMBER(J2830),J2830&gt;0))),"CHECK: enter a price above zero",IF(NOT(OR(I2830="Approve proposed",I2830="Use my price")),"CHECK: choose a listed decision",IF(OR(NOT(ISNUMBER(L2830)),L2830&lt;=0,NOT(ISNUMBER(Y2830)),Y2830&lt;=0,X2830&gt;=1),"CHECK: price or base unavailable",IF(L2830/(Y2830*(1-X2830))-1&lt;0,"CHECK: price below local base","Ready")))))))))</f>
        <v>Pending review</v>
      </c>
      <c r="N2830" s="18">
        <v>2.1</v>
      </c>
      <c r="O2830" s="19">
        <v>0.4</v>
      </c>
      <c r="P2830" s="14">
        <v>0.5133</v>
      </c>
      <c r="Q2830" s="20" t="str">
        <f>IF(AND(ISNUMBER(L2830),ISNUMBER(Y2830),Y2830&gt;0,X2830&lt;1),ROUND(L2830/(Y2830*(1-X2830))-1,4),"")</f>
        <v/>
      </c>
      <c r="R2830" s="12">
        <v>0</v>
      </c>
      <c r="S2830" s="13">
        <f>IF(AND(ISNUMBER(E2830),E2830&gt;0,ISNUMBER(F2830)),R2830*(F2830/E2830-1)*(1-'Start Here'!$B$16),0)</f>
        <v>0</v>
      </c>
      <c r="T2830" s="17">
        <f>IF(AND(M2830="Ready",OR(I2830="Approve proposed",AND(I2830="Use my price",AND(ISNUMBER(J2830),J2830&gt;0))),ISNUMBER(L2830),E2830&gt;0),R2830*(L2830/E2830-1)*(1-'Start Here'!$B$16),0)</f>
        <v>0</v>
      </c>
      <c r="U2830" t="str" s="6">
        <v>Currently hidden; do not activate automatically</v>
      </c>
      <c r="V2830" t="str" s="21">
        <v>No</v>
      </c>
      <c r="W2830" t="str" s="21">
        <v>No</v>
      </c>
      <c r="X2830" s="22">
        <v>0</v>
      </c>
      <c r="Y2830" s="18">
        <v>1.5</v>
      </c>
      <c r="AB2830" t="str" s="6">
        <v>2026-10-01 10:41:27 UTC</v>
      </c>
      <c r="AC2830" t="str" s="6">
        <v>Local Line cache</v>
      </c>
      <c r="AD2830" s="23">
        <v>890651</v>
      </c>
      <c r="AE2830" s="23">
        <v>630140</v>
      </c>
      <c r="AF2830" t="str" s="23">
        <v>890651:630140:herdShare</v>
      </c>
      <c r="AG2830" t="str" s="23">
        <v>No</v>
      </c>
      <c r="AH2830" t="str" s="23">
        <v>Yes</v>
      </c>
      <c r="AI2830" s="18">
        <v>0</v>
      </c>
    </row>
    <row r="2831" ht="32" customHeight="1">
      <c r="A2831" t="str" s="7">
        <v>Red Tail Growers</v>
      </c>
      <c r="B2831" t="str" s="7">
        <v>Marjoram</v>
      </c>
      <c r="C2831" t="str" s="7">
        <v>bu</v>
      </c>
      <c r="D2831" t="str" s="7">
        <v>CSA Members</v>
      </c>
      <c r="E2831" s="12">
        <v>2.1</v>
      </c>
      <c r="F2831" s="13">
        <v>2.27</v>
      </c>
      <c r="G2831" s="13">
        <f>IF(AND(ISNUMBER(E2831),ISNUMBER(F2831)),F2831-E2831,"")</f>
        <v>0.17</v>
      </c>
      <c r="H2831" s="14">
        <f>IF(AND(ISNUMBER(E2831),E2831&gt;0,ISNUMBER(F2831)),F2831/E2831-1,"")</f>
        <v>0.08095238095238089</v>
      </c>
      <c r="I2831" t="str" s="15">
        <v>Unreviewed</v>
      </c>
      <c r="J2831" s="16"/>
      <c r="K2831" t="str" s="15">
        <v/>
      </c>
      <c r="L2831" s="17" t="str">
        <f>IF(AC2831="Local catalog","",IF(AG2831="Yes",IF(ISNUMBER(E2831),E2831,""),IF(I2831="Keep current",IF(ISNUMBER(E2831),E2831,""),IF(AH2831&lt;&gt;"Yes","",IF(I2831="Approve proposed",F2831,IF(AND(I2831="Use my price",AND(ISNUMBER(J2831),J2831&gt;0)),J2831,""))))))</f>
        <v/>
      </c>
      <c r="M2831" t="str" s="7">
        <f>IF(AND(AG2831="Yes",OR(I2831="Approve proposed",I2831="Use my price")),"CHECK: protected price kept current",IF(OR(I2831="Unreviewed",I2831=""),"Pending review",IF(I2831="Hold","On hold",IF(I2831="Keep current",IF(ISNUMBER(E2831),"Kept current","CHECK: no confirmed current price"),IF(AH2831&lt;&gt;"Yes","CHECK: source needs review",IF(AND(I2831="Use my price",NOT(AND(ISNUMBER(J2831),J2831&gt;0))),"CHECK: enter a price above zero",IF(NOT(OR(I2831="Approve proposed",I2831="Use my price")),"CHECK: choose a listed decision",IF(OR(NOT(ISNUMBER(L2831)),L2831&lt;=0,NOT(ISNUMBER(Y2831)),Y2831&lt;=0,X2831&gt;=1),"CHECK: price or base unavailable",IF(L2831/(Y2831*(1-X2831))-1&lt;0,"CHECK: price below local base","Ready")))))))))</f>
        <v>Pending review</v>
      </c>
      <c r="N2831" s="18">
        <v>2.1</v>
      </c>
      <c r="O2831" s="19">
        <v>0.4</v>
      </c>
      <c r="P2831" s="14">
        <v>0.5133</v>
      </c>
      <c r="Q2831" s="20" t="str">
        <f>IF(AND(ISNUMBER(L2831),ISNUMBER(Y2831),Y2831&gt;0,X2831&lt;1),ROUND(L2831/(Y2831*(1-X2831))-1,4),"")</f>
        <v/>
      </c>
      <c r="R2831" s="12">
        <v>0</v>
      </c>
      <c r="S2831" s="13">
        <f>IF(AND(ISNUMBER(E2831),E2831&gt;0,ISNUMBER(F2831)),R2831*(F2831/E2831-1)*(1-'Start Here'!$B$16),0)</f>
        <v>0</v>
      </c>
      <c r="T2831" s="17">
        <f>IF(AND(M2831="Ready",OR(I2831="Approve proposed",AND(I2831="Use my price",AND(ISNUMBER(J2831),J2831&gt;0))),ISNUMBER(L2831),E2831&gt;0),R2831*(L2831/E2831-1)*(1-'Start Here'!$B$16),0)</f>
        <v>0</v>
      </c>
      <c r="U2831" t="str" s="6">
        <v>Currently hidden; do not activate automatically</v>
      </c>
      <c r="V2831" t="str" s="21">
        <v>No</v>
      </c>
      <c r="W2831" t="str" s="21">
        <v>No</v>
      </c>
      <c r="X2831" s="22">
        <v>0</v>
      </c>
      <c r="Y2831" s="18">
        <v>1.5</v>
      </c>
      <c r="AB2831" t="str" s="6">
        <v>2026-10-01 10:41:27 UTC</v>
      </c>
      <c r="AC2831" t="str" s="6">
        <v>Local Line cache</v>
      </c>
      <c r="AD2831" s="23">
        <v>890651</v>
      </c>
      <c r="AE2831" s="23">
        <v>630140</v>
      </c>
      <c r="AF2831" t="str" s="23">
        <v>890651:630140:member</v>
      </c>
      <c r="AG2831" t="str" s="23">
        <v>No</v>
      </c>
      <c r="AH2831" t="str" s="23">
        <v>Yes</v>
      </c>
      <c r="AI2831" s="18">
        <v>0</v>
      </c>
    </row>
    <row r="2832" ht="32" customHeight="1">
      <c r="A2832" t="str" s="7">
        <v>Red Tail Growers</v>
      </c>
      <c r="B2832" t="str" s="7">
        <v>Marjoram</v>
      </c>
      <c r="C2832" t="str" s="7">
        <v>bu</v>
      </c>
      <c r="D2832" t="str" s="7">
        <v>Guest Basket</v>
      </c>
      <c r="E2832" s="12">
        <v>2.1</v>
      </c>
      <c r="F2832" s="13">
        <v>2.27</v>
      </c>
      <c r="G2832" s="13">
        <f>IF(AND(ISNUMBER(E2832),ISNUMBER(F2832)),F2832-E2832,"")</f>
        <v>0.17</v>
      </c>
      <c r="H2832" s="14">
        <f>IF(AND(ISNUMBER(E2832),E2832&gt;0,ISNUMBER(F2832)),F2832/E2832-1,"")</f>
        <v>0.08095238095238089</v>
      </c>
      <c r="I2832" t="str" s="15">
        <v>Unreviewed</v>
      </c>
      <c r="J2832" s="16"/>
      <c r="K2832" t="str" s="15">
        <v/>
      </c>
      <c r="L2832" s="17" t="str">
        <f>IF(AC2832="Local catalog","",IF(AG2832="Yes",IF(ISNUMBER(E2832),E2832,""),IF(I2832="Keep current",IF(ISNUMBER(E2832),E2832,""),IF(AH2832&lt;&gt;"Yes","",IF(I2832="Approve proposed",F2832,IF(AND(I2832="Use my price",AND(ISNUMBER(J2832),J2832&gt;0)),J2832,""))))))</f>
        <v/>
      </c>
      <c r="M2832" t="str" s="7">
        <f>IF(AND(AG2832="Yes",OR(I2832="Approve proposed",I2832="Use my price")),"CHECK: protected price kept current",IF(OR(I2832="Unreviewed",I2832=""),"Pending review",IF(I2832="Hold","On hold",IF(I2832="Keep current",IF(ISNUMBER(E2832),"Kept current","CHECK: no confirmed current price"),IF(AH2832&lt;&gt;"Yes","CHECK: source needs review",IF(AND(I2832="Use my price",NOT(AND(ISNUMBER(J2832),J2832&gt;0))),"CHECK: enter a price above zero",IF(NOT(OR(I2832="Approve proposed",I2832="Use my price")),"CHECK: choose a listed decision",IF(OR(NOT(ISNUMBER(L2832)),L2832&lt;=0,NOT(ISNUMBER(Y2832)),Y2832&lt;=0,X2832&gt;=1),"CHECK: price or base unavailable",IF(L2832/(Y2832*(1-X2832))-1&lt;0,"CHECK: price below local base","Ready")))))))))</f>
        <v>Pending review</v>
      </c>
      <c r="N2832" s="18">
        <v>2.1</v>
      </c>
      <c r="O2832" s="19">
        <v>0.4</v>
      </c>
      <c r="P2832" s="14">
        <v>0.5133</v>
      </c>
      <c r="Q2832" s="20" t="str">
        <f>IF(AND(ISNUMBER(L2832),ISNUMBER(Y2832),Y2832&gt;0,X2832&lt;1),ROUND(L2832/(Y2832*(1-X2832))-1,4),"")</f>
        <v/>
      </c>
      <c r="R2832" s="12">
        <v>0</v>
      </c>
      <c r="S2832" s="13">
        <f>IF(AND(ISNUMBER(E2832),E2832&gt;0,ISNUMBER(F2832)),R2832*(F2832/E2832-1)*(1-'Start Here'!$B$16),0)</f>
        <v>0</v>
      </c>
      <c r="T2832" s="17">
        <f>IF(AND(M2832="Ready",OR(I2832="Approve proposed",AND(I2832="Use my price",AND(ISNUMBER(J2832),J2832&gt;0))),ISNUMBER(L2832),E2832&gt;0),R2832*(L2832/E2832-1)*(1-'Start Here'!$B$16),0)</f>
        <v>0</v>
      </c>
      <c r="U2832" t="str" s="6">
        <v>Currently hidden; do not activate automatically</v>
      </c>
      <c r="V2832" t="str" s="21">
        <v>No</v>
      </c>
      <c r="W2832" t="str" s="21">
        <v>No</v>
      </c>
      <c r="X2832" s="22">
        <v>0</v>
      </c>
      <c r="Y2832" s="18">
        <v>1.5</v>
      </c>
      <c r="AB2832" t="str" s="6">
        <v>2026-10-01 10:41:27 UTC</v>
      </c>
      <c r="AC2832" t="str" s="6">
        <v>Local Line cache</v>
      </c>
      <c r="AD2832" s="23">
        <v>890651</v>
      </c>
      <c r="AE2832" s="23">
        <v>630140</v>
      </c>
      <c r="AF2832" t="str" s="23">
        <v>890651:630140:guest</v>
      </c>
      <c r="AG2832" t="str" s="23">
        <v>No</v>
      </c>
      <c r="AH2832" t="str" s="23">
        <v>Yes</v>
      </c>
      <c r="AI2832" s="18">
        <v>0</v>
      </c>
    </row>
    <row r="2833" ht="32" customHeight="1">
      <c r="A2833" t="str" s="7">
        <v>Red Tail Growers</v>
      </c>
      <c r="B2833" t="str" s="7">
        <v>Marjoram</v>
      </c>
      <c r="C2833" t="str" s="7">
        <v>bu</v>
      </c>
      <c r="D2833" t="str" s="7">
        <v>SNAP</v>
      </c>
      <c r="E2833" s="12">
        <v>2.1</v>
      </c>
      <c r="F2833" s="13">
        <v>2.1</v>
      </c>
      <c r="G2833" s="13">
        <f>IF(AND(ISNUMBER(E2833),ISNUMBER(F2833)),F2833-E2833,"")</f>
        <v>0</v>
      </c>
      <c r="H2833" s="14">
        <f>IF(AND(ISNUMBER(E2833),E2833&gt;0,ISNUMBER(F2833)),F2833/E2833-1,"")</f>
        <v>0</v>
      </c>
      <c r="I2833" t="str" s="15">
        <v>Keep current</v>
      </c>
      <c r="J2833" s="16"/>
      <c r="K2833" t="str" s="15">
        <v/>
      </c>
      <c r="L2833" s="17">
        <f>IF(AC2833="Local catalog","",IF(AG2833="Yes",IF(ISNUMBER(E2833),E2833,""),IF(I2833="Keep current",IF(ISNUMBER(E2833),E2833,""),IF(AH2833&lt;&gt;"Yes","",IF(I2833="Approve proposed",F2833,IF(AND(I2833="Use my price",AND(ISNUMBER(J2833),J2833&gt;0)),J2833,""))))))</f>
        <v>2.1</v>
      </c>
      <c r="M2833" t="str" s="7">
        <f>IF(AND(AG2833="Yes",OR(I2833="Approve proposed",I2833="Use my price")),"CHECK: protected price kept current",IF(OR(I2833="Unreviewed",I2833=""),"Pending review",IF(I2833="Hold","On hold",IF(I2833="Keep current",IF(ISNUMBER(E2833),"Kept current","CHECK: no confirmed current price"),IF(AH2833&lt;&gt;"Yes","CHECK: source needs review",IF(AND(I2833="Use my price",NOT(AND(ISNUMBER(J2833),J2833&gt;0))),"CHECK: enter a price above zero",IF(NOT(OR(I2833="Approve proposed",I2833="Use my price")),"CHECK: choose a listed decision",IF(OR(NOT(ISNUMBER(L2833)),L2833&lt;=0,NOT(ISNUMBER(Y2833)),Y2833&lt;=0,X2833&gt;=1),"CHECK: price or base unavailable",IF(L2833/(Y2833*(1-X2833))-1&lt;0,"CHECK: price below local base","Ready")))))))))</f>
        <v>Kept current</v>
      </c>
      <c r="N2833" s="18">
        <v>2.1</v>
      </c>
      <c r="O2833" s="19">
        <v>0.4</v>
      </c>
      <c r="P2833" s="14">
        <v>0.4</v>
      </c>
      <c r="Q2833" s="20">
        <f>IF(AND(ISNUMBER(L2833),ISNUMBER(Y2833),Y2833&gt;0,X2833&lt;1),ROUND(L2833/(Y2833*(1-X2833))-1,4),"")</f>
        <v>0.4</v>
      </c>
      <c r="R2833" s="12">
        <v>0</v>
      </c>
      <c r="S2833" s="13">
        <f>IF(AND(ISNUMBER(E2833),E2833&gt;0,ISNUMBER(F2833)),R2833*(F2833/E2833-1)*(1-'Start Here'!$B$16),0)</f>
        <v>0</v>
      </c>
      <c r="T2833" s="17">
        <f>IF(AND(M2833="Ready",OR(I2833="Approve proposed",AND(I2833="Use my price",AND(ISNUMBER(J2833),J2833&gt;0))),ISNUMBER(L2833),E2833&gt;0),R2833*(L2833/E2833-1)*(1-'Start Here'!$B$16),0)</f>
        <v>0</v>
      </c>
      <c r="U2833" t="str" s="6">
        <v>SNAP: preserve existing selling price; Currently hidden; do not activate automatically</v>
      </c>
      <c r="V2833" t="str" s="21">
        <v>No</v>
      </c>
      <c r="W2833" t="str" s="21">
        <v>No</v>
      </c>
      <c r="X2833" s="22">
        <v>0</v>
      </c>
      <c r="Y2833" s="18">
        <v>1.5</v>
      </c>
      <c r="AB2833" t="str" s="6">
        <v>2026-10-01 10:41:27 UTC</v>
      </c>
      <c r="AC2833" t="str" s="6">
        <v>Local Line cache</v>
      </c>
      <c r="AD2833" s="23">
        <v>890651</v>
      </c>
      <c r="AE2833" s="23">
        <v>630140</v>
      </c>
      <c r="AF2833" t="str" s="23">
        <v>890651:630140:snap</v>
      </c>
      <c r="AG2833" t="str" s="23">
        <v>Yes</v>
      </c>
      <c r="AH2833" t="str" s="23">
        <v>Yes</v>
      </c>
      <c r="AI2833" s="18">
        <v>0</v>
      </c>
    </row>
    <row r="2834" ht="32" customHeight="1">
      <c r="A2834" t="str" s="7">
        <v>Red Tail Growers</v>
      </c>
      <c r="B2834" t="str" s="7">
        <v>Mini  kubuchas</v>
      </c>
      <c r="C2834" t="str" s="7">
        <v>ea</v>
      </c>
      <c r="D2834" t="str" s="7">
        <v>Herd Share Members</v>
      </c>
      <c r="E2834" s="12">
        <v>1.4</v>
      </c>
      <c r="F2834" s="13">
        <v>1.51</v>
      </c>
      <c r="G2834" s="13">
        <f>IF(AND(ISNUMBER(E2834),ISNUMBER(F2834)),F2834-E2834,"")</f>
        <v>0.11</v>
      </c>
      <c r="H2834" s="14">
        <f>IF(AND(ISNUMBER(E2834),E2834&gt;0,ISNUMBER(F2834)),F2834/E2834-1,"")</f>
        <v>0.07857142857142874</v>
      </c>
      <c r="I2834" t="str" s="15">
        <v>Unreviewed</v>
      </c>
      <c r="J2834" s="16"/>
      <c r="K2834" t="str" s="15">
        <v/>
      </c>
      <c r="L2834" s="17" t="str">
        <f>IF(AC2834="Local catalog","",IF(AG2834="Yes",IF(ISNUMBER(E2834),E2834,""),IF(I2834="Keep current",IF(ISNUMBER(E2834),E2834,""),IF(AH2834&lt;&gt;"Yes","",IF(I2834="Approve proposed",F2834,IF(AND(I2834="Use my price",AND(ISNUMBER(J2834),J2834&gt;0)),J2834,""))))))</f>
        <v/>
      </c>
      <c r="M2834" t="str" s="7">
        <f>IF(AND(AG2834="Yes",OR(I2834="Approve proposed",I2834="Use my price")),"CHECK: protected price kept current",IF(OR(I2834="Unreviewed",I2834=""),"Pending review",IF(I2834="Hold","On hold",IF(I2834="Keep current",IF(ISNUMBER(E2834),"Kept current","CHECK: no confirmed current price"),IF(AH2834&lt;&gt;"Yes","CHECK: source needs review",IF(AND(I2834="Use my price",NOT(AND(ISNUMBER(J2834),J2834&gt;0))),"CHECK: enter a price above zero",IF(NOT(OR(I2834="Approve proposed",I2834="Use my price")),"CHECK: choose a listed decision",IF(OR(NOT(ISNUMBER(L2834)),L2834&lt;=0,NOT(ISNUMBER(Y2834)),Y2834&lt;=0,X2834&gt;=1),"CHECK: price or base unavailable",IF(L2834/(Y2834*(1-X2834))-1&lt;0,"CHECK: price below local base","Ready")))))))))</f>
        <v>Pending review</v>
      </c>
      <c r="N2834" s="18">
        <v>1.4</v>
      </c>
      <c r="O2834" s="19">
        <v>0.4</v>
      </c>
      <c r="P2834" s="14">
        <v>0.51</v>
      </c>
      <c r="Q2834" s="20" t="str">
        <f>IF(AND(ISNUMBER(L2834),ISNUMBER(Y2834),Y2834&gt;0,X2834&lt;1),ROUND(L2834/(Y2834*(1-X2834))-1,4),"")</f>
        <v/>
      </c>
      <c r="R2834" s="12">
        <v>0</v>
      </c>
      <c r="S2834" s="13">
        <f>IF(AND(ISNUMBER(E2834),E2834&gt;0,ISNUMBER(F2834)),R2834*(F2834/E2834-1)*(1-'Start Here'!$B$16),0)</f>
        <v>0</v>
      </c>
      <c r="T2834" s="17">
        <f>IF(AND(M2834="Ready",OR(I2834="Approve proposed",AND(I2834="Use my price",AND(ISNUMBER(J2834),J2834&gt;0))),ISNUMBER(L2834),E2834&gt;0),R2834*(L2834/E2834-1)*(1-'Start Here'!$B$16),0)</f>
        <v>0</v>
      </c>
      <c r="U2834" t="str" s="6">
        <v>Currently hidden; do not activate automatically</v>
      </c>
      <c r="V2834" t="str" s="21">
        <v>No</v>
      </c>
      <c r="W2834" t="str" s="21">
        <v>No</v>
      </c>
      <c r="X2834" s="22">
        <v>0</v>
      </c>
      <c r="Y2834" s="18">
        <v>1</v>
      </c>
      <c r="AB2834" t="str" s="6">
        <v>2026-10-01 10:41:27 UTC</v>
      </c>
      <c r="AC2834" t="str" s="6">
        <v>Local Line cache</v>
      </c>
      <c r="AD2834" s="23">
        <v>815018</v>
      </c>
      <c r="AE2834" s="23">
        <v>537155</v>
      </c>
      <c r="AF2834" t="str" s="23">
        <v>815018:537155:herdShare</v>
      </c>
      <c r="AG2834" t="str" s="23">
        <v>No</v>
      </c>
      <c r="AH2834" t="str" s="23">
        <v>Yes</v>
      </c>
      <c r="AI2834" s="18">
        <v>0</v>
      </c>
    </row>
    <row r="2835" ht="32" customHeight="1">
      <c r="A2835" t="str" s="7">
        <v>Red Tail Growers</v>
      </c>
      <c r="B2835" t="str" s="7">
        <v>Mini  kubuchas</v>
      </c>
      <c r="C2835" t="str" s="7">
        <v>ea</v>
      </c>
      <c r="D2835" t="str" s="7">
        <v>CSA Members</v>
      </c>
      <c r="E2835" s="12">
        <v>1.4</v>
      </c>
      <c r="F2835" s="13">
        <v>1.51</v>
      </c>
      <c r="G2835" s="13">
        <f>IF(AND(ISNUMBER(E2835),ISNUMBER(F2835)),F2835-E2835,"")</f>
        <v>0.11</v>
      </c>
      <c r="H2835" s="14">
        <f>IF(AND(ISNUMBER(E2835),E2835&gt;0,ISNUMBER(F2835)),F2835/E2835-1,"")</f>
        <v>0.07857142857142874</v>
      </c>
      <c r="I2835" t="str" s="15">
        <v>Unreviewed</v>
      </c>
      <c r="J2835" s="16"/>
      <c r="K2835" t="str" s="15">
        <v/>
      </c>
      <c r="L2835" s="17" t="str">
        <f>IF(AC2835="Local catalog","",IF(AG2835="Yes",IF(ISNUMBER(E2835),E2835,""),IF(I2835="Keep current",IF(ISNUMBER(E2835),E2835,""),IF(AH2835&lt;&gt;"Yes","",IF(I2835="Approve proposed",F2835,IF(AND(I2835="Use my price",AND(ISNUMBER(J2835),J2835&gt;0)),J2835,""))))))</f>
        <v/>
      </c>
      <c r="M2835" t="str" s="7">
        <f>IF(AND(AG2835="Yes",OR(I2835="Approve proposed",I2835="Use my price")),"CHECK: protected price kept current",IF(OR(I2835="Unreviewed",I2835=""),"Pending review",IF(I2835="Hold","On hold",IF(I2835="Keep current",IF(ISNUMBER(E2835),"Kept current","CHECK: no confirmed current price"),IF(AH2835&lt;&gt;"Yes","CHECK: source needs review",IF(AND(I2835="Use my price",NOT(AND(ISNUMBER(J2835),J2835&gt;0))),"CHECK: enter a price above zero",IF(NOT(OR(I2835="Approve proposed",I2835="Use my price")),"CHECK: choose a listed decision",IF(OR(NOT(ISNUMBER(L2835)),L2835&lt;=0,NOT(ISNUMBER(Y2835)),Y2835&lt;=0,X2835&gt;=1),"CHECK: price or base unavailable",IF(L2835/(Y2835*(1-X2835))-1&lt;0,"CHECK: price below local base","Ready")))))))))</f>
        <v>Pending review</v>
      </c>
      <c r="N2835" s="18">
        <v>1.4</v>
      </c>
      <c r="O2835" s="19">
        <v>0.4</v>
      </c>
      <c r="P2835" s="14">
        <v>0.51</v>
      </c>
      <c r="Q2835" s="20" t="str">
        <f>IF(AND(ISNUMBER(L2835),ISNUMBER(Y2835),Y2835&gt;0,X2835&lt;1),ROUND(L2835/(Y2835*(1-X2835))-1,4),"")</f>
        <v/>
      </c>
      <c r="R2835" s="12">
        <v>0</v>
      </c>
      <c r="S2835" s="13">
        <f>IF(AND(ISNUMBER(E2835),E2835&gt;0,ISNUMBER(F2835)),R2835*(F2835/E2835-1)*(1-'Start Here'!$B$16),0)</f>
        <v>0</v>
      </c>
      <c r="T2835" s="17">
        <f>IF(AND(M2835="Ready",OR(I2835="Approve proposed",AND(I2835="Use my price",AND(ISNUMBER(J2835),J2835&gt;0))),ISNUMBER(L2835),E2835&gt;0),R2835*(L2835/E2835-1)*(1-'Start Here'!$B$16),0)</f>
        <v>0</v>
      </c>
      <c r="U2835" t="str" s="6">
        <v>Currently hidden; do not activate automatically</v>
      </c>
      <c r="V2835" t="str" s="21">
        <v>No</v>
      </c>
      <c r="W2835" t="str" s="21">
        <v>No</v>
      </c>
      <c r="X2835" s="22">
        <v>0</v>
      </c>
      <c r="Y2835" s="18">
        <v>1</v>
      </c>
      <c r="AB2835" t="str" s="6">
        <v>2026-10-01 10:41:27 UTC</v>
      </c>
      <c r="AC2835" t="str" s="6">
        <v>Local Line cache</v>
      </c>
      <c r="AD2835" s="23">
        <v>815018</v>
      </c>
      <c r="AE2835" s="23">
        <v>537155</v>
      </c>
      <c r="AF2835" t="str" s="23">
        <v>815018:537155:member</v>
      </c>
      <c r="AG2835" t="str" s="23">
        <v>No</v>
      </c>
      <c r="AH2835" t="str" s="23">
        <v>Yes</v>
      </c>
      <c r="AI2835" s="18">
        <v>0</v>
      </c>
    </row>
    <row r="2836" ht="32" customHeight="1">
      <c r="A2836" t="str" s="7">
        <v>Red Tail Growers</v>
      </c>
      <c r="B2836" t="str" s="7">
        <v>Mini  kubuchas</v>
      </c>
      <c r="C2836" t="str" s="7">
        <v>ea</v>
      </c>
      <c r="D2836" t="str" s="7">
        <v>Guest Basket</v>
      </c>
      <c r="E2836" s="12">
        <v>1.4</v>
      </c>
      <c r="F2836" s="13">
        <v>1.51</v>
      </c>
      <c r="G2836" s="13">
        <f>IF(AND(ISNUMBER(E2836),ISNUMBER(F2836)),F2836-E2836,"")</f>
        <v>0.11</v>
      </c>
      <c r="H2836" s="14">
        <f>IF(AND(ISNUMBER(E2836),E2836&gt;0,ISNUMBER(F2836)),F2836/E2836-1,"")</f>
        <v>0.07857142857142874</v>
      </c>
      <c r="I2836" t="str" s="15">
        <v>Unreviewed</v>
      </c>
      <c r="J2836" s="16"/>
      <c r="K2836" t="str" s="15">
        <v/>
      </c>
      <c r="L2836" s="17" t="str">
        <f>IF(AC2836="Local catalog","",IF(AG2836="Yes",IF(ISNUMBER(E2836),E2836,""),IF(I2836="Keep current",IF(ISNUMBER(E2836),E2836,""),IF(AH2836&lt;&gt;"Yes","",IF(I2836="Approve proposed",F2836,IF(AND(I2836="Use my price",AND(ISNUMBER(J2836),J2836&gt;0)),J2836,""))))))</f>
        <v/>
      </c>
      <c r="M2836" t="str" s="7">
        <f>IF(AND(AG2836="Yes",OR(I2836="Approve proposed",I2836="Use my price")),"CHECK: protected price kept current",IF(OR(I2836="Unreviewed",I2836=""),"Pending review",IF(I2836="Hold","On hold",IF(I2836="Keep current",IF(ISNUMBER(E2836),"Kept current","CHECK: no confirmed current price"),IF(AH2836&lt;&gt;"Yes","CHECK: source needs review",IF(AND(I2836="Use my price",NOT(AND(ISNUMBER(J2836),J2836&gt;0))),"CHECK: enter a price above zero",IF(NOT(OR(I2836="Approve proposed",I2836="Use my price")),"CHECK: choose a listed decision",IF(OR(NOT(ISNUMBER(L2836)),L2836&lt;=0,NOT(ISNUMBER(Y2836)),Y2836&lt;=0,X2836&gt;=1),"CHECK: price or base unavailable",IF(L2836/(Y2836*(1-X2836))-1&lt;0,"CHECK: price below local base","Ready")))))))))</f>
        <v>Pending review</v>
      </c>
      <c r="N2836" s="18">
        <v>1.4</v>
      </c>
      <c r="O2836" s="19">
        <v>0.4</v>
      </c>
      <c r="P2836" s="14">
        <v>0.51</v>
      </c>
      <c r="Q2836" s="20" t="str">
        <f>IF(AND(ISNUMBER(L2836),ISNUMBER(Y2836),Y2836&gt;0,X2836&lt;1),ROUND(L2836/(Y2836*(1-X2836))-1,4),"")</f>
        <v/>
      </c>
      <c r="R2836" s="12">
        <v>0</v>
      </c>
      <c r="S2836" s="13">
        <f>IF(AND(ISNUMBER(E2836),E2836&gt;0,ISNUMBER(F2836)),R2836*(F2836/E2836-1)*(1-'Start Here'!$B$16),0)</f>
        <v>0</v>
      </c>
      <c r="T2836" s="17">
        <f>IF(AND(M2836="Ready",OR(I2836="Approve proposed",AND(I2836="Use my price",AND(ISNUMBER(J2836),J2836&gt;0))),ISNUMBER(L2836),E2836&gt;0),R2836*(L2836/E2836-1)*(1-'Start Here'!$B$16),0)</f>
        <v>0</v>
      </c>
      <c r="U2836" t="str" s="6">
        <v>Currently hidden; do not activate automatically</v>
      </c>
      <c r="V2836" t="str" s="21">
        <v>No</v>
      </c>
      <c r="W2836" t="str" s="21">
        <v>No</v>
      </c>
      <c r="X2836" s="22">
        <v>0</v>
      </c>
      <c r="Y2836" s="18">
        <v>1</v>
      </c>
      <c r="AB2836" t="str" s="6">
        <v>2026-10-01 10:41:27 UTC</v>
      </c>
      <c r="AC2836" t="str" s="6">
        <v>Local Line cache</v>
      </c>
      <c r="AD2836" s="23">
        <v>815018</v>
      </c>
      <c r="AE2836" s="23">
        <v>537155</v>
      </c>
      <c r="AF2836" t="str" s="23">
        <v>815018:537155:guest</v>
      </c>
      <c r="AG2836" t="str" s="23">
        <v>No</v>
      </c>
      <c r="AH2836" t="str" s="23">
        <v>Yes</v>
      </c>
      <c r="AI2836" s="18">
        <v>0</v>
      </c>
    </row>
    <row r="2837" ht="32" customHeight="1">
      <c r="A2837" t="str" s="7">
        <v>Red Tail Growers</v>
      </c>
      <c r="B2837" t="str" s="7">
        <v>Mini  kubuchas</v>
      </c>
      <c r="C2837" t="str" s="7">
        <v>ea</v>
      </c>
      <c r="D2837" t="str" s="7">
        <v>SNAP</v>
      </c>
      <c r="E2837" s="12">
        <v>1.4</v>
      </c>
      <c r="F2837" s="13">
        <v>1.4</v>
      </c>
      <c r="G2837" s="13">
        <f>IF(AND(ISNUMBER(E2837),ISNUMBER(F2837)),F2837-E2837,"")</f>
        <v>0</v>
      </c>
      <c r="H2837" s="14">
        <f>IF(AND(ISNUMBER(E2837),E2837&gt;0,ISNUMBER(F2837)),F2837/E2837-1,"")</f>
        <v>0</v>
      </c>
      <c r="I2837" t="str" s="15">
        <v>Keep current</v>
      </c>
      <c r="J2837" s="16"/>
      <c r="K2837" t="str" s="15">
        <v/>
      </c>
      <c r="L2837" s="17">
        <f>IF(AC2837="Local catalog","",IF(AG2837="Yes",IF(ISNUMBER(E2837),E2837,""),IF(I2837="Keep current",IF(ISNUMBER(E2837),E2837,""),IF(AH2837&lt;&gt;"Yes","",IF(I2837="Approve proposed",F2837,IF(AND(I2837="Use my price",AND(ISNUMBER(J2837),J2837&gt;0)),J2837,""))))))</f>
        <v>1.4</v>
      </c>
      <c r="M2837" t="str" s="7">
        <f>IF(AND(AG2837="Yes",OR(I2837="Approve proposed",I2837="Use my price")),"CHECK: protected price kept current",IF(OR(I2837="Unreviewed",I2837=""),"Pending review",IF(I2837="Hold","On hold",IF(I2837="Keep current",IF(ISNUMBER(E2837),"Kept current","CHECK: no confirmed current price"),IF(AH2837&lt;&gt;"Yes","CHECK: source needs review",IF(AND(I2837="Use my price",NOT(AND(ISNUMBER(J2837),J2837&gt;0))),"CHECK: enter a price above zero",IF(NOT(OR(I2837="Approve proposed",I2837="Use my price")),"CHECK: choose a listed decision",IF(OR(NOT(ISNUMBER(L2837)),L2837&lt;=0,NOT(ISNUMBER(Y2837)),Y2837&lt;=0,X2837&gt;=1),"CHECK: price or base unavailable",IF(L2837/(Y2837*(1-X2837))-1&lt;0,"CHECK: price below local base","Ready")))))))))</f>
        <v>Kept current</v>
      </c>
      <c r="N2837" s="18">
        <v>1.4</v>
      </c>
      <c r="O2837" s="19">
        <v>0.4</v>
      </c>
      <c r="P2837" s="14">
        <v>0.4</v>
      </c>
      <c r="Q2837" s="20">
        <f>IF(AND(ISNUMBER(L2837),ISNUMBER(Y2837),Y2837&gt;0,X2837&lt;1),ROUND(L2837/(Y2837*(1-X2837))-1,4),"")</f>
        <v>0.4</v>
      </c>
      <c r="R2837" s="12">
        <v>0</v>
      </c>
      <c r="S2837" s="13">
        <f>IF(AND(ISNUMBER(E2837),E2837&gt;0,ISNUMBER(F2837)),R2837*(F2837/E2837-1)*(1-'Start Here'!$B$16),0)</f>
        <v>0</v>
      </c>
      <c r="T2837" s="17">
        <f>IF(AND(M2837="Ready",OR(I2837="Approve proposed",AND(I2837="Use my price",AND(ISNUMBER(J2837),J2837&gt;0))),ISNUMBER(L2837),E2837&gt;0),R2837*(L2837/E2837-1)*(1-'Start Here'!$B$16),0)</f>
        <v>0</v>
      </c>
      <c r="U2837" t="str" s="6">
        <v>SNAP: preserve existing selling price; Currently hidden; do not activate automatically</v>
      </c>
      <c r="V2837" t="str" s="21">
        <v>No</v>
      </c>
      <c r="W2837" t="str" s="21">
        <v>No</v>
      </c>
      <c r="X2837" s="22">
        <v>0</v>
      </c>
      <c r="Y2837" s="18">
        <v>1</v>
      </c>
      <c r="AB2837" t="str" s="6">
        <v>2026-10-01 10:41:27 UTC</v>
      </c>
      <c r="AC2837" t="str" s="6">
        <v>Local Line cache</v>
      </c>
      <c r="AD2837" s="23">
        <v>815018</v>
      </c>
      <c r="AE2837" s="23">
        <v>537155</v>
      </c>
      <c r="AF2837" t="str" s="23">
        <v>815018:537155:snap</v>
      </c>
      <c r="AG2837" t="str" s="23">
        <v>Yes</v>
      </c>
      <c r="AH2837" t="str" s="23">
        <v>Yes</v>
      </c>
      <c r="AI2837" s="18">
        <v>0</v>
      </c>
    </row>
    <row r="2838" ht="32" customHeight="1">
      <c r="A2838" t="str" s="7">
        <v>Red Tail Growers</v>
      </c>
      <c r="B2838" t="str" s="7">
        <v>Mini Salanova Lettuce Heads (mixed colors and types)</v>
      </c>
      <c r="C2838" t="str" s="7">
        <v>ea</v>
      </c>
      <c r="D2838" t="str" s="7">
        <v>Herd Share Members</v>
      </c>
      <c r="G2838" s="13" t="str">
        <f>IF(AND(ISNUMBER(E2838),ISNUMBER(F2838)),F2838-E2838,"")</f>
        <v/>
      </c>
      <c r="H2838" s="14" t="str">
        <f>IF(AND(ISNUMBER(E2838),E2838&gt;0,ISNUMBER(F2838)),F2838/E2838-1,"")</f>
        <v/>
      </c>
      <c r="I2838" t="str" s="15">
        <v>Hold</v>
      </c>
      <c r="J2838" s="24"/>
      <c r="K2838" t="str" s="15">
        <v/>
      </c>
      <c r="L2838" s="17" t="str">
        <f>IF(AC2838="Local catalog","",IF(AG2838="Yes",IF(ISNUMBER(E2838),E2838,""),IF(I2838="Keep current",IF(ISNUMBER(E2838),E2838,""),IF(AH2838&lt;&gt;"Yes","",IF(I2838="Approve proposed",F2838,IF(AND(I2838="Use my price",AND(ISNUMBER(J2838),J2838&gt;0)),J2838,""))))))</f>
        <v/>
      </c>
      <c r="M2838" t="str" s="7">
        <f>IF(AND(AG2838="Yes",OR(I2838="Approve proposed",I2838="Use my price")),"CHECK: protected price kept current",IF(OR(I2838="Unreviewed",I2838=""),"Pending review",IF(I2838="Hold","On hold",IF(I2838="Keep current",IF(ISNUMBER(E2838),"Kept current","CHECK: no confirmed current price"),IF(AH2838&lt;&gt;"Yes","CHECK: source needs review",IF(AND(I2838="Use my price",NOT(AND(ISNUMBER(J2838),J2838&gt;0))),"CHECK: enter a price above zero",IF(NOT(OR(I2838="Approve proposed",I2838="Use my price")),"CHECK: choose a listed decision",IF(OR(NOT(ISNUMBER(L2838)),L2838&lt;=0,NOT(ISNUMBER(Y2838)),Y2838&lt;=0,X2838&gt;=1),"CHECK: price or base unavailable",IF(L2838/(Y2838*(1-X2838))-1&lt;0,"CHECK: price below local base","Ready")))))))))</f>
        <v>On hold</v>
      </c>
      <c r="N2838" s="18">
        <v>1.4</v>
      </c>
      <c r="O2838" s="19">
        <v>0.4</v>
      </c>
      <c r="Q2838" s="20" t="str">
        <f>IF(AND(ISNUMBER(L2838),ISNUMBER(Y2838),Y2838&gt;0,X2838&lt;1),ROUND(L2838/(Y2838*(1-X2838))-1,4),"")</f>
        <v/>
      </c>
      <c r="R2838" s="12">
        <v>0</v>
      </c>
      <c r="S2838" s="13">
        <f>IF(AND(ISNUMBER(E2838),E2838&gt;0,ISNUMBER(F2838)),R2838*(F2838/E2838-1)*(1-'Start Here'!$B$16),0)</f>
        <v>0</v>
      </c>
      <c r="T2838" s="17">
        <f>IF(AND(M2838="Ready",OR(I2838="Approve proposed",AND(I2838="Use my price",AND(ISNUMBER(J2838),J2838&gt;0))),ISNUMBER(L2838),E2838&gt;0),R2838*(L2838/E2838-1)*(1-'Start Here'!$B$16),0)</f>
        <v>0</v>
      </c>
      <c r="U2838" t="str" s="6">
        <v>No confirmed Local Line price/list; local calculation is reference only; Currently hidden; do not activate automatically</v>
      </c>
      <c r="V2838" t="str" s="21">
        <v>No</v>
      </c>
      <c r="W2838" t="str" s="21">
        <v>No</v>
      </c>
      <c r="X2838" s="22">
        <v>0</v>
      </c>
      <c r="Y2838" s="18">
        <v>1</v>
      </c>
      <c r="AB2838" t="str" s="6">
        <v/>
      </c>
      <c r="AC2838" t="str" s="6">
        <v>Local calculation only</v>
      </c>
      <c r="AD2838" s="23">
        <v>980313</v>
      </c>
      <c r="AE2838" s="23">
        <v>748220</v>
      </c>
      <c r="AF2838" t="str" s="23">
        <v>980313:748220:herdShare</v>
      </c>
      <c r="AG2838" t="str" s="23">
        <v>No</v>
      </c>
      <c r="AH2838" t="str" s="23">
        <v>No</v>
      </c>
      <c r="AI2838" s="18">
        <v>0</v>
      </c>
    </row>
    <row r="2839" ht="32" customHeight="1">
      <c r="A2839" t="str" s="7">
        <v>Red Tail Growers</v>
      </c>
      <c r="B2839" t="str" s="7">
        <v>Mini Salanova Lettuce Heads (mixed colors and types)</v>
      </c>
      <c r="C2839" t="str" s="7">
        <v>ea</v>
      </c>
      <c r="D2839" t="str" s="7">
        <v>CSA Members</v>
      </c>
      <c r="E2839" s="12">
        <v>1.4</v>
      </c>
      <c r="F2839" s="13">
        <v>1.51</v>
      </c>
      <c r="G2839" s="13">
        <f>IF(AND(ISNUMBER(E2839),ISNUMBER(F2839)),F2839-E2839,"")</f>
        <v>0.11</v>
      </c>
      <c r="H2839" s="14">
        <f>IF(AND(ISNUMBER(E2839),E2839&gt;0,ISNUMBER(F2839)),F2839/E2839-1,"")</f>
        <v>0.07857142857142874</v>
      </c>
      <c r="I2839" t="str" s="15">
        <v>Unreviewed</v>
      </c>
      <c r="J2839" s="16"/>
      <c r="K2839" t="str" s="15">
        <v/>
      </c>
      <c r="L2839" s="17" t="str">
        <f>IF(AC2839="Local catalog","",IF(AG2839="Yes",IF(ISNUMBER(E2839),E2839,""),IF(I2839="Keep current",IF(ISNUMBER(E2839),E2839,""),IF(AH2839&lt;&gt;"Yes","",IF(I2839="Approve proposed",F2839,IF(AND(I2839="Use my price",AND(ISNUMBER(J2839),J2839&gt;0)),J2839,""))))))</f>
        <v/>
      </c>
      <c r="M2839" t="str" s="7">
        <f>IF(AND(AG2839="Yes",OR(I2839="Approve proposed",I2839="Use my price")),"CHECK: protected price kept current",IF(OR(I2839="Unreviewed",I2839=""),"Pending review",IF(I2839="Hold","On hold",IF(I2839="Keep current",IF(ISNUMBER(E2839),"Kept current","CHECK: no confirmed current price"),IF(AH2839&lt;&gt;"Yes","CHECK: source needs review",IF(AND(I2839="Use my price",NOT(AND(ISNUMBER(J2839),J2839&gt;0))),"CHECK: enter a price above zero",IF(NOT(OR(I2839="Approve proposed",I2839="Use my price")),"CHECK: choose a listed decision",IF(OR(NOT(ISNUMBER(L2839)),L2839&lt;=0,NOT(ISNUMBER(Y2839)),Y2839&lt;=0,X2839&gt;=1),"CHECK: price or base unavailable",IF(L2839/(Y2839*(1-X2839))-1&lt;0,"CHECK: price below local base","Ready")))))))))</f>
        <v>Pending review</v>
      </c>
      <c r="N2839" s="18">
        <v>1.4</v>
      </c>
      <c r="O2839" s="19">
        <v>0.4</v>
      </c>
      <c r="P2839" s="14">
        <v>0.51</v>
      </c>
      <c r="Q2839" s="20" t="str">
        <f>IF(AND(ISNUMBER(L2839),ISNUMBER(Y2839),Y2839&gt;0,X2839&lt;1),ROUND(L2839/(Y2839*(1-X2839))-1,4),"")</f>
        <v/>
      </c>
      <c r="R2839" s="12">
        <v>0</v>
      </c>
      <c r="S2839" s="13">
        <f>IF(AND(ISNUMBER(E2839),E2839&gt;0,ISNUMBER(F2839)),R2839*(F2839/E2839-1)*(1-'Start Here'!$B$16),0)</f>
        <v>0</v>
      </c>
      <c r="T2839" s="17">
        <f>IF(AND(M2839="Ready",OR(I2839="Approve proposed",AND(I2839="Use my price",AND(ISNUMBER(J2839),J2839&gt;0))),ISNUMBER(L2839),E2839&gt;0),R2839*(L2839/E2839-1)*(1-'Start Here'!$B$16),0)</f>
        <v>0</v>
      </c>
      <c r="U2839" t="str" s="6">
        <v>Currently hidden; do not activate automatically</v>
      </c>
      <c r="V2839" t="str" s="21">
        <v>No</v>
      </c>
      <c r="W2839" t="str" s="21">
        <v>No</v>
      </c>
      <c r="X2839" s="22">
        <v>0</v>
      </c>
      <c r="Y2839" s="18">
        <v>1</v>
      </c>
      <c r="AB2839" t="str" s="6">
        <v>2026-10-01 10:41:27 UTC</v>
      </c>
      <c r="AC2839" t="str" s="6">
        <v>Local Line cache</v>
      </c>
      <c r="AD2839" s="23">
        <v>980313</v>
      </c>
      <c r="AE2839" s="23">
        <v>748220</v>
      </c>
      <c r="AF2839" t="str" s="23">
        <v>980313:748220:member</v>
      </c>
      <c r="AG2839" t="str" s="23">
        <v>No</v>
      </c>
      <c r="AH2839" t="str" s="23">
        <v>Yes</v>
      </c>
      <c r="AI2839" s="18">
        <v>0</v>
      </c>
    </row>
    <row r="2840" ht="32" customHeight="1">
      <c r="A2840" t="str" s="7">
        <v>Red Tail Growers</v>
      </c>
      <c r="B2840" t="str" s="7">
        <v>Mini Salanova Lettuce Heads (mixed colors and types)</v>
      </c>
      <c r="C2840" t="str" s="7">
        <v>ea</v>
      </c>
      <c r="D2840" t="str" s="7">
        <v>Guest Basket</v>
      </c>
      <c r="E2840" s="12">
        <v>1.4</v>
      </c>
      <c r="F2840" s="13">
        <v>1.51</v>
      </c>
      <c r="G2840" s="13">
        <f>IF(AND(ISNUMBER(E2840),ISNUMBER(F2840)),F2840-E2840,"")</f>
        <v>0.11</v>
      </c>
      <c r="H2840" s="14">
        <f>IF(AND(ISNUMBER(E2840),E2840&gt;0,ISNUMBER(F2840)),F2840/E2840-1,"")</f>
        <v>0.07857142857142874</v>
      </c>
      <c r="I2840" t="str" s="15">
        <v>Unreviewed</v>
      </c>
      <c r="J2840" s="16"/>
      <c r="K2840" t="str" s="15">
        <v/>
      </c>
      <c r="L2840" s="17" t="str">
        <f>IF(AC2840="Local catalog","",IF(AG2840="Yes",IF(ISNUMBER(E2840),E2840,""),IF(I2840="Keep current",IF(ISNUMBER(E2840),E2840,""),IF(AH2840&lt;&gt;"Yes","",IF(I2840="Approve proposed",F2840,IF(AND(I2840="Use my price",AND(ISNUMBER(J2840),J2840&gt;0)),J2840,""))))))</f>
        <v/>
      </c>
      <c r="M2840" t="str" s="7">
        <f>IF(AND(AG2840="Yes",OR(I2840="Approve proposed",I2840="Use my price")),"CHECK: protected price kept current",IF(OR(I2840="Unreviewed",I2840=""),"Pending review",IF(I2840="Hold","On hold",IF(I2840="Keep current",IF(ISNUMBER(E2840),"Kept current","CHECK: no confirmed current price"),IF(AH2840&lt;&gt;"Yes","CHECK: source needs review",IF(AND(I2840="Use my price",NOT(AND(ISNUMBER(J2840),J2840&gt;0))),"CHECK: enter a price above zero",IF(NOT(OR(I2840="Approve proposed",I2840="Use my price")),"CHECK: choose a listed decision",IF(OR(NOT(ISNUMBER(L2840)),L2840&lt;=0,NOT(ISNUMBER(Y2840)),Y2840&lt;=0,X2840&gt;=1),"CHECK: price or base unavailable",IF(L2840/(Y2840*(1-X2840))-1&lt;0,"CHECK: price below local base","Ready")))))))))</f>
        <v>Pending review</v>
      </c>
      <c r="N2840" s="18">
        <v>1.4</v>
      </c>
      <c r="O2840" s="19">
        <v>0.4</v>
      </c>
      <c r="P2840" s="14">
        <v>0.51</v>
      </c>
      <c r="Q2840" s="20" t="str">
        <f>IF(AND(ISNUMBER(L2840),ISNUMBER(Y2840),Y2840&gt;0,X2840&lt;1),ROUND(L2840/(Y2840*(1-X2840))-1,4),"")</f>
        <v/>
      </c>
      <c r="R2840" s="12">
        <v>0</v>
      </c>
      <c r="S2840" s="13">
        <f>IF(AND(ISNUMBER(E2840),E2840&gt;0,ISNUMBER(F2840)),R2840*(F2840/E2840-1)*(1-'Start Here'!$B$16),0)</f>
        <v>0</v>
      </c>
      <c r="T2840" s="17">
        <f>IF(AND(M2840="Ready",OR(I2840="Approve proposed",AND(I2840="Use my price",AND(ISNUMBER(J2840),J2840&gt;0))),ISNUMBER(L2840),E2840&gt;0),R2840*(L2840/E2840-1)*(1-'Start Here'!$B$16),0)</f>
        <v>0</v>
      </c>
      <c r="U2840" t="str" s="6">
        <v>Currently hidden; do not activate automatically</v>
      </c>
      <c r="V2840" t="str" s="21">
        <v>No</v>
      </c>
      <c r="W2840" t="str" s="21">
        <v>No</v>
      </c>
      <c r="X2840" s="22">
        <v>0</v>
      </c>
      <c r="Y2840" s="18">
        <v>1</v>
      </c>
      <c r="AB2840" t="str" s="6">
        <v>2026-10-01 10:41:27 UTC</v>
      </c>
      <c r="AC2840" t="str" s="6">
        <v>Local Line cache</v>
      </c>
      <c r="AD2840" s="23">
        <v>980313</v>
      </c>
      <c r="AE2840" s="23">
        <v>748220</v>
      </c>
      <c r="AF2840" t="str" s="23">
        <v>980313:748220:guest</v>
      </c>
      <c r="AG2840" t="str" s="23">
        <v>No</v>
      </c>
      <c r="AH2840" t="str" s="23">
        <v>Yes</v>
      </c>
      <c r="AI2840" s="18">
        <v>0</v>
      </c>
    </row>
    <row r="2841" ht="32" customHeight="1">
      <c r="A2841" t="str" s="7">
        <v>Red Tail Growers</v>
      </c>
      <c r="B2841" t="str" s="7">
        <v>Mini Salanova Lettuce Heads (mixed colors and types)</v>
      </c>
      <c r="C2841" t="str" s="7">
        <v>ea</v>
      </c>
      <c r="D2841" t="str" s="7">
        <v>SNAP</v>
      </c>
      <c r="E2841" s="12">
        <v>1.4</v>
      </c>
      <c r="F2841" s="13">
        <v>1.4</v>
      </c>
      <c r="G2841" s="13">
        <f>IF(AND(ISNUMBER(E2841),ISNUMBER(F2841)),F2841-E2841,"")</f>
        <v>0</v>
      </c>
      <c r="H2841" s="14">
        <f>IF(AND(ISNUMBER(E2841),E2841&gt;0,ISNUMBER(F2841)),F2841/E2841-1,"")</f>
        <v>0</v>
      </c>
      <c r="I2841" t="str" s="15">
        <v>Keep current</v>
      </c>
      <c r="J2841" s="16"/>
      <c r="K2841" t="str" s="15">
        <v/>
      </c>
      <c r="L2841" s="17">
        <f>IF(AC2841="Local catalog","",IF(AG2841="Yes",IF(ISNUMBER(E2841),E2841,""),IF(I2841="Keep current",IF(ISNUMBER(E2841),E2841,""),IF(AH2841&lt;&gt;"Yes","",IF(I2841="Approve proposed",F2841,IF(AND(I2841="Use my price",AND(ISNUMBER(J2841),J2841&gt;0)),J2841,""))))))</f>
        <v>1.4</v>
      </c>
      <c r="M2841" t="str" s="7">
        <f>IF(AND(AG2841="Yes",OR(I2841="Approve proposed",I2841="Use my price")),"CHECK: protected price kept current",IF(OR(I2841="Unreviewed",I2841=""),"Pending review",IF(I2841="Hold","On hold",IF(I2841="Keep current",IF(ISNUMBER(E2841),"Kept current","CHECK: no confirmed current price"),IF(AH2841&lt;&gt;"Yes","CHECK: source needs review",IF(AND(I2841="Use my price",NOT(AND(ISNUMBER(J2841),J2841&gt;0))),"CHECK: enter a price above zero",IF(NOT(OR(I2841="Approve proposed",I2841="Use my price")),"CHECK: choose a listed decision",IF(OR(NOT(ISNUMBER(L2841)),L2841&lt;=0,NOT(ISNUMBER(Y2841)),Y2841&lt;=0,X2841&gt;=1),"CHECK: price or base unavailable",IF(L2841/(Y2841*(1-X2841))-1&lt;0,"CHECK: price below local base","Ready")))))))))</f>
        <v>Kept current</v>
      </c>
      <c r="N2841" s="18">
        <v>1.4</v>
      </c>
      <c r="O2841" s="19">
        <v>0.4</v>
      </c>
      <c r="P2841" s="14">
        <v>0.4</v>
      </c>
      <c r="Q2841" s="20">
        <f>IF(AND(ISNUMBER(L2841),ISNUMBER(Y2841),Y2841&gt;0,X2841&lt;1),ROUND(L2841/(Y2841*(1-X2841))-1,4),"")</f>
        <v>0.4</v>
      </c>
      <c r="R2841" s="12">
        <v>0</v>
      </c>
      <c r="S2841" s="13">
        <f>IF(AND(ISNUMBER(E2841),E2841&gt;0,ISNUMBER(F2841)),R2841*(F2841/E2841-1)*(1-'Start Here'!$B$16),0)</f>
        <v>0</v>
      </c>
      <c r="T2841" s="17">
        <f>IF(AND(M2841="Ready",OR(I2841="Approve proposed",AND(I2841="Use my price",AND(ISNUMBER(J2841),J2841&gt;0))),ISNUMBER(L2841),E2841&gt;0),R2841*(L2841/E2841-1)*(1-'Start Here'!$B$16),0)</f>
        <v>0</v>
      </c>
      <c r="U2841" t="str" s="6">
        <v>SNAP: preserve existing selling price; Currently hidden; do not activate automatically</v>
      </c>
      <c r="V2841" t="str" s="21">
        <v>No</v>
      </c>
      <c r="W2841" t="str" s="21">
        <v>No</v>
      </c>
      <c r="X2841" s="22">
        <v>0</v>
      </c>
      <c r="Y2841" s="18">
        <v>1</v>
      </c>
      <c r="AB2841" t="str" s="6">
        <v>2026-10-01 10:41:27 UTC</v>
      </c>
      <c r="AC2841" t="str" s="6">
        <v>Local Line cache</v>
      </c>
      <c r="AD2841" s="23">
        <v>980313</v>
      </c>
      <c r="AE2841" s="23">
        <v>748220</v>
      </c>
      <c r="AF2841" t="str" s="23">
        <v>980313:748220:snap</v>
      </c>
      <c r="AG2841" t="str" s="23">
        <v>Yes</v>
      </c>
      <c r="AH2841" t="str" s="23">
        <v>Yes</v>
      </c>
      <c r="AI2841" s="18">
        <v>0</v>
      </c>
    </row>
    <row r="2842" ht="32" customHeight="1">
      <c r="A2842" t="str" s="7">
        <v>Red Tail Growers</v>
      </c>
      <c r="B2842" t="str" s="7">
        <v>Mixed Bok Choi and Mustard Raab</v>
      </c>
      <c r="C2842" t="str" s="7">
        <v>bu</v>
      </c>
      <c r="D2842" t="str" s="7">
        <v>Herd Share Members</v>
      </c>
      <c r="E2842" s="12">
        <v>3.5</v>
      </c>
      <c r="F2842" s="13">
        <v>3.78</v>
      </c>
      <c r="G2842" s="13">
        <f>IF(AND(ISNUMBER(E2842),ISNUMBER(F2842)),F2842-E2842,"")</f>
        <v>0.28</v>
      </c>
      <c r="H2842" s="14">
        <f>IF(AND(ISNUMBER(E2842),E2842&gt;0,ISNUMBER(F2842)),F2842/E2842-1,"")</f>
        <v>0.07999999999999985</v>
      </c>
      <c r="I2842" t="str" s="15">
        <v>Unreviewed</v>
      </c>
      <c r="J2842" s="16"/>
      <c r="K2842" t="str" s="15">
        <v/>
      </c>
      <c r="L2842" s="17" t="str">
        <f>IF(AC2842="Local catalog","",IF(AG2842="Yes",IF(ISNUMBER(E2842),E2842,""),IF(I2842="Keep current",IF(ISNUMBER(E2842),E2842,""),IF(AH2842&lt;&gt;"Yes","",IF(I2842="Approve proposed",F2842,IF(AND(I2842="Use my price",AND(ISNUMBER(J2842),J2842&gt;0)),J2842,""))))))</f>
        <v/>
      </c>
      <c r="M2842" t="str" s="7">
        <f>IF(AND(AG2842="Yes",OR(I2842="Approve proposed",I2842="Use my price")),"CHECK: protected price kept current",IF(OR(I2842="Unreviewed",I2842=""),"Pending review",IF(I2842="Hold","On hold",IF(I2842="Keep current",IF(ISNUMBER(E2842),"Kept current","CHECK: no confirmed current price"),IF(AH2842&lt;&gt;"Yes","CHECK: source needs review",IF(AND(I2842="Use my price",NOT(AND(ISNUMBER(J2842),J2842&gt;0))),"CHECK: enter a price above zero",IF(NOT(OR(I2842="Approve proposed",I2842="Use my price")),"CHECK: choose a listed decision",IF(OR(NOT(ISNUMBER(L2842)),L2842&lt;=0,NOT(ISNUMBER(Y2842)),Y2842&lt;=0,X2842&gt;=1),"CHECK: price or base unavailable",IF(L2842/(Y2842*(1-X2842))-1&lt;0,"CHECK: price below local base","Ready")))))))))</f>
        <v>Pending review</v>
      </c>
      <c r="N2842" s="18">
        <v>3.5</v>
      </c>
      <c r="O2842" s="19">
        <v>0.4</v>
      </c>
      <c r="P2842" s="14">
        <v>0.512</v>
      </c>
      <c r="Q2842" s="20" t="str">
        <f>IF(AND(ISNUMBER(L2842),ISNUMBER(Y2842),Y2842&gt;0,X2842&lt;1),ROUND(L2842/(Y2842*(1-X2842))-1,4),"")</f>
        <v/>
      </c>
      <c r="R2842" s="12">
        <v>0</v>
      </c>
      <c r="S2842" s="13">
        <f>IF(AND(ISNUMBER(E2842),E2842&gt;0,ISNUMBER(F2842)),R2842*(F2842/E2842-1)*(1-'Start Here'!$B$16),0)</f>
        <v>0</v>
      </c>
      <c r="T2842" s="17">
        <f>IF(AND(M2842="Ready",OR(I2842="Approve proposed",AND(I2842="Use my price",AND(ISNUMBER(J2842),J2842&gt;0))),ISNUMBER(L2842),E2842&gt;0),R2842*(L2842/E2842-1)*(1-'Start Here'!$B$16),0)</f>
        <v>0</v>
      </c>
      <c r="U2842" t="str" s="6">
        <v>Currently hidden; do not activate automatically</v>
      </c>
      <c r="V2842" t="str" s="21">
        <v>No</v>
      </c>
      <c r="W2842" t="str" s="21">
        <v>No</v>
      </c>
      <c r="X2842" s="22">
        <v>0</v>
      </c>
      <c r="Y2842" s="18">
        <v>2.5</v>
      </c>
      <c r="AB2842" t="str" s="6">
        <v>2026-10-01 10:41:27 UTC</v>
      </c>
      <c r="AC2842" t="str" s="6">
        <v>Local Line cache</v>
      </c>
      <c r="AD2842" s="23">
        <v>950208</v>
      </c>
      <c r="AE2842" s="23">
        <v>706698</v>
      </c>
      <c r="AF2842" t="str" s="23">
        <v>950208:706698:herdShare</v>
      </c>
      <c r="AG2842" t="str" s="23">
        <v>No</v>
      </c>
      <c r="AH2842" t="str" s="23">
        <v>Yes</v>
      </c>
      <c r="AI2842" s="18">
        <v>0</v>
      </c>
    </row>
    <row r="2843" ht="32" customHeight="1">
      <c r="A2843" t="str" s="7">
        <v>Red Tail Growers</v>
      </c>
      <c r="B2843" t="str" s="7">
        <v>Mixed Bok Choi and Mustard Raab</v>
      </c>
      <c r="C2843" t="str" s="7">
        <v>bu</v>
      </c>
      <c r="D2843" t="str" s="7">
        <v>CSA Members</v>
      </c>
      <c r="E2843" s="12">
        <v>3.5</v>
      </c>
      <c r="F2843" s="13">
        <v>3.78</v>
      </c>
      <c r="G2843" s="13">
        <f>IF(AND(ISNUMBER(E2843),ISNUMBER(F2843)),F2843-E2843,"")</f>
        <v>0.28</v>
      </c>
      <c r="H2843" s="14">
        <f>IF(AND(ISNUMBER(E2843),E2843&gt;0,ISNUMBER(F2843)),F2843/E2843-1,"")</f>
        <v>0.07999999999999985</v>
      </c>
      <c r="I2843" t="str" s="15">
        <v>Unreviewed</v>
      </c>
      <c r="J2843" s="16"/>
      <c r="K2843" t="str" s="15">
        <v/>
      </c>
      <c r="L2843" s="17" t="str">
        <f>IF(AC2843="Local catalog","",IF(AG2843="Yes",IF(ISNUMBER(E2843),E2843,""),IF(I2843="Keep current",IF(ISNUMBER(E2843),E2843,""),IF(AH2843&lt;&gt;"Yes","",IF(I2843="Approve proposed",F2843,IF(AND(I2843="Use my price",AND(ISNUMBER(J2843),J2843&gt;0)),J2843,""))))))</f>
        <v/>
      </c>
      <c r="M2843" t="str" s="7">
        <f>IF(AND(AG2843="Yes",OR(I2843="Approve proposed",I2843="Use my price")),"CHECK: protected price kept current",IF(OR(I2843="Unreviewed",I2843=""),"Pending review",IF(I2843="Hold","On hold",IF(I2843="Keep current",IF(ISNUMBER(E2843),"Kept current","CHECK: no confirmed current price"),IF(AH2843&lt;&gt;"Yes","CHECK: source needs review",IF(AND(I2843="Use my price",NOT(AND(ISNUMBER(J2843),J2843&gt;0))),"CHECK: enter a price above zero",IF(NOT(OR(I2843="Approve proposed",I2843="Use my price")),"CHECK: choose a listed decision",IF(OR(NOT(ISNUMBER(L2843)),L2843&lt;=0,NOT(ISNUMBER(Y2843)),Y2843&lt;=0,X2843&gt;=1),"CHECK: price or base unavailable",IF(L2843/(Y2843*(1-X2843))-1&lt;0,"CHECK: price below local base","Ready")))))))))</f>
        <v>Pending review</v>
      </c>
      <c r="N2843" s="18">
        <v>3.5</v>
      </c>
      <c r="O2843" s="19">
        <v>0.4</v>
      </c>
      <c r="P2843" s="14">
        <v>0.512</v>
      </c>
      <c r="Q2843" s="20" t="str">
        <f>IF(AND(ISNUMBER(L2843),ISNUMBER(Y2843),Y2843&gt;0,X2843&lt;1),ROUND(L2843/(Y2843*(1-X2843))-1,4),"")</f>
        <v/>
      </c>
      <c r="R2843" s="12">
        <v>0</v>
      </c>
      <c r="S2843" s="13">
        <f>IF(AND(ISNUMBER(E2843),E2843&gt;0,ISNUMBER(F2843)),R2843*(F2843/E2843-1)*(1-'Start Here'!$B$16),0)</f>
        <v>0</v>
      </c>
      <c r="T2843" s="17">
        <f>IF(AND(M2843="Ready",OR(I2843="Approve proposed",AND(I2843="Use my price",AND(ISNUMBER(J2843),J2843&gt;0))),ISNUMBER(L2843),E2843&gt;0),R2843*(L2843/E2843-1)*(1-'Start Here'!$B$16),0)</f>
        <v>0</v>
      </c>
      <c r="U2843" t="str" s="6">
        <v>Currently hidden; do not activate automatically</v>
      </c>
      <c r="V2843" t="str" s="21">
        <v>No</v>
      </c>
      <c r="W2843" t="str" s="21">
        <v>No</v>
      </c>
      <c r="X2843" s="22">
        <v>0</v>
      </c>
      <c r="Y2843" s="18">
        <v>2.5</v>
      </c>
      <c r="AB2843" t="str" s="6">
        <v>2026-10-01 10:41:27 UTC</v>
      </c>
      <c r="AC2843" t="str" s="6">
        <v>Local Line cache</v>
      </c>
      <c r="AD2843" s="23">
        <v>950208</v>
      </c>
      <c r="AE2843" s="23">
        <v>706698</v>
      </c>
      <c r="AF2843" t="str" s="23">
        <v>950208:706698:member</v>
      </c>
      <c r="AG2843" t="str" s="23">
        <v>No</v>
      </c>
      <c r="AH2843" t="str" s="23">
        <v>Yes</v>
      </c>
      <c r="AI2843" s="18">
        <v>0</v>
      </c>
    </row>
    <row r="2844" ht="32" customHeight="1">
      <c r="A2844" t="str" s="7">
        <v>Red Tail Growers</v>
      </c>
      <c r="B2844" t="str" s="7">
        <v>Mixed Bok Choi and Mustard Raab</v>
      </c>
      <c r="C2844" t="str" s="7">
        <v>bu</v>
      </c>
      <c r="D2844" t="str" s="7">
        <v>Guest Basket</v>
      </c>
      <c r="G2844" s="13" t="str">
        <f>IF(AND(ISNUMBER(E2844),ISNUMBER(F2844)),F2844-E2844,"")</f>
        <v/>
      </c>
      <c r="H2844" s="14" t="str">
        <f>IF(AND(ISNUMBER(E2844),E2844&gt;0,ISNUMBER(F2844)),F2844/E2844-1,"")</f>
        <v/>
      </c>
      <c r="I2844" t="str" s="15">
        <v>Hold</v>
      </c>
      <c r="J2844" s="24"/>
      <c r="K2844" t="str" s="15">
        <v/>
      </c>
      <c r="L2844" s="17" t="str">
        <f>IF(AC2844="Local catalog","",IF(AG2844="Yes",IF(ISNUMBER(E2844),E2844,""),IF(I2844="Keep current",IF(ISNUMBER(E2844),E2844,""),IF(AH2844&lt;&gt;"Yes","",IF(I2844="Approve proposed",F2844,IF(AND(I2844="Use my price",AND(ISNUMBER(J2844),J2844&gt;0)),J2844,""))))))</f>
        <v/>
      </c>
      <c r="M2844" t="str" s="7">
        <f>IF(AND(AG2844="Yes",OR(I2844="Approve proposed",I2844="Use my price")),"CHECK: protected price kept current",IF(OR(I2844="Unreviewed",I2844=""),"Pending review",IF(I2844="Hold","On hold",IF(I2844="Keep current",IF(ISNUMBER(E2844),"Kept current","CHECK: no confirmed current price"),IF(AH2844&lt;&gt;"Yes","CHECK: source needs review",IF(AND(I2844="Use my price",NOT(AND(ISNUMBER(J2844),J2844&gt;0))),"CHECK: enter a price above zero",IF(NOT(OR(I2844="Approve proposed",I2844="Use my price")),"CHECK: choose a listed decision",IF(OR(NOT(ISNUMBER(L2844)),L2844&lt;=0,NOT(ISNUMBER(Y2844)),Y2844&lt;=0,X2844&gt;=1),"CHECK: price or base unavailable",IF(L2844/(Y2844*(1-X2844))-1&lt;0,"CHECK: price below local base","Ready")))))))))</f>
        <v>On hold</v>
      </c>
      <c r="N2844" s="18">
        <v>3.5</v>
      </c>
      <c r="O2844" s="19">
        <v>0.4</v>
      </c>
      <c r="Q2844" s="20" t="str">
        <f>IF(AND(ISNUMBER(L2844),ISNUMBER(Y2844),Y2844&gt;0,X2844&lt;1),ROUND(L2844/(Y2844*(1-X2844))-1,4),"")</f>
        <v/>
      </c>
      <c r="R2844" s="12">
        <v>0</v>
      </c>
      <c r="S2844" s="13">
        <f>IF(AND(ISNUMBER(E2844),E2844&gt;0,ISNUMBER(F2844)),R2844*(F2844/E2844-1)*(1-'Start Here'!$B$16),0)</f>
        <v>0</v>
      </c>
      <c r="T2844" s="17">
        <f>IF(AND(M2844="Ready",OR(I2844="Approve proposed",AND(I2844="Use my price",AND(ISNUMBER(J2844),J2844&gt;0))),ISNUMBER(L2844),E2844&gt;0),R2844*(L2844/E2844-1)*(1-'Start Here'!$B$16),0)</f>
        <v>0</v>
      </c>
      <c r="U2844" t="str" s="6">
        <v>No confirmed Local Line price/list; local calculation is reference only; Currently hidden; do not activate automatically</v>
      </c>
      <c r="V2844" t="str" s="21">
        <v>No</v>
      </c>
      <c r="W2844" t="str" s="21">
        <v>No</v>
      </c>
      <c r="X2844" s="22">
        <v>0</v>
      </c>
      <c r="Y2844" s="18">
        <v>2.5</v>
      </c>
      <c r="AB2844" t="str" s="6">
        <v/>
      </c>
      <c r="AC2844" t="str" s="6">
        <v>Local calculation only</v>
      </c>
      <c r="AD2844" s="23">
        <v>950208</v>
      </c>
      <c r="AE2844" s="23">
        <v>706698</v>
      </c>
      <c r="AF2844" t="str" s="23">
        <v>950208:706698:guest</v>
      </c>
      <c r="AG2844" t="str" s="23">
        <v>No</v>
      </c>
      <c r="AH2844" t="str" s="23">
        <v>No</v>
      </c>
      <c r="AI2844" s="18">
        <v>0</v>
      </c>
    </row>
    <row r="2845" ht="32" customHeight="1">
      <c r="A2845" t="str" s="7">
        <v>Red Tail Growers</v>
      </c>
      <c r="B2845" t="str" s="7">
        <v>Mixed Bok Choi and Mustard Raab</v>
      </c>
      <c r="C2845" t="str" s="7">
        <v>bu</v>
      </c>
      <c r="D2845" t="str" s="7">
        <v>SNAP</v>
      </c>
      <c r="E2845" s="12">
        <v>3.5</v>
      </c>
      <c r="F2845" s="13">
        <v>3.5</v>
      </c>
      <c r="G2845" s="13">
        <f>IF(AND(ISNUMBER(E2845),ISNUMBER(F2845)),F2845-E2845,"")</f>
        <v>0</v>
      </c>
      <c r="H2845" s="14">
        <f>IF(AND(ISNUMBER(E2845),E2845&gt;0,ISNUMBER(F2845)),F2845/E2845-1,"")</f>
        <v>0</v>
      </c>
      <c r="I2845" t="str" s="15">
        <v>Keep current</v>
      </c>
      <c r="J2845" s="16"/>
      <c r="K2845" t="str" s="15">
        <v/>
      </c>
      <c r="L2845" s="17">
        <f>IF(AC2845="Local catalog","",IF(AG2845="Yes",IF(ISNUMBER(E2845),E2845,""),IF(I2845="Keep current",IF(ISNUMBER(E2845),E2845,""),IF(AH2845&lt;&gt;"Yes","",IF(I2845="Approve proposed",F2845,IF(AND(I2845="Use my price",AND(ISNUMBER(J2845),J2845&gt;0)),J2845,""))))))</f>
        <v>3.5</v>
      </c>
      <c r="M2845" t="str" s="7">
        <f>IF(AND(AG2845="Yes",OR(I2845="Approve proposed",I2845="Use my price")),"CHECK: protected price kept current",IF(OR(I2845="Unreviewed",I2845=""),"Pending review",IF(I2845="Hold","On hold",IF(I2845="Keep current",IF(ISNUMBER(E2845),"Kept current","CHECK: no confirmed current price"),IF(AH2845&lt;&gt;"Yes","CHECK: source needs review",IF(AND(I2845="Use my price",NOT(AND(ISNUMBER(J2845),J2845&gt;0))),"CHECK: enter a price above zero",IF(NOT(OR(I2845="Approve proposed",I2845="Use my price")),"CHECK: choose a listed decision",IF(OR(NOT(ISNUMBER(L2845)),L2845&lt;=0,NOT(ISNUMBER(Y2845)),Y2845&lt;=0,X2845&gt;=1),"CHECK: price or base unavailable",IF(L2845/(Y2845*(1-X2845))-1&lt;0,"CHECK: price below local base","Ready")))))))))</f>
        <v>Kept current</v>
      </c>
      <c r="N2845" s="18">
        <v>3.5</v>
      </c>
      <c r="O2845" s="19">
        <v>0.4</v>
      </c>
      <c r="P2845" s="14">
        <v>0.4</v>
      </c>
      <c r="Q2845" s="20">
        <f>IF(AND(ISNUMBER(L2845),ISNUMBER(Y2845),Y2845&gt;0,X2845&lt;1),ROUND(L2845/(Y2845*(1-X2845))-1,4),"")</f>
        <v>0.4</v>
      </c>
      <c r="R2845" s="12">
        <v>0</v>
      </c>
      <c r="S2845" s="13">
        <f>IF(AND(ISNUMBER(E2845),E2845&gt;0,ISNUMBER(F2845)),R2845*(F2845/E2845-1)*(1-'Start Here'!$B$16),0)</f>
        <v>0</v>
      </c>
      <c r="T2845" s="17">
        <f>IF(AND(M2845="Ready",OR(I2845="Approve proposed",AND(I2845="Use my price",AND(ISNUMBER(J2845),J2845&gt;0))),ISNUMBER(L2845),E2845&gt;0),R2845*(L2845/E2845-1)*(1-'Start Here'!$B$16),0)</f>
        <v>0</v>
      </c>
      <c r="U2845" t="str" s="6">
        <v>SNAP: preserve existing selling price; Currently hidden; do not activate automatically</v>
      </c>
      <c r="V2845" t="str" s="21">
        <v>No</v>
      </c>
      <c r="W2845" t="str" s="21">
        <v>No</v>
      </c>
      <c r="X2845" s="22">
        <v>0</v>
      </c>
      <c r="Y2845" s="18">
        <v>2.5</v>
      </c>
      <c r="AB2845" t="str" s="6">
        <v>2026-10-01 10:41:27 UTC</v>
      </c>
      <c r="AC2845" t="str" s="6">
        <v>Local Line cache</v>
      </c>
      <c r="AD2845" s="23">
        <v>950208</v>
      </c>
      <c r="AE2845" s="23">
        <v>706698</v>
      </c>
      <c r="AF2845" t="str" s="23">
        <v>950208:706698:snap</v>
      </c>
      <c r="AG2845" t="str" s="23">
        <v>Yes</v>
      </c>
      <c r="AH2845" t="str" s="23">
        <v>Yes</v>
      </c>
      <c r="AI2845" s="18">
        <v>0</v>
      </c>
    </row>
    <row r="2846" ht="32" customHeight="1">
      <c r="A2846" t="str" s="7">
        <v>Red Tail Growers</v>
      </c>
      <c r="B2846" t="str" s="7">
        <v>Napa Cabbage</v>
      </c>
      <c r="C2846" t="str" s="7">
        <v>ea</v>
      </c>
      <c r="D2846" t="str" s="7">
        <v>Herd Share Members</v>
      </c>
      <c r="E2846" s="12">
        <v>3.85</v>
      </c>
      <c r="F2846" s="13">
        <v>4.16</v>
      </c>
      <c r="G2846" s="13">
        <f>IF(AND(ISNUMBER(E2846),ISNUMBER(F2846)),F2846-E2846,"")</f>
        <v>0.31</v>
      </c>
      <c r="H2846" s="14">
        <f>IF(AND(ISNUMBER(E2846),E2846&gt;0,ISNUMBER(F2846)),F2846/E2846-1,"")</f>
        <v>0.08051948051948044</v>
      </c>
      <c r="I2846" t="str" s="15">
        <v>Unreviewed</v>
      </c>
      <c r="J2846" s="16"/>
      <c r="K2846" t="str" s="15">
        <v/>
      </c>
      <c r="L2846" s="17" t="str">
        <f>IF(AC2846="Local catalog","",IF(AG2846="Yes",IF(ISNUMBER(E2846),E2846,""),IF(I2846="Keep current",IF(ISNUMBER(E2846),E2846,""),IF(AH2846&lt;&gt;"Yes","",IF(I2846="Approve proposed",F2846,IF(AND(I2846="Use my price",AND(ISNUMBER(J2846),J2846&gt;0)),J2846,""))))))</f>
        <v/>
      </c>
      <c r="M2846" t="str" s="7">
        <f>IF(AND(AG2846="Yes",OR(I2846="Approve proposed",I2846="Use my price")),"CHECK: protected price kept current",IF(OR(I2846="Unreviewed",I2846=""),"Pending review",IF(I2846="Hold","On hold",IF(I2846="Keep current",IF(ISNUMBER(E2846),"Kept current","CHECK: no confirmed current price"),IF(AH2846&lt;&gt;"Yes","CHECK: source needs review",IF(AND(I2846="Use my price",NOT(AND(ISNUMBER(J2846),J2846&gt;0))),"CHECK: enter a price above zero",IF(NOT(OR(I2846="Approve proposed",I2846="Use my price")),"CHECK: choose a listed decision",IF(OR(NOT(ISNUMBER(L2846)),L2846&lt;=0,NOT(ISNUMBER(Y2846)),Y2846&lt;=0,X2846&gt;=1),"CHECK: price or base unavailable",IF(L2846/(Y2846*(1-X2846))-1&lt;0,"CHECK: price below local base","Ready")))))))))</f>
        <v>Pending review</v>
      </c>
      <c r="N2846" s="18">
        <v>3.85</v>
      </c>
      <c r="O2846" s="19">
        <v>0.4</v>
      </c>
      <c r="P2846" s="14">
        <v>0.5127</v>
      </c>
      <c r="Q2846" s="20" t="str">
        <f>IF(AND(ISNUMBER(L2846),ISNUMBER(Y2846),Y2846&gt;0,X2846&lt;1),ROUND(L2846/(Y2846*(1-X2846))-1,4),"")</f>
        <v/>
      </c>
      <c r="R2846" s="12">
        <v>69.3</v>
      </c>
      <c r="S2846" s="13">
        <f>IF(AND(ISNUMBER(E2846),E2846&gt;0,ISNUMBER(F2846)),R2846*(F2846/E2846-1)*(1-'Start Here'!$B$16),0)</f>
        <v>5.412599999999994</v>
      </c>
      <c r="T2846" s="17">
        <f>IF(AND(M2846="Ready",OR(I2846="Approve proposed",AND(I2846="Use my price",AND(ISNUMBER(J2846),J2846&gt;0))),ISNUMBER(L2846),E2846&gt;0),R2846*(L2846/E2846-1)*(1-'Start Here'!$B$16),0)</f>
        <v>0</v>
      </c>
      <c r="U2846" t="str" s="6">
        <v>Currently hidden; do not activate automatically</v>
      </c>
      <c r="V2846" t="str" s="21">
        <v>No</v>
      </c>
      <c r="W2846" t="str" s="21">
        <v>No</v>
      </c>
      <c r="X2846" s="22">
        <v>0</v>
      </c>
      <c r="Y2846" s="18">
        <v>2.75</v>
      </c>
      <c r="AB2846" t="str" s="6">
        <v>2026-10-01 10:41:27 UTC</v>
      </c>
      <c r="AC2846" t="str" s="6">
        <v>Local Line cache</v>
      </c>
      <c r="AD2846" s="23">
        <v>975957</v>
      </c>
      <c r="AE2846" s="23">
        <v>741595</v>
      </c>
      <c r="AF2846" t="str" s="23">
        <v>975957:741595:herdShare</v>
      </c>
      <c r="AG2846" t="str" s="23">
        <v>No</v>
      </c>
      <c r="AH2846" t="str" s="23">
        <v>Yes</v>
      </c>
      <c r="AI2846" s="18">
        <v>49.5</v>
      </c>
    </row>
    <row r="2847" ht="32" customHeight="1">
      <c r="A2847" t="str" s="7">
        <v>Red Tail Growers</v>
      </c>
      <c r="B2847" t="str" s="7">
        <v>Napa Cabbage</v>
      </c>
      <c r="C2847" t="str" s="7">
        <v>ea</v>
      </c>
      <c r="D2847" t="str" s="7">
        <v>CSA Members</v>
      </c>
      <c r="E2847" s="12">
        <v>3.85</v>
      </c>
      <c r="F2847" s="13">
        <v>4.16</v>
      </c>
      <c r="G2847" s="13">
        <f>IF(AND(ISNUMBER(E2847),ISNUMBER(F2847)),F2847-E2847,"")</f>
        <v>0.31</v>
      </c>
      <c r="H2847" s="14">
        <f>IF(AND(ISNUMBER(E2847),E2847&gt;0,ISNUMBER(F2847)),F2847/E2847-1,"")</f>
        <v>0.08051948051948044</v>
      </c>
      <c r="I2847" t="str" s="15">
        <v>Unreviewed</v>
      </c>
      <c r="J2847" s="16"/>
      <c r="K2847" t="str" s="15">
        <v/>
      </c>
      <c r="L2847" s="17" t="str">
        <f>IF(AC2847="Local catalog","",IF(AG2847="Yes",IF(ISNUMBER(E2847),E2847,""),IF(I2847="Keep current",IF(ISNUMBER(E2847),E2847,""),IF(AH2847&lt;&gt;"Yes","",IF(I2847="Approve proposed",F2847,IF(AND(I2847="Use my price",AND(ISNUMBER(J2847),J2847&gt;0)),J2847,""))))))</f>
        <v/>
      </c>
      <c r="M2847" t="str" s="7">
        <f>IF(AND(AG2847="Yes",OR(I2847="Approve proposed",I2847="Use my price")),"CHECK: protected price kept current",IF(OR(I2847="Unreviewed",I2847=""),"Pending review",IF(I2847="Hold","On hold",IF(I2847="Keep current",IF(ISNUMBER(E2847),"Kept current","CHECK: no confirmed current price"),IF(AH2847&lt;&gt;"Yes","CHECK: source needs review",IF(AND(I2847="Use my price",NOT(AND(ISNUMBER(J2847),J2847&gt;0))),"CHECK: enter a price above zero",IF(NOT(OR(I2847="Approve proposed",I2847="Use my price")),"CHECK: choose a listed decision",IF(OR(NOT(ISNUMBER(L2847)),L2847&lt;=0,NOT(ISNUMBER(Y2847)),Y2847&lt;=0,X2847&gt;=1),"CHECK: price or base unavailable",IF(L2847/(Y2847*(1-X2847))-1&lt;0,"CHECK: price below local base","Ready")))))))))</f>
        <v>Pending review</v>
      </c>
      <c r="N2847" s="18">
        <v>3.85</v>
      </c>
      <c r="O2847" s="19">
        <v>0.4</v>
      </c>
      <c r="P2847" s="14">
        <v>0.5127</v>
      </c>
      <c r="Q2847" s="20" t="str">
        <f>IF(AND(ISNUMBER(L2847),ISNUMBER(Y2847),Y2847&gt;0,X2847&lt;1),ROUND(L2847/(Y2847*(1-X2847))-1,4),"")</f>
        <v/>
      </c>
      <c r="R2847" s="12">
        <v>0</v>
      </c>
      <c r="S2847" s="13">
        <f>IF(AND(ISNUMBER(E2847),E2847&gt;0,ISNUMBER(F2847)),R2847*(F2847/E2847-1)*(1-'Start Here'!$B$16),0)</f>
        <v>0</v>
      </c>
      <c r="T2847" s="17">
        <f>IF(AND(M2847="Ready",OR(I2847="Approve proposed",AND(I2847="Use my price",AND(ISNUMBER(J2847),J2847&gt;0))),ISNUMBER(L2847),E2847&gt;0),R2847*(L2847/E2847-1)*(1-'Start Here'!$B$16),0)</f>
        <v>0</v>
      </c>
      <c r="U2847" t="str" s="6">
        <v>Currently hidden; do not activate automatically</v>
      </c>
      <c r="V2847" t="str" s="21">
        <v>No</v>
      </c>
      <c r="W2847" t="str" s="21">
        <v>No</v>
      </c>
      <c r="X2847" s="22">
        <v>0</v>
      </c>
      <c r="Y2847" s="18">
        <v>2.75</v>
      </c>
      <c r="AB2847" t="str" s="6">
        <v>2026-10-01 10:41:27 UTC</v>
      </c>
      <c r="AC2847" t="str" s="6">
        <v>Local Line cache</v>
      </c>
      <c r="AD2847" s="23">
        <v>975957</v>
      </c>
      <c r="AE2847" s="23">
        <v>741595</v>
      </c>
      <c r="AF2847" t="str" s="23">
        <v>975957:741595:member</v>
      </c>
      <c r="AG2847" t="str" s="23">
        <v>No</v>
      </c>
      <c r="AH2847" t="str" s="23">
        <v>Yes</v>
      </c>
      <c r="AI2847" s="18">
        <v>0</v>
      </c>
    </row>
    <row r="2848" ht="32" customHeight="1">
      <c r="A2848" t="str" s="7">
        <v>Red Tail Growers</v>
      </c>
      <c r="B2848" t="str" s="7">
        <v>Napa Cabbage</v>
      </c>
      <c r="C2848" t="str" s="7">
        <v>ea</v>
      </c>
      <c r="D2848" t="str" s="7">
        <v>Guest Basket</v>
      </c>
      <c r="E2848" s="12">
        <v>3.85</v>
      </c>
      <c r="F2848" s="13">
        <v>4.16</v>
      </c>
      <c r="G2848" s="13">
        <f>IF(AND(ISNUMBER(E2848),ISNUMBER(F2848)),F2848-E2848,"")</f>
        <v>0.31</v>
      </c>
      <c r="H2848" s="14">
        <f>IF(AND(ISNUMBER(E2848),E2848&gt;0,ISNUMBER(F2848)),F2848/E2848-1,"")</f>
        <v>0.08051948051948044</v>
      </c>
      <c r="I2848" t="str" s="15">
        <v>Unreviewed</v>
      </c>
      <c r="J2848" s="16"/>
      <c r="K2848" t="str" s="15">
        <v/>
      </c>
      <c r="L2848" s="17" t="str">
        <f>IF(AC2848="Local catalog","",IF(AG2848="Yes",IF(ISNUMBER(E2848),E2848,""),IF(I2848="Keep current",IF(ISNUMBER(E2848),E2848,""),IF(AH2848&lt;&gt;"Yes","",IF(I2848="Approve proposed",F2848,IF(AND(I2848="Use my price",AND(ISNUMBER(J2848),J2848&gt;0)),J2848,""))))))</f>
        <v/>
      </c>
      <c r="M2848" t="str" s="7">
        <f>IF(AND(AG2848="Yes",OR(I2848="Approve proposed",I2848="Use my price")),"CHECK: protected price kept current",IF(OR(I2848="Unreviewed",I2848=""),"Pending review",IF(I2848="Hold","On hold",IF(I2848="Keep current",IF(ISNUMBER(E2848),"Kept current","CHECK: no confirmed current price"),IF(AH2848&lt;&gt;"Yes","CHECK: source needs review",IF(AND(I2848="Use my price",NOT(AND(ISNUMBER(J2848),J2848&gt;0))),"CHECK: enter a price above zero",IF(NOT(OR(I2848="Approve proposed",I2848="Use my price")),"CHECK: choose a listed decision",IF(OR(NOT(ISNUMBER(L2848)),L2848&lt;=0,NOT(ISNUMBER(Y2848)),Y2848&lt;=0,X2848&gt;=1),"CHECK: price or base unavailable",IF(L2848/(Y2848*(1-X2848))-1&lt;0,"CHECK: price below local base","Ready")))))))))</f>
        <v>Pending review</v>
      </c>
      <c r="N2848" s="18">
        <v>3.85</v>
      </c>
      <c r="O2848" s="19">
        <v>0.4</v>
      </c>
      <c r="P2848" s="14">
        <v>0.5127</v>
      </c>
      <c r="Q2848" s="20" t="str">
        <f>IF(AND(ISNUMBER(L2848),ISNUMBER(Y2848),Y2848&gt;0,X2848&lt;1),ROUND(L2848/(Y2848*(1-X2848))-1,4),"")</f>
        <v/>
      </c>
      <c r="R2848" s="12">
        <v>0</v>
      </c>
      <c r="S2848" s="13">
        <f>IF(AND(ISNUMBER(E2848),E2848&gt;0,ISNUMBER(F2848)),R2848*(F2848/E2848-1)*(1-'Start Here'!$B$16),0)</f>
        <v>0</v>
      </c>
      <c r="T2848" s="17">
        <f>IF(AND(M2848="Ready",OR(I2848="Approve proposed",AND(I2848="Use my price",AND(ISNUMBER(J2848),J2848&gt;0))),ISNUMBER(L2848),E2848&gt;0),R2848*(L2848/E2848-1)*(1-'Start Here'!$B$16),0)</f>
        <v>0</v>
      </c>
      <c r="U2848" t="str" s="6">
        <v>Currently hidden; do not activate automatically</v>
      </c>
      <c r="V2848" t="str" s="21">
        <v>No</v>
      </c>
      <c r="W2848" t="str" s="21">
        <v>No</v>
      </c>
      <c r="X2848" s="22">
        <v>0</v>
      </c>
      <c r="Y2848" s="18">
        <v>2.75</v>
      </c>
      <c r="AB2848" t="str" s="6">
        <v>2026-10-01 10:41:27 UTC</v>
      </c>
      <c r="AC2848" t="str" s="6">
        <v>Local Line cache</v>
      </c>
      <c r="AD2848" s="23">
        <v>975957</v>
      </c>
      <c r="AE2848" s="23">
        <v>741595</v>
      </c>
      <c r="AF2848" t="str" s="23">
        <v>975957:741595:guest</v>
      </c>
      <c r="AG2848" t="str" s="23">
        <v>No</v>
      </c>
      <c r="AH2848" t="str" s="23">
        <v>Yes</v>
      </c>
      <c r="AI2848" s="18">
        <v>0</v>
      </c>
    </row>
    <row r="2849" ht="32" customHeight="1">
      <c r="A2849" t="str" s="7">
        <v>Red Tail Growers</v>
      </c>
      <c r="B2849" t="str" s="7">
        <v>Napa Cabbage</v>
      </c>
      <c r="C2849" t="str" s="7">
        <v>ea</v>
      </c>
      <c r="D2849" t="str" s="7">
        <v>SNAP</v>
      </c>
      <c r="E2849" s="12">
        <v>3.85</v>
      </c>
      <c r="F2849" s="13">
        <v>3.85</v>
      </c>
      <c r="G2849" s="13">
        <f>IF(AND(ISNUMBER(E2849),ISNUMBER(F2849)),F2849-E2849,"")</f>
        <v>0</v>
      </c>
      <c r="H2849" s="14">
        <f>IF(AND(ISNUMBER(E2849),E2849&gt;0,ISNUMBER(F2849)),F2849/E2849-1,"")</f>
        <v>0</v>
      </c>
      <c r="I2849" t="str" s="15">
        <v>Keep current</v>
      </c>
      <c r="J2849" s="16"/>
      <c r="K2849" t="str" s="15">
        <v/>
      </c>
      <c r="L2849" s="17">
        <f>IF(AC2849="Local catalog","",IF(AG2849="Yes",IF(ISNUMBER(E2849),E2849,""),IF(I2849="Keep current",IF(ISNUMBER(E2849),E2849,""),IF(AH2849&lt;&gt;"Yes","",IF(I2849="Approve proposed",F2849,IF(AND(I2849="Use my price",AND(ISNUMBER(J2849),J2849&gt;0)),J2849,""))))))</f>
        <v>3.85</v>
      </c>
      <c r="M2849" t="str" s="7">
        <f>IF(AND(AG2849="Yes",OR(I2849="Approve proposed",I2849="Use my price")),"CHECK: protected price kept current",IF(OR(I2849="Unreviewed",I2849=""),"Pending review",IF(I2849="Hold","On hold",IF(I2849="Keep current",IF(ISNUMBER(E2849),"Kept current","CHECK: no confirmed current price"),IF(AH2849&lt;&gt;"Yes","CHECK: source needs review",IF(AND(I2849="Use my price",NOT(AND(ISNUMBER(J2849),J2849&gt;0))),"CHECK: enter a price above zero",IF(NOT(OR(I2849="Approve proposed",I2849="Use my price")),"CHECK: choose a listed decision",IF(OR(NOT(ISNUMBER(L2849)),L2849&lt;=0,NOT(ISNUMBER(Y2849)),Y2849&lt;=0,X2849&gt;=1),"CHECK: price or base unavailable",IF(L2849/(Y2849*(1-X2849))-1&lt;0,"CHECK: price below local base","Ready")))))))))</f>
        <v>Kept current</v>
      </c>
      <c r="N2849" s="18">
        <v>3.85</v>
      </c>
      <c r="O2849" s="19">
        <v>0.4</v>
      </c>
      <c r="P2849" s="14">
        <v>0.4</v>
      </c>
      <c r="Q2849" s="20">
        <f>IF(AND(ISNUMBER(L2849),ISNUMBER(Y2849),Y2849&gt;0,X2849&lt;1),ROUND(L2849/(Y2849*(1-X2849))-1,4),"")</f>
        <v>0.4</v>
      </c>
      <c r="R2849" s="12">
        <v>0</v>
      </c>
      <c r="S2849" s="13">
        <f>IF(AND(ISNUMBER(E2849),E2849&gt;0,ISNUMBER(F2849)),R2849*(F2849/E2849-1)*(1-'Start Here'!$B$16),0)</f>
        <v>0</v>
      </c>
      <c r="T2849" s="17">
        <f>IF(AND(M2849="Ready",OR(I2849="Approve proposed",AND(I2849="Use my price",AND(ISNUMBER(J2849),J2849&gt;0))),ISNUMBER(L2849),E2849&gt;0),R2849*(L2849/E2849-1)*(1-'Start Here'!$B$16),0)</f>
        <v>0</v>
      </c>
      <c r="U2849" t="str" s="6">
        <v>SNAP: preserve existing selling price; Currently hidden; do not activate automatically</v>
      </c>
      <c r="V2849" t="str" s="21">
        <v>No</v>
      </c>
      <c r="W2849" t="str" s="21">
        <v>No</v>
      </c>
      <c r="X2849" s="22">
        <v>0</v>
      </c>
      <c r="Y2849" s="18">
        <v>2.75</v>
      </c>
      <c r="AB2849" t="str" s="6">
        <v>2026-10-01 10:41:27 UTC</v>
      </c>
      <c r="AC2849" t="str" s="6">
        <v>Local Line cache</v>
      </c>
      <c r="AD2849" s="23">
        <v>975957</v>
      </c>
      <c r="AE2849" s="23">
        <v>741595</v>
      </c>
      <c r="AF2849" t="str" s="23">
        <v>975957:741595:snap</v>
      </c>
      <c r="AG2849" t="str" s="23">
        <v>Yes</v>
      </c>
      <c r="AH2849" t="str" s="23">
        <v>Yes</v>
      </c>
      <c r="AI2849" s="18">
        <v>0</v>
      </c>
    </row>
    <row r="2850" ht="32" customHeight="1">
      <c r="A2850" t="str" s="7">
        <v>Red Tail Growers</v>
      </c>
      <c r="B2850" t="str" s="7">
        <v>Orange Kabocha Squash</v>
      </c>
      <c r="C2850" t="str" s="7">
        <v>each</v>
      </c>
      <c r="D2850" t="str" s="7">
        <v>Herd Share Members</v>
      </c>
      <c r="E2850" s="12">
        <v>5.6</v>
      </c>
      <c r="F2850" s="13">
        <v>6.05</v>
      </c>
      <c r="G2850" s="13">
        <f>IF(AND(ISNUMBER(E2850),ISNUMBER(F2850)),F2850-E2850,"")</f>
        <v>0.45</v>
      </c>
      <c r="H2850" s="14">
        <f>IF(AND(ISNUMBER(E2850),E2850&gt;0,ISNUMBER(F2850)),F2850/E2850-1,"")</f>
        <v>0.0803571428571428</v>
      </c>
      <c r="I2850" t="str" s="15">
        <v>Unreviewed</v>
      </c>
      <c r="J2850" s="16"/>
      <c r="K2850" t="str" s="15">
        <v/>
      </c>
      <c r="L2850" s="17" t="str">
        <f>IF(AC2850="Local catalog","",IF(AG2850="Yes",IF(ISNUMBER(E2850),E2850,""),IF(I2850="Keep current",IF(ISNUMBER(E2850),E2850,""),IF(AH2850&lt;&gt;"Yes","",IF(I2850="Approve proposed",F2850,IF(AND(I2850="Use my price",AND(ISNUMBER(J2850),J2850&gt;0)),J2850,""))))))</f>
        <v/>
      </c>
      <c r="M2850" t="str" s="7">
        <f>IF(AND(AG2850="Yes",OR(I2850="Approve proposed",I2850="Use my price")),"CHECK: protected price kept current",IF(OR(I2850="Unreviewed",I2850=""),"Pending review",IF(I2850="Hold","On hold",IF(I2850="Keep current",IF(ISNUMBER(E2850),"Kept current","CHECK: no confirmed current price"),IF(AH2850&lt;&gt;"Yes","CHECK: source needs review",IF(AND(I2850="Use my price",NOT(AND(ISNUMBER(J2850),J2850&gt;0))),"CHECK: enter a price above zero",IF(NOT(OR(I2850="Approve proposed",I2850="Use my price")),"CHECK: choose a listed decision",IF(OR(NOT(ISNUMBER(L2850)),L2850&lt;=0,NOT(ISNUMBER(Y2850)),Y2850&lt;=0,X2850&gt;=1),"CHECK: price or base unavailable",IF(L2850/(Y2850*(1-X2850))-1&lt;0,"CHECK: price below local base","Ready")))))))))</f>
        <v>Pending review</v>
      </c>
      <c r="N2850" s="18">
        <v>5.6</v>
      </c>
      <c r="O2850" s="19">
        <v>0.4</v>
      </c>
      <c r="P2850" s="14">
        <v>0.5125</v>
      </c>
      <c r="Q2850" s="20" t="str">
        <f>IF(AND(ISNUMBER(L2850),ISNUMBER(Y2850),Y2850&gt;0,X2850&lt;1),ROUND(L2850/(Y2850*(1-X2850))-1,4),"")</f>
        <v/>
      </c>
      <c r="R2850" s="12">
        <v>0</v>
      </c>
      <c r="S2850" s="13">
        <f>IF(AND(ISNUMBER(E2850),E2850&gt;0,ISNUMBER(F2850)),R2850*(F2850/E2850-1)*(1-'Start Here'!$B$16),0)</f>
        <v>0</v>
      </c>
      <c r="T2850" s="17">
        <f>IF(AND(M2850="Ready",OR(I2850="Approve proposed",AND(I2850="Use my price",AND(ISNUMBER(J2850),J2850&gt;0))),ISNUMBER(L2850),E2850&gt;0),R2850*(L2850/E2850-1)*(1-'Start Here'!$B$16),0)</f>
        <v>0</v>
      </c>
      <c r="U2850" t="str" s="6">
        <v>Currently hidden; do not activate automatically</v>
      </c>
      <c r="V2850" t="str" s="21">
        <v>No</v>
      </c>
      <c r="W2850" t="str" s="21">
        <v>No</v>
      </c>
      <c r="X2850" s="22">
        <v>0</v>
      </c>
      <c r="Y2850" s="18">
        <v>4</v>
      </c>
      <c r="AB2850" t="str" s="6">
        <v>2026-10-01 10:41:27 UTC</v>
      </c>
      <c r="AC2850" t="str" s="6">
        <v>Local Line cache</v>
      </c>
      <c r="AD2850" s="23">
        <v>805948</v>
      </c>
      <c r="AE2850" s="23">
        <v>527008</v>
      </c>
      <c r="AF2850" t="str" s="23">
        <v>805948:527008:herdShare</v>
      </c>
      <c r="AG2850" t="str" s="23">
        <v>No</v>
      </c>
      <c r="AH2850" t="str" s="23">
        <v>Yes</v>
      </c>
      <c r="AI2850" s="18">
        <v>0</v>
      </c>
    </row>
    <row r="2851" ht="32" customHeight="1">
      <c r="A2851" t="str" s="7">
        <v>Red Tail Growers</v>
      </c>
      <c r="B2851" t="str" s="7">
        <v>Orange Kabocha Squash</v>
      </c>
      <c r="C2851" t="str" s="7">
        <v>each</v>
      </c>
      <c r="D2851" t="str" s="7">
        <v>CSA Members</v>
      </c>
      <c r="E2851" s="12">
        <v>5.6</v>
      </c>
      <c r="F2851" s="13">
        <v>6.05</v>
      </c>
      <c r="G2851" s="13">
        <f>IF(AND(ISNUMBER(E2851),ISNUMBER(F2851)),F2851-E2851,"")</f>
        <v>0.45</v>
      </c>
      <c r="H2851" s="14">
        <f>IF(AND(ISNUMBER(E2851),E2851&gt;0,ISNUMBER(F2851)),F2851/E2851-1,"")</f>
        <v>0.0803571428571428</v>
      </c>
      <c r="I2851" t="str" s="15">
        <v>Unreviewed</v>
      </c>
      <c r="J2851" s="16"/>
      <c r="K2851" t="str" s="15">
        <v/>
      </c>
      <c r="L2851" s="17" t="str">
        <f>IF(AC2851="Local catalog","",IF(AG2851="Yes",IF(ISNUMBER(E2851),E2851,""),IF(I2851="Keep current",IF(ISNUMBER(E2851),E2851,""),IF(AH2851&lt;&gt;"Yes","",IF(I2851="Approve proposed",F2851,IF(AND(I2851="Use my price",AND(ISNUMBER(J2851),J2851&gt;0)),J2851,""))))))</f>
        <v/>
      </c>
      <c r="M2851" t="str" s="7">
        <f>IF(AND(AG2851="Yes",OR(I2851="Approve proposed",I2851="Use my price")),"CHECK: protected price kept current",IF(OR(I2851="Unreviewed",I2851=""),"Pending review",IF(I2851="Hold","On hold",IF(I2851="Keep current",IF(ISNUMBER(E2851),"Kept current","CHECK: no confirmed current price"),IF(AH2851&lt;&gt;"Yes","CHECK: source needs review",IF(AND(I2851="Use my price",NOT(AND(ISNUMBER(J2851),J2851&gt;0))),"CHECK: enter a price above zero",IF(NOT(OR(I2851="Approve proposed",I2851="Use my price")),"CHECK: choose a listed decision",IF(OR(NOT(ISNUMBER(L2851)),L2851&lt;=0,NOT(ISNUMBER(Y2851)),Y2851&lt;=0,X2851&gt;=1),"CHECK: price or base unavailable",IF(L2851/(Y2851*(1-X2851))-1&lt;0,"CHECK: price below local base","Ready")))))))))</f>
        <v>Pending review</v>
      </c>
      <c r="N2851" s="18">
        <v>5.6</v>
      </c>
      <c r="O2851" s="19">
        <v>0.4</v>
      </c>
      <c r="P2851" s="14">
        <v>0.5125</v>
      </c>
      <c r="Q2851" s="20" t="str">
        <f>IF(AND(ISNUMBER(L2851),ISNUMBER(Y2851),Y2851&gt;0,X2851&lt;1),ROUND(L2851/(Y2851*(1-X2851))-1,4),"")</f>
        <v/>
      </c>
      <c r="R2851" s="12">
        <v>0</v>
      </c>
      <c r="S2851" s="13">
        <f>IF(AND(ISNUMBER(E2851),E2851&gt;0,ISNUMBER(F2851)),R2851*(F2851/E2851-1)*(1-'Start Here'!$B$16),0)</f>
        <v>0</v>
      </c>
      <c r="T2851" s="17">
        <f>IF(AND(M2851="Ready",OR(I2851="Approve proposed",AND(I2851="Use my price",AND(ISNUMBER(J2851),J2851&gt;0))),ISNUMBER(L2851),E2851&gt;0),R2851*(L2851/E2851-1)*(1-'Start Here'!$B$16),0)</f>
        <v>0</v>
      </c>
      <c r="U2851" t="str" s="6">
        <v>Currently hidden; do not activate automatically</v>
      </c>
      <c r="V2851" t="str" s="21">
        <v>No</v>
      </c>
      <c r="W2851" t="str" s="21">
        <v>No</v>
      </c>
      <c r="X2851" s="22">
        <v>0</v>
      </c>
      <c r="Y2851" s="18">
        <v>4</v>
      </c>
      <c r="AB2851" t="str" s="6">
        <v>2026-10-01 10:41:27 UTC</v>
      </c>
      <c r="AC2851" t="str" s="6">
        <v>Local Line cache</v>
      </c>
      <c r="AD2851" s="23">
        <v>805948</v>
      </c>
      <c r="AE2851" s="23">
        <v>527008</v>
      </c>
      <c r="AF2851" t="str" s="23">
        <v>805948:527008:member</v>
      </c>
      <c r="AG2851" t="str" s="23">
        <v>No</v>
      </c>
      <c r="AH2851" t="str" s="23">
        <v>Yes</v>
      </c>
      <c r="AI2851" s="18">
        <v>0</v>
      </c>
    </row>
    <row r="2852" ht="32" customHeight="1">
      <c r="A2852" t="str" s="7">
        <v>Red Tail Growers</v>
      </c>
      <c r="B2852" t="str" s="7">
        <v>Orange Kabocha Squash</v>
      </c>
      <c r="C2852" t="str" s="7">
        <v>each</v>
      </c>
      <c r="D2852" t="str" s="7">
        <v>Guest Basket</v>
      </c>
      <c r="E2852" s="12">
        <v>5.6</v>
      </c>
      <c r="F2852" s="13">
        <v>6.05</v>
      </c>
      <c r="G2852" s="13">
        <f>IF(AND(ISNUMBER(E2852),ISNUMBER(F2852)),F2852-E2852,"")</f>
        <v>0.45</v>
      </c>
      <c r="H2852" s="14">
        <f>IF(AND(ISNUMBER(E2852),E2852&gt;0,ISNUMBER(F2852)),F2852/E2852-1,"")</f>
        <v>0.0803571428571428</v>
      </c>
      <c r="I2852" t="str" s="15">
        <v>Unreviewed</v>
      </c>
      <c r="J2852" s="16"/>
      <c r="K2852" t="str" s="15">
        <v/>
      </c>
      <c r="L2852" s="17" t="str">
        <f>IF(AC2852="Local catalog","",IF(AG2852="Yes",IF(ISNUMBER(E2852),E2852,""),IF(I2852="Keep current",IF(ISNUMBER(E2852),E2852,""),IF(AH2852&lt;&gt;"Yes","",IF(I2852="Approve proposed",F2852,IF(AND(I2852="Use my price",AND(ISNUMBER(J2852),J2852&gt;0)),J2852,""))))))</f>
        <v/>
      </c>
      <c r="M2852" t="str" s="7">
        <f>IF(AND(AG2852="Yes",OR(I2852="Approve proposed",I2852="Use my price")),"CHECK: protected price kept current",IF(OR(I2852="Unreviewed",I2852=""),"Pending review",IF(I2852="Hold","On hold",IF(I2852="Keep current",IF(ISNUMBER(E2852),"Kept current","CHECK: no confirmed current price"),IF(AH2852&lt;&gt;"Yes","CHECK: source needs review",IF(AND(I2852="Use my price",NOT(AND(ISNUMBER(J2852),J2852&gt;0))),"CHECK: enter a price above zero",IF(NOT(OR(I2852="Approve proposed",I2852="Use my price")),"CHECK: choose a listed decision",IF(OR(NOT(ISNUMBER(L2852)),L2852&lt;=0,NOT(ISNUMBER(Y2852)),Y2852&lt;=0,X2852&gt;=1),"CHECK: price or base unavailable",IF(L2852/(Y2852*(1-X2852))-1&lt;0,"CHECK: price below local base","Ready")))))))))</f>
        <v>Pending review</v>
      </c>
      <c r="N2852" s="18">
        <v>5.6</v>
      </c>
      <c r="O2852" s="19">
        <v>0.4</v>
      </c>
      <c r="P2852" s="14">
        <v>0.5125</v>
      </c>
      <c r="Q2852" s="20" t="str">
        <f>IF(AND(ISNUMBER(L2852),ISNUMBER(Y2852),Y2852&gt;0,X2852&lt;1),ROUND(L2852/(Y2852*(1-X2852))-1,4),"")</f>
        <v/>
      </c>
      <c r="R2852" s="12">
        <v>0</v>
      </c>
      <c r="S2852" s="13">
        <f>IF(AND(ISNUMBER(E2852),E2852&gt;0,ISNUMBER(F2852)),R2852*(F2852/E2852-1)*(1-'Start Here'!$B$16),0)</f>
        <v>0</v>
      </c>
      <c r="T2852" s="17">
        <f>IF(AND(M2852="Ready",OR(I2852="Approve proposed",AND(I2852="Use my price",AND(ISNUMBER(J2852),J2852&gt;0))),ISNUMBER(L2852),E2852&gt;0),R2852*(L2852/E2852-1)*(1-'Start Here'!$B$16),0)</f>
        <v>0</v>
      </c>
      <c r="U2852" t="str" s="6">
        <v>Currently hidden; do not activate automatically</v>
      </c>
      <c r="V2852" t="str" s="21">
        <v>No</v>
      </c>
      <c r="W2852" t="str" s="21">
        <v>No</v>
      </c>
      <c r="X2852" s="22">
        <v>0</v>
      </c>
      <c r="Y2852" s="18">
        <v>4</v>
      </c>
      <c r="AB2852" t="str" s="6">
        <v>2026-10-01 10:41:27 UTC</v>
      </c>
      <c r="AC2852" t="str" s="6">
        <v>Local Line cache</v>
      </c>
      <c r="AD2852" s="23">
        <v>805948</v>
      </c>
      <c r="AE2852" s="23">
        <v>527008</v>
      </c>
      <c r="AF2852" t="str" s="23">
        <v>805948:527008:guest</v>
      </c>
      <c r="AG2852" t="str" s="23">
        <v>No</v>
      </c>
      <c r="AH2852" t="str" s="23">
        <v>Yes</v>
      </c>
      <c r="AI2852" s="18">
        <v>0</v>
      </c>
    </row>
    <row r="2853" ht="32" customHeight="1">
      <c r="A2853" t="str" s="7">
        <v>Red Tail Growers</v>
      </c>
      <c r="B2853" t="str" s="7">
        <v>Orange Kabocha Squash</v>
      </c>
      <c r="C2853" t="str" s="7">
        <v>each</v>
      </c>
      <c r="D2853" t="str" s="7">
        <v>SNAP</v>
      </c>
      <c r="E2853" s="12">
        <v>5.6</v>
      </c>
      <c r="F2853" s="13">
        <v>5.6</v>
      </c>
      <c r="G2853" s="13">
        <f>IF(AND(ISNUMBER(E2853),ISNUMBER(F2853)),F2853-E2853,"")</f>
        <v>0</v>
      </c>
      <c r="H2853" s="14">
        <f>IF(AND(ISNUMBER(E2853),E2853&gt;0,ISNUMBER(F2853)),F2853/E2853-1,"")</f>
        <v>0</v>
      </c>
      <c r="I2853" t="str" s="15">
        <v>Keep current</v>
      </c>
      <c r="J2853" s="16"/>
      <c r="K2853" t="str" s="15">
        <v/>
      </c>
      <c r="L2853" s="17">
        <f>IF(AC2853="Local catalog","",IF(AG2853="Yes",IF(ISNUMBER(E2853),E2853,""),IF(I2853="Keep current",IF(ISNUMBER(E2853),E2853,""),IF(AH2853&lt;&gt;"Yes","",IF(I2853="Approve proposed",F2853,IF(AND(I2853="Use my price",AND(ISNUMBER(J2853),J2853&gt;0)),J2853,""))))))</f>
        <v>5.6</v>
      </c>
      <c r="M2853" t="str" s="7">
        <f>IF(AND(AG2853="Yes",OR(I2853="Approve proposed",I2853="Use my price")),"CHECK: protected price kept current",IF(OR(I2853="Unreviewed",I2853=""),"Pending review",IF(I2853="Hold","On hold",IF(I2853="Keep current",IF(ISNUMBER(E2853),"Kept current","CHECK: no confirmed current price"),IF(AH2853&lt;&gt;"Yes","CHECK: source needs review",IF(AND(I2853="Use my price",NOT(AND(ISNUMBER(J2853),J2853&gt;0))),"CHECK: enter a price above zero",IF(NOT(OR(I2853="Approve proposed",I2853="Use my price")),"CHECK: choose a listed decision",IF(OR(NOT(ISNUMBER(L2853)),L2853&lt;=0,NOT(ISNUMBER(Y2853)),Y2853&lt;=0,X2853&gt;=1),"CHECK: price or base unavailable",IF(L2853/(Y2853*(1-X2853))-1&lt;0,"CHECK: price below local base","Ready")))))))))</f>
        <v>Kept current</v>
      </c>
      <c r="N2853" s="18">
        <v>5.6</v>
      </c>
      <c r="O2853" s="19">
        <v>0.4</v>
      </c>
      <c r="P2853" s="14">
        <v>0.4</v>
      </c>
      <c r="Q2853" s="20">
        <f>IF(AND(ISNUMBER(L2853),ISNUMBER(Y2853),Y2853&gt;0,X2853&lt;1),ROUND(L2853/(Y2853*(1-X2853))-1,4),"")</f>
        <v>0.4</v>
      </c>
      <c r="R2853" s="12">
        <v>0</v>
      </c>
      <c r="S2853" s="13">
        <f>IF(AND(ISNUMBER(E2853),E2853&gt;0,ISNUMBER(F2853)),R2853*(F2853/E2853-1)*(1-'Start Here'!$B$16),0)</f>
        <v>0</v>
      </c>
      <c r="T2853" s="17">
        <f>IF(AND(M2853="Ready",OR(I2853="Approve proposed",AND(I2853="Use my price",AND(ISNUMBER(J2853),J2853&gt;0))),ISNUMBER(L2853),E2853&gt;0),R2853*(L2853/E2853-1)*(1-'Start Here'!$B$16),0)</f>
        <v>0</v>
      </c>
      <c r="U2853" t="str" s="6">
        <v>SNAP: preserve existing selling price; Currently hidden; do not activate automatically</v>
      </c>
      <c r="V2853" t="str" s="21">
        <v>No</v>
      </c>
      <c r="W2853" t="str" s="21">
        <v>No</v>
      </c>
      <c r="X2853" s="22">
        <v>0</v>
      </c>
      <c r="Y2853" s="18">
        <v>4</v>
      </c>
      <c r="AB2853" t="str" s="6">
        <v>2026-10-01 10:41:27 UTC</v>
      </c>
      <c r="AC2853" t="str" s="6">
        <v>Local Line cache</v>
      </c>
      <c r="AD2853" s="23">
        <v>805948</v>
      </c>
      <c r="AE2853" s="23">
        <v>527008</v>
      </c>
      <c r="AF2853" t="str" s="23">
        <v>805948:527008:snap</v>
      </c>
      <c r="AG2853" t="str" s="23">
        <v>Yes</v>
      </c>
      <c r="AH2853" t="str" s="23">
        <v>Yes</v>
      </c>
      <c r="AI2853" s="18">
        <v>0</v>
      </c>
    </row>
    <row r="2854" ht="32" customHeight="1">
      <c r="A2854" t="str" s="7">
        <v>Red Tail Growers</v>
      </c>
      <c r="B2854" t="str" s="7">
        <v>Purple and Green Broccolini</v>
      </c>
      <c r="C2854" t="str" s="7">
        <v>each</v>
      </c>
      <c r="D2854" t="str" s="7">
        <v>Herd Share Members</v>
      </c>
      <c r="E2854" s="12">
        <v>3.85</v>
      </c>
      <c r="F2854" s="13">
        <v>4.16</v>
      </c>
      <c r="G2854" s="13">
        <f>IF(AND(ISNUMBER(E2854),ISNUMBER(F2854)),F2854-E2854,"")</f>
        <v>0.31</v>
      </c>
      <c r="H2854" s="14">
        <f>IF(AND(ISNUMBER(E2854),E2854&gt;0,ISNUMBER(F2854)),F2854/E2854-1,"")</f>
        <v>0.08051948051948044</v>
      </c>
      <c r="I2854" t="str" s="15">
        <v>Unreviewed</v>
      </c>
      <c r="J2854" s="16"/>
      <c r="K2854" t="str" s="15">
        <v/>
      </c>
      <c r="L2854" s="17" t="str">
        <f>IF(AC2854="Local catalog","",IF(AG2854="Yes",IF(ISNUMBER(E2854),E2854,""),IF(I2854="Keep current",IF(ISNUMBER(E2854),E2854,""),IF(AH2854&lt;&gt;"Yes","",IF(I2854="Approve proposed",F2854,IF(AND(I2854="Use my price",AND(ISNUMBER(J2854),J2854&gt;0)),J2854,""))))))</f>
        <v/>
      </c>
      <c r="M2854" t="str" s="7">
        <f>IF(AND(AG2854="Yes",OR(I2854="Approve proposed",I2854="Use my price")),"CHECK: protected price kept current",IF(OR(I2854="Unreviewed",I2854=""),"Pending review",IF(I2854="Hold","On hold",IF(I2854="Keep current",IF(ISNUMBER(E2854),"Kept current","CHECK: no confirmed current price"),IF(AH2854&lt;&gt;"Yes","CHECK: source needs review",IF(AND(I2854="Use my price",NOT(AND(ISNUMBER(J2854),J2854&gt;0))),"CHECK: enter a price above zero",IF(NOT(OR(I2854="Approve proposed",I2854="Use my price")),"CHECK: choose a listed decision",IF(OR(NOT(ISNUMBER(L2854)),L2854&lt;=0,NOT(ISNUMBER(Y2854)),Y2854&lt;=0,X2854&gt;=1),"CHECK: price or base unavailable",IF(L2854/(Y2854*(1-X2854))-1&lt;0,"CHECK: price below local base","Ready")))))))))</f>
        <v>Pending review</v>
      </c>
      <c r="N2854" s="18">
        <v>3.85</v>
      </c>
      <c r="O2854" s="19">
        <v>0.4</v>
      </c>
      <c r="P2854" s="14">
        <v>0.5127</v>
      </c>
      <c r="Q2854" s="20" t="str">
        <f>IF(AND(ISNUMBER(L2854),ISNUMBER(Y2854),Y2854&gt;0,X2854&lt;1),ROUND(L2854/(Y2854*(1-X2854))-1,4),"")</f>
        <v/>
      </c>
      <c r="R2854" s="12">
        <v>0</v>
      </c>
      <c r="S2854" s="13">
        <f>IF(AND(ISNUMBER(E2854),E2854&gt;0,ISNUMBER(F2854)),R2854*(F2854/E2854-1)*(1-'Start Here'!$B$16),0)</f>
        <v>0</v>
      </c>
      <c r="T2854" s="17">
        <f>IF(AND(M2854="Ready",OR(I2854="Approve proposed",AND(I2854="Use my price",AND(ISNUMBER(J2854),J2854&gt;0))),ISNUMBER(L2854),E2854&gt;0),R2854*(L2854/E2854-1)*(1-'Start Here'!$B$16),0)</f>
        <v>0</v>
      </c>
      <c r="U2854" t="str" s="6">
        <v>Currently hidden; do not activate automatically</v>
      </c>
      <c r="V2854" t="str" s="21">
        <v>No</v>
      </c>
      <c r="W2854" t="str" s="21">
        <v>No</v>
      </c>
      <c r="X2854" s="22">
        <v>0</v>
      </c>
      <c r="Y2854" s="18">
        <v>2.75</v>
      </c>
      <c r="AB2854" t="str" s="6">
        <v>2026-10-01 10:41:27 UTC</v>
      </c>
      <c r="AC2854" t="str" s="6">
        <v>Local Line cache</v>
      </c>
      <c r="AD2854" s="23">
        <v>805861</v>
      </c>
      <c r="AE2854" s="23">
        <v>526919</v>
      </c>
      <c r="AF2854" t="str" s="23">
        <v>805861:526919:herdShare</v>
      </c>
      <c r="AG2854" t="str" s="23">
        <v>No</v>
      </c>
      <c r="AH2854" t="str" s="23">
        <v>Yes</v>
      </c>
      <c r="AI2854" s="18">
        <v>0</v>
      </c>
    </row>
    <row r="2855" ht="32" customHeight="1">
      <c r="A2855" t="str" s="7">
        <v>Red Tail Growers</v>
      </c>
      <c r="B2855" t="str" s="7">
        <v>Purple and Green Broccolini</v>
      </c>
      <c r="C2855" t="str" s="7">
        <v>each</v>
      </c>
      <c r="D2855" t="str" s="7">
        <v>CSA Members</v>
      </c>
      <c r="E2855" s="12">
        <v>3.85</v>
      </c>
      <c r="F2855" s="13">
        <v>4.16</v>
      </c>
      <c r="G2855" s="13">
        <f>IF(AND(ISNUMBER(E2855),ISNUMBER(F2855)),F2855-E2855,"")</f>
        <v>0.31</v>
      </c>
      <c r="H2855" s="14">
        <f>IF(AND(ISNUMBER(E2855),E2855&gt;0,ISNUMBER(F2855)),F2855/E2855-1,"")</f>
        <v>0.08051948051948044</v>
      </c>
      <c r="I2855" t="str" s="15">
        <v>Unreviewed</v>
      </c>
      <c r="J2855" s="16"/>
      <c r="K2855" t="str" s="15">
        <v/>
      </c>
      <c r="L2855" s="17" t="str">
        <f>IF(AC2855="Local catalog","",IF(AG2855="Yes",IF(ISNUMBER(E2855),E2855,""),IF(I2855="Keep current",IF(ISNUMBER(E2855),E2855,""),IF(AH2855&lt;&gt;"Yes","",IF(I2855="Approve proposed",F2855,IF(AND(I2855="Use my price",AND(ISNUMBER(J2855),J2855&gt;0)),J2855,""))))))</f>
        <v/>
      </c>
      <c r="M2855" t="str" s="7">
        <f>IF(AND(AG2855="Yes",OR(I2855="Approve proposed",I2855="Use my price")),"CHECK: protected price kept current",IF(OR(I2855="Unreviewed",I2855=""),"Pending review",IF(I2855="Hold","On hold",IF(I2855="Keep current",IF(ISNUMBER(E2855),"Kept current","CHECK: no confirmed current price"),IF(AH2855&lt;&gt;"Yes","CHECK: source needs review",IF(AND(I2855="Use my price",NOT(AND(ISNUMBER(J2855),J2855&gt;0))),"CHECK: enter a price above zero",IF(NOT(OR(I2855="Approve proposed",I2855="Use my price")),"CHECK: choose a listed decision",IF(OR(NOT(ISNUMBER(L2855)),L2855&lt;=0,NOT(ISNUMBER(Y2855)),Y2855&lt;=0,X2855&gt;=1),"CHECK: price or base unavailable",IF(L2855/(Y2855*(1-X2855))-1&lt;0,"CHECK: price below local base","Ready")))))))))</f>
        <v>Pending review</v>
      </c>
      <c r="N2855" s="18">
        <v>3.85</v>
      </c>
      <c r="O2855" s="19">
        <v>0.4</v>
      </c>
      <c r="P2855" s="14">
        <v>0.5127</v>
      </c>
      <c r="Q2855" s="20" t="str">
        <f>IF(AND(ISNUMBER(L2855),ISNUMBER(Y2855),Y2855&gt;0,X2855&lt;1),ROUND(L2855/(Y2855*(1-X2855))-1,4),"")</f>
        <v/>
      </c>
      <c r="R2855" s="12">
        <v>0</v>
      </c>
      <c r="S2855" s="13">
        <f>IF(AND(ISNUMBER(E2855),E2855&gt;0,ISNUMBER(F2855)),R2855*(F2855/E2855-1)*(1-'Start Here'!$B$16),0)</f>
        <v>0</v>
      </c>
      <c r="T2855" s="17">
        <f>IF(AND(M2855="Ready",OR(I2855="Approve proposed",AND(I2855="Use my price",AND(ISNUMBER(J2855),J2855&gt;0))),ISNUMBER(L2855),E2855&gt;0),R2855*(L2855/E2855-1)*(1-'Start Here'!$B$16),0)</f>
        <v>0</v>
      </c>
      <c r="U2855" t="str" s="6">
        <v>Currently hidden; do not activate automatically</v>
      </c>
      <c r="V2855" t="str" s="21">
        <v>No</v>
      </c>
      <c r="W2855" t="str" s="21">
        <v>No</v>
      </c>
      <c r="X2855" s="22">
        <v>0</v>
      </c>
      <c r="Y2855" s="18">
        <v>2.75</v>
      </c>
      <c r="AB2855" t="str" s="6">
        <v>2026-10-01 10:41:27 UTC</v>
      </c>
      <c r="AC2855" t="str" s="6">
        <v>Local Line cache</v>
      </c>
      <c r="AD2855" s="23">
        <v>805861</v>
      </c>
      <c r="AE2855" s="23">
        <v>526919</v>
      </c>
      <c r="AF2855" t="str" s="23">
        <v>805861:526919:member</v>
      </c>
      <c r="AG2855" t="str" s="23">
        <v>No</v>
      </c>
      <c r="AH2855" t="str" s="23">
        <v>Yes</v>
      </c>
      <c r="AI2855" s="18">
        <v>0</v>
      </c>
    </row>
    <row r="2856" ht="32" customHeight="1">
      <c r="A2856" t="str" s="7">
        <v>Red Tail Growers</v>
      </c>
      <c r="B2856" t="str" s="7">
        <v>Purple and Green Broccolini</v>
      </c>
      <c r="C2856" t="str" s="7">
        <v>each</v>
      </c>
      <c r="D2856" t="str" s="7">
        <v>Guest Basket</v>
      </c>
      <c r="E2856" s="12">
        <v>3.85</v>
      </c>
      <c r="F2856" s="13">
        <v>4.16</v>
      </c>
      <c r="G2856" s="13">
        <f>IF(AND(ISNUMBER(E2856),ISNUMBER(F2856)),F2856-E2856,"")</f>
        <v>0.31</v>
      </c>
      <c r="H2856" s="14">
        <f>IF(AND(ISNUMBER(E2856),E2856&gt;0,ISNUMBER(F2856)),F2856/E2856-1,"")</f>
        <v>0.08051948051948044</v>
      </c>
      <c r="I2856" t="str" s="15">
        <v>Unreviewed</v>
      </c>
      <c r="J2856" s="16"/>
      <c r="K2856" t="str" s="15">
        <v/>
      </c>
      <c r="L2856" s="17" t="str">
        <f>IF(AC2856="Local catalog","",IF(AG2856="Yes",IF(ISNUMBER(E2856),E2856,""),IF(I2856="Keep current",IF(ISNUMBER(E2856),E2856,""),IF(AH2856&lt;&gt;"Yes","",IF(I2856="Approve proposed",F2856,IF(AND(I2856="Use my price",AND(ISNUMBER(J2856),J2856&gt;0)),J2856,""))))))</f>
        <v/>
      </c>
      <c r="M2856" t="str" s="7">
        <f>IF(AND(AG2856="Yes",OR(I2856="Approve proposed",I2856="Use my price")),"CHECK: protected price kept current",IF(OR(I2856="Unreviewed",I2856=""),"Pending review",IF(I2856="Hold","On hold",IF(I2856="Keep current",IF(ISNUMBER(E2856),"Kept current","CHECK: no confirmed current price"),IF(AH2856&lt;&gt;"Yes","CHECK: source needs review",IF(AND(I2856="Use my price",NOT(AND(ISNUMBER(J2856),J2856&gt;0))),"CHECK: enter a price above zero",IF(NOT(OR(I2856="Approve proposed",I2856="Use my price")),"CHECK: choose a listed decision",IF(OR(NOT(ISNUMBER(L2856)),L2856&lt;=0,NOT(ISNUMBER(Y2856)),Y2856&lt;=0,X2856&gt;=1),"CHECK: price or base unavailable",IF(L2856/(Y2856*(1-X2856))-1&lt;0,"CHECK: price below local base","Ready")))))))))</f>
        <v>Pending review</v>
      </c>
      <c r="N2856" s="18">
        <v>3.85</v>
      </c>
      <c r="O2856" s="19">
        <v>0.4</v>
      </c>
      <c r="P2856" s="14">
        <v>0.5127</v>
      </c>
      <c r="Q2856" s="20" t="str">
        <f>IF(AND(ISNUMBER(L2856),ISNUMBER(Y2856),Y2856&gt;0,X2856&lt;1),ROUND(L2856/(Y2856*(1-X2856))-1,4),"")</f>
        <v/>
      </c>
      <c r="R2856" s="12">
        <v>0</v>
      </c>
      <c r="S2856" s="13">
        <f>IF(AND(ISNUMBER(E2856),E2856&gt;0,ISNUMBER(F2856)),R2856*(F2856/E2856-1)*(1-'Start Here'!$B$16),0)</f>
        <v>0</v>
      </c>
      <c r="T2856" s="17">
        <f>IF(AND(M2856="Ready",OR(I2856="Approve proposed",AND(I2856="Use my price",AND(ISNUMBER(J2856),J2856&gt;0))),ISNUMBER(L2856),E2856&gt;0),R2856*(L2856/E2856-1)*(1-'Start Here'!$B$16),0)</f>
        <v>0</v>
      </c>
      <c r="U2856" t="str" s="6">
        <v>Currently hidden; do not activate automatically</v>
      </c>
      <c r="V2856" t="str" s="21">
        <v>No</v>
      </c>
      <c r="W2856" t="str" s="21">
        <v>No</v>
      </c>
      <c r="X2856" s="22">
        <v>0</v>
      </c>
      <c r="Y2856" s="18">
        <v>2.75</v>
      </c>
      <c r="AB2856" t="str" s="6">
        <v>2026-10-01 10:41:27 UTC</v>
      </c>
      <c r="AC2856" t="str" s="6">
        <v>Local Line cache</v>
      </c>
      <c r="AD2856" s="23">
        <v>805861</v>
      </c>
      <c r="AE2856" s="23">
        <v>526919</v>
      </c>
      <c r="AF2856" t="str" s="23">
        <v>805861:526919:guest</v>
      </c>
      <c r="AG2856" t="str" s="23">
        <v>No</v>
      </c>
      <c r="AH2856" t="str" s="23">
        <v>Yes</v>
      </c>
      <c r="AI2856" s="18">
        <v>0</v>
      </c>
    </row>
    <row r="2857" ht="32" customHeight="1">
      <c r="A2857" t="str" s="7">
        <v>Red Tail Growers</v>
      </c>
      <c r="B2857" t="str" s="7">
        <v>Purple and Green Broccolini</v>
      </c>
      <c r="C2857" t="str" s="7">
        <v>each</v>
      </c>
      <c r="D2857" t="str" s="7">
        <v>SNAP</v>
      </c>
      <c r="E2857" s="12">
        <v>3.85</v>
      </c>
      <c r="F2857" s="13">
        <v>3.85</v>
      </c>
      <c r="G2857" s="13">
        <f>IF(AND(ISNUMBER(E2857),ISNUMBER(F2857)),F2857-E2857,"")</f>
        <v>0</v>
      </c>
      <c r="H2857" s="14">
        <f>IF(AND(ISNUMBER(E2857),E2857&gt;0,ISNUMBER(F2857)),F2857/E2857-1,"")</f>
        <v>0</v>
      </c>
      <c r="I2857" t="str" s="15">
        <v>Keep current</v>
      </c>
      <c r="J2857" s="16"/>
      <c r="K2857" t="str" s="15">
        <v/>
      </c>
      <c r="L2857" s="17">
        <f>IF(AC2857="Local catalog","",IF(AG2857="Yes",IF(ISNUMBER(E2857),E2857,""),IF(I2857="Keep current",IF(ISNUMBER(E2857),E2857,""),IF(AH2857&lt;&gt;"Yes","",IF(I2857="Approve proposed",F2857,IF(AND(I2857="Use my price",AND(ISNUMBER(J2857),J2857&gt;0)),J2857,""))))))</f>
        <v>3.85</v>
      </c>
      <c r="M2857" t="str" s="7">
        <f>IF(AND(AG2857="Yes",OR(I2857="Approve proposed",I2857="Use my price")),"CHECK: protected price kept current",IF(OR(I2857="Unreviewed",I2857=""),"Pending review",IF(I2857="Hold","On hold",IF(I2857="Keep current",IF(ISNUMBER(E2857),"Kept current","CHECK: no confirmed current price"),IF(AH2857&lt;&gt;"Yes","CHECK: source needs review",IF(AND(I2857="Use my price",NOT(AND(ISNUMBER(J2857),J2857&gt;0))),"CHECK: enter a price above zero",IF(NOT(OR(I2857="Approve proposed",I2857="Use my price")),"CHECK: choose a listed decision",IF(OR(NOT(ISNUMBER(L2857)),L2857&lt;=0,NOT(ISNUMBER(Y2857)),Y2857&lt;=0,X2857&gt;=1),"CHECK: price or base unavailable",IF(L2857/(Y2857*(1-X2857))-1&lt;0,"CHECK: price below local base","Ready")))))))))</f>
        <v>Kept current</v>
      </c>
      <c r="N2857" s="18">
        <v>3.85</v>
      </c>
      <c r="O2857" s="19">
        <v>0.4</v>
      </c>
      <c r="P2857" s="14">
        <v>0.4</v>
      </c>
      <c r="Q2857" s="20">
        <f>IF(AND(ISNUMBER(L2857),ISNUMBER(Y2857),Y2857&gt;0,X2857&lt;1),ROUND(L2857/(Y2857*(1-X2857))-1,4),"")</f>
        <v>0.4</v>
      </c>
      <c r="R2857" s="12">
        <v>0</v>
      </c>
      <c r="S2857" s="13">
        <f>IF(AND(ISNUMBER(E2857),E2857&gt;0,ISNUMBER(F2857)),R2857*(F2857/E2857-1)*(1-'Start Here'!$B$16),0)</f>
        <v>0</v>
      </c>
      <c r="T2857" s="17">
        <f>IF(AND(M2857="Ready",OR(I2857="Approve proposed",AND(I2857="Use my price",AND(ISNUMBER(J2857),J2857&gt;0))),ISNUMBER(L2857),E2857&gt;0),R2857*(L2857/E2857-1)*(1-'Start Here'!$B$16),0)</f>
        <v>0</v>
      </c>
      <c r="U2857" t="str" s="6">
        <v>SNAP: preserve existing selling price; Currently hidden; do not activate automatically</v>
      </c>
      <c r="V2857" t="str" s="21">
        <v>No</v>
      </c>
      <c r="W2857" t="str" s="21">
        <v>No</v>
      </c>
      <c r="X2857" s="22">
        <v>0</v>
      </c>
      <c r="Y2857" s="18">
        <v>2.75</v>
      </c>
      <c r="AB2857" t="str" s="6">
        <v>2026-10-01 10:41:27 UTC</v>
      </c>
      <c r="AC2857" t="str" s="6">
        <v>Local Line cache</v>
      </c>
      <c r="AD2857" s="23">
        <v>805861</v>
      </c>
      <c r="AE2857" s="23">
        <v>526919</v>
      </c>
      <c r="AF2857" t="str" s="23">
        <v>805861:526919:snap</v>
      </c>
      <c r="AG2857" t="str" s="23">
        <v>Yes</v>
      </c>
      <c r="AH2857" t="str" s="23">
        <v>Yes</v>
      </c>
      <c r="AI2857" s="18">
        <v>0</v>
      </c>
    </row>
    <row r="2858" ht="32" customHeight="1">
      <c r="A2858" t="str" s="7">
        <v>Red Tail Growers</v>
      </c>
      <c r="B2858" t="str" s="7">
        <v>Radicchio Treviso</v>
      </c>
      <c r="C2858" t="str" s="7">
        <v>each</v>
      </c>
      <c r="D2858" t="str" s="7">
        <v>Herd Share Members</v>
      </c>
      <c r="E2858" s="12">
        <v>2.8</v>
      </c>
      <c r="F2858" s="13">
        <v>3.02</v>
      </c>
      <c r="G2858" s="13">
        <f>IF(AND(ISNUMBER(E2858),ISNUMBER(F2858)),F2858-E2858,"")</f>
        <v>0.22</v>
      </c>
      <c r="H2858" s="14">
        <f>IF(AND(ISNUMBER(E2858),E2858&gt;0,ISNUMBER(F2858)),F2858/E2858-1,"")</f>
        <v>0.07857142857142874</v>
      </c>
      <c r="I2858" t="str" s="15">
        <v>Unreviewed</v>
      </c>
      <c r="J2858" s="16"/>
      <c r="K2858" t="str" s="15">
        <v/>
      </c>
      <c r="L2858" s="17" t="str">
        <f>IF(AC2858="Local catalog","",IF(AG2858="Yes",IF(ISNUMBER(E2858),E2858,""),IF(I2858="Keep current",IF(ISNUMBER(E2858),E2858,""),IF(AH2858&lt;&gt;"Yes","",IF(I2858="Approve proposed",F2858,IF(AND(I2858="Use my price",AND(ISNUMBER(J2858),J2858&gt;0)),J2858,""))))))</f>
        <v/>
      </c>
      <c r="M2858" t="str" s="7">
        <f>IF(AND(AG2858="Yes",OR(I2858="Approve proposed",I2858="Use my price")),"CHECK: protected price kept current",IF(OR(I2858="Unreviewed",I2858=""),"Pending review",IF(I2858="Hold","On hold",IF(I2858="Keep current",IF(ISNUMBER(E2858),"Kept current","CHECK: no confirmed current price"),IF(AH2858&lt;&gt;"Yes","CHECK: source needs review",IF(AND(I2858="Use my price",NOT(AND(ISNUMBER(J2858),J2858&gt;0))),"CHECK: enter a price above zero",IF(NOT(OR(I2858="Approve proposed",I2858="Use my price")),"CHECK: choose a listed decision",IF(OR(NOT(ISNUMBER(L2858)),L2858&lt;=0,NOT(ISNUMBER(Y2858)),Y2858&lt;=0,X2858&gt;=1),"CHECK: price or base unavailable",IF(L2858/(Y2858*(1-X2858))-1&lt;0,"CHECK: price below local base","Ready")))))))))</f>
        <v>Pending review</v>
      </c>
      <c r="N2858" s="18">
        <v>2.8</v>
      </c>
      <c r="O2858" s="19">
        <v>0.4</v>
      </c>
      <c r="P2858" s="14">
        <v>0.51</v>
      </c>
      <c r="Q2858" s="20" t="str">
        <f>IF(AND(ISNUMBER(L2858),ISNUMBER(Y2858),Y2858&gt;0,X2858&lt;1),ROUND(L2858/(Y2858*(1-X2858))-1,4),"")</f>
        <v/>
      </c>
      <c r="R2858" s="12">
        <v>0</v>
      </c>
      <c r="S2858" s="13">
        <f>IF(AND(ISNUMBER(E2858),E2858&gt;0,ISNUMBER(F2858)),R2858*(F2858/E2858-1)*(1-'Start Here'!$B$16),0)</f>
        <v>0</v>
      </c>
      <c r="T2858" s="17">
        <f>IF(AND(M2858="Ready",OR(I2858="Approve proposed",AND(I2858="Use my price",AND(ISNUMBER(J2858),J2858&gt;0))),ISNUMBER(L2858),E2858&gt;0),R2858*(L2858/E2858-1)*(1-'Start Here'!$B$16),0)</f>
        <v>0</v>
      </c>
      <c r="U2858" t="str" s="6">
        <v>Currently hidden; do not activate automatically</v>
      </c>
      <c r="V2858" t="str" s="21">
        <v>No</v>
      </c>
      <c r="W2858" t="str" s="21">
        <v>No</v>
      </c>
      <c r="X2858" s="22">
        <v>0</v>
      </c>
      <c r="Y2858" s="18">
        <v>2</v>
      </c>
      <c r="AB2858" t="str" s="6">
        <v>2026-10-01 10:41:27 UTC</v>
      </c>
      <c r="AC2858" t="str" s="6">
        <v>Local Line cache</v>
      </c>
      <c r="AD2858" s="23">
        <v>805995</v>
      </c>
      <c r="AE2858" s="23">
        <v>527055</v>
      </c>
      <c r="AF2858" t="str" s="23">
        <v>805995:527055:herdShare</v>
      </c>
      <c r="AG2858" t="str" s="23">
        <v>No</v>
      </c>
      <c r="AH2858" t="str" s="23">
        <v>Yes</v>
      </c>
      <c r="AI2858" s="18">
        <v>0</v>
      </c>
    </row>
    <row r="2859" ht="32" customHeight="1">
      <c r="A2859" t="str" s="7">
        <v>Red Tail Growers</v>
      </c>
      <c r="B2859" t="str" s="7">
        <v>Radicchio Treviso</v>
      </c>
      <c r="C2859" t="str" s="7">
        <v>each</v>
      </c>
      <c r="D2859" t="str" s="7">
        <v>CSA Members</v>
      </c>
      <c r="E2859" s="12">
        <v>2.8</v>
      </c>
      <c r="F2859" s="13">
        <v>3.02</v>
      </c>
      <c r="G2859" s="13">
        <f>IF(AND(ISNUMBER(E2859),ISNUMBER(F2859)),F2859-E2859,"")</f>
        <v>0.22</v>
      </c>
      <c r="H2859" s="14">
        <f>IF(AND(ISNUMBER(E2859),E2859&gt;0,ISNUMBER(F2859)),F2859/E2859-1,"")</f>
        <v>0.07857142857142874</v>
      </c>
      <c r="I2859" t="str" s="15">
        <v>Unreviewed</v>
      </c>
      <c r="J2859" s="16"/>
      <c r="K2859" t="str" s="15">
        <v/>
      </c>
      <c r="L2859" s="17" t="str">
        <f>IF(AC2859="Local catalog","",IF(AG2859="Yes",IF(ISNUMBER(E2859),E2859,""),IF(I2859="Keep current",IF(ISNUMBER(E2859),E2859,""),IF(AH2859&lt;&gt;"Yes","",IF(I2859="Approve proposed",F2859,IF(AND(I2859="Use my price",AND(ISNUMBER(J2859),J2859&gt;0)),J2859,""))))))</f>
        <v/>
      </c>
      <c r="M2859" t="str" s="7">
        <f>IF(AND(AG2859="Yes",OR(I2859="Approve proposed",I2859="Use my price")),"CHECK: protected price kept current",IF(OR(I2859="Unreviewed",I2859=""),"Pending review",IF(I2859="Hold","On hold",IF(I2859="Keep current",IF(ISNUMBER(E2859),"Kept current","CHECK: no confirmed current price"),IF(AH2859&lt;&gt;"Yes","CHECK: source needs review",IF(AND(I2859="Use my price",NOT(AND(ISNUMBER(J2859),J2859&gt;0))),"CHECK: enter a price above zero",IF(NOT(OR(I2859="Approve proposed",I2859="Use my price")),"CHECK: choose a listed decision",IF(OR(NOT(ISNUMBER(L2859)),L2859&lt;=0,NOT(ISNUMBER(Y2859)),Y2859&lt;=0,X2859&gt;=1),"CHECK: price or base unavailable",IF(L2859/(Y2859*(1-X2859))-1&lt;0,"CHECK: price below local base","Ready")))))))))</f>
        <v>Pending review</v>
      </c>
      <c r="N2859" s="18">
        <v>2.8</v>
      </c>
      <c r="O2859" s="19">
        <v>0.4</v>
      </c>
      <c r="P2859" s="14">
        <v>0.51</v>
      </c>
      <c r="Q2859" s="20" t="str">
        <f>IF(AND(ISNUMBER(L2859),ISNUMBER(Y2859),Y2859&gt;0,X2859&lt;1),ROUND(L2859/(Y2859*(1-X2859))-1,4),"")</f>
        <v/>
      </c>
      <c r="R2859" s="12">
        <v>0</v>
      </c>
      <c r="S2859" s="13">
        <f>IF(AND(ISNUMBER(E2859),E2859&gt;0,ISNUMBER(F2859)),R2859*(F2859/E2859-1)*(1-'Start Here'!$B$16),0)</f>
        <v>0</v>
      </c>
      <c r="T2859" s="17">
        <f>IF(AND(M2859="Ready",OR(I2859="Approve proposed",AND(I2859="Use my price",AND(ISNUMBER(J2859),J2859&gt;0))),ISNUMBER(L2859),E2859&gt;0),R2859*(L2859/E2859-1)*(1-'Start Here'!$B$16),0)</f>
        <v>0</v>
      </c>
      <c r="U2859" t="str" s="6">
        <v>Currently hidden; do not activate automatically</v>
      </c>
      <c r="V2859" t="str" s="21">
        <v>No</v>
      </c>
      <c r="W2859" t="str" s="21">
        <v>No</v>
      </c>
      <c r="X2859" s="22">
        <v>0</v>
      </c>
      <c r="Y2859" s="18">
        <v>2</v>
      </c>
      <c r="AB2859" t="str" s="6">
        <v>2026-10-01 10:41:27 UTC</v>
      </c>
      <c r="AC2859" t="str" s="6">
        <v>Local Line cache</v>
      </c>
      <c r="AD2859" s="23">
        <v>805995</v>
      </c>
      <c r="AE2859" s="23">
        <v>527055</v>
      </c>
      <c r="AF2859" t="str" s="23">
        <v>805995:527055:member</v>
      </c>
      <c r="AG2859" t="str" s="23">
        <v>No</v>
      </c>
      <c r="AH2859" t="str" s="23">
        <v>Yes</v>
      </c>
      <c r="AI2859" s="18">
        <v>0</v>
      </c>
    </row>
    <row r="2860" ht="32" customHeight="1">
      <c r="A2860" t="str" s="7">
        <v>Red Tail Growers</v>
      </c>
      <c r="B2860" t="str" s="7">
        <v>Radicchio Treviso</v>
      </c>
      <c r="C2860" t="str" s="7">
        <v>each</v>
      </c>
      <c r="D2860" t="str" s="7">
        <v>Guest Basket</v>
      </c>
      <c r="E2860" s="12">
        <v>2.8</v>
      </c>
      <c r="F2860" s="13">
        <v>3.02</v>
      </c>
      <c r="G2860" s="13">
        <f>IF(AND(ISNUMBER(E2860),ISNUMBER(F2860)),F2860-E2860,"")</f>
        <v>0.22</v>
      </c>
      <c r="H2860" s="14">
        <f>IF(AND(ISNUMBER(E2860),E2860&gt;0,ISNUMBER(F2860)),F2860/E2860-1,"")</f>
        <v>0.07857142857142874</v>
      </c>
      <c r="I2860" t="str" s="15">
        <v>Unreviewed</v>
      </c>
      <c r="J2860" s="16"/>
      <c r="K2860" t="str" s="15">
        <v/>
      </c>
      <c r="L2860" s="17" t="str">
        <f>IF(AC2860="Local catalog","",IF(AG2860="Yes",IF(ISNUMBER(E2860),E2860,""),IF(I2860="Keep current",IF(ISNUMBER(E2860),E2860,""),IF(AH2860&lt;&gt;"Yes","",IF(I2860="Approve proposed",F2860,IF(AND(I2860="Use my price",AND(ISNUMBER(J2860),J2860&gt;0)),J2860,""))))))</f>
        <v/>
      </c>
      <c r="M2860" t="str" s="7">
        <f>IF(AND(AG2860="Yes",OR(I2860="Approve proposed",I2860="Use my price")),"CHECK: protected price kept current",IF(OR(I2860="Unreviewed",I2860=""),"Pending review",IF(I2860="Hold","On hold",IF(I2860="Keep current",IF(ISNUMBER(E2860),"Kept current","CHECK: no confirmed current price"),IF(AH2860&lt;&gt;"Yes","CHECK: source needs review",IF(AND(I2860="Use my price",NOT(AND(ISNUMBER(J2860),J2860&gt;0))),"CHECK: enter a price above zero",IF(NOT(OR(I2860="Approve proposed",I2860="Use my price")),"CHECK: choose a listed decision",IF(OR(NOT(ISNUMBER(L2860)),L2860&lt;=0,NOT(ISNUMBER(Y2860)),Y2860&lt;=0,X2860&gt;=1),"CHECK: price or base unavailable",IF(L2860/(Y2860*(1-X2860))-1&lt;0,"CHECK: price below local base","Ready")))))))))</f>
        <v>Pending review</v>
      </c>
      <c r="N2860" s="18">
        <v>2.8</v>
      </c>
      <c r="O2860" s="19">
        <v>0.4</v>
      </c>
      <c r="P2860" s="14">
        <v>0.51</v>
      </c>
      <c r="Q2860" s="20" t="str">
        <f>IF(AND(ISNUMBER(L2860),ISNUMBER(Y2860),Y2860&gt;0,X2860&lt;1),ROUND(L2860/(Y2860*(1-X2860))-1,4),"")</f>
        <v/>
      </c>
      <c r="R2860" s="12">
        <v>0</v>
      </c>
      <c r="S2860" s="13">
        <f>IF(AND(ISNUMBER(E2860),E2860&gt;0,ISNUMBER(F2860)),R2860*(F2860/E2860-1)*(1-'Start Here'!$B$16),0)</f>
        <v>0</v>
      </c>
      <c r="T2860" s="17">
        <f>IF(AND(M2860="Ready",OR(I2860="Approve proposed",AND(I2860="Use my price",AND(ISNUMBER(J2860),J2860&gt;0))),ISNUMBER(L2860),E2860&gt;0),R2860*(L2860/E2860-1)*(1-'Start Here'!$B$16),0)</f>
        <v>0</v>
      </c>
      <c r="U2860" t="str" s="6">
        <v>Currently hidden; do not activate automatically</v>
      </c>
      <c r="V2860" t="str" s="21">
        <v>No</v>
      </c>
      <c r="W2860" t="str" s="21">
        <v>No</v>
      </c>
      <c r="X2860" s="22">
        <v>0</v>
      </c>
      <c r="Y2860" s="18">
        <v>2</v>
      </c>
      <c r="AB2860" t="str" s="6">
        <v>2026-10-01 10:41:27 UTC</v>
      </c>
      <c r="AC2860" t="str" s="6">
        <v>Local Line cache</v>
      </c>
      <c r="AD2860" s="23">
        <v>805995</v>
      </c>
      <c r="AE2860" s="23">
        <v>527055</v>
      </c>
      <c r="AF2860" t="str" s="23">
        <v>805995:527055:guest</v>
      </c>
      <c r="AG2860" t="str" s="23">
        <v>No</v>
      </c>
      <c r="AH2860" t="str" s="23">
        <v>Yes</v>
      </c>
      <c r="AI2860" s="18">
        <v>0</v>
      </c>
    </row>
    <row r="2861" ht="32" customHeight="1">
      <c r="A2861" t="str" s="7">
        <v>Red Tail Growers</v>
      </c>
      <c r="B2861" t="str" s="7">
        <v>Radicchio Treviso</v>
      </c>
      <c r="C2861" t="str" s="7">
        <v>each</v>
      </c>
      <c r="D2861" t="str" s="7">
        <v>SNAP</v>
      </c>
      <c r="E2861" s="12">
        <v>2.8</v>
      </c>
      <c r="F2861" s="13">
        <v>2.8</v>
      </c>
      <c r="G2861" s="13">
        <f>IF(AND(ISNUMBER(E2861),ISNUMBER(F2861)),F2861-E2861,"")</f>
        <v>0</v>
      </c>
      <c r="H2861" s="14">
        <f>IF(AND(ISNUMBER(E2861),E2861&gt;0,ISNUMBER(F2861)),F2861/E2861-1,"")</f>
        <v>0</v>
      </c>
      <c r="I2861" t="str" s="15">
        <v>Keep current</v>
      </c>
      <c r="J2861" s="16"/>
      <c r="K2861" t="str" s="15">
        <v/>
      </c>
      <c r="L2861" s="17">
        <f>IF(AC2861="Local catalog","",IF(AG2861="Yes",IF(ISNUMBER(E2861),E2861,""),IF(I2861="Keep current",IF(ISNUMBER(E2861),E2861,""),IF(AH2861&lt;&gt;"Yes","",IF(I2861="Approve proposed",F2861,IF(AND(I2861="Use my price",AND(ISNUMBER(J2861),J2861&gt;0)),J2861,""))))))</f>
        <v>2.8</v>
      </c>
      <c r="M2861" t="str" s="7">
        <f>IF(AND(AG2861="Yes",OR(I2861="Approve proposed",I2861="Use my price")),"CHECK: protected price kept current",IF(OR(I2861="Unreviewed",I2861=""),"Pending review",IF(I2861="Hold","On hold",IF(I2861="Keep current",IF(ISNUMBER(E2861),"Kept current","CHECK: no confirmed current price"),IF(AH2861&lt;&gt;"Yes","CHECK: source needs review",IF(AND(I2861="Use my price",NOT(AND(ISNUMBER(J2861),J2861&gt;0))),"CHECK: enter a price above zero",IF(NOT(OR(I2861="Approve proposed",I2861="Use my price")),"CHECK: choose a listed decision",IF(OR(NOT(ISNUMBER(L2861)),L2861&lt;=0,NOT(ISNUMBER(Y2861)),Y2861&lt;=0,X2861&gt;=1),"CHECK: price or base unavailable",IF(L2861/(Y2861*(1-X2861))-1&lt;0,"CHECK: price below local base","Ready")))))))))</f>
        <v>Kept current</v>
      </c>
      <c r="N2861" s="18">
        <v>2.8</v>
      </c>
      <c r="O2861" s="19">
        <v>0.4</v>
      </c>
      <c r="P2861" s="14">
        <v>0.4</v>
      </c>
      <c r="Q2861" s="20">
        <f>IF(AND(ISNUMBER(L2861),ISNUMBER(Y2861),Y2861&gt;0,X2861&lt;1),ROUND(L2861/(Y2861*(1-X2861))-1,4),"")</f>
        <v>0.4</v>
      </c>
      <c r="R2861" s="12">
        <v>0</v>
      </c>
      <c r="S2861" s="13">
        <f>IF(AND(ISNUMBER(E2861),E2861&gt;0,ISNUMBER(F2861)),R2861*(F2861/E2861-1)*(1-'Start Here'!$B$16),0)</f>
        <v>0</v>
      </c>
      <c r="T2861" s="17">
        <f>IF(AND(M2861="Ready",OR(I2861="Approve proposed",AND(I2861="Use my price",AND(ISNUMBER(J2861),J2861&gt;0))),ISNUMBER(L2861),E2861&gt;0),R2861*(L2861/E2861-1)*(1-'Start Here'!$B$16),0)</f>
        <v>0</v>
      </c>
      <c r="U2861" t="str" s="6">
        <v>SNAP: preserve existing selling price; Currently hidden; do not activate automatically</v>
      </c>
      <c r="V2861" t="str" s="21">
        <v>No</v>
      </c>
      <c r="W2861" t="str" s="21">
        <v>No</v>
      </c>
      <c r="X2861" s="22">
        <v>0</v>
      </c>
      <c r="Y2861" s="18">
        <v>2</v>
      </c>
      <c r="AB2861" t="str" s="6">
        <v>2026-10-01 10:41:27 UTC</v>
      </c>
      <c r="AC2861" t="str" s="6">
        <v>Local Line cache</v>
      </c>
      <c r="AD2861" s="23">
        <v>805995</v>
      </c>
      <c r="AE2861" s="23">
        <v>527055</v>
      </c>
      <c r="AF2861" t="str" s="23">
        <v>805995:527055:snap</v>
      </c>
      <c r="AG2861" t="str" s="23">
        <v>Yes</v>
      </c>
      <c r="AH2861" t="str" s="23">
        <v>Yes</v>
      </c>
      <c r="AI2861" s="18">
        <v>0</v>
      </c>
    </row>
    <row r="2862" ht="32" customHeight="1">
      <c r="A2862" t="str" s="7">
        <v>Red Tail Growers</v>
      </c>
      <c r="B2862" t="str" s="7">
        <v>Rainbow Carrots</v>
      </c>
      <c r="C2862" t="str" s="7">
        <v>1 lb</v>
      </c>
      <c r="D2862" t="str" s="7">
        <v>Herd Share Members</v>
      </c>
      <c r="E2862" s="12">
        <v>2.1</v>
      </c>
      <c r="F2862" s="13">
        <v>2.27</v>
      </c>
      <c r="G2862" s="13">
        <f>IF(AND(ISNUMBER(E2862),ISNUMBER(F2862)),F2862-E2862,"")</f>
        <v>0.17</v>
      </c>
      <c r="H2862" s="14">
        <f>IF(AND(ISNUMBER(E2862),E2862&gt;0,ISNUMBER(F2862)),F2862/E2862-1,"")</f>
        <v>0.08095238095238089</v>
      </c>
      <c r="I2862" t="str" s="15">
        <v>Unreviewed</v>
      </c>
      <c r="J2862" s="16"/>
      <c r="K2862" t="str" s="15">
        <v/>
      </c>
      <c r="L2862" s="17" t="str">
        <f>IF(AC2862="Local catalog","",IF(AG2862="Yes",IF(ISNUMBER(E2862),E2862,""),IF(I2862="Keep current",IF(ISNUMBER(E2862),E2862,""),IF(AH2862&lt;&gt;"Yes","",IF(I2862="Approve proposed",F2862,IF(AND(I2862="Use my price",AND(ISNUMBER(J2862),J2862&gt;0)),J2862,""))))))</f>
        <v/>
      </c>
      <c r="M2862" t="str" s="7">
        <f>IF(AND(AG2862="Yes",OR(I2862="Approve proposed",I2862="Use my price")),"CHECK: protected price kept current",IF(OR(I2862="Unreviewed",I2862=""),"Pending review",IF(I2862="Hold","On hold",IF(I2862="Keep current",IF(ISNUMBER(E2862),"Kept current","CHECK: no confirmed current price"),IF(AH2862&lt;&gt;"Yes","CHECK: source needs review",IF(AND(I2862="Use my price",NOT(AND(ISNUMBER(J2862),J2862&gt;0))),"CHECK: enter a price above zero",IF(NOT(OR(I2862="Approve proposed",I2862="Use my price")),"CHECK: choose a listed decision",IF(OR(NOT(ISNUMBER(L2862)),L2862&lt;=0,NOT(ISNUMBER(Y2862)),Y2862&lt;=0,X2862&gt;=1),"CHECK: price or base unavailable",IF(L2862/(Y2862*(1-X2862))-1&lt;0,"CHECK: price below local base","Ready")))))))))</f>
        <v>Pending review</v>
      </c>
      <c r="N2862" s="18">
        <v>2.1</v>
      </c>
      <c r="O2862" s="19">
        <v>0.4</v>
      </c>
      <c r="P2862" s="14">
        <v>0.5133</v>
      </c>
      <c r="Q2862" s="20" t="str">
        <f>IF(AND(ISNUMBER(L2862),ISNUMBER(Y2862),Y2862&gt;0,X2862&lt;1),ROUND(L2862/(Y2862*(1-X2862))-1,4),"")</f>
        <v/>
      </c>
      <c r="R2862" s="12">
        <v>174.3</v>
      </c>
      <c r="S2862" s="13">
        <f>IF(AND(ISNUMBER(E2862),E2862&gt;0,ISNUMBER(F2862)),R2862*(F2862/E2862-1)*(1-'Start Here'!$B$16),0)</f>
        <v>13.68669999999999</v>
      </c>
      <c r="T2862" s="17">
        <f>IF(AND(M2862="Ready",OR(I2862="Approve proposed",AND(I2862="Use my price",AND(ISNUMBER(J2862),J2862&gt;0))),ISNUMBER(L2862),E2862&gt;0),R2862*(L2862/E2862-1)*(1-'Start Here'!$B$16),0)</f>
        <v>0</v>
      </c>
      <c r="U2862" t="str" s="6">
        <v>Currently hidden; do not activate automatically</v>
      </c>
      <c r="V2862" t="str" s="21">
        <v>No</v>
      </c>
      <c r="W2862" t="str" s="21">
        <v>No</v>
      </c>
      <c r="X2862" s="22">
        <v>0</v>
      </c>
      <c r="Y2862" s="18">
        <v>1.5</v>
      </c>
      <c r="AB2862" t="str" s="6">
        <v>2026-10-01 10:41:27 UTC</v>
      </c>
      <c r="AC2862" t="str" s="6">
        <v>Local Line cache</v>
      </c>
      <c r="AD2862" s="23">
        <v>1005219</v>
      </c>
      <c r="AE2862" s="23">
        <v>785523</v>
      </c>
      <c r="AF2862" t="str" s="23">
        <v>1005219:785523:herdShare</v>
      </c>
      <c r="AG2862" t="str" s="23">
        <v>No</v>
      </c>
      <c r="AH2862" t="str" s="23">
        <v>Yes</v>
      </c>
      <c r="AI2862" s="18">
        <v>124.5</v>
      </c>
    </row>
    <row r="2863" ht="32" customHeight="1">
      <c r="A2863" t="str" s="7">
        <v>Red Tail Growers</v>
      </c>
      <c r="B2863" t="str" s="7">
        <v>Rainbow Carrots</v>
      </c>
      <c r="C2863" t="str" s="7">
        <v>1 lb</v>
      </c>
      <c r="D2863" t="str" s="7">
        <v>CSA Members</v>
      </c>
      <c r="E2863" s="12">
        <v>2.1</v>
      </c>
      <c r="F2863" s="13">
        <v>2.27</v>
      </c>
      <c r="G2863" s="13">
        <f>IF(AND(ISNUMBER(E2863),ISNUMBER(F2863)),F2863-E2863,"")</f>
        <v>0.17</v>
      </c>
      <c r="H2863" s="14">
        <f>IF(AND(ISNUMBER(E2863),E2863&gt;0,ISNUMBER(F2863)),F2863/E2863-1,"")</f>
        <v>0.08095238095238089</v>
      </c>
      <c r="I2863" t="str" s="15">
        <v>Unreviewed</v>
      </c>
      <c r="J2863" s="16"/>
      <c r="K2863" t="str" s="15">
        <v/>
      </c>
      <c r="L2863" s="17" t="str">
        <f>IF(AC2863="Local catalog","",IF(AG2863="Yes",IF(ISNUMBER(E2863),E2863,""),IF(I2863="Keep current",IF(ISNUMBER(E2863),E2863,""),IF(AH2863&lt;&gt;"Yes","",IF(I2863="Approve proposed",F2863,IF(AND(I2863="Use my price",AND(ISNUMBER(J2863),J2863&gt;0)),J2863,""))))))</f>
        <v/>
      </c>
      <c r="M2863" t="str" s="7">
        <f>IF(AND(AG2863="Yes",OR(I2863="Approve proposed",I2863="Use my price")),"CHECK: protected price kept current",IF(OR(I2863="Unreviewed",I2863=""),"Pending review",IF(I2863="Hold","On hold",IF(I2863="Keep current",IF(ISNUMBER(E2863),"Kept current","CHECK: no confirmed current price"),IF(AH2863&lt;&gt;"Yes","CHECK: source needs review",IF(AND(I2863="Use my price",NOT(AND(ISNUMBER(J2863),J2863&gt;0))),"CHECK: enter a price above zero",IF(NOT(OR(I2863="Approve proposed",I2863="Use my price")),"CHECK: choose a listed decision",IF(OR(NOT(ISNUMBER(L2863)),L2863&lt;=0,NOT(ISNUMBER(Y2863)),Y2863&lt;=0,X2863&gt;=1),"CHECK: price or base unavailable",IF(L2863/(Y2863*(1-X2863))-1&lt;0,"CHECK: price below local base","Ready")))))))))</f>
        <v>Pending review</v>
      </c>
      <c r="N2863" s="18">
        <v>2.1</v>
      </c>
      <c r="O2863" s="19">
        <v>0.4</v>
      </c>
      <c r="P2863" s="14">
        <v>0.5133</v>
      </c>
      <c r="Q2863" s="20" t="str">
        <f>IF(AND(ISNUMBER(L2863),ISNUMBER(Y2863),Y2863&gt;0,X2863&lt;1),ROUND(L2863/(Y2863*(1-X2863))-1,4),"")</f>
        <v/>
      </c>
      <c r="R2863" s="12">
        <v>84</v>
      </c>
      <c r="S2863" s="13">
        <f>IF(AND(ISNUMBER(E2863),E2863&gt;0,ISNUMBER(F2863)),R2863*(F2863/E2863-1)*(1-'Start Here'!$B$16),0)</f>
        <v>6.595999999999995</v>
      </c>
      <c r="T2863" s="17">
        <f>IF(AND(M2863="Ready",OR(I2863="Approve proposed",AND(I2863="Use my price",AND(ISNUMBER(J2863),J2863&gt;0))),ISNUMBER(L2863),E2863&gt;0),R2863*(L2863/E2863-1)*(1-'Start Here'!$B$16),0)</f>
        <v>0</v>
      </c>
      <c r="U2863" t="str" s="6">
        <v>Currently hidden; do not activate automatically</v>
      </c>
      <c r="V2863" t="str" s="21">
        <v>No</v>
      </c>
      <c r="W2863" t="str" s="21">
        <v>No</v>
      </c>
      <c r="X2863" s="22">
        <v>0</v>
      </c>
      <c r="Y2863" s="18">
        <v>1.5</v>
      </c>
      <c r="AB2863" t="str" s="6">
        <v>2026-10-01 10:41:27 UTC</v>
      </c>
      <c r="AC2863" t="str" s="6">
        <v>Local Line cache</v>
      </c>
      <c r="AD2863" s="23">
        <v>1005219</v>
      </c>
      <c r="AE2863" s="23">
        <v>785523</v>
      </c>
      <c r="AF2863" t="str" s="23">
        <v>1005219:785523:member</v>
      </c>
      <c r="AG2863" t="str" s="23">
        <v>No</v>
      </c>
      <c r="AH2863" t="str" s="23">
        <v>Yes</v>
      </c>
      <c r="AI2863" s="18">
        <v>60</v>
      </c>
    </row>
    <row r="2864" ht="32" customHeight="1">
      <c r="A2864" t="str" s="7">
        <v>Red Tail Growers</v>
      </c>
      <c r="B2864" t="str" s="7">
        <v>Rainbow Carrots</v>
      </c>
      <c r="C2864" t="str" s="7">
        <v>1 lb</v>
      </c>
      <c r="D2864" t="str" s="7">
        <v>Guest Basket</v>
      </c>
      <c r="E2864" s="12">
        <v>2.1</v>
      </c>
      <c r="F2864" s="13">
        <v>2.27</v>
      </c>
      <c r="G2864" s="13">
        <f>IF(AND(ISNUMBER(E2864),ISNUMBER(F2864)),F2864-E2864,"")</f>
        <v>0.17</v>
      </c>
      <c r="H2864" s="14">
        <f>IF(AND(ISNUMBER(E2864),E2864&gt;0,ISNUMBER(F2864)),F2864/E2864-1,"")</f>
        <v>0.08095238095238089</v>
      </c>
      <c r="I2864" t="str" s="15">
        <v>Unreviewed</v>
      </c>
      <c r="J2864" s="16"/>
      <c r="K2864" t="str" s="15">
        <v/>
      </c>
      <c r="L2864" s="17" t="str">
        <f>IF(AC2864="Local catalog","",IF(AG2864="Yes",IF(ISNUMBER(E2864),E2864,""),IF(I2864="Keep current",IF(ISNUMBER(E2864),E2864,""),IF(AH2864&lt;&gt;"Yes","",IF(I2864="Approve proposed",F2864,IF(AND(I2864="Use my price",AND(ISNUMBER(J2864),J2864&gt;0)),J2864,""))))))</f>
        <v/>
      </c>
      <c r="M2864" t="str" s="7">
        <f>IF(AND(AG2864="Yes",OR(I2864="Approve proposed",I2864="Use my price")),"CHECK: protected price kept current",IF(OR(I2864="Unreviewed",I2864=""),"Pending review",IF(I2864="Hold","On hold",IF(I2864="Keep current",IF(ISNUMBER(E2864),"Kept current","CHECK: no confirmed current price"),IF(AH2864&lt;&gt;"Yes","CHECK: source needs review",IF(AND(I2864="Use my price",NOT(AND(ISNUMBER(J2864),J2864&gt;0))),"CHECK: enter a price above zero",IF(NOT(OR(I2864="Approve proposed",I2864="Use my price")),"CHECK: choose a listed decision",IF(OR(NOT(ISNUMBER(L2864)),L2864&lt;=0,NOT(ISNUMBER(Y2864)),Y2864&lt;=0,X2864&gt;=1),"CHECK: price or base unavailable",IF(L2864/(Y2864*(1-X2864))-1&lt;0,"CHECK: price below local base","Ready")))))))))</f>
        <v>Pending review</v>
      </c>
      <c r="N2864" s="18">
        <v>2.1</v>
      </c>
      <c r="O2864" s="19">
        <v>0.4</v>
      </c>
      <c r="P2864" s="14">
        <v>0.5133</v>
      </c>
      <c r="Q2864" s="20" t="str">
        <f>IF(AND(ISNUMBER(L2864),ISNUMBER(Y2864),Y2864&gt;0,X2864&lt;1),ROUND(L2864/(Y2864*(1-X2864))-1,4),"")</f>
        <v/>
      </c>
      <c r="R2864" s="12">
        <v>2.32</v>
      </c>
      <c r="S2864" s="13">
        <f>IF(AND(ISNUMBER(E2864),E2864&gt;0,ISNUMBER(F2864)),R2864*(F2864/E2864-1)*(1-'Start Here'!$B$16),0)</f>
        <v>0.18217523809523795</v>
      </c>
      <c r="T2864" s="17">
        <f>IF(AND(M2864="Ready",OR(I2864="Approve proposed",AND(I2864="Use my price",AND(ISNUMBER(J2864),J2864&gt;0))),ISNUMBER(L2864),E2864&gt;0),R2864*(L2864/E2864-1)*(1-'Start Here'!$B$16),0)</f>
        <v>0</v>
      </c>
      <c r="U2864" t="str" s="6">
        <v>Currently hidden; do not activate automatically</v>
      </c>
      <c r="V2864" t="str" s="21">
        <v>No</v>
      </c>
      <c r="W2864" t="str" s="21">
        <v>No</v>
      </c>
      <c r="X2864" s="22">
        <v>0</v>
      </c>
      <c r="Y2864" s="18">
        <v>1.5</v>
      </c>
      <c r="AB2864" t="str" s="6">
        <v>2026-10-01 10:41:27 UTC</v>
      </c>
      <c r="AC2864" t="str" s="6">
        <v>Local Line cache</v>
      </c>
      <c r="AD2864" s="23">
        <v>1005219</v>
      </c>
      <c r="AE2864" s="23">
        <v>785523</v>
      </c>
      <c r="AF2864" t="str" s="23">
        <v>1005219:785523:guest</v>
      </c>
      <c r="AG2864" t="str" s="23">
        <v>No</v>
      </c>
      <c r="AH2864" t="str" s="23">
        <v>Yes</v>
      </c>
      <c r="AI2864" s="18">
        <v>1.5</v>
      </c>
    </row>
    <row r="2865" ht="32" customHeight="1">
      <c r="A2865" t="str" s="7">
        <v>Red Tail Growers</v>
      </c>
      <c r="B2865" t="str" s="7">
        <v>Rainbow Carrots</v>
      </c>
      <c r="C2865" t="str" s="7">
        <v>1 lb</v>
      </c>
      <c r="D2865" t="str" s="7">
        <v>SNAP</v>
      </c>
      <c r="E2865" s="12">
        <v>2.1</v>
      </c>
      <c r="F2865" s="13">
        <v>2.1</v>
      </c>
      <c r="G2865" s="13">
        <f>IF(AND(ISNUMBER(E2865),ISNUMBER(F2865)),F2865-E2865,"")</f>
        <v>0</v>
      </c>
      <c r="H2865" s="14">
        <f>IF(AND(ISNUMBER(E2865),E2865&gt;0,ISNUMBER(F2865)),F2865/E2865-1,"")</f>
        <v>0</v>
      </c>
      <c r="I2865" t="str" s="15">
        <v>Keep current</v>
      </c>
      <c r="J2865" s="16"/>
      <c r="K2865" t="str" s="15">
        <v/>
      </c>
      <c r="L2865" s="17">
        <f>IF(AC2865="Local catalog","",IF(AG2865="Yes",IF(ISNUMBER(E2865),E2865,""),IF(I2865="Keep current",IF(ISNUMBER(E2865),E2865,""),IF(AH2865&lt;&gt;"Yes","",IF(I2865="Approve proposed",F2865,IF(AND(I2865="Use my price",AND(ISNUMBER(J2865),J2865&gt;0)),J2865,""))))))</f>
        <v>2.1</v>
      </c>
      <c r="M2865" t="str" s="7">
        <f>IF(AND(AG2865="Yes",OR(I2865="Approve proposed",I2865="Use my price")),"CHECK: protected price kept current",IF(OR(I2865="Unreviewed",I2865=""),"Pending review",IF(I2865="Hold","On hold",IF(I2865="Keep current",IF(ISNUMBER(E2865),"Kept current","CHECK: no confirmed current price"),IF(AH2865&lt;&gt;"Yes","CHECK: source needs review",IF(AND(I2865="Use my price",NOT(AND(ISNUMBER(J2865),J2865&gt;0))),"CHECK: enter a price above zero",IF(NOT(OR(I2865="Approve proposed",I2865="Use my price")),"CHECK: choose a listed decision",IF(OR(NOT(ISNUMBER(L2865)),L2865&lt;=0,NOT(ISNUMBER(Y2865)),Y2865&lt;=0,X2865&gt;=1),"CHECK: price or base unavailable",IF(L2865/(Y2865*(1-X2865))-1&lt;0,"CHECK: price below local base","Ready")))))))))</f>
        <v>Kept current</v>
      </c>
      <c r="N2865" s="18">
        <v>2.1</v>
      </c>
      <c r="O2865" s="19">
        <v>0.4</v>
      </c>
      <c r="P2865" s="14">
        <v>0.4</v>
      </c>
      <c r="Q2865" s="20">
        <f>IF(AND(ISNUMBER(L2865),ISNUMBER(Y2865),Y2865&gt;0,X2865&lt;1),ROUND(L2865/(Y2865*(1-X2865))-1,4),"")</f>
        <v>0.4</v>
      </c>
      <c r="R2865" s="12">
        <v>0</v>
      </c>
      <c r="S2865" s="13">
        <f>IF(AND(ISNUMBER(E2865),E2865&gt;0,ISNUMBER(F2865)),R2865*(F2865/E2865-1)*(1-'Start Here'!$B$16),0)</f>
        <v>0</v>
      </c>
      <c r="T2865" s="17">
        <f>IF(AND(M2865="Ready",OR(I2865="Approve proposed",AND(I2865="Use my price",AND(ISNUMBER(J2865),J2865&gt;0))),ISNUMBER(L2865),E2865&gt;0),R2865*(L2865/E2865-1)*(1-'Start Here'!$B$16),0)</f>
        <v>0</v>
      </c>
      <c r="U2865" t="str" s="6">
        <v>SNAP: preserve existing selling price; Currently hidden; do not activate automatically</v>
      </c>
      <c r="V2865" t="str" s="21">
        <v>No</v>
      </c>
      <c r="W2865" t="str" s="21">
        <v>No</v>
      </c>
      <c r="X2865" s="22">
        <v>0</v>
      </c>
      <c r="Y2865" s="18">
        <v>1.5</v>
      </c>
      <c r="AB2865" t="str" s="6">
        <v>2026-10-01 10:41:27 UTC</v>
      </c>
      <c r="AC2865" t="str" s="6">
        <v>Local Line cache</v>
      </c>
      <c r="AD2865" s="23">
        <v>1005219</v>
      </c>
      <c r="AE2865" s="23">
        <v>785523</v>
      </c>
      <c r="AF2865" t="str" s="23">
        <v>1005219:785523:snap</v>
      </c>
      <c r="AG2865" t="str" s="23">
        <v>Yes</v>
      </c>
      <c r="AH2865" t="str" s="23">
        <v>Yes</v>
      </c>
      <c r="AI2865" s="18">
        <v>0</v>
      </c>
    </row>
    <row r="2866" ht="32" customHeight="1">
      <c r="A2866" t="str" s="7">
        <v>Red Tail Growers</v>
      </c>
      <c r="B2866" t="str" s="7">
        <v>Red Chard</v>
      </c>
      <c r="C2866" t="str" s="7">
        <v>ea</v>
      </c>
      <c r="D2866" t="str" s="7">
        <v>Herd Share Members</v>
      </c>
      <c r="E2866" s="12">
        <v>2.8</v>
      </c>
      <c r="F2866" s="13">
        <v>3.02</v>
      </c>
      <c r="G2866" s="13">
        <f>IF(AND(ISNUMBER(E2866),ISNUMBER(F2866)),F2866-E2866,"")</f>
        <v>0.22</v>
      </c>
      <c r="H2866" s="14">
        <f>IF(AND(ISNUMBER(E2866),E2866&gt;0,ISNUMBER(F2866)),F2866/E2866-1,"")</f>
        <v>0.07857142857142874</v>
      </c>
      <c r="I2866" t="str" s="15">
        <v>Unreviewed</v>
      </c>
      <c r="J2866" s="16"/>
      <c r="K2866" t="str" s="15">
        <v/>
      </c>
      <c r="L2866" s="17" t="str">
        <f>IF(AC2866="Local catalog","",IF(AG2866="Yes",IF(ISNUMBER(E2866),E2866,""),IF(I2866="Keep current",IF(ISNUMBER(E2866),E2866,""),IF(AH2866&lt;&gt;"Yes","",IF(I2866="Approve proposed",F2866,IF(AND(I2866="Use my price",AND(ISNUMBER(J2866),J2866&gt;0)),J2866,""))))))</f>
        <v/>
      </c>
      <c r="M2866" t="str" s="7">
        <f>IF(AND(AG2866="Yes",OR(I2866="Approve proposed",I2866="Use my price")),"CHECK: protected price kept current",IF(OR(I2866="Unreviewed",I2866=""),"Pending review",IF(I2866="Hold","On hold",IF(I2866="Keep current",IF(ISNUMBER(E2866),"Kept current","CHECK: no confirmed current price"),IF(AH2866&lt;&gt;"Yes","CHECK: source needs review",IF(AND(I2866="Use my price",NOT(AND(ISNUMBER(J2866),J2866&gt;0))),"CHECK: enter a price above zero",IF(NOT(OR(I2866="Approve proposed",I2866="Use my price")),"CHECK: choose a listed decision",IF(OR(NOT(ISNUMBER(L2866)),L2866&lt;=0,NOT(ISNUMBER(Y2866)),Y2866&lt;=0,X2866&gt;=1),"CHECK: price or base unavailable",IF(L2866/(Y2866*(1-X2866))-1&lt;0,"CHECK: price below local base","Ready")))))))))</f>
        <v>Pending review</v>
      </c>
      <c r="N2866" s="18">
        <v>2.8</v>
      </c>
      <c r="O2866" s="19">
        <v>0.4</v>
      </c>
      <c r="P2866" s="14">
        <v>0.51</v>
      </c>
      <c r="Q2866" s="20" t="str">
        <f>IF(AND(ISNUMBER(L2866),ISNUMBER(Y2866),Y2866&gt;0,X2866&lt;1),ROUND(L2866/(Y2866*(1-X2866))-1,4),"")</f>
        <v/>
      </c>
      <c r="R2866" s="12">
        <v>11.2</v>
      </c>
      <c r="S2866" s="13">
        <f>IF(AND(ISNUMBER(E2866),E2866&gt;0,ISNUMBER(F2866)),R2866*(F2866/E2866-1)*(1-'Start Here'!$B$16),0)</f>
        <v>0.8536000000000017</v>
      </c>
      <c r="T2866" s="17">
        <f>IF(AND(M2866="Ready",OR(I2866="Approve proposed",AND(I2866="Use my price",AND(ISNUMBER(J2866),J2866&gt;0))),ISNUMBER(L2866),E2866&gt;0),R2866*(L2866/E2866-1)*(1-'Start Here'!$B$16),0)</f>
        <v>0</v>
      </c>
      <c r="U2866" t="str" s="6">
        <v>Currently hidden; do not activate automatically</v>
      </c>
      <c r="V2866" t="str" s="21">
        <v>No</v>
      </c>
      <c r="W2866" t="str" s="21">
        <v>No</v>
      </c>
      <c r="X2866" s="22">
        <v>0</v>
      </c>
      <c r="Y2866" s="18">
        <v>2</v>
      </c>
      <c r="AB2866" t="str" s="6">
        <v>2026-10-01 10:41:27 UTC</v>
      </c>
      <c r="AC2866" t="str" s="6">
        <v>Local Line cache</v>
      </c>
      <c r="AD2866" s="23">
        <v>912556</v>
      </c>
      <c r="AE2866" s="23">
        <v>657843</v>
      </c>
      <c r="AF2866" t="str" s="23">
        <v>912556:657843:herdShare</v>
      </c>
      <c r="AG2866" t="str" s="23">
        <v>No</v>
      </c>
      <c r="AH2866" t="str" s="23">
        <v>Yes</v>
      </c>
      <c r="AI2866" s="18">
        <v>8</v>
      </c>
    </row>
    <row r="2867" ht="32" customHeight="1">
      <c r="A2867" t="str" s="7">
        <v>Red Tail Growers</v>
      </c>
      <c r="B2867" t="str" s="7">
        <v>Red Chard</v>
      </c>
      <c r="C2867" t="str" s="7">
        <v>ea</v>
      </c>
      <c r="D2867" t="str" s="7">
        <v>CSA Members</v>
      </c>
      <c r="E2867" s="12">
        <v>2.8</v>
      </c>
      <c r="F2867" s="13">
        <v>3.02</v>
      </c>
      <c r="G2867" s="13">
        <f>IF(AND(ISNUMBER(E2867),ISNUMBER(F2867)),F2867-E2867,"")</f>
        <v>0.22</v>
      </c>
      <c r="H2867" s="14">
        <f>IF(AND(ISNUMBER(E2867),E2867&gt;0,ISNUMBER(F2867)),F2867/E2867-1,"")</f>
        <v>0.07857142857142874</v>
      </c>
      <c r="I2867" t="str" s="15">
        <v>Unreviewed</v>
      </c>
      <c r="J2867" s="16"/>
      <c r="K2867" t="str" s="15">
        <v/>
      </c>
      <c r="L2867" s="17" t="str">
        <f>IF(AC2867="Local catalog","",IF(AG2867="Yes",IF(ISNUMBER(E2867),E2867,""),IF(I2867="Keep current",IF(ISNUMBER(E2867),E2867,""),IF(AH2867&lt;&gt;"Yes","",IF(I2867="Approve proposed",F2867,IF(AND(I2867="Use my price",AND(ISNUMBER(J2867),J2867&gt;0)),J2867,""))))))</f>
        <v/>
      </c>
      <c r="M2867" t="str" s="7">
        <f>IF(AND(AG2867="Yes",OR(I2867="Approve proposed",I2867="Use my price")),"CHECK: protected price kept current",IF(OR(I2867="Unreviewed",I2867=""),"Pending review",IF(I2867="Hold","On hold",IF(I2867="Keep current",IF(ISNUMBER(E2867),"Kept current","CHECK: no confirmed current price"),IF(AH2867&lt;&gt;"Yes","CHECK: source needs review",IF(AND(I2867="Use my price",NOT(AND(ISNUMBER(J2867),J2867&gt;0))),"CHECK: enter a price above zero",IF(NOT(OR(I2867="Approve proposed",I2867="Use my price")),"CHECK: choose a listed decision",IF(OR(NOT(ISNUMBER(L2867)),L2867&lt;=0,NOT(ISNUMBER(Y2867)),Y2867&lt;=0,X2867&gt;=1),"CHECK: price or base unavailable",IF(L2867/(Y2867*(1-X2867))-1&lt;0,"CHECK: price below local base","Ready")))))))))</f>
        <v>Pending review</v>
      </c>
      <c r="N2867" s="18">
        <v>2.8</v>
      </c>
      <c r="O2867" s="19">
        <v>0.4</v>
      </c>
      <c r="P2867" s="14">
        <v>0.51</v>
      </c>
      <c r="Q2867" s="20" t="str">
        <f>IF(AND(ISNUMBER(L2867),ISNUMBER(Y2867),Y2867&gt;0,X2867&lt;1),ROUND(L2867/(Y2867*(1-X2867))-1,4),"")</f>
        <v/>
      </c>
      <c r="R2867" s="12">
        <v>0</v>
      </c>
      <c r="S2867" s="13">
        <f>IF(AND(ISNUMBER(E2867),E2867&gt;0,ISNUMBER(F2867)),R2867*(F2867/E2867-1)*(1-'Start Here'!$B$16),0)</f>
        <v>0</v>
      </c>
      <c r="T2867" s="17">
        <f>IF(AND(M2867="Ready",OR(I2867="Approve proposed",AND(I2867="Use my price",AND(ISNUMBER(J2867),J2867&gt;0))),ISNUMBER(L2867),E2867&gt;0),R2867*(L2867/E2867-1)*(1-'Start Here'!$B$16),0)</f>
        <v>0</v>
      </c>
      <c r="U2867" t="str" s="6">
        <v>Currently hidden; do not activate automatically</v>
      </c>
      <c r="V2867" t="str" s="21">
        <v>No</v>
      </c>
      <c r="W2867" t="str" s="21">
        <v>No</v>
      </c>
      <c r="X2867" s="22">
        <v>0</v>
      </c>
      <c r="Y2867" s="18">
        <v>2</v>
      </c>
      <c r="AB2867" t="str" s="6">
        <v>2026-10-01 10:41:27 UTC</v>
      </c>
      <c r="AC2867" t="str" s="6">
        <v>Local Line cache</v>
      </c>
      <c r="AD2867" s="23">
        <v>912556</v>
      </c>
      <c r="AE2867" s="23">
        <v>657843</v>
      </c>
      <c r="AF2867" t="str" s="23">
        <v>912556:657843:member</v>
      </c>
      <c r="AG2867" t="str" s="23">
        <v>No</v>
      </c>
      <c r="AH2867" t="str" s="23">
        <v>Yes</v>
      </c>
      <c r="AI2867" s="18">
        <v>0</v>
      </c>
    </row>
    <row r="2868" ht="32" customHeight="1">
      <c r="A2868" t="str" s="7">
        <v>Red Tail Growers</v>
      </c>
      <c r="B2868" t="str" s="7">
        <v>Red Chard</v>
      </c>
      <c r="C2868" t="str" s="7">
        <v>ea</v>
      </c>
      <c r="D2868" t="str" s="7">
        <v>Guest Basket</v>
      </c>
      <c r="E2868" s="12">
        <v>2.8</v>
      </c>
      <c r="F2868" s="13">
        <v>3.02</v>
      </c>
      <c r="G2868" s="13">
        <f>IF(AND(ISNUMBER(E2868),ISNUMBER(F2868)),F2868-E2868,"")</f>
        <v>0.22</v>
      </c>
      <c r="H2868" s="14">
        <f>IF(AND(ISNUMBER(E2868),E2868&gt;0,ISNUMBER(F2868)),F2868/E2868-1,"")</f>
        <v>0.07857142857142874</v>
      </c>
      <c r="I2868" t="str" s="15">
        <v>Unreviewed</v>
      </c>
      <c r="J2868" s="16"/>
      <c r="K2868" t="str" s="15">
        <v/>
      </c>
      <c r="L2868" s="17" t="str">
        <f>IF(AC2868="Local catalog","",IF(AG2868="Yes",IF(ISNUMBER(E2868),E2868,""),IF(I2868="Keep current",IF(ISNUMBER(E2868),E2868,""),IF(AH2868&lt;&gt;"Yes","",IF(I2868="Approve proposed",F2868,IF(AND(I2868="Use my price",AND(ISNUMBER(J2868),J2868&gt;0)),J2868,""))))))</f>
        <v/>
      </c>
      <c r="M2868" t="str" s="7">
        <f>IF(AND(AG2868="Yes",OR(I2868="Approve proposed",I2868="Use my price")),"CHECK: protected price kept current",IF(OR(I2868="Unreviewed",I2868=""),"Pending review",IF(I2868="Hold","On hold",IF(I2868="Keep current",IF(ISNUMBER(E2868),"Kept current","CHECK: no confirmed current price"),IF(AH2868&lt;&gt;"Yes","CHECK: source needs review",IF(AND(I2868="Use my price",NOT(AND(ISNUMBER(J2868),J2868&gt;0))),"CHECK: enter a price above zero",IF(NOT(OR(I2868="Approve proposed",I2868="Use my price")),"CHECK: choose a listed decision",IF(OR(NOT(ISNUMBER(L2868)),L2868&lt;=0,NOT(ISNUMBER(Y2868)),Y2868&lt;=0,X2868&gt;=1),"CHECK: price or base unavailable",IF(L2868/(Y2868*(1-X2868))-1&lt;0,"CHECK: price below local base","Ready")))))))))</f>
        <v>Pending review</v>
      </c>
      <c r="N2868" s="18">
        <v>2.8</v>
      </c>
      <c r="O2868" s="19">
        <v>0.4</v>
      </c>
      <c r="P2868" s="14">
        <v>0.51</v>
      </c>
      <c r="Q2868" s="20" t="str">
        <f>IF(AND(ISNUMBER(L2868),ISNUMBER(Y2868),Y2868&gt;0,X2868&lt;1),ROUND(L2868/(Y2868*(1-X2868))-1,4),"")</f>
        <v/>
      </c>
      <c r="R2868" s="12">
        <v>2.8</v>
      </c>
      <c r="S2868" s="13">
        <f>IF(AND(ISNUMBER(E2868),E2868&gt;0,ISNUMBER(F2868)),R2868*(F2868/E2868-1)*(1-'Start Here'!$B$16),0)</f>
        <v>0.21340000000000042</v>
      </c>
      <c r="T2868" s="17">
        <f>IF(AND(M2868="Ready",OR(I2868="Approve proposed",AND(I2868="Use my price",AND(ISNUMBER(J2868),J2868&gt;0))),ISNUMBER(L2868),E2868&gt;0),R2868*(L2868/E2868-1)*(1-'Start Here'!$B$16),0)</f>
        <v>0</v>
      </c>
      <c r="U2868" t="str" s="6">
        <v>Currently hidden; do not activate automatically</v>
      </c>
      <c r="V2868" t="str" s="21">
        <v>No</v>
      </c>
      <c r="W2868" t="str" s="21">
        <v>No</v>
      </c>
      <c r="X2868" s="22">
        <v>0</v>
      </c>
      <c r="Y2868" s="18">
        <v>2</v>
      </c>
      <c r="AB2868" t="str" s="6">
        <v>2026-10-01 10:41:27 UTC</v>
      </c>
      <c r="AC2868" t="str" s="6">
        <v>Local Line cache</v>
      </c>
      <c r="AD2868" s="23">
        <v>912556</v>
      </c>
      <c r="AE2868" s="23">
        <v>657843</v>
      </c>
      <c r="AF2868" t="str" s="23">
        <v>912556:657843:guest</v>
      </c>
      <c r="AG2868" t="str" s="23">
        <v>No</v>
      </c>
      <c r="AH2868" t="str" s="23">
        <v>Yes</v>
      </c>
      <c r="AI2868" s="18">
        <v>2</v>
      </c>
    </row>
    <row r="2869" ht="32" customHeight="1">
      <c r="A2869" t="str" s="7">
        <v>Red Tail Growers</v>
      </c>
      <c r="B2869" t="str" s="7">
        <v>Red Chard</v>
      </c>
      <c r="C2869" t="str" s="7">
        <v>ea</v>
      </c>
      <c r="D2869" t="str" s="7">
        <v>SNAP</v>
      </c>
      <c r="E2869" s="12">
        <v>2.8</v>
      </c>
      <c r="F2869" s="13">
        <v>2.8</v>
      </c>
      <c r="G2869" s="13">
        <f>IF(AND(ISNUMBER(E2869),ISNUMBER(F2869)),F2869-E2869,"")</f>
        <v>0</v>
      </c>
      <c r="H2869" s="14">
        <f>IF(AND(ISNUMBER(E2869),E2869&gt;0,ISNUMBER(F2869)),F2869/E2869-1,"")</f>
        <v>0</v>
      </c>
      <c r="I2869" t="str" s="15">
        <v>Keep current</v>
      </c>
      <c r="J2869" s="16"/>
      <c r="K2869" t="str" s="15">
        <v/>
      </c>
      <c r="L2869" s="17">
        <f>IF(AC2869="Local catalog","",IF(AG2869="Yes",IF(ISNUMBER(E2869),E2869,""),IF(I2869="Keep current",IF(ISNUMBER(E2869),E2869,""),IF(AH2869&lt;&gt;"Yes","",IF(I2869="Approve proposed",F2869,IF(AND(I2869="Use my price",AND(ISNUMBER(J2869),J2869&gt;0)),J2869,""))))))</f>
        <v>2.8</v>
      </c>
      <c r="M2869" t="str" s="7">
        <f>IF(AND(AG2869="Yes",OR(I2869="Approve proposed",I2869="Use my price")),"CHECK: protected price kept current",IF(OR(I2869="Unreviewed",I2869=""),"Pending review",IF(I2869="Hold","On hold",IF(I2869="Keep current",IF(ISNUMBER(E2869),"Kept current","CHECK: no confirmed current price"),IF(AH2869&lt;&gt;"Yes","CHECK: source needs review",IF(AND(I2869="Use my price",NOT(AND(ISNUMBER(J2869),J2869&gt;0))),"CHECK: enter a price above zero",IF(NOT(OR(I2869="Approve proposed",I2869="Use my price")),"CHECK: choose a listed decision",IF(OR(NOT(ISNUMBER(L2869)),L2869&lt;=0,NOT(ISNUMBER(Y2869)),Y2869&lt;=0,X2869&gt;=1),"CHECK: price or base unavailable",IF(L2869/(Y2869*(1-X2869))-1&lt;0,"CHECK: price below local base","Ready")))))))))</f>
        <v>Kept current</v>
      </c>
      <c r="N2869" s="18">
        <v>2.8</v>
      </c>
      <c r="O2869" s="19">
        <v>0.4</v>
      </c>
      <c r="P2869" s="14">
        <v>0.4</v>
      </c>
      <c r="Q2869" s="20">
        <f>IF(AND(ISNUMBER(L2869),ISNUMBER(Y2869),Y2869&gt;0,X2869&lt;1),ROUND(L2869/(Y2869*(1-X2869))-1,4),"")</f>
        <v>0.4</v>
      </c>
      <c r="R2869" s="12">
        <v>0</v>
      </c>
      <c r="S2869" s="13">
        <f>IF(AND(ISNUMBER(E2869),E2869&gt;0,ISNUMBER(F2869)),R2869*(F2869/E2869-1)*(1-'Start Here'!$B$16),0)</f>
        <v>0</v>
      </c>
      <c r="T2869" s="17">
        <f>IF(AND(M2869="Ready",OR(I2869="Approve proposed",AND(I2869="Use my price",AND(ISNUMBER(J2869),J2869&gt;0))),ISNUMBER(L2869),E2869&gt;0),R2869*(L2869/E2869-1)*(1-'Start Here'!$B$16),0)</f>
        <v>0</v>
      </c>
      <c r="U2869" t="str" s="6">
        <v>SNAP: preserve existing selling price; Currently hidden; do not activate automatically</v>
      </c>
      <c r="V2869" t="str" s="21">
        <v>No</v>
      </c>
      <c r="W2869" t="str" s="21">
        <v>No</v>
      </c>
      <c r="X2869" s="22">
        <v>0</v>
      </c>
      <c r="Y2869" s="18">
        <v>2</v>
      </c>
      <c r="AB2869" t="str" s="6">
        <v>2026-10-01 10:41:27 UTC</v>
      </c>
      <c r="AC2869" t="str" s="6">
        <v>Local Line cache</v>
      </c>
      <c r="AD2869" s="23">
        <v>912556</v>
      </c>
      <c r="AE2869" s="23">
        <v>657843</v>
      </c>
      <c r="AF2869" t="str" s="23">
        <v>912556:657843:snap</v>
      </c>
      <c r="AG2869" t="str" s="23">
        <v>Yes</v>
      </c>
      <c r="AH2869" t="str" s="23">
        <v>Yes</v>
      </c>
      <c r="AI2869" s="18">
        <v>0</v>
      </c>
    </row>
    <row r="2870" ht="32" customHeight="1">
      <c r="A2870" t="str" s="7">
        <v>Red Tail Growers</v>
      </c>
      <c r="B2870" t="str" s="7">
        <v>Red Leaf Lettuce</v>
      </c>
      <c r="C2870" t="str" s="7">
        <v>ea</v>
      </c>
      <c r="D2870" t="str" s="7">
        <v>Herd Share Members</v>
      </c>
      <c r="E2870" s="12">
        <v>2.8</v>
      </c>
      <c r="F2870" s="13">
        <v>3.02</v>
      </c>
      <c r="G2870" s="13">
        <f>IF(AND(ISNUMBER(E2870),ISNUMBER(F2870)),F2870-E2870,"")</f>
        <v>0.22</v>
      </c>
      <c r="H2870" s="14">
        <f>IF(AND(ISNUMBER(E2870),E2870&gt;0,ISNUMBER(F2870)),F2870/E2870-1,"")</f>
        <v>0.07857142857142874</v>
      </c>
      <c r="I2870" t="str" s="15">
        <v>Unreviewed</v>
      </c>
      <c r="J2870" s="16"/>
      <c r="K2870" t="str" s="15">
        <v/>
      </c>
      <c r="L2870" s="17" t="str">
        <f>IF(AC2870="Local catalog","",IF(AG2870="Yes",IF(ISNUMBER(E2870),E2870,""),IF(I2870="Keep current",IF(ISNUMBER(E2870),E2870,""),IF(AH2870&lt;&gt;"Yes","",IF(I2870="Approve proposed",F2870,IF(AND(I2870="Use my price",AND(ISNUMBER(J2870),J2870&gt;0)),J2870,""))))))</f>
        <v/>
      </c>
      <c r="M2870" t="str" s="7">
        <f>IF(AND(AG2870="Yes",OR(I2870="Approve proposed",I2870="Use my price")),"CHECK: protected price kept current",IF(OR(I2870="Unreviewed",I2870=""),"Pending review",IF(I2870="Hold","On hold",IF(I2870="Keep current",IF(ISNUMBER(E2870),"Kept current","CHECK: no confirmed current price"),IF(AH2870&lt;&gt;"Yes","CHECK: source needs review",IF(AND(I2870="Use my price",NOT(AND(ISNUMBER(J2870),J2870&gt;0))),"CHECK: enter a price above zero",IF(NOT(OR(I2870="Approve proposed",I2870="Use my price")),"CHECK: choose a listed decision",IF(OR(NOT(ISNUMBER(L2870)),L2870&lt;=0,NOT(ISNUMBER(Y2870)),Y2870&lt;=0,X2870&gt;=1),"CHECK: price or base unavailable",IF(L2870/(Y2870*(1-X2870))-1&lt;0,"CHECK: price below local base","Ready")))))))))</f>
        <v>Pending review</v>
      </c>
      <c r="N2870" s="18">
        <v>2.8</v>
      </c>
      <c r="O2870" s="19">
        <v>0.4</v>
      </c>
      <c r="P2870" s="14">
        <v>0.51</v>
      </c>
      <c r="Q2870" s="20" t="str">
        <f>IF(AND(ISNUMBER(L2870),ISNUMBER(Y2870),Y2870&gt;0,X2870&lt;1),ROUND(L2870/(Y2870*(1-X2870))-1,4),"")</f>
        <v/>
      </c>
      <c r="R2870" s="12">
        <v>196</v>
      </c>
      <c r="S2870" s="13">
        <f>IF(AND(ISNUMBER(E2870),E2870&gt;0,ISNUMBER(F2870)),R2870*(F2870/E2870-1)*(1-'Start Here'!$B$16),0)</f>
        <v>14.93800000000003</v>
      </c>
      <c r="T2870" s="17">
        <f>IF(AND(M2870="Ready",OR(I2870="Approve proposed",AND(I2870="Use my price",AND(ISNUMBER(J2870),J2870&gt;0))),ISNUMBER(L2870),E2870&gt;0),R2870*(L2870/E2870-1)*(1-'Start Here'!$B$16),0)</f>
        <v>0</v>
      </c>
      <c r="U2870" t="str" s="6">
        <v/>
      </c>
      <c r="V2870" t="str" s="21">
        <v>Yes</v>
      </c>
      <c r="W2870" t="str" s="21">
        <v>No</v>
      </c>
      <c r="X2870" s="22">
        <v>0</v>
      </c>
      <c r="Y2870" s="18">
        <v>2</v>
      </c>
      <c r="AB2870" t="str" s="6">
        <v>2026-10-01 10:41:27 UTC</v>
      </c>
      <c r="AC2870" t="str" s="6">
        <v>Local Line cache</v>
      </c>
      <c r="AD2870" s="23">
        <v>976636</v>
      </c>
      <c r="AE2870" s="23">
        <v>742475</v>
      </c>
      <c r="AF2870" t="str" s="23">
        <v>976636:742475:herdShare</v>
      </c>
      <c r="AG2870" t="str" s="23">
        <v>No</v>
      </c>
      <c r="AH2870" t="str" s="23">
        <v>Yes</v>
      </c>
      <c r="AI2870" s="18">
        <v>140</v>
      </c>
    </row>
    <row r="2871" ht="32" customHeight="1">
      <c r="A2871" t="str" s="7">
        <v>Red Tail Growers</v>
      </c>
      <c r="B2871" t="str" s="7">
        <v>Red Leaf Lettuce</v>
      </c>
      <c r="C2871" t="str" s="7">
        <v>ea</v>
      </c>
      <c r="D2871" t="str" s="7">
        <v>CSA Members</v>
      </c>
      <c r="E2871" s="12">
        <v>2.8</v>
      </c>
      <c r="F2871" s="13">
        <v>3.02</v>
      </c>
      <c r="G2871" s="13">
        <f>IF(AND(ISNUMBER(E2871),ISNUMBER(F2871)),F2871-E2871,"")</f>
        <v>0.22</v>
      </c>
      <c r="H2871" s="14">
        <f>IF(AND(ISNUMBER(E2871),E2871&gt;0,ISNUMBER(F2871)),F2871/E2871-1,"")</f>
        <v>0.07857142857142874</v>
      </c>
      <c r="I2871" t="str" s="15">
        <v>Unreviewed</v>
      </c>
      <c r="J2871" s="16"/>
      <c r="K2871" t="str" s="15">
        <v/>
      </c>
      <c r="L2871" s="17" t="str">
        <f>IF(AC2871="Local catalog","",IF(AG2871="Yes",IF(ISNUMBER(E2871),E2871,""),IF(I2871="Keep current",IF(ISNUMBER(E2871),E2871,""),IF(AH2871&lt;&gt;"Yes","",IF(I2871="Approve proposed",F2871,IF(AND(I2871="Use my price",AND(ISNUMBER(J2871),J2871&gt;0)),J2871,""))))))</f>
        <v/>
      </c>
      <c r="M2871" t="str" s="7">
        <f>IF(AND(AG2871="Yes",OR(I2871="Approve proposed",I2871="Use my price")),"CHECK: protected price kept current",IF(OR(I2871="Unreviewed",I2871=""),"Pending review",IF(I2871="Hold","On hold",IF(I2871="Keep current",IF(ISNUMBER(E2871),"Kept current","CHECK: no confirmed current price"),IF(AH2871&lt;&gt;"Yes","CHECK: source needs review",IF(AND(I2871="Use my price",NOT(AND(ISNUMBER(J2871),J2871&gt;0))),"CHECK: enter a price above zero",IF(NOT(OR(I2871="Approve proposed",I2871="Use my price")),"CHECK: choose a listed decision",IF(OR(NOT(ISNUMBER(L2871)),L2871&lt;=0,NOT(ISNUMBER(Y2871)),Y2871&lt;=0,X2871&gt;=1),"CHECK: price or base unavailable",IF(L2871/(Y2871*(1-X2871))-1&lt;0,"CHECK: price below local base","Ready")))))))))</f>
        <v>Pending review</v>
      </c>
      <c r="N2871" s="18">
        <v>2.8</v>
      </c>
      <c r="O2871" s="19">
        <v>0.4</v>
      </c>
      <c r="P2871" s="14">
        <v>0.51</v>
      </c>
      <c r="Q2871" s="20" t="str">
        <f>IF(AND(ISNUMBER(L2871),ISNUMBER(Y2871),Y2871&gt;0,X2871&lt;1),ROUND(L2871/(Y2871*(1-X2871))-1,4),"")</f>
        <v/>
      </c>
      <c r="R2871" s="12">
        <v>0</v>
      </c>
      <c r="S2871" s="13">
        <f>IF(AND(ISNUMBER(E2871),E2871&gt;0,ISNUMBER(F2871)),R2871*(F2871/E2871-1)*(1-'Start Here'!$B$16),0)</f>
        <v>0</v>
      </c>
      <c r="T2871" s="17">
        <f>IF(AND(M2871="Ready",OR(I2871="Approve proposed",AND(I2871="Use my price",AND(ISNUMBER(J2871),J2871&gt;0))),ISNUMBER(L2871),E2871&gt;0),R2871*(L2871/E2871-1)*(1-'Start Here'!$B$16),0)</f>
        <v>0</v>
      </c>
      <c r="U2871" t="str" s="6">
        <v/>
      </c>
      <c r="V2871" t="str" s="21">
        <v>Yes</v>
      </c>
      <c r="W2871" t="str" s="21">
        <v>No</v>
      </c>
      <c r="X2871" s="22">
        <v>0</v>
      </c>
      <c r="Y2871" s="18">
        <v>2</v>
      </c>
      <c r="AB2871" t="str" s="6">
        <v>2026-10-01 10:41:27 UTC</v>
      </c>
      <c r="AC2871" t="str" s="6">
        <v>Local Line cache</v>
      </c>
      <c r="AD2871" s="23">
        <v>976636</v>
      </c>
      <c r="AE2871" s="23">
        <v>742475</v>
      </c>
      <c r="AF2871" t="str" s="23">
        <v>976636:742475:member</v>
      </c>
      <c r="AG2871" t="str" s="23">
        <v>No</v>
      </c>
      <c r="AH2871" t="str" s="23">
        <v>Yes</v>
      </c>
      <c r="AI2871" s="18">
        <v>0</v>
      </c>
    </row>
    <row r="2872" ht="32" customHeight="1">
      <c r="A2872" t="str" s="7">
        <v>Red Tail Growers</v>
      </c>
      <c r="B2872" t="str" s="7">
        <v>Red Leaf Lettuce</v>
      </c>
      <c r="C2872" t="str" s="7">
        <v>ea</v>
      </c>
      <c r="D2872" t="str" s="7">
        <v>Guest Basket</v>
      </c>
      <c r="E2872" s="12">
        <v>2.8</v>
      </c>
      <c r="F2872" s="13">
        <v>3.02</v>
      </c>
      <c r="G2872" s="13">
        <f>IF(AND(ISNUMBER(E2872),ISNUMBER(F2872)),F2872-E2872,"")</f>
        <v>0.22</v>
      </c>
      <c r="H2872" s="14">
        <f>IF(AND(ISNUMBER(E2872),E2872&gt;0,ISNUMBER(F2872)),F2872/E2872-1,"")</f>
        <v>0.07857142857142874</v>
      </c>
      <c r="I2872" t="str" s="15">
        <v>Unreviewed</v>
      </c>
      <c r="J2872" s="16"/>
      <c r="K2872" t="str" s="15">
        <v/>
      </c>
      <c r="L2872" s="17" t="str">
        <f>IF(AC2872="Local catalog","",IF(AG2872="Yes",IF(ISNUMBER(E2872),E2872,""),IF(I2872="Keep current",IF(ISNUMBER(E2872),E2872,""),IF(AH2872&lt;&gt;"Yes","",IF(I2872="Approve proposed",F2872,IF(AND(I2872="Use my price",AND(ISNUMBER(J2872),J2872&gt;0)),J2872,""))))))</f>
        <v/>
      </c>
      <c r="M2872" t="str" s="7">
        <f>IF(AND(AG2872="Yes",OR(I2872="Approve proposed",I2872="Use my price")),"CHECK: protected price kept current",IF(OR(I2872="Unreviewed",I2872=""),"Pending review",IF(I2872="Hold","On hold",IF(I2872="Keep current",IF(ISNUMBER(E2872),"Kept current","CHECK: no confirmed current price"),IF(AH2872&lt;&gt;"Yes","CHECK: source needs review",IF(AND(I2872="Use my price",NOT(AND(ISNUMBER(J2872),J2872&gt;0))),"CHECK: enter a price above zero",IF(NOT(OR(I2872="Approve proposed",I2872="Use my price")),"CHECK: choose a listed decision",IF(OR(NOT(ISNUMBER(L2872)),L2872&lt;=0,NOT(ISNUMBER(Y2872)),Y2872&lt;=0,X2872&gt;=1),"CHECK: price or base unavailable",IF(L2872/(Y2872*(1-X2872))-1&lt;0,"CHECK: price below local base","Ready")))))))))</f>
        <v>Pending review</v>
      </c>
      <c r="N2872" s="18">
        <v>2.8</v>
      </c>
      <c r="O2872" s="19">
        <v>0.4</v>
      </c>
      <c r="P2872" s="14">
        <v>0.51</v>
      </c>
      <c r="Q2872" s="20" t="str">
        <f>IF(AND(ISNUMBER(L2872),ISNUMBER(Y2872),Y2872&gt;0,X2872&lt;1),ROUND(L2872/(Y2872*(1-X2872))-1,4),"")</f>
        <v/>
      </c>
      <c r="R2872" s="12">
        <v>5.6</v>
      </c>
      <c r="S2872" s="13">
        <f>IF(AND(ISNUMBER(E2872),E2872&gt;0,ISNUMBER(F2872)),R2872*(F2872/E2872-1)*(1-'Start Here'!$B$16),0)</f>
        <v>0.42680000000000085</v>
      </c>
      <c r="T2872" s="17">
        <f>IF(AND(M2872="Ready",OR(I2872="Approve proposed",AND(I2872="Use my price",AND(ISNUMBER(J2872),J2872&gt;0))),ISNUMBER(L2872),E2872&gt;0),R2872*(L2872/E2872-1)*(1-'Start Here'!$B$16),0)</f>
        <v>0</v>
      </c>
      <c r="U2872" t="str" s="6">
        <v/>
      </c>
      <c r="V2872" t="str" s="21">
        <v>Yes</v>
      </c>
      <c r="W2872" t="str" s="21">
        <v>No</v>
      </c>
      <c r="X2872" s="22">
        <v>0</v>
      </c>
      <c r="Y2872" s="18">
        <v>2</v>
      </c>
      <c r="AB2872" t="str" s="6">
        <v>2026-10-01 10:41:27 UTC</v>
      </c>
      <c r="AC2872" t="str" s="6">
        <v>Local Line cache</v>
      </c>
      <c r="AD2872" s="23">
        <v>976636</v>
      </c>
      <c r="AE2872" s="23">
        <v>742475</v>
      </c>
      <c r="AF2872" t="str" s="23">
        <v>976636:742475:guest</v>
      </c>
      <c r="AG2872" t="str" s="23">
        <v>No</v>
      </c>
      <c r="AH2872" t="str" s="23">
        <v>Yes</v>
      </c>
      <c r="AI2872" s="18">
        <v>4</v>
      </c>
    </row>
    <row r="2873" ht="32" customHeight="1">
      <c r="A2873" t="str" s="7">
        <v>Red Tail Growers</v>
      </c>
      <c r="B2873" t="str" s="7">
        <v>Red Leaf Lettuce</v>
      </c>
      <c r="C2873" t="str" s="7">
        <v>ea</v>
      </c>
      <c r="D2873" t="str" s="7">
        <v>SNAP</v>
      </c>
      <c r="E2873" s="12">
        <v>2.8</v>
      </c>
      <c r="F2873" s="13">
        <v>2.8</v>
      </c>
      <c r="G2873" s="13">
        <f>IF(AND(ISNUMBER(E2873),ISNUMBER(F2873)),F2873-E2873,"")</f>
        <v>0</v>
      </c>
      <c r="H2873" s="14">
        <f>IF(AND(ISNUMBER(E2873),E2873&gt;0,ISNUMBER(F2873)),F2873/E2873-1,"")</f>
        <v>0</v>
      </c>
      <c r="I2873" t="str" s="15">
        <v>Keep current</v>
      </c>
      <c r="J2873" s="16"/>
      <c r="K2873" t="str" s="15">
        <v/>
      </c>
      <c r="L2873" s="17">
        <f>IF(AC2873="Local catalog","",IF(AG2873="Yes",IF(ISNUMBER(E2873),E2873,""),IF(I2873="Keep current",IF(ISNUMBER(E2873),E2873,""),IF(AH2873&lt;&gt;"Yes","",IF(I2873="Approve proposed",F2873,IF(AND(I2873="Use my price",AND(ISNUMBER(J2873),J2873&gt;0)),J2873,""))))))</f>
        <v>2.8</v>
      </c>
      <c r="M2873" t="str" s="7">
        <f>IF(AND(AG2873="Yes",OR(I2873="Approve proposed",I2873="Use my price")),"CHECK: protected price kept current",IF(OR(I2873="Unreviewed",I2873=""),"Pending review",IF(I2873="Hold","On hold",IF(I2873="Keep current",IF(ISNUMBER(E2873),"Kept current","CHECK: no confirmed current price"),IF(AH2873&lt;&gt;"Yes","CHECK: source needs review",IF(AND(I2873="Use my price",NOT(AND(ISNUMBER(J2873),J2873&gt;0))),"CHECK: enter a price above zero",IF(NOT(OR(I2873="Approve proposed",I2873="Use my price")),"CHECK: choose a listed decision",IF(OR(NOT(ISNUMBER(L2873)),L2873&lt;=0,NOT(ISNUMBER(Y2873)),Y2873&lt;=0,X2873&gt;=1),"CHECK: price or base unavailable",IF(L2873/(Y2873*(1-X2873))-1&lt;0,"CHECK: price below local base","Ready")))))))))</f>
        <v>Kept current</v>
      </c>
      <c r="N2873" s="18">
        <v>2.8</v>
      </c>
      <c r="O2873" s="19">
        <v>0.4</v>
      </c>
      <c r="P2873" s="14">
        <v>0.4</v>
      </c>
      <c r="Q2873" s="20">
        <f>IF(AND(ISNUMBER(L2873),ISNUMBER(Y2873),Y2873&gt;0,X2873&lt;1),ROUND(L2873/(Y2873*(1-X2873))-1,4),"")</f>
        <v>0.4</v>
      </c>
      <c r="R2873" s="12">
        <v>0</v>
      </c>
      <c r="S2873" s="13">
        <f>IF(AND(ISNUMBER(E2873),E2873&gt;0,ISNUMBER(F2873)),R2873*(F2873/E2873-1)*(1-'Start Here'!$B$16),0)</f>
        <v>0</v>
      </c>
      <c r="T2873" s="17">
        <f>IF(AND(M2873="Ready",OR(I2873="Approve proposed",AND(I2873="Use my price",AND(ISNUMBER(J2873),J2873&gt;0))),ISNUMBER(L2873),E2873&gt;0),R2873*(L2873/E2873-1)*(1-'Start Here'!$B$16),0)</f>
        <v>0</v>
      </c>
      <c r="U2873" t="str" s="6">
        <v>SNAP: preserve existing selling price</v>
      </c>
      <c r="V2873" t="str" s="21">
        <v>Yes</v>
      </c>
      <c r="W2873" t="str" s="21">
        <v>No</v>
      </c>
      <c r="X2873" s="22">
        <v>0</v>
      </c>
      <c r="Y2873" s="18">
        <v>2</v>
      </c>
      <c r="AB2873" t="str" s="6">
        <v>2026-10-01 10:41:27 UTC</v>
      </c>
      <c r="AC2873" t="str" s="6">
        <v>Local Line cache</v>
      </c>
      <c r="AD2873" s="23">
        <v>976636</v>
      </c>
      <c r="AE2873" s="23">
        <v>742475</v>
      </c>
      <c r="AF2873" t="str" s="23">
        <v>976636:742475:snap</v>
      </c>
      <c r="AG2873" t="str" s="23">
        <v>Yes</v>
      </c>
      <c r="AH2873" t="str" s="23">
        <v>Yes</v>
      </c>
      <c r="AI2873" s="18">
        <v>0</v>
      </c>
    </row>
    <row r="2874" ht="32" customHeight="1">
      <c r="A2874" t="str" s="7">
        <v>Red Tail Growers</v>
      </c>
      <c r="B2874" t="str" s="7">
        <v>Red Little Gem Lettuce</v>
      </c>
      <c r="C2874" t="str" s="7">
        <v>ea</v>
      </c>
      <c r="D2874" t="str" s="7">
        <v>Herd Share Members</v>
      </c>
      <c r="E2874" s="12">
        <v>2.45</v>
      </c>
      <c r="F2874" s="13">
        <v>2.65</v>
      </c>
      <c r="G2874" s="13">
        <f>IF(AND(ISNUMBER(E2874),ISNUMBER(F2874)),F2874-E2874,"")</f>
        <v>0.2</v>
      </c>
      <c r="H2874" s="14">
        <f>IF(AND(ISNUMBER(E2874),E2874&gt;0,ISNUMBER(F2874)),F2874/E2874-1,"")</f>
        <v>0.08163265306122436</v>
      </c>
      <c r="I2874" t="str" s="15">
        <v>Unreviewed</v>
      </c>
      <c r="J2874" s="16"/>
      <c r="K2874" t="str" s="15">
        <v/>
      </c>
      <c r="L2874" s="17" t="str">
        <f>IF(AC2874="Local catalog","",IF(AG2874="Yes",IF(ISNUMBER(E2874),E2874,""),IF(I2874="Keep current",IF(ISNUMBER(E2874),E2874,""),IF(AH2874&lt;&gt;"Yes","",IF(I2874="Approve proposed",F2874,IF(AND(I2874="Use my price",AND(ISNUMBER(J2874),J2874&gt;0)),J2874,""))))))</f>
        <v/>
      </c>
      <c r="M2874" t="str" s="7">
        <f>IF(AND(AG2874="Yes",OR(I2874="Approve proposed",I2874="Use my price")),"CHECK: protected price kept current",IF(OR(I2874="Unreviewed",I2874=""),"Pending review",IF(I2874="Hold","On hold",IF(I2874="Keep current",IF(ISNUMBER(E2874),"Kept current","CHECK: no confirmed current price"),IF(AH2874&lt;&gt;"Yes","CHECK: source needs review",IF(AND(I2874="Use my price",NOT(AND(ISNUMBER(J2874),J2874&gt;0))),"CHECK: enter a price above zero",IF(NOT(OR(I2874="Approve proposed",I2874="Use my price")),"CHECK: choose a listed decision",IF(OR(NOT(ISNUMBER(L2874)),L2874&lt;=0,NOT(ISNUMBER(Y2874)),Y2874&lt;=0,X2874&gt;=1),"CHECK: price or base unavailable",IF(L2874/(Y2874*(1-X2874))-1&lt;0,"CHECK: price below local base","Ready")))))))))</f>
        <v>Pending review</v>
      </c>
      <c r="N2874" s="18">
        <v>2.45</v>
      </c>
      <c r="O2874" s="19">
        <v>0.4</v>
      </c>
      <c r="P2874" s="14">
        <v>0.5143</v>
      </c>
      <c r="Q2874" s="20" t="str">
        <f>IF(AND(ISNUMBER(L2874),ISNUMBER(Y2874),Y2874&gt;0,X2874&lt;1),ROUND(L2874/(Y2874*(1-X2874))-1,4),"")</f>
        <v/>
      </c>
      <c r="R2874" s="12">
        <v>264.59999999999997</v>
      </c>
      <c r="S2874" s="13">
        <f>IF(AND(ISNUMBER(E2874),E2874&gt;0,ISNUMBER(F2874)),R2874*(F2874/E2874-1)*(1-'Start Here'!$B$16),0)</f>
        <v>20.951999999999963</v>
      </c>
      <c r="T2874" s="17">
        <f>IF(AND(M2874="Ready",OR(I2874="Approve proposed",AND(I2874="Use my price",AND(ISNUMBER(J2874),J2874&gt;0))),ISNUMBER(L2874),E2874&gt;0),R2874*(L2874/E2874-1)*(1-'Start Here'!$B$16),0)</f>
        <v>0</v>
      </c>
      <c r="U2874" t="str" s="6">
        <v>Currently hidden; do not activate automatically</v>
      </c>
      <c r="V2874" t="str" s="21">
        <v>No</v>
      </c>
      <c r="W2874" t="str" s="21">
        <v>No</v>
      </c>
      <c r="X2874" s="22">
        <v>0</v>
      </c>
      <c r="Y2874" s="18">
        <v>1.75</v>
      </c>
      <c r="AB2874" t="str" s="6">
        <v>2026-10-01 10:41:27 UTC</v>
      </c>
      <c r="AC2874" t="str" s="6">
        <v>Local Line cache</v>
      </c>
      <c r="AD2874" s="23">
        <v>874466</v>
      </c>
      <c r="AE2874" s="23">
        <v>608582</v>
      </c>
      <c r="AF2874" t="str" s="23">
        <v>874466:608582:herdShare</v>
      </c>
      <c r="AG2874" t="str" s="23">
        <v>No</v>
      </c>
      <c r="AH2874" t="str" s="23">
        <v>Yes</v>
      </c>
      <c r="AI2874" s="18">
        <v>189</v>
      </c>
    </row>
    <row r="2875" ht="32" customHeight="1">
      <c r="A2875" t="str" s="7">
        <v>Red Tail Growers</v>
      </c>
      <c r="B2875" t="str" s="7">
        <v>Red Little Gem Lettuce</v>
      </c>
      <c r="C2875" t="str" s="7">
        <v>ea</v>
      </c>
      <c r="D2875" t="str" s="7">
        <v>CSA Members</v>
      </c>
      <c r="E2875" s="12">
        <v>2.45</v>
      </c>
      <c r="F2875" s="13">
        <v>2.65</v>
      </c>
      <c r="G2875" s="13">
        <f>IF(AND(ISNUMBER(E2875),ISNUMBER(F2875)),F2875-E2875,"")</f>
        <v>0.2</v>
      </c>
      <c r="H2875" s="14">
        <f>IF(AND(ISNUMBER(E2875),E2875&gt;0,ISNUMBER(F2875)),F2875/E2875-1,"")</f>
        <v>0.08163265306122436</v>
      </c>
      <c r="I2875" t="str" s="15">
        <v>Unreviewed</v>
      </c>
      <c r="J2875" s="16"/>
      <c r="K2875" t="str" s="15">
        <v/>
      </c>
      <c r="L2875" s="17" t="str">
        <f>IF(AC2875="Local catalog","",IF(AG2875="Yes",IF(ISNUMBER(E2875),E2875,""),IF(I2875="Keep current",IF(ISNUMBER(E2875),E2875,""),IF(AH2875&lt;&gt;"Yes","",IF(I2875="Approve proposed",F2875,IF(AND(I2875="Use my price",AND(ISNUMBER(J2875),J2875&gt;0)),J2875,""))))))</f>
        <v/>
      </c>
      <c r="M2875" t="str" s="7">
        <f>IF(AND(AG2875="Yes",OR(I2875="Approve proposed",I2875="Use my price")),"CHECK: protected price kept current",IF(OR(I2875="Unreviewed",I2875=""),"Pending review",IF(I2875="Hold","On hold",IF(I2875="Keep current",IF(ISNUMBER(E2875),"Kept current","CHECK: no confirmed current price"),IF(AH2875&lt;&gt;"Yes","CHECK: source needs review",IF(AND(I2875="Use my price",NOT(AND(ISNUMBER(J2875),J2875&gt;0))),"CHECK: enter a price above zero",IF(NOT(OR(I2875="Approve proposed",I2875="Use my price")),"CHECK: choose a listed decision",IF(OR(NOT(ISNUMBER(L2875)),L2875&lt;=0,NOT(ISNUMBER(Y2875)),Y2875&lt;=0,X2875&gt;=1),"CHECK: price or base unavailable",IF(L2875/(Y2875*(1-X2875))-1&lt;0,"CHECK: price below local base","Ready")))))))))</f>
        <v>Pending review</v>
      </c>
      <c r="N2875" s="18">
        <v>2.45</v>
      </c>
      <c r="O2875" s="19">
        <v>0.4</v>
      </c>
      <c r="P2875" s="14">
        <v>0.5143</v>
      </c>
      <c r="Q2875" s="20" t="str">
        <f>IF(AND(ISNUMBER(L2875),ISNUMBER(Y2875),Y2875&gt;0,X2875&lt;1),ROUND(L2875/(Y2875*(1-X2875))-1,4),"")</f>
        <v/>
      </c>
      <c r="R2875" s="12">
        <v>0</v>
      </c>
      <c r="S2875" s="13">
        <f>IF(AND(ISNUMBER(E2875),E2875&gt;0,ISNUMBER(F2875)),R2875*(F2875/E2875-1)*(1-'Start Here'!$B$16),0)</f>
        <v>0</v>
      </c>
      <c r="T2875" s="17">
        <f>IF(AND(M2875="Ready",OR(I2875="Approve proposed",AND(I2875="Use my price",AND(ISNUMBER(J2875),J2875&gt;0))),ISNUMBER(L2875),E2875&gt;0),R2875*(L2875/E2875-1)*(1-'Start Here'!$B$16),0)</f>
        <v>0</v>
      </c>
      <c r="U2875" t="str" s="6">
        <v>Currently hidden; do not activate automatically</v>
      </c>
      <c r="V2875" t="str" s="21">
        <v>No</v>
      </c>
      <c r="W2875" t="str" s="21">
        <v>No</v>
      </c>
      <c r="X2875" s="22">
        <v>0</v>
      </c>
      <c r="Y2875" s="18">
        <v>1.75</v>
      </c>
      <c r="AB2875" t="str" s="6">
        <v>2026-10-01 10:41:27 UTC</v>
      </c>
      <c r="AC2875" t="str" s="6">
        <v>Local Line cache</v>
      </c>
      <c r="AD2875" s="23">
        <v>874466</v>
      </c>
      <c r="AE2875" s="23">
        <v>608582</v>
      </c>
      <c r="AF2875" t="str" s="23">
        <v>874466:608582:member</v>
      </c>
      <c r="AG2875" t="str" s="23">
        <v>No</v>
      </c>
      <c r="AH2875" t="str" s="23">
        <v>Yes</v>
      </c>
      <c r="AI2875" s="18">
        <v>0</v>
      </c>
    </row>
    <row r="2876" ht="32" customHeight="1">
      <c r="A2876" t="str" s="7">
        <v>Red Tail Growers</v>
      </c>
      <c r="B2876" t="str" s="7">
        <v>Red Little Gem Lettuce</v>
      </c>
      <c r="C2876" t="str" s="7">
        <v>ea</v>
      </c>
      <c r="D2876" t="str" s="7">
        <v>Guest Basket</v>
      </c>
      <c r="E2876" s="12">
        <v>2.45</v>
      </c>
      <c r="F2876" s="13">
        <v>2.65</v>
      </c>
      <c r="G2876" s="13">
        <f>IF(AND(ISNUMBER(E2876),ISNUMBER(F2876)),F2876-E2876,"")</f>
        <v>0.2</v>
      </c>
      <c r="H2876" s="14">
        <f>IF(AND(ISNUMBER(E2876),E2876&gt;0,ISNUMBER(F2876)),F2876/E2876-1,"")</f>
        <v>0.08163265306122436</v>
      </c>
      <c r="I2876" t="str" s="15">
        <v>Unreviewed</v>
      </c>
      <c r="J2876" s="16"/>
      <c r="K2876" t="str" s="15">
        <v/>
      </c>
      <c r="L2876" s="17" t="str">
        <f>IF(AC2876="Local catalog","",IF(AG2876="Yes",IF(ISNUMBER(E2876),E2876,""),IF(I2876="Keep current",IF(ISNUMBER(E2876),E2876,""),IF(AH2876&lt;&gt;"Yes","",IF(I2876="Approve proposed",F2876,IF(AND(I2876="Use my price",AND(ISNUMBER(J2876),J2876&gt;0)),J2876,""))))))</f>
        <v/>
      </c>
      <c r="M2876" t="str" s="7">
        <f>IF(AND(AG2876="Yes",OR(I2876="Approve proposed",I2876="Use my price")),"CHECK: protected price kept current",IF(OR(I2876="Unreviewed",I2876=""),"Pending review",IF(I2876="Hold","On hold",IF(I2876="Keep current",IF(ISNUMBER(E2876),"Kept current","CHECK: no confirmed current price"),IF(AH2876&lt;&gt;"Yes","CHECK: source needs review",IF(AND(I2876="Use my price",NOT(AND(ISNUMBER(J2876),J2876&gt;0))),"CHECK: enter a price above zero",IF(NOT(OR(I2876="Approve proposed",I2876="Use my price")),"CHECK: choose a listed decision",IF(OR(NOT(ISNUMBER(L2876)),L2876&lt;=0,NOT(ISNUMBER(Y2876)),Y2876&lt;=0,X2876&gt;=1),"CHECK: price or base unavailable",IF(L2876/(Y2876*(1-X2876))-1&lt;0,"CHECK: price below local base","Ready")))))))))</f>
        <v>Pending review</v>
      </c>
      <c r="N2876" s="18">
        <v>2.45</v>
      </c>
      <c r="O2876" s="19">
        <v>0.4</v>
      </c>
      <c r="P2876" s="14">
        <v>0.5143</v>
      </c>
      <c r="Q2876" s="20" t="str">
        <f>IF(AND(ISNUMBER(L2876),ISNUMBER(Y2876),Y2876&gt;0,X2876&lt;1),ROUND(L2876/(Y2876*(1-X2876))-1,4),"")</f>
        <v/>
      </c>
      <c r="R2876" s="12">
        <v>17.15</v>
      </c>
      <c r="S2876" s="13">
        <f>IF(AND(ISNUMBER(E2876),E2876&gt;0,ISNUMBER(F2876)),R2876*(F2876/E2876-1)*(1-'Start Here'!$B$16),0)</f>
        <v>1.3579999999999977</v>
      </c>
      <c r="T2876" s="17">
        <f>IF(AND(M2876="Ready",OR(I2876="Approve proposed",AND(I2876="Use my price",AND(ISNUMBER(J2876),J2876&gt;0))),ISNUMBER(L2876),E2876&gt;0),R2876*(L2876/E2876-1)*(1-'Start Here'!$B$16),0)</f>
        <v>0</v>
      </c>
      <c r="U2876" t="str" s="6">
        <v>Currently hidden; do not activate automatically</v>
      </c>
      <c r="V2876" t="str" s="21">
        <v>No</v>
      </c>
      <c r="W2876" t="str" s="21">
        <v>No</v>
      </c>
      <c r="X2876" s="22">
        <v>0</v>
      </c>
      <c r="Y2876" s="18">
        <v>1.75</v>
      </c>
      <c r="AB2876" t="str" s="6">
        <v>2026-10-01 10:41:27 UTC</v>
      </c>
      <c r="AC2876" t="str" s="6">
        <v>Local Line cache</v>
      </c>
      <c r="AD2876" s="23">
        <v>874466</v>
      </c>
      <c r="AE2876" s="23">
        <v>608582</v>
      </c>
      <c r="AF2876" t="str" s="23">
        <v>874466:608582:guest</v>
      </c>
      <c r="AG2876" t="str" s="23">
        <v>No</v>
      </c>
      <c r="AH2876" t="str" s="23">
        <v>Yes</v>
      </c>
      <c r="AI2876" s="18">
        <v>12.25</v>
      </c>
    </row>
    <row r="2877" ht="32" customHeight="1">
      <c r="A2877" t="str" s="7">
        <v>Red Tail Growers</v>
      </c>
      <c r="B2877" t="str" s="7">
        <v>Red Little Gem Lettuce</v>
      </c>
      <c r="C2877" t="str" s="7">
        <v>ea</v>
      </c>
      <c r="D2877" t="str" s="7">
        <v>SNAP</v>
      </c>
      <c r="E2877" s="12">
        <v>2.45</v>
      </c>
      <c r="F2877" s="13">
        <v>2.45</v>
      </c>
      <c r="G2877" s="13">
        <f>IF(AND(ISNUMBER(E2877),ISNUMBER(F2877)),F2877-E2877,"")</f>
        <v>0</v>
      </c>
      <c r="H2877" s="14">
        <f>IF(AND(ISNUMBER(E2877),E2877&gt;0,ISNUMBER(F2877)),F2877/E2877-1,"")</f>
        <v>0</v>
      </c>
      <c r="I2877" t="str" s="15">
        <v>Keep current</v>
      </c>
      <c r="J2877" s="16"/>
      <c r="K2877" t="str" s="15">
        <v/>
      </c>
      <c r="L2877" s="17">
        <f>IF(AC2877="Local catalog","",IF(AG2877="Yes",IF(ISNUMBER(E2877),E2877,""),IF(I2877="Keep current",IF(ISNUMBER(E2877),E2877,""),IF(AH2877&lt;&gt;"Yes","",IF(I2877="Approve proposed",F2877,IF(AND(I2877="Use my price",AND(ISNUMBER(J2877),J2877&gt;0)),J2877,""))))))</f>
        <v>2.45</v>
      </c>
      <c r="M2877" t="str" s="7">
        <f>IF(AND(AG2877="Yes",OR(I2877="Approve proposed",I2877="Use my price")),"CHECK: protected price kept current",IF(OR(I2877="Unreviewed",I2877=""),"Pending review",IF(I2877="Hold","On hold",IF(I2877="Keep current",IF(ISNUMBER(E2877),"Kept current","CHECK: no confirmed current price"),IF(AH2877&lt;&gt;"Yes","CHECK: source needs review",IF(AND(I2877="Use my price",NOT(AND(ISNUMBER(J2877),J2877&gt;0))),"CHECK: enter a price above zero",IF(NOT(OR(I2877="Approve proposed",I2877="Use my price")),"CHECK: choose a listed decision",IF(OR(NOT(ISNUMBER(L2877)),L2877&lt;=0,NOT(ISNUMBER(Y2877)),Y2877&lt;=0,X2877&gt;=1),"CHECK: price or base unavailable",IF(L2877/(Y2877*(1-X2877))-1&lt;0,"CHECK: price below local base","Ready")))))))))</f>
        <v>Kept current</v>
      </c>
      <c r="N2877" s="18">
        <v>2.45</v>
      </c>
      <c r="O2877" s="19">
        <v>0.4</v>
      </c>
      <c r="P2877" s="14">
        <v>0.4</v>
      </c>
      <c r="Q2877" s="20">
        <f>IF(AND(ISNUMBER(L2877),ISNUMBER(Y2877),Y2877&gt;0,X2877&lt;1),ROUND(L2877/(Y2877*(1-X2877))-1,4),"")</f>
        <v>0.4</v>
      </c>
      <c r="R2877" s="12">
        <v>0</v>
      </c>
      <c r="S2877" s="13">
        <f>IF(AND(ISNUMBER(E2877),E2877&gt;0,ISNUMBER(F2877)),R2877*(F2877/E2877-1)*(1-'Start Here'!$B$16),0)</f>
        <v>0</v>
      </c>
      <c r="T2877" s="17">
        <f>IF(AND(M2877="Ready",OR(I2877="Approve proposed",AND(I2877="Use my price",AND(ISNUMBER(J2877),J2877&gt;0))),ISNUMBER(L2877),E2877&gt;0),R2877*(L2877/E2877-1)*(1-'Start Here'!$B$16),0)</f>
        <v>0</v>
      </c>
      <c r="U2877" t="str" s="6">
        <v>SNAP: preserve existing selling price; Currently hidden; do not activate automatically</v>
      </c>
      <c r="V2877" t="str" s="21">
        <v>No</v>
      </c>
      <c r="W2877" t="str" s="21">
        <v>No</v>
      </c>
      <c r="X2877" s="22">
        <v>0</v>
      </c>
      <c r="Y2877" s="18">
        <v>1.75</v>
      </c>
      <c r="AB2877" t="str" s="6">
        <v>2026-10-01 10:41:27 UTC</v>
      </c>
      <c r="AC2877" t="str" s="6">
        <v>Local Line cache</v>
      </c>
      <c r="AD2877" s="23">
        <v>874466</v>
      </c>
      <c r="AE2877" s="23">
        <v>608582</v>
      </c>
      <c r="AF2877" t="str" s="23">
        <v>874466:608582:snap</v>
      </c>
      <c r="AG2877" t="str" s="23">
        <v>Yes</v>
      </c>
      <c r="AH2877" t="str" s="23">
        <v>Yes</v>
      </c>
      <c r="AI2877" s="18">
        <v>0</v>
      </c>
    </row>
    <row r="2878" ht="32" customHeight="1">
      <c r="A2878" t="str" s="7">
        <v>Red Tail Growers</v>
      </c>
      <c r="B2878" t="str" s="7">
        <v>Red Radicchio</v>
      </c>
      <c r="C2878" t="str" s="7">
        <v>each</v>
      </c>
      <c r="D2878" t="str" s="7">
        <v>Herd Share Members</v>
      </c>
      <c r="E2878" s="12">
        <v>3.29</v>
      </c>
      <c r="F2878" s="13">
        <v>3.55</v>
      </c>
      <c r="G2878" s="13">
        <f>IF(AND(ISNUMBER(E2878),ISNUMBER(F2878)),F2878-E2878,"")</f>
        <v>0.26</v>
      </c>
      <c r="H2878" s="14">
        <f>IF(AND(ISNUMBER(E2878),E2878&gt;0,ISNUMBER(F2878)),F2878/E2878-1,"")</f>
        <v>0.07902735562310026</v>
      </c>
      <c r="I2878" t="str" s="15">
        <v>Unreviewed</v>
      </c>
      <c r="J2878" s="16"/>
      <c r="K2878" t="str" s="15">
        <v/>
      </c>
      <c r="L2878" s="17" t="str">
        <f>IF(AC2878="Local catalog","",IF(AG2878="Yes",IF(ISNUMBER(E2878),E2878,""),IF(I2878="Keep current",IF(ISNUMBER(E2878),E2878,""),IF(AH2878&lt;&gt;"Yes","",IF(I2878="Approve proposed",F2878,IF(AND(I2878="Use my price",AND(ISNUMBER(J2878),J2878&gt;0)),J2878,""))))))</f>
        <v/>
      </c>
      <c r="M2878" t="str" s="7">
        <f>IF(AND(AG2878="Yes",OR(I2878="Approve proposed",I2878="Use my price")),"CHECK: protected price kept current",IF(OR(I2878="Unreviewed",I2878=""),"Pending review",IF(I2878="Hold","On hold",IF(I2878="Keep current",IF(ISNUMBER(E2878),"Kept current","CHECK: no confirmed current price"),IF(AH2878&lt;&gt;"Yes","CHECK: source needs review",IF(AND(I2878="Use my price",NOT(AND(ISNUMBER(J2878),J2878&gt;0))),"CHECK: enter a price above zero",IF(NOT(OR(I2878="Approve proposed",I2878="Use my price")),"CHECK: choose a listed decision",IF(OR(NOT(ISNUMBER(L2878)),L2878&lt;=0,NOT(ISNUMBER(Y2878)),Y2878&lt;=0,X2878&gt;=1),"CHECK: price or base unavailable",IF(L2878/(Y2878*(1-X2878))-1&lt;0,"CHECK: price below local base","Ready")))))))))</f>
        <v>Pending review</v>
      </c>
      <c r="N2878" s="18">
        <v>3.29</v>
      </c>
      <c r="O2878" s="19">
        <v>0.4</v>
      </c>
      <c r="P2878" s="14">
        <v>0.5106</v>
      </c>
      <c r="Q2878" s="20" t="str">
        <f>IF(AND(ISNUMBER(L2878),ISNUMBER(Y2878),Y2878&gt;0,X2878&lt;1),ROUND(L2878/(Y2878*(1-X2878))-1,4),"")</f>
        <v/>
      </c>
      <c r="R2878" s="12">
        <v>271.81</v>
      </c>
      <c r="S2878" s="13">
        <f>IF(AND(ISNUMBER(E2878),E2878&gt;0,ISNUMBER(F2878)),R2878*(F2878/E2878-1)*(1-'Start Here'!$B$16),0)</f>
        <v>20.836012765957435</v>
      </c>
      <c r="T2878" s="17">
        <f>IF(AND(M2878="Ready",OR(I2878="Approve proposed",AND(I2878="Use my price",AND(ISNUMBER(J2878),J2878&gt;0))),ISNUMBER(L2878),E2878&gt;0),R2878*(L2878/E2878-1)*(1-'Start Here'!$B$16),0)</f>
        <v>0</v>
      </c>
      <c r="U2878" t="str" s="6">
        <v/>
      </c>
      <c r="V2878" t="str" s="21">
        <v>Yes</v>
      </c>
      <c r="W2878" t="str" s="21">
        <v>No</v>
      </c>
      <c r="X2878" s="22">
        <v>0</v>
      </c>
      <c r="Y2878" s="18">
        <v>2.35</v>
      </c>
      <c r="AB2878" t="str" s="6">
        <v>2026-10-01 10:41:27 UTC</v>
      </c>
      <c r="AC2878" t="str" s="6">
        <v>Local Line cache</v>
      </c>
      <c r="AD2878" s="23">
        <v>805991</v>
      </c>
      <c r="AE2878" s="23">
        <v>527051</v>
      </c>
      <c r="AF2878" t="str" s="23">
        <v>805991:527051:herdShare</v>
      </c>
      <c r="AG2878" t="str" s="23">
        <v>No</v>
      </c>
      <c r="AH2878" t="str" s="23">
        <v>Yes</v>
      </c>
      <c r="AI2878" s="18">
        <v>185.45</v>
      </c>
    </row>
    <row r="2879" ht="32" customHeight="1">
      <c r="A2879" t="str" s="7">
        <v>Red Tail Growers</v>
      </c>
      <c r="B2879" t="str" s="7">
        <v>Red Radicchio</v>
      </c>
      <c r="C2879" t="str" s="7">
        <v>each</v>
      </c>
      <c r="D2879" t="str" s="7">
        <v>CSA Members</v>
      </c>
      <c r="E2879" s="12">
        <v>3.29</v>
      </c>
      <c r="F2879" s="13">
        <v>3.55</v>
      </c>
      <c r="G2879" s="13">
        <f>IF(AND(ISNUMBER(E2879),ISNUMBER(F2879)),F2879-E2879,"")</f>
        <v>0.26</v>
      </c>
      <c r="H2879" s="14">
        <f>IF(AND(ISNUMBER(E2879),E2879&gt;0,ISNUMBER(F2879)),F2879/E2879-1,"")</f>
        <v>0.07902735562310026</v>
      </c>
      <c r="I2879" t="str" s="15">
        <v>Unreviewed</v>
      </c>
      <c r="J2879" s="16"/>
      <c r="K2879" t="str" s="15">
        <v/>
      </c>
      <c r="L2879" s="17" t="str">
        <f>IF(AC2879="Local catalog","",IF(AG2879="Yes",IF(ISNUMBER(E2879),E2879,""),IF(I2879="Keep current",IF(ISNUMBER(E2879),E2879,""),IF(AH2879&lt;&gt;"Yes","",IF(I2879="Approve proposed",F2879,IF(AND(I2879="Use my price",AND(ISNUMBER(J2879),J2879&gt;0)),J2879,""))))))</f>
        <v/>
      </c>
      <c r="M2879" t="str" s="7">
        <f>IF(AND(AG2879="Yes",OR(I2879="Approve proposed",I2879="Use my price")),"CHECK: protected price kept current",IF(OR(I2879="Unreviewed",I2879=""),"Pending review",IF(I2879="Hold","On hold",IF(I2879="Keep current",IF(ISNUMBER(E2879),"Kept current","CHECK: no confirmed current price"),IF(AH2879&lt;&gt;"Yes","CHECK: source needs review",IF(AND(I2879="Use my price",NOT(AND(ISNUMBER(J2879),J2879&gt;0))),"CHECK: enter a price above zero",IF(NOT(OR(I2879="Approve proposed",I2879="Use my price")),"CHECK: choose a listed decision",IF(OR(NOT(ISNUMBER(L2879)),L2879&lt;=0,NOT(ISNUMBER(Y2879)),Y2879&lt;=0,X2879&gt;=1),"CHECK: price or base unavailable",IF(L2879/(Y2879*(1-X2879))-1&lt;0,"CHECK: price below local base","Ready")))))))))</f>
        <v>Pending review</v>
      </c>
      <c r="N2879" s="18">
        <v>3.29</v>
      </c>
      <c r="O2879" s="19">
        <v>0.4</v>
      </c>
      <c r="P2879" s="14">
        <v>0.5106</v>
      </c>
      <c r="Q2879" s="20" t="str">
        <f>IF(AND(ISNUMBER(L2879),ISNUMBER(Y2879),Y2879&gt;0,X2879&lt;1),ROUND(L2879/(Y2879*(1-X2879))-1,4),"")</f>
        <v/>
      </c>
      <c r="R2879" s="12">
        <v>0</v>
      </c>
      <c r="S2879" s="13">
        <f>IF(AND(ISNUMBER(E2879),E2879&gt;0,ISNUMBER(F2879)),R2879*(F2879/E2879-1)*(1-'Start Here'!$B$16),0)</f>
        <v>0</v>
      </c>
      <c r="T2879" s="17">
        <f>IF(AND(M2879="Ready",OR(I2879="Approve proposed",AND(I2879="Use my price",AND(ISNUMBER(J2879),J2879&gt;0))),ISNUMBER(L2879),E2879&gt;0),R2879*(L2879/E2879-1)*(1-'Start Here'!$B$16),0)</f>
        <v>0</v>
      </c>
      <c r="U2879" t="str" s="6">
        <v/>
      </c>
      <c r="V2879" t="str" s="21">
        <v>Yes</v>
      </c>
      <c r="W2879" t="str" s="21">
        <v>No</v>
      </c>
      <c r="X2879" s="22">
        <v>0</v>
      </c>
      <c r="Y2879" s="18">
        <v>2.35</v>
      </c>
      <c r="AB2879" t="str" s="6">
        <v>2026-10-01 10:41:27 UTC</v>
      </c>
      <c r="AC2879" t="str" s="6">
        <v>Local Line cache</v>
      </c>
      <c r="AD2879" s="23">
        <v>805991</v>
      </c>
      <c r="AE2879" s="23">
        <v>527051</v>
      </c>
      <c r="AF2879" t="str" s="23">
        <v>805991:527051:member</v>
      </c>
      <c r="AG2879" t="str" s="23">
        <v>No</v>
      </c>
      <c r="AH2879" t="str" s="23">
        <v>Yes</v>
      </c>
      <c r="AI2879" s="18">
        <v>0</v>
      </c>
    </row>
    <row r="2880" ht="32" customHeight="1">
      <c r="A2880" t="str" s="7">
        <v>Red Tail Growers</v>
      </c>
      <c r="B2880" t="str" s="7">
        <v>Red Radicchio</v>
      </c>
      <c r="C2880" t="str" s="7">
        <v>each</v>
      </c>
      <c r="D2880" t="str" s="7">
        <v>Guest Basket</v>
      </c>
      <c r="E2880" s="12">
        <v>3.29</v>
      </c>
      <c r="F2880" s="13">
        <v>3.55</v>
      </c>
      <c r="G2880" s="13">
        <f>IF(AND(ISNUMBER(E2880),ISNUMBER(F2880)),F2880-E2880,"")</f>
        <v>0.26</v>
      </c>
      <c r="H2880" s="14">
        <f>IF(AND(ISNUMBER(E2880),E2880&gt;0,ISNUMBER(F2880)),F2880/E2880-1,"")</f>
        <v>0.07902735562310026</v>
      </c>
      <c r="I2880" t="str" s="15">
        <v>Unreviewed</v>
      </c>
      <c r="J2880" s="16"/>
      <c r="K2880" t="str" s="15">
        <v/>
      </c>
      <c r="L2880" s="17" t="str">
        <f>IF(AC2880="Local catalog","",IF(AG2880="Yes",IF(ISNUMBER(E2880),E2880,""),IF(I2880="Keep current",IF(ISNUMBER(E2880),E2880,""),IF(AH2880&lt;&gt;"Yes","",IF(I2880="Approve proposed",F2880,IF(AND(I2880="Use my price",AND(ISNUMBER(J2880),J2880&gt;0)),J2880,""))))))</f>
        <v/>
      </c>
      <c r="M2880" t="str" s="7">
        <f>IF(AND(AG2880="Yes",OR(I2880="Approve proposed",I2880="Use my price")),"CHECK: protected price kept current",IF(OR(I2880="Unreviewed",I2880=""),"Pending review",IF(I2880="Hold","On hold",IF(I2880="Keep current",IF(ISNUMBER(E2880),"Kept current","CHECK: no confirmed current price"),IF(AH2880&lt;&gt;"Yes","CHECK: source needs review",IF(AND(I2880="Use my price",NOT(AND(ISNUMBER(J2880),J2880&gt;0))),"CHECK: enter a price above zero",IF(NOT(OR(I2880="Approve proposed",I2880="Use my price")),"CHECK: choose a listed decision",IF(OR(NOT(ISNUMBER(L2880)),L2880&lt;=0,NOT(ISNUMBER(Y2880)),Y2880&lt;=0,X2880&gt;=1),"CHECK: price or base unavailable",IF(L2880/(Y2880*(1-X2880))-1&lt;0,"CHECK: price below local base","Ready")))))))))</f>
        <v>Pending review</v>
      </c>
      <c r="N2880" s="18">
        <v>3.29</v>
      </c>
      <c r="O2880" s="19">
        <v>0.4</v>
      </c>
      <c r="P2880" s="14">
        <v>0.5106</v>
      </c>
      <c r="Q2880" s="20" t="str">
        <f>IF(AND(ISNUMBER(L2880),ISNUMBER(Y2880),Y2880&gt;0,X2880&lt;1),ROUND(L2880/(Y2880*(1-X2880))-1,4),"")</f>
        <v/>
      </c>
      <c r="R2880" s="12">
        <v>13.79</v>
      </c>
      <c r="S2880" s="13">
        <f>IF(AND(ISNUMBER(E2880),E2880&gt;0,ISNUMBER(F2880)),R2880*(F2880/E2880-1)*(1-'Start Here'!$B$16),0)</f>
        <v>1.057093617021276</v>
      </c>
      <c r="T2880" s="17">
        <f>IF(AND(M2880="Ready",OR(I2880="Approve proposed",AND(I2880="Use my price",AND(ISNUMBER(J2880),J2880&gt;0))),ISNUMBER(L2880),E2880&gt;0),R2880*(L2880/E2880-1)*(1-'Start Here'!$B$16),0)</f>
        <v>0</v>
      </c>
      <c r="U2880" t="str" s="6">
        <v/>
      </c>
      <c r="V2880" t="str" s="21">
        <v>Yes</v>
      </c>
      <c r="W2880" t="str" s="21">
        <v>No</v>
      </c>
      <c r="X2880" s="22">
        <v>0</v>
      </c>
      <c r="Y2880" s="18">
        <v>2.35</v>
      </c>
      <c r="AB2880" t="str" s="6">
        <v>2026-10-01 10:41:27 UTC</v>
      </c>
      <c r="AC2880" t="str" s="6">
        <v>Local Line cache</v>
      </c>
      <c r="AD2880" s="23">
        <v>805991</v>
      </c>
      <c r="AE2880" s="23">
        <v>527051</v>
      </c>
      <c r="AF2880" t="str" s="23">
        <v>805991:527051:guest</v>
      </c>
      <c r="AG2880" t="str" s="23">
        <v>No</v>
      </c>
      <c r="AH2880" t="str" s="23">
        <v>Yes</v>
      </c>
      <c r="AI2880" s="18">
        <v>9.55</v>
      </c>
    </row>
    <row r="2881" ht="32" customHeight="1">
      <c r="A2881" t="str" s="7">
        <v>Red Tail Growers</v>
      </c>
      <c r="B2881" t="str" s="7">
        <v>Red Radicchio</v>
      </c>
      <c r="C2881" t="str" s="7">
        <v>each</v>
      </c>
      <c r="D2881" t="str" s="7">
        <v>SNAP</v>
      </c>
      <c r="E2881" s="12">
        <v>3.29</v>
      </c>
      <c r="F2881" s="13">
        <v>3.29</v>
      </c>
      <c r="G2881" s="13">
        <f>IF(AND(ISNUMBER(E2881),ISNUMBER(F2881)),F2881-E2881,"")</f>
        <v>0</v>
      </c>
      <c r="H2881" s="14">
        <f>IF(AND(ISNUMBER(E2881),E2881&gt;0,ISNUMBER(F2881)),F2881/E2881-1,"")</f>
        <v>0</v>
      </c>
      <c r="I2881" t="str" s="15">
        <v>Keep current</v>
      </c>
      <c r="J2881" s="16"/>
      <c r="K2881" t="str" s="15">
        <v/>
      </c>
      <c r="L2881" s="17">
        <f>IF(AC2881="Local catalog","",IF(AG2881="Yes",IF(ISNUMBER(E2881),E2881,""),IF(I2881="Keep current",IF(ISNUMBER(E2881),E2881,""),IF(AH2881&lt;&gt;"Yes","",IF(I2881="Approve proposed",F2881,IF(AND(I2881="Use my price",AND(ISNUMBER(J2881),J2881&gt;0)),J2881,""))))))</f>
        <v>3.29</v>
      </c>
      <c r="M2881" t="str" s="7">
        <f>IF(AND(AG2881="Yes",OR(I2881="Approve proposed",I2881="Use my price")),"CHECK: protected price kept current",IF(OR(I2881="Unreviewed",I2881=""),"Pending review",IF(I2881="Hold","On hold",IF(I2881="Keep current",IF(ISNUMBER(E2881),"Kept current","CHECK: no confirmed current price"),IF(AH2881&lt;&gt;"Yes","CHECK: source needs review",IF(AND(I2881="Use my price",NOT(AND(ISNUMBER(J2881),J2881&gt;0))),"CHECK: enter a price above zero",IF(NOT(OR(I2881="Approve proposed",I2881="Use my price")),"CHECK: choose a listed decision",IF(OR(NOT(ISNUMBER(L2881)),L2881&lt;=0,NOT(ISNUMBER(Y2881)),Y2881&lt;=0,X2881&gt;=1),"CHECK: price or base unavailable",IF(L2881/(Y2881*(1-X2881))-1&lt;0,"CHECK: price below local base","Ready")))))))))</f>
        <v>Kept current</v>
      </c>
      <c r="N2881" s="18">
        <v>3.29</v>
      </c>
      <c r="O2881" s="19">
        <v>0.4</v>
      </c>
      <c r="P2881" s="14">
        <v>0.4</v>
      </c>
      <c r="Q2881" s="20">
        <f>IF(AND(ISNUMBER(L2881),ISNUMBER(Y2881),Y2881&gt;0,X2881&lt;1),ROUND(L2881/(Y2881*(1-X2881))-1,4),"")</f>
        <v>0.4</v>
      </c>
      <c r="R2881" s="12">
        <v>0</v>
      </c>
      <c r="S2881" s="13">
        <f>IF(AND(ISNUMBER(E2881),E2881&gt;0,ISNUMBER(F2881)),R2881*(F2881/E2881-1)*(1-'Start Here'!$B$16),0)</f>
        <v>0</v>
      </c>
      <c r="T2881" s="17">
        <f>IF(AND(M2881="Ready",OR(I2881="Approve proposed",AND(I2881="Use my price",AND(ISNUMBER(J2881),J2881&gt;0))),ISNUMBER(L2881),E2881&gt;0),R2881*(L2881/E2881-1)*(1-'Start Here'!$B$16),0)</f>
        <v>0</v>
      </c>
      <c r="U2881" t="str" s="6">
        <v>SNAP: preserve existing selling price</v>
      </c>
      <c r="V2881" t="str" s="21">
        <v>Yes</v>
      </c>
      <c r="W2881" t="str" s="21">
        <v>No</v>
      </c>
      <c r="X2881" s="22">
        <v>0</v>
      </c>
      <c r="Y2881" s="18">
        <v>2.35</v>
      </c>
      <c r="AB2881" t="str" s="6">
        <v>2026-10-01 10:41:27 UTC</v>
      </c>
      <c r="AC2881" t="str" s="6">
        <v>Local Line cache</v>
      </c>
      <c r="AD2881" s="23">
        <v>805991</v>
      </c>
      <c r="AE2881" s="23">
        <v>527051</v>
      </c>
      <c r="AF2881" t="str" s="23">
        <v>805991:527051:snap</v>
      </c>
      <c r="AG2881" t="str" s="23">
        <v>Yes</v>
      </c>
      <c r="AH2881" t="str" s="23">
        <v>Yes</v>
      </c>
      <c r="AI2881" s="18">
        <v>0</v>
      </c>
    </row>
    <row r="2882" ht="32" customHeight="1">
      <c r="A2882" t="str" s="7">
        <v>Red Tail Growers</v>
      </c>
      <c r="B2882" t="str" s="7">
        <v>Red Radish</v>
      </c>
      <c r="C2882" t="str" s="7">
        <v>each</v>
      </c>
      <c r="D2882" t="str" s="7">
        <v>Herd Share Members</v>
      </c>
      <c r="E2882" s="12">
        <v>2.8</v>
      </c>
      <c r="F2882" s="13">
        <v>3.02</v>
      </c>
      <c r="G2882" s="13">
        <f>IF(AND(ISNUMBER(E2882),ISNUMBER(F2882)),F2882-E2882,"")</f>
        <v>0.22</v>
      </c>
      <c r="H2882" s="14">
        <f>IF(AND(ISNUMBER(E2882),E2882&gt;0,ISNUMBER(F2882)),F2882/E2882-1,"")</f>
        <v>0.07857142857142874</v>
      </c>
      <c r="I2882" t="str" s="15">
        <v>Unreviewed</v>
      </c>
      <c r="J2882" s="16"/>
      <c r="K2882" t="str" s="15">
        <v/>
      </c>
      <c r="L2882" s="17" t="str">
        <f>IF(AC2882="Local catalog","",IF(AG2882="Yes",IF(ISNUMBER(E2882),E2882,""),IF(I2882="Keep current",IF(ISNUMBER(E2882),E2882,""),IF(AH2882&lt;&gt;"Yes","",IF(I2882="Approve proposed",F2882,IF(AND(I2882="Use my price",AND(ISNUMBER(J2882),J2882&gt;0)),J2882,""))))))</f>
        <v/>
      </c>
      <c r="M2882" t="str" s="7">
        <f>IF(AND(AG2882="Yes",OR(I2882="Approve proposed",I2882="Use my price")),"CHECK: protected price kept current",IF(OR(I2882="Unreviewed",I2882=""),"Pending review",IF(I2882="Hold","On hold",IF(I2882="Keep current",IF(ISNUMBER(E2882),"Kept current","CHECK: no confirmed current price"),IF(AH2882&lt;&gt;"Yes","CHECK: source needs review",IF(AND(I2882="Use my price",NOT(AND(ISNUMBER(J2882),J2882&gt;0))),"CHECK: enter a price above zero",IF(NOT(OR(I2882="Approve proposed",I2882="Use my price")),"CHECK: choose a listed decision",IF(OR(NOT(ISNUMBER(L2882)),L2882&lt;=0,NOT(ISNUMBER(Y2882)),Y2882&lt;=0,X2882&gt;=1),"CHECK: price or base unavailable",IF(L2882/(Y2882*(1-X2882))-1&lt;0,"CHECK: price below local base","Ready")))))))))</f>
        <v>Pending review</v>
      </c>
      <c r="N2882" s="18">
        <v>2.8</v>
      </c>
      <c r="O2882" s="19">
        <v>0.4</v>
      </c>
      <c r="P2882" s="14">
        <v>0.51</v>
      </c>
      <c r="Q2882" s="20" t="str">
        <f>IF(AND(ISNUMBER(L2882),ISNUMBER(Y2882),Y2882&gt;0,X2882&lt;1),ROUND(L2882/(Y2882*(1-X2882))-1,4),"")</f>
        <v/>
      </c>
      <c r="R2882" s="12">
        <v>263.20000000000005</v>
      </c>
      <c r="S2882" s="13">
        <f>IF(AND(ISNUMBER(E2882),E2882&gt;0,ISNUMBER(F2882)),R2882*(F2882/E2882-1)*(1-'Start Here'!$B$16),0)</f>
        <v>20.059600000000042</v>
      </c>
      <c r="T2882" s="17">
        <f>IF(AND(M2882="Ready",OR(I2882="Approve proposed",AND(I2882="Use my price",AND(ISNUMBER(J2882),J2882&gt;0))),ISNUMBER(L2882),E2882&gt;0),R2882*(L2882/E2882-1)*(1-'Start Here'!$B$16),0)</f>
        <v>0</v>
      </c>
      <c r="U2882" t="str" s="6">
        <v>Currently hidden; do not activate automatically</v>
      </c>
      <c r="V2882" t="str" s="21">
        <v>No</v>
      </c>
      <c r="W2882" t="str" s="21">
        <v>No</v>
      </c>
      <c r="X2882" s="22">
        <v>0</v>
      </c>
      <c r="Y2882" s="18">
        <v>2</v>
      </c>
      <c r="AB2882" t="str" s="6">
        <v>2026-10-01 10:41:27 UTC</v>
      </c>
      <c r="AC2882" t="str" s="6">
        <v>Local Line cache</v>
      </c>
      <c r="AD2882" s="23">
        <v>1091676</v>
      </c>
      <c r="AE2882" s="23">
        <v>905380</v>
      </c>
      <c r="AF2882" t="str" s="23">
        <v>1091676:905380:herdShare</v>
      </c>
      <c r="AG2882" t="str" s="23">
        <v>No</v>
      </c>
      <c r="AH2882" t="str" s="23">
        <v>Yes</v>
      </c>
      <c r="AI2882" s="18">
        <v>188</v>
      </c>
    </row>
    <row r="2883" ht="32" customHeight="1">
      <c r="A2883" t="str" s="7">
        <v>Red Tail Growers</v>
      </c>
      <c r="B2883" t="str" s="7">
        <v>Red Radish</v>
      </c>
      <c r="C2883" t="str" s="7">
        <v>each</v>
      </c>
      <c r="D2883" t="str" s="7">
        <v>CSA Members</v>
      </c>
      <c r="E2883" s="12">
        <v>2.8</v>
      </c>
      <c r="F2883" s="13">
        <v>3.02</v>
      </c>
      <c r="G2883" s="13">
        <f>IF(AND(ISNUMBER(E2883),ISNUMBER(F2883)),F2883-E2883,"")</f>
        <v>0.22</v>
      </c>
      <c r="H2883" s="14">
        <f>IF(AND(ISNUMBER(E2883),E2883&gt;0,ISNUMBER(F2883)),F2883/E2883-1,"")</f>
        <v>0.07857142857142874</v>
      </c>
      <c r="I2883" t="str" s="15">
        <v>Unreviewed</v>
      </c>
      <c r="J2883" s="16"/>
      <c r="K2883" t="str" s="15">
        <v/>
      </c>
      <c r="L2883" s="17" t="str">
        <f>IF(AC2883="Local catalog","",IF(AG2883="Yes",IF(ISNUMBER(E2883),E2883,""),IF(I2883="Keep current",IF(ISNUMBER(E2883),E2883,""),IF(AH2883&lt;&gt;"Yes","",IF(I2883="Approve proposed",F2883,IF(AND(I2883="Use my price",AND(ISNUMBER(J2883),J2883&gt;0)),J2883,""))))))</f>
        <v/>
      </c>
      <c r="M2883" t="str" s="7">
        <f>IF(AND(AG2883="Yes",OR(I2883="Approve proposed",I2883="Use my price")),"CHECK: protected price kept current",IF(OR(I2883="Unreviewed",I2883=""),"Pending review",IF(I2883="Hold","On hold",IF(I2883="Keep current",IF(ISNUMBER(E2883),"Kept current","CHECK: no confirmed current price"),IF(AH2883&lt;&gt;"Yes","CHECK: source needs review",IF(AND(I2883="Use my price",NOT(AND(ISNUMBER(J2883),J2883&gt;0))),"CHECK: enter a price above zero",IF(NOT(OR(I2883="Approve proposed",I2883="Use my price")),"CHECK: choose a listed decision",IF(OR(NOT(ISNUMBER(L2883)),L2883&lt;=0,NOT(ISNUMBER(Y2883)),Y2883&lt;=0,X2883&gt;=1),"CHECK: price or base unavailable",IF(L2883/(Y2883*(1-X2883))-1&lt;0,"CHECK: price below local base","Ready")))))))))</f>
        <v>Pending review</v>
      </c>
      <c r="N2883" s="18">
        <v>2.8</v>
      </c>
      <c r="O2883" s="19">
        <v>0.4</v>
      </c>
      <c r="P2883" s="14">
        <v>0.51</v>
      </c>
      <c r="Q2883" s="20" t="str">
        <f>IF(AND(ISNUMBER(L2883),ISNUMBER(Y2883),Y2883&gt;0,X2883&lt;1),ROUND(L2883/(Y2883*(1-X2883))-1,4),"")</f>
        <v/>
      </c>
      <c r="R2883" s="12">
        <v>0</v>
      </c>
      <c r="S2883" s="13">
        <f>IF(AND(ISNUMBER(E2883),E2883&gt;0,ISNUMBER(F2883)),R2883*(F2883/E2883-1)*(1-'Start Here'!$B$16),0)</f>
        <v>0</v>
      </c>
      <c r="T2883" s="17">
        <f>IF(AND(M2883="Ready",OR(I2883="Approve proposed",AND(I2883="Use my price",AND(ISNUMBER(J2883),J2883&gt;0))),ISNUMBER(L2883),E2883&gt;0),R2883*(L2883/E2883-1)*(1-'Start Here'!$B$16),0)</f>
        <v>0</v>
      </c>
      <c r="U2883" t="str" s="6">
        <v>Currently hidden; do not activate automatically</v>
      </c>
      <c r="V2883" t="str" s="21">
        <v>No</v>
      </c>
      <c r="W2883" t="str" s="21">
        <v>No</v>
      </c>
      <c r="X2883" s="22">
        <v>0</v>
      </c>
      <c r="Y2883" s="18">
        <v>2</v>
      </c>
      <c r="AB2883" t="str" s="6">
        <v>2026-10-01 10:41:27 UTC</v>
      </c>
      <c r="AC2883" t="str" s="6">
        <v>Local Line cache</v>
      </c>
      <c r="AD2883" s="23">
        <v>1091676</v>
      </c>
      <c r="AE2883" s="23">
        <v>905380</v>
      </c>
      <c r="AF2883" t="str" s="23">
        <v>1091676:905380:member</v>
      </c>
      <c r="AG2883" t="str" s="23">
        <v>No</v>
      </c>
      <c r="AH2883" t="str" s="23">
        <v>Yes</v>
      </c>
      <c r="AI2883" s="18">
        <v>0</v>
      </c>
    </row>
    <row r="2884" ht="32" customHeight="1">
      <c r="A2884" t="str" s="7">
        <v>Red Tail Growers</v>
      </c>
      <c r="B2884" t="str" s="7">
        <v>Red Radish</v>
      </c>
      <c r="C2884" t="str" s="7">
        <v>each</v>
      </c>
      <c r="D2884" t="str" s="7">
        <v>Guest Basket</v>
      </c>
      <c r="E2884" s="12">
        <v>2.8</v>
      </c>
      <c r="F2884" s="13">
        <v>3.02</v>
      </c>
      <c r="G2884" s="13">
        <f>IF(AND(ISNUMBER(E2884),ISNUMBER(F2884)),F2884-E2884,"")</f>
        <v>0.22</v>
      </c>
      <c r="H2884" s="14">
        <f>IF(AND(ISNUMBER(E2884),E2884&gt;0,ISNUMBER(F2884)),F2884/E2884-1,"")</f>
        <v>0.07857142857142874</v>
      </c>
      <c r="I2884" t="str" s="15">
        <v>Unreviewed</v>
      </c>
      <c r="J2884" s="16"/>
      <c r="K2884" t="str" s="15">
        <v/>
      </c>
      <c r="L2884" s="17" t="str">
        <f>IF(AC2884="Local catalog","",IF(AG2884="Yes",IF(ISNUMBER(E2884),E2884,""),IF(I2884="Keep current",IF(ISNUMBER(E2884),E2884,""),IF(AH2884&lt;&gt;"Yes","",IF(I2884="Approve proposed",F2884,IF(AND(I2884="Use my price",AND(ISNUMBER(J2884),J2884&gt;0)),J2884,""))))))</f>
        <v/>
      </c>
      <c r="M2884" t="str" s="7">
        <f>IF(AND(AG2884="Yes",OR(I2884="Approve proposed",I2884="Use my price")),"CHECK: protected price kept current",IF(OR(I2884="Unreviewed",I2884=""),"Pending review",IF(I2884="Hold","On hold",IF(I2884="Keep current",IF(ISNUMBER(E2884),"Kept current","CHECK: no confirmed current price"),IF(AH2884&lt;&gt;"Yes","CHECK: source needs review",IF(AND(I2884="Use my price",NOT(AND(ISNUMBER(J2884),J2884&gt;0))),"CHECK: enter a price above zero",IF(NOT(OR(I2884="Approve proposed",I2884="Use my price")),"CHECK: choose a listed decision",IF(OR(NOT(ISNUMBER(L2884)),L2884&lt;=0,NOT(ISNUMBER(Y2884)),Y2884&lt;=0,X2884&gt;=1),"CHECK: price or base unavailable",IF(L2884/(Y2884*(1-X2884))-1&lt;0,"CHECK: price below local base","Ready")))))))))</f>
        <v>Pending review</v>
      </c>
      <c r="N2884" s="18">
        <v>2.8</v>
      </c>
      <c r="O2884" s="19">
        <v>0.4</v>
      </c>
      <c r="P2884" s="14">
        <v>0.51</v>
      </c>
      <c r="Q2884" s="20" t="str">
        <f>IF(AND(ISNUMBER(L2884),ISNUMBER(Y2884),Y2884&gt;0,X2884&lt;1),ROUND(L2884/(Y2884*(1-X2884))-1,4),"")</f>
        <v/>
      </c>
      <c r="R2884" s="12">
        <v>5.6</v>
      </c>
      <c r="S2884" s="13">
        <f>IF(AND(ISNUMBER(E2884),E2884&gt;0,ISNUMBER(F2884)),R2884*(F2884/E2884-1)*(1-'Start Here'!$B$16),0)</f>
        <v>0.42680000000000085</v>
      </c>
      <c r="T2884" s="17">
        <f>IF(AND(M2884="Ready",OR(I2884="Approve proposed",AND(I2884="Use my price",AND(ISNUMBER(J2884),J2884&gt;0))),ISNUMBER(L2884),E2884&gt;0),R2884*(L2884/E2884-1)*(1-'Start Here'!$B$16),0)</f>
        <v>0</v>
      </c>
      <c r="U2884" t="str" s="6">
        <v>Currently hidden; do not activate automatically</v>
      </c>
      <c r="V2884" t="str" s="21">
        <v>No</v>
      </c>
      <c r="W2884" t="str" s="21">
        <v>No</v>
      </c>
      <c r="X2884" s="22">
        <v>0</v>
      </c>
      <c r="Y2884" s="18">
        <v>2</v>
      </c>
      <c r="AB2884" t="str" s="6">
        <v>2026-10-01 10:41:27 UTC</v>
      </c>
      <c r="AC2884" t="str" s="6">
        <v>Local Line cache</v>
      </c>
      <c r="AD2884" s="23">
        <v>1091676</v>
      </c>
      <c r="AE2884" s="23">
        <v>905380</v>
      </c>
      <c r="AF2884" t="str" s="23">
        <v>1091676:905380:guest</v>
      </c>
      <c r="AG2884" t="str" s="23">
        <v>No</v>
      </c>
      <c r="AH2884" t="str" s="23">
        <v>Yes</v>
      </c>
      <c r="AI2884" s="18">
        <v>4</v>
      </c>
    </row>
    <row r="2885" ht="32" customHeight="1">
      <c r="A2885" t="str" s="7">
        <v>Red Tail Growers</v>
      </c>
      <c r="B2885" t="str" s="7">
        <v>Red Radish</v>
      </c>
      <c r="C2885" t="str" s="7">
        <v>each</v>
      </c>
      <c r="D2885" t="str" s="7">
        <v>SNAP</v>
      </c>
      <c r="E2885" s="12">
        <v>2.8</v>
      </c>
      <c r="F2885" s="13">
        <v>2.8</v>
      </c>
      <c r="G2885" s="13">
        <f>IF(AND(ISNUMBER(E2885),ISNUMBER(F2885)),F2885-E2885,"")</f>
        <v>0</v>
      </c>
      <c r="H2885" s="14">
        <f>IF(AND(ISNUMBER(E2885),E2885&gt;0,ISNUMBER(F2885)),F2885/E2885-1,"")</f>
        <v>0</v>
      </c>
      <c r="I2885" t="str" s="15">
        <v>Keep current</v>
      </c>
      <c r="J2885" s="16"/>
      <c r="K2885" t="str" s="15">
        <v/>
      </c>
      <c r="L2885" s="17">
        <f>IF(AC2885="Local catalog","",IF(AG2885="Yes",IF(ISNUMBER(E2885),E2885,""),IF(I2885="Keep current",IF(ISNUMBER(E2885),E2885,""),IF(AH2885&lt;&gt;"Yes","",IF(I2885="Approve proposed",F2885,IF(AND(I2885="Use my price",AND(ISNUMBER(J2885),J2885&gt;0)),J2885,""))))))</f>
        <v>2.8</v>
      </c>
      <c r="M2885" t="str" s="7">
        <f>IF(AND(AG2885="Yes",OR(I2885="Approve proposed",I2885="Use my price")),"CHECK: protected price kept current",IF(OR(I2885="Unreviewed",I2885=""),"Pending review",IF(I2885="Hold","On hold",IF(I2885="Keep current",IF(ISNUMBER(E2885),"Kept current","CHECK: no confirmed current price"),IF(AH2885&lt;&gt;"Yes","CHECK: source needs review",IF(AND(I2885="Use my price",NOT(AND(ISNUMBER(J2885),J2885&gt;0))),"CHECK: enter a price above zero",IF(NOT(OR(I2885="Approve proposed",I2885="Use my price")),"CHECK: choose a listed decision",IF(OR(NOT(ISNUMBER(L2885)),L2885&lt;=0,NOT(ISNUMBER(Y2885)),Y2885&lt;=0,X2885&gt;=1),"CHECK: price or base unavailable",IF(L2885/(Y2885*(1-X2885))-1&lt;0,"CHECK: price below local base","Ready")))))))))</f>
        <v>Kept current</v>
      </c>
      <c r="N2885" s="18">
        <v>2.8</v>
      </c>
      <c r="O2885" s="19">
        <v>0.4</v>
      </c>
      <c r="P2885" s="14">
        <v>0.4</v>
      </c>
      <c r="Q2885" s="20">
        <f>IF(AND(ISNUMBER(L2885),ISNUMBER(Y2885),Y2885&gt;0,X2885&lt;1),ROUND(L2885/(Y2885*(1-X2885))-1,4),"")</f>
        <v>0.4</v>
      </c>
      <c r="R2885" s="12">
        <v>0</v>
      </c>
      <c r="S2885" s="13">
        <f>IF(AND(ISNUMBER(E2885),E2885&gt;0,ISNUMBER(F2885)),R2885*(F2885/E2885-1)*(1-'Start Here'!$B$16),0)</f>
        <v>0</v>
      </c>
      <c r="T2885" s="17">
        <f>IF(AND(M2885="Ready",OR(I2885="Approve proposed",AND(I2885="Use my price",AND(ISNUMBER(J2885),J2885&gt;0))),ISNUMBER(L2885),E2885&gt;0),R2885*(L2885/E2885-1)*(1-'Start Here'!$B$16),0)</f>
        <v>0</v>
      </c>
      <c r="U2885" t="str" s="6">
        <v>SNAP: preserve existing selling price; Currently hidden; do not activate automatically</v>
      </c>
      <c r="V2885" t="str" s="21">
        <v>No</v>
      </c>
      <c r="W2885" t="str" s="21">
        <v>No</v>
      </c>
      <c r="X2885" s="22">
        <v>0</v>
      </c>
      <c r="Y2885" s="18">
        <v>2</v>
      </c>
      <c r="AB2885" t="str" s="6">
        <v>2026-10-01 10:41:27 UTC</v>
      </c>
      <c r="AC2885" t="str" s="6">
        <v>Local Line cache</v>
      </c>
      <c r="AD2885" s="23">
        <v>1091676</v>
      </c>
      <c r="AE2885" s="23">
        <v>905380</v>
      </c>
      <c r="AF2885" t="str" s="23">
        <v>1091676:905380:snap</v>
      </c>
      <c r="AG2885" t="str" s="23">
        <v>Yes</v>
      </c>
      <c r="AH2885" t="str" s="23">
        <v>Yes</v>
      </c>
      <c r="AI2885" s="18">
        <v>0</v>
      </c>
    </row>
    <row r="2886" ht="32" customHeight="1">
      <c r="A2886" t="str" s="7">
        <v>Red Tail Growers</v>
      </c>
      <c r="B2886" t="str" s="7">
        <v>Red Tail Fall Salad  Mix</v>
      </c>
      <c r="C2886" t="str" s="7">
        <v>1/2 lb. bag</v>
      </c>
      <c r="D2886" t="str" s="7">
        <v>Herd Share Members</v>
      </c>
      <c r="E2886" s="12">
        <v>5.95</v>
      </c>
      <c r="F2886" s="13">
        <v>6.43</v>
      </c>
      <c r="G2886" s="13">
        <f>IF(AND(ISNUMBER(E2886),ISNUMBER(F2886)),F2886-E2886,"")</f>
        <v>0.48</v>
      </c>
      <c r="H2886" s="14">
        <f>IF(AND(ISNUMBER(E2886),E2886&gt;0,ISNUMBER(F2886)),F2886/E2886-1,"")</f>
        <v>0.08067226890756296</v>
      </c>
      <c r="I2886" t="str" s="15">
        <v>Unreviewed</v>
      </c>
      <c r="J2886" s="16"/>
      <c r="K2886" t="str" s="15">
        <v/>
      </c>
      <c r="L2886" s="17" t="str">
        <f>IF(AC2886="Local catalog","",IF(AG2886="Yes",IF(ISNUMBER(E2886),E2886,""),IF(I2886="Keep current",IF(ISNUMBER(E2886),E2886,""),IF(AH2886&lt;&gt;"Yes","",IF(I2886="Approve proposed",F2886,IF(AND(I2886="Use my price",AND(ISNUMBER(J2886),J2886&gt;0)),J2886,""))))))</f>
        <v/>
      </c>
      <c r="M2886" t="str" s="7">
        <f>IF(AND(AG2886="Yes",OR(I2886="Approve proposed",I2886="Use my price")),"CHECK: protected price kept current",IF(OR(I2886="Unreviewed",I2886=""),"Pending review",IF(I2886="Hold","On hold",IF(I2886="Keep current",IF(ISNUMBER(E2886),"Kept current","CHECK: no confirmed current price"),IF(AH2886&lt;&gt;"Yes","CHECK: source needs review",IF(AND(I2886="Use my price",NOT(AND(ISNUMBER(J2886),J2886&gt;0))),"CHECK: enter a price above zero",IF(NOT(OR(I2886="Approve proposed",I2886="Use my price")),"CHECK: choose a listed decision",IF(OR(NOT(ISNUMBER(L2886)),L2886&lt;=0,NOT(ISNUMBER(Y2886)),Y2886&lt;=0,X2886&gt;=1),"CHECK: price or base unavailable",IF(L2886/(Y2886*(1-X2886))-1&lt;0,"CHECK: price below local base","Ready")))))))))</f>
        <v>Pending review</v>
      </c>
      <c r="N2886" s="18">
        <v>5.95</v>
      </c>
      <c r="O2886" s="19">
        <v>0.4</v>
      </c>
      <c r="P2886" s="14">
        <v>0.5129</v>
      </c>
      <c r="Q2886" s="20" t="str">
        <f>IF(AND(ISNUMBER(L2886),ISNUMBER(Y2886),Y2886&gt;0,X2886&lt;1),ROUND(L2886/(Y2886*(1-X2886))-1,4),"")</f>
        <v/>
      </c>
      <c r="R2886" s="12">
        <v>351.05</v>
      </c>
      <c r="S2886" s="13">
        <f>IF(AND(ISNUMBER(E2886),E2886&gt;0,ISNUMBER(F2886)),R2886*(F2886/E2886-1)*(1-'Start Here'!$B$16),0)</f>
        <v>27.47039999999998</v>
      </c>
      <c r="T2886" s="17">
        <f>IF(AND(M2886="Ready",OR(I2886="Approve proposed",AND(I2886="Use my price",AND(ISNUMBER(J2886),J2886&gt;0))),ISNUMBER(L2886),E2886&gt;0),R2886*(L2886/E2886-1)*(1-'Start Here'!$B$16),0)</f>
        <v>0</v>
      </c>
      <c r="U2886" t="str" s="6">
        <v/>
      </c>
      <c r="V2886" t="str" s="21">
        <v>Yes</v>
      </c>
      <c r="W2886" t="str" s="21">
        <v>No</v>
      </c>
      <c r="X2886" s="22">
        <v>0</v>
      </c>
      <c r="Y2886" s="18">
        <v>4.25</v>
      </c>
      <c r="AB2886" t="str" s="6">
        <v>2026-10-01 10:41:27 UTC</v>
      </c>
      <c r="AC2886" t="str" s="6">
        <v>Local Line cache</v>
      </c>
      <c r="AD2886" s="23">
        <v>874465</v>
      </c>
      <c r="AE2886" s="23">
        <v>608581</v>
      </c>
      <c r="AF2886" t="str" s="23">
        <v>874465:608581:herdShare</v>
      </c>
      <c r="AG2886" t="str" s="23">
        <v>No</v>
      </c>
      <c r="AH2886" t="str" s="23">
        <v>Yes</v>
      </c>
      <c r="AI2886" s="18">
        <v>250.75</v>
      </c>
    </row>
    <row r="2887" ht="32" customHeight="1">
      <c r="A2887" t="str" s="7">
        <v>Red Tail Growers</v>
      </c>
      <c r="B2887" t="str" s="7">
        <v>Red Tail Fall Salad  Mix</v>
      </c>
      <c r="C2887" t="str" s="7">
        <v>1/2 lb. bag</v>
      </c>
      <c r="D2887" t="str" s="7">
        <v>CSA Members</v>
      </c>
      <c r="E2887" s="12">
        <v>5.95</v>
      </c>
      <c r="F2887" s="13">
        <v>6.43</v>
      </c>
      <c r="G2887" s="13">
        <f>IF(AND(ISNUMBER(E2887),ISNUMBER(F2887)),F2887-E2887,"")</f>
        <v>0.48</v>
      </c>
      <c r="H2887" s="14">
        <f>IF(AND(ISNUMBER(E2887),E2887&gt;0,ISNUMBER(F2887)),F2887/E2887-1,"")</f>
        <v>0.08067226890756296</v>
      </c>
      <c r="I2887" t="str" s="15">
        <v>Unreviewed</v>
      </c>
      <c r="J2887" s="16"/>
      <c r="K2887" t="str" s="15">
        <v/>
      </c>
      <c r="L2887" s="17" t="str">
        <f>IF(AC2887="Local catalog","",IF(AG2887="Yes",IF(ISNUMBER(E2887),E2887,""),IF(I2887="Keep current",IF(ISNUMBER(E2887),E2887,""),IF(AH2887&lt;&gt;"Yes","",IF(I2887="Approve proposed",F2887,IF(AND(I2887="Use my price",AND(ISNUMBER(J2887),J2887&gt;0)),J2887,""))))))</f>
        <v/>
      </c>
      <c r="M2887" t="str" s="7">
        <f>IF(AND(AG2887="Yes",OR(I2887="Approve proposed",I2887="Use my price")),"CHECK: protected price kept current",IF(OR(I2887="Unreviewed",I2887=""),"Pending review",IF(I2887="Hold","On hold",IF(I2887="Keep current",IF(ISNUMBER(E2887),"Kept current","CHECK: no confirmed current price"),IF(AH2887&lt;&gt;"Yes","CHECK: source needs review",IF(AND(I2887="Use my price",NOT(AND(ISNUMBER(J2887),J2887&gt;0))),"CHECK: enter a price above zero",IF(NOT(OR(I2887="Approve proposed",I2887="Use my price")),"CHECK: choose a listed decision",IF(OR(NOT(ISNUMBER(L2887)),L2887&lt;=0,NOT(ISNUMBER(Y2887)),Y2887&lt;=0,X2887&gt;=1),"CHECK: price or base unavailable",IF(L2887/(Y2887*(1-X2887))-1&lt;0,"CHECK: price below local base","Ready")))))))))</f>
        <v>Pending review</v>
      </c>
      <c r="N2887" s="18">
        <v>5.95</v>
      </c>
      <c r="O2887" s="19">
        <v>0.4</v>
      </c>
      <c r="P2887" s="14">
        <v>0.5129</v>
      </c>
      <c r="Q2887" s="20" t="str">
        <f>IF(AND(ISNUMBER(L2887),ISNUMBER(Y2887),Y2887&gt;0,X2887&lt;1),ROUND(L2887/(Y2887*(1-X2887))-1,4),"")</f>
        <v/>
      </c>
      <c r="R2887" s="12">
        <v>0</v>
      </c>
      <c r="S2887" s="13">
        <f>IF(AND(ISNUMBER(E2887),E2887&gt;0,ISNUMBER(F2887)),R2887*(F2887/E2887-1)*(1-'Start Here'!$B$16),0)</f>
        <v>0</v>
      </c>
      <c r="T2887" s="17">
        <f>IF(AND(M2887="Ready",OR(I2887="Approve proposed",AND(I2887="Use my price",AND(ISNUMBER(J2887),J2887&gt;0))),ISNUMBER(L2887),E2887&gt;0),R2887*(L2887/E2887-1)*(1-'Start Here'!$B$16),0)</f>
        <v>0</v>
      </c>
      <c r="U2887" t="str" s="6">
        <v/>
      </c>
      <c r="V2887" t="str" s="21">
        <v>Yes</v>
      </c>
      <c r="W2887" t="str" s="21">
        <v>No</v>
      </c>
      <c r="X2887" s="22">
        <v>0</v>
      </c>
      <c r="Y2887" s="18">
        <v>4.25</v>
      </c>
      <c r="AB2887" t="str" s="6">
        <v>2026-10-01 10:41:27 UTC</v>
      </c>
      <c r="AC2887" t="str" s="6">
        <v>Local Line cache</v>
      </c>
      <c r="AD2887" s="23">
        <v>874465</v>
      </c>
      <c r="AE2887" s="23">
        <v>608581</v>
      </c>
      <c r="AF2887" t="str" s="23">
        <v>874465:608581:member</v>
      </c>
      <c r="AG2887" t="str" s="23">
        <v>No</v>
      </c>
      <c r="AH2887" t="str" s="23">
        <v>Yes</v>
      </c>
      <c r="AI2887" s="18">
        <v>0</v>
      </c>
    </row>
    <row r="2888" ht="32" customHeight="1">
      <c r="A2888" t="str" s="7">
        <v>Red Tail Growers</v>
      </c>
      <c r="B2888" t="str" s="7">
        <v>Red Tail Fall Salad  Mix</v>
      </c>
      <c r="C2888" t="str" s="7">
        <v>1/2 lb. bag</v>
      </c>
      <c r="D2888" t="str" s="7">
        <v>Guest Basket</v>
      </c>
      <c r="E2888" s="12">
        <v>5.95</v>
      </c>
      <c r="F2888" s="13">
        <v>6.43</v>
      </c>
      <c r="G2888" s="13">
        <f>IF(AND(ISNUMBER(E2888),ISNUMBER(F2888)),F2888-E2888,"")</f>
        <v>0.48</v>
      </c>
      <c r="H2888" s="14">
        <f>IF(AND(ISNUMBER(E2888),E2888&gt;0,ISNUMBER(F2888)),F2888/E2888-1,"")</f>
        <v>0.08067226890756296</v>
      </c>
      <c r="I2888" t="str" s="15">
        <v>Unreviewed</v>
      </c>
      <c r="J2888" s="16"/>
      <c r="K2888" t="str" s="15">
        <v/>
      </c>
      <c r="L2888" s="17" t="str">
        <f>IF(AC2888="Local catalog","",IF(AG2888="Yes",IF(ISNUMBER(E2888),E2888,""),IF(I2888="Keep current",IF(ISNUMBER(E2888),E2888,""),IF(AH2888&lt;&gt;"Yes","",IF(I2888="Approve proposed",F2888,IF(AND(I2888="Use my price",AND(ISNUMBER(J2888),J2888&gt;0)),J2888,""))))))</f>
        <v/>
      </c>
      <c r="M2888" t="str" s="7">
        <f>IF(AND(AG2888="Yes",OR(I2888="Approve proposed",I2888="Use my price")),"CHECK: protected price kept current",IF(OR(I2888="Unreviewed",I2888=""),"Pending review",IF(I2888="Hold","On hold",IF(I2888="Keep current",IF(ISNUMBER(E2888),"Kept current","CHECK: no confirmed current price"),IF(AH2888&lt;&gt;"Yes","CHECK: source needs review",IF(AND(I2888="Use my price",NOT(AND(ISNUMBER(J2888),J2888&gt;0))),"CHECK: enter a price above zero",IF(NOT(OR(I2888="Approve proposed",I2888="Use my price")),"CHECK: choose a listed decision",IF(OR(NOT(ISNUMBER(L2888)),L2888&lt;=0,NOT(ISNUMBER(Y2888)),Y2888&lt;=0,X2888&gt;=1),"CHECK: price or base unavailable",IF(L2888/(Y2888*(1-X2888))-1&lt;0,"CHECK: price below local base","Ready")))))))))</f>
        <v>Pending review</v>
      </c>
      <c r="N2888" s="18">
        <v>5.95</v>
      </c>
      <c r="O2888" s="19">
        <v>0.4</v>
      </c>
      <c r="P2888" s="14">
        <v>0.5129</v>
      </c>
      <c r="Q2888" s="20" t="str">
        <f>IF(AND(ISNUMBER(L2888),ISNUMBER(Y2888),Y2888&gt;0,X2888&lt;1),ROUND(L2888/(Y2888*(1-X2888))-1,4),"")</f>
        <v/>
      </c>
      <c r="R2888" s="12">
        <v>17.85</v>
      </c>
      <c r="S2888" s="13">
        <f>IF(AND(ISNUMBER(E2888),E2888&gt;0,ISNUMBER(F2888)),R2888*(F2888/E2888-1)*(1-'Start Here'!$B$16),0)</f>
        <v>1.3967999999999992</v>
      </c>
      <c r="T2888" s="17">
        <f>IF(AND(M2888="Ready",OR(I2888="Approve proposed",AND(I2888="Use my price",AND(ISNUMBER(J2888),J2888&gt;0))),ISNUMBER(L2888),E2888&gt;0),R2888*(L2888/E2888-1)*(1-'Start Here'!$B$16),0)</f>
        <v>0</v>
      </c>
      <c r="U2888" t="str" s="6">
        <v/>
      </c>
      <c r="V2888" t="str" s="21">
        <v>Yes</v>
      </c>
      <c r="W2888" t="str" s="21">
        <v>No</v>
      </c>
      <c r="X2888" s="22">
        <v>0</v>
      </c>
      <c r="Y2888" s="18">
        <v>4.25</v>
      </c>
      <c r="AB2888" t="str" s="6">
        <v>2026-10-01 10:41:27 UTC</v>
      </c>
      <c r="AC2888" t="str" s="6">
        <v>Local Line cache</v>
      </c>
      <c r="AD2888" s="23">
        <v>874465</v>
      </c>
      <c r="AE2888" s="23">
        <v>608581</v>
      </c>
      <c r="AF2888" t="str" s="23">
        <v>874465:608581:guest</v>
      </c>
      <c r="AG2888" t="str" s="23">
        <v>No</v>
      </c>
      <c r="AH2888" t="str" s="23">
        <v>Yes</v>
      </c>
      <c r="AI2888" s="18">
        <v>12.75</v>
      </c>
    </row>
    <row r="2889" ht="32" customHeight="1">
      <c r="A2889" t="str" s="7">
        <v>Red Tail Growers</v>
      </c>
      <c r="B2889" t="str" s="7">
        <v>Red Tail Fall Salad  Mix</v>
      </c>
      <c r="C2889" t="str" s="7">
        <v>1/2 lb. bag</v>
      </c>
      <c r="D2889" t="str" s="7">
        <v>SNAP</v>
      </c>
      <c r="E2889" s="12">
        <v>5.95</v>
      </c>
      <c r="F2889" s="13">
        <v>5.95</v>
      </c>
      <c r="G2889" s="13">
        <f>IF(AND(ISNUMBER(E2889),ISNUMBER(F2889)),F2889-E2889,"")</f>
        <v>0</v>
      </c>
      <c r="H2889" s="14">
        <f>IF(AND(ISNUMBER(E2889),E2889&gt;0,ISNUMBER(F2889)),F2889/E2889-1,"")</f>
        <v>0</v>
      </c>
      <c r="I2889" t="str" s="15">
        <v>Keep current</v>
      </c>
      <c r="J2889" s="16"/>
      <c r="K2889" t="str" s="15">
        <v/>
      </c>
      <c r="L2889" s="17">
        <f>IF(AC2889="Local catalog","",IF(AG2889="Yes",IF(ISNUMBER(E2889),E2889,""),IF(I2889="Keep current",IF(ISNUMBER(E2889),E2889,""),IF(AH2889&lt;&gt;"Yes","",IF(I2889="Approve proposed",F2889,IF(AND(I2889="Use my price",AND(ISNUMBER(J2889),J2889&gt;0)),J2889,""))))))</f>
        <v>5.95</v>
      </c>
      <c r="M2889" t="str" s="7">
        <f>IF(AND(AG2889="Yes",OR(I2889="Approve proposed",I2889="Use my price")),"CHECK: protected price kept current",IF(OR(I2889="Unreviewed",I2889=""),"Pending review",IF(I2889="Hold","On hold",IF(I2889="Keep current",IF(ISNUMBER(E2889),"Kept current","CHECK: no confirmed current price"),IF(AH2889&lt;&gt;"Yes","CHECK: source needs review",IF(AND(I2889="Use my price",NOT(AND(ISNUMBER(J2889),J2889&gt;0))),"CHECK: enter a price above zero",IF(NOT(OR(I2889="Approve proposed",I2889="Use my price")),"CHECK: choose a listed decision",IF(OR(NOT(ISNUMBER(L2889)),L2889&lt;=0,NOT(ISNUMBER(Y2889)),Y2889&lt;=0,X2889&gt;=1),"CHECK: price or base unavailable",IF(L2889/(Y2889*(1-X2889))-1&lt;0,"CHECK: price below local base","Ready")))))))))</f>
        <v>Kept current</v>
      </c>
      <c r="N2889" s="18">
        <v>5.95</v>
      </c>
      <c r="O2889" s="19">
        <v>0.4</v>
      </c>
      <c r="P2889" s="14">
        <v>0.4</v>
      </c>
      <c r="Q2889" s="20">
        <f>IF(AND(ISNUMBER(L2889),ISNUMBER(Y2889),Y2889&gt;0,X2889&lt;1),ROUND(L2889/(Y2889*(1-X2889))-1,4),"")</f>
        <v>0.4</v>
      </c>
      <c r="R2889" s="12">
        <v>0</v>
      </c>
      <c r="S2889" s="13">
        <f>IF(AND(ISNUMBER(E2889),E2889&gt;0,ISNUMBER(F2889)),R2889*(F2889/E2889-1)*(1-'Start Here'!$B$16),0)</f>
        <v>0</v>
      </c>
      <c r="T2889" s="17">
        <f>IF(AND(M2889="Ready",OR(I2889="Approve proposed",AND(I2889="Use my price",AND(ISNUMBER(J2889),J2889&gt;0))),ISNUMBER(L2889),E2889&gt;0),R2889*(L2889/E2889-1)*(1-'Start Here'!$B$16),0)</f>
        <v>0</v>
      </c>
      <c r="U2889" t="str" s="6">
        <v>SNAP: preserve existing selling price</v>
      </c>
      <c r="V2889" t="str" s="21">
        <v>Yes</v>
      </c>
      <c r="W2889" t="str" s="21">
        <v>No</v>
      </c>
      <c r="X2889" s="22">
        <v>0</v>
      </c>
      <c r="Y2889" s="18">
        <v>4.25</v>
      </c>
      <c r="AB2889" t="str" s="6">
        <v>2026-10-01 10:41:27 UTC</v>
      </c>
      <c r="AC2889" t="str" s="6">
        <v>Local Line cache</v>
      </c>
      <c r="AD2889" s="23">
        <v>874465</v>
      </c>
      <c r="AE2889" s="23">
        <v>608581</v>
      </c>
      <c r="AF2889" t="str" s="23">
        <v>874465:608581:snap</v>
      </c>
      <c r="AG2889" t="str" s="23">
        <v>Yes</v>
      </c>
      <c r="AH2889" t="str" s="23">
        <v>Yes</v>
      </c>
      <c r="AI2889" s="18">
        <v>0</v>
      </c>
    </row>
    <row r="2890" ht="32" customHeight="1">
      <c r="A2890" t="str" s="7">
        <v>Red Tail Growers</v>
      </c>
      <c r="B2890" t="str" s="7">
        <v>Salad Chicory Mix</v>
      </c>
      <c r="C2890" t="str" s="7">
        <v>1/2 lb bag</v>
      </c>
      <c r="D2890" t="str" s="7">
        <v>Herd Share Members</v>
      </c>
      <c r="E2890" s="12">
        <v>5.25</v>
      </c>
      <c r="F2890" s="13">
        <v>5.67</v>
      </c>
      <c r="G2890" s="13">
        <f>IF(AND(ISNUMBER(E2890),ISNUMBER(F2890)),F2890-E2890,"")</f>
        <v>0.42</v>
      </c>
      <c r="H2890" s="14">
        <f>IF(AND(ISNUMBER(E2890),E2890&gt;0,ISNUMBER(F2890)),F2890/E2890-1,"")</f>
        <v>0.08000000000000007</v>
      </c>
      <c r="I2890" t="str" s="15">
        <v>Unreviewed</v>
      </c>
      <c r="J2890" s="16"/>
      <c r="K2890" t="str" s="15">
        <v/>
      </c>
      <c r="L2890" s="17" t="str">
        <f>IF(AC2890="Local catalog","",IF(AG2890="Yes",IF(ISNUMBER(E2890),E2890,""),IF(I2890="Keep current",IF(ISNUMBER(E2890),E2890,""),IF(AH2890&lt;&gt;"Yes","",IF(I2890="Approve proposed",F2890,IF(AND(I2890="Use my price",AND(ISNUMBER(J2890),J2890&gt;0)),J2890,""))))))</f>
        <v/>
      </c>
      <c r="M2890" t="str" s="7">
        <f>IF(AND(AG2890="Yes",OR(I2890="Approve proposed",I2890="Use my price")),"CHECK: protected price kept current",IF(OR(I2890="Unreviewed",I2890=""),"Pending review",IF(I2890="Hold","On hold",IF(I2890="Keep current",IF(ISNUMBER(E2890),"Kept current","CHECK: no confirmed current price"),IF(AH2890&lt;&gt;"Yes","CHECK: source needs review",IF(AND(I2890="Use my price",NOT(AND(ISNUMBER(J2890),J2890&gt;0))),"CHECK: enter a price above zero",IF(NOT(OR(I2890="Approve proposed",I2890="Use my price")),"CHECK: choose a listed decision",IF(OR(NOT(ISNUMBER(L2890)),L2890&lt;=0,NOT(ISNUMBER(Y2890)),Y2890&lt;=0,X2890&gt;=1),"CHECK: price or base unavailable",IF(L2890/(Y2890*(1-X2890))-1&lt;0,"CHECK: price below local base","Ready")))))))))</f>
        <v>Pending review</v>
      </c>
      <c r="N2890" s="18">
        <v>5.25</v>
      </c>
      <c r="O2890" s="19">
        <v>0.4</v>
      </c>
      <c r="P2890" s="14">
        <v>0.512</v>
      </c>
      <c r="Q2890" s="20" t="str">
        <f>IF(AND(ISNUMBER(L2890),ISNUMBER(Y2890),Y2890&gt;0,X2890&lt;1),ROUND(L2890/(Y2890*(1-X2890))-1,4),"")</f>
        <v/>
      </c>
      <c r="R2890" s="12">
        <v>0</v>
      </c>
      <c r="S2890" s="13">
        <f>IF(AND(ISNUMBER(E2890),E2890&gt;0,ISNUMBER(F2890)),R2890*(F2890/E2890-1)*(1-'Start Here'!$B$16),0)</f>
        <v>0</v>
      </c>
      <c r="T2890" s="17">
        <f>IF(AND(M2890="Ready",OR(I2890="Approve proposed",AND(I2890="Use my price",AND(ISNUMBER(J2890),J2890&gt;0))),ISNUMBER(L2890),E2890&gt;0),R2890*(L2890/E2890-1)*(1-'Start Here'!$B$16),0)</f>
        <v>0</v>
      </c>
      <c r="U2890" t="str" s="6">
        <v>Currently hidden; do not activate automatically</v>
      </c>
      <c r="V2890" t="str" s="21">
        <v>No</v>
      </c>
      <c r="W2890" t="str" s="21">
        <v>No</v>
      </c>
      <c r="X2890" s="22">
        <v>0</v>
      </c>
      <c r="Y2890" s="18">
        <v>3.75</v>
      </c>
      <c r="AB2890" t="str" s="6">
        <v>2026-10-01 10:41:27 UTC</v>
      </c>
      <c r="AC2890" t="str" s="6">
        <v>Local Line cache</v>
      </c>
      <c r="AD2890" s="23">
        <v>890655</v>
      </c>
      <c r="AE2890" s="23">
        <v>630144</v>
      </c>
      <c r="AF2890" t="str" s="23">
        <v>890655:630144:herdShare</v>
      </c>
      <c r="AG2890" t="str" s="23">
        <v>No</v>
      </c>
      <c r="AH2890" t="str" s="23">
        <v>Yes</v>
      </c>
      <c r="AI2890" s="18">
        <v>0</v>
      </c>
    </row>
    <row r="2891" ht="32" customHeight="1">
      <c r="A2891" t="str" s="7">
        <v>Red Tail Growers</v>
      </c>
      <c r="B2891" t="str" s="7">
        <v>Salad Chicory Mix</v>
      </c>
      <c r="C2891" t="str" s="7">
        <v>1/2 lb bag</v>
      </c>
      <c r="D2891" t="str" s="7">
        <v>CSA Members</v>
      </c>
      <c r="E2891" s="12">
        <v>5.25</v>
      </c>
      <c r="F2891" s="13">
        <v>5.67</v>
      </c>
      <c r="G2891" s="13">
        <f>IF(AND(ISNUMBER(E2891),ISNUMBER(F2891)),F2891-E2891,"")</f>
        <v>0.42</v>
      </c>
      <c r="H2891" s="14">
        <f>IF(AND(ISNUMBER(E2891),E2891&gt;0,ISNUMBER(F2891)),F2891/E2891-1,"")</f>
        <v>0.08000000000000007</v>
      </c>
      <c r="I2891" t="str" s="15">
        <v>Unreviewed</v>
      </c>
      <c r="J2891" s="16"/>
      <c r="K2891" t="str" s="15">
        <v/>
      </c>
      <c r="L2891" s="17" t="str">
        <f>IF(AC2891="Local catalog","",IF(AG2891="Yes",IF(ISNUMBER(E2891),E2891,""),IF(I2891="Keep current",IF(ISNUMBER(E2891),E2891,""),IF(AH2891&lt;&gt;"Yes","",IF(I2891="Approve proposed",F2891,IF(AND(I2891="Use my price",AND(ISNUMBER(J2891),J2891&gt;0)),J2891,""))))))</f>
        <v/>
      </c>
      <c r="M2891" t="str" s="7">
        <f>IF(AND(AG2891="Yes",OR(I2891="Approve proposed",I2891="Use my price")),"CHECK: protected price kept current",IF(OR(I2891="Unreviewed",I2891=""),"Pending review",IF(I2891="Hold","On hold",IF(I2891="Keep current",IF(ISNUMBER(E2891),"Kept current","CHECK: no confirmed current price"),IF(AH2891&lt;&gt;"Yes","CHECK: source needs review",IF(AND(I2891="Use my price",NOT(AND(ISNUMBER(J2891),J2891&gt;0))),"CHECK: enter a price above zero",IF(NOT(OR(I2891="Approve proposed",I2891="Use my price")),"CHECK: choose a listed decision",IF(OR(NOT(ISNUMBER(L2891)),L2891&lt;=0,NOT(ISNUMBER(Y2891)),Y2891&lt;=0,X2891&gt;=1),"CHECK: price or base unavailable",IF(L2891/(Y2891*(1-X2891))-1&lt;0,"CHECK: price below local base","Ready")))))))))</f>
        <v>Pending review</v>
      </c>
      <c r="N2891" s="18">
        <v>5.25</v>
      </c>
      <c r="O2891" s="19">
        <v>0.4</v>
      </c>
      <c r="P2891" s="14">
        <v>0.512</v>
      </c>
      <c r="Q2891" s="20" t="str">
        <f>IF(AND(ISNUMBER(L2891),ISNUMBER(Y2891),Y2891&gt;0,X2891&lt;1),ROUND(L2891/(Y2891*(1-X2891))-1,4),"")</f>
        <v/>
      </c>
      <c r="R2891" s="12">
        <v>0</v>
      </c>
      <c r="S2891" s="13">
        <f>IF(AND(ISNUMBER(E2891),E2891&gt;0,ISNUMBER(F2891)),R2891*(F2891/E2891-1)*(1-'Start Here'!$B$16),0)</f>
        <v>0</v>
      </c>
      <c r="T2891" s="17">
        <f>IF(AND(M2891="Ready",OR(I2891="Approve proposed",AND(I2891="Use my price",AND(ISNUMBER(J2891),J2891&gt;0))),ISNUMBER(L2891),E2891&gt;0),R2891*(L2891/E2891-1)*(1-'Start Here'!$B$16),0)</f>
        <v>0</v>
      </c>
      <c r="U2891" t="str" s="6">
        <v>Currently hidden; do not activate automatically</v>
      </c>
      <c r="V2891" t="str" s="21">
        <v>No</v>
      </c>
      <c r="W2891" t="str" s="21">
        <v>No</v>
      </c>
      <c r="X2891" s="22">
        <v>0</v>
      </c>
      <c r="Y2891" s="18">
        <v>3.75</v>
      </c>
      <c r="AB2891" t="str" s="6">
        <v>2026-10-01 10:41:27 UTC</v>
      </c>
      <c r="AC2891" t="str" s="6">
        <v>Local Line cache</v>
      </c>
      <c r="AD2891" s="23">
        <v>890655</v>
      </c>
      <c r="AE2891" s="23">
        <v>630144</v>
      </c>
      <c r="AF2891" t="str" s="23">
        <v>890655:630144:member</v>
      </c>
      <c r="AG2891" t="str" s="23">
        <v>No</v>
      </c>
      <c r="AH2891" t="str" s="23">
        <v>Yes</v>
      </c>
      <c r="AI2891" s="18">
        <v>0</v>
      </c>
    </row>
    <row r="2892" ht="32" customHeight="1">
      <c r="A2892" t="str" s="7">
        <v>Red Tail Growers</v>
      </c>
      <c r="B2892" t="str" s="7">
        <v>Salad Chicory Mix</v>
      </c>
      <c r="C2892" t="str" s="7">
        <v>1/2 lb bag</v>
      </c>
      <c r="D2892" t="str" s="7">
        <v>Guest Basket</v>
      </c>
      <c r="E2892" s="12">
        <v>5.25</v>
      </c>
      <c r="F2892" s="13">
        <v>5.67</v>
      </c>
      <c r="G2892" s="13">
        <f>IF(AND(ISNUMBER(E2892),ISNUMBER(F2892)),F2892-E2892,"")</f>
        <v>0.42</v>
      </c>
      <c r="H2892" s="14">
        <f>IF(AND(ISNUMBER(E2892),E2892&gt;0,ISNUMBER(F2892)),F2892/E2892-1,"")</f>
        <v>0.08000000000000007</v>
      </c>
      <c r="I2892" t="str" s="15">
        <v>Unreviewed</v>
      </c>
      <c r="J2892" s="16"/>
      <c r="K2892" t="str" s="15">
        <v/>
      </c>
      <c r="L2892" s="17" t="str">
        <f>IF(AC2892="Local catalog","",IF(AG2892="Yes",IF(ISNUMBER(E2892),E2892,""),IF(I2892="Keep current",IF(ISNUMBER(E2892),E2892,""),IF(AH2892&lt;&gt;"Yes","",IF(I2892="Approve proposed",F2892,IF(AND(I2892="Use my price",AND(ISNUMBER(J2892),J2892&gt;0)),J2892,""))))))</f>
        <v/>
      </c>
      <c r="M2892" t="str" s="7">
        <f>IF(AND(AG2892="Yes",OR(I2892="Approve proposed",I2892="Use my price")),"CHECK: protected price kept current",IF(OR(I2892="Unreviewed",I2892=""),"Pending review",IF(I2892="Hold","On hold",IF(I2892="Keep current",IF(ISNUMBER(E2892),"Kept current","CHECK: no confirmed current price"),IF(AH2892&lt;&gt;"Yes","CHECK: source needs review",IF(AND(I2892="Use my price",NOT(AND(ISNUMBER(J2892),J2892&gt;0))),"CHECK: enter a price above zero",IF(NOT(OR(I2892="Approve proposed",I2892="Use my price")),"CHECK: choose a listed decision",IF(OR(NOT(ISNUMBER(L2892)),L2892&lt;=0,NOT(ISNUMBER(Y2892)),Y2892&lt;=0,X2892&gt;=1),"CHECK: price or base unavailable",IF(L2892/(Y2892*(1-X2892))-1&lt;0,"CHECK: price below local base","Ready")))))))))</f>
        <v>Pending review</v>
      </c>
      <c r="N2892" s="18">
        <v>5.25</v>
      </c>
      <c r="O2892" s="19">
        <v>0.4</v>
      </c>
      <c r="P2892" s="14">
        <v>0.512</v>
      </c>
      <c r="Q2892" s="20" t="str">
        <f>IF(AND(ISNUMBER(L2892),ISNUMBER(Y2892),Y2892&gt;0,X2892&lt;1),ROUND(L2892/(Y2892*(1-X2892))-1,4),"")</f>
        <v/>
      </c>
      <c r="R2892" s="12">
        <v>0</v>
      </c>
      <c r="S2892" s="13">
        <f>IF(AND(ISNUMBER(E2892),E2892&gt;0,ISNUMBER(F2892)),R2892*(F2892/E2892-1)*(1-'Start Here'!$B$16),0)</f>
        <v>0</v>
      </c>
      <c r="T2892" s="17">
        <f>IF(AND(M2892="Ready",OR(I2892="Approve proposed",AND(I2892="Use my price",AND(ISNUMBER(J2892),J2892&gt;0))),ISNUMBER(L2892),E2892&gt;0),R2892*(L2892/E2892-1)*(1-'Start Here'!$B$16),0)</f>
        <v>0</v>
      </c>
      <c r="U2892" t="str" s="6">
        <v>Currently hidden; do not activate automatically</v>
      </c>
      <c r="V2892" t="str" s="21">
        <v>No</v>
      </c>
      <c r="W2892" t="str" s="21">
        <v>No</v>
      </c>
      <c r="X2892" s="22">
        <v>0</v>
      </c>
      <c r="Y2892" s="18">
        <v>3.75</v>
      </c>
      <c r="AB2892" t="str" s="6">
        <v>2026-10-01 10:41:27 UTC</v>
      </c>
      <c r="AC2892" t="str" s="6">
        <v>Local Line cache</v>
      </c>
      <c r="AD2892" s="23">
        <v>890655</v>
      </c>
      <c r="AE2892" s="23">
        <v>630144</v>
      </c>
      <c r="AF2892" t="str" s="23">
        <v>890655:630144:guest</v>
      </c>
      <c r="AG2892" t="str" s="23">
        <v>No</v>
      </c>
      <c r="AH2892" t="str" s="23">
        <v>Yes</v>
      </c>
      <c r="AI2892" s="18">
        <v>0</v>
      </c>
    </row>
    <row r="2893" ht="32" customHeight="1">
      <c r="A2893" t="str" s="7">
        <v>Red Tail Growers</v>
      </c>
      <c r="B2893" t="str" s="7">
        <v>Salad Chicory Mix</v>
      </c>
      <c r="C2893" t="str" s="7">
        <v>1/2 lb bag</v>
      </c>
      <c r="D2893" t="str" s="7">
        <v>SNAP</v>
      </c>
      <c r="E2893" s="12">
        <v>5.25</v>
      </c>
      <c r="F2893" s="13">
        <v>5.25</v>
      </c>
      <c r="G2893" s="13">
        <f>IF(AND(ISNUMBER(E2893),ISNUMBER(F2893)),F2893-E2893,"")</f>
        <v>0</v>
      </c>
      <c r="H2893" s="14">
        <f>IF(AND(ISNUMBER(E2893),E2893&gt;0,ISNUMBER(F2893)),F2893/E2893-1,"")</f>
        <v>0</v>
      </c>
      <c r="I2893" t="str" s="15">
        <v>Keep current</v>
      </c>
      <c r="J2893" s="16"/>
      <c r="K2893" t="str" s="15">
        <v/>
      </c>
      <c r="L2893" s="17">
        <f>IF(AC2893="Local catalog","",IF(AG2893="Yes",IF(ISNUMBER(E2893),E2893,""),IF(I2893="Keep current",IF(ISNUMBER(E2893),E2893,""),IF(AH2893&lt;&gt;"Yes","",IF(I2893="Approve proposed",F2893,IF(AND(I2893="Use my price",AND(ISNUMBER(J2893),J2893&gt;0)),J2893,""))))))</f>
        <v>5.25</v>
      </c>
      <c r="M2893" t="str" s="7">
        <f>IF(AND(AG2893="Yes",OR(I2893="Approve proposed",I2893="Use my price")),"CHECK: protected price kept current",IF(OR(I2893="Unreviewed",I2893=""),"Pending review",IF(I2893="Hold","On hold",IF(I2893="Keep current",IF(ISNUMBER(E2893),"Kept current","CHECK: no confirmed current price"),IF(AH2893&lt;&gt;"Yes","CHECK: source needs review",IF(AND(I2893="Use my price",NOT(AND(ISNUMBER(J2893),J2893&gt;0))),"CHECK: enter a price above zero",IF(NOT(OR(I2893="Approve proposed",I2893="Use my price")),"CHECK: choose a listed decision",IF(OR(NOT(ISNUMBER(L2893)),L2893&lt;=0,NOT(ISNUMBER(Y2893)),Y2893&lt;=0,X2893&gt;=1),"CHECK: price or base unavailable",IF(L2893/(Y2893*(1-X2893))-1&lt;0,"CHECK: price below local base","Ready")))))))))</f>
        <v>Kept current</v>
      </c>
      <c r="N2893" s="18">
        <v>5.25</v>
      </c>
      <c r="O2893" s="19">
        <v>0.4</v>
      </c>
      <c r="P2893" s="14">
        <v>0.4</v>
      </c>
      <c r="Q2893" s="20">
        <f>IF(AND(ISNUMBER(L2893),ISNUMBER(Y2893),Y2893&gt;0,X2893&lt;1),ROUND(L2893/(Y2893*(1-X2893))-1,4),"")</f>
        <v>0.4</v>
      </c>
      <c r="R2893" s="12">
        <v>0</v>
      </c>
      <c r="S2893" s="13">
        <f>IF(AND(ISNUMBER(E2893),E2893&gt;0,ISNUMBER(F2893)),R2893*(F2893/E2893-1)*(1-'Start Here'!$B$16),0)</f>
        <v>0</v>
      </c>
      <c r="T2893" s="17">
        <f>IF(AND(M2893="Ready",OR(I2893="Approve proposed",AND(I2893="Use my price",AND(ISNUMBER(J2893),J2893&gt;0))),ISNUMBER(L2893),E2893&gt;0),R2893*(L2893/E2893-1)*(1-'Start Here'!$B$16),0)</f>
        <v>0</v>
      </c>
      <c r="U2893" t="str" s="6">
        <v>SNAP: preserve existing selling price; Currently hidden; do not activate automatically</v>
      </c>
      <c r="V2893" t="str" s="21">
        <v>No</v>
      </c>
      <c r="W2893" t="str" s="21">
        <v>No</v>
      </c>
      <c r="X2893" s="22">
        <v>0</v>
      </c>
      <c r="Y2893" s="18">
        <v>3.75</v>
      </c>
      <c r="AB2893" t="str" s="6">
        <v>2026-10-01 10:41:27 UTC</v>
      </c>
      <c r="AC2893" t="str" s="6">
        <v>Local Line cache</v>
      </c>
      <c r="AD2893" s="23">
        <v>890655</v>
      </c>
      <c r="AE2893" s="23">
        <v>630144</v>
      </c>
      <c r="AF2893" t="str" s="23">
        <v>890655:630144:snap</v>
      </c>
      <c r="AG2893" t="str" s="23">
        <v>Yes</v>
      </c>
      <c r="AH2893" t="str" s="23">
        <v>Yes</v>
      </c>
      <c r="AI2893" s="18">
        <v>0</v>
      </c>
    </row>
    <row r="2894" ht="32" customHeight="1">
      <c r="A2894" t="str" s="7">
        <v>Red Tail Growers</v>
      </c>
      <c r="B2894" t="str" s="7">
        <v>Shallots</v>
      </c>
      <c r="C2894" t="str" s="7">
        <v>1 lb</v>
      </c>
      <c r="D2894" t="str" s="7">
        <v>Herd Share Members</v>
      </c>
      <c r="E2894" s="12">
        <v>5.6</v>
      </c>
      <c r="F2894" s="13">
        <v>6.05</v>
      </c>
      <c r="G2894" s="13">
        <f>IF(AND(ISNUMBER(E2894),ISNUMBER(F2894)),F2894-E2894,"")</f>
        <v>0.45</v>
      </c>
      <c r="H2894" s="14">
        <f>IF(AND(ISNUMBER(E2894),E2894&gt;0,ISNUMBER(F2894)),F2894/E2894-1,"")</f>
        <v>0.0803571428571428</v>
      </c>
      <c r="I2894" t="str" s="15">
        <v>Unreviewed</v>
      </c>
      <c r="J2894" s="16"/>
      <c r="K2894" t="str" s="15">
        <v/>
      </c>
      <c r="L2894" s="17" t="str">
        <f>IF(AC2894="Local catalog","",IF(AG2894="Yes",IF(ISNUMBER(E2894),E2894,""),IF(I2894="Keep current",IF(ISNUMBER(E2894),E2894,""),IF(AH2894&lt;&gt;"Yes","",IF(I2894="Approve proposed",F2894,IF(AND(I2894="Use my price",AND(ISNUMBER(J2894),J2894&gt;0)),J2894,""))))))</f>
        <v/>
      </c>
      <c r="M2894" t="str" s="7">
        <f>IF(AND(AG2894="Yes",OR(I2894="Approve proposed",I2894="Use my price")),"CHECK: protected price kept current",IF(OR(I2894="Unreviewed",I2894=""),"Pending review",IF(I2894="Hold","On hold",IF(I2894="Keep current",IF(ISNUMBER(E2894),"Kept current","CHECK: no confirmed current price"),IF(AH2894&lt;&gt;"Yes","CHECK: source needs review",IF(AND(I2894="Use my price",NOT(AND(ISNUMBER(J2894),J2894&gt;0))),"CHECK: enter a price above zero",IF(NOT(OR(I2894="Approve proposed",I2894="Use my price")),"CHECK: choose a listed decision",IF(OR(NOT(ISNUMBER(L2894)),L2894&lt;=0,NOT(ISNUMBER(Y2894)),Y2894&lt;=0,X2894&gt;=1),"CHECK: price or base unavailable",IF(L2894/(Y2894*(1-X2894))-1&lt;0,"CHECK: price below local base","Ready")))))))))</f>
        <v>Pending review</v>
      </c>
      <c r="N2894" s="18">
        <v>5.6</v>
      </c>
      <c r="O2894" s="19">
        <v>0.4</v>
      </c>
      <c r="P2894" s="14">
        <v>0.5125</v>
      </c>
      <c r="Q2894" s="20" t="str">
        <f>IF(AND(ISNUMBER(L2894),ISNUMBER(Y2894),Y2894&gt;0,X2894&lt;1),ROUND(L2894/(Y2894*(1-X2894))-1,4),"")</f>
        <v/>
      </c>
      <c r="R2894" s="12">
        <v>201.60000000000002</v>
      </c>
      <c r="S2894" s="13">
        <f>IF(AND(ISNUMBER(E2894),E2894&gt;0,ISNUMBER(F2894)),R2894*(F2894/E2894-1)*(1-'Start Here'!$B$16),0)</f>
        <v>15.713999999999988</v>
      </c>
      <c r="T2894" s="17">
        <f>IF(AND(M2894="Ready",OR(I2894="Approve proposed",AND(I2894="Use my price",AND(ISNUMBER(J2894),J2894&gt;0))),ISNUMBER(L2894),E2894&gt;0),R2894*(L2894/E2894-1)*(1-'Start Here'!$B$16),0)</f>
        <v>0</v>
      </c>
      <c r="U2894" t="str" s="6">
        <v>Currently hidden; do not activate automatically</v>
      </c>
      <c r="V2894" t="str" s="21">
        <v>No</v>
      </c>
      <c r="W2894" t="str" s="21">
        <v>No</v>
      </c>
      <c r="X2894" s="22">
        <v>0</v>
      </c>
      <c r="Y2894" s="18">
        <v>4</v>
      </c>
      <c r="AB2894" t="str" s="6">
        <v>2026-10-01 10:41:27 UTC</v>
      </c>
      <c r="AC2894" t="str" s="6">
        <v>Local Line cache</v>
      </c>
      <c r="AD2894" s="23">
        <v>805932</v>
      </c>
      <c r="AE2894" s="23">
        <v>526992</v>
      </c>
      <c r="AF2894" t="str" s="23">
        <v>805932:526992:herdShare</v>
      </c>
      <c r="AG2894" t="str" s="23">
        <v>No</v>
      </c>
      <c r="AH2894" t="str" s="23">
        <v>Yes</v>
      </c>
      <c r="AI2894" s="18">
        <v>144</v>
      </c>
    </row>
    <row r="2895" ht="32" customHeight="1">
      <c r="A2895" t="str" s="7">
        <v>Red Tail Growers</v>
      </c>
      <c r="B2895" t="str" s="7">
        <v>Shallots</v>
      </c>
      <c r="C2895" t="str" s="7">
        <v>1 lb</v>
      </c>
      <c r="D2895" t="str" s="7">
        <v>CSA Members</v>
      </c>
      <c r="E2895" s="12">
        <v>5.6</v>
      </c>
      <c r="F2895" s="13">
        <v>6.05</v>
      </c>
      <c r="G2895" s="13">
        <f>IF(AND(ISNUMBER(E2895),ISNUMBER(F2895)),F2895-E2895,"")</f>
        <v>0.45</v>
      </c>
      <c r="H2895" s="14">
        <f>IF(AND(ISNUMBER(E2895),E2895&gt;0,ISNUMBER(F2895)),F2895/E2895-1,"")</f>
        <v>0.0803571428571428</v>
      </c>
      <c r="I2895" t="str" s="15">
        <v>Unreviewed</v>
      </c>
      <c r="J2895" s="16"/>
      <c r="K2895" t="str" s="15">
        <v/>
      </c>
      <c r="L2895" s="17" t="str">
        <f>IF(AC2895="Local catalog","",IF(AG2895="Yes",IF(ISNUMBER(E2895),E2895,""),IF(I2895="Keep current",IF(ISNUMBER(E2895),E2895,""),IF(AH2895&lt;&gt;"Yes","",IF(I2895="Approve proposed",F2895,IF(AND(I2895="Use my price",AND(ISNUMBER(J2895),J2895&gt;0)),J2895,""))))))</f>
        <v/>
      </c>
      <c r="M2895" t="str" s="7">
        <f>IF(AND(AG2895="Yes",OR(I2895="Approve proposed",I2895="Use my price")),"CHECK: protected price kept current",IF(OR(I2895="Unreviewed",I2895=""),"Pending review",IF(I2895="Hold","On hold",IF(I2895="Keep current",IF(ISNUMBER(E2895),"Kept current","CHECK: no confirmed current price"),IF(AH2895&lt;&gt;"Yes","CHECK: source needs review",IF(AND(I2895="Use my price",NOT(AND(ISNUMBER(J2895),J2895&gt;0))),"CHECK: enter a price above zero",IF(NOT(OR(I2895="Approve proposed",I2895="Use my price")),"CHECK: choose a listed decision",IF(OR(NOT(ISNUMBER(L2895)),L2895&lt;=0,NOT(ISNUMBER(Y2895)),Y2895&lt;=0,X2895&gt;=1),"CHECK: price or base unavailable",IF(L2895/(Y2895*(1-X2895))-1&lt;0,"CHECK: price below local base","Ready")))))))))</f>
        <v>Pending review</v>
      </c>
      <c r="N2895" s="18">
        <v>5.6</v>
      </c>
      <c r="O2895" s="19">
        <v>0.4</v>
      </c>
      <c r="P2895" s="14">
        <v>0.5125</v>
      </c>
      <c r="Q2895" s="20" t="str">
        <f>IF(AND(ISNUMBER(L2895),ISNUMBER(Y2895),Y2895&gt;0,X2895&lt;1),ROUND(L2895/(Y2895*(1-X2895))-1,4),"")</f>
        <v/>
      </c>
      <c r="R2895" s="12">
        <v>117.6</v>
      </c>
      <c r="S2895" s="13">
        <f>IF(AND(ISNUMBER(E2895),E2895&gt;0,ISNUMBER(F2895)),R2895*(F2895/E2895-1)*(1-'Start Here'!$B$16),0)</f>
        <v>9.166499999999992</v>
      </c>
      <c r="T2895" s="17">
        <f>IF(AND(M2895="Ready",OR(I2895="Approve proposed",AND(I2895="Use my price",AND(ISNUMBER(J2895),J2895&gt;0))),ISNUMBER(L2895),E2895&gt;0),R2895*(L2895/E2895-1)*(1-'Start Here'!$B$16),0)</f>
        <v>0</v>
      </c>
      <c r="U2895" t="str" s="6">
        <v>Currently hidden; do not activate automatically</v>
      </c>
      <c r="V2895" t="str" s="21">
        <v>No</v>
      </c>
      <c r="W2895" t="str" s="21">
        <v>No</v>
      </c>
      <c r="X2895" s="22">
        <v>0</v>
      </c>
      <c r="Y2895" s="18">
        <v>4</v>
      </c>
      <c r="AB2895" t="str" s="6">
        <v>2026-10-01 10:41:27 UTC</v>
      </c>
      <c r="AC2895" t="str" s="6">
        <v>Local Line cache</v>
      </c>
      <c r="AD2895" s="23">
        <v>805932</v>
      </c>
      <c r="AE2895" s="23">
        <v>526992</v>
      </c>
      <c r="AF2895" t="str" s="23">
        <v>805932:526992:member</v>
      </c>
      <c r="AG2895" t="str" s="23">
        <v>No</v>
      </c>
      <c r="AH2895" t="str" s="23">
        <v>Yes</v>
      </c>
      <c r="AI2895" s="18">
        <v>84</v>
      </c>
    </row>
    <row r="2896" ht="32" customHeight="1">
      <c r="A2896" t="str" s="7">
        <v>Red Tail Growers</v>
      </c>
      <c r="B2896" t="str" s="7">
        <v>Shallots</v>
      </c>
      <c r="C2896" t="str" s="7">
        <v>1 lb</v>
      </c>
      <c r="D2896" t="str" s="7">
        <v>Guest Basket</v>
      </c>
      <c r="E2896" s="12">
        <v>5.6</v>
      </c>
      <c r="F2896" s="13">
        <v>6.05</v>
      </c>
      <c r="G2896" s="13">
        <f>IF(AND(ISNUMBER(E2896),ISNUMBER(F2896)),F2896-E2896,"")</f>
        <v>0.45</v>
      </c>
      <c r="H2896" s="14">
        <f>IF(AND(ISNUMBER(E2896),E2896&gt;0,ISNUMBER(F2896)),F2896/E2896-1,"")</f>
        <v>0.0803571428571428</v>
      </c>
      <c r="I2896" t="str" s="15">
        <v>Unreviewed</v>
      </c>
      <c r="J2896" s="16"/>
      <c r="K2896" t="str" s="15">
        <v/>
      </c>
      <c r="L2896" s="17" t="str">
        <f>IF(AC2896="Local catalog","",IF(AG2896="Yes",IF(ISNUMBER(E2896),E2896,""),IF(I2896="Keep current",IF(ISNUMBER(E2896),E2896,""),IF(AH2896&lt;&gt;"Yes","",IF(I2896="Approve proposed",F2896,IF(AND(I2896="Use my price",AND(ISNUMBER(J2896),J2896&gt;0)),J2896,""))))))</f>
        <v/>
      </c>
      <c r="M2896" t="str" s="7">
        <f>IF(AND(AG2896="Yes",OR(I2896="Approve proposed",I2896="Use my price")),"CHECK: protected price kept current",IF(OR(I2896="Unreviewed",I2896=""),"Pending review",IF(I2896="Hold","On hold",IF(I2896="Keep current",IF(ISNUMBER(E2896),"Kept current","CHECK: no confirmed current price"),IF(AH2896&lt;&gt;"Yes","CHECK: source needs review",IF(AND(I2896="Use my price",NOT(AND(ISNUMBER(J2896),J2896&gt;0))),"CHECK: enter a price above zero",IF(NOT(OR(I2896="Approve proposed",I2896="Use my price")),"CHECK: choose a listed decision",IF(OR(NOT(ISNUMBER(L2896)),L2896&lt;=0,NOT(ISNUMBER(Y2896)),Y2896&lt;=0,X2896&gt;=1),"CHECK: price or base unavailable",IF(L2896/(Y2896*(1-X2896))-1&lt;0,"CHECK: price below local base","Ready")))))))))</f>
        <v>Pending review</v>
      </c>
      <c r="N2896" s="18">
        <v>5.6</v>
      </c>
      <c r="O2896" s="19">
        <v>0.4</v>
      </c>
      <c r="P2896" s="14">
        <v>0.5125</v>
      </c>
      <c r="Q2896" s="20" t="str">
        <f>IF(AND(ISNUMBER(L2896),ISNUMBER(Y2896),Y2896&gt;0,X2896&lt;1),ROUND(L2896/(Y2896*(1-X2896))-1,4),"")</f>
        <v/>
      </c>
      <c r="R2896" s="12">
        <v>18.6</v>
      </c>
      <c r="S2896" s="13">
        <f>IF(AND(ISNUMBER(E2896),E2896&gt;0,ISNUMBER(F2896)),R2896*(F2896/E2896-1)*(1-'Start Here'!$B$16),0)</f>
        <v>1.4498035714285704</v>
      </c>
      <c r="T2896" s="17">
        <f>IF(AND(M2896="Ready",OR(I2896="Approve proposed",AND(I2896="Use my price",AND(ISNUMBER(J2896),J2896&gt;0))),ISNUMBER(L2896),E2896&gt;0),R2896*(L2896/E2896-1)*(1-'Start Here'!$B$16),0)</f>
        <v>0</v>
      </c>
      <c r="U2896" t="str" s="6">
        <v>Currently hidden; do not activate automatically</v>
      </c>
      <c r="V2896" t="str" s="21">
        <v>No</v>
      </c>
      <c r="W2896" t="str" s="21">
        <v>No</v>
      </c>
      <c r="X2896" s="22">
        <v>0</v>
      </c>
      <c r="Y2896" s="18">
        <v>4</v>
      </c>
      <c r="AB2896" t="str" s="6">
        <v>2026-10-01 10:41:27 UTC</v>
      </c>
      <c r="AC2896" t="str" s="6">
        <v>Local Line cache</v>
      </c>
      <c r="AD2896" s="23">
        <v>805932</v>
      </c>
      <c r="AE2896" s="23">
        <v>526992</v>
      </c>
      <c r="AF2896" t="str" s="23">
        <v>805932:526992:guest</v>
      </c>
      <c r="AG2896" t="str" s="23">
        <v>No</v>
      </c>
      <c r="AH2896" t="str" s="23">
        <v>Yes</v>
      </c>
      <c r="AI2896" s="18">
        <v>12</v>
      </c>
    </row>
    <row r="2897" ht="32" customHeight="1">
      <c r="A2897" t="str" s="7">
        <v>Red Tail Growers</v>
      </c>
      <c r="B2897" t="str" s="7">
        <v>Shallots</v>
      </c>
      <c r="C2897" t="str" s="7">
        <v>1 lb</v>
      </c>
      <c r="D2897" t="str" s="7">
        <v>SNAP</v>
      </c>
      <c r="E2897" s="12">
        <v>5.6</v>
      </c>
      <c r="F2897" s="13">
        <v>5.6</v>
      </c>
      <c r="G2897" s="13">
        <f>IF(AND(ISNUMBER(E2897),ISNUMBER(F2897)),F2897-E2897,"")</f>
        <v>0</v>
      </c>
      <c r="H2897" s="14">
        <f>IF(AND(ISNUMBER(E2897),E2897&gt;0,ISNUMBER(F2897)),F2897/E2897-1,"")</f>
        <v>0</v>
      </c>
      <c r="I2897" t="str" s="15">
        <v>Keep current</v>
      </c>
      <c r="J2897" s="16"/>
      <c r="K2897" t="str" s="15">
        <v/>
      </c>
      <c r="L2897" s="17">
        <f>IF(AC2897="Local catalog","",IF(AG2897="Yes",IF(ISNUMBER(E2897),E2897,""),IF(I2897="Keep current",IF(ISNUMBER(E2897),E2897,""),IF(AH2897&lt;&gt;"Yes","",IF(I2897="Approve proposed",F2897,IF(AND(I2897="Use my price",AND(ISNUMBER(J2897),J2897&gt;0)),J2897,""))))))</f>
        <v>5.6</v>
      </c>
      <c r="M2897" t="str" s="7">
        <f>IF(AND(AG2897="Yes",OR(I2897="Approve proposed",I2897="Use my price")),"CHECK: protected price kept current",IF(OR(I2897="Unreviewed",I2897=""),"Pending review",IF(I2897="Hold","On hold",IF(I2897="Keep current",IF(ISNUMBER(E2897),"Kept current","CHECK: no confirmed current price"),IF(AH2897&lt;&gt;"Yes","CHECK: source needs review",IF(AND(I2897="Use my price",NOT(AND(ISNUMBER(J2897),J2897&gt;0))),"CHECK: enter a price above zero",IF(NOT(OR(I2897="Approve proposed",I2897="Use my price")),"CHECK: choose a listed decision",IF(OR(NOT(ISNUMBER(L2897)),L2897&lt;=0,NOT(ISNUMBER(Y2897)),Y2897&lt;=0,X2897&gt;=1),"CHECK: price or base unavailable",IF(L2897/(Y2897*(1-X2897))-1&lt;0,"CHECK: price below local base","Ready")))))))))</f>
        <v>Kept current</v>
      </c>
      <c r="N2897" s="18">
        <v>5.6</v>
      </c>
      <c r="O2897" s="19">
        <v>0.4</v>
      </c>
      <c r="P2897" s="14">
        <v>0.4</v>
      </c>
      <c r="Q2897" s="20">
        <f>IF(AND(ISNUMBER(L2897),ISNUMBER(Y2897),Y2897&gt;0,X2897&lt;1),ROUND(L2897/(Y2897*(1-X2897))-1,4),"")</f>
        <v>0.4</v>
      </c>
      <c r="R2897" s="12">
        <v>0</v>
      </c>
      <c r="S2897" s="13">
        <f>IF(AND(ISNUMBER(E2897),E2897&gt;0,ISNUMBER(F2897)),R2897*(F2897/E2897-1)*(1-'Start Here'!$B$16),0)</f>
        <v>0</v>
      </c>
      <c r="T2897" s="17">
        <f>IF(AND(M2897="Ready",OR(I2897="Approve proposed",AND(I2897="Use my price",AND(ISNUMBER(J2897),J2897&gt;0))),ISNUMBER(L2897),E2897&gt;0),R2897*(L2897/E2897-1)*(1-'Start Here'!$B$16),0)</f>
        <v>0</v>
      </c>
      <c r="U2897" t="str" s="6">
        <v>SNAP: preserve existing selling price; Currently hidden; do not activate automatically</v>
      </c>
      <c r="V2897" t="str" s="21">
        <v>No</v>
      </c>
      <c r="W2897" t="str" s="21">
        <v>No</v>
      </c>
      <c r="X2897" s="22">
        <v>0</v>
      </c>
      <c r="Y2897" s="18">
        <v>4</v>
      </c>
      <c r="AB2897" t="str" s="6">
        <v>2026-10-01 10:41:27 UTC</v>
      </c>
      <c r="AC2897" t="str" s="6">
        <v>Local Line cache</v>
      </c>
      <c r="AD2897" s="23">
        <v>805932</v>
      </c>
      <c r="AE2897" s="23">
        <v>526992</v>
      </c>
      <c r="AF2897" t="str" s="23">
        <v>805932:526992:snap</v>
      </c>
      <c r="AG2897" t="str" s="23">
        <v>Yes</v>
      </c>
      <c r="AH2897" t="str" s="23">
        <v>Yes</v>
      </c>
      <c r="AI2897" s="18">
        <v>0</v>
      </c>
    </row>
    <row r="2898" ht="32" customHeight="1">
      <c r="A2898" t="str" s="7">
        <v>Red Tail Growers</v>
      </c>
      <c r="B2898" t="str" s="7">
        <v>Siberian Kale</v>
      </c>
      <c r="C2898" t="str" s="7">
        <v>bu</v>
      </c>
      <c r="D2898" t="str" s="7">
        <v>Herd Share Members</v>
      </c>
      <c r="E2898" s="12">
        <v>2.8</v>
      </c>
      <c r="F2898" s="13">
        <v>3.02</v>
      </c>
      <c r="G2898" s="13">
        <f>IF(AND(ISNUMBER(E2898),ISNUMBER(F2898)),F2898-E2898,"")</f>
        <v>0.22</v>
      </c>
      <c r="H2898" s="14">
        <f>IF(AND(ISNUMBER(E2898),E2898&gt;0,ISNUMBER(F2898)),F2898/E2898-1,"")</f>
        <v>0.07857142857142874</v>
      </c>
      <c r="I2898" t="str" s="15">
        <v>Unreviewed</v>
      </c>
      <c r="J2898" s="16"/>
      <c r="K2898" t="str" s="15">
        <v/>
      </c>
      <c r="L2898" s="17" t="str">
        <f>IF(AC2898="Local catalog","",IF(AG2898="Yes",IF(ISNUMBER(E2898),E2898,""),IF(I2898="Keep current",IF(ISNUMBER(E2898),E2898,""),IF(AH2898&lt;&gt;"Yes","",IF(I2898="Approve proposed",F2898,IF(AND(I2898="Use my price",AND(ISNUMBER(J2898),J2898&gt;0)),J2898,""))))))</f>
        <v/>
      </c>
      <c r="M2898" t="str" s="7">
        <f>IF(AND(AG2898="Yes",OR(I2898="Approve proposed",I2898="Use my price")),"CHECK: protected price kept current",IF(OR(I2898="Unreviewed",I2898=""),"Pending review",IF(I2898="Hold","On hold",IF(I2898="Keep current",IF(ISNUMBER(E2898),"Kept current","CHECK: no confirmed current price"),IF(AH2898&lt;&gt;"Yes","CHECK: source needs review",IF(AND(I2898="Use my price",NOT(AND(ISNUMBER(J2898),J2898&gt;0))),"CHECK: enter a price above zero",IF(NOT(OR(I2898="Approve proposed",I2898="Use my price")),"CHECK: choose a listed decision",IF(OR(NOT(ISNUMBER(L2898)),L2898&lt;=0,NOT(ISNUMBER(Y2898)),Y2898&lt;=0,X2898&gt;=1),"CHECK: price or base unavailable",IF(L2898/(Y2898*(1-X2898))-1&lt;0,"CHECK: price below local base","Ready")))))))))</f>
        <v>Pending review</v>
      </c>
      <c r="N2898" s="18">
        <v>2.8</v>
      </c>
      <c r="O2898" s="19">
        <v>0.4</v>
      </c>
      <c r="P2898" s="14">
        <v>0.51</v>
      </c>
      <c r="Q2898" s="20" t="str">
        <f>IF(AND(ISNUMBER(L2898),ISNUMBER(Y2898),Y2898&gt;0,X2898&lt;1),ROUND(L2898/(Y2898*(1-X2898))-1,4),"")</f>
        <v/>
      </c>
      <c r="R2898" s="12">
        <v>0</v>
      </c>
      <c r="S2898" s="13">
        <f>IF(AND(ISNUMBER(E2898),E2898&gt;0,ISNUMBER(F2898)),R2898*(F2898/E2898-1)*(1-'Start Here'!$B$16),0)</f>
        <v>0</v>
      </c>
      <c r="T2898" s="17">
        <f>IF(AND(M2898="Ready",OR(I2898="Approve proposed",AND(I2898="Use my price",AND(ISNUMBER(J2898),J2898&gt;0))),ISNUMBER(L2898),E2898&gt;0),R2898*(L2898/E2898-1)*(1-'Start Here'!$B$16),0)</f>
        <v>0</v>
      </c>
      <c r="U2898" t="str" s="6">
        <v>Currently hidden; do not activate automatically</v>
      </c>
      <c r="V2898" t="str" s="21">
        <v>No</v>
      </c>
      <c r="W2898" t="str" s="21">
        <v>No</v>
      </c>
      <c r="X2898" s="22">
        <v>0</v>
      </c>
      <c r="Y2898" s="18">
        <v>2</v>
      </c>
      <c r="AB2898" t="str" s="6">
        <v>2026-10-01 10:41:27 UTC</v>
      </c>
      <c r="AC2898" t="str" s="6">
        <v>Local Line cache</v>
      </c>
      <c r="AD2898" s="23">
        <v>890653</v>
      </c>
      <c r="AE2898" s="23">
        <v>630142</v>
      </c>
      <c r="AF2898" t="str" s="23">
        <v>890653:630142:herdShare</v>
      </c>
      <c r="AG2898" t="str" s="23">
        <v>No</v>
      </c>
      <c r="AH2898" t="str" s="23">
        <v>Yes</v>
      </c>
      <c r="AI2898" s="18">
        <v>0</v>
      </c>
    </row>
    <row r="2899" ht="32" customHeight="1">
      <c r="A2899" t="str" s="7">
        <v>Red Tail Growers</v>
      </c>
      <c r="B2899" t="str" s="7">
        <v>Siberian Kale</v>
      </c>
      <c r="C2899" t="str" s="7">
        <v>bu</v>
      </c>
      <c r="D2899" t="str" s="7">
        <v>CSA Members</v>
      </c>
      <c r="E2899" s="12">
        <v>2.8</v>
      </c>
      <c r="F2899" s="13">
        <v>3.02</v>
      </c>
      <c r="G2899" s="13">
        <f>IF(AND(ISNUMBER(E2899),ISNUMBER(F2899)),F2899-E2899,"")</f>
        <v>0.22</v>
      </c>
      <c r="H2899" s="14">
        <f>IF(AND(ISNUMBER(E2899),E2899&gt;0,ISNUMBER(F2899)),F2899/E2899-1,"")</f>
        <v>0.07857142857142874</v>
      </c>
      <c r="I2899" t="str" s="15">
        <v>Unreviewed</v>
      </c>
      <c r="J2899" s="16"/>
      <c r="K2899" t="str" s="15">
        <v/>
      </c>
      <c r="L2899" s="17" t="str">
        <f>IF(AC2899="Local catalog","",IF(AG2899="Yes",IF(ISNUMBER(E2899),E2899,""),IF(I2899="Keep current",IF(ISNUMBER(E2899),E2899,""),IF(AH2899&lt;&gt;"Yes","",IF(I2899="Approve proposed",F2899,IF(AND(I2899="Use my price",AND(ISNUMBER(J2899),J2899&gt;0)),J2899,""))))))</f>
        <v/>
      </c>
      <c r="M2899" t="str" s="7">
        <f>IF(AND(AG2899="Yes",OR(I2899="Approve proposed",I2899="Use my price")),"CHECK: protected price kept current",IF(OR(I2899="Unreviewed",I2899=""),"Pending review",IF(I2899="Hold","On hold",IF(I2899="Keep current",IF(ISNUMBER(E2899),"Kept current","CHECK: no confirmed current price"),IF(AH2899&lt;&gt;"Yes","CHECK: source needs review",IF(AND(I2899="Use my price",NOT(AND(ISNUMBER(J2899),J2899&gt;0))),"CHECK: enter a price above zero",IF(NOT(OR(I2899="Approve proposed",I2899="Use my price")),"CHECK: choose a listed decision",IF(OR(NOT(ISNUMBER(L2899)),L2899&lt;=0,NOT(ISNUMBER(Y2899)),Y2899&lt;=0,X2899&gt;=1),"CHECK: price or base unavailable",IF(L2899/(Y2899*(1-X2899))-1&lt;0,"CHECK: price below local base","Ready")))))))))</f>
        <v>Pending review</v>
      </c>
      <c r="N2899" s="18">
        <v>2.8</v>
      </c>
      <c r="O2899" s="19">
        <v>0.4</v>
      </c>
      <c r="P2899" s="14">
        <v>0.51</v>
      </c>
      <c r="Q2899" s="20" t="str">
        <f>IF(AND(ISNUMBER(L2899),ISNUMBER(Y2899),Y2899&gt;0,X2899&lt;1),ROUND(L2899/(Y2899*(1-X2899))-1,4),"")</f>
        <v/>
      </c>
      <c r="R2899" s="12">
        <v>0</v>
      </c>
      <c r="S2899" s="13">
        <f>IF(AND(ISNUMBER(E2899),E2899&gt;0,ISNUMBER(F2899)),R2899*(F2899/E2899-1)*(1-'Start Here'!$B$16),0)</f>
        <v>0</v>
      </c>
      <c r="T2899" s="17">
        <f>IF(AND(M2899="Ready",OR(I2899="Approve proposed",AND(I2899="Use my price",AND(ISNUMBER(J2899),J2899&gt;0))),ISNUMBER(L2899),E2899&gt;0),R2899*(L2899/E2899-1)*(1-'Start Here'!$B$16),0)</f>
        <v>0</v>
      </c>
      <c r="U2899" t="str" s="6">
        <v>Currently hidden; do not activate automatically</v>
      </c>
      <c r="V2899" t="str" s="21">
        <v>No</v>
      </c>
      <c r="W2899" t="str" s="21">
        <v>No</v>
      </c>
      <c r="X2899" s="22">
        <v>0</v>
      </c>
      <c r="Y2899" s="18">
        <v>2</v>
      </c>
      <c r="AB2899" t="str" s="6">
        <v>2026-10-01 10:41:27 UTC</v>
      </c>
      <c r="AC2899" t="str" s="6">
        <v>Local Line cache</v>
      </c>
      <c r="AD2899" s="23">
        <v>890653</v>
      </c>
      <c r="AE2899" s="23">
        <v>630142</v>
      </c>
      <c r="AF2899" t="str" s="23">
        <v>890653:630142:member</v>
      </c>
      <c r="AG2899" t="str" s="23">
        <v>No</v>
      </c>
      <c r="AH2899" t="str" s="23">
        <v>Yes</v>
      </c>
      <c r="AI2899" s="18">
        <v>0</v>
      </c>
    </row>
    <row r="2900" ht="32" customHeight="1">
      <c r="A2900" t="str" s="7">
        <v>Red Tail Growers</v>
      </c>
      <c r="B2900" t="str" s="7">
        <v>Siberian Kale</v>
      </c>
      <c r="C2900" t="str" s="7">
        <v>bu</v>
      </c>
      <c r="D2900" t="str" s="7">
        <v>Guest Basket</v>
      </c>
      <c r="E2900" s="12">
        <v>2.8</v>
      </c>
      <c r="F2900" s="13">
        <v>3.02</v>
      </c>
      <c r="G2900" s="13">
        <f>IF(AND(ISNUMBER(E2900),ISNUMBER(F2900)),F2900-E2900,"")</f>
        <v>0.22</v>
      </c>
      <c r="H2900" s="14">
        <f>IF(AND(ISNUMBER(E2900),E2900&gt;0,ISNUMBER(F2900)),F2900/E2900-1,"")</f>
        <v>0.07857142857142874</v>
      </c>
      <c r="I2900" t="str" s="15">
        <v>Unreviewed</v>
      </c>
      <c r="J2900" s="16"/>
      <c r="K2900" t="str" s="15">
        <v/>
      </c>
      <c r="L2900" s="17" t="str">
        <f>IF(AC2900="Local catalog","",IF(AG2900="Yes",IF(ISNUMBER(E2900),E2900,""),IF(I2900="Keep current",IF(ISNUMBER(E2900),E2900,""),IF(AH2900&lt;&gt;"Yes","",IF(I2900="Approve proposed",F2900,IF(AND(I2900="Use my price",AND(ISNUMBER(J2900),J2900&gt;0)),J2900,""))))))</f>
        <v/>
      </c>
      <c r="M2900" t="str" s="7">
        <f>IF(AND(AG2900="Yes",OR(I2900="Approve proposed",I2900="Use my price")),"CHECK: protected price kept current",IF(OR(I2900="Unreviewed",I2900=""),"Pending review",IF(I2900="Hold","On hold",IF(I2900="Keep current",IF(ISNUMBER(E2900),"Kept current","CHECK: no confirmed current price"),IF(AH2900&lt;&gt;"Yes","CHECK: source needs review",IF(AND(I2900="Use my price",NOT(AND(ISNUMBER(J2900),J2900&gt;0))),"CHECK: enter a price above zero",IF(NOT(OR(I2900="Approve proposed",I2900="Use my price")),"CHECK: choose a listed decision",IF(OR(NOT(ISNUMBER(L2900)),L2900&lt;=0,NOT(ISNUMBER(Y2900)),Y2900&lt;=0,X2900&gt;=1),"CHECK: price or base unavailable",IF(L2900/(Y2900*(1-X2900))-1&lt;0,"CHECK: price below local base","Ready")))))))))</f>
        <v>Pending review</v>
      </c>
      <c r="N2900" s="18">
        <v>2.8</v>
      </c>
      <c r="O2900" s="19">
        <v>0.4</v>
      </c>
      <c r="P2900" s="14">
        <v>0.51</v>
      </c>
      <c r="Q2900" s="20" t="str">
        <f>IF(AND(ISNUMBER(L2900),ISNUMBER(Y2900),Y2900&gt;0,X2900&lt;1),ROUND(L2900/(Y2900*(1-X2900))-1,4),"")</f>
        <v/>
      </c>
      <c r="R2900" s="12">
        <v>0</v>
      </c>
      <c r="S2900" s="13">
        <f>IF(AND(ISNUMBER(E2900),E2900&gt;0,ISNUMBER(F2900)),R2900*(F2900/E2900-1)*(1-'Start Here'!$B$16),0)</f>
        <v>0</v>
      </c>
      <c r="T2900" s="17">
        <f>IF(AND(M2900="Ready",OR(I2900="Approve proposed",AND(I2900="Use my price",AND(ISNUMBER(J2900),J2900&gt;0))),ISNUMBER(L2900),E2900&gt;0),R2900*(L2900/E2900-1)*(1-'Start Here'!$B$16),0)</f>
        <v>0</v>
      </c>
      <c r="U2900" t="str" s="6">
        <v>Currently hidden; do not activate automatically</v>
      </c>
      <c r="V2900" t="str" s="21">
        <v>No</v>
      </c>
      <c r="W2900" t="str" s="21">
        <v>No</v>
      </c>
      <c r="X2900" s="22">
        <v>0</v>
      </c>
      <c r="Y2900" s="18">
        <v>2</v>
      </c>
      <c r="AB2900" t="str" s="6">
        <v>2026-10-01 10:41:27 UTC</v>
      </c>
      <c r="AC2900" t="str" s="6">
        <v>Local Line cache</v>
      </c>
      <c r="AD2900" s="23">
        <v>890653</v>
      </c>
      <c r="AE2900" s="23">
        <v>630142</v>
      </c>
      <c r="AF2900" t="str" s="23">
        <v>890653:630142:guest</v>
      </c>
      <c r="AG2900" t="str" s="23">
        <v>No</v>
      </c>
      <c r="AH2900" t="str" s="23">
        <v>Yes</v>
      </c>
      <c r="AI2900" s="18">
        <v>0</v>
      </c>
    </row>
    <row r="2901" ht="32" customHeight="1">
      <c r="A2901" t="str" s="7">
        <v>Red Tail Growers</v>
      </c>
      <c r="B2901" t="str" s="7">
        <v>Siberian Kale</v>
      </c>
      <c r="C2901" t="str" s="7">
        <v>bu</v>
      </c>
      <c r="D2901" t="str" s="7">
        <v>SNAP</v>
      </c>
      <c r="E2901" s="12">
        <v>2.8</v>
      </c>
      <c r="F2901" s="13">
        <v>2.8</v>
      </c>
      <c r="G2901" s="13">
        <f>IF(AND(ISNUMBER(E2901),ISNUMBER(F2901)),F2901-E2901,"")</f>
        <v>0</v>
      </c>
      <c r="H2901" s="14">
        <f>IF(AND(ISNUMBER(E2901),E2901&gt;0,ISNUMBER(F2901)),F2901/E2901-1,"")</f>
        <v>0</v>
      </c>
      <c r="I2901" t="str" s="15">
        <v>Keep current</v>
      </c>
      <c r="J2901" s="16"/>
      <c r="K2901" t="str" s="15">
        <v/>
      </c>
      <c r="L2901" s="17">
        <f>IF(AC2901="Local catalog","",IF(AG2901="Yes",IF(ISNUMBER(E2901),E2901,""),IF(I2901="Keep current",IF(ISNUMBER(E2901),E2901,""),IF(AH2901&lt;&gt;"Yes","",IF(I2901="Approve proposed",F2901,IF(AND(I2901="Use my price",AND(ISNUMBER(J2901),J2901&gt;0)),J2901,""))))))</f>
        <v>2.8</v>
      </c>
      <c r="M2901" t="str" s="7">
        <f>IF(AND(AG2901="Yes",OR(I2901="Approve proposed",I2901="Use my price")),"CHECK: protected price kept current",IF(OR(I2901="Unreviewed",I2901=""),"Pending review",IF(I2901="Hold","On hold",IF(I2901="Keep current",IF(ISNUMBER(E2901),"Kept current","CHECK: no confirmed current price"),IF(AH2901&lt;&gt;"Yes","CHECK: source needs review",IF(AND(I2901="Use my price",NOT(AND(ISNUMBER(J2901),J2901&gt;0))),"CHECK: enter a price above zero",IF(NOT(OR(I2901="Approve proposed",I2901="Use my price")),"CHECK: choose a listed decision",IF(OR(NOT(ISNUMBER(L2901)),L2901&lt;=0,NOT(ISNUMBER(Y2901)),Y2901&lt;=0,X2901&gt;=1),"CHECK: price or base unavailable",IF(L2901/(Y2901*(1-X2901))-1&lt;0,"CHECK: price below local base","Ready")))))))))</f>
        <v>Kept current</v>
      </c>
      <c r="N2901" s="18">
        <v>2.8</v>
      </c>
      <c r="O2901" s="19">
        <v>0.4</v>
      </c>
      <c r="P2901" s="14">
        <v>0.4</v>
      </c>
      <c r="Q2901" s="20">
        <f>IF(AND(ISNUMBER(L2901),ISNUMBER(Y2901),Y2901&gt;0,X2901&lt;1),ROUND(L2901/(Y2901*(1-X2901))-1,4),"")</f>
        <v>0.4</v>
      </c>
      <c r="R2901" s="12">
        <v>0</v>
      </c>
      <c r="S2901" s="13">
        <f>IF(AND(ISNUMBER(E2901),E2901&gt;0,ISNUMBER(F2901)),R2901*(F2901/E2901-1)*(1-'Start Here'!$B$16),0)</f>
        <v>0</v>
      </c>
      <c r="T2901" s="17">
        <f>IF(AND(M2901="Ready",OR(I2901="Approve proposed",AND(I2901="Use my price",AND(ISNUMBER(J2901),J2901&gt;0))),ISNUMBER(L2901),E2901&gt;0),R2901*(L2901/E2901-1)*(1-'Start Here'!$B$16),0)</f>
        <v>0</v>
      </c>
      <c r="U2901" t="str" s="6">
        <v>SNAP: preserve existing selling price; Currently hidden; do not activate automatically</v>
      </c>
      <c r="V2901" t="str" s="21">
        <v>No</v>
      </c>
      <c r="W2901" t="str" s="21">
        <v>No</v>
      </c>
      <c r="X2901" s="22">
        <v>0</v>
      </c>
      <c r="Y2901" s="18">
        <v>2</v>
      </c>
      <c r="AB2901" t="str" s="6">
        <v>2026-10-01 10:41:27 UTC</v>
      </c>
      <c r="AC2901" t="str" s="6">
        <v>Local Line cache</v>
      </c>
      <c r="AD2901" s="23">
        <v>890653</v>
      </c>
      <c r="AE2901" s="23">
        <v>630142</v>
      </c>
      <c r="AF2901" t="str" s="23">
        <v>890653:630142:snap</v>
      </c>
      <c r="AG2901" t="str" s="23">
        <v>Yes</v>
      </c>
      <c r="AH2901" t="str" s="23">
        <v>Yes</v>
      </c>
      <c r="AI2901" s="18">
        <v>0</v>
      </c>
    </row>
    <row r="2902" ht="32" customHeight="1">
      <c r="A2902" t="str" s="7">
        <v>Red Tail Growers</v>
      </c>
      <c r="B2902" t="str" s="7">
        <v>Sweet Salad Turnips</v>
      </c>
      <c r="C2902" t="str" s="7">
        <v>bu</v>
      </c>
      <c r="D2902" t="str" s="7">
        <v>Herd Share Members</v>
      </c>
      <c r="E2902" s="12">
        <v>3.5</v>
      </c>
      <c r="F2902" s="13">
        <v>3.78</v>
      </c>
      <c r="G2902" s="13">
        <f>IF(AND(ISNUMBER(E2902),ISNUMBER(F2902)),F2902-E2902,"")</f>
        <v>0.28</v>
      </c>
      <c r="H2902" s="14">
        <f>IF(AND(ISNUMBER(E2902),E2902&gt;0,ISNUMBER(F2902)),F2902/E2902-1,"")</f>
        <v>0.07999999999999985</v>
      </c>
      <c r="I2902" t="str" s="15">
        <v>Unreviewed</v>
      </c>
      <c r="J2902" s="16"/>
      <c r="K2902" t="str" s="15">
        <v/>
      </c>
      <c r="L2902" s="17" t="str">
        <f>IF(AC2902="Local catalog","",IF(AG2902="Yes",IF(ISNUMBER(E2902),E2902,""),IF(I2902="Keep current",IF(ISNUMBER(E2902),E2902,""),IF(AH2902&lt;&gt;"Yes","",IF(I2902="Approve proposed",F2902,IF(AND(I2902="Use my price",AND(ISNUMBER(J2902),J2902&gt;0)),J2902,""))))))</f>
        <v/>
      </c>
      <c r="M2902" t="str" s="7">
        <f>IF(AND(AG2902="Yes",OR(I2902="Approve proposed",I2902="Use my price")),"CHECK: protected price kept current",IF(OR(I2902="Unreviewed",I2902=""),"Pending review",IF(I2902="Hold","On hold",IF(I2902="Keep current",IF(ISNUMBER(E2902),"Kept current","CHECK: no confirmed current price"),IF(AH2902&lt;&gt;"Yes","CHECK: source needs review",IF(AND(I2902="Use my price",NOT(AND(ISNUMBER(J2902),J2902&gt;0))),"CHECK: enter a price above zero",IF(NOT(OR(I2902="Approve proposed",I2902="Use my price")),"CHECK: choose a listed decision",IF(OR(NOT(ISNUMBER(L2902)),L2902&lt;=0,NOT(ISNUMBER(Y2902)),Y2902&lt;=0,X2902&gt;=1),"CHECK: price or base unavailable",IF(L2902/(Y2902*(1-X2902))-1&lt;0,"CHECK: price below local base","Ready")))))))))</f>
        <v>Pending review</v>
      </c>
      <c r="N2902" s="18">
        <v>3.5</v>
      </c>
      <c r="O2902" s="19">
        <v>0.4</v>
      </c>
      <c r="P2902" s="14">
        <v>0.512</v>
      </c>
      <c r="Q2902" s="20" t="str">
        <f>IF(AND(ISNUMBER(L2902),ISNUMBER(Y2902),Y2902&gt;0,X2902&lt;1),ROUND(L2902/(Y2902*(1-X2902))-1,4),"")</f>
        <v/>
      </c>
      <c r="R2902" s="12">
        <v>390.6</v>
      </c>
      <c r="S2902" s="13">
        <f>IF(AND(ISNUMBER(E2902),E2902&gt;0,ISNUMBER(F2902)),R2902*(F2902/E2902-1)*(1-'Start Here'!$B$16),0)</f>
        <v>30.310559999999946</v>
      </c>
      <c r="T2902" s="17">
        <f>IF(AND(M2902="Ready",OR(I2902="Approve proposed",AND(I2902="Use my price",AND(ISNUMBER(J2902),J2902&gt;0))),ISNUMBER(L2902),E2902&gt;0),R2902*(L2902/E2902-1)*(1-'Start Here'!$B$16),0)</f>
        <v>0</v>
      </c>
      <c r="U2902" t="str" s="6">
        <v>Currently hidden; do not activate automatically</v>
      </c>
      <c r="V2902" t="str" s="21">
        <v>No</v>
      </c>
      <c r="W2902" t="str" s="21">
        <v>No</v>
      </c>
      <c r="X2902" s="22">
        <v>0</v>
      </c>
      <c r="Y2902" s="18">
        <v>2.5</v>
      </c>
      <c r="AB2902" t="str" s="6">
        <v>2026-10-01 10:41:27 UTC</v>
      </c>
      <c r="AC2902" t="str" s="6">
        <v>Local Line cache</v>
      </c>
      <c r="AD2902" s="23">
        <v>805928</v>
      </c>
      <c r="AE2902" s="23">
        <v>526988</v>
      </c>
      <c r="AF2902" t="str" s="23">
        <v>805928:526988:herdShare</v>
      </c>
      <c r="AG2902" t="str" s="23">
        <v>No</v>
      </c>
      <c r="AH2902" t="str" s="23">
        <v>Yes</v>
      </c>
      <c r="AI2902" s="18">
        <v>300</v>
      </c>
    </row>
    <row r="2903" ht="32" customHeight="1">
      <c r="A2903" t="str" s="7">
        <v>Red Tail Growers</v>
      </c>
      <c r="B2903" t="str" s="7">
        <v>Sweet Salad Turnips</v>
      </c>
      <c r="C2903" t="str" s="7">
        <v>bu</v>
      </c>
      <c r="D2903" t="str" s="7">
        <v>CSA Members</v>
      </c>
      <c r="E2903" s="12">
        <v>3.5</v>
      </c>
      <c r="F2903" s="13">
        <v>3.78</v>
      </c>
      <c r="G2903" s="13">
        <f>IF(AND(ISNUMBER(E2903),ISNUMBER(F2903)),F2903-E2903,"")</f>
        <v>0.28</v>
      </c>
      <c r="H2903" s="14">
        <f>IF(AND(ISNUMBER(E2903),E2903&gt;0,ISNUMBER(F2903)),F2903/E2903-1,"")</f>
        <v>0.07999999999999985</v>
      </c>
      <c r="I2903" t="str" s="15">
        <v>Unreviewed</v>
      </c>
      <c r="J2903" s="16"/>
      <c r="K2903" t="str" s="15">
        <v/>
      </c>
      <c r="L2903" s="17" t="str">
        <f>IF(AC2903="Local catalog","",IF(AG2903="Yes",IF(ISNUMBER(E2903),E2903,""),IF(I2903="Keep current",IF(ISNUMBER(E2903),E2903,""),IF(AH2903&lt;&gt;"Yes","",IF(I2903="Approve proposed",F2903,IF(AND(I2903="Use my price",AND(ISNUMBER(J2903),J2903&gt;0)),J2903,""))))))</f>
        <v/>
      </c>
      <c r="M2903" t="str" s="7">
        <f>IF(AND(AG2903="Yes",OR(I2903="Approve proposed",I2903="Use my price")),"CHECK: protected price kept current",IF(OR(I2903="Unreviewed",I2903=""),"Pending review",IF(I2903="Hold","On hold",IF(I2903="Keep current",IF(ISNUMBER(E2903),"Kept current","CHECK: no confirmed current price"),IF(AH2903&lt;&gt;"Yes","CHECK: source needs review",IF(AND(I2903="Use my price",NOT(AND(ISNUMBER(J2903),J2903&gt;0))),"CHECK: enter a price above zero",IF(NOT(OR(I2903="Approve proposed",I2903="Use my price")),"CHECK: choose a listed decision",IF(OR(NOT(ISNUMBER(L2903)),L2903&lt;=0,NOT(ISNUMBER(Y2903)),Y2903&lt;=0,X2903&gt;=1),"CHECK: price or base unavailable",IF(L2903/(Y2903*(1-X2903))-1&lt;0,"CHECK: price below local base","Ready")))))))))</f>
        <v>Pending review</v>
      </c>
      <c r="N2903" s="18">
        <v>3.5</v>
      </c>
      <c r="O2903" s="19">
        <v>0.4</v>
      </c>
      <c r="P2903" s="14">
        <v>0.512</v>
      </c>
      <c r="Q2903" s="20" t="str">
        <f>IF(AND(ISNUMBER(L2903),ISNUMBER(Y2903),Y2903&gt;0,X2903&lt;1),ROUND(L2903/(Y2903*(1-X2903))-1,4),"")</f>
        <v/>
      </c>
      <c r="R2903" s="12">
        <v>0</v>
      </c>
      <c r="S2903" s="13">
        <f>IF(AND(ISNUMBER(E2903),E2903&gt;0,ISNUMBER(F2903)),R2903*(F2903/E2903-1)*(1-'Start Here'!$B$16),0)</f>
        <v>0</v>
      </c>
      <c r="T2903" s="17">
        <f>IF(AND(M2903="Ready",OR(I2903="Approve proposed",AND(I2903="Use my price",AND(ISNUMBER(J2903),J2903&gt;0))),ISNUMBER(L2903),E2903&gt;0),R2903*(L2903/E2903-1)*(1-'Start Here'!$B$16),0)</f>
        <v>0</v>
      </c>
      <c r="U2903" t="str" s="6">
        <v>Currently hidden; do not activate automatically</v>
      </c>
      <c r="V2903" t="str" s="21">
        <v>No</v>
      </c>
      <c r="W2903" t="str" s="21">
        <v>No</v>
      </c>
      <c r="X2903" s="22">
        <v>0</v>
      </c>
      <c r="Y2903" s="18">
        <v>2.5</v>
      </c>
      <c r="AB2903" t="str" s="6">
        <v>2026-10-01 10:41:27 UTC</v>
      </c>
      <c r="AC2903" t="str" s="6">
        <v>Local Line cache</v>
      </c>
      <c r="AD2903" s="23">
        <v>805928</v>
      </c>
      <c r="AE2903" s="23">
        <v>526988</v>
      </c>
      <c r="AF2903" t="str" s="23">
        <v>805928:526988:member</v>
      </c>
      <c r="AG2903" t="str" s="23">
        <v>No</v>
      </c>
      <c r="AH2903" t="str" s="23">
        <v>Yes</v>
      </c>
      <c r="AI2903" s="18">
        <v>0</v>
      </c>
    </row>
    <row r="2904" ht="32" customHeight="1">
      <c r="A2904" t="str" s="7">
        <v>Red Tail Growers</v>
      </c>
      <c r="B2904" t="str" s="7">
        <v>Sweet Salad Turnips</v>
      </c>
      <c r="C2904" t="str" s="7">
        <v>bu</v>
      </c>
      <c r="D2904" t="str" s="7">
        <v>Guest Basket</v>
      </c>
      <c r="E2904" s="12">
        <v>3.5</v>
      </c>
      <c r="F2904" s="13">
        <v>3.78</v>
      </c>
      <c r="G2904" s="13">
        <f>IF(AND(ISNUMBER(E2904),ISNUMBER(F2904)),F2904-E2904,"")</f>
        <v>0.28</v>
      </c>
      <c r="H2904" s="14">
        <f>IF(AND(ISNUMBER(E2904),E2904&gt;0,ISNUMBER(F2904)),F2904/E2904-1,"")</f>
        <v>0.07999999999999985</v>
      </c>
      <c r="I2904" t="str" s="15">
        <v>Unreviewed</v>
      </c>
      <c r="J2904" s="16"/>
      <c r="K2904" t="str" s="15">
        <v/>
      </c>
      <c r="L2904" s="17" t="str">
        <f>IF(AC2904="Local catalog","",IF(AG2904="Yes",IF(ISNUMBER(E2904),E2904,""),IF(I2904="Keep current",IF(ISNUMBER(E2904),E2904,""),IF(AH2904&lt;&gt;"Yes","",IF(I2904="Approve proposed",F2904,IF(AND(I2904="Use my price",AND(ISNUMBER(J2904),J2904&gt;0)),J2904,""))))))</f>
        <v/>
      </c>
      <c r="M2904" t="str" s="7">
        <f>IF(AND(AG2904="Yes",OR(I2904="Approve proposed",I2904="Use my price")),"CHECK: protected price kept current",IF(OR(I2904="Unreviewed",I2904=""),"Pending review",IF(I2904="Hold","On hold",IF(I2904="Keep current",IF(ISNUMBER(E2904),"Kept current","CHECK: no confirmed current price"),IF(AH2904&lt;&gt;"Yes","CHECK: source needs review",IF(AND(I2904="Use my price",NOT(AND(ISNUMBER(J2904),J2904&gt;0))),"CHECK: enter a price above zero",IF(NOT(OR(I2904="Approve proposed",I2904="Use my price")),"CHECK: choose a listed decision",IF(OR(NOT(ISNUMBER(L2904)),L2904&lt;=0,NOT(ISNUMBER(Y2904)),Y2904&lt;=0,X2904&gt;=1),"CHECK: price or base unavailable",IF(L2904/(Y2904*(1-X2904))-1&lt;0,"CHECK: price below local base","Ready")))))))))</f>
        <v>Pending review</v>
      </c>
      <c r="N2904" s="18">
        <v>3.5</v>
      </c>
      <c r="O2904" s="19">
        <v>0.4</v>
      </c>
      <c r="P2904" s="14">
        <v>0.512</v>
      </c>
      <c r="Q2904" s="20" t="str">
        <f>IF(AND(ISNUMBER(L2904),ISNUMBER(Y2904),Y2904&gt;0,X2904&lt;1),ROUND(L2904/(Y2904*(1-X2904))-1,4),"")</f>
        <v/>
      </c>
      <c r="R2904" s="12">
        <v>13.3</v>
      </c>
      <c r="S2904" s="13">
        <f>IF(AND(ISNUMBER(E2904),E2904&gt;0,ISNUMBER(F2904)),R2904*(F2904/E2904-1)*(1-'Start Here'!$B$16),0)</f>
        <v>1.032079999999998</v>
      </c>
      <c r="T2904" s="17">
        <f>IF(AND(M2904="Ready",OR(I2904="Approve proposed",AND(I2904="Use my price",AND(ISNUMBER(J2904),J2904&gt;0))),ISNUMBER(L2904),E2904&gt;0),R2904*(L2904/E2904-1)*(1-'Start Here'!$B$16),0)</f>
        <v>0</v>
      </c>
      <c r="U2904" t="str" s="6">
        <v>Currently hidden; do not activate automatically</v>
      </c>
      <c r="V2904" t="str" s="21">
        <v>No</v>
      </c>
      <c r="W2904" t="str" s="21">
        <v>No</v>
      </c>
      <c r="X2904" s="22">
        <v>0</v>
      </c>
      <c r="Y2904" s="18">
        <v>2.5</v>
      </c>
      <c r="AB2904" t="str" s="6">
        <v>2026-10-01 10:41:27 UTC</v>
      </c>
      <c r="AC2904" t="str" s="6">
        <v>Local Line cache</v>
      </c>
      <c r="AD2904" s="23">
        <v>805928</v>
      </c>
      <c r="AE2904" s="23">
        <v>526988</v>
      </c>
      <c r="AF2904" t="str" s="23">
        <v>805928:526988:guest</v>
      </c>
      <c r="AG2904" t="str" s="23">
        <v>No</v>
      </c>
      <c r="AH2904" t="str" s="23">
        <v>Yes</v>
      </c>
      <c r="AI2904" s="18">
        <v>10</v>
      </c>
    </row>
    <row r="2905" ht="32" customHeight="1">
      <c r="A2905" t="str" s="7">
        <v>Red Tail Growers</v>
      </c>
      <c r="B2905" t="str" s="7">
        <v>Sweet Salad Turnips</v>
      </c>
      <c r="C2905" t="str" s="7">
        <v>bu</v>
      </c>
      <c r="D2905" t="str" s="7">
        <v>SNAP</v>
      </c>
      <c r="E2905" s="12">
        <v>3.5</v>
      </c>
      <c r="F2905" s="13">
        <v>3.5</v>
      </c>
      <c r="G2905" s="13">
        <f>IF(AND(ISNUMBER(E2905),ISNUMBER(F2905)),F2905-E2905,"")</f>
        <v>0</v>
      </c>
      <c r="H2905" s="14">
        <f>IF(AND(ISNUMBER(E2905),E2905&gt;0,ISNUMBER(F2905)),F2905/E2905-1,"")</f>
        <v>0</v>
      </c>
      <c r="I2905" t="str" s="15">
        <v>Keep current</v>
      </c>
      <c r="J2905" s="16"/>
      <c r="K2905" t="str" s="15">
        <v/>
      </c>
      <c r="L2905" s="17">
        <f>IF(AC2905="Local catalog","",IF(AG2905="Yes",IF(ISNUMBER(E2905),E2905,""),IF(I2905="Keep current",IF(ISNUMBER(E2905),E2905,""),IF(AH2905&lt;&gt;"Yes","",IF(I2905="Approve proposed",F2905,IF(AND(I2905="Use my price",AND(ISNUMBER(J2905),J2905&gt;0)),J2905,""))))))</f>
        <v>3.5</v>
      </c>
      <c r="M2905" t="str" s="7">
        <f>IF(AND(AG2905="Yes",OR(I2905="Approve proposed",I2905="Use my price")),"CHECK: protected price kept current",IF(OR(I2905="Unreviewed",I2905=""),"Pending review",IF(I2905="Hold","On hold",IF(I2905="Keep current",IF(ISNUMBER(E2905),"Kept current","CHECK: no confirmed current price"),IF(AH2905&lt;&gt;"Yes","CHECK: source needs review",IF(AND(I2905="Use my price",NOT(AND(ISNUMBER(J2905),J2905&gt;0))),"CHECK: enter a price above zero",IF(NOT(OR(I2905="Approve proposed",I2905="Use my price")),"CHECK: choose a listed decision",IF(OR(NOT(ISNUMBER(L2905)),L2905&lt;=0,NOT(ISNUMBER(Y2905)),Y2905&lt;=0,X2905&gt;=1),"CHECK: price or base unavailable",IF(L2905/(Y2905*(1-X2905))-1&lt;0,"CHECK: price below local base","Ready")))))))))</f>
        <v>Kept current</v>
      </c>
      <c r="N2905" s="18">
        <v>3.5</v>
      </c>
      <c r="O2905" s="19">
        <v>0.4</v>
      </c>
      <c r="P2905" s="14">
        <v>0.4</v>
      </c>
      <c r="Q2905" s="20">
        <f>IF(AND(ISNUMBER(L2905),ISNUMBER(Y2905),Y2905&gt;0,X2905&lt;1),ROUND(L2905/(Y2905*(1-X2905))-1,4),"")</f>
        <v>0.4</v>
      </c>
      <c r="R2905" s="12">
        <v>0</v>
      </c>
      <c r="S2905" s="13">
        <f>IF(AND(ISNUMBER(E2905),E2905&gt;0,ISNUMBER(F2905)),R2905*(F2905/E2905-1)*(1-'Start Here'!$B$16),0)</f>
        <v>0</v>
      </c>
      <c r="T2905" s="17">
        <f>IF(AND(M2905="Ready",OR(I2905="Approve proposed",AND(I2905="Use my price",AND(ISNUMBER(J2905),J2905&gt;0))),ISNUMBER(L2905),E2905&gt;0),R2905*(L2905/E2905-1)*(1-'Start Here'!$B$16),0)</f>
        <v>0</v>
      </c>
      <c r="U2905" t="str" s="6">
        <v>SNAP: preserve existing selling price; Currently hidden; do not activate automatically</v>
      </c>
      <c r="V2905" t="str" s="21">
        <v>No</v>
      </c>
      <c r="W2905" t="str" s="21">
        <v>No</v>
      </c>
      <c r="X2905" s="22">
        <v>0</v>
      </c>
      <c r="Y2905" s="18">
        <v>2.5</v>
      </c>
      <c r="AB2905" t="str" s="6">
        <v>2026-10-01 10:41:27 UTC</v>
      </c>
      <c r="AC2905" t="str" s="6">
        <v>Local Line cache</v>
      </c>
      <c r="AD2905" s="23">
        <v>805928</v>
      </c>
      <c r="AE2905" s="23">
        <v>526988</v>
      </c>
      <c r="AF2905" t="str" s="23">
        <v>805928:526988:snap</v>
      </c>
      <c r="AG2905" t="str" s="23">
        <v>Yes</v>
      </c>
      <c r="AH2905" t="str" s="23">
        <v>Yes</v>
      </c>
      <c r="AI2905" s="18">
        <v>0</v>
      </c>
    </row>
    <row r="2906" ht="32" customHeight="1">
      <c r="A2906" t="str" s="7">
        <v>Red Tail Growers</v>
      </c>
      <c r="B2906" t="str" s="7">
        <v>Taragon</v>
      </c>
      <c r="C2906" t="str" s="7">
        <v>bu</v>
      </c>
      <c r="D2906" t="str" s="7">
        <v>Herd Share Members</v>
      </c>
      <c r="E2906" s="12">
        <v>2.8</v>
      </c>
      <c r="F2906" s="13">
        <v>3.02</v>
      </c>
      <c r="G2906" s="13">
        <f>IF(AND(ISNUMBER(E2906),ISNUMBER(F2906)),F2906-E2906,"")</f>
        <v>0.22</v>
      </c>
      <c r="H2906" s="14">
        <f>IF(AND(ISNUMBER(E2906),E2906&gt;0,ISNUMBER(F2906)),F2906/E2906-1,"")</f>
        <v>0.07857142857142874</v>
      </c>
      <c r="I2906" t="str" s="15">
        <v>Unreviewed</v>
      </c>
      <c r="J2906" s="16"/>
      <c r="K2906" t="str" s="15">
        <v/>
      </c>
      <c r="L2906" s="17" t="str">
        <f>IF(AC2906="Local catalog","",IF(AG2906="Yes",IF(ISNUMBER(E2906),E2906,""),IF(I2906="Keep current",IF(ISNUMBER(E2906),E2906,""),IF(AH2906&lt;&gt;"Yes","",IF(I2906="Approve proposed",F2906,IF(AND(I2906="Use my price",AND(ISNUMBER(J2906),J2906&gt;0)),J2906,""))))))</f>
        <v/>
      </c>
      <c r="M2906" t="str" s="7">
        <f>IF(AND(AG2906="Yes",OR(I2906="Approve proposed",I2906="Use my price")),"CHECK: protected price kept current",IF(OR(I2906="Unreviewed",I2906=""),"Pending review",IF(I2906="Hold","On hold",IF(I2906="Keep current",IF(ISNUMBER(E2906),"Kept current","CHECK: no confirmed current price"),IF(AH2906&lt;&gt;"Yes","CHECK: source needs review",IF(AND(I2906="Use my price",NOT(AND(ISNUMBER(J2906),J2906&gt;0))),"CHECK: enter a price above zero",IF(NOT(OR(I2906="Approve proposed",I2906="Use my price")),"CHECK: choose a listed decision",IF(OR(NOT(ISNUMBER(L2906)),L2906&lt;=0,NOT(ISNUMBER(Y2906)),Y2906&lt;=0,X2906&gt;=1),"CHECK: price or base unavailable",IF(L2906/(Y2906*(1-X2906))-1&lt;0,"CHECK: price below local base","Ready")))))))))</f>
        <v>Pending review</v>
      </c>
      <c r="N2906" s="18">
        <v>2.8</v>
      </c>
      <c r="O2906" s="19">
        <v>0.4</v>
      </c>
      <c r="P2906" s="14">
        <v>0.51</v>
      </c>
      <c r="Q2906" s="20" t="str">
        <f>IF(AND(ISNUMBER(L2906),ISNUMBER(Y2906),Y2906&gt;0,X2906&lt;1),ROUND(L2906/(Y2906*(1-X2906))-1,4),"")</f>
        <v/>
      </c>
      <c r="R2906" s="12">
        <v>0</v>
      </c>
      <c r="S2906" s="13">
        <f>IF(AND(ISNUMBER(E2906),E2906&gt;0,ISNUMBER(F2906)),R2906*(F2906/E2906-1)*(1-'Start Here'!$B$16),0)</f>
        <v>0</v>
      </c>
      <c r="T2906" s="17">
        <f>IF(AND(M2906="Ready",OR(I2906="Approve proposed",AND(I2906="Use my price",AND(ISNUMBER(J2906),J2906&gt;0))),ISNUMBER(L2906),E2906&gt;0),R2906*(L2906/E2906-1)*(1-'Start Here'!$B$16),0)</f>
        <v>0</v>
      </c>
      <c r="U2906" t="str" s="6">
        <v>Currently hidden; do not activate automatically</v>
      </c>
      <c r="V2906" t="str" s="21">
        <v>No</v>
      </c>
      <c r="W2906" t="str" s="21">
        <v>No</v>
      </c>
      <c r="X2906" s="22">
        <v>0</v>
      </c>
      <c r="Y2906" s="18">
        <v>2</v>
      </c>
      <c r="AB2906" t="str" s="6">
        <v>2026-10-01 10:41:27 UTC</v>
      </c>
      <c r="AC2906" t="str" s="6">
        <v>Local Line cache</v>
      </c>
      <c r="AD2906" s="23">
        <v>890650</v>
      </c>
      <c r="AE2906" s="23">
        <v>630139</v>
      </c>
      <c r="AF2906" t="str" s="23">
        <v>890650:630139:herdShare</v>
      </c>
      <c r="AG2906" t="str" s="23">
        <v>No</v>
      </c>
      <c r="AH2906" t="str" s="23">
        <v>Yes</v>
      </c>
      <c r="AI2906" s="18">
        <v>0</v>
      </c>
    </row>
    <row r="2907" ht="32" customHeight="1">
      <c r="A2907" t="str" s="7">
        <v>Red Tail Growers</v>
      </c>
      <c r="B2907" t="str" s="7">
        <v>Taragon</v>
      </c>
      <c r="C2907" t="str" s="7">
        <v>bu</v>
      </c>
      <c r="D2907" t="str" s="7">
        <v>CSA Members</v>
      </c>
      <c r="E2907" s="12">
        <v>2.8</v>
      </c>
      <c r="F2907" s="13">
        <v>3.02</v>
      </c>
      <c r="G2907" s="13">
        <f>IF(AND(ISNUMBER(E2907),ISNUMBER(F2907)),F2907-E2907,"")</f>
        <v>0.22</v>
      </c>
      <c r="H2907" s="14">
        <f>IF(AND(ISNUMBER(E2907),E2907&gt;0,ISNUMBER(F2907)),F2907/E2907-1,"")</f>
        <v>0.07857142857142874</v>
      </c>
      <c r="I2907" t="str" s="15">
        <v>Unreviewed</v>
      </c>
      <c r="J2907" s="16"/>
      <c r="K2907" t="str" s="15">
        <v/>
      </c>
      <c r="L2907" s="17" t="str">
        <f>IF(AC2907="Local catalog","",IF(AG2907="Yes",IF(ISNUMBER(E2907),E2907,""),IF(I2907="Keep current",IF(ISNUMBER(E2907),E2907,""),IF(AH2907&lt;&gt;"Yes","",IF(I2907="Approve proposed",F2907,IF(AND(I2907="Use my price",AND(ISNUMBER(J2907),J2907&gt;0)),J2907,""))))))</f>
        <v/>
      </c>
      <c r="M2907" t="str" s="7">
        <f>IF(AND(AG2907="Yes",OR(I2907="Approve proposed",I2907="Use my price")),"CHECK: protected price kept current",IF(OR(I2907="Unreviewed",I2907=""),"Pending review",IF(I2907="Hold","On hold",IF(I2907="Keep current",IF(ISNUMBER(E2907),"Kept current","CHECK: no confirmed current price"),IF(AH2907&lt;&gt;"Yes","CHECK: source needs review",IF(AND(I2907="Use my price",NOT(AND(ISNUMBER(J2907),J2907&gt;0))),"CHECK: enter a price above zero",IF(NOT(OR(I2907="Approve proposed",I2907="Use my price")),"CHECK: choose a listed decision",IF(OR(NOT(ISNUMBER(L2907)),L2907&lt;=0,NOT(ISNUMBER(Y2907)),Y2907&lt;=0,X2907&gt;=1),"CHECK: price or base unavailable",IF(L2907/(Y2907*(1-X2907))-1&lt;0,"CHECK: price below local base","Ready")))))))))</f>
        <v>Pending review</v>
      </c>
      <c r="N2907" s="18">
        <v>2.8</v>
      </c>
      <c r="O2907" s="19">
        <v>0.4</v>
      </c>
      <c r="P2907" s="14">
        <v>0.51</v>
      </c>
      <c r="Q2907" s="20" t="str">
        <f>IF(AND(ISNUMBER(L2907),ISNUMBER(Y2907),Y2907&gt;0,X2907&lt;1),ROUND(L2907/(Y2907*(1-X2907))-1,4),"")</f>
        <v/>
      </c>
      <c r="R2907" s="12">
        <v>0</v>
      </c>
      <c r="S2907" s="13">
        <f>IF(AND(ISNUMBER(E2907),E2907&gt;0,ISNUMBER(F2907)),R2907*(F2907/E2907-1)*(1-'Start Here'!$B$16),0)</f>
        <v>0</v>
      </c>
      <c r="T2907" s="17">
        <f>IF(AND(M2907="Ready",OR(I2907="Approve proposed",AND(I2907="Use my price",AND(ISNUMBER(J2907),J2907&gt;0))),ISNUMBER(L2907),E2907&gt;0),R2907*(L2907/E2907-1)*(1-'Start Here'!$B$16),0)</f>
        <v>0</v>
      </c>
      <c r="U2907" t="str" s="6">
        <v>Currently hidden; do not activate automatically</v>
      </c>
      <c r="V2907" t="str" s="21">
        <v>No</v>
      </c>
      <c r="W2907" t="str" s="21">
        <v>No</v>
      </c>
      <c r="X2907" s="22">
        <v>0</v>
      </c>
      <c r="Y2907" s="18">
        <v>2</v>
      </c>
      <c r="AB2907" t="str" s="6">
        <v>2026-10-01 10:41:27 UTC</v>
      </c>
      <c r="AC2907" t="str" s="6">
        <v>Local Line cache</v>
      </c>
      <c r="AD2907" s="23">
        <v>890650</v>
      </c>
      <c r="AE2907" s="23">
        <v>630139</v>
      </c>
      <c r="AF2907" t="str" s="23">
        <v>890650:630139:member</v>
      </c>
      <c r="AG2907" t="str" s="23">
        <v>No</v>
      </c>
      <c r="AH2907" t="str" s="23">
        <v>Yes</v>
      </c>
      <c r="AI2907" s="18">
        <v>0</v>
      </c>
    </row>
    <row r="2908" ht="32" customHeight="1">
      <c r="A2908" t="str" s="7">
        <v>Red Tail Growers</v>
      </c>
      <c r="B2908" t="str" s="7">
        <v>Taragon</v>
      </c>
      <c r="C2908" t="str" s="7">
        <v>bu</v>
      </c>
      <c r="D2908" t="str" s="7">
        <v>Guest Basket</v>
      </c>
      <c r="E2908" s="12">
        <v>2.8</v>
      </c>
      <c r="F2908" s="13">
        <v>3.02</v>
      </c>
      <c r="G2908" s="13">
        <f>IF(AND(ISNUMBER(E2908),ISNUMBER(F2908)),F2908-E2908,"")</f>
        <v>0.22</v>
      </c>
      <c r="H2908" s="14">
        <f>IF(AND(ISNUMBER(E2908),E2908&gt;0,ISNUMBER(F2908)),F2908/E2908-1,"")</f>
        <v>0.07857142857142874</v>
      </c>
      <c r="I2908" t="str" s="15">
        <v>Unreviewed</v>
      </c>
      <c r="J2908" s="16"/>
      <c r="K2908" t="str" s="15">
        <v/>
      </c>
      <c r="L2908" s="17" t="str">
        <f>IF(AC2908="Local catalog","",IF(AG2908="Yes",IF(ISNUMBER(E2908),E2908,""),IF(I2908="Keep current",IF(ISNUMBER(E2908),E2908,""),IF(AH2908&lt;&gt;"Yes","",IF(I2908="Approve proposed",F2908,IF(AND(I2908="Use my price",AND(ISNUMBER(J2908),J2908&gt;0)),J2908,""))))))</f>
        <v/>
      </c>
      <c r="M2908" t="str" s="7">
        <f>IF(AND(AG2908="Yes",OR(I2908="Approve proposed",I2908="Use my price")),"CHECK: protected price kept current",IF(OR(I2908="Unreviewed",I2908=""),"Pending review",IF(I2908="Hold","On hold",IF(I2908="Keep current",IF(ISNUMBER(E2908),"Kept current","CHECK: no confirmed current price"),IF(AH2908&lt;&gt;"Yes","CHECK: source needs review",IF(AND(I2908="Use my price",NOT(AND(ISNUMBER(J2908),J2908&gt;0))),"CHECK: enter a price above zero",IF(NOT(OR(I2908="Approve proposed",I2908="Use my price")),"CHECK: choose a listed decision",IF(OR(NOT(ISNUMBER(L2908)),L2908&lt;=0,NOT(ISNUMBER(Y2908)),Y2908&lt;=0,X2908&gt;=1),"CHECK: price or base unavailable",IF(L2908/(Y2908*(1-X2908))-1&lt;0,"CHECK: price below local base","Ready")))))))))</f>
        <v>Pending review</v>
      </c>
      <c r="N2908" s="18">
        <v>2.8</v>
      </c>
      <c r="O2908" s="19">
        <v>0.4</v>
      </c>
      <c r="P2908" s="14">
        <v>0.51</v>
      </c>
      <c r="Q2908" s="20" t="str">
        <f>IF(AND(ISNUMBER(L2908),ISNUMBER(Y2908),Y2908&gt;0,X2908&lt;1),ROUND(L2908/(Y2908*(1-X2908))-1,4),"")</f>
        <v/>
      </c>
      <c r="R2908" s="12">
        <v>0</v>
      </c>
      <c r="S2908" s="13">
        <f>IF(AND(ISNUMBER(E2908),E2908&gt;0,ISNUMBER(F2908)),R2908*(F2908/E2908-1)*(1-'Start Here'!$B$16),0)</f>
        <v>0</v>
      </c>
      <c r="T2908" s="17">
        <f>IF(AND(M2908="Ready",OR(I2908="Approve proposed",AND(I2908="Use my price",AND(ISNUMBER(J2908),J2908&gt;0))),ISNUMBER(L2908),E2908&gt;0),R2908*(L2908/E2908-1)*(1-'Start Here'!$B$16),0)</f>
        <v>0</v>
      </c>
      <c r="U2908" t="str" s="6">
        <v>Currently hidden; do not activate automatically</v>
      </c>
      <c r="V2908" t="str" s="21">
        <v>No</v>
      </c>
      <c r="W2908" t="str" s="21">
        <v>No</v>
      </c>
      <c r="X2908" s="22">
        <v>0</v>
      </c>
      <c r="Y2908" s="18">
        <v>2</v>
      </c>
      <c r="AB2908" t="str" s="6">
        <v>2026-10-01 10:41:27 UTC</v>
      </c>
      <c r="AC2908" t="str" s="6">
        <v>Local Line cache</v>
      </c>
      <c r="AD2908" s="23">
        <v>890650</v>
      </c>
      <c r="AE2908" s="23">
        <v>630139</v>
      </c>
      <c r="AF2908" t="str" s="23">
        <v>890650:630139:guest</v>
      </c>
      <c r="AG2908" t="str" s="23">
        <v>No</v>
      </c>
      <c r="AH2908" t="str" s="23">
        <v>Yes</v>
      </c>
      <c r="AI2908" s="18">
        <v>0</v>
      </c>
    </row>
    <row r="2909" ht="32" customHeight="1">
      <c r="A2909" t="str" s="7">
        <v>Red Tail Growers</v>
      </c>
      <c r="B2909" t="str" s="7">
        <v>Taragon</v>
      </c>
      <c r="C2909" t="str" s="7">
        <v>bu</v>
      </c>
      <c r="D2909" t="str" s="7">
        <v>SNAP</v>
      </c>
      <c r="E2909" s="12">
        <v>2.8</v>
      </c>
      <c r="F2909" s="13">
        <v>2.8</v>
      </c>
      <c r="G2909" s="13">
        <f>IF(AND(ISNUMBER(E2909),ISNUMBER(F2909)),F2909-E2909,"")</f>
        <v>0</v>
      </c>
      <c r="H2909" s="14">
        <f>IF(AND(ISNUMBER(E2909),E2909&gt;0,ISNUMBER(F2909)),F2909/E2909-1,"")</f>
        <v>0</v>
      </c>
      <c r="I2909" t="str" s="15">
        <v>Keep current</v>
      </c>
      <c r="J2909" s="16"/>
      <c r="K2909" t="str" s="15">
        <v/>
      </c>
      <c r="L2909" s="17">
        <f>IF(AC2909="Local catalog","",IF(AG2909="Yes",IF(ISNUMBER(E2909),E2909,""),IF(I2909="Keep current",IF(ISNUMBER(E2909),E2909,""),IF(AH2909&lt;&gt;"Yes","",IF(I2909="Approve proposed",F2909,IF(AND(I2909="Use my price",AND(ISNUMBER(J2909),J2909&gt;0)),J2909,""))))))</f>
        <v>2.8</v>
      </c>
      <c r="M2909" t="str" s="7">
        <f>IF(AND(AG2909="Yes",OR(I2909="Approve proposed",I2909="Use my price")),"CHECK: protected price kept current",IF(OR(I2909="Unreviewed",I2909=""),"Pending review",IF(I2909="Hold","On hold",IF(I2909="Keep current",IF(ISNUMBER(E2909),"Kept current","CHECK: no confirmed current price"),IF(AH2909&lt;&gt;"Yes","CHECK: source needs review",IF(AND(I2909="Use my price",NOT(AND(ISNUMBER(J2909),J2909&gt;0))),"CHECK: enter a price above zero",IF(NOT(OR(I2909="Approve proposed",I2909="Use my price")),"CHECK: choose a listed decision",IF(OR(NOT(ISNUMBER(L2909)),L2909&lt;=0,NOT(ISNUMBER(Y2909)),Y2909&lt;=0,X2909&gt;=1),"CHECK: price or base unavailable",IF(L2909/(Y2909*(1-X2909))-1&lt;0,"CHECK: price below local base","Ready")))))))))</f>
        <v>Kept current</v>
      </c>
      <c r="N2909" s="18">
        <v>2.8</v>
      </c>
      <c r="O2909" s="19">
        <v>0.4</v>
      </c>
      <c r="P2909" s="14">
        <v>0.4</v>
      </c>
      <c r="Q2909" s="20">
        <f>IF(AND(ISNUMBER(L2909),ISNUMBER(Y2909),Y2909&gt;0,X2909&lt;1),ROUND(L2909/(Y2909*(1-X2909))-1,4),"")</f>
        <v>0.4</v>
      </c>
      <c r="R2909" s="12">
        <v>0</v>
      </c>
      <c r="S2909" s="13">
        <f>IF(AND(ISNUMBER(E2909),E2909&gt;0,ISNUMBER(F2909)),R2909*(F2909/E2909-1)*(1-'Start Here'!$B$16),0)</f>
        <v>0</v>
      </c>
      <c r="T2909" s="17">
        <f>IF(AND(M2909="Ready",OR(I2909="Approve proposed",AND(I2909="Use my price",AND(ISNUMBER(J2909),J2909&gt;0))),ISNUMBER(L2909),E2909&gt;0),R2909*(L2909/E2909-1)*(1-'Start Here'!$B$16),0)</f>
        <v>0</v>
      </c>
      <c r="U2909" t="str" s="6">
        <v>SNAP: preserve existing selling price; Currently hidden; do not activate automatically</v>
      </c>
      <c r="V2909" t="str" s="21">
        <v>No</v>
      </c>
      <c r="W2909" t="str" s="21">
        <v>No</v>
      </c>
      <c r="X2909" s="22">
        <v>0</v>
      </c>
      <c r="Y2909" s="18">
        <v>2</v>
      </c>
      <c r="AB2909" t="str" s="6">
        <v>2026-10-01 10:41:27 UTC</v>
      </c>
      <c r="AC2909" t="str" s="6">
        <v>Local Line cache</v>
      </c>
      <c r="AD2909" s="23">
        <v>890650</v>
      </c>
      <c r="AE2909" s="23">
        <v>630139</v>
      </c>
      <c r="AF2909" t="str" s="23">
        <v>890650:630139:snap</v>
      </c>
      <c r="AG2909" t="str" s="23">
        <v>Yes</v>
      </c>
      <c r="AH2909" t="str" s="23">
        <v>Yes</v>
      </c>
      <c r="AI2909" s="18">
        <v>0</v>
      </c>
    </row>
    <row r="2910" ht="32" customHeight="1">
      <c r="A2910" t="str" s="7">
        <v>Red Tail Growers</v>
      </c>
      <c r="B2910" t="str" s="7">
        <v>Tatsoi</v>
      </c>
      <c r="C2910" t="str" s="7">
        <v>1/2 lb bag</v>
      </c>
      <c r="D2910" t="str" s="7">
        <v>Herd Share Members</v>
      </c>
      <c r="E2910" s="12">
        <v>4.9</v>
      </c>
      <c r="F2910" s="13">
        <v>5.29</v>
      </c>
      <c r="G2910" s="13">
        <f>IF(AND(ISNUMBER(E2910),ISNUMBER(F2910)),F2910-E2910,"")</f>
        <v>0.39</v>
      </c>
      <c r="H2910" s="14">
        <f>IF(AND(ISNUMBER(E2910),E2910&gt;0,ISNUMBER(F2910)),F2910/E2910-1,"")</f>
        <v>0.07959183673469372</v>
      </c>
      <c r="I2910" t="str" s="15">
        <v>Unreviewed</v>
      </c>
      <c r="J2910" s="16"/>
      <c r="K2910" t="str" s="15">
        <v/>
      </c>
      <c r="L2910" s="17" t="str">
        <f>IF(AC2910="Local catalog","",IF(AG2910="Yes",IF(ISNUMBER(E2910),E2910,""),IF(I2910="Keep current",IF(ISNUMBER(E2910),E2910,""),IF(AH2910&lt;&gt;"Yes","",IF(I2910="Approve proposed",F2910,IF(AND(I2910="Use my price",AND(ISNUMBER(J2910),J2910&gt;0)),J2910,""))))))</f>
        <v/>
      </c>
      <c r="M2910" t="str" s="7">
        <f>IF(AND(AG2910="Yes",OR(I2910="Approve proposed",I2910="Use my price")),"CHECK: protected price kept current",IF(OR(I2910="Unreviewed",I2910=""),"Pending review",IF(I2910="Hold","On hold",IF(I2910="Keep current",IF(ISNUMBER(E2910),"Kept current","CHECK: no confirmed current price"),IF(AH2910&lt;&gt;"Yes","CHECK: source needs review",IF(AND(I2910="Use my price",NOT(AND(ISNUMBER(J2910),J2910&gt;0))),"CHECK: enter a price above zero",IF(NOT(OR(I2910="Approve proposed",I2910="Use my price")),"CHECK: choose a listed decision",IF(OR(NOT(ISNUMBER(L2910)),L2910&lt;=0,NOT(ISNUMBER(Y2910)),Y2910&lt;=0,X2910&gt;=1),"CHECK: price or base unavailable",IF(L2910/(Y2910*(1-X2910))-1&lt;0,"CHECK: price below local base","Ready")))))))))</f>
        <v>Pending review</v>
      </c>
      <c r="N2910" s="18">
        <v>4.9</v>
      </c>
      <c r="O2910" s="19">
        <v>0.4</v>
      </c>
      <c r="P2910" s="14">
        <v>0.5114</v>
      </c>
      <c r="Q2910" s="20" t="str">
        <f>IF(AND(ISNUMBER(L2910),ISNUMBER(Y2910),Y2910&gt;0,X2910&lt;1),ROUND(L2910/(Y2910*(1-X2910))-1,4),"")</f>
        <v/>
      </c>
      <c r="R2910" s="12">
        <v>0</v>
      </c>
      <c r="S2910" s="13">
        <f>IF(AND(ISNUMBER(E2910),E2910&gt;0,ISNUMBER(F2910)),R2910*(F2910/E2910-1)*(1-'Start Here'!$B$16),0)</f>
        <v>0</v>
      </c>
      <c r="T2910" s="17">
        <f>IF(AND(M2910="Ready",OR(I2910="Approve proposed",AND(I2910="Use my price",AND(ISNUMBER(J2910),J2910&gt;0))),ISNUMBER(L2910),E2910&gt;0),R2910*(L2910/E2910-1)*(1-'Start Here'!$B$16),0)</f>
        <v>0</v>
      </c>
      <c r="U2910" t="str" s="6">
        <v>Currently hidden; do not activate automatically</v>
      </c>
      <c r="V2910" t="str" s="21">
        <v>No</v>
      </c>
      <c r="W2910" t="str" s="21">
        <v>No</v>
      </c>
      <c r="X2910" s="22">
        <v>0</v>
      </c>
      <c r="Y2910" s="18">
        <v>3.5</v>
      </c>
      <c r="AB2910" t="str" s="6">
        <v>2026-10-01 10:41:27 UTC</v>
      </c>
      <c r="AC2910" t="str" s="6">
        <v>Local Line cache</v>
      </c>
      <c r="AD2910" s="23">
        <v>805842</v>
      </c>
      <c r="AE2910" s="23">
        <v>526900</v>
      </c>
      <c r="AF2910" t="str" s="23">
        <v>805842:526900:herdShare</v>
      </c>
      <c r="AG2910" t="str" s="23">
        <v>No</v>
      </c>
      <c r="AH2910" t="str" s="23">
        <v>Yes</v>
      </c>
      <c r="AI2910" s="18">
        <v>0</v>
      </c>
    </row>
    <row r="2911" ht="32" customHeight="1">
      <c r="A2911" t="str" s="7">
        <v>Red Tail Growers</v>
      </c>
      <c r="B2911" t="str" s="7">
        <v>Tatsoi</v>
      </c>
      <c r="C2911" t="str" s="7">
        <v>1/2 lb bag</v>
      </c>
      <c r="D2911" t="str" s="7">
        <v>CSA Members</v>
      </c>
      <c r="E2911" s="12">
        <v>4.9</v>
      </c>
      <c r="F2911" s="13">
        <v>5.29</v>
      </c>
      <c r="G2911" s="13">
        <f>IF(AND(ISNUMBER(E2911),ISNUMBER(F2911)),F2911-E2911,"")</f>
        <v>0.39</v>
      </c>
      <c r="H2911" s="14">
        <f>IF(AND(ISNUMBER(E2911),E2911&gt;0,ISNUMBER(F2911)),F2911/E2911-1,"")</f>
        <v>0.07959183673469372</v>
      </c>
      <c r="I2911" t="str" s="15">
        <v>Unreviewed</v>
      </c>
      <c r="J2911" s="16"/>
      <c r="K2911" t="str" s="15">
        <v/>
      </c>
      <c r="L2911" s="17" t="str">
        <f>IF(AC2911="Local catalog","",IF(AG2911="Yes",IF(ISNUMBER(E2911),E2911,""),IF(I2911="Keep current",IF(ISNUMBER(E2911),E2911,""),IF(AH2911&lt;&gt;"Yes","",IF(I2911="Approve proposed",F2911,IF(AND(I2911="Use my price",AND(ISNUMBER(J2911),J2911&gt;0)),J2911,""))))))</f>
        <v/>
      </c>
      <c r="M2911" t="str" s="7">
        <f>IF(AND(AG2911="Yes",OR(I2911="Approve proposed",I2911="Use my price")),"CHECK: protected price kept current",IF(OR(I2911="Unreviewed",I2911=""),"Pending review",IF(I2911="Hold","On hold",IF(I2911="Keep current",IF(ISNUMBER(E2911),"Kept current","CHECK: no confirmed current price"),IF(AH2911&lt;&gt;"Yes","CHECK: source needs review",IF(AND(I2911="Use my price",NOT(AND(ISNUMBER(J2911),J2911&gt;0))),"CHECK: enter a price above zero",IF(NOT(OR(I2911="Approve proposed",I2911="Use my price")),"CHECK: choose a listed decision",IF(OR(NOT(ISNUMBER(L2911)),L2911&lt;=0,NOT(ISNUMBER(Y2911)),Y2911&lt;=0,X2911&gt;=1),"CHECK: price or base unavailable",IF(L2911/(Y2911*(1-X2911))-1&lt;0,"CHECK: price below local base","Ready")))))))))</f>
        <v>Pending review</v>
      </c>
      <c r="N2911" s="18">
        <v>4.9</v>
      </c>
      <c r="O2911" s="19">
        <v>0.4</v>
      </c>
      <c r="P2911" s="14">
        <v>0.5114</v>
      </c>
      <c r="Q2911" s="20" t="str">
        <f>IF(AND(ISNUMBER(L2911),ISNUMBER(Y2911),Y2911&gt;0,X2911&lt;1),ROUND(L2911/(Y2911*(1-X2911))-1,4),"")</f>
        <v/>
      </c>
      <c r="R2911" s="12">
        <v>0</v>
      </c>
      <c r="S2911" s="13">
        <f>IF(AND(ISNUMBER(E2911),E2911&gt;0,ISNUMBER(F2911)),R2911*(F2911/E2911-1)*(1-'Start Here'!$B$16),0)</f>
        <v>0</v>
      </c>
      <c r="T2911" s="17">
        <f>IF(AND(M2911="Ready",OR(I2911="Approve proposed",AND(I2911="Use my price",AND(ISNUMBER(J2911),J2911&gt;0))),ISNUMBER(L2911),E2911&gt;0),R2911*(L2911/E2911-1)*(1-'Start Here'!$B$16),0)</f>
        <v>0</v>
      </c>
      <c r="U2911" t="str" s="6">
        <v>Currently hidden; do not activate automatically</v>
      </c>
      <c r="V2911" t="str" s="21">
        <v>No</v>
      </c>
      <c r="W2911" t="str" s="21">
        <v>No</v>
      </c>
      <c r="X2911" s="22">
        <v>0</v>
      </c>
      <c r="Y2911" s="18">
        <v>3.5</v>
      </c>
      <c r="AB2911" t="str" s="6">
        <v>2026-10-01 10:41:27 UTC</v>
      </c>
      <c r="AC2911" t="str" s="6">
        <v>Local Line cache</v>
      </c>
      <c r="AD2911" s="23">
        <v>805842</v>
      </c>
      <c r="AE2911" s="23">
        <v>526900</v>
      </c>
      <c r="AF2911" t="str" s="23">
        <v>805842:526900:member</v>
      </c>
      <c r="AG2911" t="str" s="23">
        <v>No</v>
      </c>
      <c r="AH2911" t="str" s="23">
        <v>Yes</v>
      </c>
      <c r="AI2911" s="18">
        <v>0</v>
      </c>
    </row>
    <row r="2912" ht="32" customHeight="1">
      <c r="A2912" t="str" s="7">
        <v>Red Tail Growers</v>
      </c>
      <c r="B2912" t="str" s="7">
        <v>Tatsoi</v>
      </c>
      <c r="C2912" t="str" s="7">
        <v>1/2 lb bag</v>
      </c>
      <c r="D2912" t="str" s="7">
        <v>Guest Basket</v>
      </c>
      <c r="G2912" s="13" t="str">
        <f>IF(AND(ISNUMBER(E2912),ISNUMBER(F2912)),F2912-E2912,"")</f>
        <v/>
      </c>
      <c r="H2912" s="14" t="str">
        <f>IF(AND(ISNUMBER(E2912),E2912&gt;0,ISNUMBER(F2912)),F2912/E2912-1,"")</f>
        <v/>
      </c>
      <c r="I2912" t="str" s="15">
        <v>Hold</v>
      </c>
      <c r="J2912" s="24"/>
      <c r="K2912" t="str" s="15">
        <v/>
      </c>
      <c r="L2912" s="17" t="str">
        <f>IF(AC2912="Local catalog","",IF(AG2912="Yes",IF(ISNUMBER(E2912),E2912,""),IF(I2912="Keep current",IF(ISNUMBER(E2912),E2912,""),IF(AH2912&lt;&gt;"Yes","",IF(I2912="Approve proposed",F2912,IF(AND(I2912="Use my price",AND(ISNUMBER(J2912),J2912&gt;0)),J2912,""))))))</f>
        <v/>
      </c>
      <c r="M2912" t="str" s="7">
        <f>IF(AND(AG2912="Yes",OR(I2912="Approve proposed",I2912="Use my price")),"CHECK: protected price kept current",IF(OR(I2912="Unreviewed",I2912=""),"Pending review",IF(I2912="Hold","On hold",IF(I2912="Keep current",IF(ISNUMBER(E2912),"Kept current","CHECK: no confirmed current price"),IF(AH2912&lt;&gt;"Yes","CHECK: source needs review",IF(AND(I2912="Use my price",NOT(AND(ISNUMBER(J2912),J2912&gt;0))),"CHECK: enter a price above zero",IF(NOT(OR(I2912="Approve proposed",I2912="Use my price")),"CHECK: choose a listed decision",IF(OR(NOT(ISNUMBER(L2912)),L2912&lt;=0,NOT(ISNUMBER(Y2912)),Y2912&lt;=0,X2912&gt;=1),"CHECK: price or base unavailable",IF(L2912/(Y2912*(1-X2912))-1&lt;0,"CHECK: price below local base","Ready")))))))))</f>
        <v>On hold</v>
      </c>
      <c r="N2912" s="18">
        <v>4.9</v>
      </c>
      <c r="O2912" s="19">
        <v>0.4</v>
      </c>
      <c r="Q2912" s="20" t="str">
        <f>IF(AND(ISNUMBER(L2912),ISNUMBER(Y2912),Y2912&gt;0,X2912&lt;1),ROUND(L2912/(Y2912*(1-X2912))-1,4),"")</f>
        <v/>
      </c>
      <c r="R2912" s="12">
        <v>0</v>
      </c>
      <c r="S2912" s="13">
        <f>IF(AND(ISNUMBER(E2912),E2912&gt;0,ISNUMBER(F2912)),R2912*(F2912/E2912-1)*(1-'Start Here'!$B$16),0)</f>
        <v>0</v>
      </c>
      <c r="T2912" s="17">
        <f>IF(AND(M2912="Ready",OR(I2912="Approve proposed",AND(I2912="Use my price",AND(ISNUMBER(J2912),J2912&gt;0))),ISNUMBER(L2912),E2912&gt;0),R2912*(L2912/E2912-1)*(1-'Start Here'!$B$16),0)</f>
        <v>0</v>
      </c>
      <c r="U2912" t="str" s="6">
        <v>No confirmed Local Line price/list; local calculation is reference only; Currently hidden; do not activate automatically</v>
      </c>
      <c r="V2912" t="str" s="21">
        <v>No</v>
      </c>
      <c r="W2912" t="str" s="21">
        <v>No</v>
      </c>
      <c r="X2912" s="22">
        <v>0</v>
      </c>
      <c r="Y2912" s="18">
        <v>3.5</v>
      </c>
      <c r="AB2912" t="str" s="6">
        <v/>
      </c>
      <c r="AC2912" t="str" s="6">
        <v>Local calculation only</v>
      </c>
      <c r="AD2912" s="23">
        <v>805842</v>
      </c>
      <c r="AE2912" s="23">
        <v>526900</v>
      </c>
      <c r="AF2912" t="str" s="23">
        <v>805842:526900:guest</v>
      </c>
      <c r="AG2912" t="str" s="23">
        <v>No</v>
      </c>
      <c r="AH2912" t="str" s="23">
        <v>No</v>
      </c>
      <c r="AI2912" s="18">
        <v>0</v>
      </c>
    </row>
    <row r="2913" ht="32" customHeight="1">
      <c r="A2913" t="str" s="7">
        <v>Red Tail Growers</v>
      </c>
      <c r="B2913" t="str" s="7">
        <v>Tatsoi</v>
      </c>
      <c r="C2913" t="str" s="7">
        <v>1/2 lb bag</v>
      </c>
      <c r="D2913" t="str" s="7">
        <v>SNAP</v>
      </c>
      <c r="E2913" s="12">
        <v>4.9</v>
      </c>
      <c r="F2913" s="13">
        <v>4.9</v>
      </c>
      <c r="G2913" s="13">
        <f>IF(AND(ISNUMBER(E2913),ISNUMBER(F2913)),F2913-E2913,"")</f>
        <v>0</v>
      </c>
      <c r="H2913" s="14">
        <f>IF(AND(ISNUMBER(E2913),E2913&gt;0,ISNUMBER(F2913)),F2913/E2913-1,"")</f>
        <v>0</v>
      </c>
      <c r="I2913" t="str" s="15">
        <v>Keep current</v>
      </c>
      <c r="J2913" s="16"/>
      <c r="K2913" t="str" s="15">
        <v/>
      </c>
      <c r="L2913" s="17">
        <f>IF(AC2913="Local catalog","",IF(AG2913="Yes",IF(ISNUMBER(E2913),E2913,""),IF(I2913="Keep current",IF(ISNUMBER(E2913),E2913,""),IF(AH2913&lt;&gt;"Yes","",IF(I2913="Approve proposed",F2913,IF(AND(I2913="Use my price",AND(ISNUMBER(J2913),J2913&gt;0)),J2913,""))))))</f>
        <v>4.9</v>
      </c>
      <c r="M2913" t="str" s="7">
        <f>IF(AND(AG2913="Yes",OR(I2913="Approve proposed",I2913="Use my price")),"CHECK: protected price kept current",IF(OR(I2913="Unreviewed",I2913=""),"Pending review",IF(I2913="Hold","On hold",IF(I2913="Keep current",IF(ISNUMBER(E2913),"Kept current","CHECK: no confirmed current price"),IF(AH2913&lt;&gt;"Yes","CHECK: source needs review",IF(AND(I2913="Use my price",NOT(AND(ISNUMBER(J2913),J2913&gt;0))),"CHECK: enter a price above zero",IF(NOT(OR(I2913="Approve proposed",I2913="Use my price")),"CHECK: choose a listed decision",IF(OR(NOT(ISNUMBER(L2913)),L2913&lt;=0,NOT(ISNUMBER(Y2913)),Y2913&lt;=0,X2913&gt;=1),"CHECK: price or base unavailable",IF(L2913/(Y2913*(1-X2913))-1&lt;0,"CHECK: price below local base","Ready")))))))))</f>
        <v>Kept current</v>
      </c>
      <c r="N2913" s="18">
        <v>4.9</v>
      </c>
      <c r="O2913" s="19">
        <v>0.4</v>
      </c>
      <c r="P2913" s="14">
        <v>0.4</v>
      </c>
      <c r="Q2913" s="20">
        <f>IF(AND(ISNUMBER(L2913),ISNUMBER(Y2913),Y2913&gt;0,X2913&lt;1),ROUND(L2913/(Y2913*(1-X2913))-1,4),"")</f>
        <v>0.4</v>
      </c>
      <c r="R2913" s="12">
        <v>0</v>
      </c>
      <c r="S2913" s="13">
        <f>IF(AND(ISNUMBER(E2913),E2913&gt;0,ISNUMBER(F2913)),R2913*(F2913/E2913-1)*(1-'Start Here'!$B$16),0)</f>
        <v>0</v>
      </c>
      <c r="T2913" s="17">
        <f>IF(AND(M2913="Ready",OR(I2913="Approve proposed",AND(I2913="Use my price",AND(ISNUMBER(J2913),J2913&gt;0))),ISNUMBER(L2913),E2913&gt;0),R2913*(L2913/E2913-1)*(1-'Start Here'!$B$16),0)</f>
        <v>0</v>
      </c>
      <c r="U2913" t="str" s="6">
        <v>SNAP: preserve existing selling price; Currently hidden; do not activate automatically</v>
      </c>
      <c r="V2913" t="str" s="21">
        <v>No</v>
      </c>
      <c r="W2913" t="str" s="21">
        <v>No</v>
      </c>
      <c r="X2913" s="22">
        <v>0</v>
      </c>
      <c r="Y2913" s="18">
        <v>3.5</v>
      </c>
      <c r="AB2913" t="str" s="6">
        <v>2026-10-01 10:41:27 UTC</v>
      </c>
      <c r="AC2913" t="str" s="6">
        <v>Local Line cache</v>
      </c>
      <c r="AD2913" s="23">
        <v>805842</v>
      </c>
      <c r="AE2913" s="23">
        <v>526900</v>
      </c>
      <c r="AF2913" t="str" s="23">
        <v>805842:526900:snap</v>
      </c>
      <c r="AG2913" t="str" s="23">
        <v>Yes</v>
      </c>
      <c r="AH2913" t="str" s="23">
        <v>Yes</v>
      </c>
      <c r="AI2913" s="18">
        <v>0</v>
      </c>
    </row>
    <row r="2914" ht="32" customHeight="1">
      <c r="A2914" t="str" s="7">
        <v>Red Tail Growers</v>
      </c>
      <c r="B2914" t="str" s="7">
        <v>Walla Walla Onions</v>
      </c>
      <c r="C2914" t="str" s="7">
        <v>1 bunch</v>
      </c>
      <c r="D2914" t="str" s="7">
        <v>Herd Share Members</v>
      </c>
      <c r="E2914" s="12">
        <v>3.78</v>
      </c>
      <c r="F2914" s="13">
        <v>4.08</v>
      </c>
      <c r="G2914" s="13">
        <f>IF(AND(ISNUMBER(E2914),ISNUMBER(F2914)),F2914-E2914,"")</f>
        <v>0.3</v>
      </c>
      <c r="H2914" s="14">
        <f>IF(AND(ISNUMBER(E2914),E2914&gt;0,ISNUMBER(F2914)),F2914/E2914-1,"")</f>
        <v>0.07936507936507953</v>
      </c>
      <c r="I2914" t="str" s="15">
        <v>Unreviewed</v>
      </c>
      <c r="J2914" s="16"/>
      <c r="K2914" t="str" s="15">
        <v/>
      </c>
      <c r="L2914" s="17" t="str">
        <f>IF(AC2914="Local catalog","",IF(AG2914="Yes",IF(ISNUMBER(E2914),E2914,""),IF(I2914="Keep current",IF(ISNUMBER(E2914),E2914,""),IF(AH2914&lt;&gt;"Yes","",IF(I2914="Approve proposed",F2914,IF(AND(I2914="Use my price",AND(ISNUMBER(J2914),J2914&gt;0)),J2914,""))))))</f>
        <v/>
      </c>
      <c r="M2914" t="str" s="7">
        <f>IF(AND(AG2914="Yes",OR(I2914="Approve proposed",I2914="Use my price")),"CHECK: protected price kept current",IF(OR(I2914="Unreviewed",I2914=""),"Pending review",IF(I2914="Hold","On hold",IF(I2914="Keep current",IF(ISNUMBER(E2914),"Kept current","CHECK: no confirmed current price"),IF(AH2914&lt;&gt;"Yes","CHECK: source needs review",IF(AND(I2914="Use my price",NOT(AND(ISNUMBER(J2914),J2914&gt;0))),"CHECK: enter a price above zero",IF(NOT(OR(I2914="Approve proposed",I2914="Use my price")),"CHECK: choose a listed decision",IF(OR(NOT(ISNUMBER(L2914)),L2914&lt;=0,NOT(ISNUMBER(Y2914)),Y2914&lt;=0,X2914&gt;=1),"CHECK: price or base unavailable",IF(L2914/(Y2914*(1-X2914))-1&lt;0,"CHECK: price below local base","Ready")))))))))</f>
        <v>Pending review</v>
      </c>
      <c r="N2914" s="18">
        <v>3.78</v>
      </c>
      <c r="O2914" s="19">
        <v>0.4</v>
      </c>
      <c r="P2914" s="14">
        <v>0.5111</v>
      </c>
      <c r="Q2914" s="20" t="str">
        <f>IF(AND(ISNUMBER(L2914),ISNUMBER(Y2914),Y2914&gt;0,X2914&lt;1),ROUND(L2914/(Y2914*(1-X2914))-1,4),"")</f>
        <v/>
      </c>
      <c r="R2914" s="12">
        <v>0</v>
      </c>
      <c r="S2914" s="13">
        <f>IF(AND(ISNUMBER(E2914),E2914&gt;0,ISNUMBER(F2914)),R2914*(F2914/E2914-1)*(1-'Start Here'!$B$16),0)</f>
        <v>0</v>
      </c>
      <c r="T2914" s="17">
        <f>IF(AND(M2914="Ready",OR(I2914="Approve proposed",AND(I2914="Use my price",AND(ISNUMBER(J2914),J2914&gt;0))),ISNUMBER(L2914),E2914&gt;0),R2914*(L2914/E2914-1)*(1-'Start Here'!$B$16),0)</f>
        <v>0</v>
      </c>
      <c r="U2914" t="str" s="6">
        <v>Currently hidden; do not activate automatically</v>
      </c>
      <c r="V2914" t="str" s="21">
        <v>No</v>
      </c>
      <c r="W2914" t="str" s="21">
        <v>No</v>
      </c>
      <c r="X2914" s="22">
        <v>0</v>
      </c>
      <c r="Y2914" s="18">
        <v>2.7</v>
      </c>
      <c r="AB2914" t="str" s="6">
        <v>2026-10-01 10:41:27 UTC</v>
      </c>
      <c r="AC2914" t="str" s="6">
        <v>Local Line cache</v>
      </c>
      <c r="AD2914" s="23">
        <v>891642</v>
      </c>
      <c r="AE2914" s="23">
        <v>631359</v>
      </c>
      <c r="AF2914" t="str" s="23">
        <v>891642:631359:herdShare</v>
      </c>
      <c r="AG2914" t="str" s="23">
        <v>No</v>
      </c>
      <c r="AH2914" t="str" s="23">
        <v>Yes</v>
      </c>
      <c r="AI2914" s="18">
        <v>0</v>
      </c>
    </row>
    <row r="2915" ht="32" customHeight="1">
      <c r="A2915" t="str" s="7">
        <v>Red Tail Growers</v>
      </c>
      <c r="B2915" t="str" s="7">
        <v>Walla Walla Onions</v>
      </c>
      <c r="C2915" t="str" s="7">
        <v>1 bunch</v>
      </c>
      <c r="D2915" t="str" s="7">
        <v>CSA Members</v>
      </c>
      <c r="E2915" s="12">
        <v>3.78</v>
      </c>
      <c r="F2915" s="13">
        <v>4.08</v>
      </c>
      <c r="G2915" s="13">
        <f>IF(AND(ISNUMBER(E2915),ISNUMBER(F2915)),F2915-E2915,"")</f>
        <v>0.3</v>
      </c>
      <c r="H2915" s="14">
        <f>IF(AND(ISNUMBER(E2915),E2915&gt;0,ISNUMBER(F2915)),F2915/E2915-1,"")</f>
        <v>0.07936507936507953</v>
      </c>
      <c r="I2915" t="str" s="15">
        <v>Unreviewed</v>
      </c>
      <c r="J2915" s="16"/>
      <c r="K2915" t="str" s="15">
        <v/>
      </c>
      <c r="L2915" s="17" t="str">
        <f>IF(AC2915="Local catalog","",IF(AG2915="Yes",IF(ISNUMBER(E2915),E2915,""),IF(I2915="Keep current",IF(ISNUMBER(E2915),E2915,""),IF(AH2915&lt;&gt;"Yes","",IF(I2915="Approve proposed",F2915,IF(AND(I2915="Use my price",AND(ISNUMBER(J2915),J2915&gt;0)),J2915,""))))))</f>
        <v/>
      </c>
      <c r="M2915" t="str" s="7">
        <f>IF(AND(AG2915="Yes",OR(I2915="Approve proposed",I2915="Use my price")),"CHECK: protected price kept current",IF(OR(I2915="Unreviewed",I2915=""),"Pending review",IF(I2915="Hold","On hold",IF(I2915="Keep current",IF(ISNUMBER(E2915),"Kept current","CHECK: no confirmed current price"),IF(AH2915&lt;&gt;"Yes","CHECK: source needs review",IF(AND(I2915="Use my price",NOT(AND(ISNUMBER(J2915),J2915&gt;0))),"CHECK: enter a price above zero",IF(NOT(OR(I2915="Approve proposed",I2915="Use my price")),"CHECK: choose a listed decision",IF(OR(NOT(ISNUMBER(L2915)),L2915&lt;=0,NOT(ISNUMBER(Y2915)),Y2915&lt;=0,X2915&gt;=1),"CHECK: price or base unavailable",IF(L2915/(Y2915*(1-X2915))-1&lt;0,"CHECK: price below local base","Ready")))))))))</f>
        <v>Pending review</v>
      </c>
      <c r="N2915" s="18">
        <v>3.78</v>
      </c>
      <c r="O2915" s="19">
        <v>0.4</v>
      </c>
      <c r="P2915" s="14">
        <v>0.5111</v>
      </c>
      <c r="Q2915" s="20" t="str">
        <f>IF(AND(ISNUMBER(L2915),ISNUMBER(Y2915),Y2915&gt;0,X2915&lt;1),ROUND(L2915/(Y2915*(1-X2915))-1,4),"")</f>
        <v/>
      </c>
      <c r="R2915" s="12">
        <v>0</v>
      </c>
      <c r="S2915" s="13">
        <f>IF(AND(ISNUMBER(E2915),E2915&gt;0,ISNUMBER(F2915)),R2915*(F2915/E2915-1)*(1-'Start Here'!$B$16),0)</f>
        <v>0</v>
      </c>
      <c r="T2915" s="17">
        <f>IF(AND(M2915="Ready",OR(I2915="Approve proposed",AND(I2915="Use my price",AND(ISNUMBER(J2915),J2915&gt;0))),ISNUMBER(L2915),E2915&gt;0),R2915*(L2915/E2915-1)*(1-'Start Here'!$B$16),0)</f>
        <v>0</v>
      </c>
      <c r="U2915" t="str" s="6">
        <v>Currently hidden; do not activate automatically</v>
      </c>
      <c r="V2915" t="str" s="21">
        <v>No</v>
      </c>
      <c r="W2915" t="str" s="21">
        <v>No</v>
      </c>
      <c r="X2915" s="22">
        <v>0</v>
      </c>
      <c r="Y2915" s="18">
        <v>2.7</v>
      </c>
      <c r="AB2915" t="str" s="6">
        <v>2026-10-01 10:41:27 UTC</v>
      </c>
      <c r="AC2915" t="str" s="6">
        <v>Local Line cache</v>
      </c>
      <c r="AD2915" s="23">
        <v>891642</v>
      </c>
      <c r="AE2915" s="23">
        <v>631359</v>
      </c>
      <c r="AF2915" t="str" s="23">
        <v>891642:631359:member</v>
      </c>
      <c r="AG2915" t="str" s="23">
        <v>No</v>
      </c>
      <c r="AH2915" t="str" s="23">
        <v>Yes</v>
      </c>
      <c r="AI2915" s="18">
        <v>0</v>
      </c>
    </row>
    <row r="2916" ht="32" customHeight="1">
      <c r="A2916" t="str" s="7">
        <v>Red Tail Growers</v>
      </c>
      <c r="B2916" t="str" s="7">
        <v>Walla Walla Onions</v>
      </c>
      <c r="C2916" t="str" s="7">
        <v>1 bunch</v>
      </c>
      <c r="D2916" t="str" s="7">
        <v>Guest Basket</v>
      </c>
      <c r="E2916" s="12">
        <v>3.78</v>
      </c>
      <c r="F2916" s="13">
        <v>4.08</v>
      </c>
      <c r="G2916" s="13">
        <f>IF(AND(ISNUMBER(E2916),ISNUMBER(F2916)),F2916-E2916,"")</f>
        <v>0.3</v>
      </c>
      <c r="H2916" s="14">
        <f>IF(AND(ISNUMBER(E2916),E2916&gt;0,ISNUMBER(F2916)),F2916/E2916-1,"")</f>
        <v>0.07936507936507953</v>
      </c>
      <c r="I2916" t="str" s="15">
        <v>Unreviewed</v>
      </c>
      <c r="J2916" s="16"/>
      <c r="K2916" t="str" s="15">
        <v/>
      </c>
      <c r="L2916" s="17" t="str">
        <f>IF(AC2916="Local catalog","",IF(AG2916="Yes",IF(ISNUMBER(E2916),E2916,""),IF(I2916="Keep current",IF(ISNUMBER(E2916),E2916,""),IF(AH2916&lt;&gt;"Yes","",IF(I2916="Approve proposed",F2916,IF(AND(I2916="Use my price",AND(ISNUMBER(J2916),J2916&gt;0)),J2916,""))))))</f>
        <v/>
      </c>
      <c r="M2916" t="str" s="7">
        <f>IF(AND(AG2916="Yes",OR(I2916="Approve proposed",I2916="Use my price")),"CHECK: protected price kept current",IF(OR(I2916="Unreviewed",I2916=""),"Pending review",IF(I2916="Hold","On hold",IF(I2916="Keep current",IF(ISNUMBER(E2916),"Kept current","CHECK: no confirmed current price"),IF(AH2916&lt;&gt;"Yes","CHECK: source needs review",IF(AND(I2916="Use my price",NOT(AND(ISNUMBER(J2916),J2916&gt;0))),"CHECK: enter a price above zero",IF(NOT(OR(I2916="Approve proposed",I2916="Use my price")),"CHECK: choose a listed decision",IF(OR(NOT(ISNUMBER(L2916)),L2916&lt;=0,NOT(ISNUMBER(Y2916)),Y2916&lt;=0,X2916&gt;=1),"CHECK: price or base unavailable",IF(L2916/(Y2916*(1-X2916))-1&lt;0,"CHECK: price below local base","Ready")))))))))</f>
        <v>Pending review</v>
      </c>
      <c r="N2916" s="18">
        <v>3.78</v>
      </c>
      <c r="O2916" s="19">
        <v>0.4</v>
      </c>
      <c r="P2916" s="14">
        <v>0.5111</v>
      </c>
      <c r="Q2916" s="20" t="str">
        <f>IF(AND(ISNUMBER(L2916),ISNUMBER(Y2916),Y2916&gt;0,X2916&lt;1),ROUND(L2916/(Y2916*(1-X2916))-1,4),"")</f>
        <v/>
      </c>
      <c r="R2916" s="12">
        <v>0</v>
      </c>
      <c r="S2916" s="13">
        <f>IF(AND(ISNUMBER(E2916),E2916&gt;0,ISNUMBER(F2916)),R2916*(F2916/E2916-1)*(1-'Start Here'!$B$16),0)</f>
        <v>0</v>
      </c>
      <c r="T2916" s="17">
        <f>IF(AND(M2916="Ready",OR(I2916="Approve proposed",AND(I2916="Use my price",AND(ISNUMBER(J2916),J2916&gt;0))),ISNUMBER(L2916),E2916&gt;0),R2916*(L2916/E2916-1)*(1-'Start Here'!$B$16),0)</f>
        <v>0</v>
      </c>
      <c r="U2916" t="str" s="6">
        <v>Currently hidden; do not activate automatically</v>
      </c>
      <c r="V2916" t="str" s="21">
        <v>No</v>
      </c>
      <c r="W2916" t="str" s="21">
        <v>No</v>
      </c>
      <c r="X2916" s="22">
        <v>0</v>
      </c>
      <c r="Y2916" s="18">
        <v>2.7</v>
      </c>
      <c r="AB2916" t="str" s="6">
        <v>2026-10-01 10:41:27 UTC</v>
      </c>
      <c r="AC2916" t="str" s="6">
        <v>Local Line cache</v>
      </c>
      <c r="AD2916" s="23">
        <v>891642</v>
      </c>
      <c r="AE2916" s="23">
        <v>631359</v>
      </c>
      <c r="AF2916" t="str" s="23">
        <v>891642:631359:guest</v>
      </c>
      <c r="AG2916" t="str" s="23">
        <v>No</v>
      </c>
      <c r="AH2916" t="str" s="23">
        <v>Yes</v>
      </c>
      <c r="AI2916" s="18">
        <v>0</v>
      </c>
    </row>
    <row r="2917" ht="32" customHeight="1">
      <c r="A2917" t="str" s="7">
        <v>Red Tail Growers</v>
      </c>
      <c r="B2917" t="str" s="7">
        <v>Walla Walla Onions</v>
      </c>
      <c r="C2917" t="str" s="7">
        <v>1 bunch</v>
      </c>
      <c r="D2917" t="str" s="7">
        <v>SNAP</v>
      </c>
      <c r="E2917" s="12">
        <v>3.78</v>
      </c>
      <c r="F2917" s="13">
        <v>3.78</v>
      </c>
      <c r="G2917" s="13">
        <f>IF(AND(ISNUMBER(E2917),ISNUMBER(F2917)),F2917-E2917,"")</f>
        <v>0</v>
      </c>
      <c r="H2917" s="14">
        <f>IF(AND(ISNUMBER(E2917),E2917&gt;0,ISNUMBER(F2917)),F2917/E2917-1,"")</f>
        <v>0</v>
      </c>
      <c r="I2917" t="str" s="15">
        <v>Keep current</v>
      </c>
      <c r="J2917" s="16"/>
      <c r="K2917" t="str" s="15">
        <v/>
      </c>
      <c r="L2917" s="17">
        <f>IF(AC2917="Local catalog","",IF(AG2917="Yes",IF(ISNUMBER(E2917),E2917,""),IF(I2917="Keep current",IF(ISNUMBER(E2917),E2917,""),IF(AH2917&lt;&gt;"Yes","",IF(I2917="Approve proposed",F2917,IF(AND(I2917="Use my price",AND(ISNUMBER(J2917),J2917&gt;0)),J2917,""))))))</f>
        <v>3.78</v>
      </c>
      <c r="M2917" t="str" s="7">
        <f>IF(AND(AG2917="Yes",OR(I2917="Approve proposed",I2917="Use my price")),"CHECK: protected price kept current",IF(OR(I2917="Unreviewed",I2917=""),"Pending review",IF(I2917="Hold","On hold",IF(I2917="Keep current",IF(ISNUMBER(E2917),"Kept current","CHECK: no confirmed current price"),IF(AH2917&lt;&gt;"Yes","CHECK: source needs review",IF(AND(I2917="Use my price",NOT(AND(ISNUMBER(J2917),J2917&gt;0))),"CHECK: enter a price above zero",IF(NOT(OR(I2917="Approve proposed",I2917="Use my price")),"CHECK: choose a listed decision",IF(OR(NOT(ISNUMBER(L2917)),L2917&lt;=0,NOT(ISNUMBER(Y2917)),Y2917&lt;=0,X2917&gt;=1),"CHECK: price or base unavailable",IF(L2917/(Y2917*(1-X2917))-1&lt;0,"CHECK: price below local base","Ready")))))))))</f>
        <v>Kept current</v>
      </c>
      <c r="N2917" s="18">
        <v>3.78</v>
      </c>
      <c r="O2917" s="19">
        <v>0.4</v>
      </c>
      <c r="P2917" s="14">
        <v>0.4</v>
      </c>
      <c r="Q2917" s="20">
        <f>IF(AND(ISNUMBER(L2917),ISNUMBER(Y2917),Y2917&gt;0,X2917&lt;1),ROUND(L2917/(Y2917*(1-X2917))-1,4),"")</f>
        <v>0.4</v>
      </c>
      <c r="R2917" s="12">
        <v>0</v>
      </c>
      <c r="S2917" s="13">
        <f>IF(AND(ISNUMBER(E2917),E2917&gt;0,ISNUMBER(F2917)),R2917*(F2917/E2917-1)*(1-'Start Here'!$B$16),0)</f>
        <v>0</v>
      </c>
      <c r="T2917" s="17">
        <f>IF(AND(M2917="Ready",OR(I2917="Approve proposed",AND(I2917="Use my price",AND(ISNUMBER(J2917),J2917&gt;0))),ISNUMBER(L2917),E2917&gt;0),R2917*(L2917/E2917-1)*(1-'Start Here'!$B$16),0)</f>
        <v>0</v>
      </c>
      <c r="U2917" t="str" s="6">
        <v>SNAP: preserve existing selling price; Currently hidden; do not activate automatically</v>
      </c>
      <c r="V2917" t="str" s="21">
        <v>No</v>
      </c>
      <c r="W2917" t="str" s="21">
        <v>No</v>
      </c>
      <c r="X2917" s="22">
        <v>0</v>
      </c>
      <c r="Y2917" s="18">
        <v>2.7</v>
      </c>
      <c r="AB2917" t="str" s="6">
        <v>2026-10-01 10:41:27 UTC</v>
      </c>
      <c r="AC2917" t="str" s="6">
        <v>Local Line cache</v>
      </c>
      <c r="AD2917" s="23">
        <v>891642</v>
      </c>
      <c r="AE2917" s="23">
        <v>631359</v>
      </c>
      <c r="AF2917" t="str" s="23">
        <v>891642:631359:snap</v>
      </c>
      <c r="AG2917" t="str" s="23">
        <v>Yes</v>
      </c>
      <c r="AH2917" t="str" s="23">
        <v>Yes</v>
      </c>
      <c r="AI2917" s="18">
        <v>0</v>
      </c>
    </row>
    <row r="2918" ht="32" customHeight="1">
      <c r="A2918" t="str" s="7">
        <v>Red Tail Growers</v>
      </c>
      <c r="B2918" t="str" s="7">
        <v>White Russian Kale</v>
      </c>
      <c r="C2918" t="str" s="7">
        <v>bu</v>
      </c>
      <c r="D2918" t="str" s="7">
        <v>Herd Share Members</v>
      </c>
      <c r="E2918" s="12">
        <v>2.8</v>
      </c>
      <c r="F2918" s="13">
        <v>3.02</v>
      </c>
      <c r="G2918" s="13">
        <f>IF(AND(ISNUMBER(E2918),ISNUMBER(F2918)),F2918-E2918,"")</f>
        <v>0.22</v>
      </c>
      <c r="H2918" s="14">
        <f>IF(AND(ISNUMBER(E2918),E2918&gt;0,ISNUMBER(F2918)),F2918/E2918-1,"")</f>
        <v>0.07857142857142874</v>
      </c>
      <c r="I2918" t="str" s="15">
        <v>Unreviewed</v>
      </c>
      <c r="J2918" s="16"/>
      <c r="K2918" t="str" s="15">
        <v/>
      </c>
      <c r="L2918" s="17" t="str">
        <f>IF(AC2918="Local catalog","",IF(AG2918="Yes",IF(ISNUMBER(E2918),E2918,""),IF(I2918="Keep current",IF(ISNUMBER(E2918),E2918,""),IF(AH2918&lt;&gt;"Yes","",IF(I2918="Approve proposed",F2918,IF(AND(I2918="Use my price",AND(ISNUMBER(J2918),J2918&gt;0)),J2918,""))))))</f>
        <v/>
      </c>
      <c r="M2918" t="str" s="7">
        <f>IF(AND(AG2918="Yes",OR(I2918="Approve proposed",I2918="Use my price")),"CHECK: protected price kept current",IF(OR(I2918="Unreviewed",I2918=""),"Pending review",IF(I2918="Hold","On hold",IF(I2918="Keep current",IF(ISNUMBER(E2918),"Kept current","CHECK: no confirmed current price"),IF(AH2918&lt;&gt;"Yes","CHECK: source needs review",IF(AND(I2918="Use my price",NOT(AND(ISNUMBER(J2918),J2918&gt;0))),"CHECK: enter a price above zero",IF(NOT(OR(I2918="Approve proposed",I2918="Use my price")),"CHECK: choose a listed decision",IF(OR(NOT(ISNUMBER(L2918)),L2918&lt;=0,NOT(ISNUMBER(Y2918)),Y2918&lt;=0,X2918&gt;=1),"CHECK: price or base unavailable",IF(L2918/(Y2918*(1-X2918))-1&lt;0,"CHECK: price below local base","Ready")))))))))</f>
        <v>Pending review</v>
      </c>
      <c r="N2918" s="18">
        <v>2.8</v>
      </c>
      <c r="O2918" s="19">
        <v>0.4</v>
      </c>
      <c r="P2918" s="14">
        <v>0.51</v>
      </c>
      <c r="Q2918" s="20" t="str">
        <f>IF(AND(ISNUMBER(L2918),ISNUMBER(Y2918),Y2918&gt;0,X2918&lt;1),ROUND(L2918/(Y2918*(1-X2918))-1,4),"")</f>
        <v/>
      </c>
      <c r="R2918" s="12">
        <v>0</v>
      </c>
      <c r="S2918" s="13">
        <f>IF(AND(ISNUMBER(E2918),E2918&gt;0,ISNUMBER(F2918)),R2918*(F2918/E2918-1)*(1-'Start Here'!$B$16),0)</f>
        <v>0</v>
      </c>
      <c r="T2918" s="17">
        <f>IF(AND(M2918="Ready",OR(I2918="Approve proposed",AND(I2918="Use my price",AND(ISNUMBER(J2918),J2918&gt;0))),ISNUMBER(L2918),E2918&gt;0),R2918*(L2918/E2918-1)*(1-'Start Here'!$B$16),0)</f>
        <v>0</v>
      </c>
      <c r="U2918" t="str" s="6">
        <v>Currently hidden; do not activate automatically</v>
      </c>
      <c r="V2918" t="str" s="21">
        <v>No</v>
      </c>
      <c r="W2918" t="str" s="21">
        <v>No</v>
      </c>
      <c r="X2918" s="22">
        <v>0</v>
      </c>
      <c r="Y2918" s="18">
        <v>2</v>
      </c>
      <c r="AB2918" t="str" s="6">
        <v>2026-10-01 10:41:27 UTC</v>
      </c>
      <c r="AC2918" t="str" s="6">
        <v>Local Line cache</v>
      </c>
      <c r="AD2918" s="23">
        <v>906536</v>
      </c>
      <c r="AE2918" s="23">
        <v>650562</v>
      </c>
      <c r="AF2918" t="str" s="23">
        <v>906536:650562:herdShare</v>
      </c>
      <c r="AG2918" t="str" s="23">
        <v>No</v>
      </c>
      <c r="AH2918" t="str" s="23">
        <v>Yes</v>
      </c>
      <c r="AI2918" s="18">
        <v>0</v>
      </c>
    </row>
    <row r="2919" ht="32" customHeight="1">
      <c r="A2919" t="str" s="7">
        <v>Red Tail Growers</v>
      </c>
      <c r="B2919" t="str" s="7">
        <v>White Russian Kale</v>
      </c>
      <c r="C2919" t="str" s="7">
        <v>bu</v>
      </c>
      <c r="D2919" t="str" s="7">
        <v>CSA Members</v>
      </c>
      <c r="E2919" s="12">
        <v>2.8</v>
      </c>
      <c r="F2919" s="13">
        <v>3.02</v>
      </c>
      <c r="G2919" s="13">
        <f>IF(AND(ISNUMBER(E2919),ISNUMBER(F2919)),F2919-E2919,"")</f>
        <v>0.22</v>
      </c>
      <c r="H2919" s="14">
        <f>IF(AND(ISNUMBER(E2919),E2919&gt;0,ISNUMBER(F2919)),F2919/E2919-1,"")</f>
        <v>0.07857142857142874</v>
      </c>
      <c r="I2919" t="str" s="15">
        <v>Unreviewed</v>
      </c>
      <c r="J2919" s="16"/>
      <c r="K2919" t="str" s="15">
        <v/>
      </c>
      <c r="L2919" s="17" t="str">
        <f>IF(AC2919="Local catalog","",IF(AG2919="Yes",IF(ISNUMBER(E2919),E2919,""),IF(I2919="Keep current",IF(ISNUMBER(E2919),E2919,""),IF(AH2919&lt;&gt;"Yes","",IF(I2919="Approve proposed",F2919,IF(AND(I2919="Use my price",AND(ISNUMBER(J2919),J2919&gt;0)),J2919,""))))))</f>
        <v/>
      </c>
      <c r="M2919" t="str" s="7">
        <f>IF(AND(AG2919="Yes",OR(I2919="Approve proposed",I2919="Use my price")),"CHECK: protected price kept current",IF(OR(I2919="Unreviewed",I2919=""),"Pending review",IF(I2919="Hold","On hold",IF(I2919="Keep current",IF(ISNUMBER(E2919),"Kept current","CHECK: no confirmed current price"),IF(AH2919&lt;&gt;"Yes","CHECK: source needs review",IF(AND(I2919="Use my price",NOT(AND(ISNUMBER(J2919),J2919&gt;0))),"CHECK: enter a price above zero",IF(NOT(OR(I2919="Approve proposed",I2919="Use my price")),"CHECK: choose a listed decision",IF(OR(NOT(ISNUMBER(L2919)),L2919&lt;=0,NOT(ISNUMBER(Y2919)),Y2919&lt;=0,X2919&gt;=1),"CHECK: price or base unavailable",IF(L2919/(Y2919*(1-X2919))-1&lt;0,"CHECK: price below local base","Ready")))))))))</f>
        <v>Pending review</v>
      </c>
      <c r="N2919" s="18">
        <v>2.8</v>
      </c>
      <c r="O2919" s="19">
        <v>0.4</v>
      </c>
      <c r="P2919" s="14">
        <v>0.51</v>
      </c>
      <c r="Q2919" s="20" t="str">
        <f>IF(AND(ISNUMBER(L2919),ISNUMBER(Y2919),Y2919&gt;0,X2919&lt;1),ROUND(L2919/(Y2919*(1-X2919))-1,4),"")</f>
        <v/>
      </c>
      <c r="R2919" s="12">
        <v>0</v>
      </c>
      <c r="S2919" s="13">
        <f>IF(AND(ISNUMBER(E2919),E2919&gt;0,ISNUMBER(F2919)),R2919*(F2919/E2919-1)*(1-'Start Here'!$B$16),0)</f>
        <v>0</v>
      </c>
      <c r="T2919" s="17">
        <f>IF(AND(M2919="Ready",OR(I2919="Approve proposed",AND(I2919="Use my price",AND(ISNUMBER(J2919),J2919&gt;0))),ISNUMBER(L2919),E2919&gt;0),R2919*(L2919/E2919-1)*(1-'Start Here'!$B$16),0)</f>
        <v>0</v>
      </c>
      <c r="U2919" t="str" s="6">
        <v>Currently hidden; do not activate automatically</v>
      </c>
      <c r="V2919" t="str" s="21">
        <v>No</v>
      </c>
      <c r="W2919" t="str" s="21">
        <v>No</v>
      </c>
      <c r="X2919" s="22">
        <v>0</v>
      </c>
      <c r="Y2919" s="18">
        <v>2</v>
      </c>
      <c r="AB2919" t="str" s="6">
        <v>2026-10-01 10:41:27 UTC</v>
      </c>
      <c r="AC2919" t="str" s="6">
        <v>Local Line cache</v>
      </c>
      <c r="AD2919" s="23">
        <v>906536</v>
      </c>
      <c r="AE2919" s="23">
        <v>650562</v>
      </c>
      <c r="AF2919" t="str" s="23">
        <v>906536:650562:member</v>
      </c>
      <c r="AG2919" t="str" s="23">
        <v>No</v>
      </c>
      <c r="AH2919" t="str" s="23">
        <v>Yes</v>
      </c>
      <c r="AI2919" s="18">
        <v>0</v>
      </c>
    </row>
    <row r="2920" ht="32" customHeight="1">
      <c r="A2920" t="str" s="7">
        <v>Red Tail Growers</v>
      </c>
      <c r="B2920" t="str" s="7">
        <v>White Russian Kale</v>
      </c>
      <c r="C2920" t="str" s="7">
        <v>bu</v>
      </c>
      <c r="D2920" t="str" s="7">
        <v>Guest Basket</v>
      </c>
      <c r="E2920" s="12">
        <v>2.8</v>
      </c>
      <c r="F2920" s="13">
        <v>3.02</v>
      </c>
      <c r="G2920" s="13">
        <f>IF(AND(ISNUMBER(E2920),ISNUMBER(F2920)),F2920-E2920,"")</f>
        <v>0.22</v>
      </c>
      <c r="H2920" s="14">
        <f>IF(AND(ISNUMBER(E2920),E2920&gt;0,ISNUMBER(F2920)),F2920/E2920-1,"")</f>
        <v>0.07857142857142874</v>
      </c>
      <c r="I2920" t="str" s="15">
        <v>Unreviewed</v>
      </c>
      <c r="J2920" s="16"/>
      <c r="K2920" t="str" s="15">
        <v/>
      </c>
      <c r="L2920" s="17" t="str">
        <f>IF(AC2920="Local catalog","",IF(AG2920="Yes",IF(ISNUMBER(E2920),E2920,""),IF(I2920="Keep current",IF(ISNUMBER(E2920),E2920,""),IF(AH2920&lt;&gt;"Yes","",IF(I2920="Approve proposed",F2920,IF(AND(I2920="Use my price",AND(ISNUMBER(J2920),J2920&gt;0)),J2920,""))))))</f>
        <v/>
      </c>
      <c r="M2920" t="str" s="7">
        <f>IF(AND(AG2920="Yes",OR(I2920="Approve proposed",I2920="Use my price")),"CHECK: protected price kept current",IF(OR(I2920="Unreviewed",I2920=""),"Pending review",IF(I2920="Hold","On hold",IF(I2920="Keep current",IF(ISNUMBER(E2920),"Kept current","CHECK: no confirmed current price"),IF(AH2920&lt;&gt;"Yes","CHECK: source needs review",IF(AND(I2920="Use my price",NOT(AND(ISNUMBER(J2920),J2920&gt;0))),"CHECK: enter a price above zero",IF(NOT(OR(I2920="Approve proposed",I2920="Use my price")),"CHECK: choose a listed decision",IF(OR(NOT(ISNUMBER(L2920)),L2920&lt;=0,NOT(ISNUMBER(Y2920)),Y2920&lt;=0,X2920&gt;=1),"CHECK: price or base unavailable",IF(L2920/(Y2920*(1-X2920))-1&lt;0,"CHECK: price below local base","Ready")))))))))</f>
        <v>Pending review</v>
      </c>
      <c r="N2920" s="18">
        <v>2.8</v>
      </c>
      <c r="O2920" s="19">
        <v>0.4</v>
      </c>
      <c r="P2920" s="14">
        <v>0.51</v>
      </c>
      <c r="Q2920" s="20" t="str">
        <f>IF(AND(ISNUMBER(L2920),ISNUMBER(Y2920),Y2920&gt;0,X2920&lt;1),ROUND(L2920/(Y2920*(1-X2920))-1,4),"")</f>
        <v/>
      </c>
      <c r="R2920" s="12">
        <v>0</v>
      </c>
      <c r="S2920" s="13">
        <f>IF(AND(ISNUMBER(E2920),E2920&gt;0,ISNUMBER(F2920)),R2920*(F2920/E2920-1)*(1-'Start Here'!$B$16),0)</f>
        <v>0</v>
      </c>
      <c r="T2920" s="17">
        <f>IF(AND(M2920="Ready",OR(I2920="Approve proposed",AND(I2920="Use my price",AND(ISNUMBER(J2920),J2920&gt;0))),ISNUMBER(L2920),E2920&gt;0),R2920*(L2920/E2920-1)*(1-'Start Here'!$B$16),0)</f>
        <v>0</v>
      </c>
      <c r="U2920" t="str" s="6">
        <v>Currently hidden; do not activate automatically</v>
      </c>
      <c r="V2920" t="str" s="21">
        <v>No</v>
      </c>
      <c r="W2920" t="str" s="21">
        <v>No</v>
      </c>
      <c r="X2920" s="22">
        <v>0</v>
      </c>
      <c r="Y2920" s="18">
        <v>2</v>
      </c>
      <c r="AB2920" t="str" s="6">
        <v>2026-10-01 10:41:27 UTC</v>
      </c>
      <c r="AC2920" t="str" s="6">
        <v>Local Line cache</v>
      </c>
      <c r="AD2920" s="23">
        <v>906536</v>
      </c>
      <c r="AE2920" s="23">
        <v>650562</v>
      </c>
      <c r="AF2920" t="str" s="23">
        <v>906536:650562:guest</v>
      </c>
      <c r="AG2920" t="str" s="23">
        <v>No</v>
      </c>
      <c r="AH2920" t="str" s="23">
        <v>Yes</v>
      </c>
      <c r="AI2920" s="18">
        <v>0</v>
      </c>
    </row>
    <row r="2921" ht="32" customHeight="1">
      <c r="A2921" t="str" s="7">
        <v>Red Tail Growers</v>
      </c>
      <c r="B2921" t="str" s="7">
        <v>White Russian Kale</v>
      </c>
      <c r="C2921" t="str" s="7">
        <v>bu</v>
      </c>
      <c r="D2921" t="str" s="7">
        <v>SNAP</v>
      </c>
      <c r="E2921" s="12">
        <v>2.8</v>
      </c>
      <c r="F2921" s="13">
        <v>2.8</v>
      </c>
      <c r="G2921" s="13">
        <f>IF(AND(ISNUMBER(E2921),ISNUMBER(F2921)),F2921-E2921,"")</f>
        <v>0</v>
      </c>
      <c r="H2921" s="14">
        <f>IF(AND(ISNUMBER(E2921),E2921&gt;0,ISNUMBER(F2921)),F2921/E2921-1,"")</f>
        <v>0</v>
      </c>
      <c r="I2921" t="str" s="15">
        <v>Keep current</v>
      </c>
      <c r="J2921" s="16"/>
      <c r="K2921" t="str" s="15">
        <v/>
      </c>
      <c r="L2921" s="17">
        <f>IF(AC2921="Local catalog","",IF(AG2921="Yes",IF(ISNUMBER(E2921),E2921,""),IF(I2921="Keep current",IF(ISNUMBER(E2921),E2921,""),IF(AH2921&lt;&gt;"Yes","",IF(I2921="Approve proposed",F2921,IF(AND(I2921="Use my price",AND(ISNUMBER(J2921),J2921&gt;0)),J2921,""))))))</f>
        <v>2.8</v>
      </c>
      <c r="M2921" t="str" s="7">
        <f>IF(AND(AG2921="Yes",OR(I2921="Approve proposed",I2921="Use my price")),"CHECK: protected price kept current",IF(OR(I2921="Unreviewed",I2921=""),"Pending review",IF(I2921="Hold","On hold",IF(I2921="Keep current",IF(ISNUMBER(E2921),"Kept current","CHECK: no confirmed current price"),IF(AH2921&lt;&gt;"Yes","CHECK: source needs review",IF(AND(I2921="Use my price",NOT(AND(ISNUMBER(J2921),J2921&gt;0))),"CHECK: enter a price above zero",IF(NOT(OR(I2921="Approve proposed",I2921="Use my price")),"CHECK: choose a listed decision",IF(OR(NOT(ISNUMBER(L2921)),L2921&lt;=0,NOT(ISNUMBER(Y2921)),Y2921&lt;=0,X2921&gt;=1),"CHECK: price or base unavailable",IF(L2921/(Y2921*(1-X2921))-1&lt;0,"CHECK: price below local base","Ready")))))))))</f>
        <v>Kept current</v>
      </c>
      <c r="N2921" s="18">
        <v>2.8</v>
      </c>
      <c r="O2921" s="19">
        <v>0.4</v>
      </c>
      <c r="P2921" s="14">
        <v>0.4</v>
      </c>
      <c r="Q2921" s="20">
        <f>IF(AND(ISNUMBER(L2921),ISNUMBER(Y2921),Y2921&gt;0,X2921&lt;1),ROUND(L2921/(Y2921*(1-X2921))-1,4),"")</f>
        <v>0.4</v>
      </c>
      <c r="R2921" s="12">
        <v>0</v>
      </c>
      <c r="S2921" s="13">
        <f>IF(AND(ISNUMBER(E2921),E2921&gt;0,ISNUMBER(F2921)),R2921*(F2921/E2921-1)*(1-'Start Here'!$B$16),0)</f>
        <v>0</v>
      </c>
      <c r="T2921" s="17">
        <f>IF(AND(M2921="Ready",OR(I2921="Approve proposed",AND(I2921="Use my price",AND(ISNUMBER(J2921),J2921&gt;0))),ISNUMBER(L2921),E2921&gt;0),R2921*(L2921/E2921-1)*(1-'Start Here'!$B$16),0)</f>
        <v>0</v>
      </c>
      <c r="U2921" t="str" s="6">
        <v>SNAP: preserve existing selling price; Currently hidden; do not activate automatically</v>
      </c>
      <c r="V2921" t="str" s="21">
        <v>No</v>
      </c>
      <c r="W2921" t="str" s="21">
        <v>No</v>
      </c>
      <c r="X2921" s="22">
        <v>0</v>
      </c>
      <c r="Y2921" s="18">
        <v>2</v>
      </c>
      <c r="AB2921" t="str" s="6">
        <v>2026-10-01 10:41:27 UTC</v>
      </c>
      <c r="AC2921" t="str" s="6">
        <v>Local Line cache</v>
      </c>
      <c r="AD2921" s="23">
        <v>906536</v>
      </c>
      <c r="AE2921" s="23">
        <v>650562</v>
      </c>
      <c r="AF2921" t="str" s="23">
        <v>906536:650562:snap</v>
      </c>
      <c r="AG2921" t="str" s="23">
        <v>Yes</v>
      </c>
      <c r="AH2921" t="str" s="23">
        <v>Yes</v>
      </c>
      <c r="AI2921" s="18">
        <v>0</v>
      </c>
    </row>
    <row r="2922" ht="32" customHeight="1">
      <c r="A2922" t="str" s="7">
        <v>Red Tail Growers</v>
      </c>
      <c r="B2922" t="str" s="7">
        <v>Young Chicory</v>
      </c>
      <c r="C2922" t="str" s="7">
        <v>ea</v>
      </c>
      <c r="D2922" t="str" s="7">
        <v>Herd Share Members</v>
      </c>
      <c r="E2922" s="12">
        <v>2.1</v>
      </c>
      <c r="F2922" s="13">
        <v>2.27</v>
      </c>
      <c r="G2922" s="13">
        <f>IF(AND(ISNUMBER(E2922),ISNUMBER(F2922)),F2922-E2922,"")</f>
        <v>0.17</v>
      </c>
      <c r="H2922" s="14">
        <f>IF(AND(ISNUMBER(E2922),E2922&gt;0,ISNUMBER(F2922)),F2922/E2922-1,"")</f>
        <v>0.08095238095238089</v>
      </c>
      <c r="I2922" t="str" s="15">
        <v>Unreviewed</v>
      </c>
      <c r="J2922" s="16"/>
      <c r="K2922" t="str" s="15">
        <v/>
      </c>
      <c r="L2922" s="17" t="str">
        <f>IF(AC2922="Local catalog","",IF(AG2922="Yes",IF(ISNUMBER(E2922),E2922,""),IF(I2922="Keep current",IF(ISNUMBER(E2922),E2922,""),IF(AH2922&lt;&gt;"Yes","",IF(I2922="Approve proposed",F2922,IF(AND(I2922="Use my price",AND(ISNUMBER(J2922),J2922&gt;0)),J2922,""))))))</f>
        <v/>
      </c>
      <c r="M2922" t="str" s="7">
        <f>IF(AND(AG2922="Yes",OR(I2922="Approve proposed",I2922="Use my price")),"CHECK: protected price kept current",IF(OR(I2922="Unreviewed",I2922=""),"Pending review",IF(I2922="Hold","On hold",IF(I2922="Keep current",IF(ISNUMBER(E2922),"Kept current","CHECK: no confirmed current price"),IF(AH2922&lt;&gt;"Yes","CHECK: source needs review",IF(AND(I2922="Use my price",NOT(AND(ISNUMBER(J2922),J2922&gt;0))),"CHECK: enter a price above zero",IF(NOT(OR(I2922="Approve proposed",I2922="Use my price")),"CHECK: choose a listed decision",IF(OR(NOT(ISNUMBER(L2922)),L2922&lt;=0,NOT(ISNUMBER(Y2922)),Y2922&lt;=0,X2922&gt;=1),"CHECK: price or base unavailable",IF(L2922/(Y2922*(1-X2922))-1&lt;0,"CHECK: price below local base","Ready")))))))))</f>
        <v>Pending review</v>
      </c>
      <c r="N2922" s="18">
        <v>2.1</v>
      </c>
      <c r="O2922" s="19">
        <v>0.4</v>
      </c>
      <c r="P2922" s="14">
        <v>0.5133</v>
      </c>
      <c r="Q2922" s="20" t="str">
        <f>IF(AND(ISNUMBER(L2922),ISNUMBER(Y2922),Y2922&gt;0,X2922&lt;1),ROUND(L2922/(Y2922*(1-X2922))-1,4),"")</f>
        <v/>
      </c>
      <c r="R2922" s="12">
        <v>0</v>
      </c>
      <c r="S2922" s="13">
        <f>IF(AND(ISNUMBER(E2922),E2922&gt;0,ISNUMBER(F2922)),R2922*(F2922/E2922-1)*(1-'Start Here'!$B$16),0)</f>
        <v>0</v>
      </c>
      <c r="T2922" s="17">
        <f>IF(AND(M2922="Ready",OR(I2922="Approve proposed",AND(I2922="Use my price",AND(ISNUMBER(J2922),J2922&gt;0))),ISNUMBER(L2922),E2922&gt;0),R2922*(L2922/E2922-1)*(1-'Start Here'!$B$16),0)</f>
        <v>0</v>
      </c>
      <c r="U2922" t="str" s="6">
        <v>Currently hidden; do not activate automatically</v>
      </c>
      <c r="V2922" t="str" s="21">
        <v>No</v>
      </c>
      <c r="W2922" t="str" s="21">
        <v>No</v>
      </c>
      <c r="X2922" s="22">
        <v>0</v>
      </c>
      <c r="Y2922" s="18">
        <v>1.5</v>
      </c>
      <c r="AB2922" t="str" s="6">
        <v>2026-10-01 10:41:27 UTC</v>
      </c>
      <c r="AC2922" t="str" s="6">
        <v>Local Line cache</v>
      </c>
      <c r="AD2922" s="23">
        <v>812623</v>
      </c>
      <c r="AE2922" s="23">
        <v>534491</v>
      </c>
      <c r="AF2922" t="str" s="23">
        <v>812623:534491:herdShare</v>
      </c>
      <c r="AG2922" t="str" s="23">
        <v>No</v>
      </c>
      <c r="AH2922" t="str" s="23">
        <v>Yes</v>
      </c>
      <c r="AI2922" s="18">
        <v>0</v>
      </c>
    </row>
    <row r="2923" ht="32" customHeight="1">
      <c r="A2923" t="str" s="7">
        <v>Red Tail Growers</v>
      </c>
      <c r="B2923" t="str" s="7">
        <v>Young Chicory</v>
      </c>
      <c r="C2923" t="str" s="7">
        <v>ea</v>
      </c>
      <c r="D2923" t="str" s="7">
        <v>CSA Members</v>
      </c>
      <c r="E2923" s="12">
        <v>2.1</v>
      </c>
      <c r="F2923" s="13">
        <v>2.27</v>
      </c>
      <c r="G2923" s="13">
        <f>IF(AND(ISNUMBER(E2923),ISNUMBER(F2923)),F2923-E2923,"")</f>
        <v>0.17</v>
      </c>
      <c r="H2923" s="14">
        <f>IF(AND(ISNUMBER(E2923),E2923&gt;0,ISNUMBER(F2923)),F2923/E2923-1,"")</f>
        <v>0.08095238095238089</v>
      </c>
      <c r="I2923" t="str" s="15">
        <v>Unreviewed</v>
      </c>
      <c r="J2923" s="16"/>
      <c r="K2923" t="str" s="15">
        <v/>
      </c>
      <c r="L2923" s="17" t="str">
        <f>IF(AC2923="Local catalog","",IF(AG2923="Yes",IF(ISNUMBER(E2923),E2923,""),IF(I2923="Keep current",IF(ISNUMBER(E2923),E2923,""),IF(AH2923&lt;&gt;"Yes","",IF(I2923="Approve proposed",F2923,IF(AND(I2923="Use my price",AND(ISNUMBER(J2923),J2923&gt;0)),J2923,""))))))</f>
        <v/>
      </c>
      <c r="M2923" t="str" s="7">
        <f>IF(AND(AG2923="Yes",OR(I2923="Approve proposed",I2923="Use my price")),"CHECK: protected price kept current",IF(OR(I2923="Unreviewed",I2923=""),"Pending review",IF(I2923="Hold","On hold",IF(I2923="Keep current",IF(ISNUMBER(E2923),"Kept current","CHECK: no confirmed current price"),IF(AH2923&lt;&gt;"Yes","CHECK: source needs review",IF(AND(I2923="Use my price",NOT(AND(ISNUMBER(J2923),J2923&gt;0))),"CHECK: enter a price above zero",IF(NOT(OR(I2923="Approve proposed",I2923="Use my price")),"CHECK: choose a listed decision",IF(OR(NOT(ISNUMBER(L2923)),L2923&lt;=0,NOT(ISNUMBER(Y2923)),Y2923&lt;=0,X2923&gt;=1),"CHECK: price or base unavailable",IF(L2923/(Y2923*(1-X2923))-1&lt;0,"CHECK: price below local base","Ready")))))))))</f>
        <v>Pending review</v>
      </c>
      <c r="N2923" s="18">
        <v>2.1</v>
      </c>
      <c r="O2923" s="19">
        <v>0.4</v>
      </c>
      <c r="P2923" s="14">
        <v>0.5133</v>
      </c>
      <c r="Q2923" s="20" t="str">
        <f>IF(AND(ISNUMBER(L2923),ISNUMBER(Y2923),Y2923&gt;0,X2923&lt;1),ROUND(L2923/(Y2923*(1-X2923))-1,4),"")</f>
        <v/>
      </c>
      <c r="R2923" s="12">
        <v>0</v>
      </c>
      <c r="S2923" s="13">
        <f>IF(AND(ISNUMBER(E2923),E2923&gt;0,ISNUMBER(F2923)),R2923*(F2923/E2923-1)*(1-'Start Here'!$B$16),0)</f>
        <v>0</v>
      </c>
      <c r="T2923" s="17">
        <f>IF(AND(M2923="Ready",OR(I2923="Approve proposed",AND(I2923="Use my price",AND(ISNUMBER(J2923),J2923&gt;0))),ISNUMBER(L2923),E2923&gt;0),R2923*(L2923/E2923-1)*(1-'Start Here'!$B$16),0)</f>
        <v>0</v>
      </c>
      <c r="U2923" t="str" s="6">
        <v>Currently hidden; do not activate automatically</v>
      </c>
      <c r="V2923" t="str" s="21">
        <v>No</v>
      </c>
      <c r="W2923" t="str" s="21">
        <v>No</v>
      </c>
      <c r="X2923" s="22">
        <v>0</v>
      </c>
      <c r="Y2923" s="18">
        <v>1.5</v>
      </c>
      <c r="AB2923" t="str" s="6">
        <v>2026-10-01 10:41:27 UTC</v>
      </c>
      <c r="AC2923" t="str" s="6">
        <v>Local Line cache</v>
      </c>
      <c r="AD2923" s="23">
        <v>812623</v>
      </c>
      <c r="AE2923" s="23">
        <v>534491</v>
      </c>
      <c r="AF2923" t="str" s="23">
        <v>812623:534491:member</v>
      </c>
      <c r="AG2923" t="str" s="23">
        <v>No</v>
      </c>
      <c r="AH2923" t="str" s="23">
        <v>Yes</v>
      </c>
      <c r="AI2923" s="18">
        <v>0</v>
      </c>
    </row>
    <row r="2924" ht="32" customHeight="1">
      <c r="A2924" t="str" s="7">
        <v>Red Tail Growers</v>
      </c>
      <c r="B2924" t="str" s="7">
        <v>Young Chicory</v>
      </c>
      <c r="C2924" t="str" s="7">
        <v>ea</v>
      </c>
      <c r="D2924" t="str" s="7">
        <v>Guest Basket</v>
      </c>
      <c r="E2924" s="12">
        <v>2.1</v>
      </c>
      <c r="F2924" s="13">
        <v>2.27</v>
      </c>
      <c r="G2924" s="13">
        <f>IF(AND(ISNUMBER(E2924),ISNUMBER(F2924)),F2924-E2924,"")</f>
        <v>0.17</v>
      </c>
      <c r="H2924" s="14">
        <f>IF(AND(ISNUMBER(E2924),E2924&gt;0,ISNUMBER(F2924)),F2924/E2924-1,"")</f>
        <v>0.08095238095238089</v>
      </c>
      <c r="I2924" t="str" s="15">
        <v>Unreviewed</v>
      </c>
      <c r="J2924" s="16"/>
      <c r="K2924" t="str" s="15">
        <v/>
      </c>
      <c r="L2924" s="17" t="str">
        <f>IF(AC2924="Local catalog","",IF(AG2924="Yes",IF(ISNUMBER(E2924),E2924,""),IF(I2924="Keep current",IF(ISNUMBER(E2924),E2924,""),IF(AH2924&lt;&gt;"Yes","",IF(I2924="Approve proposed",F2924,IF(AND(I2924="Use my price",AND(ISNUMBER(J2924),J2924&gt;0)),J2924,""))))))</f>
        <v/>
      </c>
      <c r="M2924" t="str" s="7">
        <f>IF(AND(AG2924="Yes",OR(I2924="Approve proposed",I2924="Use my price")),"CHECK: protected price kept current",IF(OR(I2924="Unreviewed",I2924=""),"Pending review",IF(I2924="Hold","On hold",IF(I2924="Keep current",IF(ISNUMBER(E2924),"Kept current","CHECK: no confirmed current price"),IF(AH2924&lt;&gt;"Yes","CHECK: source needs review",IF(AND(I2924="Use my price",NOT(AND(ISNUMBER(J2924),J2924&gt;0))),"CHECK: enter a price above zero",IF(NOT(OR(I2924="Approve proposed",I2924="Use my price")),"CHECK: choose a listed decision",IF(OR(NOT(ISNUMBER(L2924)),L2924&lt;=0,NOT(ISNUMBER(Y2924)),Y2924&lt;=0,X2924&gt;=1),"CHECK: price or base unavailable",IF(L2924/(Y2924*(1-X2924))-1&lt;0,"CHECK: price below local base","Ready")))))))))</f>
        <v>Pending review</v>
      </c>
      <c r="N2924" s="18">
        <v>2.1</v>
      </c>
      <c r="O2924" s="19">
        <v>0.4</v>
      </c>
      <c r="P2924" s="14">
        <v>0.5133</v>
      </c>
      <c r="Q2924" s="20" t="str">
        <f>IF(AND(ISNUMBER(L2924),ISNUMBER(Y2924),Y2924&gt;0,X2924&lt;1),ROUND(L2924/(Y2924*(1-X2924))-1,4),"")</f>
        <v/>
      </c>
      <c r="R2924" s="12">
        <v>0</v>
      </c>
      <c r="S2924" s="13">
        <f>IF(AND(ISNUMBER(E2924),E2924&gt;0,ISNUMBER(F2924)),R2924*(F2924/E2924-1)*(1-'Start Here'!$B$16),0)</f>
        <v>0</v>
      </c>
      <c r="T2924" s="17">
        <f>IF(AND(M2924="Ready",OR(I2924="Approve proposed",AND(I2924="Use my price",AND(ISNUMBER(J2924),J2924&gt;0))),ISNUMBER(L2924),E2924&gt;0),R2924*(L2924/E2924-1)*(1-'Start Here'!$B$16),0)</f>
        <v>0</v>
      </c>
      <c r="U2924" t="str" s="6">
        <v>Currently hidden; do not activate automatically</v>
      </c>
      <c r="V2924" t="str" s="21">
        <v>No</v>
      </c>
      <c r="W2924" t="str" s="21">
        <v>No</v>
      </c>
      <c r="X2924" s="22">
        <v>0</v>
      </c>
      <c r="Y2924" s="18">
        <v>1.5</v>
      </c>
      <c r="AB2924" t="str" s="6">
        <v>2026-10-01 10:41:27 UTC</v>
      </c>
      <c r="AC2924" t="str" s="6">
        <v>Local Line cache</v>
      </c>
      <c r="AD2924" s="23">
        <v>812623</v>
      </c>
      <c r="AE2924" s="23">
        <v>534491</v>
      </c>
      <c r="AF2924" t="str" s="23">
        <v>812623:534491:guest</v>
      </c>
      <c r="AG2924" t="str" s="23">
        <v>No</v>
      </c>
      <c r="AH2924" t="str" s="23">
        <v>Yes</v>
      </c>
      <c r="AI2924" s="18">
        <v>0</v>
      </c>
    </row>
    <row r="2925" ht="32" customHeight="1">
      <c r="A2925" t="str" s="7">
        <v>Red Tail Growers</v>
      </c>
      <c r="B2925" t="str" s="7">
        <v>Young Chicory</v>
      </c>
      <c r="C2925" t="str" s="7">
        <v>ea</v>
      </c>
      <c r="D2925" t="str" s="7">
        <v>SNAP</v>
      </c>
      <c r="E2925" s="12">
        <v>2.1</v>
      </c>
      <c r="F2925" s="13">
        <v>2.1</v>
      </c>
      <c r="G2925" s="13">
        <f>IF(AND(ISNUMBER(E2925),ISNUMBER(F2925)),F2925-E2925,"")</f>
        <v>0</v>
      </c>
      <c r="H2925" s="14">
        <f>IF(AND(ISNUMBER(E2925),E2925&gt;0,ISNUMBER(F2925)),F2925/E2925-1,"")</f>
        <v>0</v>
      </c>
      <c r="I2925" t="str" s="15">
        <v>Keep current</v>
      </c>
      <c r="J2925" s="16"/>
      <c r="K2925" t="str" s="15">
        <v/>
      </c>
      <c r="L2925" s="17">
        <f>IF(AC2925="Local catalog","",IF(AG2925="Yes",IF(ISNUMBER(E2925),E2925,""),IF(I2925="Keep current",IF(ISNUMBER(E2925),E2925,""),IF(AH2925&lt;&gt;"Yes","",IF(I2925="Approve proposed",F2925,IF(AND(I2925="Use my price",AND(ISNUMBER(J2925),J2925&gt;0)),J2925,""))))))</f>
        <v>2.1</v>
      </c>
      <c r="M2925" t="str" s="7">
        <f>IF(AND(AG2925="Yes",OR(I2925="Approve proposed",I2925="Use my price")),"CHECK: protected price kept current",IF(OR(I2925="Unreviewed",I2925=""),"Pending review",IF(I2925="Hold","On hold",IF(I2925="Keep current",IF(ISNUMBER(E2925),"Kept current","CHECK: no confirmed current price"),IF(AH2925&lt;&gt;"Yes","CHECK: source needs review",IF(AND(I2925="Use my price",NOT(AND(ISNUMBER(J2925),J2925&gt;0))),"CHECK: enter a price above zero",IF(NOT(OR(I2925="Approve proposed",I2925="Use my price")),"CHECK: choose a listed decision",IF(OR(NOT(ISNUMBER(L2925)),L2925&lt;=0,NOT(ISNUMBER(Y2925)),Y2925&lt;=0,X2925&gt;=1),"CHECK: price or base unavailable",IF(L2925/(Y2925*(1-X2925))-1&lt;0,"CHECK: price below local base","Ready")))))))))</f>
        <v>Kept current</v>
      </c>
      <c r="N2925" s="18">
        <v>2.1</v>
      </c>
      <c r="O2925" s="19">
        <v>0.4</v>
      </c>
      <c r="P2925" s="14">
        <v>0.4</v>
      </c>
      <c r="Q2925" s="20">
        <f>IF(AND(ISNUMBER(L2925),ISNUMBER(Y2925),Y2925&gt;0,X2925&lt;1),ROUND(L2925/(Y2925*(1-X2925))-1,4),"")</f>
        <v>0.4</v>
      </c>
      <c r="R2925" s="12">
        <v>0</v>
      </c>
      <c r="S2925" s="13">
        <f>IF(AND(ISNUMBER(E2925),E2925&gt;0,ISNUMBER(F2925)),R2925*(F2925/E2925-1)*(1-'Start Here'!$B$16),0)</f>
        <v>0</v>
      </c>
      <c r="T2925" s="17">
        <f>IF(AND(M2925="Ready",OR(I2925="Approve proposed",AND(I2925="Use my price",AND(ISNUMBER(J2925),J2925&gt;0))),ISNUMBER(L2925),E2925&gt;0),R2925*(L2925/E2925-1)*(1-'Start Here'!$B$16),0)</f>
        <v>0</v>
      </c>
      <c r="U2925" t="str" s="6">
        <v>SNAP: preserve existing selling price; Currently hidden; do not activate automatically</v>
      </c>
      <c r="V2925" t="str" s="21">
        <v>No</v>
      </c>
      <c r="W2925" t="str" s="21">
        <v>No</v>
      </c>
      <c r="X2925" s="22">
        <v>0</v>
      </c>
      <c r="Y2925" s="18">
        <v>1.5</v>
      </c>
      <c r="AB2925" t="str" s="6">
        <v>2026-10-01 10:41:27 UTC</v>
      </c>
      <c r="AC2925" t="str" s="6">
        <v>Local Line cache</v>
      </c>
      <c r="AD2925" s="23">
        <v>812623</v>
      </c>
      <c r="AE2925" s="23">
        <v>534491</v>
      </c>
      <c r="AF2925" t="str" s="23">
        <v>812623:534491:snap</v>
      </c>
      <c r="AG2925" t="str" s="23">
        <v>Yes</v>
      </c>
      <c r="AH2925" t="str" s="23">
        <v>Yes</v>
      </c>
      <c r="AI2925" s="18">
        <v>0</v>
      </c>
    </row>
    <row r="2926" ht="32" customHeight="1">
      <c r="A2926" t="str" s="7">
        <v>River Ranch Oregon Olive OIl</v>
      </c>
      <c r="B2926" t="str" s="7">
        <v>2025 Arbequina  Olive Oil 100mL</v>
      </c>
      <c r="C2926" t="str" s="7">
        <v>Ea.</v>
      </c>
      <c r="D2926" t="str" s="7">
        <v>Herd Share Members</v>
      </c>
      <c r="E2926" s="12">
        <v>12.53</v>
      </c>
      <c r="F2926" s="13">
        <v>13.53</v>
      </c>
      <c r="G2926" s="13">
        <f>IF(AND(ISNUMBER(E2926),ISNUMBER(F2926)),F2926-E2926,"")</f>
        <v>1</v>
      </c>
      <c r="H2926" s="14">
        <f>IF(AND(ISNUMBER(E2926),E2926&gt;0,ISNUMBER(F2926)),F2926/E2926-1,"")</f>
        <v>0.0798084596967279</v>
      </c>
      <c r="I2926" t="str" s="15">
        <v>Unreviewed</v>
      </c>
      <c r="J2926" s="16"/>
      <c r="K2926" t="str" s="15">
        <v/>
      </c>
      <c r="L2926" s="17" t="str">
        <f>IF(AC2926="Local catalog","",IF(AG2926="Yes",IF(ISNUMBER(E2926),E2926,""),IF(I2926="Keep current",IF(ISNUMBER(E2926),E2926,""),IF(AH2926&lt;&gt;"Yes","",IF(I2926="Approve proposed",F2926,IF(AND(I2926="Use my price",AND(ISNUMBER(J2926),J2926&gt;0)),J2926,""))))))</f>
        <v/>
      </c>
      <c r="M2926" t="str" s="7">
        <f>IF(AND(AG2926="Yes",OR(I2926="Approve proposed",I2926="Use my price")),"CHECK: protected price kept current",IF(OR(I2926="Unreviewed",I2926=""),"Pending review",IF(I2926="Hold","On hold",IF(I2926="Keep current",IF(ISNUMBER(E2926),"Kept current","CHECK: no confirmed current price"),IF(AH2926&lt;&gt;"Yes","CHECK: source needs review",IF(AND(I2926="Use my price",NOT(AND(ISNUMBER(J2926),J2926&gt;0))),"CHECK: enter a price above zero",IF(NOT(OR(I2926="Approve proposed",I2926="Use my price")),"CHECK: choose a listed decision",IF(OR(NOT(ISNUMBER(L2926)),L2926&lt;=0,NOT(ISNUMBER(Y2926)),Y2926&lt;=0,X2926&gt;=1),"CHECK: price or base unavailable",IF(L2926/(Y2926*(1-X2926))-1&lt;0,"CHECK: price below local base","Ready")))))))))</f>
        <v>Pending review</v>
      </c>
      <c r="N2926" s="18">
        <v>12.53</v>
      </c>
      <c r="O2926" s="19">
        <v>0.4</v>
      </c>
      <c r="P2926" s="14">
        <v>0.5117</v>
      </c>
      <c r="Q2926" s="20" t="str">
        <f>IF(AND(ISNUMBER(L2926),ISNUMBER(Y2926),Y2926&gt;0,X2926&lt;1),ROUND(L2926/(Y2926*(1-X2926))-1,4),"")</f>
        <v/>
      </c>
      <c r="R2926" s="12">
        <v>426.02</v>
      </c>
      <c r="S2926" s="13">
        <f>IF(AND(ISNUMBER(E2926),E2926&gt;0,ISNUMBER(F2926)),R2926*(F2926/E2926-1)*(1-'Start Here'!$B$16),0)</f>
        <v>32.98000000000001</v>
      </c>
      <c r="T2926" s="17">
        <f>IF(AND(M2926="Ready",OR(I2926="Approve proposed",AND(I2926="Use my price",AND(ISNUMBER(J2926),J2926&gt;0))),ISNUMBER(L2926),E2926&gt;0),R2926*(L2926/E2926-1)*(1-'Start Here'!$B$16),0)</f>
        <v>0</v>
      </c>
      <c r="U2926" t="str" s="6">
        <v/>
      </c>
      <c r="V2926" t="str" s="21">
        <v>Yes</v>
      </c>
      <c r="W2926" t="str" s="21">
        <v>No</v>
      </c>
      <c r="X2926" s="22">
        <v>0</v>
      </c>
      <c r="Y2926" s="18">
        <v>8.95</v>
      </c>
      <c r="AB2926" t="str" s="6">
        <v>2026-10-01 10:41:27 UTC</v>
      </c>
      <c r="AC2926" t="str" s="6">
        <v>Local Line cache</v>
      </c>
      <c r="AD2926" s="23">
        <v>893267</v>
      </c>
      <c r="AE2926" s="23">
        <v>633209</v>
      </c>
      <c r="AF2926" t="str" s="23">
        <v>893267:633209:herdShare</v>
      </c>
      <c r="AG2926" t="str" s="23">
        <v>No</v>
      </c>
      <c r="AH2926" t="str" s="23">
        <v>Yes</v>
      </c>
      <c r="AI2926" s="18">
        <v>304.29999999999995</v>
      </c>
    </row>
    <row r="2927" ht="32" customHeight="1">
      <c r="A2927" t="str" s="7">
        <v>River Ranch Oregon Olive OIl</v>
      </c>
      <c r="B2927" t="str" s="7">
        <v>2025 Arbequina  Olive Oil 100mL</v>
      </c>
      <c r="C2927" t="str" s="7">
        <v>Ea.</v>
      </c>
      <c r="D2927" t="str" s="7">
        <v>CSA Members</v>
      </c>
      <c r="E2927" s="12">
        <v>12.53</v>
      </c>
      <c r="F2927" s="13">
        <v>13.53</v>
      </c>
      <c r="G2927" s="13">
        <f>IF(AND(ISNUMBER(E2927),ISNUMBER(F2927)),F2927-E2927,"")</f>
        <v>1</v>
      </c>
      <c r="H2927" s="14">
        <f>IF(AND(ISNUMBER(E2927),E2927&gt;0,ISNUMBER(F2927)),F2927/E2927-1,"")</f>
        <v>0.0798084596967279</v>
      </c>
      <c r="I2927" t="str" s="15">
        <v>Unreviewed</v>
      </c>
      <c r="J2927" s="16"/>
      <c r="K2927" t="str" s="15">
        <v/>
      </c>
      <c r="L2927" s="17" t="str">
        <f>IF(AC2927="Local catalog","",IF(AG2927="Yes",IF(ISNUMBER(E2927),E2927,""),IF(I2927="Keep current",IF(ISNUMBER(E2927),E2927,""),IF(AH2927&lt;&gt;"Yes","",IF(I2927="Approve proposed",F2927,IF(AND(I2927="Use my price",AND(ISNUMBER(J2927),J2927&gt;0)),J2927,""))))))</f>
        <v/>
      </c>
      <c r="M2927" t="str" s="7">
        <f>IF(AND(AG2927="Yes",OR(I2927="Approve proposed",I2927="Use my price")),"CHECK: protected price kept current",IF(OR(I2927="Unreviewed",I2927=""),"Pending review",IF(I2927="Hold","On hold",IF(I2927="Keep current",IF(ISNUMBER(E2927),"Kept current","CHECK: no confirmed current price"),IF(AH2927&lt;&gt;"Yes","CHECK: source needs review",IF(AND(I2927="Use my price",NOT(AND(ISNUMBER(J2927),J2927&gt;0))),"CHECK: enter a price above zero",IF(NOT(OR(I2927="Approve proposed",I2927="Use my price")),"CHECK: choose a listed decision",IF(OR(NOT(ISNUMBER(L2927)),L2927&lt;=0,NOT(ISNUMBER(Y2927)),Y2927&lt;=0,X2927&gt;=1),"CHECK: price or base unavailable",IF(L2927/(Y2927*(1-X2927))-1&lt;0,"CHECK: price below local base","Ready")))))))))</f>
        <v>Pending review</v>
      </c>
      <c r="N2927" s="18">
        <v>12.53</v>
      </c>
      <c r="O2927" s="19">
        <v>0.4</v>
      </c>
      <c r="P2927" s="14">
        <v>0.5117</v>
      </c>
      <c r="Q2927" s="20" t="str">
        <f>IF(AND(ISNUMBER(L2927),ISNUMBER(Y2927),Y2927&gt;0,X2927&lt;1),ROUND(L2927/(Y2927*(1-X2927))-1,4),"")</f>
        <v/>
      </c>
      <c r="R2927" s="12">
        <v>0</v>
      </c>
      <c r="S2927" s="13">
        <f>IF(AND(ISNUMBER(E2927),E2927&gt;0,ISNUMBER(F2927)),R2927*(F2927/E2927-1)*(1-'Start Here'!$B$16),0)</f>
        <v>0</v>
      </c>
      <c r="T2927" s="17">
        <f>IF(AND(M2927="Ready",OR(I2927="Approve proposed",AND(I2927="Use my price",AND(ISNUMBER(J2927),J2927&gt;0))),ISNUMBER(L2927),E2927&gt;0),R2927*(L2927/E2927-1)*(1-'Start Here'!$B$16),0)</f>
        <v>0</v>
      </c>
      <c r="U2927" t="str" s="6">
        <v/>
      </c>
      <c r="V2927" t="str" s="21">
        <v>Yes</v>
      </c>
      <c r="W2927" t="str" s="21">
        <v>No</v>
      </c>
      <c r="X2927" s="22">
        <v>0</v>
      </c>
      <c r="Y2927" s="18">
        <v>8.95</v>
      </c>
      <c r="AB2927" t="str" s="6">
        <v>2026-10-01 10:41:27 UTC</v>
      </c>
      <c r="AC2927" t="str" s="6">
        <v>Local Line cache</v>
      </c>
      <c r="AD2927" s="23">
        <v>893267</v>
      </c>
      <c r="AE2927" s="23">
        <v>633209</v>
      </c>
      <c r="AF2927" t="str" s="23">
        <v>893267:633209:member</v>
      </c>
      <c r="AG2927" t="str" s="23">
        <v>No</v>
      </c>
      <c r="AH2927" t="str" s="23">
        <v>Yes</v>
      </c>
      <c r="AI2927" s="18">
        <v>0</v>
      </c>
    </row>
    <row r="2928" ht="32" customHeight="1">
      <c r="A2928" t="str" s="7">
        <v>River Ranch Oregon Olive OIl</v>
      </c>
      <c r="B2928" t="str" s="7">
        <v>2025 Arbequina  Olive Oil 100mL</v>
      </c>
      <c r="C2928" t="str" s="7">
        <v>Ea.</v>
      </c>
      <c r="D2928" t="str" s="7">
        <v>Guest Basket</v>
      </c>
      <c r="E2928" s="12">
        <v>12.53</v>
      </c>
      <c r="F2928" s="13">
        <v>13.53</v>
      </c>
      <c r="G2928" s="13">
        <f>IF(AND(ISNUMBER(E2928),ISNUMBER(F2928)),F2928-E2928,"")</f>
        <v>1</v>
      </c>
      <c r="H2928" s="14">
        <f>IF(AND(ISNUMBER(E2928),E2928&gt;0,ISNUMBER(F2928)),F2928/E2928-1,"")</f>
        <v>0.0798084596967279</v>
      </c>
      <c r="I2928" t="str" s="15">
        <v>Unreviewed</v>
      </c>
      <c r="J2928" s="16"/>
      <c r="K2928" t="str" s="15">
        <v/>
      </c>
      <c r="L2928" s="17" t="str">
        <f>IF(AC2928="Local catalog","",IF(AG2928="Yes",IF(ISNUMBER(E2928),E2928,""),IF(I2928="Keep current",IF(ISNUMBER(E2928),E2928,""),IF(AH2928&lt;&gt;"Yes","",IF(I2928="Approve proposed",F2928,IF(AND(I2928="Use my price",AND(ISNUMBER(J2928),J2928&gt;0)),J2928,""))))))</f>
        <v/>
      </c>
      <c r="M2928" t="str" s="7">
        <f>IF(AND(AG2928="Yes",OR(I2928="Approve proposed",I2928="Use my price")),"CHECK: protected price kept current",IF(OR(I2928="Unreviewed",I2928=""),"Pending review",IF(I2928="Hold","On hold",IF(I2928="Keep current",IF(ISNUMBER(E2928),"Kept current","CHECK: no confirmed current price"),IF(AH2928&lt;&gt;"Yes","CHECK: source needs review",IF(AND(I2928="Use my price",NOT(AND(ISNUMBER(J2928),J2928&gt;0))),"CHECK: enter a price above zero",IF(NOT(OR(I2928="Approve proposed",I2928="Use my price")),"CHECK: choose a listed decision",IF(OR(NOT(ISNUMBER(L2928)),L2928&lt;=0,NOT(ISNUMBER(Y2928)),Y2928&lt;=0,X2928&gt;=1),"CHECK: price or base unavailable",IF(L2928/(Y2928*(1-X2928))-1&lt;0,"CHECK: price below local base","Ready")))))))))</f>
        <v>Pending review</v>
      </c>
      <c r="N2928" s="18">
        <v>12.53</v>
      </c>
      <c r="O2928" s="19">
        <v>0.4</v>
      </c>
      <c r="P2928" s="14">
        <v>0.5117</v>
      </c>
      <c r="Q2928" s="20" t="str">
        <f>IF(AND(ISNUMBER(L2928),ISNUMBER(Y2928),Y2928&gt;0,X2928&lt;1),ROUND(L2928/(Y2928*(1-X2928))-1,4),"")</f>
        <v/>
      </c>
      <c r="R2928" s="12">
        <v>26.4</v>
      </c>
      <c r="S2928" s="13">
        <f>IF(AND(ISNUMBER(E2928),E2928&gt;0,ISNUMBER(F2928)),R2928*(F2928/E2928-1)*(1-'Start Here'!$B$16),0)</f>
        <v>2.043735035913808</v>
      </c>
      <c r="T2928" s="17">
        <f>IF(AND(M2928="Ready",OR(I2928="Approve proposed",AND(I2928="Use my price",AND(ISNUMBER(J2928),J2928&gt;0))),ISNUMBER(L2928),E2928&gt;0),R2928*(L2928/E2928-1)*(1-'Start Here'!$B$16),0)</f>
        <v>0</v>
      </c>
      <c r="U2928" t="str" s="6">
        <v/>
      </c>
      <c r="V2928" t="str" s="21">
        <v>Yes</v>
      </c>
      <c r="W2928" t="str" s="21">
        <v>No</v>
      </c>
      <c r="X2928" s="22">
        <v>0</v>
      </c>
      <c r="Y2928" s="18">
        <v>8.95</v>
      </c>
      <c r="AB2928" t="str" s="6">
        <v>2026-10-01 10:41:27 UTC</v>
      </c>
      <c r="AC2928" t="str" s="6">
        <v>Local Line cache</v>
      </c>
      <c r="AD2928" s="23">
        <v>893267</v>
      </c>
      <c r="AE2928" s="23">
        <v>633209</v>
      </c>
      <c r="AF2928" t="str" s="23">
        <v>893267:633209:guest</v>
      </c>
      <c r="AG2928" t="str" s="23">
        <v>No</v>
      </c>
      <c r="AH2928" t="str" s="23">
        <v>Yes</v>
      </c>
      <c r="AI2928" s="18">
        <v>17.9</v>
      </c>
    </row>
    <row r="2929" ht="32" customHeight="1">
      <c r="A2929" t="str" s="7">
        <v>River Ranch Oregon Olive OIl</v>
      </c>
      <c r="B2929" t="str" s="7">
        <v>2025 Arbequina  Olive Oil 100mL</v>
      </c>
      <c r="C2929" t="str" s="7">
        <v>Ea.</v>
      </c>
      <c r="D2929" t="str" s="7">
        <v>SNAP</v>
      </c>
      <c r="E2929" s="12">
        <v>12.53</v>
      </c>
      <c r="F2929" s="13">
        <v>12.53</v>
      </c>
      <c r="G2929" s="13">
        <f>IF(AND(ISNUMBER(E2929),ISNUMBER(F2929)),F2929-E2929,"")</f>
        <v>0</v>
      </c>
      <c r="H2929" s="14">
        <f>IF(AND(ISNUMBER(E2929),E2929&gt;0,ISNUMBER(F2929)),F2929/E2929-1,"")</f>
        <v>0</v>
      </c>
      <c r="I2929" t="str" s="15">
        <v>Keep current</v>
      </c>
      <c r="J2929" s="16"/>
      <c r="K2929" t="str" s="15">
        <v/>
      </c>
      <c r="L2929" s="17">
        <f>IF(AC2929="Local catalog","",IF(AG2929="Yes",IF(ISNUMBER(E2929),E2929,""),IF(I2929="Keep current",IF(ISNUMBER(E2929),E2929,""),IF(AH2929&lt;&gt;"Yes","",IF(I2929="Approve proposed",F2929,IF(AND(I2929="Use my price",AND(ISNUMBER(J2929),J2929&gt;0)),J2929,""))))))</f>
        <v>12.53</v>
      </c>
      <c r="M2929" t="str" s="7">
        <f>IF(AND(AG2929="Yes",OR(I2929="Approve proposed",I2929="Use my price")),"CHECK: protected price kept current",IF(OR(I2929="Unreviewed",I2929=""),"Pending review",IF(I2929="Hold","On hold",IF(I2929="Keep current",IF(ISNUMBER(E2929),"Kept current","CHECK: no confirmed current price"),IF(AH2929&lt;&gt;"Yes","CHECK: source needs review",IF(AND(I2929="Use my price",NOT(AND(ISNUMBER(J2929),J2929&gt;0))),"CHECK: enter a price above zero",IF(NOT(OR(I2929="Approve proposed",I2929="Use my price")),"CHECK: choose a listed decision",IF(OR(NOT(ISNUMBER(L2929)),L2929&lt;=0,NOT(ISNUMBER(Y2929)),Y2929&lt;=0,X2929&gt;=1),"CHECK: price or base unavailable",IF(L2929/(Y2929*(1-X2929))-1&lt;0,"CHECK: price below local base","Ready")))))))))</f>
        <v>Kept current</v>
      </c>
      <c r="N2929" s="18">
        <v>12.53</v>
      </c>
      <c r="O2929" s="19">
        <v>0.4</v>
      </c>
      <c r="P2929" s="14">
        <v>0.4</v>
      </c>
      <c r="Q2929" s="20">
        <f>IF(AND(ISNUMBER(L2929),ISNUMBER(Y2929),Y2929&gt;0,X2929&lt;1),ROUND(L2929/(Y2929*(1-X2929))-1,4),"")</f>
        <v>0.4</v>
      </c>
      <c r="R2929" s="12">
        <v>0</v>
      </c>
      <c r="S2929" s="13">
        <f>IF(AND(ISNUMBER(E2929),E2929&gt;0,ISNUMBER(F2929)),R2929*(F2929/E2929-1)*(1-'Start Here'!$B$16),0)</f>
        <v>0</v>
      </c>
      <c r="T2929" s="17">
        <f>IF(AND(M2929="Ready",OR(I2929="Approve proposed",AND(I2929="Use my price",AND(ISNUMBER(J2929),J2929&gt;0))),ISNUMBER(L2929),E2929&gt;0),R2929*(L2929/E2929-1)*(1-'Start Here'!$B$16),0)</f>
        <v>0</v>
      </c>
      <c r="U2929" t="str" s="6">
        <v>SNAP: preserve existing selling price</v>
      </c>
      <c r="V2929" t="str" s="21">
        <v>Yes</v>
      </c>
      <c r="W2929" t="str" s="21">
        <v>No</v>
      </c>
      <c r="X2929" s="22">
        <v>0</v>
      </c>
      <c r="Y2929" s="18">
        <v>8.95</v>
      </c>
      <c r="AB2929" t="str" s="6">
        <v>2026-10-01 10:41:27 UTC</v>
      </c>
      <c r="AC2929" t="str" s="6">
        <v>Local Line cache</v>
      </c>
      <c r="AD2929" s="23">
        <v>893267</v>
      </c>
      <c r="AE2929" s="23">
        <v>633209</v>
      </c>
      <c r="AF2929" t="str" s="23">
        <v>893267:633209:snap</v>
      </c>
      <c r="AG2929" t="str" s="23">
        <v>Yes</v>
      </c>
      <c r="AH2929" t="str" s="23">
        <v>Yes</v>
      </c>
      <c r="AI2929" s="18">
        <v>0</v>
      </c>
    </row>
    <row r="2930" ht="32" customHeight="1">
      <c r="A2930" t="str" s="7">
        <v>River Ranch Oregon Olive OIl</v>
      </c>
      <c r="B2930" t="str" s="7">
        <v>2025 Arbequina  Olive Oil 250mL</v>
      </c>
      <c r="C2930" t="str" s="7">
        <v>Ea.</v>
      </c>
      <c r="D2930" t="str" s="7">
        <v>Herd Share Members</v>
      </c>
      <c r="E2930" s="12">
        <v>23.45</v>
      </c>
      <c r="F2930" s="13">
        <v>25.33</v>
      </c>
      <c r="G2930" s="13">
        <f>IF(AND(ISNUMBER(E2930),ISNUMBER(F2930)),F2930-E2930,"")</f>
        <v>1.88</v>
      </c>
      <c r="H2930" s="14">
        <f>IF(AND(ISNUMBER(E2930),E2930&gt;0,ISNUMBER(F2930)),F2930/E2930-1,"")</f>
        <v>0.08017057569296382</v>
      </c>
      <c r="I2930" t="str" s="15">
        <v>Unreviewed</v>
      </c>
      <c r="J2930" s="16"/>
      <c r="K2930" t="str" s="15">
        <v/>
      </c>
      <c r="L2930" s="17" t="str">
        <f>IF(AC2930="Local catalog","",IF(AG2930="Yes",IF(ISNUMBER(E2930),E2930,""),IF(I2930="Keep current",IF(ISNUMBER(E2930),E2930,""),IF(AH2930&lt;&gt;"Yes","",IF(I2930="Approve proposed",F2930,IF(AND(I2930="Use my price",AND(ISNUMBER(J2930),J2930&gt;0)),J2930,""))))))</f>
        <v/>
      </c>
      <c r="M2930" t="str" s="7">
        <f>IF(AND(AG2930="Yes",OR(I2930="Approve proposed",I2930="Use my price")),"CHECK: protected price kept current",IF(OR(I2930="Unreviewed",I2930=""),"Pending review",IF(I2930="Hold","On hold",IF(I2930="Keep current",IF(ISNUMBER(E2930),"Kept current","CHECK: no confirmed current price"),IF(AH2930&lt;&gt;"Yes","CHECK: source needs review",IF(AND(I2930="Use my price",NOT(AND(ISNUMBER(J2930),J2930&gt;0))),"CHECK: enter a price above zero",IF(NOT(OR(I2930="Approve proposed",I2930="Use my price")),"CHECK: choose a listed decision",IF(OR(NOT(ISNUMBER(L2930)),L2930&lt;=0,NOT(ISNUMBER(Y2930)),Y2930&lt;=0,X2930&gt;=1),"CHECK: price or base unavailable",IF(L2930/(Y2930*(1-X2930))-1&lt;0,"CHECK: price below local base","Ready")))))))))</f>
        <v>Pending review</v>
      </c>
      <c r="N2930" s="18">
        <v>23.45</v>
      </c>
      <c r="O2930" s="19">
        <v>0.4</v>
      </c>
      <c r="P2930" s="14">
        <v>0.5122</v>
      </c>
      <c r="Q2930" s="20" t="str">
        <f>IF(AND(ISNUMBER(L2930),ISNUMBER(Y2930),Y2930&gt;0,X2930&lt;1),ROUND(L2930/(Y2930*(1-X2930))-1,4),"")</f>
        <v/>
      </c>
      <c r="R2930" s="12">
        <v>1266.3</v>
      </c>
      <c r="S2930" s="13">
        <f>IF(AND(ISNUMBER(E2930),E2930&gt;0,ISNUMBER(F2930)),R2930*(F2930/E2930-1)*(1-'Start Here'!$B$16),0)</f>
        <v>98.47440000000007</v>
      </c>
      <c r="T2930" s="17">
        <f>IF(AND(M2930="Ready",OR(I2930="Approve proposed",AND(I2930="Use my price",AND(ISNUMBER(J2930),J2930&gt;0))),ISNUMBER(L2930),E2930&gt;0),R2930*(L2930/E2930-1)*(1-'Start Here'!$B$16),0)</f>
        <v>0</v>
      </c>
      <c r="U2930" t="str" s="6">
        <v/>
      </c>
      <c r="V2930" t="str" s="21">
        <v>Yes</v>
      </c>
      <c r="W2930" t="str" s="21">
        <v>No</v>
      </c>
      <c r="X2930" s="22">
        <v>0</v>
      </c>
      <c r="Y2930" s="18">
        <v>16.75</v>
      </c>
      <c r="AB2930" t="str" s="6">
        <v>2026-10-01 10:41:27 UTC</v>
      </c>
      <c r="AC2930" t="str" s="6">
        <v>Local Line cache</v>
      </c>
      <c r="AD2930" s="23">
        <v>894790</v>
      </c>
      <c r="AE2930" s="23">
        <v>635197</v>
      </c>
      <c r="AF2930" t="str" s="23">
        <v>894790:635197:herdShare</v>
      </c>
      <c r="AG2930" t="str" s="23">
        <v>No</v>
      </c>
      <c r="AH2930" t="str" s="23">
        <v>Yes</v>
      </c>
      <c r="AI2930" s="18">
        <v>904.5</v>
      </c>
    </row>
    <row r="2931" ht="32" customHeight="1">
      <c r="A2931" t="str" s="7">
        <v>River Ranch Oregon Olive OIl</v>
      </c>
      <c r="B2931" t="str" s="7">
        <v>2025 Arbequina  Olive Oil 250mL</v>
      </c>
      <c r="C2931" t="str" s="7">
        <v>Ea.</v>
      </c>
      <c r="D2931" t="str" s="7">
        <v>CSA Members</v>
      </c>
      <c r="E2931" s="12">
        <v>23.45</v>
      </c>
      <c r="F2931" s="13">
        <v>25.33</v>
      </c>
      <c r="G2931" s="13">
        <f>IF(AND(ISNUMBER(E2931),ISNUMBER(F2931)),F2931-E2931,"")</f>
        <v>1.88</v>
      </c>
      <c r="H2931" s="14">
        <f>IF(AND(ISNUMBER(E2931),E2931&gt;0,ISNUMBER(F2931)),F2931/E2931-1,"")</f>
        <v>0.08017057569296382</v>
      </c>
      <c r="I2931" t="str" s="15">
        <v>Unreviewed</v>
      </c>
      <c r="J2931" s="16"/>
      <c r="K2931" t="str" s="15">
        <v/>
      </c>
      <c r="L2931" s="17" t="str">
        <f>IF(AC2931="Local catalog","",IF(AG2931="Yes",IF(ISNUMBER(E2931),E2931,""),IF(I2931="Keep current",IF(ISNUMBER(E2931),E2931,""),IF(AH2931&lt;&gt;"Yes","",IF(I2931="Approve proposed",F2931,IF(AND(I2931="Use my price",AND(ISNUMBER(J2931),J2931&gt;0)),J2931,""))))))</f>
        <v/>
      </c>
      <c r="M2931" t="str" s="7">
        <f>IF(AND(AG2931="Yes",OR(I2931="Approve proposed",I2931="Use my price")),"CHECK: protected price kept current",IF(OR(I2931="Unreviewed",I2931=""),"Pending review",IF(I2931="Hold","On hold",IF(I2931="Keep current",IF(ISNUMBER(E2931),"Kept current","CHECK: no confirmed current price"),IF(AH2931&lt;&gt;"Yes","CHECK: source needs review",IF(AND(I2931="Use my price",NOT(AND(ISNUMBER(J2931),J2931&gt;0))),"CHECK: enter a price above zero",IF(NOT(OR(I2931="Approve proposed",I2931="Use my price")),"CHECK: choose a listed decision",IF(OR(NOT(ISNUMBER(L2931)),L2931&lt;=0,NOT(ISNUMBER(Y2931)),Y2931&lt;=0,X2931&gt;=1),"CHECK: price or base unavailable",IF(L2931/(Y2931*(1-X2931))-1&lt;0,"CHECK: price below local base","Ready")))))))))</f>
        <v>Pending review</v>
      </c>
      <c r="N2931" s="18">
        <v>23.45</v>
      </c>
      <c r="O2931" s="19">
        <v>0.4</v>
      </c>
      <c r="P2931" s="14">
        <v>0.5122</v>
      </c>
      <c r="Q2931" s="20" t="str">
        <f>IF(AND(ISNUMBER(L2931),ISNUMBER(Y2931),Y2931&gt;0,X2931&lt;1),ROUND(L2931/(Y2931*(1-X2931))-1,4),"")</f>
        <v/>
      </c>
      <c r="R2931" s="12">
        <v>117.25</v>
      </c>
      <c r="S2931" s="13">
        <f>IF(AND(ISNUMBER(E2931),E2931&gt;0,ISNUMBER(F2931)),R2931*(F2931/E2931-1)*(1-'Start Here'!$B$16),0)</f>
        <v>9.118000000000007</v>
      </c>
      <c r="T2931" s="17">
        <f>IF(AND(M2931="Ready",OR(I2931="Approve proposed",AND(I2931="Use my price",AND(ISNUMBER(J2931),J2931&gt;0))),ISNUMBER(L2931),E2931&gt;0),R2931*(L2931/E2931-1)*(1-'Start Here'!$B$16),0)</f>
        <v>0</v>
      </c>
      <c r="U2931" t="str" s="6">
        <v/>
      </c>
      <c r="V2931" t="str" s="21">
        <v>Yes</v>
      </c>
      <c r="W2931" t="str" s="21">
        <v>No</v>
      </c>
      <c r="X2931" s="22">
        <v>0</v>
      </c>
      <c r="Y2931" s="18">
        <v>16.75</v>
      </c>
      <c r="AB2931" t="str" s="6">
        <v>2026-10-01 10:41:27 UTC</v>
      </c>
      <c r="AC2931" t="str" s="6">
        <v>Local Line cache</v>
      </c>
      <c r="AD2931" s="23">
        <v>894790</v>
      </c>
      <c r="AE2931" s="23">
        <v>635197</v>
      </c>
      <c r="AF2931" t="str" s="23">
        <v>894790:635197:member</v>
      </c>
      <c r="AG2931" t="str" s="23">
        <v>No</v>
      </c>
      <c r="AH2931" t="str" s="23">
        <v>Yes</v>
      </c>
      <c r="AI2931" s="18">
        <v>83.75</v>
      </c>
    </row>
    <row r="2932" ht="32" customHeight="1">
      <c r="A2932" t="str" s="7">
        <v>River Ranch Oregon Olive OIl</v>
      </c>
      <c r="B2932" t="str" s="7">
        <v>2025 Arbequina  Olive Oil 250mL</v>
      </c>
      <c r="C2932" t="str" s="7">
        <v>Ea.</v>
      </c>
      <c r="D2932" t="str" s="7">
        <v>Guest Basket</v>
      </c>
      <c r="E2932" s="12">
        <v>23.45</v>
      </c>
      <c r="F2932" s="13">
        <v>25.33</v>
      </c>
      <c r="G2932" s="13">
        <f>IF(AND(ISNUMBER(E2932),ISNUMBER(F2932)),F2932-E2932,"")</f>
        <v>1.88</v>
      </c>
      <c r="H2932" s="14">
        <f>IF(AND(ISNUMBER(E2932),E2932&gt;0,ISNUMBER(F2932)),F2932/E2932-1,"")</f>
        <v>0.08017057569296382</v>
      </c>
      <c r="I2932" t="str" s="15">
        <v>Unreviewed</v>
      </c>
      <c r="J2932" s="16"/>
      <c r="K2932" t="str" s="15">
        <v/>
      </c>
      <c r="L2932" s="17" t="str">
        <f>IF(AC2932="Local catalog","",IF(AG2932="Yes",IF(ISNUMBER(E2932),E2932,""),IF(I2932="Keep current",IF(ISNUMBER(E2932),E2932,""),IF(AH2932&lt;&gt;"Yes","",IF(I2932="Approve proposed",F2932,IF(AND(I2932="Use my price",AND(ISNUMBER(J2932),J2932&gt;0)),J2932,""))))))</f>
        <v/>
      </c>
      <c r="M2932" t="str" s="7">
        <f>IF(AND(AG2932="Yes",OR(I2932="Approve proposed",I2932="Use my price")),"CHECK: protected price kept current",IF(OR(I2932="Unreviewed",I2932=""),"Pending review",IF(I2932="Hold","On hold",IF(I2932="Keep current",IF(ISNUMBER(E2932),"Kept current","CHECK: no confirmed current price"),IF(AH2932&lt;&gt;"Yes","CHECK: source needs review",IF(AND(I2932="Use my price",NOT(AND(ISNUMBER(J2932),J2932&gt;0))),"CHECK: enter a price above zero",IF(NOT(OR(I2932="Approve proposed",I2932="Use my price")),"CHECK: choose a listed decision",IF(OR(NOT(ISNUMBER(L2932)),L2932&lt;=0,NOT(ISNUMBER(Y2932)),Y2932&lt;=0,X2932&gt;=1),"CHECK: price or base unavailable",IF(L2932/(Y2932*(1-X2932))-1&lt;0,"CHECK: price below local base","Ready")))))))))</f>
        <v>Pending review</v>
      </c>
      <c r="N2932" s="18">
        <v>23.45</v>
      </c>
      <c r="O2932" s="19">
        <v>0.4</v>
      </c>
      <c r="P2932" s="14">
        <v>0.5122</v>
      </c>
      <c r="Q2932" s="20" t="str">
        <f>IF(AND(ISNUMBER(L2932),ISNUMBER(Y2932),Y2932&gt;0,X2932&lt;1),ROUND(L2932/(Y2932*(1-X2932))-1,4),"")</f>
        <v/>
      </c>
      <c r="R2932" s="12">
        <v>49.41</v>
      </c>
      <c r="S2932" s="13">
        <f>IF(AND(ISNUMBER(E2932),E2932&gt;0,ISNUMBER(F2932)),R2932*(F2932/E2932-1)*(1-'Start Here'!$B$16),0)</f>
        <v>3.8423913006396617</v>
      </c>
      <c r="T2932" s="17">
        <f>IF(AND(M2932="Ready",OR(I2932="Approve proposed",AND(I2932="Use my price",AND(ISNUMBER(J2932),J2932&gt;0))),ISNUMBER(L2932),E2932&gt;0),R2932*(L2932/E2932-1)*(1-'Start Here'!$B$16),0)</f>
        <v>0</v>
      </c>
      <c r="U2932" t="str" s="6">
        <v/>
      </c>
      <c r="V2932" t="str" s="21">
        <v>Yes</v>
      </c>
      <c r="W2932" t="str" s="21">
        <v>No</v>
      </c>
      <c r="X2932" s="22">
        <v>0</v>
      </c>
      <c r="Y2932" s="18">
        <v>16.75</v>
      </c>
      <c r="AB2932" t="str" s="6">
        <v>2026-10-01 10:41:27 UTC</v>
      </c>
      <c r="AC2932" t="str" s="6">
        <v>Local Line cache</v>
      </c>
      <c r="AD2932" s="23">
        <v>894790</v>
      </c>
      <c r="AE2932" s="23">
        <v>635197</v>
      </c>
      <c r="AF2932" t="str" s="23">
        <v>894790:635197:guest</v>
      </c>
      <c r="AG2932" t="str" s="23">
        <v>No</v>
      </c>
      <c r="AH2932" t="str" s="23">
        <v>Yes</v>
      </c>
      <c r="AI2932" s="18">
        <v>33.5</v>
      </c>
    </row>
    <row r="2933" ht="32" customHeight="1">
      <c r="A2933" t="str" s="7">
        <v>River Ranch Oregon Olive OIl</v>
      </c>
      <c r="B2933" t="str" s="7">
        <v>2025 Arbequina  Olive Oil 250mL</v>
      </c>
      <c r="C2933" t="str" s="7">
        <v>Ea.</v>
      </c>
      <c r="D2933" t="str" s="7">
        <v>SNAP</v>
      </c>
      <c r="E2933" s="12">
        <v>23.45</v>
      </c>
      <c r="F2933" s="13">
        <v>23.45</v>
      </c>
      <c r="G2933" s="13">
        <f>IF(AND(ISNUMBER(E2933),ISNUMBER(F2933)),F2933-E2933,"")</f>
        <v>0</v>
      </c>
      <c r="H2933" s="14">
        <f>IF(AND(ISNUMBER(E2933),E2933&gt;0,ISNUMBER(F2933)),F2933/E2933-1,"")</f>
        <v>0</v>
      </c>
      <c r="I2933" t="str" s="15">
        <v>Keep current</v>
      </c>
      <c r="J2933" s="16"/>
      <c r="K2933" t="str" s="15">
        <v/>
      </c>
      <c r="L2933" s="17">
        <f>IF(AC2933="Local catalog","",IF(AG2933="Yes",IF(ISNUMBER(E2933),E2933,""),IF(I2933="Keep current",IF(ISNUMBER(E2933),E2933,""),IF(AH2933&lt;&gt;"Yes","",IF(I2933="Approve proposed",F2933,IF(AND(I2933="Use my price",AND(ISNUMBER(J2933),J2933&gt;0)),J2933,""))))))</f>
        <v>23.45</v>
      </c>
      <c r="M2933" t="str" s="7">
        <f>IF(AND(AG2933="Yes",OR(I2933="Approve proposed",I2933="Use my price")),"CHECK: protected price kept current",IF(OR(I2933="Unreviewed",I2933=""),"Pending review",IF(I2933="Hold","On hold",IF(I2933="Keep current",IF(ISNUMBER(E2933),"Kept current","CHECK: no confirmed current price"),IF(AH2933&lt;&gt;"Yes","CHECK: source needs review",IF(AND(I2933="Use my price",NOT(AND(ISNUMBER(J2933),J2933&gt;0))),"CHECK: enter a price above zero",IF(NOT(OR(I2933="Approve proposed",I2933="Use my price")),"CHECK: choose a listed decision",IF(OR(NOT(ISNUMBER(L2933)),L2933&lt;=0,NOT(ISNUMBER(Y2933)),Y2933&lt;=0,X2933&gt;=1),"CHECK: price or base unavailable",IF(L2933/(Y2933*(1-X2933))-1&lt;0,"CHECK: price below local base","Ready")))))))))</f>
        <v>Kept current</v>
      </c>
      <c r="N2933" s="18">
        <v>23.45</v>
      </c>
      <c r="O2933" s="19">
        <v>0.4</v>
      </c>
      <c r="P2933" s="14">
        <v>0.4</v>
      </c>
      <c r="Q2933" s="20">
        <f>IF(AND(ISNUMBER(L2933),ISNUMBER(Y2933),Y2933&gt;0,X2933&lt;1),ROUND(L2933/(Y2933*(1-X2933))-1,4),"")</f>
        <v>0.4</v>
      </c>
      <c r="R2933" s="12">
        <v>0</v>
      </c>
      <c r="S2933" s="13">
        <f>IF(AND(ISNUMBER(E2933),E2933&gt;0,ISNUMBER(F2933)),R2933*(F2933/E2933-1)*(1-'Start Here'!$B$16),0)</f>
        <v>0</v>
      </c>
      <c r="T2933" s="17">
        <f>IF(AND(M2933="Ready",OR(I2933="Approve proposed",AND(I2933="Use my price",AND(ISNUMBER(J2933),J2933&gt;0))),ISNUMBER(L2933),E2933&gt;0),R2933*(L2933/E2933-1)*(1-'Start Here'!$B$16),0)</f>
        <v>0</v>
      </c>
      <c r="U2933" t="str" s="6">
        <v>SNAP: preserve existing selling price</v>
      </c>
      <c r="V2933" t="str" s="21">
        <v>Yes</v>
      </c>
      <c r="W2933" t="str" s="21">
        <v>No</v>
      </c>
      <c r="X2933" s="22">
        <v>0</v>
      </c>
      <c r="Y2933" s="18">
        <v>16.75</v>
      </c>
      <c r="AB2933" t="str" s="6">
        <v>2026-10-01 10:41:27 UTC</v>
      </c>
      <c r="AC2933" t="str" s="6">
        <v>Local Line cache</v>
      </c>
      <c r="AD2933" s="23">
        <v>894790</v>
      </c>
      <c r="AE2933" s="23">
        <v>635197</v>
      </c>
      <c r="AF2933" t="str" s="23">
        <v>894790:635197:snap</v>
      </c>
      <c r="AG2933" t="str" s="23">
        <v>Yes</v>
      </c>
      <c r="AH2933" t="str" s="23">
        <v>Yes</v>
      </c>
      <c r="AI2933" s="18">
        <v>0</v>
      </c>
    </row>
    <row r="2934" ht="32" customHeight="1">
      <c r="A2934" t="str" s="7">
        <v>River Ranch Oregon Olive OIl</v>
      </c>
      <c r="B2934" t="str" s="7">
        <v>Colliding Rivers Olive Oil Sugar Scrub</v>
      </c>
      <c r="C2934" t="str" s="7">
        <v>ea 4 oz jar</v>
      </c>
      <c r="D2934" t="str" s="7">
        <v>Herd Share Members</v>
      </c>
      <c r="E2934" s="12">
        <v>7</v>
      </c>
      <c r="F2934" s="13">
        <v>7.56</v>
      </c>
      <c r="G2934" s="13">
        <f>IF(AND(ISNUMBER(E2934),ISNUMBER(F2934)),F2934-E2934,"")</f>
        <v>0.56</v>
      </c>
      <c r="H2934" s="14">
        <f>IF(AND(ISNUMBER(E2934),E2934&gt;0,ISNUMBER(F2934)),F2934/E2934-1,"")</f>
        <v>0.07999999999999985</v>
      </c>
      <c r="I2934" t="str" s="15">
        <v>Unreviewed</v>
      </c>
      <c r="J2934" s="16"/>
      <c r="K2934" t="str" s="15">
        <v/>
      </c>
      <c r="L2934" s="17" t="str">
        <f>IF(AC2934="Local catalog","",IF(AG2934="Yes",IF(ISNUMBER(E2934),E2934,""),IF(I2934="Keep current",IF(ISNUMBER(E2934),E2934,""),IF(AH2934&lt;&gt;"Yes","",IF(I2934="Approve proposed",F2934,IF(AND(I2934="Use my price",AND(ISNUMBER(J2934),J2934&gt;0)),J2934,""))))))</f>
        <v/>
      </c>
      <c r="M2934" t="str" s="7">
        <f>IF(AND(AG2934="Yes",OR(I2934="Approve proposed",I2934="Use my price")),"CHECK: protected price kept current",IF(OR(I2934="Unreviewed",I2934=""),"Pending review",IF(I2934="Hold","On hold",IF(I2934="Keep current",IF(ISNUMBER(E2934),"Kept current","CHECK: no confirmed current price"),IF(AH2934&lt;&gt;"Yes","CHECK: source needs review",IF(AND(I2934="Use my price",NOT(AND(ISNUMBER(J2934),J2934&gt;0))),"CHECK: enter a price above zero",IF(NOT(OR(I2934="Approve proposed",I2934="Use my price")),"CHECK: choose a listed decision",IF(OR(NOT(ISNUMBER(L2934)),L2934&lt;=0,NOT(ISNUMBER(Y2934)),Y2934&lt;=0,X2934&gt;=1),"CHECK: price or base unavailable",IF(L2934/(Y2934*(1-X2934))-1&lt;0,"CHECK: price below local base","Ready")))))))))</f>
        <v>Pending review</v>
      </c>
      <c r="N2934" s="18">
        <v>7</v>
      </c>
      <c r="O2934" s="19">
        <v>0.4</v>
      </c>
      <c r="P2934" s="14">
        <v>0.512</v>
      </c>
      <c r="Q2934" s="20" t="str">
        <f>IF(AND(ISNUMBER(L2934),ISNUMBER(Y2934),Y2934&gt;0,X2934&lt;1),ROUND(L2934/(Y2934*(1-X2934))-1,4),"")</f>
        <v/>
      </c>
      <c r="R2934" s="12">
        <v>0</v>
      </c>
      <c r="S2934" s="13">
        <f>IF(AND(ISNUMBER(E2934),E2934&gt;0,ISNUMBER(F2934)),R2934*(F2934/E2934-1)*(1-'Start Here'!$B$16),0)</f>
        <v>0</v>
      </c>
      <c r="T2934" s="17">
        <f>IF(AND(M2934="Ready",OR(I2934="Approve proposed",AND(I2934="Use my price",AND(ISNUMBER(J2934),J2934&gt;0))),ISNUMBER(L2934),E2934&gt;0),R2934*(L2934/E2934-1)*(1-'Start Here'!$B$16),0)</f>
        <v>0</v>
      </c>
      <c r="U2934" t="str" s="6">
        <v/>
      </c>
      <c r="V2934" t="str" s="21">
        <v>Yes</v>
      </c>
      <c r="W2934" t="str" s="21">
        <v>No</v>
      </c>
      <c r="X2934" s="22">
        <v>0</v>
      </c>
      <c r="Y2934" s="18">
        <v>5</v>
      </c>
      <c r="AB2934" t="str" s="6">
        <v>2026-10-01 10:41:27 UTC</v>
      </c>
      <c r="AC2934" t="str" s="6">
        <v>Local Line cache</v>
      </c>
      <c r="AD2934" s="23">
        <v>897027</v>
      </c>
      <c r="AE2934" s="23">
        <v>638097</v>
      </c>
      <c r="AF2934" t="str" s="23">
        <v>897027:638097:herdShare</v>
      </c>
      <c r="AG2934" t="str" s="23">
        <v>No</v>
      </c>
      <c r="AH2934" t="str" s="23">
        <v>Yes</v>
      </c>
      <c r="AI2934" s="18">
        <v>0</v>
      </c>
    </row>
    <row r="2935" ht="32" customHeight="1">
      <c r="A2935" t="str" s="7">
        <v>River Ranch Oregon Olive OIl</v>
      </c>
      <c r="B2935" t="str" s="7">
        <v>Colliding Rivers Olive Oil Sugar Scrub</v>
      </c>
      <c r="C2935" t="str" s="7">
        <v>ea 4 oz jar</v>
      </c>
      <c r="D2935" t="str" s="7">
        <v>CSA Members</v>
      </c>
      <c r="E2935" s="12">
        <v>7</v>
      </c>
      <c r="F2935" s="13">
        <v>7.56</v>
      </c>
      <c r="G2935" s="13">
        <f>IF(AND(ISNUMBER(E2935),ISNUMBER(F2935)),F2935-E2935,"")</f>
        <v>0.56</v>
      </c>
      <c r="H2935" s="14">
        <f>IF(AND(ISNUMBER(E2935),E2935&gt;0,ISNUMBER(F2935)),F2935/E2935-1,"")</f>
        <v>0.07999999999999985</v>
      </c>
      <c r="I2935" t="str" s="15">
        <v>Unreviewed</v>
      </c>
      <c r="J2935" s="16"/>
      <c r="K2935" t="str" s="15">
        <v/>
      </c>
      <c r="L2935" s="17" t="str">
        <f>IF(AC2935="Local catalog","",IF(AG2935="Yes",IF(ISNUMBER(E2935),E2935,""),IF(I2935="Keep current",IF(ISNUMBER(E2935),E2935,""),IF(AH2935&lt;&gt;"Yes","",IF(I2935="Approve proposed",F2935,IF(AND(I2935="Use my price",AND(ISNUMBER(J2935),J2935&gt;0)),J2935,""))))))</f>
        <v/>
      </c>
      <c r="M2935" t="str" s="7">
        <f>IF(AND(AG2935="Yes",OR(I2935="Approve proposed",I2935="Use my price")),"CHECK: protected price kept current",IF(OR(I2935="Unreviewed",I2935=""),"Pending review",IF(I2935="Hold","On hold",IF(I2935="Keep current",IF(ISNUMBER(E2935),"Kept current","CHECK: no confirmed current price"),IF(AH2935&lt;&gt;"Yes","CHECK: source needs review",IF(AND(I2935="Use my price",NOT(AND(ISNUMBER(J2935),J2935&gt;0))),"CHECK: enter a price above zero",IF(NOT(OR(I2935="Approve proposed",I2935="Use my price")),"CHECK: choose a listed decision",IF(OR(NOT(ISNUMBER(L2935)),L2935&lt;=0,NOT(ISNUMBER(Y2935)),Y2935&lt;=0,X2935&gt;=1),"CHECK: price or base unavailable",IF(L2935/(Y2935*(1-X2935))-1&lt;0,"CHECK: price below local base","Ready")))))))))</f>
        <v>Pending review</v>
      </c>
      <c r="N2935" s="18">
        <v>7</v>
      </c>
      <c r="O2935" s="19">
        <v>0.4</v>
      </c>
      <c r="P2935" s="14">
        <v>0.512</v>
      </c>
      <c r="Q2935" s="20" t="str">
        <f>IF(AND(ISNUMBER(L2935),ISNUMBER(Y2935),Y2935&gt;0,X2935&lt;1),ROUND(L2935/(Y2935*(1-X2935))-1,4),"")</f>
        <v/>
      </c>
      <c r="R2935" s="12">
        <v>0</v>
      </c>
      <c r="S2935" s="13">
        <f>IF(AND(ISNUMBER(E2935),E2935&gt;0,ISNUMBER(F2935)),R2935*(F2935/E2935-1)*(1-'Start Here'!$B$16),0)</f>
        <v>0</v>
      </c>
      <c r="T2935" s="17">
        <f>IF(AND(M2935="Ready",OR(I2935="Approve proposed",AND(I2935="Use my price",AND(ISNUMBER(J2935),J2935&gt;0))),ISNUMBER(L2935),E2935&gt;0),R2935*(L2935/E2935-1)*(1-'Start Here'!$B$16),0)</f>
        <v>0</v>
      </c>
      <c r="U2935" t="str" s="6">
        <v/>
      </c>
      <c r="V2935" t="str" s="21">
        <v>Yes</v>
      </c>
      <c r="W2935" t="str" s="21">
        <v>No</v>
      </c>
      <c r="X2935" s="22">
        <v>0</v>
      </c>
      <c r="Y2935" s="18">
        <v>5</v>
      </c>
      <c r="AB2935" t="str" s="6">
        <v>2026-10-01 10:41:27 UTC</v>
      </c>
      <c r="AC2935" t="str" s="6">
        <v>Local Line cache</v>
      </c>
      <c r="AD2935" s="23">
        <v>897027</v>
      </c>
      <c r="AE2935" s="23">
        <v>638097</v>
      </c>
      <c r="AF2935" t="str" s="23">
        <v>897027:638097:member</v>
      </c>
      <c r="AG2935" t="str" s="23">
        <v>No</v>
      </c>
      <c r="AH2935" t="str" s="23">
        <v>Yes</v>
      </c>
      <c r="AI2935" s="18">
        <v>0</v>
      </c>
    </row>
    <row r="2936" ht="32" customHeight="1">
      <c r="A2936" t="str" s="7">
        <v>River Ranch Oregon Olive OIl</v>
      </c>
      <c r="B2936" t="str" s="7">
        <v>Colliding Rivers Olive Oil Sugar Scrub</v>
      </c>
      <c r="C2936" t="str" s="7">
        <v>ea 4 oz jar</v>
      </c>
      <c r="D2936" t="str" s="7">
        <v>Guest Basket</v>
      </c>
      <c r="E2936" s="12">
        <v>7</v>
      </c>
      <c r="F2936" s="13">
        <v>7.56</v>
      </c>
      <c r="G2936" s="13">
        <f>IF(AND(ISNUMBER(E2936),ISNUMBER(F2936)),F2936-E2936,"")</f>
        <v>0.56</v>
      </c>
      <c r="H2936" s="14">
        <f>IF(AND(ISNUMBER(E2936),E2936&gt;0,ISNUMBER(F2936)),F2936/E2936-1,"")</f>
        <v>0.07999999999999985</v>
      </c>
      <c r="I2936" t="str" s="15">
        <v>Unreviewed</v>
      </c>
      <c r="J2936" s="16"/>
      <c r="K2936" t="str" s="15">
        <v/>
      </c>
      <c r="L2936" s="17" t="str">
        <f>IF(AC2936="Local catalog","",IF(AG2936="Yes",IF(ISNUMBER(E2936),E2936,""),IF(I2936="Keep current",IF(ISNUMBER(E2936),E2936,""),IF(AH2936&lt;&gt;"Yes","",IF(I2936="Approve proposed",F2936,IF(AND(I2936="Use my price",AND(ISNUMBER(J2936),J2936&gt;0)),J2936,""))))))</f>
        <v/>
      </c>
      <c r="M2936" t="str" s="7">
        <f>IF(AND(AG2936="Yes",OR(I2936="Approve proposed",I2936="Use my price")),"CHECK: protected price kept current",IF(OR(I2936="Unreviewed",I2936=""),"Pending review",IF(I2936="Hold","On hold",IF(I2936="Keep current",IF(ISNUMBER(E2936),"Kept current","CHECK: no confirmed current price"),IF(AH2936&lt;&gt;"Yes","CHECK: source needs review",IF(AND(I2936="Use my price",NOT(AND(ISNUMBER(J2936),J2936&gt;0))),"CHECK: enter a price above zero",IF(NOT(OR(I2936="Approve proposed",I2936="Use my price")),"CHECK: choose a listed decision",IF(OR(NOT(ISNUMBER(L2936)),L2936&lt;=0,NOT(ISNUMBER(Y2936)),Y2936&lt;=0,X2936&gt;=1),"CHECK: price or base unavailable",IF(L2936/(Y2936*(1-X2936))-1&lt;0,"CHECK: price below local base","Ready")))))))))</f>
        <v>Pending review</v>
      </c>
      <c r="N2936" s="18">
        <v>7</v>
      </c>
      <c r="O2936" s="19">
        <v>0.4</v>
      </c>
      <c r="P2936" s="14">
        <v>0.512</v>
      </c>
      <c r="Q2936" s="20" t="str">
        <f>IF(AND(ISNUMBER(L2936),ISNUMBER(Y2936),Y2936&gt;0,X2936&lt;1),ROUND(L2936/(Y2936*(1-X2936))-1,4),"")</f>
        <v/>
      </c>
      <c r="R2936" s="12">
        <v>0</v>
      </c>
      <c r="S2936" s="13">
        <f>IF(AND(ISNUMBER(E2936),E2936&gt;0,ISNUMBER(F2936)),R2936*(F2936/E2936-1)*(1-'Start Here'!$B$16),0)</f>
        <v>0</v>
      </c>
      <c r="T2936" s="17">
        <f>IF(AND(M2936="Ready",OR(I2936="Approve proposed",AND(I2936="Use my price",AND(ISNUMBER(J2936),J2936&gt;0))),ISNUMBER(L2936),E2936&gt;0),R2936*(L2936/E2936-1)*(1-'Start Here'!$B$16),0)</f>
        <v>0</v>
      </c>
      <c r="U2936" t="str" s="6">
        <v/>
      </c>
      <c r="V2936" t="str" s="21">
        <v>Yes</v>
      </c>
      <c r="W2936" t="str" s="21">
        <v>No</v>
      </c>
      <c r="X2936" s="22">
        <v>0</v>
      </c>
      <c r="Y2936" s="18">
        <v>5</v>
      </c>
      <c r="AB2936" t="str" s="6">
        <v>2026-10-01 10:41:27 UTC</v>
      </c>
      <c r="AC2936" t="str" s="6">
        <v>Local Line cache</v>
      </c>
      <c r="AD2936" s="23">
        <v>897027</v>
      </c>
      <c r="AE2936" s="23">
        <v>638097</v>
      </c>
      <c r="AF2936" t="str" s="23">
        <v>897027:638097:guest</v>
      </c>
      <c r="AG2936" t="str" s="23">
        <v>No</v>
      </c>
      <c r="AH2936" t="str" s="23">
        <v>Yes</v>
      </c>
      <c r="AI2936" s="18">
        <v>0</v>
      </c>
    </row>
    <row r="2937" ht="32" customHeight="1">
      <c r="A2937" t="str" s="7">
        <v>River Ranch Oregon Olive OIl</v>
      </c>
      <c r="B2937" t="str" s="7">
        <v>Colliding Rivers Olive Oil Sugar Scrub</v>
      </c>
      <c r="C2937" t="str" s="7">
        <v>ea 4 oz jar</v>
      </c>
      <c r="D2937" t="str" s="7">
        <v>SNAP</v>
      </c>
      <c r="E2937" s="12">
        <v>7</v>
      </c>
      <c r="F2937" s="13">
        <v>7</v>
      </c>
      <c r="G2937" s="13">
        <f>IF(AND(ISNUMBER(E2937),ISNUMBER(F2937)),F2937-E2937,"")</f>
        <v>0</v>
      </c>
      <c r="H2937" s="14">
        <f>IF(AND(ISNUMBER(E2937),E2937&gt;0,ISNUMBER(F2937)),F2937/E2937-1,"")</f>
        <v>0</v>
      </c>
      <c r="I2937" t="str" s="15">
        <v>Keep current</v>
      </c>
      <c r="J2937" s="16"/>
      <c r="K2937" t="str" s="15">
        <v/>
      </c>
      <c r="L2937" s="17">
        <f>IF(AC2937="Local catalog","",IF(AG2937="Yes",IF(ISNUMBER(E2937),E2937,""),IF(I2937="Keep current",IF(ISNUMBER(E2937),E2937,""),IF(AH2937&lt;&gt;"Yes","",IF(I2937="Approve proposed",F2937,IF(AND(I2937="Use my price",AND(ISNUMBER(J2937),J2937&gt;0)),J2937,""))))))</f>
        <v>7</v>
      </c>
      <c r="M2937" t="str" s="7">
        <f>IF(AND(AG2937="Yes",OR(I2937="Approve proposed",I2937="Use my price")),"CHECK: protected price kept current",IF(OR(I2937="Unreviewed",I2937=""),"Pending review",IF(I2937="Hold","On hold",IF(I2937="Keep current",IF(ISNUMBER(E2937),"Kept current","CHECK: no confirmed current price"),IF(AH2937&lt;&gt;"Yes","CHECK: source needs review",IF(AND(I2937="Use my price",NOT(AND(ISNUMBER(J2937),J2937&gt;0))),"CHECK: enter a price above zero",IF(NOT(OR(I2937="Approve proposed",I2937="Use my price")),"CHECK: choose a listed decision",IF(OR(NOT(ISNUMBER(L2937)),L2937&lt;=0,NOT(ISNUMBER(Y2937)),Y2937&lt;=0,X2937&gt;=1),"CHECK: price or base unavailable",IF(L2937/(Y2937*(1-X2937))-1&lt;0,"CHECK: price below local base","Ready")))))))))</f>
        <v>Kept current</v>
      </c>
      <c r="N2937" s="18">
        <v>7</v>
      </c>
      <c r="O2937" s="19">
        <v>0.4</v>
      </c>
      <c r="P2937" s="14">
        <v>0.4</v>
      </c>
      <c r="Q2937" s="20">
        <f>IF(AND(ISNUMBER(L2937),ISNUMBER(Y2937),Y2937&gt;0,X2937&lt;1),ROUND(L2937/(Y2937*(1-X2937))-1,4),"")</f>
        <v>0.4</v>
      </c>
      <c r="R2937" s="12">
        <v>0</v>
      </c>
      <c r="S2937" s="13">
        <f>IF(AND(ISNUMBER(E2937),E2937&gt;0,ISNUMBER(F2937)),R2937*(F2937/E2937-1)*(1-'Start Here'!$B$16),0)</f>
        <v>0</v>
      </c>
      <c r="T2937" s="17">
        <f>IF(AND(M2937="Ready",OR(I2937="Approve proposed",AND(I2937="Use my price",AND(ISNUMBER(J2937),J2937&gt;0))),ISNUMBER(L2937),E2937&gt;0),R2937*(L2937/E2937-1)*(1-'Start Here'!$B$16),0)</f>
        <v>0</v>
      </c>
      <c r="U2937" t="str" s="6">
        <v>SNAP: preserve existing selling price</v>
      </c>
      <c r="V2937" t="str" s="21">
        <v>Yes</v>
      </c>
      <c r="W2937" t="str" s="21">
        <v>No</v>
      </c>
      <c r="X2937" s="22">
        <v>0</v>
      </c>
      <c r="Y2937" s="18">
        <v>5</v>
      </c>
      <c r="AB2937" t="str" s="6">
        <v>2026-10-01 10:41:27 UTC</v>
      </c>
      <c r="AC2937" t="str" s="6">
        <v>Local Line cache</v>
      </c>
      <c r="AD2937" s="23">
        <v>897027</v>
      </c>
      <c r="AE2937" s="23">
        <v>638097</v>
      </c>
      <c r="AF2937" t="str" s="23">
        <v>897027:638097:snap</v>
      </c>
      <c r="AG2937" t="str" s="23">
        <v>Yes</v>
      </c>
      <c r="AH2937" t="str" s="23">
        <v>Yes</v>
      </c>
      <c r="AI2937" s="18">
        <v>0</v>
      </c>
    </row>
    <row r="2938" ht="32" customHeight="1">
      <c r="A2938" t="str" s="7">
        <v>River Ranch Oregon Olive OIl</v>
      </c>
      <c r="B2938" t="str" s="7">
        <v>Dry Herb Mix</v>
      </c>
      <c r="C2938" t="str" s="7">
        <v>ea 1 ounce jar</v>
      </c>
      <c r="D2938" t="str" s="7">
        <v>Herd Share Members</v>
      </c>
      <c r="E2938" s="12">
        <v>9.8</v>
      </c>
      <c r="F2938" s="13">
        <v>10.58</v>
      </c>
      <c r="G2938" s="13">
        <f>IF(AND(ISNUMBER(E2938),ISNUMBER(F2938)),F2938-E2938,"")</f>
        <v>0.78</v>
      </c>
      <c r="H2938" s="14">
        <f>IF(AND(ISNUMBER(E2938),E2938&gt;0,ISNUMBER(F2938)),F2938/E2938-1,"")</f>
        <v>0.07959183673469372</v>
      </c>
      <c r="I2938" t="str" s="15">
        <v>Unreviewed</v>
      </c>
      <c r="J2938" s="16"/>
      <c r="K2938" t="str" s="15">
        <v/>
      </c>
      <c r="L2938" s="17" t="str">
        <f>IF(AC2938="Local catalog","",IF(AG2938="Yes",IF(ISNUMBER(E2938),E2938,""),IF(I2938="Keep current",IF(ISNUMBER(E2938),E2938,""),IF(AH2938&lt;&gt;"Yes","",IF(I2938="Approve proposed",F2938,IF(AND(I2938="Use my price",AND(ISNUMBER(J2938),J2938&gt;0)),J2938,""))))))</f>
        <v/>
      </c>
      <c r="M2938" t="str" s="7">
        <f>IF(AND(AG2938="Yes",OR(I2938="Approve proposed",I2938="Use my price")),"CHECK: protected price kept current",IF(OR(I2938="Unreviewed",I2938=""),"Pending review",IF(I2938="Hold","On hold",IF(I2938="Keep current",IF(ISNUMBER(E2938),"Kept current","CHECK: no confirmed current price"),IF(AH2938&lt;&gt;"Yes","CHECK: source needs review",IF(AND(I2938="Use my price",NOT(AND(ISNUMBER(J2938),J2938&gt;0))),"CHECK: enter a price above zero",IF(NOT(OR(I2938="Approve proposed",I2938="Use my price")),"CHECK: choose a listed decision",IF(OR(NOT(ISNUMBER(L2938)),L2938&lt;=0,NOT(ISNUMBER(Y2938)),Y2938&lt;=0,X2938&gt;=1),"CHECK: price or base unavailable",IF(L2938/(Y2938*(1-X2938))-1&lt;0,"CHECK: price below local base","Ready")))))))))</f>
        <v>Pending review</v>
      </c>
      <c r="N2938" s="18">
        <v>9.8</v>
      </c>
      <c r="O2938" s="19">
        <v>0.4</v>
      </c>
      <c r="P2938" s="14">
        <v>0.5114</v>
      </c>
      <c r="Q2938" s="20" t="str">
        <f>IF(AND(ISNUMBER(L2938),ISNUMBER(Y2938),Y2938&gt;0,X2938&lt;1),ROUND(L2938/(Y2938*(1-X2938))-1,4),"")</f>
        <v/>
      </c>
      <c r="R2938" s="12">
        <v>88.99999999999999</v>
      </c>
      <c r="S2938" s="13">
        <f>IF(AND(ISNUMBER(E2938),E2938&gt;0,ISNUMBER(F2938)),R2938*(F2938/E2938-1)*(1-'Start Here'!$B$16),0)</f>
        <v>6.871163265306108</v>
      </c>
      <c r="T2938" s="17">
        <f>IF(AND(M2938="Ready",OR(I2938="Approve proposed",AND(I2938="Use my price",AND(ISNUMBER(J2938),J2938&gt;0))),ISNUMBER(L2938),E2938&gt;0),R2938*(L2938/E2938-1)*(1-'Start Here'!$B$16),0)</f>
        <v>0</v>
      </c>
      <c r="U2938" t="str" s="6">
        <v/>
      </c>
      <c r="V2938" t="str" s="21">
        <v>Yes</v>
      </c>
      <c r="W2938" t="str" s="21">
        <v>No</v>
      </c>
      <c r="X2938" s="22">
        <v>0</v>
      </c>
      <c r="Y2938" s="18">
        <v>7</v>
      </c>
      <c r="AB2938" t="str" s="6">
        <v>2026-10-01 10:41:27 UTC</v>
      </c>
      <c r="AC2938" t="str" s="6">
        <v>Local Line cache</v>
      </c>
      <c r="AD2938" s="23">
        <v>897010</v>
      </c>
      <c r="AE2938" s="23">
        <v>638080</v>
      </c>
      <c r="AF2938" t="str" s="23">
        <v>897010:638080:herdShare</v>
      </c>
      <c r="AG2938" t="str" s="23">
        <v>No</v>
      </c>
      <c r="AH2938" t="str" s="23">
        <v>Yes</v>
      </c>
      <c r="AI2938" s="18">
        <v>70</v>
      </c>
    </row>
    <row r="2939" ht="32" customHeight="1">
      <c r="A2939" t="str" s="7">
        <v>River Ranch Oregon Olive OIl</v>
      </c>
      <c r="B2939" t="str" s="7">
        <v>Dry Herb Mix</v>
      </c>
      <c r="C2939" t="str" s="7">
        <v>ea 1 ounce jar</v>
      </c>
      <c r="D2939" t="str" s="7">
        <v>CSA Members</v>
      </c>
      <c r="E2939" s="12">
        <v>9.8</v>
      </c>
      <c r="F2939" s="13">
        <v>10.58</v>
      </c>
      <c r="G2939" s="13">
        <f>IF(AND(ISNUMBER(E2939),ISNUMBER(F2939)),F2939-E2939,"")</f>
        <v>0.78</v>
      </c>
      <c r="H2939" s="14">
        <f>IF(AND(ISNUMBER(E2939),E2939&gt;0,ISNUMBER(F2939)),F2939/E2939-1,"")</f>
        <v>0.07959183673469372</v>
      </c>
      <c r="I2939" t="str" s="15">
        <v>Unreviewed</v>
      </c>
      <c r="J2939" s="16"/>
      <c r="K2939" t="str" s="15">
        <v/>
      </c>
      <c r="L2939" s="17" t="str">
        <f>IF(AC2939="Local catalog","",IF(AG2939="Yes",IF(ISNUMBER(E2939),E2939,""),IF(I2939="Keep current",IF(ISNUMBER(E2939),E2939,""),IF(AH2939&lt;&gt;"Yes","",IF(I2939="Approve proposed",F2939,IF(AND(I2939="Use my price",AND(ISNUMBER(J2939),J2939&gt;0)),J2939,""))))))</f>
        <v/>
      </c>
      <c r="M2939" t="str" s="7">
        <f>IF(AND(AG2939="Yes",OR(I2939="Approve proposed",I2939="Use my price")),"CHECK: protected price kept current",IF(OR(I2939="Unreviewed",I2939=""),"Pending review",IF(I2939="Hold","On hold",IF(I2939="Keep current",IF(ISNUMBER(E2939),"Kept current","CHECK: no confirmed current price"),IF(AH2939&lt;&gt;"Yes","CHECK: source needs review",IF(AND(I2939="Use my price",NOT(AND(ISNUMBER(J2939),J2939&gt;0))),"CHECK: enter a price above zero",IF(NOT(OR(I2939="Approve proposed",I2939="Use my price")),"CHECK: choose a listed decision",IF(OR(NOT(ISNUMBER(L2939)),L2939&lt;=0,NOT(ISNUMBER(Y2939)),Y2939&lt;=0,X2939&gt;=1),"CHECK: price or base unavailable",IF(L2939/(Y2939*(1-X2939))-1&lt;0,"CHECK: price below local base","Ready")))))))))</f>
        <v>Pending review</v>
      </c>
      <c r="N2939" s="18">
        <v>9.8</v>
      </c>
      <c r="O2939" s="19">
        <v>0.4</v>
      </c>
      <c r="P2939" s="14">
        <v>0.5114</v>
      </c>
      <c r="Q2939" s="20" t="str">
        <f>IF(AND(ISNUMBER(L2939),ISNUMBER(Y2939),Y2939&gt;0,X2939&lt;1),ROUND(L2939/(Y2939*(1-X2939))-1,4),"")</f>
        <v/>
      </c>
      <c r="R2939" s="12">
        <v>16</v>
      </c>
      <c r="S2939" s="13">
        <f>IF(AND(ISNUMBER(E2939),E2939&gt;0,ISNUMBER(F2939)),R2939*(F2939/E2939-1)*(1-'Start Here'!$B$16),0)</f>
        <v>1.2352653061224466</v>
      </c>
      <c r="T2939" s="17">
        <f>IF(AND(M2939="Ready",OR(I2939="Approve proposed",AND(I2939="Use my price",AND(ISNUMBER(J2939),J2939&gt;0))),ISNUMBER(L2939),E2939&gt;0),R2939*(L2939/E2939-1)*(1-'Start Here'!$B$16),0)</f>
        <v>0</v>
      </c>
      <c r="U2939" t="str" s="6">
        <v/>
      </c>
      <c r="V2939" t="str" s="21">
        <v>Yes</v>
      </c>
      <c r="W2939" t="str" s="21">
        <v>No</v>
      </c>
      <c r="X2939" s="22">
        <v>0</v>
      </c>
      <c r="Y2939" s="18">
        <v>7</v>
      </c>
      <c r="AB2939" t="str" s="6">
        <v>2026-10-01 10:41:27 UTC</v>
      </c>
      <c r="AC2939" t="str" s="6">
        <v>Local Line cache</v>
      </c>
      <c r="AD2939" s="23">
        <v>897010</v>
      </c>
      <c r="AE2939" s="23">
        <v>638080</v>
      </c>
      <c r="AF2939" t="str" s="23">
        <v>897010:638080:member</v>
      </c>
      <c r="AG2939" t="str" s="23">
        <v>No</v>
      </c>
      <c r="AH2939" t="str" s="23">
        <v>Yes</v>
      </c>
      <c r="AI2939" s="18">
        <v>14</v>
      </c>
    </row>
    <row r="2940" ht="32" customHeight="1">
      <c r="A2940" t="str" s="7">
        <v>River Ranch Oregon Olive OIl</v>
      </c>
      <c r="B2940" t="str" s="7">
        <v>Dry Herb Mix</v>
      </c>
      <c r="C2940" t="str" s="7">
        <v>ea 1 ounce jar</v>
      </c>
      <c r="D2940" t="str" s="7">
        <v>Guest Basket</v>
      </c>
      <c r="E2940" s="12">
        <v>9.8</v>
      </c>
      <c r="F2940" s="13">
        <v>10.58</v>
      </c>
      <c r="G2940" s="13">
        <f>IF(AND(ISNUMBER(E2940),ISNUMBER(F2940)),F2940-E2940,"")</f>
        <v>0.78</v>
      </c>
      <c r="H2940" s="14">
        <f>IF(AND(ISNUMBER(E2940),E2940&gt;0,ISNUMBER(F2940)),F2940/E2940-1,"")</f>
        <v>0.07959183673469372</v>
      </c>
      <c r="I2940" t="str" s="15">
        <v>Unreviewed</v>
      </c>
      <c r="J2940" s="16"/>
      <c r="K2940" t="str" s="15">
        <v/>
      </c>
      <c r="L2940" s="17" t="str">
        <f>IF(AC2940="Local catalog","",IF(AG2940="Yes",IF(ISNUMBER(E2940),E2940,""),IF(I2940="Keep current",IF(ISNUMBER(E2940),E2940,""),IF(AH2940&lt;&gt;"Yes","",IF(I2940="Approve proposed",F2940,IF(AND(I2940="Use my price",AND(ISNUMBER(J2940),J2940&gt;0)),J2940,""))))))</f>
        <v/>
      </c>
      <c r="M2940" t="str" s="7">
        <f>IF(AND(AG2940="Yes",OR(I2940="Approve proposed",I2940="Use my price")),"CHECK: protected price kept current",IF(OR(I2940="Unreviewed",I2940=""),"Pending review",IF(I2940="Hold","On hold",IF(I2940="Keep current",IF(ISNUMBER(E2940),"Kept current","CHECK: no confirmed current price"),IF(AH2940&lt;&gt;"Yes","CHECK: source needs review",IF(AND(I2940="Use my price",NOT(AND(ISNUMBER(J2940),J2940&gt;0))),"CHECK: enter a price above zero",IF(NOT(OR(I2940="Approve proposed",I2940="Use my price")),"CHECK: choose a listed decision",IF(OR(NOT(ISNUMBER(L2940)),L2940&lt;=0,NOT(ISNUMBER(Y2940)),Y2940&lt;=0,X2940&gt;=1),"CHECK: price or base unavailable",IF(L2940/(Y2940*(1-X2940))-1&lt;0,"CHECK: price below local base","Ready")))))))))</f>
        <v>Pending review</v>
      </c>
      <c r="N2940" s="18">
        <v>9.8</v>
      </c>
      <c r="O2940" s="19">
        <v>0.4</v>
      </c>
      <c r="P2940" s="14">
        <v>0.5114</v>
      </c>
      <c r="Q2940" s="20" t="str">
        <f>IF(AND(ISNUMBER(L2940),ISNUMBER(Y2940),Y2940&gt;0,X2940&lt;1),ROUND(L2940/(Y2940*(1-X2940))-1,4),"")</f>
        <v/>
      </c>
      <c r="R2940" s="12">
        <v>0</v>
      </c>
      <c r="S2940" s="13">
        <f>IF(AND(ISNUMBER(E2940),E2940&gt;0,ISNUMBER(F2940)),R2940*(F2940/E2940-1)*(1-'Start Here'!$B$16),0)</f>
        <v>0</v>
      </c>
      <c r="T2940" s="17">
        <f>IF(AND(M2940="Ready",OR(I2940="Approve proposed",AND(I2940="Use my price",AND(ISNUMBER(J2940),J2940&gt;0))),ISNUMBER(L2940),E2940&gt;0),R2940*(L2940/E2940-1)*(1-'Start Here'!$B$16),0)</f>
        <v>0</v>
      </c>
      <c r="U2940" t="str" s="6">
        <v/>
      </c>
      <c r="V2940" t="str" s="21">
        <v>Yes</v>
      </c>
      <c r="W2940" t="str" s="21">
        <v>No</v>
      </c>
      <c r="X2940" s="22">
        <v>0</v>
      </c>
      <c r="Y2940" s="18">
        <v>7</v>
      </c>
      <c r="AB2940" t="str" s="6">
        <v>2026-10-01 10:41:27 UTC</v>
      </c>
      <c r="AC2940" t="str" s="6">
        <v>Local Line cache</v>
      </c>
      <c r="AD2940" s="23">
        <v>897010</v>
      </c>
      <c r="AE2940" s="23">
        <v>638080</v>
      </c>
      <c r="AF2940" t="str" s="23">
        <v>897010:638080:guest</v>
      </c>
      <c r="AG2940" t="str" s="23">
        <v>No</v>
      </c>
      <c r="AH2940" t="str" s="23">
        <v>Yes</v>
      </c>
      <c r="AI2940" s="18">
        <v>0</v>
      </c>
    </row>
    <row r="2941" ht="32" customHeight="1">
      <c r="A2941" t="str" s="7">
        <v>River Ranch Oregon Olive OIl</v>
      </c>
      <c r="B2941" t="str" s="7">
        <v>Dry Herb Mix</v>
      </c>
      <c r="C2941" t="str" s="7">
        <v>ea 1 ounce jar</v>
      </c>
      <c r="D2941" t="str" s="7">
        <v>SNAP</v>
      </c>
      <c r="E2941" s="12">
        <v>9.8</v>
      </c>
      <c r="F2941" s="13">
        <v>9.8</v>
      </c>
      <c r="G2941" s="13">
        <f>IF(AND(ISNUMBER(E2941),ISNUMBER(F2941)),F2941-E2941,"")</f>
        <v>0</v>
      </c>
      <c r="H2941" s="14">
        <f>IF(AND(ISNUMBER(E2941),E2941&gt;0,ISNUMBER(F2941)),F2941/E2941-1,"")</f>
        <v>0</v>
      </c>
      <c r="I2941" t="str" s="15">
        <v>Keep current</v>
      </c>
      <c r="J2941" s="16"/>
      <c r="K2941" t="str" s="15">
        <v/>
      </c>
      <c r="L2941" s="17">
        <f>IF(AC2941="Local catalog","",IF(AG2941="Yes",IF(ISNUMBER(E2941),E2941,""),IF(I2941="Keep current",IF(ISNUMBER(E2941),E2941,""),IF(AH2941&lt;&gt;"Yes","",IF(I2941="Approve proposed",F2941,IF(AND(I2941="Use my price",AND(ISNUMBER(J2941),J2941&gt;0)),J2941,""))))))</f>
        <v>9.8</v>
      </c>
      <c r="M2941" t="str" s="7">
        <f>IF(AND(AG2941="Yes",OR(I2941="Approve proposed",I2941="Use my price")),"CHECK: protected price kept current",IF(OR(I2941="Unreviewed",I2941=""),"Pending review",IF(I2941="Hold","On hold",IF(I2941="Keep current",IF(ISNUMBER(E2941),"Kept current","CHECK: no confirmed current price"),IF(AH2941&lt;&gt;"Yes","CHECK: source needs review",IF(AND(I2941="Use my price",NOT(AND(ISNUMBER(J2941),J2941&gt;0))),"CHECK: enter a price above zero",IF(NOT(OR(I2941="Approve proposed",I2941="Use my price")),"CHECK: choose a listed decision",IF(OR(NOT(ISNUMBER(L2941)),L2941&lt;=0,NOT(ISNUMBER(Y2941)),Y2941&lt;=0,X2941&gt;=1),"CHECK: price or base unavailable",IF(L2941/(Y2941*(1-X2941))-1&lt;0,"CHECK: price below local base","Ready")))))))))</f>
        <v>Kept current</v>
      </c>
      <c r="N2941" s="18">
        <v>9.8</v>
      </c>
      <c r="O2941" s="19">
        <v>0.4</v>
      </c>
      <c r="P2941" s="14">
        <v>0.4</v>
      </c>
      <c r="Q2941" s="20">
        <f>IF(AND(ISNUMBER(L2941),ISNUMBER(Y2941),Y2941&gt;0,X2941&lt;1),ROUND(L2941/(Y2941*(1-X2941))-1,4),"")</f>
        <v>0.4</v>
      </c>
      <c r="R2941" s="12">
        <v>0</v>
      </c>
      <c r="S2941" s="13">
        <f>IF(AND(ISNUMBER(E2941),E2941&gt;0,ISNUMBER(F2941)),R2941*(F2941/E2941-1)*(1-'Start Here'!$B$16),0)</f>
        <v>0</v>
      </c>
      <c r="T2941" s="17">
        <f>IF(AND(M2941="Ready",OR(I2941="Approve proposed",AND(I2941="Use my price",AND(ISNUMBER(J2941),J2941&gt;0))),ISNUMBER(L2941),E2941&gt;0),R2941*(L2941/E2941-1)*(1-'Start Here'!$B$16),0)</f>
        <v>0</v>
      </c>
      <c r="U2941" t="str" s="6">
        <v>SNAP: preserve existing selling price</v>
      </c>
      <c r="V2941" t="str" s="21">
        <v>Yes</v>
      </c>
      <c r="W2941" t="str" s="21">
        <v>No</v>
      </c>
      <c r="X2941" s="22">
        <v>0</v>
      </c>
      <c r="Y2941" s="18">
        <v>7</v>
      </c>
      <c r="AB2941" t="str" s="6">
        <v>2026-10-01 10:41:27 UTC</v>
      </c>
      <c r="AC2941" t="str" s="6">
        <v>Local Line cache</v>
      </c>
      <c r="AD2941" s="23">
        <v>897010</v>
      </c>
      <c r="AE2941" s="23">
        <v>638080</v>
      </c>
      <c r="AF2941" t="str" s="23">
        <v>897010:638080:snap</v>
      </c>
      <c r="AG2941" t="str" s="23">
        <v>Yes</v>
      </c>
      <c r="AH2941" t="str" s="23">
        <v>Yes</v>
      </c>
      <c r="AI2941" s="18">
        <v>0</v>
      </c>
    </row>
    <row r="2942" ht="32" customHeight="1">
      <c r="A2942" t="str" s="7">
        <v>River Ranch Oregon Olive OIl</v>
      </c>
      <c r="B2942" t="str" s="7">
        <v>Flavor Infused Olive Oil- Garlic 100mL</v>
      </c>
      <c r="C2942" t="str" s="7">
        <v>3.38 oz. 100mL</v>
      </c>
      <c r="D2942" t="str" s="7">
        <v>Herd Share Members</v>
      </c>
      <c r="E2942" s="12">
        <v>15.33</v>
      </c>
      <c r="F2942" s="13">
        <v>16.56</v>
      </c>
      <c r="G2942" s="13">
        <f>IF(AND(ISNUMBER(E2942),ISNUMBER(F2942)),F2942-E2942,"")</f>
        <v>1.23</v>
      </c>
      <c r="H2942" s="14">
        <f>IF(AND(ISNUMBER(E2942),E2942&gt;0,ISNUMBER(F2942)),F2942/E2942-1,"")</f>
        <v>0.08023483365949113</v>
      </c>
      <c r="I2942" t="str" s="15">
        <v>Unreviewed</v>
      </c>
      <c r="J2942" s="16"/>
      <c r="K2942" t="str" s="15">
        <v/>
      </c>
      <c r="L2942" s="17" t="str">
        <f>IF(AC2942="Local catalog","",IF(AG2942="Yes",IF(ISNUMBER(E2942),E2942,""),IF(I2942="Keep current",IF(ISNUMBER(E2942),E2942,""),IF(AH2942&lt;&gt;"Yes","",IF(I2942="Approve proposed",F2942,IF(AND(I2942="Use my price",AND(ISNUMBER(J2942),J2942&gt;0)),J2942,""))))))</f>
        <v/>
      </c>
      <c r="M2942" t="str" s="7">
        <f>IF(AND(AG2942="Yes",OR(I2942="Approve proposed",I2942="Use my price")),"CHECK: protected price kept current",IF(OR(I2942="Unreviewed",I2942=""),"Pending review",IF(I2942="Hold","On hold",IF(I2942="Keep current",IF(ISNUMBER(E2942),"Kept current","CHECK: no confirmed current price"),IF(AH2942&lt;&gt;"Yes","CHECK: source needs review",IF(AND(I2942="Use my price",NOT(AND(ISNUMBER(J2942),J2942&gt;0))),"CHECK: enter a price above zero",IF(NOT(OR(I2942="Approve proposed",I2942="Use my price")),"CHECK: choose a listed decision",IF(OR(NOT(ISNUMBER(L2942)),L2942&lt;=0,NOT(ISNUMBER(Y2942)),Y2942&lt;=0,X2942&gt;=1),"CHECK: price or base unavailable",IF(L2942/(Y2942*(1-X2942))-1&lt;0,"CHECK: price below local base","Ready")))))))))</f>
        <v>Pending review</v>
      </c>
      <c r="N2942" s="18">
        <v>15.33</v>
      </c>
      <c r="O2942" s="19">
        <v>0.4</v>
      </c>
      <c r="P2942" s="14">
        <v>0.5123</v>
      </c>
      <c r="Q2942" s="20" t="str">
        <f>IF(AND(ISNUMBER(L2942),ISNUMBER(Y2942),Y2942&gt;0,X2942&lt;1),ROUND(L2942/(Y2942*(1-X2942))-1,4),"")</f>
        <v/>
      </c>
      <c r="R2942" s="12">
        <v>30.66</v>
      </c>
      <c r="S2942" s="13">
        <f>IF(AND(ISNUMBER(E2942),E2942&gt;0,ISNUMBER(F2942)),R2942*(F2942/E2942-1)*(1-'Start Here'!$B$16),0)</f>
        <v>2.3861999999999983</v>
      </c>
      <c r="T2942" s="17">
        <f>IF(AND(M2942="Ready",OR(I2942="Approve proposed",AND(I2942="Use my price",AND(ISNUMBER(J2942),J2942&gt;0))),ISNUMBER(L2942),E2942&gt;0),R2942*(L2942/E2942-1)*(1-'Start Here'!$B$16),0)</f>
        <v>0</v>
      </c>
      <c r="U2942" t="str" s="6">
        <v/>
      </c>
      <c r="V2942" t="str" s="21">
        <v>Yes</v>
      </c>
      <c r="W2942" t="str" s="21">
        <v>No</v>
      </c>
      <c r="X2942" s="22">
        <v>0</v>
      </c>
      <c r="Y2942" s="18">
        <v>10.95</v>
      </c>
      <c r="AB2942" t="str" s="6">
        <v>2026-10-01 10:41:27 UTC</v>
      </c>
      <c r="AC2942" t="str" s="6">
        <v>Local Line cache</v>
      </c>
      <c r="AD2942" s="23">
        <v>806043</v>
      </c>
      <c r="AE2942" s="23">
        <v>527107</v>
      </c>
      <c r="AF2942" t="str" s="23">
        <v>806043:527107:herdShare</v>
      </c>
      <c r="AG2942" t="str" s="23">
        <v>No</v>
      </c>
      <c r="AH2942" t="str" s="23">
        <v>Yes</v>
      </c>
      <c r="AI2942" s="18">
        <v>21.9</v>
      </c>
    </row>
    <row r="2943" ht="32" customHeight="1">
      <c r="A2943" t="str" s="7">
        <v>River Ranch Oregon Olive OIl</v>
      </c>
      <c r="B2943" t="str" s="7">
        <v>Flavor Infused Olive Oil- Garlic 100mL</v>
      </c>
      <c r="C2943" t="str" s="7">
        <v>3.38 oz. 100mL</v>
      </c>
      <c r="D2943" t="str" s="7">
        <v>CSA Members</v>
      </c>
      <c r="E2943" s="12">
        <v>15.33</v>
      </c>
      <c r="F2943" s="13">
        <v>16.56</v>
      </c>
      <c r="G2943" s="13">
        <f>IF(AND(ISNUMBER(E2943),ISNUMBER(F2943)),F2943-E2943,"")</f>
        <v>1.23</v>
      </c>
      <c r="H2943" s="14">
        <f>IF(AND(ISNUMBER(E2943),E2943&gt;0,ISNUMBER(F2943)),F2943/E2943-1,"")</f>
        <v>0.08023483365949113</v>
      </c>
      <c r="I2943" t="str" s="15">
        <v>Unreviewed</v>
      </c>
      <c r="J2943" s="16"/>
      <c r="K2943" t="str" s="15">
        <v/>
      </c>
      <c r="L2943" s="17" t="str">
        <f>IF(AC2943="Local catalog","",IF(AG2943="Yes",IF(ISNUMBER(E2943),E2943,""),IF(I2943="Keep current",IF(ISNUMBER(E2943),E2943,""),IF(AH2943&lt;&gt;"Yes","",IF(I2943="Approve proposed",F2943,IF(AND(I2943="Use my price",AND(ISNUMBER(J2943),J2943&gt;0)),J2943,""))))))</f>
        <v/>
      </c>
      <c r="M2943" t="str" s="7">
        <f>IF(AND(AG2943="Yes",OR(I2943="Approve proposed",I2943="Use my price")),"CHECK: protected price kept current",IF(OR(I2943="Unreviewed",I2943=""),"Pending review",IF(I2943="Hold","On hold",IF(I2943="Keep current",IF(ISNUMBER(E2943),"Kept current","CHECK: no confirmed current price"),IF(AH2943&lt;&gt;"Yes","CHECK: source needs review",IF(AND(I2943="Use my price",NOT(AND(ISNUMBER(J2943),J2943&gt;0))),"CHECK: enter a price above zero",IF(NOT(OR(I2943="Approve proposed",I2943="Use my price")),"CHECK: choose a listed decision",IF(OR(NOT(ISNUMBER(L2943)),L2943&lt;=0,NOT(ISNUMBER(Y2943)),Y2943&lt;=0,X2943&gt;=1),"CHECK: price or base unavailable",IF(L2943/(Y2943*(1-X2943))-1&lt;0,"CHECK: price below local base","Ready")))))))))</f>
        <v>Pending review</v>
      </c>
      <c r="N2943" s="18">
        <v>15.33</v>
      </c>
      <c r="O2943" s="19">
        <v>0.4</v>
      </c>
      <c r="P2943" s="14">
        <v>0.5123</v>
      </c>
      <c r="Q2943" s="20" t="str">
        <f>IF(AND(ISNUMBER(L2943),ISNUMBER(Y2943),Y2943&gt;0,X2943&lt;1),ROUND(L2943/(Y2943*(1-X2943))-1,4),"")</f>
        <v/>
      </c>
      <c r="R2943" s="12">
        <v>15.33</v>
      </c>
      <c r="S2943" s="13">
        <f>IF(AND(ISNUMBER(E2943),E2943&gt;0,ISNUMBER(F2943)),R2943*(F2943/E2943-1)*(1-'Start Here'!$B$16),0)</f>
        <v>1.1930999999999992</v>
      </c>
      <c r="T2943" s="17">
        <f>IF(AND(M2943="Ready",OR(I2943="Approve proposed",AND(I2943="Use my price",AND(ISNUMBER(J2943),J2943&gt;0))),ISNUMBER(L2943),E2943&gt;0),R2943*(L2943/E2943-1)*(1-'Start Here'!$B$16),0)</f>
        <v>0</v>
      </c>
      <c r="U2943" t="str" s="6">
        <v/>
      </c>
      <c r="V2943" t="str" s="21">
        <v>Yes</v>
      </c>
      <c r="W2943" t="str" s="21">
        <v>No</v>
      </c>
      <c r="X2943" s="22">
        <v>0</v>
      </c>
      <c r="Y2943" s="18">
        <v>10.95</v>
      </c>
      <c r="AB2943" t="str" s="6">
        <v>2026-10-01 10:41:27 UTC</v>
      </c>
      <c r="AC2943" t="str" s="6">
        <v>Local Line cache</v>
      </c>
      <c r="AD2943" s="23">
        <v>806043</v>
      </c>
      <c r="AE2943" s="23">
        <v>527107</v>
      </c>
      <c r="AF2943" t="str" s="23">
        <v>806043:527107:member</v>
      </c>
      <c r="AG2943" t="str" s="23">
        <v>No</v>
      </c>
      <c r="AH2943" t="str" s="23">
        <v>Yes</v>
      </c>
      <c r="AI2943" s="18">
        <v>10.95</v>
      </c>
    </row>
    <row r="2944" ht="32" customHeight="1">
      <c r="A2944" t="str" s="7">
        <v>River Ranch Oregon Olive OIl</v>
      </c>
      <c r="B2944" t="str" s="7">
        <v>Flavor Infused Olive Oil- Garlic 100mL</v>
      </c>
      <c r="C2944" t="str" s="7">
        <v>3.38 oz. 100mL</v>
      </c>
      <c r="D2944" t="str" s="7">
        <v>Guest Basket</v>
      </c>
      <c r="E2944" s="12">
        <v>15.33</v>
      </c>
      <c r="F2944" s="13">
        <v>16.56</v>
      </c>
      <c r="G2944" s="13">
        <f>IF(AND(ISNUMBER(E2944),ISNUMBER(F2944)),F2944-E2944,"")</f>
        <v>1.23</v>
      </c>
      <c r="H2944" s="14">
        <f>IF(AND(ISNUMBER(E2944),E2944&gt;0,ISNUMBER(F2944)),F2944/E2944-1,"")</f>
        <v>0.08023483365949113</v>
      </c>
      <c r="I2944" t="str" s="15">
        <v>Unreviewed</v>
      </c>
      <c r="J2944" s="16"/>
      <c r="K2944" t="str" s="15">
        <v/>
      </c>
      <c r="L2944" s="17" t="str">
        <f>IF(AC2944="Local catalog","",IF(AG2944="Yes",IF(ISNUMBER(E2944),E2944,""),IF(I2944="Keep current",IF(ISNUMBER(E2944),E2944,""),IF(AH2944&lt;&gt;"Yes","",IF(I2944="Approve proposed",F2944,IF(AND(I2944="Use my price",AND(ISNUMBER(J2944),J2944&gt;0)),J2944,""))))))</f>
        <v/>
      </c>
      <c r="M2944" t="str" s="7">
        <f>IF(AND(AG2944="Yes",OR(I2944="Approve proposed",I2944="Use my price")),"CHECK: protected price kept current",IF(OR(I2944="Unreviewed",I2944=""),"Pending review",IF(I2944="Hold","On hold",IF(I2944="Keep current",IF(ISNUMBER(E2944),"Kept current","CHECK: no confirmed current price"),IF(AH2944&lt;&gt;"Yes","CHECK: source needs review",IF(AND(I2944="Use my price",NOT(AND(ISNUMBER(J2944),J2944&gt;0))),"CHECK: enter a price above zero",IF(NOT(OR(I2944="Approve proposed",I2944="Use my price")),"CHECK: choose a listed decision",IF(OR(NOT(ISNUMBER(L2944)),L2944&lt;=0,NOT(ISNUMBER(Y2944)),Y2944&lt;=0,X2944&gt;=1),"CHECK: price or base unavailable",IF(L2944/(Y2944*(1-X2944))-1&lt;0,"CHECK: price below local base","Ready")))))))))</f>
        <v>Pending review</v>
      </c>
      <c r="N2944" s="18">
        <v>15.33</v>
      </c>
      <c r="O2944" s="19">
        <v>0.4</v>
      </c>
      <c r="P2944" s="14">
        <v>0.5123</v>
      </c>
      <c r="Q2944" s="20" t="str">
        <f>IF(AND(ISNUMBER(L2944),ISNUMBER(Y2944),Y2944&gt;0,X2944&lt;1),ROUND(L2944/(Y2944*(1-X2944))-1,4),"")</f>
        <v/>
      </c>
      <c r="R2944" s="12">
        <v>0</v>
      </c>
      <c r="S2944" s="13">
        <f>IF(AND(ISNUMBER(E2944),E2944&gt;0,ISNUMBER(F2944)),R2944*(F2944/E2944-1)*(1-'Start Here'!$B$16),0)</f>
        <v>0</v>
      </c>
      <c r="T2944" s="17">
        <f>IF(AND(M2944="Ready",OR(I2944="Approve proposed",AND(I2944="Use my price",AND(ISNUMBER(J2944),J2944&gt;0))),ISNUMBER(L2944),E2944&gt;0),R2944*(L2944/E2944-1)*(1-'Start Here'!$B$16),0)</f>
        <v>0</v>
      </c>
      <c r="U2944" t="str" s="6">
        <v/>
      </c>
      <c r="V2944" t="str" s="21">
        <v>Yes</v>
      </c>
      <c r="W2944" t="str" s="21">
        <v>No</v>
      </c>
      <c r="X2944" s="22">
        <v>0</v>
      </c>
      <c r="Y2944" s="18">
        <v>10.95</v>
      </c>
      <c r="AB2944" t="str" s="6">
        <v>2026-10-01 10:41:27 UTC</v>
      </c>
      <c r="AC2944" t="str" s="6">
        <v>Local Line cache</v>
      </c>
      <c r="AD2944" s="23">
        <v>806043</v>
      </c>
      <c r="AE2944" s="23">
        <v>527107</v>
      </c>
      <c r="AF2944" t="str" s="23">
        <v>806043:527107:guest</v>
      </c>
      <c r="AG2944" t="str" s="23">
        <v>No</v>
      </c>
      <c r="AH2944" t="str" s="23">
        <v>Yes</v>
      </c>
      <c r="AI2944" s="18">
        <v>0</v>
      </c>
    </row>
    <row r="2945" ht="32" customHeight="1">
      <c r="A2945" t="str" s="7">
        <v>River Ranch Oregon Olive OIl</v>
      </c>
      <c r="B2945" t="str" s="7">
        <v>Flavor Infused Olive Oil- Garlic 100mL</v>
      </c>
      <c r="C2945" t="str" s="7">
        <v>3.38 oz. 100mL</v>
      </c>
      <c r="D2945" t="str" s="7">
        <v>SNAP</v>
      </c>
      <c r="E2945" s="12">
        <v>15.33</v>
      </c>
      <c r="F2945" s="13">
        <v>15.33</v>
      </c>
      <c r="G2945" s="13">
        <f>IF(AND(ISNUMBER(E2945),ISNUMBER(F2945)),F2945-E2945,"")</f>
        <v>0</v>
      </c>
      <c r="H2945" s="14">
        <f>IF(AND(ISNUMBER(E2945),E2945&gt;0,ISNUMBER(F2945)),F2945/E2945-1,"")</f>
        <v>0</v>
      </c>
      <c r="I2945" t="str" s="15">
        <v>Keep current</v>
      </c>
      <c r="J2945" s="16"/>
      <c r="K2945" t="str" s="15">
        <v/>
      </c>
      <c r="L2945" s="17">
        <f>IF(AC2945="Local catalog","",IF(AG2945="Yes",IF(ISNUMBER(E2945),E2945,""),IF(I2945="Keep current",IF(ISNUMBER(E2945),E2945,""),IF(AH2945&lt;&gt;"Yes","",IF(I2945="Approve proposed",F2945,IF(AND(I2945="Use my price",AND(ISNUMBER(J2945),J2945&gt;0)),J2945,""))))))</f>
        <v>15.33</v>
      </c>
      <c r="M2945" t="str" s="7">
        <f>IF(AND(AG2945="Yes",OR(I2945="Approve proposed",I2945="Use my price")),"CHECK: protected price kept current",IF(OR(I2945="Unreviewed",I2945=""),"Pending review",IF(I2945="Hold","On hold",IF(I2945="Keep current",IF(ISNUMBER(E2945),"Kept current","CHECK: no confirmed current price"),IF(AH2945&lt;&gt;"Yes","CHECK: source needs review",IF(AND(I2945="Use my price",NOT(AND(ISNUMBER(J2945),J2945&gt;0))),"CHECK: enter a price above zero",IF(NOT(OR(I2945="Approve proposed",I2945="Use my price")),"CHECK: choose a listed decision",IF(OR(NOT(ISNUMBER(L2945)),L2945&lt;=0,NOT(ISNUMBER(Y2945)),Y2945&lt;=0,X2945&gt;=1),"CHECK: price or base unavailable",IF(L2945/(Y2945*(1-X2945))-1&lt;0,"CHECK: price below local base","Ready")))))))))</f>
        <v>Kept current</v>
      </c>
      <c r="N2945" s="18">
        <v>15.33</v>
      </c>
      <c r="O2945" s="19">
        <v>0.4</v>
      </c>
      <c r="P2945" s="14">
        <v>0.4</v>
      </c>
      <c r="Q2945" s="20">
        <f>IF(AND(ISNUMBER(L2945),ISNUMBER(Y2945),Y2945&gt;0,X2945&lt;1),ROUND(L2945/(Y2945*(1-X2945))-1,4),"")</f>
        <v>0.4</v>
      </c>
      <c r="R2945" s="12">
        <v>0</v>
      </c>
      <c r="S2945" s="13">
        <f>IF(AND(ISNUMBER(E2945),E2945&gt;0,ISNUMBER(F2945)),R2945*(F2945/E2945-1)*(1-'Start Here'!$B$16),0)</f>
        <v>0</v>
      </c>
      <c r="T2945" s="17">
        <f>IF(AND(M2945="Ready",OR(I2945="Approve proposed",AND(I2945="Use my price",AND(ISNUMBER(J2945),J2945&gt;0))),ISNUMBER(L2945),E2945&gt;0),R2945*(L2945/E2945-1)*(1-'Start Here'!$B$16),0)</f>
        <v>0</v>
      </c>
      <c r="U2945" t="str" s="6">
        <v>SNAP: preserve existing selling price</v>
      </c>
      <c r="V2945" t="str" s="21">
        <v>Yes</v>
      </c>
      <c r="W2945" t="str" s="21">
        <v>No</v>
      </c>
      <c r="X2945" s="22">
        <v>0</v>
      </c>
      <c r="Y2945" s="18">
        <v>10.95</v>
      </c>
      <c r="AB2945" t="str" s="6">
        <v>2026-10-01 10:41:27 UTC</v>
      </c>
      <c r="AC2945" t="str" s="6">
        <v>Local Line cache</v>
      </c>
      <c r="AD2945" s="23">
        <v>806043</v>
      </c>
      <c r="AE2945" s="23">
        <v>527107</v>
      </c>
      <c r="AF2945" t="str" s="23">
        <v>806043:527107:snap</v>
      </c>
      <c r="AG2945" t="str" s="23">
        <v>Yes</v>
      </c>
      <c r="AH2945" t="str" s="23">
        <v>Yes</v>
      </c>
      <c r="AI2945" s="18">
        <v>0</v>
      </c>
    </row>
    <row r="2946" ht="32" customHeight="1">
      <c r="A2946" t="str" s="7">
        <v>River Ranch Oregon Olive OIl</v>
      </c>
      <c r="B2946" t="str" s="7">
        <v>Flavor Infused Olive Oil- Garlic 250mL</v>
      </c>
      <c r="C2946" t="str" s="7">
        <v>250mL</v>
      </c>
      <c r="D2946" t="str" s="7">
        <v>Herd Share Members</v>
      </c>
      <c r="E2946" s="12">
        <v>30.73</v>
      </c>
      <c r="F2946" s="13">
        <v>33.19</v>
      </c>
      <c r="G2946" s="13">
        <f>IF(AND(ISNUMBER(E2946),ISNUMBER(F2946)),F2946-E2946,"")</f>
        <v>2.46</v>
      </c>
      <c r="H2946" s="14">
        <f>IF(AND(ISNUMBER(E2946),E2946&gt;0,ISNUMBER(F2946)),F2946/E2946-1,"")</f>
        <v>0.08005206638464024</v>
      </c>
      <c r="I2946" t="str" s="15">
        <v>Unreviewed</v>
      </c>
      <c r="J2946" s="16"/>
      <c r="K2946" t="str" s="15">
        <v/>
      </c>
      <c r="L2946" s="17" t="str">
        <f>IF(AC2946="Local catalog","",IF(AG2946="Yes",IF(ISNUMBER(E2946),E2946,""),IF(I2946="Keep current",IF(ISNUMBER(E2946),E2946,""),IF(AH2946&lt;&gt;"Yes","",IF(I2946="Approve proposed",F2946,IF(AND(I2946="Use my price",AND(ISNUMBER(J2946),J2946&gt;0)),J2946,""))))))</f>
        <v/>
      </c>
      <c r="M2946" t="str" s="7">
        <f>IF(AND(AG2946="Yes",OR(I2946="Approve proposed",I2946="Use my price")),"CHECK: protected price kept current",IF(OR(I2946="Unreviewed",I2946=""),"Pending review",IF(I2946="Hold","On hold",IF(I2946="Keep current",IF(ISNUMBER(E2946),"Kept current","CHECK: no confirmed current price"),IF(AH2946&lt;&gt;"Yes","CHECK: source needs review",IF(AND(I2946="Use my price",NOT(AND(ISNUMBER(J2946),J2946&gt;0))),"CHECK: enter a price above zero",IF(NOT(OR(I2946="Approve proposed",I2946="Use my price")),"CHECK: choose a listed decision",IF(OR(NOT(ISNUMBER(L2946)),L2946&lt;=0,NOT(ISNUMBER(Y2946)),Y2946&lt;=0,X2946&gt;=1),"CHECK: price or base unavailable",IF(L2946/(Y2946*(1-X2946))-1&lt;0,"CHECK: price below local base","Ready")))))))))</f>
        <v>Pending review</v>
      </c>
      <c r="N2946" s="18">
        <v>30.73</v>
      </c>
      <c r="O2946" s="19">
        <v>0.4</v>
      </c>
      <c r="P2946" s="14">
        <v>0.5121</v>
      </c>
      <c r="Q2946" s="20" t="str">
        <f>IF(AND(ISNUMBER(L2946),ISNUMBER(Y2946),Y2946&gt;0,X2946&lt;1),ROUND(L2946/(Y2946*(1-X2946))-1,4),"")</f>
        <v/>
      </c>
      <c r="R2946" s="12">
        <v>553.14</v>
      </c>
      <c r="S2946" s="13">
        <f>IF(AND(ISNUMBER(E2946),E2946&gt;0,ISNUMBER(F2946)),R2946*(F2946/E2946-1)*(1-'Start Here'!$B$16),0)</f>
        <v>42.95159999999991</v>
      </c>
      <c r="T2946" s="17">
        <f>IF(AND(M2946="Ready",OR(I2946="Approve proposed",AND(I2946="Use my price",AND(ISNUMBER(J2946),J2946&gt;0))),ISNUMBER(L2946),E2946&gt;0),R2946*(L2946/E2946-1)*(1-'Start Here'!$B$16),0)</f>
        <v>0</v>
      </c>
      <c r="U2946" t="str" s="6">
        <v>Currently hidden; do not activate automatically</v>
      </c>
      <c r="V2946" t="str" s="21">
        <v>No</v>
      </c>
      <c r="W2946" t="str" s="21">
        <v>No</v>
      </c>
      <c r="X2946" s="22">
        <v>0</v>
      </c>
      <c r="Y2946" s="18">
        <v>21.95</v>
      </c>
      <c r="AB2946" t="str" s="6">
        <v>2026-10-01 10:41:27 UTC</v>
      </c>
      <c r="AC2946" t="str" s="6">
        <v>Local Line cache</v>
      </c>
      <c r="AD2946" s="23">
        <v>894793</v>
      </c>
      <c r="AE2946" s="23">
        <v>635200</v>
      </c>
      <c r="AF2946" t="str" s="23">
        <v>894793:635200:herdShare</v>
      </c>
      <c r="AG2946" t="str" s="23">
        <v>No</v>
      </c>
      <c r="AH2946" t="str" s="23">
        <v>Yes</v>
      </c>
      <c r="AI2946" s="18">
        <v>395.0999999999999</v>
      </c>
    </row>
    <row r="2947" ht="32" customHeight="1">
      <c r="A2947" t="str" s="7">
        <v>River Ranch Oregon Olive OIl</v>
      </c>
      <c r="B2947" t="str" s="7">
        <v>Flavor Infused Olive Oil- Garlic 250mL</v>
      </c>
      <c r="C2947" t="str" s="7">
        <v>250mL</v>
      </c>
      <c r="D2947" t="str" s="7">
        <v>CSA Members</v>
      </c>
      <c r="E2947" s="12">
        <v>30.73</v>
      </c>
      <c r="F2947" s="13">
        <v>33.19</v>
      </c>
      <c r="G2947" s="13">
        <f>IF(AND(ISNUMBER(E2947),ISNUMBER(F2947)),F2947-E2947,"")</f>
        <v>2.46</v>
      </c>
      <c r="H2947" s="14">
        <f>IF(AND(ISNUMBER(E2947),E2947&gt;0,ISNUMBER(F2947)),F2947/E2947-1,"")</f>
        <v>0.08005206638464024</v>
      </c>
      <c r="I2947" t="str" s="15">
        <v>Unreviewed</v>
      </c>
      <c r="J2947" s="16"/>
      <c r="K2947" t="str" s="15">
        <v/>
      </c>
      <c r="L2947" s="17" t="str">
        <f>IF(AC2947="Local catalog","",IF(AG2947="Yes",IF(ISNUMBER(E2947),E2947,""),IF(I2947="Keep current",IF(ISNUMBER(E2947),E2947,""),IF(AH2947&lt;&gt;"Yes","",IF(I2947="Approve proposed",F2947,IF(AND(I2947="Use my price",AND(ISNUMBER(J2947),J2947&gt;0)),J2947,""))))))</f>
        <v/>
      </c>
      <c r="M2947" t="str" s="7">
        <f>IF(AND(AG2947="Yes",OR(I2947="Approve proposed",I2947="Use my price")),"CHECK: protected price kept current",IF(OR(I2947="Unreviewed",I2947=""),"Pending review",IF(I2947="Hold","On hold",IF(I2947="Keep current",IF(ISNUMBER(E2947),"Kept current","CHECK: no confirmed current price"),IF(AH2947&lt;&gt;"Yes","CHECK: source needs review",IF(AND(I2947="Use my price",NOT(AND(ISNUMBER(J2947),J2947&gt;0))),"CHECK: enter a price above zero",IF(NOT(OR(I2947="Approve proposed",I2947="Use my price")),"CHECK: choose a listed decision",IF(OR(NOT(ISNUMBER(L2947)),L2947&lt;=0,NOT(ISNUMBER(Y2947)),Y2947&lt;=0,X2947&gt;=1),"CHECK: price or base unavailable",IF(L2947/(Y2947*(1-X2947))-1&lt;0,"CHECK: price below local base","Ready")))))))))</f>
        <v>Pending review</v>
      </c>
      <c r="N2947" s="18">
        <v>30.73</v>
      </c>
      <c r="O2947" s="19">
        <v>0.4</v>
      </c>
      <c r="P2947" s="14">
        <v>0.5121</v>
      </c>
      <c r="Q2947" s="20" t="str">
        <f>IF(AND(ISNUMBER(L2947),ISNUMBER(Y2947),Y2947&gt;0,X2947&lt;1),ROUND(L2947/(Y2947*(1-X2947))-1,4),"")</f>
        <v/>
      </c>
      <c r="R2947" s="12">
        <v>0</v>
      </c>
      <c r="S2947" s="13">
        <f>IF(AND(ISNUMBER(E2947),E2947&gt;0,ISNUMBER(F2947)),R2947*(F2947/E2947-1)*(1-'Start Here'!$B$16),0)</f>
        <v>0</v>
      </c>
      <c r="T2947" s="17">
        <f>IF(AND(M2947="Ready",OR(I2947="Approve proposed",AND(I2947="Use my price",AND(ISNUMBER(J2947),J2947&gt;0))),ISNUMBER(L2947),E2947&gt;0),R2947*(L2947/E2947-1)*(1-'Start Here'!$B$16),0)</f>
        <v>0</v>
      </c>
      <c r="U2947" t="str" s="6">
        <v>Currently hidden; do not activate automatically</v>
      </c>
      <c r="V2947" t="str" s="21">
        <v>No</v>
      </c>
      <c r="W2947" t="str" s="21">
        <v>No</v>
      </c>
      <c r="X2947" s="22">
        <v>0</v>
      </c>
      <c r="Y2947" s="18">
        <v>21.95</v>
      </c>
      <c r="AB2947" t="str" s="6">
        <v>2026-10-01 10:41:27 UTC</v>
      </c>
      <c r="AC2947" t="str" s="6">
        <v>Local Line cache</v>
      </c>
      <c r="AD2947" s="23">
        <v>894793</v>
      </c>
      <c r="AE2947" s="23">
        <v>635200</v>
      </c>
      <c r="AF2947" t="str" s="23">
        <v>894793:635200:member</v>
      </c>
      <c r="AG2947" t="str" s="23">
        <v>No</v>
      </c>
      <c r="AH2947" t="str" s="23">
        <v>Yes</v>
      </c>
      <c r="AI2947" s="18">
        <v>0</v>
      </c>
    </row>
    <row r="2948" ht="32" customHeight="1">
      <c r="A2948" t="str" s="7">
        <v>River Ranch Oregon Olive OIl</v>
      </c>
      <c r="B2948" t="str" s="7">
        <v>Flavor Infused Olive Oil- Garlic 250mL</v>
      </c>
      <c r="C2948" t="str" s="7">
        <v>250mL</v>
      </c>
      <c r="D2948" t="str" s="7">
        <v>Guest Basket</v>
      </c>
      <c r="E2948" s="12">
        <v>30.73</v>
      </c>
      <c r="F2948" s="13">
        <v>33.19</v>
      </c>
      <c r="G2948" s="13">
        <f>IF(AND(ISNUMBER(E2948),ISNUMBER(F2948)),F2948-E2948,"")</f>
        <v>2.46</v>
      </c>
      <c r="H2948" s="14">
        <f>IF(AND(ISNUMBER(E2948),E2948&gt;0,ISNUMBER(F2948)),F2948/E2948-1,"")</f>
        <v>0.08005206638464024</v>
      </c>
      <c r="I2948" t="str" s="15">
        <v>Unreviewed</v>
      </c>
      <c r="J2948" s="16"/>
      <c r="K2948" t="str" s="15">
        <v/>
      </c>
      <c r="L2948" s="17" t="str">
        <f>IF(AC2948="Local catalog","",IF(AG2948="Yes",IF(ISNUMBER(E2948),E2948,""),IF(I2948="Keep current",IF(ISNUMBER(E2948),E2948,""),IF(AH2948&lt;&gt;"Yes","",IF(I2948="Approve proposed",F2948,IF(AND(I2948="Use my price",AND(ISNUMBER(J2948),J2948&gt;0)),J2948,""))))))</f>
        <v/>
      </c>
      <c r="M2948" t="str" s="7">
        <f>IF(AND(AG2948="Yes",OR(I2948="Approve proposed",I2948="Use my price")),"CHECK: protected price kept current",IF(OR(I2948="Unreviewed",I2948=""),"Pending review",IF(I2948="Hold","On hold",IF(I2948="Keep current",IF(ISNUMBER(E2948),"Kept current","CHECK: no confirmed current price"),IF(AH2948&lt;&gt;"Yes","CHECK: source needs review",IF(AND(I2948="Use my price",NOT(AND(ISNUMBER(J2948),J2948&gt;0))),"CHECK: enter a price above zero",IF(NOT(OR(I2948="Approve proposed",I2948="Use my price")),"CHECK: choose a listed decision",IF(OR(NOT(ISNUMBER(L2948)),L2948&lt;=0,NOT(ISNUMBER(Y2948)),Y2948&lt;=0,X2948&gt;=1),"CHECK: price or base unavailable",IF(L2948/(Y2948*(1-X2948))-1&lt;0,"CHECK: price below local base","Ready")))))))))</f>
        <v>Pending review</v>
      </c>
      <c r="N2948" s="18">
        <v>30.73</v>
      </c>
      <c r="O2948" s="19">
        <v>0.4</v>
      </c>
      <c r="P2948" s="14">
        <v>0.5121</v>
      </c>
      <c r="Q2948" s="20" t="str">
        <f>IF(AND(ISNUMBER(L2948),ISNUMBER(Y2948),Y2948&gt;0,X2948&lt;1),ROUND(L2948/(Y2948*(1-X2948))-1,4),"")</f>
        <v/>
      </c>
      <c r="R2948" s="12">
        <v>126.21000000000001</v>
      </c>
      <c r="S2948" s="13">
        <f>IF(AND(ISNUMBER(E2948),E2948&gt;0,ISNUMBER(F2948)),R2948*(F2948/E2948-1)*(1-'Start Here'!$B$16),0)</f>
        <v>9.800270159453282</v>
      </c>
      <c r="T2948" s="17">
        <f>IF(AND(M2948="Ready",OR(I2948="Approve proposed",AND(I2948="Use my price",AND(ISNUMBER(J2948),J2948&gt;0))),ISNUMBER(L2948),E2948&gt;0),R2948*(L2948/E2948-1)*(1-'Start Here'!$B$16),0)</f>
        <v>0</v>
      </c>
      <c r="U2948" t="str" s="6">
        <v>Currently hidden; do not activate automatically</v>
      </c>
      <c r="V2948" t="str" s="21">
        <v>No</v>
      </c>
      <c r="W2948" t="str" s="21">
        <v>No</v>
      </c>
      <c r="X2948" s="22">
        <v>0</v>
      </c>
      <c r="Y2948" s="18">
        <v>21.95</v>
      </c>
      <c r="AB2948" t="str" s="6">
        <v>2026-10-01 10:41:27 UTC</v>
      </c>
      <c r="AC2948" t="str" s="6">
        <v>Local Line cache</v>
      </c>
      <c r="AD2948" s="23">
        <v>894793</v>
      </c>
      <c r="AE2948" s="23">
        <v>635200</v>
      </c>
      <c r="AF2948" t="str" s="23">
        <v>894793:635200:guest</v>
      </c>
      <c r="AG2948" t="str" s="23">
        <v>No</v>
      </c>
      <c r="AH2948" t="str" s="23">
        <v>Yes</v>
      </c>
      <c r="AI2948" s="18">
        <v>87.8</v>
      </c>
    </row>
    <row r="2949" ht="32" customHeight="1">
      <c r="A2949" t="str" s="7">
        <v>River Ranch Oregon Olive OIl</v>
      </c>
      <c r="B2949" t="str" s="7">
        <v>Flavor Infused Olive Oil- Garlic 250mL</v>
      </c>
      <c r="C2949" t="str" s="7">
        <v>250mL</v>
      </c>
      <c r="D2949" t="str" s="7">
        <v>SNAP</v>
      </c>
      <c r="E2949" s="12">
        <v>30.73</v>
      </c>
      <c r="F2949" s="13">
        <v>30.73</v>
      </c>
      <c r="G2949" s="13">
        <f>IF(AND(ISNUMBER(E2949),ISNUMBER(F2949)),F2949-E2949,"")</f>
        <v>0</v>
      </c>
      <c r="H2949" s="14">
        <f>IF(AND(ISNUMBER(E2949),E2949&gt;0,ISNUMBER(F2949)),F2949/E2949-1,"")</f>
        <v>0</v>
      </c>
      <c r="I2949" t="str" s="15">
        <v>Keep current</v>
      </c>
      <c r="J2949" s="16"/>
      <c r="K2949" t="str" s="15">
        <v/>
      </c>
      <c r="L2949" s="17">
        <f>IF(AC2949="Local catalog","",IF(AG2949="Yes",IF(ISNUMBER(E2949),E2949,""),IF(I2949="Keep current",IF(ISNUMBER(E2949),E2949,""),IF(AH2949&lt;&gt;"Yes","",IF(I2949="Approve proposed",F2949,IF(AND(I2949="Use my price",AND(ISNUMBER(J2949),J2949&gt;0)),J2949,""))))))</f>
        <v>30.73</v>
      </c>
      <c r="M2949" t="str" s="7">
        <f>IF(AND(AG2949="Yes",OR(I2949="Approve proposed",I2949="Use my price")),"CHECK: protected price kept current",IF(OR(I2949="Unreviewed",I2949=""),"Pending review",IF(I2949="Hold","On hold",IF(I2949="Keep current",IF(ISNUMBER(E2949),"Kept current","CHECK: no confirmed current price"),IF(AH2949&lt;&gt;"Yes","CHECK: source needs review",IF(AND(I2949="Use my price",NOT(AND(ISNUMBER(J2949),J2949&gt;0))),"CHECK: enter a price above zero",IF(NOT(OR(I2949="Approve proposed",I2949="Use my price")),"CHECK: choose a listed decision",IF(OR(NOT(ISNUMBER(L2949)),L2949&lt;=0,NOT(ISNUMBER(Y2949)),Y2949&lt;=0,X2949&gt;=1),"CHECK: price or base unavailable",IF(L2949/(Y2949*(1-X2949))-1&lt;0,"CHECK: price below local base","Ready")))))))))</f>
        <v>Kept current</v>
      </c>
      <c r="N2949" s="18">
        <v>30.73</v>
      </c>
      <c r="O2949" s="19">
        <v>0.4</v>
      </c>
      <c r="P2949" s="14">
        <v>0.4</v>
      </c>
      <c r="Q2949" s="20">
        <f>IF(AND(ISNUMBER(L2949),ISNUMBER(Y2949),Y2949&gt;0,X2949&lt;1),ROUND(L2949/(Y2949*(1-X2949))-1,4),"")</f>
        <v>0.4</v>
      </c>
      <c r="R2949" s="12">
        <v>0</v>
      </c>
      <c r="S2949" s="13">
        <f>IF(AND(ISNUMBER(E2949),E2949&gt;0,ISNUMBER(F2949)),R2949*(F2949/E2949-1)*(1-'Start Here'!$B$16),0)</f>
        <v>0</v>
      </c>
      <c r="T2949" s="17">
        <f>IF(AND(M2949="Ready",OR(I2949="Approve proposed",AND(I2949="Use my price",AND(ISNUMBER(J2949),J2949&gt;0))),ISNUMBER(L2949),E2949&gt;0),R2949*(L2949/E2949-1)*(1-'Start Here'!$B$16),0)</f>
        <v>0</v>
      </c>
      <c r="U2949" t="str" s="6">
        <v>SNAP: preserve existing selling price; Currently hidden; do not activate automatically</v>
      </c>
      <c r="V2949" t="str" s="21">
        <v>No</v>
      </c>
      <c r="W2949" t="str" s="21">
        <v>No</v>
      </c>
      <c r="X2949" s="22">
        <v>0</v>
      </c>
      <c r="Y2949" s="18">
        <v>21.95</v>
      </c>
      <c r="AB2949" t="str" s="6">
        <v>2026-10-01 10:41:27 UTC</v>
      </c>
      <c r="AC2949" t="str" s="6">
        <v>Local Line cache</v>
      </c>
      <c r="AD2949" s="23">
        <v>894793</v>
      </c>
      <c r="AE2949" s="23">
        <v>635200</v>
      </c>
      <c r="AF2949" t="str" s="23">
        <v>894793:635200:snap</v>
      </c>
      <c r="AG2949" t="str" s="23">
        <v>Yes</v>
      </c>
      <c r="AH2949" t="str" s="23">
        <v>Yes</v>
      </c>
      <c r="AI2949" s="18">
        <v>0</v>
      </c>
    </row>
    <row r="2950" ht="32" customHeight="1">
      <c r="A2950" t="str" s="7">
        <v>River Ranch Oregon Olive OIl</v>
      </c>
      <c r="B2950" t="str" s="7">
        <v>Flavor Infused Olive Oil- Rosemary and Basil 100mL</v>
      </c>
      <c r="C2950" t="str" s="7">
        <v>3.38oz (100mL)</v>
      </c>
      <c r="D2950" t="str" s="7">
        <v>Herd Share Members</v>
      </c>
      <c r="E2950" s="12">
        <v>15.33</v>
      </c>
      <c r="F2950" s="13">
        <v>16.56</v>
      </c>
      <c r="G2950" s="13">
        <f>IF(AND(ISNUMBER(E2950),ISNUMBER(F2950)),F2950-E2950,"")</f>
        <v>1.23</v>
      </c>
      <c r="H2950" s="14">
        <f>IF(AND(ISNUMBER(E2950),E2950&gt;0,ISNUMBER(F2950)),F2950/E2950-1,"")</f>
        <v>0.08023483365949113</v>
      </c>
      <c r="I2950" t="str" s="15">
        <v>Unreviewed</v>
      </c>
      <c r="J2950" s="16"/>
      <c r="K2950" t="str" s="15">
        <v/>
      </c>
      <c r="L2950" s="17" t="str">
        <f>IF(AC2950="Local catalog","",IF(AG2950="Yes",IF(ISNUMBER(E2950),E2950,""),IF(I2950="Keep current",IF(ISNUMBER(E2950),E2950,""),IF(AH2950&lt;&gt;"Yes","",IF(I2950="Approve proposed",F2950,IF(AND(I2950="Use my price",AND(ISNUMBER(J2950),J2950&gt;0)),J2950,""))))))</f>
        <v/>
      </c>
      <c r="M2950" t="str" s="7">
        <f>IF(AND(AG2950="Yes",OR(I2950="Approve proposed",I2950="Use my price")),"CHECK: protected price kept current",IF(OR(I2950="Unreviewed",I2950=""),"Pending review",IF(I2950="Hold","On hold",IF(I2950="Keep current",IF(ISNUMBER(E2950),"Kept current","CHECK: no confirmed current price"),IF(AH2950&lt;&gt;"Yes","CHECK: source needs review",IF(AND(I2950="Use my price",NOT(AND(ISNUMBER(J2950),J2950&gt;0))),"CHECK: enter a price above zero",IF(NOT(OR(I2950="Approve proposed",I2950="Use my price")),"CHECK: choose a listed decision",IF(OR(NOT(ISNUMBER(L2950)),L2950&lt;=0,NOT(ISNUMBER(Y2950)),Y2950&lt;=0,X2950&gt;=1),"CHECK: price or base unavailable",IF(L2950/(Y2950*(1-X2950))-1&lt;0,"CHECK: price below local base","Ready")))))))))</f>
        <v>Pending review</v>
      </c>
      <c r="N2950" s="18">
        <v>15.33</v>
      </c>
      <c r="O2950" s="19">
        <v>0.4</v>
      </c>
      <c r="P2950" s="14">
        <v>0.5123</v>
      </c>
      <c r="Q2950" s="20" t="str">
        <f>IF(AND(ISNUMBER(L2950),ISNUMBER(Y2950),Y2950&gt;0,X2950&lt;1),ROUND(L2950/(Y2950*(1-X2950))-1,4),"")</f>
        <v/>
      </c>
      <c r="R2950" s="12">
        <v>107.31</v>
      </c>
      <c r="S2950" s="13">
        <f>IF(AND(ISNUMBER(E2950),E2950&gt;0,ISNUMBER(F2950)),R2950*(F2950/E2950-1)*(1-'Start Here'!$B$16),0)</f>
        <v>8.351699999999994</v>
      </c>
      <c r="T2950" s="17">
        <f>IF(AND(M2950="Ready",OR(I2950="Approve proposed",AND(I2950="Use my price",AND(ISNUMBER(J2950),J2950&gt;0))),ISNUMBER(L2950),E2950&gt;0),R2950*(L2950/E2950-1)*(1-'Start Here'!$B$16),0)</f>
        <v>0</v>
      </c>
      <c r="U2950" t="str" s="6">
        <v/>
      </c>
      <c r="V2950" t="str" s="21">
        <v>Yes</v>
      </c>
      <c r="W2950" t="str" s="21">
        <v>No</v>
      </c>
      <c r="X2950" s="22">
        <v>0</v>
      </c>
      <c r="Y2950" s="18">
        <v>10.95</v>
      </c>
      <c r="AB2950" t="str" s="6">
        <v>2026-10-01 10:41:27 UTC</v>
      </c>
      <c r="AC2950" t="str" s="6">
        <v>Local Line cache</v>
      </c>
      <c r="AD2950" s="23">
        <v>806051</v>
      </c>
      <c r="AE2950" s="23">
        <v>527115</v>
      </c>
      <c r="AF2950" t="str" s="23">
        <v>806051:527115:herdShare</v>
      </c>
      <c r="AG2950" t="str" s="23">
        <v>No</v>
      </c>
      <c r="AH2950" t="str" s="23">
        <v>Yes</v>
      </c>
      <c r="AI2950" s="18">
        <v>76.65</v>
      </c>
    </row>
    <row r="2951" ht="32" customHeight="1">
      <c r="A2951" t="str" s="7">
        <v>River Ranch Oregon Olive OIl</v>
      </c>
      <c r="B2951" t="str" s="7">
        <v>Flavor Infused Olive Oil- Rosemary and Basil 100mL</v>
      </c>
      <c r="C2951" t="str" s="7">
        <v>3.38oz (100mL)</v>
      </c>
      <c r="D2951" t="str" s="7">
        <v>CSA Members</v>
      </c>
      <c r="E2951" s="12">
        <v>15.33</v>
      </c>
      <c r="F2951" s="13">
        <v>16.56</v>
      </c>
      <c r="G2951" s="13">
        <f>IF(AND(ISNUMBER(E2951),ISNUMBER(F2951)),F2951-E2951,"")</f>
        <v>1.23</v>
      </c>
      <c r="H2951" s="14">
        <f>IF(AND(ISNUMBER(E2951),E2951&gt;0,ISNUMBER(F2951)),F2951/E2951-1,"")</f>
        <v>0.08023483365949113</v>
      </c>
      <c r="I2951" t="str" s="15">
        <v>Unreviewed</v>
      </c>
      <c r="J2951" s="16"/>
      <c r="K2951" t="str" s="15">
        <v/>
      </c>
      <c r="L2951" s="17" t="str">
        <f>IF(AC2951="Local catalog","",IF(AG2951="Yes",IF(ISNUMBER(E2951),E2951,""),IF(I2951="Keep current",IF(ISNUMBER(E2951),E2951,""),IF(AH2951&lt;&gt;"Yes","",IF(I2951="Approve proposed",F2951,IF(AND(I2951="Use my price",AND(ISNUMBER(J2951),J2951&gt;0)),J2951,""))))))</f>
        <v/>
      </c>
      <c r="M2951" t="str" s="7">
        <f>IF(AND(AG2951="Yes",OR(I2951="Approve proposed",I2951="Use my price")),"CHECK: protected price kept current",IF(OR(I2951="Unreviewed",I2951=""),"Pending review",IF(I2951="Hold","On hold",IF(I2951="Keep current",IF(ISNUMBER(E2951),"Kept current","CHECK: no confirmed current price"),IF(AH2951&lt;&gt;"Yes","CHECK: source needs review",IF(AND(I2951="Use my price",NOT(AND(ISNUMBER(J2951),J2951&gt;0))),"CHECK: enter a price above zero",IF(NOT(OR(I2951="Approve proposed",I2951="Use my price")),"CHECK: choose a listed decision",IF(OR(NOT(ISNUMBER(L2951)),L2951&lt;=0,NOT(ISNUMBER(Y2951)),Y2951&lt;=0,X2951&gt;=1),"CHECK: price or base unavailable",IF(L2951/(Y2951*(1-X2951))-1&lt;0,"CHECK: price below local base","Ready")))))))))</f>
        <v>Pending review</v>
      </c>
      <c r="N2951" s="18">
        <v>15.33</v>
      </c>
      <c r="O2951" s="19">
        <v>0.4</v>
      </c>
      <c r="P2951" s="14">
        <v>0.5123</v>
      </c>
      <c r="Q2951" s="20" t="str">
        <f>IF(AND(ISNUMBER(L2951),ISNUMBER(Y2951),Y2951&gt;0,X2951&lt;1),ROUND(L2951/(Y2951*(1-X2951))-1,4),"")</f>
        <v/>
      </c>
      <c r="R2951" s="12">
        <v>15.33</v>
      </c>
      <c r="S2951" s="13">
        <f>IF(AND(ISNUMBER(E2951),E2951&gt;0,ISNUMBER(F2951)),R2951*(F2951/E2951-1)*(1-'Start Here'!$B$16),0)</f>
        <v>1.1930999999999992</v>
      </c>
      <c r="T2951" s="17">
        <f>IF(AND(M2951="Ready",OR(I2951="Approve proposed",AND(I2951="Use my price",AND(ISNUMBER(J2951),J2951&gt;0))),ISNUMBER(L2951),E2951&gt;0),R2951*(L2951/E2951-1)*(1-'Start Here'!$B$16),0)</f>
        <v>0</v>
      </c>
      <c r="U2951" t="str" s="6">
        <v/>
      </c>
      <c r="V2951" t="str" s="21">
        <v>Yes</v>
      </c>
      <c r="W2951" t="str" s="21">
        <v>No</v>
      </c>
      <c r="X2951" s="22">
        <v>0</v>
      </c>
      <c r="Y2951" s="18">
        <v>10.95</v>
      </c>
      <c r="AB2951" t="str" s="6">
        <v>2026-10-01 10:41:27 UTC</v>
      </c>
      <c r="AC2951" t="str" s="6">
        <v>Local Line cache</v>
      </c>
      <c r="AD2951" s="23">
        <v>806051</v>
      </c>
      <c r="AE2951" s="23">
        <v>527115</v>
      </c>
      <c r="AF2951" t="str" s="23">
        <v>806051:527115:member</v>
      </c>
      <c r="AG2951" t="str" s="23">
        <v>No</v>
      </c>
      <c r="AH2951" t="str" s="23">
        <v>Yes</v>
      </c>
      <c r="AI2951" s="18">
        <v>10.95</v>
      </c>
    </row>
    <row r="2952" ht="32" customHeight="1">
      <c r="A2952" t="str" s="7">
        <v>River Ranch Oregon Olive OIl</v>
      </c>
      <c r="B2952" t="str" s="7">
        <v>Flavor Infused Olive Oil- Rosemary and Basil 100mL</v>
      </c>
      <c r="C2952" t="str" s="7">
        <v>3.38oz (100mL)</v>
      </c>
      <c r="D2952" t="str" s="7">
        <v>Guest Basket</v>
      </c>
      <c r="E2952" s="12">
        <v>15.33</v>
      </c>
      <c r="F2952" s="13">
        <v>16.56</v>
      </c>
      <c r="G2952" s="13">
        <f>IF(AND(ISNUMBER(E2952),ISNUMBER(F2952)),F2952-E2952,"")</f>
        <v>1.23</v>
      </c>
      <c r="H2952" s="14">
        <f>IF(AND(ISNUMBER(E2952),E2952&gt;0,ISNUMBER(F2952)),F2952/E2952-1,"")</f>
        <v>0.08023483365949113</v>
      </c>
      <c r="I2952" t="str" s="15">
        <v>Unreviewed</v>
      </c>
      <c r="J2952" s="16"/>
      <c r="K2952" t="str" s="15">
        <v/>
      </c>
      <c r="L2952" s="17" t="str">
        <f>IF(AC2952="Local catalog","",IF(AG2952="Yes",IF(ISNUMBER(E2952),E2952,""),IF(I2952="Keep current",IF(ISNUMBER(E2952),E2952,""),IF(AH2952&lt;&gt;"Yes","",IF(I2952="Approve proposed",F2952,IF(AND(I2952="Use my price",AND(ISNUMBER(J2952),J2952&gt;0)),J2952,""))))))</f>
        <v/>
      </c>
      <c r="M2952" t="str" s="7">
        <f>IF(AND(AG2952="Yes",OR(I2952="Approve proposed",I2952="Use my price")),"CHECK: protected price kept current",IF(OR(I2952="Unreviewed",I2952=""),"Pending review",IF(I2952="Hold","On hold",IF(I2952="Keep current",IF(ISNUMBER(E2952),"Kept current","CHECK: no confirmed current price"),IF(AH2952&lt;&gt;"Yes","CHECK: source needs review",IF(AND(I2952="Use my price",NOT(AND(ISNUMBER(J2952),J2952&gt;0))),"CHECK: enter a price above zero",IF(NOT(OR(I2952="Approve proposed",I2952="Use my price")),"CHECK: choose a listed decision",IF(OR(NOT(ISNUMBER(L2952)),L2952&lt;=0,NOT(ISNUMBER(Y2952)),Y2952&lt;=0,X2952&gt;=1),"CHECK: price or base unavailable",IF(L2952/(Y2952*(1-X2952))-1&lt;0,"CHECK: price below local base","Ready")))))))))</f>
        <v>Pending review</v>
      </c>
      <c r="N2952" s="18">
        <v>15.33</v>
      </c>
      <c r="O2952" s="19">
        <v>0.4</v>
      </c>
      <c r="P2952" s="14">
        <v>0.5123</v>
      </c>
      <c r="Q2952" s="20" t="str">
        <f>IF(AND(ISNUMBER(L2952),ISNUMBER(Y2952),Y2952&gt;0,X2952&lt;1),ROUND(L2952/(Y2952*(1-X2952))-1,4),"")</f>
        <v/>
      </c>
      <c r="R2952" s="12">
        <v>0</v>
      </c>
      <c r="S2952" s="13">
        <f>IF(AND(ISNUMBER(E2952),E2952&gt;0,ISNUMBER(F2952)),R2952*(F2952/E2952-1)*(1-'Start Here'!$B$16),0)</f>
        <v>0</v>
      </c>
      <c r="T2952" s="17">
        <f>IF(AND(M2952="Ready",OR(I2952="Approve proposed",AND(I2952="Use my price",AND(ISNUMBER(J2952),J2952&gt;0))),ISNUMBER(L2952),E2952&gt;0),R2952*(L2952/E2952-1)*(1-'Start Here'!$B$16),0)</f>
        <v>0</v>
      </c>
      <c r="U2952" t="str" s="6">
        <v/>
      </c>
      <c r="V2952" t="str" s="21">
        <v>Yes</v>
      </c>
      <c r="W2952" t="str" s="21">
        <v>No</v>
      </c>
      <c r="X2952" s="22">
        <v>0</v>
      </c>
      <c r="Y2952" s="18">
        <v>10.95</v>
      </c>
      <c r="AB2952" t="str" s="6">
        <v>2026-10-01 10:41:27 UTC</v>
      </c>
      <c r="AC2952" t="str" s="6">
        <v>Local Line cache</v>
      </c>
      <c r="AD2952" s="23">
        <v>806051</v>
      </c>
      <c r="AE2952" s="23">
        <v>527115</v>
      </c>
      <c r="AF2952" t="str" s="23">
        <v>806051:527115:guest</v>
      </c>
      <c r="AG2952" t="str" s="23">
        <v>No</v>
      </c>
      <c r="AH2952" t="str" s="23">
        <v>Yes</v>
      </c>
      <c r="AI2952" s="18">
        <v>0</v>
      </c>
    </row>
    <row r="2953" ht="32" customHeight="1">
      <c r="A2953" t="str" s="7">
        <v>River Ranch Oregon Olive OIl</v>
      </c>
      <c r="B2953" t="str" s="7">
        <v>Flavor Infused Olive Oil- Rosemary and Basil 100mL</v>
      </c>
      <c r="C2953" t="str" s="7">
        <v>3.38oz (100mL)</v>
      </c>
      <c r="D2953" t="str" s="7">
        <v>SNAP</v>
      </c>
      <c r="E2953" s="12">
        <v>15.33</v>
      </c>
      <c r="F2953" s="13">
        <v>15.33</v>
      </c>
      <c r="G2953" s="13">
        <f>IF(AND(ISNUMBER(E2953),ISNUMBER(F2953)),F2953-E2953,"")</f>
        <v>0</v>
      </c>
      <c r="H2953" s="14">
        <f>IF(AND(ISNUMBER(E2953),E2953&gt;0,ISNUMBER(F2953)),F2953/E2953-1,"")</f>
        <v>0</v>
      </c>
      <c r="I2953" t="str" s="15">
        <v>Keep current</v>
      </c>
      <c r="J2953" s="16"/>
      <c r="K2953" t="str" s="15">
        <v/>
      </c>
      <c r="L2953" s="17">
        <f>IF(AC2953="Local catalog","",IF(AG2953="Yes",IF(ISNUMBER(E2953),E2953,""),IF(I2953="Keep current",IF(ISNUMBER(E2953),E2953,""),IF(AH2953&lt;&gt;"Yes","",IF(I2953="Approve proposed",F2953,IF(AND(I2953="Use my price",AND(ISNUMBER(J2953),J2953&gt;0)),J2953,""))))))</f>
        <v>15.33</v>
      </c>
      <c r="M2953" t="str" s="7">
        <f>IF(AND(AG2953="Yes",OR(I2953="Approve proposed",I2953="Use my price")),"CHECK: protected price kept current",IF(OR(I2953="Unreviewed",I2953=""),"Pending review",IF(I2953="Hold","On hold",IF(I2953="Keep current",IF(ISNUMBER(E2953),"Kept current","CHECK: no confirmed current price"),IF(AH2953&lt;&gt;"Yes","CHECK: source needs review",IF(AND(I2953="Use my price",NOT(AND(ISNUMBER(J2953),J2953&gt;0))),"CHECK: enter a price above zero",IF(NOT(OR(I2953="Approve proposed",I2953="Use my price")),"CHECK: choose a listed decision",IF(OR(NOT(ISNUMBER(L2953)),L2953&lt;=0,NOT(ISNUMBER(Y2953)),Y2953&lt;=0,X2953&gt;=1),"CHECK: price or base unavailable",IF(L2953/(Y2953*(1-X2953))-1&lt;0,"CHECK: price below local base","Ready")))))))))</f>
        <v>Kept current</v>
      </c>
      <c r="N2953" s="18">
        <v>15.33</v>
      </c>
      <c r="O2953" s="19">
        <v>0.4</v>
      </c>
      <c r="P2953" s="14">
        <v>0.4</v>
      </c>
      <c r="Q2953" s="20">
        <f>IF(AND(ISNUMBER(L2953),ISNUMBER(Y2953),Y2953&gt;0,X2953&lt;1),ROUND(L2953/(Y2953*(1-X2953))-1,4),"")</f>
        <v>0.4</v>
      </c>
      <c r="R2953" s="12">
        <v>0</v>
      </c>
      <c r="S2953" s="13">
        <f>IF(AND(ISNUMBER(E2953),E2953&gt;0,ISNUMBER(F2953)),R2953*(F2953/E2953-1)*(1-'Start Here'!$B$16),0)</f>
        <v>0</v>
      </c>
      <c r="T2953" s="17">
        <f>IF(AND(M2953="Ready",OR(I2953="Approve proposed",AND(I2953="Use my price",AND(ISNUMBER(J2953),J2953&gt;0))),ISNUMBER(L2953),E2953&gt;0),R2953*(L2953/E2953-1)*(1-'Start Here'!$B$16),0)</f>
        <v>0</v>
      </c>
      <c r="U2953" t="str" s="6">
        <v>SNAP: preserve existing selling price</v>
      </c>
      <c r="V2953" t="str" s="21">
        <v>Yes</v>
      </c>
      <c r="W2953" t="str" s="21">
        <v>No</v>
      </c>
      <c r="X2953" s="22">
        <v>0</v>
      </c>
      <c r="Y2953" s="18">
        <v>10.95</v>
      </c>
      <c r="AB2953" t="str" s="6">
        <v>2026-10-01 10:41:27 UTC</v>
      </c>
      <c r="AC2953" t="str" s="6">
        <v>Local Line cache</v>
      </c>
      <c r="AD2953" s="23">
        <v>806051</v>
      </c>
      <c r="AE2953" s="23">
        <v>527115</v>
      </c>
      <c r="AF2953" t="str" s="23">
        <v>806051:527115:snap</v>
      </c>
      <c r="AG2953" t="str" s="23">
        <v>Yes</v>
      </c>
      <c r="AH2953" t="str" s="23">
        <v>Yes</v>
      </c>
      <c r="AI2953" s="18">
        <v>0</v>
      </c>
    </row>
    <row r="2954" ht="32" customHeight="1">
      <c r="A2954" t="str" s="7">
        <v>River Ranch Oregon Olive OIl</v>
      </c>
      <c r="B2954" t="str" s="7">
        <v>Flavor Infused Olive Oil- Rosemary and Basil 250mL</v>
      </c>
      <c r="C2954" t="str" s="7">
        <v>250mL</v>
      </c>
      <c r="D2954" t="str" s="7">
        <v>Herd Share Members</v>
      </c>
      <c r="E2954" s="12">
        <v>30.73</v>
      </c>
      <c r="F2954" s="13">
        <v>33.19</v>
      </c>
      <c r="G2954" s="13">
        <f>IF(AND(ISNUMBER(E2954),ISNUMBER(F2954)),F2954-E2954,"")</f>
        <v>2.46</v>
      </c>
      <c r="H2954" s="14">
        <f>IF(AND(ISNUMBER(E2954),E2954&gt;0,ISNUMBER(F2954)),F2954/E2954-1,"")</f>
        <v>0.08005206638464024</v>
      </c>
      <c r="I2954" t="str" s="15">
        <v>Unreviewed</v>
      </c>
      <c r="J2954" s="16"/>
      <c r="K2954" t="str" s="15">
        <v/>
      </c>
      <c r="L2954" s="17" t="str">
        <f>IF(AC2954="Local catalog","",IF(AG2954="Yes",IF(ISNUMBER(E2954),E2954,""),IF(I2954="Keep current",IF(ISNUMBER(E2954),E2954,""),IF(AH2954&lt;&gt;"Yes","",IF(I2954="Approve proposed",F2954,IF(AND(I2954="Use my price",AND(ISNUMBER(J2954),J2954&gt;0)),J2954,""))))))</f>
        <v/>
      </c>
      <c r="M2954" t="str" s="7">
        <f>IF(AND(AG2954="Yes",OR(I2954="Approve proposed",I2954="Use my price")),"CHECK: protected price kept current",IF(OR(I2954="Unreviewed",I2954=""),"Pending review",IF(I2954="Hold","On hold",IF(I2954="Keep current",IF(ISNUMBER(E2954),"Kept current","CHECK: no confirmed current price"),IF(AH2954&lt;&gt;"Yes","CHECK: source needs review",IF(AND(I2954="Use my price",NOT(AND(ISNUMBER(J2954),J2954&gt;0))),"CHECK: enter a price above zero",IF(NOT(OR(I2954="Approve proposed",I2954="Use my price")),"CHECK: choose a listed decision",IF(OR(NOT(ISNUMBER(L2954)),L2954&lt;=0,NOT(ISNUMBER(Y2954)),Y2954&lt;=0,X2954&gt;=1),"CHECK: price or base unavailable",IF(L2954/(Y2954*(1-X2954))-1&lt;0,"CHECK: price below local base","Ready")))))))))</f>
        <v>Pending review</v>
      </c>
      <c r="N2954" s="18">
        <v>30.73</v>
      </c>
      <c r="O2954" s="19">
        <v>0.4</v>
      </c>
      <c r="P2954" s="14">
        <v>0.5121</v>
      </c>
      <c r="Q2954" s="20" t="str">
        <f>IF(AND(ISNUMBER(L2954),ISNUMBER(Y2954),Y2954&gt;0,X2954&lt;1),ROUND(L2954/(Y2954*(1-X2954))-1,4),"")</f>
        <v/>
      </c>
      <c r="R2954" s="12">
        <v>338.03000000000003</v>
      </c>
      <c r="S2954" s="13">
        <f>IF(AND(ISNUMBER(E2954),E2954&gt;0,ISNUMBER(F2954)),R2954*(F2954/E2954-1)*(1-'Start Here'!$B$16),0)</f>
        <v>26.248199999999944</v>
      </c>
      <c r="T2954" s="17">
        <f>IF(AND(M2954="Ready",OR(I2954="Approve proposed",AND(I2954="Use my price",AND(ISNUMBER(J2954),J2954&gt;0))),ISNUMBER(L2954),E2954&gt;0),R2954*(L2954/E2954-1)*(1-'Start Here'!$B$16),0)</f>
        <v>0</v>
      </c>
      <c r="U2954" t="str" s="6">
        <v/>
      </c>
      <c r="V2954" t="str" s="21">
        <v>Yes</v>
      </c>
      <c r="W2954" t="str" s="21">
        <v>No</v>
      </c>
      <c r="X2954" s="22">
        <v>0</v>
      </c>
      <c r="Y2954" s="18">
        <v>21.95</v>
      </c>
      <c r="AB2954" t="str" s="6">
        <v>2026-10-01 10:41:27 UTC</v>
      </c>
      <c r="AC2954" t="str" s="6">
        <v>Local Line cache</v>
      </c>
      <c r="AD2954" s="23">
        <v>894792</v>
      </c>
      <c r="AE2954" s="23">
        <v>635199</v>
      </c>
      <c r="AF2954" t="str" s="23">
        <v>894792:635199:herdShare</v>
      </c>
      <c r="AG2954" t="str" s="23">
        <v>No</v>
      </c>
      <c r="AH2954" t="str" s="23">
        <v>Yes</v>
      </c>
      <c r="AI2954" s="18">
        <v>241.44999999999993</v>
      </c>
    </row>
    <row r="2955" ht="32" customHeight="1">
      <c r="A2955" t="str" s="7">
        <v>River Ranch Oregon Olive OIl</v>
      </c>
      <c r="B2955" t="str" s="7">
        <v>Flavor Infused Olive Oil- Rosemary and Basil 250mL</v>
      </c>
      <c r="C2955" t="str" s="7">
        <v>250mL</v>
      </c>
      <c r="D2955" t="str" s="7">
        <v>CSA Members</v>
      </c>
      <c r="E2955" s="12">
        <v>30.73</v>
      </c>
      <c r="F2955" s="13">
        <v>33.19</v>
      </c>
      <c r="G2955" s="13">
        <f>IF(AND(ISNUMBER(E2955),ISNUMBER(F2955)),F2955-E2955,"")</f>
        <v>2.46</v>
      </c>
      <c r="H2955" s="14">
        <f>IF(AND(ISNUMBER(E2955),E2955&gt;0,ISNUMBER(F2955)),F2955/E2955-1,"")</f>
        <v>0.08005206638464024</v>
      </c>
      <c r="I2955" t="str" s="15">
        <v>Unreviewed</v>
      </c>
      <c r="J2955" s="16"/>
      <c r="K2955" t="str" s="15">
        <v/>
      </c>
      <c r="L2955" s="17" t="str">
        <f>IF(AC2955="Local catalog","",IF(AG2955="Yes",IF(ISNUMBER(E2955),E2955,""),IF(I2955="Keep current",IF(ISNUMBER(E2955),E2955,""),IF(AH2955&lt;&gt;"Yes","",IF(I2955="Approve proposed",F2955,IF(AND(I2955="Use my price",AND(ISNUMBER(J2955),J2955&gt;0)),J2955,""))))))</f>
        <v/>
      </c>
      <c r="M2955" t="str" s="7">
        <f>IF(AND(AG2955="Yes",OR(I2955="Approve proposed",I2955="Use my price")),"CHECK: protected price kept current",IF(OR(I2955="Unreviewed",I2955=""),"Pending review",IF(I2955="Hold","On hold",IF(I2955="Keep current",IF(ISNUMBER(E2955),"Kept current","CHECK: no confirmed current price"),IF(AH2955&lt;&gt;"Yes","CHECK: source needs review",IF(AND(I2955="Use my price",NOT(AND(ISNUMBER(J2955),J2955&gt;0))),"CHECK: enter a price above zero",IF(NOT(OR(I2955="Approve proposed",I2955="Use my price")),"CHECK: choose a listed decision",IF(OR(NOT(ISNUMBER(L2955)),L2955&lt;=0,NOT(ISNUMBER(Y2955)),Y2955&lt;=0,X2955&gt;=1),"CHECK: price or base unavailable",IF(L2955/(Y2955*(1-X2955))-1&lt;0,"CHECK: price below local base","Ready")))))))))</f>
        <v>Pending review</v>
      </c>
      <c r="N2955" s="18">
        <v>30.73</v>
      </c>
      <c r="O2955" s="19">
        <v>0.4</v>
      </c>
      <c r="P2955" s="14">
        <v>0.5121</v>
      </c>
      <c r="Q2955" s="20" t="str">
        <f>IF(AND(ISNUMBER(L2955),ISNUMBER(Y2955),Y2955&gt;0,X2955&lt;1),ROUND(L2955/(Y2955*(1-X2955))-1,4),"")</f>
        <v/>
      </c>
      <c r="R2955" s="12">
        <v>0</v>
      </c>
      <c r="S2955" s="13">
        <f>IF(AND(ISNUMBER(E2955),E2955&gt;0,ISNUMBER(F2955)),R2955*(F2955/E2955-1)*(1-'Start Here'!$B$16),0)</f>
        <v>0</v>
      </c>
      <c r="T2955" s="17">
        <f>IF(AND(M2955="Ready",OR(I2955="Approve proposed",AND(I2955="Use my price",AND(ISNUMBER(J2955),J2955&gt;0))),ISNUMBER(L2955),E2955&gt;0),R2955*(L2955/E2955-1)*(1-'Start Here'!$B$16),0)</f>
        <v>0</v>
      </c>
      <c r="U2955" t="str" s="6">
        <v/>
      </c>
      <c r="V2955" t="str" s="21">
        <v>Yes</v>
      </c>
      <c r="W2955" t="str" s="21">
        <v>No</v>
      </c>
      <c r="X2955" s="22">
        <v>0</v>
      </c>
      <c r="Y2955" s="18">
        <v>21.95</v>
      </c>
      <c r="AB2955" t="str" s="6">
        <v>2026-10-01 10:41:27 UTC</v>
      </c>
      <c r="AC2955" t="str" s="6">
        <v>Local Line cache</v>
      </c>
      <c r="AD2955" s="23">
        <v>894792</v>
      </c>
      <c r="AE2955" s="23">
        <v>635199</v>
      </c>
      <c r="AF2955" t="str" s="23">
        <v>894792:635199:member</v>
      </c>
      <c r="AG2955" t="str" s="23">
        <v>No</v>
      </c>
      <c r="AH2955" t="str" s="23">
        <v>Yes</v>
      </c>
      <c r="AI2955" s="18">
        <v>0</v>
      </c>
    </row>
    <row r="2956" ht="32" customHeight="1">
      <c r="A2956" t="str" s="7">
        <v>River Ranch Oregon Olive OIl</v>
      </c>
      <c r="B2956" t="str" s="7">
        <v>Flavor Infused Olive Oil- Rosemary and Basil 250mL</v>
      </c>
      <c r="C2956" t="str" s="7">
        <v>250mL</v>
      </c>
      <c r="D2956" t="str" s="7">
        <v>Guest Basket</v>
      </c>
      <c r="E2956" s="12">
        <v>30.73</v>
      </c>
      <c r="F2956" s="13">
        <v>33.19</v>
      </c>
      <c r="G2956" s="13">
        <f>IF(AND(ISNUMBER(E2956),ISNUMBER(F2956)),F2956-E2956,"")</f>
        <v>2.46</v>
      </c>
      <c r="H2956" s="14">
        <f>IF(AND(ISNUMBER(E2956),E2956&gt;0,ISNUMBER(F2956)),F2956/E2956-1,"")</f>
        <v>0.08005206638464024</v>
      </c>
      <c r="I2956" t="str" s="15">
        <v>Unreviewed</v>
      </c>
      <c r="J2956" s="16"/>
      <c r="K2956" t="str" s="15">
        <v/>
      </c>
      <c r="L2956" s="17" t="str">
        <f>IF(AC2956="Local catalog","",IF(AG2956="Yes",IF(ISNUMBER(E2956),E2956,""),IF(I2956="Keep current",IF(ISNUMBER(E2956),E2956,""),IF(AH2956&lt;&gt;"Yes","",IF(I2956="Approve proposed",F2956,IF(AND(I2956="Use my price",AND(ISNUMBER(J2956),J2956&gt;0)),J2956,""))))))</f>
        <v/>
      </c>
      <c r="M2956" t="str" s="7">
        <f>IF(AND(AG2956="Yes",OR(I2956="Approve proposed",I2956="Use my price")),"CHECK: protected price kept current",IF(OR(I2956="Unreviewed",I2956=""),"Pending review",IF(I2956="Hold","On hold",IF(I2956="Keep current",IF(ISNUMBER(E2956),"Kept current","CHECK: no confirmed current price"),IF(AH2956&lt;&gt;"Yes","CHECK: source needs review",IF(AND(I2956="Use my price",NOT(AND(ISNUMBER(J2956),J2956&gt;0))),"CHECK: enter a price above zero",IF(NOT(OR(I2956="Approve proposed",I2956="Use my price")),"CHECK: choose a listed decision",IF(OR(NOT(ISNUMBER(L2956)),L2956&lt;=0,NOT(ISNUMBER(Y2956)),Y2956&lt;=0,X2956&gt;=1),"CHECK: price or base unavailable",IF(L2956/(Y2956*(1-X2956))-1&lt;0,"CHECK: price below local base","Ready")))))))))</f>
        <v>Pending review</v>
      </c>
      <c r="N2956" s="18">
        <v>30.73</v>
      </c>
      <c r="O2956" s="19">
        <v>0.4</v>
      </c>
      <c r="P2956" s="14">
        <v>0.5121</v>
      </c>
      <c r="Q2956" s="20" t="str">
        <f>IF(AND(ISNUMBER(L2956),ISNUMBER(Y2956),Y2956&gt;0,X2956&lt;1),ROUND(L2956/(Y2956*(1-X2956))-1,4),"")</f>
        <v/>
      </c>
      <c r="R2956" s="12">
        <v>34.02</v>
      </c>
      <c r="S2956" s="13">
        <f>IF(AND(ISNUMBER(E2956),E2956&gt;0,ISNUMBER(F2956)),R2956*(F2956/E2956-1)*(1-'Start Here'!$B$16),0)</f>
        <v>2.6416701594532976</v>
      </c>
      <c r="T2956" s="17">
        <f>IF(AND(M2956="Ready",OR(I2956="Approve proposed",AND(I2956="Use my price",AND(ISNUMBER(J2956),J2956&gt;0))),ISNUMBER(L2956),E2956&gt;0),R2956*(L2956/E2956-1)*(1-'Start Here'!$B$16),0)</f>
        <v>0</v>
      </c>
      <c r="U2956" t="str" s="6">
        <v/>
      </c>
      <c r="V2956" t="str" s="21">
        <v>Yes</v>
      </c>
      <c r="W2956" t="str" s="21">
        <v>No</v>
      </c>
      <c r="X2956" s="22">
        <v>0</v>
      </c>
      <c r="Y2956" s="18">
        <v>21.95</v>
      </c>
      <c r="AB2956" t="str" s="6">
        <v>2026-10-01 10:41:27 UTC</v>
      </c>
      <c r="AC2956" t="str" s="6">
        <v>Local Line cache</v>
      </c>
      <c r="AD2956" s="23">
        <v>894792</v>
      </c>
      <c r="AE2956" s="23">
        <v>635199</v>
      </c>
      <c r="AF2956" t="str" s="23">
        <v>894792:635199:guest</v>
      </c>
      <c r="AG2956" t="str" s="23">
        <v>No</v>
      </c>
      <c r="AH2956" t="str" s="23">
        <v>Yes</v>
      </c>
      <c r="AI2956" s="18">
        <v>21.95</v>
      </c>
    </row>
    <row r="2957" ht="32" customHeight="1">
      <c r="A2957" t="str" s="7">
        <v>River Ranch Oregon Olive OIl</v>
      </c>
      <c r="B2957" t="str" s="7">
        <v>Flavor Infused Olive Oil- Rosemary and Basil 250mL</v>
      </c>
      <c r="C2957" t="str" s="7">
        <v>250mL</v>
      </c>
      <c r="D2957" t="str" s="7">
        <v>SNAP</v>
      </c>
      <c r="E2957" s="12">
        <v>30.73</v>
      </c>
      <c r="F2957" s="13">
        <v>30.73</v>
      </c>
      <c r="G2957" s="13">
        <f>IF(AND(ISNUMBER(E2957),ISNUMBER(F2957)),F2957-E2957,"")</f>
        <v>0</v>
      </c>
      <c r="H2957" s="14">
        <f>IF(AND(ISNUMBER(E2957),E2957&gt;0,ISNUMBER(F2957)),F2957/E2957-1,"")</f>
        <v>0</v>
      </c>
      <c r="I2957" t="str" s="15">
        <v>Keep current</v>
      </c>
      <c r="J2957" s="16"/>
      <c r="K2957" t="str" s="15">
        <v/>
      </c>
      <c r="L2957" s="17">
        <f>IF(AC2957="Local catalog","",IF(AG2957="Yes",IF(ISNUMBER(E2957),E2957,""),IF(I2957="Keep current",IF(ISNUMBER(E2957),E2957,""),IF(AH2957&lt;&gt;"Yes","",IF(I2957="Approve proposed",F2957,IF(AND(I2957="Use my price",AND(ISNUMBER(J2957),J2957&gt;0)),J2957,""))))))</f>
        <v>30.73</v>
      </c>
      <c r="M2957" t="str" s="7">
        <f>IF(AND(AG2957="Yes",OR(I2957="Approve proposed",I2957="Use my price")),"CHECK: protected price kept current",IF(OR(I2957="Unreviewed",I2957=""),"Pending review",IF(I2957="Hold","On hold",IF(I2957="Keep current",IF(ISNUMBER(E2957),"Kept current","CHECK: no confirmed current price"),IF(AH2957&lt;&gt;"Yes","CHECK: source needs review",IF(AND(I2957="Use my price",NOT(AND(ISNUMBER(J2957),J2957&gt;0))),"CHECK: enter a price above zero",IF(NOT(OR(I2957="Approve proposed",I2957="Use my price")),"CHECK: choose a listed decision",IF(OR(NOT(ISNUMBER(L2957)),L2957&lt;=0,NOT(ISNUMBER(Y2957)),Y2957&lt;=0,X2957&gt;=1),"CHECK: price or base unavailable",IF(L2957/(Y2957*(1-X2957))-1&lt;0,"CHECK: price below local base","Ready")))))))))</f>
        <v>Kept current</v>
      </c>
      <c r="N2957" s="18">
        <v>30.73</v>
      </c>
      <c r="O2957" s="19">
        <v>0.4</v>
      </c>
      <c r="P2957" s="14">
        <v>0.4</v>
      </c>
      <c r="Q2957" s="20">
        <f>IF(AND(ISNUMBER(L2957),ISNUMBER(Y2957),Y2957&gt;0,X2957&lt;1),ROUND(L2957/(Y2957*(1-X2957))-1,4),"")</f>
        <v>0.4</v>
      </c>
      <c r="R2957" s="12">
        <v>0</v>
      </c>
      <c r="S2957" s="13">
        <f>IF(AND(ISNUMBER(E2957),E2957&gt;0,ISNUMBER(F2957)),R2957*(F2957/E2957-1)*(1-'Start Here'!$B$16),0)</f>
        <v>0</v>
      </c>
      <c r="T2957" s="17">
        <f>IF(AND(M2957="Ready",OR(I2957="Approve proposed",AND(I2957="Use my price",AND(ISNUMBER(J2957),J2957&gt;0))),ISNUMBER(L2957),E2957&gt;0),R2957*(L2957/E2957-1)*(1-'Start Here'!$B$16),0)</f>
        <v>0</v>
      </c>
      <c r="U2957" t="str" s="6">
        <v>SNAP: preserve existing selling price</v>
      </c>
      <c r="V2957" t="str" s="21">
        <v>Yes</v>
      </c>
      <c r="W2957" t="str" s="21">
        <v>No</v>
      </c>
      <c r="X2957" s="22">
        <v>0</v>
      </c>
      <c r="Y2957" s="18">
        <v>21.95</v>
      </c>
      <c r="AB2957" t="str" s="6">
        <v>2026-10-01 10:41:27 UTC</v>
      </c>
      <c r="AC2957" t="str" s="6">
        <v>Local Line cache</v>
      </c>
      <c r="AD2957" s="23">
        <v>894792</v>
      </c>
      <c r="AE2957" s="23">
        <v>635199</v>
      </c>
      <c r="AF2957" t="str" s="23">
        <v>894792:635199:snap</v>
      </c>
      <c r="AG2957" t="str" s="23">
        <v>Yes</v>
      </c>
      <c r="AH2957" t="str" s="23">
        <v>Yes</v>
      </c>
      <c r="AI2957" s="18">
        <v>0</v>
      </c>
    </row>
    <row r="2958" ht="32" customHeight="1">
      <c r="A2958" t="str" s="7">
        <v>River Ranch Oregon Olive OIl</v>
      </c>
      <c r="B2958" t="str" s="7">
        <v>Lavender Olive Oil Sugar Scrub</v>
      </c>
      <c r="C2958" t="str" s="7">
        <v>ea  4oz. jar</v>
      </c>
      <c r="D2958" t="str" s="7">
        <v>Herd Share Members</v>
      </c>
      <c r="E2958" s="12">
        <v>7</v>
      </c>
      <c r="F2958" s="13">
        <v>7.56</v>
      </c>
      <c r="G2958" s="13">
        <f>IF(AND(ISNUMBER(E2958),ISNUMBER(F2958)),F2958-E2958,"")</f>
        <v>0.56</v>
      </c>
      <c r="H2958" s="14">
        <f>IF(AND(ISNUMBER(E2958),E2958&gt;0,ISNUMBER(F2958)),F2958/E2958-1,"")</f>
        <v>0.07999999999999985</v>
      </c>
      <c r="I2958" t="str" s="15">
        <v>Unreviewed</v>
      </c>
      <c r="J2958" s="16"/>
      <c r="K2958" t="str" s="15">
        <v/>
      </c>
      <c r="L2958" s="17" t="str">
        <f>IF(AC2958="Local catalog","",IF(AG2958="Yes",IF(ISNUMBER(E2958),E2958,""),IF(I2958="Keep current",IF(ISNUMBER(E2958),E2958,""),IF(AH2958&lt;&gt;"Yes","",IF(I2958="Approve proposed",F2958,IF(AND(I2958="Use my price",AND(ISNUMBER(J2958),J2958&gt;0)),J2958,""))))))</f>
        <v/>
      </c>
      <c r="M2958" t="str" s="7">
        <f>IF(AND(AG2958="Yes",OR(I2958="Approve proposed",I2958="Use my price")),"CHECK: protected price kept current",IF(OR(I2958="Unreviewed",I2958=""),"Pending review",IF(I2958="Hold","On hold",IF(I2958="Keep current",IF(ISNUMBER(E2958),"Kept current","CHECK: no confirmed current price"),IF(AH2958&lt;&gt;"Yes","CHECK: source needs review",IF(AND(I2958="Use my price",NOT(AND(ISNUMBER(J2958),J2958&gt;0))),"CHECK: enter a price above zero",IF(NOT(OR(I2958="Approve proposed",I2958="Use my price")),"CHECK: choose a listed decision",IF(OR(NOT(ISNUMBER(L2958)),L2958&lt;=0,NOT(ISNUMBER(Y2958)),Y2958&lt;=0,X2958&gt;=1),"CHECK: price or base unavailable",IF(L2958/(Y2958*(1-X2958))-1&lt;0,"CHECK: price below local base","Ready")))))))))</f>
        <v>Pending review</v>
      </c>
      <c r="N2958" s="18">
        <v>7</v>
      </c>
      <c r="O2958" s="19">
        <v>0.4</v>
      </c>
      <c r="P2958" s="14">
        <v>0.512</v>
      </c>
      <c r="Q2958" s="20" t="str">
        <f>IF(AND(ISNUMBER(L2958),ISNUMBER(Y2958),Y2958&gt;0,X2958&lt;1),ROUND(L2958/(Y2958*(1-X2958))-1,4),"")</f>
        <v/>
      </c>
      <c r="R2958" s="12">
        <v>35</v>
      </c>
      <c r="S2958" s="13">
        <f>IF(AND(ISNUMBER(E2958),E2958&gt;0,ISNUMBER(F2958)),R2958*(F2958/E2958-1)*(1-'Start Here'!$B$16),0)</f>
        <v>2.7159999999999944</v>
      </c>
      <c r="T2958" s="17">
        <f>IF(AND(M2958="Ready",OR(I2958="Approve proposed",AND(I2958="Use my price",AND(ISNUMBER(J2958),J2958&gt;0))),ISNUMBER(L2958),E2958&gt;0),R2958*(L2958/E2958-1)*(1-'Start Here'!$B$16),0)</f>
        <v>0</v>
      </c>
      <c r="U2958" t="str" s="6">
        <v/>
      </c>
      <c r="V2958" t="str" s="21">
        <v>Yes</v>
      </c>
      <c r="W2958" t="str" s="21">
        <v>No</v>
      </c>
      <c r="X2958" s="22">
        <v>0</v>
      </c>
      <c r="Y2958" s="18">
        <v>5</v>
      </c>
      <c r="AB2958" t="str" s="6">
        <v>2026-10-01 10:41:27 UTC</v>
      </c>
      <c r="AC2958" t="str" s="6">
        <v>Local Line cache</v>
      </c>
      <c r="AD2958" s="23">
        <v>897018</v>
      </c>
      <c r="AE2958" s="23">
        <v>638088</v>
      </c>
      <c r="AF2958" t="str" s="23">
        <v>897018:638088:herdShare</v>
      </c>
      <c r="AG2958" t="str" s="23">
        <v>No</v>
      </c>
      <c r="AH2958" t="str" s="23">
        <v>Yes</v>
      </c>
      <c r="AI2958" s="18">
        <v>25</v>
      </c>
    </row>
    <row r="2959" ht="32" customHeight="1">
      <c r="A2959" t="str" s="7">
        <v>River Ranch Oregon Olive OIl</v>
      </c>
      <c r="B2959" t="str" s="7">
        <v>Lavender Olive Oil Sugar Scrub</v>
      </c>
      <c r="C2959" t="str" s="7">
        <v>ea  4oz. jar</v>
      </c>
      <c r="D2959" t="str" s="7">
        <v>CSA Members</v>
      </c>
      <c r="E2959" s="12">
        <v>7</v>
      </c>
      <c r="F2959" s="13">
        <v>7.56</v>
      </c>
      <c r="G2959" s="13">
        <f>IF(AND(ISNUMBER(E2959),ISNUMBER(F2959)),F2959-E2959,"")</f>
        <v>0.56</v>
      </c>
      <c r="H2959" s="14">
        <f>IF(AND(ISNUMBER(E2959),E2959&gt;0,ISNUMBER(F2959)),F2959/E2959-1,"")</f>
        <v>0.07999999999999985</v>
      </c>
      <c r="I2959" t="str" s="15">
        <v>Unreviewed</v>
      </c>
      <c r="J2959" s="16"/>
      <c r="K2959" t="str" s="15">
        <v/>
      </c>
      <c r="L2959" s="17" t="str">
        <f>IF(AC2959="Local catalog","",IF(AG2959="Yes",IF(ISNUMBER(E2959),E2959,""),IF(I2959="Keep current",IF(ISNUMBER(E2959),E2959,""),IF(AH2959&lt;&gt;"Yes","",IF(I2959="Approve proposed",F2959,IF(AND(I2959="Use my price",AND(ISNUMBER(J2959),J2959&gt;0)),J2959,""))))))</f>
        <v/>
      </c>
      <c r="M2959" t="str" s="7">
        <f>IF(AND(AG2959="Yes",OR(I2959="Approve proposed",I2959="Use my price")),"CHECK: protected price kept current",IF(OR(I2959="Unreviewed",I2959=""),"Pending review",IF(I2959="Hold","On hold",IF(I2959="Keep current",IF(ISNUMBER(E2959),"Kept current","CHECK: no confirmed current price"),IF(AH2959&lt;&gt;"Yes","CHECK: source needs review",IF(AND(I2959="Use my price",NOT(AND(ISNUMBER(J2959),J2959&gt;0))),"CHECK: enter a price above zero",IF(NOT(OR(I2959="Approve proposed",I2959="Use my price")),"CHECK: choose a listed decision",IF(OR(NOT(ISNUMBER(L2959)),L2959&lt;=0,NOT(ISNUMBER(Y2959)),Y2959&lt;=0,X2959&gt;=1),"CHECK: price or base unavailable",IF(L2959/(Y2959*(1-X2959))-1&lt;0,"CHECK: price below local base","Ready")))))))))</f>
        <v>Pending review</v>
      </c>
      <c r="N2959" s="18">
        <v>7</v>
      </c>
      <c r="O2959" s="19">
        <v>0.4</v>
      </c>
      <c r="P2959" s="14">
        <v>0.512</v>
      </c>
      <c r="Q2959" s="20" t="str">
        <f>IF(AND(ISNUMBER(L2959),ISNUMBER(Y2959),Y2959&gt;0,X2959&lt;1),ROUND(L2959/(Y2959*(1-X2959))-1,4),"")</f>
        <v/>
      </c>
      <c r="R2959" s="12">
        <v>0</v>
      </c>
      <c r="S2959" s="13">
        <f>IF(AND(ISNUMBER(E2959),E2959&gt;0,ISNUMBER(F2959)),R2959*(F2959/E2959-1)*(1-'Start Here'!$B$16),0)</f>
        <v>0</v>
      </c>
      <c r="T2959" s="17">
        <f>IF(AND(M2959="Ready",OR(I2959="Approve proposed",AND(I2959="Use my price",AND(ISNUMBER(J2959),J2959&gt;0))),ISNUMBER(L2959),E2959&gt;0),R2959*(L2959/E2959-1)*(1-'Start Here'!$B$16),0)</f>
        <v>0</v>
      </c>
      <c r="U2959" t="str" s="6">
        <v/>
      </c>
      <c r="V2959" t="str" s="21">
        <v>Yes</v>
      </c>
      <c r="W2959" t="str" s="21">
        <v>No</v>
      </c>
      <c r="X2959" s="22">
        <v>0</v>
      </c>
      <c r="Y2959" s="18">
        <v>5</v>
      </c>
      <c r="AB2959" t="str" s="6">
        <v>2026-10-01 10:41:27 UTC</v>
      </c>
      <c r="AC2959" t="str" s="6">
        <v>Local Line cache</v>
      </c>
      <c r="AD2959" s="23">
        <v>897018</v>
      </c>
      <c r="AE2959" s="23">
        <v>638088</v>
      </c>
      <c r="AF2959" t="str" s="23">
        <v>897018:638088:member</v>
      </c>
      <c r="AG2959" t="str" s="23">
        <v>No</v>
      </c>
      <c r="AH2959" t="str" s="23">
        <v>Yes</v>
      </c>
      <c r="AI2959" s="18">
        <v>0</v>
      </c>
    </row>
    <row r="2960" ht="32" customHeight="1">
      <c r="A2960" t="str" s="7">
        <v>River Ranch Oregon Olive OIl</v>
      </c>
      <c r="B2960" t="str" s="7">
        <v>Lavender Olive Oil Sugar Scrub</v>
      </c>
      <c r="C2960" t="str" s="7">
        <v>ea  4oz. jar</v>
      </c>
      <c r="D2960" t="str" s="7">
        <v>Guest Basket</v>
      </c>
      <c r="E2960" s="12">
        <v>7</v>
      </c>
      <c r="F2960" s="13">
        <v>7.56</v>
      </c>
      <c r="G2960" s="13">
        <f>IF(AND(ISNUMBER(E2960),ISNUMBER(F2960)),F2960-E2960,"")</f>
        <v>0.56</v>
      </c>
      <c r="H2960" s="14">
        <f>IF(AND(ISNUMBER(E2960),E2960&gt;0,ISNUMBER(F2960)),F2960/E2960-1,"")</f>
        <v>0.07999999999999985</v>
      </c>
      <c r="I2960" t="str" s="15">
        <v>Unreviewed</v>
      </c>
      <c r="J2960" s="16"/>
      <c r="K2960" t="str" s="15">
        <v/>
      </c>
      <c r="L2960" s="17" t="str">
        <f>IF(AC2960="Local catalog","",IF(AG2960="Yes",IF(ISNUMBER(E2960),E2960,""),IF(I2960="Keep current",IF(ISNUMBER(E2960),E2960,""),IF(AH2960&lt;&gt;"Yes","",IF(I2960="Approve proposed",F2960,IF(AND(I2960="Use my price",AND(ISNUMBER(J2960),J2960&gt;0)),J2960,""))))))</f>
        <v/>
      </c>
      <c r="M2960" t="str" s="7">
        <f>IF(AND(AG2960="Yes",OR(I2960="Approve proposed",I2960="Use my price")),"CHECK: protected price kept current",IF(OR(I2960="Unreviewed",I2960=""),"Pending review",IF(I2960="Hold","On hold",IF(I2960="Keep current",IF(ISNUMBER(E2960),"Kept current","CHECK: no confirmed current price"),IF(AH2960&lt;&gt;"Yes","CHECK: source needs review",IF(AND(I2960="Use my price",NOT(AND(ISNUMBER(J2960),J2960&gt;0))),"CHECK: enter a price above zero",IF(NOT(OR(I2960="Approve proposed",I2960="Use my price")),"CHECK: choose a listed decision",IF(OR(NOT(ISNUMBER(L2960)),L2960&lt;=0,NOT(ISNUMBER(Y2960)),Y2960&lt;=0,X2960&gt;=1),"CHECK: price or base unavailable",IF(L2960/(Y2960*(1-X2960))-1&lt;0,"CHECK: price below local base","Ready")))))))))</f>
        <v>Pending review</v>
      </c>
      <c r="N2960" s="18">
        <v>7</v>
      </c>
      <c r="O2960" s="19">
        <v>0.4</v>
      </c>
      <c r="P2960" s="14">
        <v>0.512</v>
      </c>
      <c r="Q2960" s="20" t="str">
        <f>IF(AND(ISNUMBER(L2960),ISNUMBER(Y2960),Y2960&gt;0,X2960&lt;1),ROUND(L2960/(Y2960*(1-X2960))-1,4),"")</f>
        <v/>
      </c>
      <c r="R2960" s="12">
        <v>7</v>
      </c>
      <c r="S2960" s="13">
        <f>IF(AND(ISNUMBER(E2960),E2960&gt;0,ISNUMBER(F2960)),R2960*(F2960/E2960-1)*(1-'Start Here'!$B$16),0)</f>
        <v>0.5431999999999989</v>
      </c>
      <c r="T2960" s="17">
        <f>IF(AND(M2960="Ready",OR(I2960="Approve proposed",AND(I2960="Use my price",AND(ISNUMBER(J2960),J2960&gt;0))),ISNUMBER(L2960),E2960&gt;0),R2960*(L2960/E2960-1)*(1-'Start Here'!$B$16),0)</f>
        <v>0</v>
      </c>
      <c r="U2960" t="str" s="6">
        <v/>
      </c>
      <c r="V2960" t="str" s="21">
        <v>Yes</v>
      </c>
      <c r="W2960" t="str" s="21">
        <v>No</v>
      </c>
      <c r="X2960" s="22">
        <v>0</v>
      </c>
      <c r="Y2960" s="18">
        <v>5</v>
      </c>
      <c r="AB2960" t="str" s="6">
        <v>2026-10-01 10:41:27 UTC</v>
      </c>
      <c r="AC2960" t="str" s="6">
        <v>Local Line cache</v>
      </c>
      <c r="AD2960" s="23">
        <v>897018</v>
      </c>
      <c r="AE2960" s="23">
        <v>638088</v>
      </c>
      <c r="AF2960" t="str" s="23">
        <v>897018:638088:guest</v>
      </c>
      <c r="AG2960" t="str" s="23">
        <v>No</v>
      </c>
      <c r="AH2960" t="str" s="23">
        <v>Yes</v>
      </c>
      <c r="AI2960" s="18">
        <v>5</v>
      </c>
    </row>
    <row r="2961" ht="32" customHeight="1">
      <c r="A2961" t="str" s="7">
        <v>River Ranch Oregon Olive OIl</v>
      </c>
      <c r="B2961" t="str" s="7">
        <v>Lavender Olive Oil Sugar Scrub</v>
      </c>
      <c r="C2961" t="str" s="7">
        <v>ea  4oz. jar</v>
      </c>
      <c r="D2961" t="str" s="7">
        <v>SNAP</v>
      </c>
      <c r="E2961" s="12">
        <v>7</v>
      </c>
      <c r="F2961" s="13">
        <v>7</v>
      </c>
      <c r="G2961" s="13">
        <f>IF(AND(ISNUMBER(E2961),ISNUMBER(F2961)),F2961-E2961,"")</f>
        <v>0</v>
      </c>
      <c r="H2961" s="14">
        <f>IF(AND(ISNUMBER(E2961),E2961&gt;0,ISNUMBER(F2961)),F2961/E2961-1,"")</f>
        <v>0</v>
      </c>
      <c r="I2961" t="str" s="15">
        <v>Keep current</v>
      </c>
      <c r="J2961" s="16"/>
      <c r="K2961" t="str" s="15">
        <v/>
      </c>
      <c r="L2961" s="17">
        <f>IF(AC2961="Local catalog","",IF(AG2961="Yes",IF(ISNUMBER(E2961),E2961,""),IF(I2961="Keep current",IF(ISNUMBER(E2961),E2961,""),IF(AH2961&lt;&gt;"Yes","",IF(I2961="Approve proposed",F2961,IF(AND(I2961="Use my price",AND(ISNUMBER(J2961),J2961&gt;0)),J2961,""))))))</f>
        <v>7</v>
      </c>
      <c r="M2961" t="str" s="7">
        <f>IF(AND(AG2961="Yes",OR(I2961="Approve proposed",I2961="Use my price")),"CHECK: protected price kept current",IF(OR(I2961="Unreviewed",I2961=""),"Pending review",IF(I2961="Hold","On hold",IF(I2961="Keep current",IF(ISNUMBER(E2961),"Kept current","CHECK: no confirmed current price"),IF(AH2961&lt;&gt;"Yes","CHECK: source needs review",IF(AND(I2961="Use my price",NOT(AND(ISNUMBER(J2961),J2961&gt;0))),"CHECK: enter a price above zero",IF(NOT(OR(I2961="Approve proposed",I2961="Use my price")),"CHECK: choose a listed decision",IF(OR(NOT(ISNUMBER(L2961)),L2961&lt;=0,NOT(ISNUMBER(Y2961)),Y2961&lt;=0,X2961&gt;=1),"CHECK: price or base unavailable",IF(L2961/(Y2961*(1-X2961))-1&lt;0,"CHECK: price below local base","Ready")))))))))</f>
        <v>Kept current</v>
      </c>
      <c r="N2961" s="18">
        <v>7</v>
      </c>
      <c r="O2961" s="19">
        <v>0.4</v>
      </c>
      <c r="P2961" s="14">
        <v>0.4</v>
      </c>
      <c r="Q2961" s="20">
        <f>IF(AND(ISNUMBER(L2961),ISNUMBER(Y2961),Y2961&gt;0,X2961&lt;1),ROUND(L2961/(Y2961*(1-X2961))-1,4),"")</f>
        <v>0.4</v>
      </c>
      <c r="R2961" s="12">
        <v>0</v>
      </c>
      <c r="S2961" s="13">
        <f>IF(AND(ISNUMBER(E2961),E2961&gt;0,ISNUMBER(F2961)),R2961*(F2961/E2961-1)*(1-'Start Here'!$B$16),0)</f>
        <v>0</v>
      </c>
      <c r="T2961" s="17">
        <f>IF(AND(M2961="Ready",OR(I2961="Approve proposed",AND(I2961="Use my price",AND(ISNUMBER(J2961),J2961&gt;0))),ISNUMBER(L2961),E2961&gt;0),R2961*(L2961/E2961-1)*(1-'Start Here'!$B$16),0)</f>
        <v>0</v>
      </c>
      <c r="U2961" t="str" s="6">
        <v>SNAP: preserve existing selling price</v>
      </c>
      <c r="V2961" t="str" s="21">
        <v>Yes</v>
      </c>
      <c r="W2961" t="str" s="21">
        <v>No</v>
      </c>
      <c r="X2961" s="22">
        <v>0</v>
      </c>
      <c r="Y2961" s="18">
        <v>5</v>
      </c>
      <c r="AB2961" t="str" s="6">
        <v>2026-10-01 10:41:27 UTC</v>
      </c>
      <c r="AC2961" t="str" s="6">
        <v>Local Line cache</v>
      </c>
      <c r="AD2961" s="23">
        <v>897018</v>
      </c>
      <c r="AE2961" s="23">
        <v>638088</v>
      </c>
      <c r="AF2961" t="str" s="23">
        <v>897018:638088:snap</v>
      </c>
      <c r="AG2961" t="str" s="23">
        <v>Yes</v>
      </c>
      <c r="AH2961" t="str" s="23">
        <v>Yes</v>
      </c>
      <c r="AI2961" s="18">
        <v>0</v>
      </c>
    </row>
    <row r="2962" ht="32" customHeight="1">
      <c r="A2962" t="str" s="7">
        <v>River Ranch Oregon Olive OIl</v>
      </c>
      <c r="B2962" t="str" s="7">
        <v>Morning Mist Olive Oil Sugar Scrub</v>
      </c>
      <c r="C2962" t="str" s="7">
        <v>ea 4 oz jar</v>
      </c>
      <c r="D2962" t="str" s="7">
        <v>Herd Share Members</v>
      </c>
      <c r="E2962" s="12">
        <v>7</v>
      </c>
      <c r="F2962" s="13">
        <v>7.56</v>
      </c>
      <c r="G2962" s="13">
        <f>IF(AND(ISNUMBER(E2962),ISNUMBER(F2962)),F2962-E2962,"")</f>
        <v>0.56</v>
      </c>
      <c r="H2962" s="14">
        <f>IF(AND(ISNUMBER(E2962),E2962&gt;0,ISNUMBER(F2962)),F2962/E2962-1,"")</f>
        <v>0.07999999999999985</v>
      </c>
      <c r="I2962" t="str" s="15">
        <v>Unreviewed</v>
      </c>
      <c r="J2962" s="16"/>
      <c r="K2962" t="str" s="15">
        <v/>
      </c>
      <c r="L2962" s="17" t="str">
        <f>IF(AC2962="Local catalog","",IF(AG2962="Yes",IF(ISNUMBER(E2962),E2962,""),IF(I2962="Keep current",IF(ISNUMBER(E2962),E2962,""),IF(AH2962&lt;&gt;"Yes","",IF(I2962="Approve proposed",F2962,IF(AND(I2962="Use my price",AND(ISNUMBER(J2962),J2962&gt;0)),J2962,""))))))</f>
        <v/>
      </c>
      <c r="M2962" t="str" s="7">
        <f>IF(AND(AG2962="Yes",OR(I2962="Approve proposed",I2962="Use my price")),"CHECK: protected price kept current",IF(OR(I2962="Unreviewed",I2962=""),"Pending review",IF(I2962="Hold","On hold",IF(I2962="Keep current",IF(ISNUMBER(E2962),"Kept current","CHECK: no confirmed current price"),IF(AH2962&lt;&gt;"Yes","CHECK: source needs review",IF(AND(I2962="Use my price",NOT(AND(ISNUMBER(J2962),J2962&gt;0))),"CHECK: enter a price above zero",IF(NOT(OR(I2962="Approve proposed",I2962="Use my price")),"CHECK: choose a listed decision",IF(OR(NOT(ISNUMBER(L2962)),L2962&lt;=0,NOT(ISNUMBER(Y2962)),Y2962&lt;=0,X2962&gt;=1),"CHECK: price or base unavailable",IF(L2962/(Y2962*(1-X2962))-1&lt;0,"CHECK: price below local base","Ready")))))))))</f>
        <v>Pending review</v>
      </c>
      <c r="N2962" s="18">
        <v>7</v>
      </c>
      <c r="O2962" s="19">
        <v>0.4</v>
      </c>
      <c r="P2962" s="14">
        <v>0.512</v>
      </c>
      <c r="Q2962" s="20" t="str">
        <f>IF(AND(ISNUMBER(L2962),ISNUMBER(Y2962),Y2962&gt;0,X2962&lt;1),ROUND(L2962/(Y2962*(1-X2962))-1,4),"")</f>
        <v/>
      </c>
      <c r="R2962" s="12">
        <v>49</v>
      </c>
      <c r="S2962" s="13">
        <f>IF(AND(ISNUMBER(E2962),E2962&gt;0,ISNUMBER(F2962)),R2962*(F2962/E2962-1)*(1-'Start Here'!$B$16),0)</f>
        <v>3.802399999999993</v>
      </c>
      <c r="T2962" s="17">
        <f>IF(AND(M2962="Ready",OR(I2962="Approve proposed",AND(I2962="Use my price",AND(ISNUMBER(J2962),J2962&gt;0))),ISNUMBER(L2962),E2962&gt;0),R2962*(L2962/E2962-1)*(1-'Start Here'!$B$16),0)</f>
        <v>0</v>
      </c>
      <c r="U2962" t="str" s="6">
        <v/>
      </c>
      <c r="V2962" t="str" s="21">
        <v>Yes</v>
      </c>
      <c r="W2962" t="str" s="21">
        <v>No</v>
      </c>
      <c r="X2962" s="22">
        <v>0</v>
      </c>
      <c r="Y2962" s="18">
        <v>5</v>
      </c>
      <c r="AB2962" t="str" s="6">
        <v>2026-10-01 10:41:27 UTC</v>
      </c>
      <c r="AC2962" t="str" s="6">
        <v>Local Line cache</v>
      </c>
      <c r="AD2962" s="23">
        <v>897022</v>
      </c>
      <c r="AE2962" s="23">
        <v>638092</v>
      </c>
      <c r="AF2962" t="str" s="23">
        <v>897022:638092:herdShare</v>
      </c>
      <c r="AG2962" t="str" s="23">
        <v>No</v>
      </c>
      <c r="AH2962" t="str" s="23">
        <v>Yes</v>
      </c>
      <c r="AI2962" s="18">
        <v>35</v>
      </c>
    </row>
    <row r="2963" ht="32" customHeight="1">
      <c r="A2963" t="str" s="7">
        <v>River Ranch Oregon Olive OIl</v>
      </c>
      <c r="B2963" t="str" s="7">
        <v>Morning Mist Olive Oil Sugar Scrub</v>
      </c>
      <c r="C2963" t="str" s="7">
        <v>ea 4 oz jar</v>
      </c>
      <c r="D2963" t="str" s="7">
        <v>CSA Members</v>
      </c>
      <c r="E2963" s="12">
        <v>7</v>
      </c>
      <c r="F2963" s="13">
        <v>7.56</v>
      </c>
      <c r="G2963" s="13">
        <f>IF(AND(ISNUMBER(E2963),ISNUMBER(F2963)),F2963-E2963,"")</f>
        <v>0.56</v>
      </c>
      <c r="H2963" s="14">
        <f>IF(AND(ISNUMBER(E2963),E2963&gt;0,ISNUMBER(F2963)),F2963/E2963-1,"")</f>
        <v>0.07999999999999985</v>
      </c>
      <c r="I2963" t="str" s="15">
        <v>Unreviewed</v>
      </c>
      <c r="J2963" s="16"/>
      <c r="K2963" t="str" s="15">
        <v/>
      </c>
      <c r="L2963" s="17" t="str">
        <f>IF(AC2963="Local catalog","",IF(AG2963="Yes",IF(ISNUMBER(E2963),E2963,""),IF(I2963="Keep current",IF(ISNUMBER(E2963),E2963,""),IF(AH2963&lt;&gt;"Yes","",IF(I2963="Approve proposed",F2963,IF(AND(I2963="Use my price",AND(ISNUMBER(J2963),J2963&gt;0)),J2963,""))))))</f>
        <v/>
      </c>
      <c r="M2963" t="str" s="7">
        <f>IF(AND(AG2963="Yes",OR(I2963="Approve proposed",I2963="Use my price")),"CHECK: protected price kept current",IF(OR(I2963="Unreviewed",I2963=""),"Pending review",IF(I2963="Hold","On hold",IF(I2963="Keep current",IF(ISNUMBER(E2963),"Kept current","CHECK: no confirmed current price"),IF(AH2963&lt;&gt;"Yes","CHECK: source needs review",IF(AND(I2963="Use my price",NOT(AND(ISNUMBER(J2963),J2963&gt;0))),"CHECK: enter a price above zero",IF(NOT(OR(I2963="Approve proposed",I2963="Use my price")),"CHECK: choose a listed decision",IF(OR(NOT(ISNUMBER(L2963)),L2963&lt;=0,NOT(ISNUMBER(Y2963)),Y2963&lt;=0,X2963&gt;=1),"CHECK: price or base unavailable",IF(L2963/(Y2963*(1-X2963))-1&lt;0,"CHECK: price below local base","Ready")))))))))</f>
        <v>Pending review</v>
      </c>
      <c r="N2963" s="18">
        <v>7</v>
      </c>
      <c r="O2963" s="19">
        <v>0.4</v>
      </c>
      <c r="P2963" s="14">
        <v>0.512</v>
      </c>
      <c r="Q2963" s="20" t="str">
        <f>IF(AND(ISNUMBER(L2963),ISNUMBER(Y2963),Y2963&gt;0,X2963&lt;1),ROUND(L2963/(Y2963*(1-X2963))-1,4),"")</f>
        <v/>
      </c>
      <c r="R2963" s="12">
        <v>0</v>
      </c>
      <c r="S2963" s="13">
        <f>IF(AND(ISNUMBER(E2963),E2963&gt;0,ISNUMBER(F2963)),R2963*(F2963/E2963-1)*(1-'Start Here'!$B$16),0)</f>
        <v>0</v>
      </c>
      <c r="T2963" s="17">
        <f>IF(AND(M2963="Ready",OR(I2963="Approve proposed",AND(I2963="Use my price",AND(ISNUMBER(J2963),J2963&gt;0))),ISNUMBER(L2963),E2963&gt;0),R2963*(L2963/E2963-1)*(1-'Start Here'!$B$16),0)</f>
        <v>0</v>
      </c>
      <c r="U2963" t="str" s="6">
        <v/>
      </c>
      <c r="V2963" t="str" s="21">
        <v>Yes</v>
      </c>
      <c r="W2963" t="str" s="21">
        <v>No</v>
      </c>
      <c r="X2963" s="22">
        <v>0</v>
      </c>
      <c r="Y2963" s="18">
        <v>5</v>
      </c>
      <c r="AB2963" t="str" s="6">
        <v>2026-10-01 10:41:27 UTC</v>
      </c>
      <c r="AC2963" t="str" s="6">
        <v>Local Line cache</v>
      </c>
      <c r="AD2963" s="23">
        <v>897022</v>
      </c>
      <c r="AE2963" s="23">
        <v>638092</v>
      </c>
      <c r="AF2963" t="str" s="23">
        <v>897022:638092:member</v>
      </c>
      <c r="AG2963" t="str" s="23">
        <v>No</v>
      </c>
      <c r="AH2963" t="str" s="23">
        <v>Yes</v>
      </c>
      <c r="AI2963" s="18">
        <v>0</v>
      </c>
    </row>
    <row r="2964" ht="32" customHeight="1">
      <c r="A2964" t="str" s="7">
        <v>River Ranch Oregon Olive OIl</v>
      </c>
      <c r="B2964" t="str" s="7">
        <v>Morning Mist Olive Oil Sugar Scrub</v>
      </c>
      <c r="C2964" t="str" s="7">
        <v>ea 4 oz jar</v>
      </c>
      <c r="D2964" t="str" s="7">
        <v>Guest Basket</v>
      </c>
      <c r="E2964" s="12">
        <v>7</v>
      </c>
      <c r="F2964" s="13">
        <v>7.56</v>
      </c>
      <c r="G2964" s="13">
        <f>IF(AND(ISNUMBER(E2964),ISNUMBER(F2964)),F2964-E2964,"")</f>
        <v>0.56</v>
      </c>
      <c r="H2964" s="14">
        <f>IF(AND(ISNUMBER(E2964),E2964&gt;0,ISNUMBER(F2964)),F2964/E2964-1,"")</f>
        <v>0.07999999999999985</v>
      </c>
      <c r="I2964" t="str" s="15">
        <v>Unreviewed</v>
      </c>
      <c r="J2964" s="16"/>
      <c r="K2964" t="str" s="15">
        <v/>
      </c>
      <c r="L2964" s="17" t="str">
        <f>IF(AC2964="Local catalog","",IF(AG2964="Yes",IF(ISNUMBER(E2964),E2964,""),IF(I2964="Keep current",IF(ISNUMBER(E2964),E2964,""),IF(AH2964&lt;&gt;"Yes","",IF(I2964="Approve proposed",F2964,IF(AND(I2964="Use my price",AND(ISNUMBER(J2964),J2964&gt;0)),J2964,""))))))</f>
        <v/>
      </c>
      <c r="M2964" t="str" s="7">
        <f>IF(AND(AG2964="Yes",OR(I2964="Approve proposed",I2964="Use my price")),"CHECK: protected price kept current",IF(OR(I2964="Unreviewed",I2964=""),"Pending review",IF(I2964="Hold","On hold",IF(I2964="Keep current",IF(ISNUMBER(E2964),"Kept current","CHECK: no confirmed current price"),IF(AH2964&lt;&gt;"Yes","CHECK: source needs review",IF(AND(I2964="Use my price",NOT(AND(ISNUMBER(J2964),J2964&gt;0))),"CHECK: enter a price above zero",IF(NOT(OR(I2964="Approve proposed",I2964="Use my price")),"CHECK: choose a listed decision",IF(OR(NOT(ISNUMBER(L2964)),L2964&lt;=0,NOT(ISNUMBER(Y2964)),Y2964&lt;=0,X2964&gt;=1),"CHECK: price or base unavailable",IF(L2964/(Y2964*(1-X2964))-1&lt;0,"CHECK: price below local base","Ready")))))))))</f>
        <v>Pending review</v>
      </c>
      <c r="N2964" s="18">
        <v>7</v>
      </c>
      <c r="O2964" s="19">
        <v>0.4</v>
      </c>
      <c r="P2964" s="14">
        <v>0.512</v>
      </c>
      <c r="Q2964" s="20" t="str">
        <f>IF(AND(ISNUMBER(L2964),ISNUMBER(Y2964),Y2964&gt;0,X2964&lt;1),ROUND(L2964/(Y2964*(1-X2964))-1,4),"")</f>
        <v/>
      </c>
      <c r="R2964" s="12">
        <v>0</v>
      </c>
      <c r="S2964" s="13">
        <f>IF(AND(ISNUMBER(E2964),E2964&gt;0,ISNUMBER(F2964)),R2964*(F2964/E2964-1)*(1-'Start Here'!$B$16),0)</f>
        <v>0</v>
      </c>
      <c r="T2964" s="17">
        <f>IF(AND(M2964="Ready",OR(I2964="Approve proposed",AND(I2964="Use my price",AND(ISNUMBER(J2964),J2964&gt;0))),ISNUMBER(L2964),E2964&gt;0),R2964*(L2964/E2964-1)*(1-'Start Here'!$B$16),0)</f>
        <v>0</v>
      </c>
      <c r="U2964" t="str" s="6">
        <v/>
      </c>
      <c r="V2964" t="str" s="21">
        <v>Yes</v>
      </c>
      <c r="W2964" t="str" s="21">
        <v>No</v>
      </c>
      <c r="X2964" s="22">
        <v>0</v>
      </c>
      <c r="Y2964" s="18">
        <v>5</v>
      </c>
      <c r="AB2964" t="str" s="6">
        <v>2026-10-01 10:41:27 UTC</v>
      </c>
      <c r="AC2964" t="str" s="6">
        <v>Local Line cache</v>
      </c>
      <c r="AD2964" s="23">
        <v>897022</v>
      </c>
      <c r="AE2964" s="23">
        <v>638092</v>
      </c>
      <c r="AF2964" t="str" s="23">
        <v>897022:638092:guest</v>
      </c>
      <c r="AG2964" t="str" s="23">
        <v>No</v>
      </c>
      <c r="AH2964" t="str" s="23">
        <v>Yes</v>
      </c>
      <c r="AI2964" s="18">
        <v>0</v>
      </c>
    </row>
    <row r="2965" ht="32" customHeight="1">
      <c r="A2965" t="str" s="7">
        <v>River Ranch Oregon Olive OIl</v>
      </c>
      <c r="B2965" t="str" s="7">
        <v>Morning Mist Olive Oil Sugar Scrub</v>
      </c>
      <c r="C2965" t="str" s="7">
        <v>ea 4 oz jar</v>
      </c>
      <c r="D2965" t="str" s="7">
        <v>SNAP</v>
      </c>
      <c r="E2965" s="12">
        <v>7</v>
      </c>
      <c r="F2965" s="13">
        <v>7</v>
      </c>
      <c r="G2965" s="13">
        <f>IF(AND(ISNUMBER(E2965),ISNUMBER(F2965)),F2965-E2965,"")</f>
        <v>0</v>
      </c>
      <c r="H2965" s="14">
        <f>IF(AND(ISNUMBER(E2965),E2965&gt;0,ISNUMBER(F2965)),F2965/E2965-1,"")</f>
        <v>0</v>
      </c>
      <c r="I2965" t="str" s="15">
        <v>Keep current</v>
      </c>
      <c r="J2965" s="16"/>
      <c r="K2965" t="str" s="15">
        <v/>
      </c>
      <c r="L2965" s="17">
        <f>IF(AC2965="Local catalog","",IF(AG2965="Yes",IF(ISNUMBER(E2965),E2965,""),IF(I2965="Keep current",IF(ISNUMBER(E2965),E2965,""),IF(AH2965&lt;&gt;"Yes","",IF(I2965="Approve proposed",F2965,IF(AND(I2965="Use my price",AND(ISNUMBER(J2965),J2965&gt;0)),J2965,""))))))</f>
        <v>7</v>
      </c>
      <c r="M2965" t="str" s="7">
        <f>IF(AND(AG2965="Yes",OR(I2965="Approve proposed",I2965="Use my price")),"CHECK: protected price kept current",IF(OR(I2965="Unreviewed",I2965=""),"Pending review",IF(I2965="Hold","On hold",IF(I2965="Keep current",IF(ISNUMBER(E2965),"Kept current","CHECK: no confirmed current price"),IF(AH2965&lt;&gt;"Yes","CHECK: source needs review",IF(AND(I2965="Use my price",NOT(AND(ISNUMBER(J2965),J2965&gt;0))),"CHECK: enter a price above zero",IF(NOT(OR(I2965="Approve proposed",I2965="Use my price")),"CHECK: choose a listed decision",IF(OR(NOT(ISNUMBER(L2965)),L2965&lt;=0,NOT(ISNUMBER(Y2965)),Y2965&lt;=0,X2965&gt;=1),"CHECK: price or base unavailable",IF(L2965/(Y2965*(1-X2965))-1&lt;0,"CHECK: price below local base","Ready")))))))))</f>
        <v>Kept current</v>
      </c>
      <c r="N2965" s="18">
        <v>7</v>
      </c>
      <c r="O2965" s="19">
        <v>0.4</v>
      </c>
      <c r="P2965" s="14">
        <v>0.4</v>
      </c>
      <c r="Q2965" s="20">
        <f>IF(AND(ISNUMBER(L2965),ISNUMBER(Y2965),Y2965&gt;0,X2965&lt;1),ROUND(L2965/(Y2965*(1-X2965))-1,4),"")</f>
        <v>0.4</v>
      </c>
      <c r="R2965" s="12">
        <v>0</v>
      </c>
      <c r="S2965" s="13">
        <f>IF(AND(ISNUMBER(E2965),E2965&gt;0,ISNUMBER(F2965)),R2965*(F2965/E2965-1)*(1-'Start Here'!$B$16),0)</f>
        <v>0</v>
      </c>
      <c r="T2965" s="17">
        <f>IF(AND(M2965="Ready",OR(I2965="Approve proposed",AND(I2965="Use my price",AND(ISNUMBER(J2965),J2965&gt;0))),ISNUMBER(L2965),E2965&gt;0),R2965*(L2965/E2965-1)*(1-'Start Here'!$B$16),0)</f>
        <v>0</v>
      </c>
      <c r="U2965" t="str" s="6">
        <v>SNAP: preserve existing selling price</v>
      </c>
      <c r="V2965" t="str" s="21">
        <v>Yes</v>
      </c>
      <c r="W2965" t="str" s="21">
        <v>No</v>
      </c>
      <c r="X2965" s="22">
        <v>0</v>
      </c>
      <c r="Y2965" s="18">
        <v>5</v>
      </c>
      <c r="AB2965" t="str" s="6">
        <v>2026-10-01 10:41:27 UTC</v>
      </c>
      <c r="AC2965" t="str" s="6">
        <v>Local Line cache</v>
      </c>
      <c r="AD2965" s="23">
        <v>897022</v>
      </c>
      <c r="AE2965" s="23">
        <v>638092</v>
      </c>
      <c r="AF2965" t="str" s="23">
        <v>897022:638092:snap</v>
      </c>
      <c r="AG2965" t="str" s="23">
        <v>Yes</v>
      </c>
      <c r="AH2965" t="str" s="23">
        <v>Yes</v>
      </c>
      <c r="AI2965" s="18">
        <v>0</v>
      </c>
    </row>
    <row r="2966" ht="32" customHeight="1">
      <c r="A2966" t="str" s="7">
        <v>River Ranch Oregon Olive OIl</v>
      </c>
      <c r="B2966" t="str" s="7">
        <v>Summer Day Olive Oil Sugar Scrub</v>
      </c>
      <c r="C2966" t="str" s="7">
        <v>ea 4 oz jar</v>
      </c>
      <c r="D2966" t="str" s="7">
        <v>Herd Share Members</v>
      </c>
      <c r="E2966" s="12">
        <v>7</v>
      </c>
      <c r="F2966" s="13">
        <v>7.56</v>
      </c>
      <c r="G2966" s="13">
        <f>IF(AND(ISNUMBER(E2966),ISNUMBER(F2966)),F2966-E2966,"")</f>
        <v>0.56</v>
      </c>
      <c r="H2966" s="14">
        <f>IF(AND(ISNUMBER(E2966),E2966&gt;0,ISNUMBER(F2966)),F2966/E2966-1,"")</f>
        <v>0.07999999999999985</v>
      </c>
      <c r="I2966" t="str" s="15">
        <v>Unreviewed</v>
      </c>
      <c r="J2966" s="16"/>
      <c r="K2966" t="str" s="15">
        <v/>
      </c>
      <c r="L2966" s="17" t="str">
        <f>IF(AC2966="Local catalog","",IF(AG2966="Yes",IF(ISNUMBER(E2966),E2966,""),IF(I2966="Keep current",IF(ISNUMBER(E2966),E2966,""),IF(AH2966&lt;&gt;"Yes","",IF(I2966="Approve proposed",F2966,IF(AND(I2966="Use my price",AND(ISNUMBER(J2966),J2966&gt;0)),J2966,""))))))</f>
        <v/>
      </c>
      <c r="M2966" t="str" s="7">
        <f>IF(AND(AG2966="Yes",OR(I2966="Approve proposed",I2966="Use my price")),"CHECK: protected price kept current",IF(OR(I2966="Unreviewed",I2966=""),"Pending review",IF(I2966="Hold","On hold",IF(I2966="Keep current",IF(ISNUMBER(E2966),"Kept current","CHECK: no confirmed current price"),IF(AH2966&lt;&gt;"Yes","CHECK: source needs review",IF(AND(I2966="Use my price",NOT(AND(ISNUMBER(J2966),J2966&gt;0))),"CHECK: enter a price above zero",IF(NOT(OR(I2966="Approve proposed",I2966="Use my price")),"CHECK: choose a listed decision",IF(OR(NOT(ISNUMBER(L2966)),L2966&lt;=0,NOT(ISNUMBER(Y2966)),Y2966&lt;=0,X2966&gt;=1),"CHECK: price or base unavailable",IF(L2966/(Y2966*(1-X2966))-1&lt;0,"CHECK: price below local base","Ready")))))))))</f>
        <v>Pending review</v>
      </c>
      <c r="N2966" s="18">
        <v>7</v>
      </c>
      <c r="O2966" s="19">
        <v>0.4</v>
      </c>
      <c r="P2966" s="14">
        <v>0.512</v>
      </c>
      <c r="Q2966" s="20" t="str">
        <f>IF(AND(ISNUMBER(L2966),ISNUMBER(Y2966),Y2966&gt;0,X2966&lt;1),ROUND(L2966/(Y2966*(1-X2966))-1,4),"")</f>
        <v/>
      </c>
      <c r="R2966" s="12">
        <v>28</v>
      </c>
      <c r="S2966" s="13">
        <f>IF(AND(ISNUMBER(E2966),E2966&gt;0,ISNUMBER(F2966)),R2966*(F2966/E2966-1)*(1-'Start Here'!$B$16),0)</f>
        <v>2.1727999999999956</v>
      </c>
      <c r="T2966" s="17">
        <f>IF(AND(M2966="Ready",OR(I2966="Approve proposed",AND(I2966="Use my price",AND(ISNUMBER(J2966),J2966&gt;0))),ISNUMBER(L2966),E2966&gt;0),R2966*(L2966/E2966-1)*(1-'Start Here'!$B$16),0)</f>
        <v>0</v>
      </c>
      <c r="U2966" t="str" s="6">
        <v/>
      </c>
      <c r="V2966" t="str" s="21">
        <v>Yes</v>
      </c>
      <c r="W2966" t="str" s="21">
        <v>No</v>
      </c>
      <c r="X2966" s="22">
        <v>0</v>
      </c>
      <c r="Y2966" s="18">
        <v>5</v>
      </c>
      <c r="AB2966" t="str" s="6">
        <v>2026-10-01 10:41:27 UTC</v>
      </c>
      <c r="AC2966" t="str" s="6">
        <v>Local Line cache</v>
      </c>
      <c r="AD2966" s="23">
        <v>897026</v>
      </c>
      <c r="AE2966" s="23">
        <v>638096</v>
      </c>
      <c r="AF2966" t="str" s="23">
        <v>897026:638096:herdShare</v>
      </c>
      <c r="AG2966" t="str" s="23">
        <v>No</v>
      </c>
      <c r="AH2966" t="str" s="23">
        <v>Yes</v>
      </c>
      <c r="AI2966" s="18">
        <v>20</v>
      </c>
    </row>
    <row r="2967" ht="32" customHeight="1">
      <c r="A2967" t="str" s="7">
        <v>River Ranch Oregon Olive OIl</v>
      </c>
      <c r="B2967" t="str" s="7">
        <v>Summer Day Olive Oil Sugar Scrub</v>
      </c>
      <c r="C2967" t="str" s="7">
        <v>ea 4 oz jar</v>
      </c>
      <c r="D2967" t="str" s="7">
        <v>CSA Members</v>
      </c>
      <c r="E2967" s="12">
        <v>7</v>
      </c>
      <c r="F2967" s="13">
        <v>7.56</v>
      </c>
      <c r="G2967" s="13">
        <f>IF(AND(ISNUMBER(E2967),ISNUMBER(F2967)),F2967-E2967,"")</f>
        <v>0.56</v>
      </c>
      <c r="H2967" s="14">
        <f>IF(AND(ISNUMBER(E2967),E2967&gt;0,ISNUMBER(F2967)),F2967/E2967-1,"")</f>
        <v>0.07999999999999985</v>
      </c>
      <c r="I2967" t="str" s="15">
        <v>Unreviewed</v>
      </c>
      <c r="J2967" s="16"/>
      <c r="K2967" t="str" s="15">
        <v/>
      </c>
      <c r="L2967" s="17" t="str">
        <f>IF(AC2967="Local catalog","",IF(AG2967="Yes",IF(ISNUMBER(E2967),E2967,""),IF(I2967="Keep current",IF(ISNUMBER(E2967),E2967,""),IF(AH2967&lt;&gt;"Yes","",IF(I2967="Approve proposed",F2967,IF(AND(I2967="Use my price",AND(ISNUMBER(J2967),J2967&gt;0)),J2967,""))))))</f>
        <v/>
      </c>
      <c r="M2967" t="str" s="7">
        <f>IF(AND(AG2967="Yes",OR(I2967="Approve proposed",I2967="Use my price")),"CHECK: protected price kept current",IF(OR(I2967="Unreviewed",I2967=""),"Pending review",IF(I2967="Hold","On hold",IF(I2967="Keep current",IF(ISNUMBER(E2967),"Kept current","CHECK: no confirmed current price"),IF(AH2967&lt;&gt;"Yes","CHECK: source needs review",IF(AND(I2967="Use my price",NOT(AND(ISNUMBER(J2967),J2967&gt;0))),"CHECK: enter a price above zero",IF(NOT(OR(I2967="Approve proposed",I2967="Use my price")),"CHECK: choose a listed decision",IF(OR(NOT(ISNUMBER(L2967)),L2967&lt;=0,NOT(ISNUMBER(Y2967)),Y2967&lt;=0,X2967&gt;=1),"CHECK: price or base unavailable",IF(L2967/(Y2967*(1-X2967))-1&lt;0,"CHECK: price below local base","Ready")))))))))</f>
        <v>Pending review</v>
      </c>
      <c r="N2967" s="18">
        <v>7</v>
      </c>
      <c r="O2967" s="19">
        <v>0.4</v>
      </c>
      <c r="P2967" s="14">
        <v>0.512</v>
      </c>
      <c r="Q2967" s="20" t="str">
        <f>IF(AND(ISNUMBER(L2967),ISNUMBER(Y2967),Y2967&gt;0,X2967&lt;1),ROUND(L2967/(Y2967*(1-X2967))-1,4),"")</f>
        <v/>
      </c>
      <c r="R2967" s="12">
        <v>0</v>
      </c>
      <c r="S2967" s="13">
        <f>IF(AND(ISNUMBER(E2967),E2967&gt;0,ISNUMBER(F2967)),R2967*(F2967/E2967-1)*(1-'Start Here'!$B$16),0)</f>
        <v>0</v>
      </c>
      <c r="T2967" s="17">
        <f>IF(AND(M2967="Ready",OR(I2967="Approve proposed",AND(I2967="Use my price",AND(ISNUMBER(J2967),J2967&gt;0))),ISNUMBER(L2967),E2967&gt;0),R2967*(L2967/E2967-1)*(1-'Start Here'!$B$16),0)</f>
        <v>0</v>
      </c>
      <c r="U2967" t="str" s="6">
        <v/>
      </c>
      <c r="V2967" t="str" s="21">
        <v>Yes</v>
      </c>
      <c r="W2967" t="str" s="21">
        <v>No</v>
      </c>
      <c r="X2967" s="22">
        <v>0</v>
      </c>
      <c r="Y2967" s="18">
        <v>5</v>
      </c>
      <c r="AB2967" t="str" s="6">
        <v>2026-10-01 10:41:27 UTC</v>
      </c>
      <c r="AC2967" t="str" s="6">
        <v>Local Line cache</v>
      </c>
      <c r="AD2967" s="23">
        <v>897026</v>
      </c>
      <c r="AE2967" s="23">
        <v>638096</v>
      </c>
      <c r="AF2967" t="str" s="23">
        <v>897026:638096:member</v>
      </c>
      <c r="AG2967" t="str" s="23">
        <v>No</v>
      </c>
      <c r="AH2967" t="str" s="23">
        <v>Yes</v>
      </c>
      <c r="AI2967" s="18">
        <v>0</v>
      </c>
    </row>
    <row r="2968" ht="32" customHeight="1">
      <c r="A2968" t="str" s="7">
        <v>River Ranch Oregon Olive OIl</v>
      </c>
      <c r="B2968" t="str" s="7">
        <v>Summer Day Olive Oil Sugar Scrub</v>
      </c>
      <c r="C2968" t="str" s="7">
        <v>ea 4 oz jar</v>
      </c>
      <c r="D2968" t="str" s="7">
        <v>Guest Basket</v>
      </c>
      <c r="E2968" s="12">
        <v>7</v>
      </c>
      <c r="F2968" s="13">
        <v>7.56</v>
      </c>
      <c r="G2968" s="13">
        <f>IF(AND(ISNUMBER(E2968),ISNUMBER(F2968)),F2968-E2968,"")</f>
        <v>0.56</v>
      </c>
      <c r="H2968" s="14">
        <f>IF(AND(ISNUMBER(E2968),E2968&gt;0,ISNUMBER(F2968)),F2968/E2968-1,"")</f>
        <v>0.07999999999999985</v>
      </c>
      <c r="I2968" t="str" s="15">
        <v>Unreviewed</v>
      </c>
      <c r="J2968" s="16"/>
      <c r="K2968" t="str" s="15">
        <v/>
      </c>
      <c r="L2968" s="17" t="str">
        <f>IF(AC2968="Local catalog","",IF(AG2968="Yes",IF(ISNUMBER(E2968),E2968,""),IF(I2968="Keep current",IF(ISNUMBER(E2968),E2968,""),IF(AH2968&lt;&gt;"Yes","",IF(I2968="Approve proposed",F2968,IF(AND(I2968="Use my price",AND(ISNUMBER(J2968),J2968&gt;0)),J2968,""))))))</f>
        <v/>
      </c>
      <c r="M2968" t="str" s="7">
        <f>IF(AND(AG2968="Yes",OR(I2968="Approve proposed",I2968="Use my price")),"CHECK: protected price kept current",IF(OR(I2968="Unreviewed",I2968=""),"Pending review",IF(I2968="Hold","On hold",IF(I2968="Keep current",IF(ISNUMBER(E2968),"Kept current","CHECK: no confirmed current price"),IF(AH2968&lt;&gt;"Yes","CHECK: source needs review",IF(AND(I2968="Use my price",NOT(AND(ISNUMBER(J2968),J2968&gt;0))),"CHECK: enter a price above zero",IF(NOT(OR(I2968="Approve proposed",I2968="Use my price")),"CHECK: choose a listed decision",IF(OR(NOT(ISNUMBER(L2968)),L2968&lt;=0,NOT(ISNUMBER(Y2968)),Y2968&lt;=0,X2968&gt;=1),"CHECK: price or base unavailable",IF(L2968/(Y2968*(1-X2968))-1&lt;0,"CHECK: price below local base","Ready")))))))))</f>
        <v>Pending review</v>
      </c>
      <c r="N2968" s="18">
        <v>7</v>
      </c>
      <c r="O2968" s="19">
        <v>0.4</v>
      </c>
      <c r="P2968" s="14">
        <v>0.512</v>
      </c>
      <c r="Q2968" s="20" t="str">
        <f>IF(AND(ISNUMBER(L2968),ISNUMBER(Y2968),Y2968&gt;0,X2968&lt;1),ROUND(L2968/(Y2968*(1-X2968))-1,4),"")</f>
        <v/>
      </c>
      <c r="R2968" s="12">
        <v>0</v>
      </c>
      <c r="S2968" s="13">
        <f>IF(AND(ISNUMBER(E2968),E2968&gt;0,ISNUMBER(F2968)),R2968*(F2968/E2968-1)*(1-'Start Here'!$B$16),0)</f>
        <v>0</v>
      </c>
      <c r="T2968" s="17">
        <f>IF(AND(M2968="Ready",OR(I2968="Approve proposed",AND(I2968="Use my price",AND(ISNUMBER(J2968),J2968&gt;0))),ISNUMBER(L2968),E2968&gt;0),R2968*(L2968/E2968-1)*(1-'Start Here'!$B$16),0)</f>
        <v>0</v>
      </c>
      <c r="U2968" t="str" s="6">
        <v/>
      </c>
      <c r="V2968" t="str" s="21">
        <v>Yes</v>
      </c>
      <c r="W2968" t="str" s="21">
        <v>No</v>
      </c>
      <c r="X2968" s="22">
        <v>0</v>
      </c>
      <c r="Y2968" s="18">
        <v>5</v>
      </c>
      <c r="AB2968" t="str" s="6">
        <v>2026-10-01 10:41:27 UTC</v>
      </c>
      <c r="AC2968" t="str" s="6">
        <v>Local Line cache</v>
      </c>
      <c r="AD2968" s="23">
        <v>897026</v>
      </c>
      <c r="AE2968" s="23">
        <v>638096</v>
      </c>
      <c r="AF2968" t="str" s="23">
        <v>897026:638096:guest</v>
      </c>
      <c r="AG2968" t="str" s="23">
        <v>No</v>
      </c>
      <c r="AH2968" t="str" s="23">
        <v>Yes</v>
      </c>
      <c r="AI2968" s="18">
        <v>0</v>
      </c>
    </row>
    <row r="2969" ht="32" customHeight="1">
      <c r="A2969" t="str" s="7">
        <v>River Ranch Oregon Olive OIl</v>
      </c>
      <c r="B2969" t="str" s="7">
        <v>Summer Day Olive Oil Sugar Scrub</v>
      </c>
      <c r="C2969" t="str" s="7">
        <v>ea 4 oz jar</v>
      </c>
      <c r="D2969" t="str" s="7">
        <v>SNAP</v>
      </c>
      <c r="E2969" s="12">
        <v>7</v>
      </c>
      <c r="F2969" s="13">
        <v>7</v>
      </c>
      <c r="G2969" s="13">
        <f>IF(AND(ISNUMBER(E2969),ISNUMBER(F2969)),F2969-E2969,"")</f>
        <v>0</v>
      </c>
      <c r="H2969" s="14">
        <f>IF(AND(ISNUMBER(E2969),E2969&gt;0,ISNUMBER(F2969)),F2969/E2969-1,"")</f>
        <v>0</v>
      </c>
      <c r="I2969" t="str" s="15">
        <v>Keep current</v>
      </c>
      <c r="J2969" s="16"/>
      <c r="K2969" t="str" s="15">
        <v/>
      </c>
      <c r="L2969" s="17">
        <f>IF(AC2969="Local catalog","",IF(AG2969="Yes",IF(ISNUMBER(E2969),E2969,""),IF(I2969="Keep current",IF(ISNUMBER(E2969),E2969,""),IF(AH2969&lt;&gt;"Yes","",IF(I2969="Approve proposed",F2969,IF(AND(I2969="Use my price",AND(ISNUMBER(J2969),J2969&gt;0)),J2969,""))))))</f>
        <v>7</v>
      </c>
      <c r="M2969" t="str" s="7">
        <f>IF(AND(AG2969="Yes",OR(I2969="Approve proposed",I2969="Use my price")),"CHECK: protected price kept current",IF(OR(I2969="Unreviewed",I2969=""),"Pending review",IF(I2969="Hold","On hold",IF(I2969="Keep current",IF(ISNUMBER(E2969),"Kept current","CHECK: no confirmed current price"),IF(AH2969&lt;&gt;"Yes","CHECK: source needs review",IF(AND(I2969="Use my price",NOT(AND(ISNUMBER(J2969),J2969&gt;0))),"CHECK: enter a price above zero",IF(NOT(OR(I2969="Approve proposed",I2969="Use my price")),"CHECK: choose a listed decision",IF(OR(NOT(ISNUMBER(L2969)),L2969&lt;=0,NOT(ISNUMBER(Y2969)),Y2969&lt;=0,X2969&gt;=1),"CHECK: price or base unavailable",IF(L2969/(Y2969*(1-X2969))-1&lt;0,"CHECK: price below local base","Ready")))))))))</f>
        <v>Kept current</v>
      </c>
      <c r="N2969" s="18">
        <v>7</v>
      </c>
      <c r="O2969" s="19">
        <v>0.4</v>
      </c>
      <c r="P2969" s="14">
        <v>0.4</v>
      </c>
      <c r="Q2969" s="20">
        <f>IF(AND(ISNUMBER(L2969),ISNUMBER(Y2969),Y2969&gt;0,X2969&lt;1),ROUND(L2969/(Y2969*(1-X2969))-1,4),"")</f>
        <v>0.4</v>
      </c>
      <c r="R2969" s="12">
        <v>0</v>
      </c>
      <c r="S2969" s="13">
        <f>IF(AND(ISNUMBER(E2969),E2969&gt;0,ISNUMBER(F2969)),R2969*(F2969/E2969-1)*(1-'Start Here'!$B$16),0)</f>
        <v>0</v>
      </c>
      <c r="T2969" s="17">
        <f>IF(AND(M2969="Ready",OR(I2969="Approve proposed",AND(I2969="Use my price",AND(ISNUMBER(J2969),J2969&gt;0))),ISNUMBER(L2969),E2969&gt;0),R2969*(L2969/E2969-1)*(1-'Start Here'!$B$16),0)</f>
        <v>0</v>
      </c>
      <c r="U2969" t="str" s="6">
        <v>SNAP: preserve existing selling price</v>
      </c>
      <c r="V2969" t="str" s="21">
        <v>Yes</v>
      </c>
      <c r="W2969" t="str" s="21">
        <v>No</v>
      </c>
      <c r="X2969" s="22">
        <v>0</v>
      </c>
      <c r="Y2969" s="18">
        <v>5</v>
      </c>
      <c r="AB2969" t="str" s="6">
        <v>2026-10-01 10:41:27 UTC</v>
      </c>
      <c r="AC2969" t="str" s="6">
        <v>Local Line cache</v>
      </c>
      <c r="AD2969" s="23">
        <v>897026</v>
      </c>
      <c r="AE2969" s="23">
        <v>638096</v>
      </c>
      <c r="AF2969" t="str" s="23">
        <v>897026:638096:snap</v>
      </c>
      <c r="AG2969" t="str" s="23">
        <v>Yes</v>
      </c>
      <c r="AH2969" t="str" s="23">
        <v>Yes</v>
      </c>
      <c r="AI2969" s="18">
        <v>0</v>
      </c>
    </row>
    <row r="2970" ht="32" customHeight="1">
      <c r="A2970" t="str" s="7">
        <v>RL Plants &amp; Home Goods</v>
      </c>
      <c r="B2970" t="str" s="7">
        <v>Breaking Point Iris Rhizome</v>
      </c>
      <c r="C2970" t="str" s="7">
        <v>ea</v>
      </c>
      <c r="D2970" t="str" s="7">
        <v>Herd Share Members</v>
      </c>
      <c r="E2970" s="12">
        <v>9.8</v>
      </c>
      <c r="F2970" s="13">
        <v>10.58</v>
      </c>
      <c r="G2970" s="13">
        <f>IF(AND(ISNUMBER(E2970),ISNUMBER(F2970)),F2970-E2970,"")</f>
        <v>0.78</v>
      </c>
      <c r="H2970" s="14">
        <f>IF(AND(ISNUMBER(E2970),E2970&gt;0,ISNUMBER(F2970)),F2970/E2970-1,"")</f>
        <v>0.07959183673469372</v>
      </c>
      <c r="I2970" t="str" s="15">
        <v>Unreviewed</v>
      </c>
      <c r="J2970" s="16"/>
      <c r="K2970" t="str" s="15">
        <v/>
      </c>
      <c r="L2970" s="17" t="str">
        <f>IF(AC2970="Local catalog","",IF(AG2970="Yes",IF(ISNUMBER(E2970),E2970,""),IF(I2970="Keep current",IF(ISNUMBER(E2970),E2970,""),IF(AH2970&lt;&gt;"Yes","",IF(I2970="Approve proposed",F2970,IF(AND(I2970="Use my price",AND(ISNUMBER(J2970),J2970&gt;0)),J2970,""))))))</f>
        <v/>
      </c>
      <c r="M2970" t="str" s="7">
        <f>IF(AND(AG2970="Yes",OR(I2970="Approve proposed",I2970="Use my price")),"CHECK: protected price kept current",IF(OR(I2970="Unreviewed",I2970=""),"Pending review",IF(I2970="Hold","On hold",IF(I2970="Keep current",IF(ISNUMBER(E2970),"Kept current","CHECK: no confirmed current price"),IF(AH2970&lt;&gt;"Yes","CHECK: source needs review",IF(AND(I2970="Use my price",NOT(AND(ISNUMBER(J2970),J2970&gt;0))),"CHECK: enter a price above zero",IF(NOT(OR(I2970="Approve proposed",I2970="Use my price")),"CHECK: choose a listed decision",IF(OR(NOT(ISNUMBER(L2970)),L2970&lt;=0,NOT(ISNUMBER(Y2970)),Y2970&lt;=0,X2970&gt;=1),"CHECK: price or base unavailable",IF(L2970/(Y2970*(1-X2970))-1&lt;0,"CHECK: price below local base","Ready")))))))))</f>
        <v>Pending review</v>
      </c>
      <c r="N2970" s="18">
        <v>9.8</v>
      </c>
      <c r="O2970" s="19">
        <v>0.4</v>
      </c>
      <c r="P2970" s="14">
        <v>0.5114</v>
      </c>
      <c r="Q2970" s="20" t="str">
        <f>IF(AND(ISNUMBER(L2970),ISNUMBER(Y2970),Y2970&gt;0,X2970&lt;1),ROUND(L2970/(Y2970*(1-X2970))-1,4),"")</f>
        <v/>
      </c>
      <c r="R2970" s="12">
        <v>49</v>
      </c>
      <c r="S2970" s="13">
        <f>IF(AND(ISNUMBER(E2970),E2970&gt;0,ISNUMBER(F2970)),R2970*(F2970/E2970-1)*(1-'Start Here'!$B$16),0)</f>
        <v>3.7829999999999924</v>
      </c>
      <c r="T2970" s="17">
        <f>IF(AND(M2970="Ready",OR(I2970="Approve proposed",AND(I2970="Use my price",AND(ISNUMBER(J2970),J2970&gt;0))),ISNUMBER(L2970),E2970&gt;0),R2970*(L2970/E2970-1)*(1-'Start Here'!$B$16),0)</f>
        <v>0</v>
      </c>
      <c r="U2970" t="str" s="6">
        <v>Currently hidden; do not activate automatically</v>
      </c>
      <c r="V2970" t="str" s="21">
        <v>No</v>
      </c>
      <c r="W2970" t="str" s="21">
        <v>No</v>
      </c>
      <c r="X2970" s="22">
        <v>0</v>
      </c>
      <c r="Y2970" s="18">
        <v>7</v>
      </c>
      <c r="AB2970" t="str" s="6">
        <v>2026-10-01 10:41:27 UTC</v>
      </c>
      <c r="AC2970" t="str" s="6">
        <v>Local Line cache</v>
      </c>
      <c r="AD2970" s="23">
        <v>975222</v>
      </c>
      <c r="AE2970" s="23">
        <v>740640</v>
      </c>
      <c r="AF2970" t="str" s="23">
        <v>975222:740640:herdShare</v>
      </c>
      <c r="AG2970" t="str" s="23">
        <v>No</v>
      </c>
      <c r="AH2970" t="str" s="23">
        <v>Yes</v>
      </c>
      <c r="AI2970" s="18">
        <v>35</v>
      </c>
    </row>
    <row r="2971" ht="32" customHeight="1">
      <c r="A2971" t="str" s="7">
        <v>RL Plants &amp; Home Goods</v>
      </c>
      <c r="B2971" t="str" s="7">
        <v>Breaking Point Iris Rhizome</v>
      </c>
      <c r="C2971" t="str" s="7">
        <v>ea</v>
      </c>
      <c r="D2971" t="str" s="7">
        <v>CSA Members</v>
      </c>
      <c r="E2971" s="12">
        <v>9.8</v>
      </c>
      <c r="F2971" s="13">
        <v>10.58</v>
      </c>
      <c r="G2971" s="13">
        <f>IF(AND(ISNUMBER(E2971),ISNUMBER(F2971)),F2971-E2971,"")</f>
        <v>0.78</v>
      </c>
      <c r="H2971" s="14">
        <f>IF(AND(ISNUMBER(E2971),E2971&gt;0,ISNUMBER(F2971)),F2971/E2971-1,"")</f>
        <v>0.07959183673469372</v>
      </c>
      <c r="I2971" t="str" s="15">
        <v>Unreviewed</v>
      </c>
      <c r="J2971" s="16"/>
      <c r="K2971" t="str" s="15">
        <v/>
      </c>
      <c r="L2971" s="17" t="str">
        <f>IF(AC2971="Local catalog","",IF(AG2971="Yes",IF(ISNUMBER(E2971),E2971,""),IF(I2971="Keep current",IF(ISNUMBER(E2971),E2971,""),IF(AH2971&lt;&gt;"Yes","",IF(I2971="Approve proposed",F2971,IF(AND(I2971="Use my price",AND(ISNUMBER(J2971),J2971&gt;0)),J2971,""))))))</f>
        <v/>
      </c>
      <c r="M2971" t="str" s="7">
        <f>IF(AND(AG2971="Yes",OR(I2971="Approve proposed",I2971="Use my price")),"CHECK: protected price kept current",IF(OR(I2971="Unreviewed",I2971=""),"Pending review",IF(I2971="Hold","On hold",IF(I2971="Keep current",IF(ISNUMBER(E2971),"Kept current","CHECK: no confirmed current price"),IF(AH2971&lt;&gt;"Yes","CHECK: source needs review",IF(AND(I2971="Use my price",NOT(AND(ISNUMBER(J2971),J2971&gt;0))),"CHECK: enter a price above zero",IF(NOT(OR(I2971="Approve proposed",I2971="Use my price")),"CHECK: choose a listed decision",IF(OR(NOT(ISNUMBER(L2971)),L2971&lt;=0,NOT(ISNUMBER(Y2971)),Y2971&lt;=0,X2971&gt;=1),"CHECK: price or base unavailable",IF(L2971/(Y2971*(1-X2971))-1&lt;0,"CHECK: price below local base","Ready")))))))))</f>
        <v>Pending review</v>
      </c>
      <c r="N2971" s="18">
        <v>9.8</v>
      </c>
      <c r="O2971" s="19">
        <v>0.4</v>
      </c>
      <c r="P2971" s="14">
        <v>0.5114</v>
      </c>
      <c r="Q2971" s="20" t="str">
        <f>IF(AND(ISNUMBER(L2971),ISNUMBER(Y2971),Y2971&gt;0,X2971&lt;1),ROUND(L2971/(Y2971*(1-X2971))-1,4),"")</f>
        <v/>
      </c>
      <c r="R2971" s="12">
        <v>0</v>
      </c>
      <c r="S2971" s="13">
        <f>IF(AND(ISNUMBER(E2971),E2971&gt;0,ISNUMBER(F2971)),R2971*(F2971/E2971-1)*(1-'Start Here'!$B$16),0)</f>
        <v>0</v>
      </c>
      <c r="T2971" s="17">
        <f>IF(AND(M2971="Ready",OR(I2971="Approve proposed",AND(I2971="Use my price",AND(ISNUMBER(J2971),J2971&gt;0))),ISNUMBER(L2971),E2971&gt;0),R2971*(L2971/E2971-1)*(1-'Start Here'!$B$16),0)</f>
        <v>0</v>
      </c>
      <c r="U2971" t="str" s="6">
        <v>Currently hidden; do not activate automatically</v>
      </c>
      <c r="V2971" t="str" s="21">
        <v>No</v>
      </c>
      <c r="W2971" t="str" s="21">
        <v>No</v>
      </c>
      <c r="X2971" s="22">
        <v>0</v>
      </c>
      <c r="Y2971" s="18">
        <v>7</v>
      </c>
      <c r="AB2971" t="str" s="6">
        <v>2026-10-01 10:41:27 UTC</v>
      </c>
      <c r="AC2971" t="str" s="6">
        <v>Local Line cache</v>
      </c>
      <c r="AD2971" s="23">
        <v>975222</v>
      </c>
      <c r="AE2971" s="23">
        <v>740640</v>
      </c>
      <c r="AF2971" t="str" s="23">
        <v>975222:740640:member</v>
      </c>
      <c r="AG2971" t="str" s="23">
        <v>No</v>
      </c>
      <c r="AH2971" t="str" s="23">
        <v>Yes</v>
      </c>
      <c r="AI2971" s="18">
        <v>0</v>
      </c>
    </row>
    <row r="2972" ht="32" customHeight="1">
      <c r="A2972" t="str" s="7">
        <v>RL Plants &amp; Home Goods</v>
      </c>
      <c r="B2972" t="str" s="7">
        <v>Breaking Point Iris Rhizome</v>
      </c>
      <c r="C2972" t="str" s="7">
        <v>ea</v>
      </c>
      <c r="D2972" t="str" s="7">
        <v>Guest Basket</v>
      </c>
      <c r="E2972" s="12">
        <v>9.8</v>
      </c>
      <c r="F2972" s="13">
        <v>10.58</v>
      </c>
      <c r="G2972" s="13">
        <f>IF(AND(ISNUMBER(E2972),ISNUMBER(F2972)),F2972-E2972,"")</f>
        <v>0.78</v>
      </c>
      <c r="H2972" s="14">
        <f>IF(AND(ISNUMBER(E2972),E2972&gt;0,ISNUMBER(F2972)),F2972/E2972-1,"")</f>
        <v>0.07959183673469372</v>
      </c>
      <c r="I2972" t="str" s="15">
        <v>Unreviewed</v>
      </c>
      <c r="J2972" s="16"/>
      <c r="K2972" t="str" s="15">
        <v/>
      </c>
      <c r="L2972" s="17" t="str">
        <f>IF(AC2972="Local catalog","",IF(AG2972="Yes",IF(ISNUMBER(E2972),E2972,""),IF(I2972="Keep current",IF(ISNUMBER(E2972),E2972,""),IF(AH2972&lt;&gt;"Yes","",IF(I2972="Approve proposed",F2972,IF(AND(I2972="Use my price",AND(ISNUMBER(J2972),J2972&gt;0)),J2972,""))))))</f>
        <v/>
      </c>
      <c r="M2972" t="str" s="7">
        <f>IF(AND(AG2972="Yes",OR(I2972="Approve proposed",I2972="Use my price")),"CHECK: protected price kept current",IF(OR(I2972="Unreviewed",I2972=""),"Pending review",IF(I2972="Hold","On hold",IF(I2972="Keep current",IF(ISNUMBER(E2972),"Kept current","CHECK: no confirmed current price"),IF(AH2972&lt;&gt;"Yes","CHECK: source needs review",IF(AND(I2972="Use my price",NOT(AND(ISNUMBER(J2972),J2972&gt;0))),"CHECK: enter a price above zero",IF(NOT(OR(I2972="Approve proposed",I2972="Use my price")),"CHECK: choose a listed decision",IF(OR(NOT(ISNUMBER(L2972)),L2972&lt;=0,NOT(ISNUMBER(Y2972)),Y2972&lt;=0,X2972&gt;=1),"CHECK: price or base unavailable",IF(L2972/(Y2972*(1-X2972))-1&lt;0,"CHECK: price below local base","Ready")))))))))</f>
        <v>Pending review</v>
      </c>
      <c r="N2972" s="18">
        <v>9.8</v>
      </c>
      <c r="O2972" s="19">
        <v>0.4</v>
      </c>
      <c r="P2972" s="14">
        <v>0.5114</v>
      </c>
      <c r="Q2972" s="20" t="str">
        <f>IF(AND(ISNUMBER(L2972),ISNUMBER(Y2972),Y2972&gt;0,X2972&lt;1),ROUND(L2972/(Y2972*(1-X2972))-1,4),"")</f>
        <v/>
      </c>
      <c r="R2972" s="12">
        <v>9.8</v>
      </c>
      <c r="S2972" s="13">
        <f>IF(AND(ISNUMBER(E2972),E2972&gt;0,ISNUMBER(F2972)),R2972*(F2972/E2972-1)*(1-'Start Here'!$B$16),0)</f>
        <v>0.7565999999999986</v>
      </c>
      <c r="T2972" s="17">
        <f>IF(AND(M2972="Ready",OR(I2972="Approve proposed",AND(I2972="Use my price",AND(ISNUMBER(J2972),J2972&gt;0))),ISNUMBER(L2972),E2972&gt;0),R2972*(L2972/E2972-1)*(1-'Start Here'!$B$16),0)</f>
        <v>0</v>
      </c>
      <c r="U2972" t="str" s="6">
        <v>Currently hidden; do not activate automatically</v>
      </c>
      <c r="V2972" t="str" s="21">
        <v>No</v>
      </c>
      <c r="W2972" t="str" s="21">
        <v>No</v>
      </c>
      <c r="X2972" s="22">
        <v>0</v>
      </c>
      <c r="Y2972" s="18">
        <v>7</v>
      </c>
      <c r="AB2972" t="str" s="6">
        <v>2026-10-01 10:41:27 UTC</v>
      </c>
      <c r="AC2972" t="str" s="6">
        <v>Local Line cache</v>
      </c>
      <c r="AD2972" s="23">
        <v>975222</v>
      </c>
      <c r="AE2972" s="23">
        <v>740640</v>
      </c>
      <c r="AF2972" t="str" s="23">
        <v>975222:740640:guest</v>
      </c>
      <c r="AG2972" t="str" s="23">
        <v>No</v>
      </c>
      <c r="AH2972" t="str" s="23">
        <v>Yes</v>
      </c>
      <c r="AI2972" s="18">
        <v>7</v>
      </c>
    </row>
    <row r="2973" ht="32" customHeight="1">
      <c r="A2973" t="str" s="7">
        <v>RL Plants &amp; Home Goods</v>
      </c>
      <c r="B2973" t="str" s="7">
        <v>Breaking Point Iris Rhizome</v>
      </c>
      <c r="C2973" t="str" s="7">
        <v>ea</v>
      </c>
      <c r="D2973" t="str" s="7">
        <v>SNAP</v>
      </c>
      <c r="G2973" s="13" t="str">
        <f>IF(AND(ISNUMBER(E2973),ISNUMBER(F2973)),F2973-E2973,"")</f>
        <v/>
      </c>
      <c r="H2973" s="14" t="str">
        <f>IF(AND(ISNUMBER(E2973),E2973&gt;0,ISNUMBER(F2973)),F2973/E2973-1,"")</f>
        <v/>
      </c>
      <c r="I2973" t="str" s="15">
        <v>Hold</v>
      </c>
      <c r="J2973" s="24"/>
      <c r="K2973" t="str" s="15">
        <v/>
      </c>
      <c r="L2973" s="17" t="str">
        <f>IF(AC2973="Local catalog","",IF(AG2973="Yes",IF(ISNUMBER(E2973),E2973,""),IF(I2973="Keep current",IF(ISNUMBER(E2973),E2973,""),IF(AH2973&lt;&gt;"Yes","",IF(I2973="Approve proposed",F2973,IF(AND(I2973="Use my price",AND(ISNUMBER(J2973),J2973&gt;0)),J2973,""))))))</f>
        <v/>
      </c>
      <c r="M2973" t="str" s="7">
        <f>IF(AND(AG2973="Yes",OR(I2973="Approve proposed",I2973="Use my price")),"CHECK: protected price kept current",IF(OR(I2973="Unreviewed",I2973=""),"Pending review",IF(I2973="Hold","On hold",IF(I2973="Keep current",IF(ISNUMBER(E2973),"Kept current","CHECK: no confirmed current price"),IF(AH2973&lt;&gt;"Yes","CHECK: source needs review",IF(AND(I2973="Use my price",NOT(AND(ISNUMBER(J2973),J2973&gt;0))),"CHECK: enter a price above zero",IF(NOT(OR(I2973="Approve proposed",I2973="Use my price")),"CHECK: choose a listed decision",IF(OR(NOT(ISNUMBER(L2973)),L2973&lt;=0,NOT(ISNUMBER(Y2973)),Y2973&lt;=0,X2973&gt;=1),"CHECK: price or base unavailable",IF(L2973/(Y2973*(1-X2973))-1&lt;0,"CHECK: price below local base","Ready")))))))))</f>
        <v>On hold</v>
      </c>
      <c r="N2973" s="18">
        <v>9.8</v>
      </c>
      <c r="O2973" s="19">
        <v>0.4</v>
      </c>
      <c r="Q2973" s="20" t="str">
        <f>IF(AND(ISNUMBER(L2973),ISNUMBER(Y2973),Y2973&gt;0,X2973&lt;1),ROUND(L2973/(Y2973*(1-X2973))-1,4),"")</f>
        <v/>
      </c>
      <c r="R2973" s="12">
        <v>0</v>
      </c>
      <c r="S2973" s="13">
        <f>IF(AND(ISNUMBER(E2973),E2973&gt;0,ISNUMBER(F2973)),R2973*(F2973/E2973-1)*(1-'Start Here'!$B$16),0)</f>
        <v>0</v>
      </c>
      <c r="T2973" s="17">
        <f>IF(AND(M2973="Ready",OR(I2973="Approve proposed",AND(I2973="Use my price",AND(ISNUMBER(J2973),J2973&gt;0))),ISNUMBER(L2973),E2973&gt;0),R2973*(L2973/E2973-1)*(1-'Start Here'!$B$16),0)</f>
        <v>0</v>
      </c>
      <c r="U2973" t="str" s="6">
        <v>SNAP: preserve existing selling price; No confirmed Local Line price/list; local calculation is reference only; Currently hidden; do not activate automatically</v>
      </c>
      <c r="V2973" t="str" s="21">
        <v>No</v>
      </c>
      <c r="W2973" t="str" s="21">
        <v>No</v>
      </c>
      <c r="X2973" s="22">
        <v>0</v>
      </c>
      <c r="Y2973" s="18">
        <v>7</v>
      </c>
      <c r="AB2973" t="str" s="6">
        <v/>
      </c>
      <c r="AC2973" t="str" s="6">
        <v>Local calculation only</v>
      </c>
      <c r="AD2973" s="23">
        <v>975222</v>
      </c>
      <c r="AE2973" s="23">
        <v>740640</v>
      </c>
      <c r="AF2973" t="str" s="23">
        <v>975222:740640:snap</v>
      </c>
      <c r="AG2973" t="str" s="23">
        <v>Yes</v>
      </c>
      <c r="AH2973" t="str" s="23">
        <v>No</v>
      </c>
      <c r="AI2973" s="18">
        <v>0</v>
      </c>
    </row>
    <row r="2974" ht="32" customHeight="1">
      <c r="A2974" t="str" s="7">
        <v>RL Plants &amp; Home Goods</v>
      </c>
      <c r="B2974" t="str" s="7">
        <v>Dark Purple Iris Rhizome</v>
      </c>
      <c r="C2974" t="str" s="7">
        <v>each</v>
      </c>
      <c r="D2974" t="str" s="7">
        <v>Herd Share Members</v>
      </c>
      <c r="E2974" s="12">
        <v>5.6</v>
      </c>
      <c r="F2974" s="13">
        <v>6.05</v>
      </c>
      <c r="G2974" s="13">
        <f>IF(AND(ISNUMBER(E2974),ISNUMBER(F2974)),F2974-E2974,"")</f>
        <v>0.45</v>
      </c>
      <c r="H2974" s="14">
        <f>IF(AND(ISNUMBER(E2974),E2974&gt;0,ISNUMBER(F2974)),F2974/E2974-1,"")</f>
        <v>0.0803571428571428</v>
      </c>
      <c r="I2974" t="str" s="15">
        <v>Unreviewed</v>
      </c>
      <c r="J2974" s="16"/>
      <c r="K2974" t="str" s="15">
        <v/>
      </c>
      <c r="L2974" s="17" t="str">
        <f>IF(AC2974="Local catalog","",IF(AG2974="Yes",IF(ISNUMBER(E2974),E2974,""),IF(I2974="Keep current",IF(ISNUMBER(E2974),E2974,""),IF(AH2974&lt;&gt;"Yes","",IF(I2974="Approve proposed",F2974,IF(AND(I2974="Use my price",AND(ISNUMBER(J2974),J2974&gt;0)),J2974,""))))))</f>
        <v/>
      </c>
      <c r="M2974" t="str" s="7">
        <f>IF(AND(AG2974="Yes",OR(I2974="Approve proposed",I2974="Use my price")),"CHECK: protected price kept current",IF(OR(I2974="Unreviewed",I2974=""),"Pending review",IF(I2974="Hold","On hold",IF(I2974="Keep current",IF(ISNUMBER(E2974),"Kept current","CHECK: no confirmed current price"),IF(AH2974&lt;&gt;"Yes","CHECK: source needs review",IF(AND(I2974="Use my price",NOT(AND(ISNUMBER(J2974),J2974&gt;0))),"CHECK: enter a price above zero",IF(NOT(OR(I2974="Approve proposed",I2974="Use my price")),"CHECK: choose a listed decision",IF(OR(NOT(ISNUMBER(L2974)),L2974&lt;=0,NOT(ISNUMBER(Y2974)),Y2974&lt;=0,X2974&gt;=1),"CHECK: price or base unavailable",IF(L2974/(Y2974*(1-X2974))-1&lt;0,"CHECK: price below local base","Ready")))))))))</f>
        <v>Pending review</v>
      </c>
      <c r="N2974" s="18">
        <v>5.6</v>
      </c>
      <c r="O2974" s="19">
        <v>0.4</v>
      </c>
      <c r="P2974" s="14">
        <v>0.5125</v>
      </c>
      <c r="Q2974" s="20" t="str">
        <f>IF(AND(ISNUMBER(L2974),ISNUMBER(Y2974),Y2974&gt;0,X2974&lt;1),ROUND(L2974/(Y2974*(1-X2974))-1,4),"")</f>
        <v/>
      </c>
      <c r="R2974" s="12">
        <v>25.200000000000003</v>
      </c>
      <c r="S2974" s="13">
        <f>IF(AND(ISNUMBER(E2974),E2974&gt;0,ISNUMBER(F2974)),R2974*(F2974/E2974-1)*(1-'Start Here'!$B$16),0)</f>
        <v>1.9642499999999985</v>
      </c>
      <c r="T2974" s="17">
        <f>IF(AND(M2974="Ready",OR(I2974="Approve proposed",AND(I2974="Use my price",AND(ISNUMBER(J2974),J2974&gt;0))),ISNUMBER(L2974),E2974&gt;0),R2974*(L2974/E2974-1)*(1-'Start Here'!$B$16),0)</f>
        <v>0</v>
      </c>
      <c r="U2974" t="str" s="6">
        <v/>
      </c>
      <c r="V2974" t="str" s="21">
        <v>Yes</v>
      </c>
      <c r="W2974" t="str" s="21">
        <v>No</v>
      </c>
      <c r="X2974" s="22">
        <v>0</v>
      </c>
      <c r="Y2974" s="18">
        <v>4</v>
      </c>
      <c r="AB2974" t="str" s="6">
        <v>2026-10-01 10:41:27 UTC</v>
      </c>
      <c r="AC2974" t="str" s="6">
        <v>Local Line cache</v>
      </c>
      <c r="AD2974" s="23">
        <v>805748</v>
      </c>
      <c r="AE2974" s="23">
        <v>526803</v>
      </c>
      <c r="AF2974" t="str" s="23">
        <v>805748:526803:herdShare</v>
      </c>
      <c r="AG2974" t="str" s="23">
        <v>No</v>
      </c>
      <c r="AH2974" t="str" s="23">
        <v>Yes</v>
      </c>
      <c r="AI2974" s="18">
        <v>16</v>
      </c>
    </row>
    <row r="2975" ht="32" customHeight="1">
      <c r="A2975" t="str" s="7">
        <v>RL Plants &amp; Home Goods</v>
      </c>
      <c r="B2975" t="str" s="7">
        <v>Dark Purple Iris Rhizome</v>
      </c>
      <c r="C2975" t="str" s="7">
        <v>each</v>
      </c>
      <c r="D2975" t="str" s="7">
        <v>CSA Members</v>
      </c>
      <c r="E2975" s="12">
        <v>5.6</v>
      </c>
      <c r="F2975" s="13">
        <v>6.05</v>
      </c>
      <c r="G2975" s="13">
        <f>IF(AND(ISNUMBER(E2975),ISNUMBER(F2975)),F2975-E2975,"")</f>
        <v>0.45</v>
      </c>
      <c r="H2975" s="14">
        <f>IF(AND(ISNUMBER(E2975),E2975&gt;0,ISNUMBER(F2975)),F2975/E2975-1,"")</f>
        <v>0.0803571428571428</v>
      </c>
      <c r="I2975" t="str" s="15">
        <v>Unreviewed</v>
      </c>
      <c r="J2975" s="16"/>
      <c r="K2975" t="str" s="15">
        <v/>
      </c>
      <c r="L2975" s="17" t="str">
        <f>IF(AC2975="Local catalog","",IF(AG2975="Yes",IF(ISNUMBER(E2975),E2975,""),IF(I2975="Keep current",IF(ISNUMBER(E2975),E2975,""),IF(AH2975&lt;&gt;"Yes","",IF(I2975="Approve proposed",F2975,IF(AND(I2975="Use my price",AND(ISNUMBER(J2975),J2975&gt;0)),J2975,""))))))</f>
        <v/>
      </c>
      <c r="M2975" t="str" s="7">
        <f>IF(AND(AG2975="Yes",OR(I2975="Approve proposed",I2975="Use my price")),"CHECK: protected price kept current",IF(OR(I2975="Unreviewed",I2975=""),"Pending review",IF(I2975="Hold","On hold",IF(I2975="Keep current",IF(ISNUMBER(E2975),"Kept current","CHECK: no confirmed current price"),IF(AH2975&lt;&gt;"Yes","CHECK: source needs review",IF(AND(I2975="Use my price",NOT(AND(ISNUMBER(J2975),J2975&gt;0))),"CHECK: enter a price above zero",IF(NOT(OR(I2975="Approve proposed",I2975="Use my price")),"CHECK: choose a listed decision",IF(OR(NOT(ISNUMBER(L2975)),L2975&lt;=0,NOT(ISNUMBER(Y2975)),Y2975&lt;=0,X2975&gt;=1),"CHECK: price or base unavailable",IF(L2975/(Y2975*(1-X2975))-1&lt;0,"CHECK: price below local base","Ready")))))))))</f>
        <v>Pending review</v>
      </c>
      <c r="N2975" s="18">
        <v>5.6</v>
      </c>
      <c r="O2975" s="19">
        <v>0.4</v>
      </c>
      <c r="P2975" s="14">
        <v>0.5125</v>
      </c>
      <c r="Q2975" s="20" t="str">
        <f>IF(AND(ISNUMBER(L2975),ISNUMBER(Y2975),Y2975&gt;0,X2975&lt;1),ROUND(L2975/(Y2975*(1-X2975))-1,4),"")</f>
        <v/>
      </c>
      <c r="R2975" s="12">
        <v>0</v>
      </c>
      <c r="S2975" s="13">
        <f>IF(AND(ISNUMBER(E2975),E2975&gt;0,ISNUMBER(F2975)),R2975*(F2975/E2975-1)*(1-'Start Here'!$B$16),0)</f>
        <v>0</v>
      </c>
      <c r="T2975" s="17">
        <f>IF(AND(M2975="Ready",OR(I2975="Approve proposed",AND(I2975="Use my price",AND(ISNUMBER(J2975),J2975&gt;0))),ISNUMBER(L2975),E2975&gt;0),R2975*(L2975/E2975-1)*(1-'Start Here'!$B$16),0)</f>
        <v>0</v>
      </c>
      <c r="U2975" t="str" s="6">
        <v/>
      </c>
      <c r="V2975" t="str" s="21">
        <v>Yes</v>
      </c>
      <c r="W2975" t="str" s="21">
        <v>No</v>
      </c>
      <c r="X2975" s="22">
        <v>0</v>
      </c>
      <c r="Y2975" s="18">
        <v>4</v>
      </c>
      <c r="AB2975" t="str" s="6">
        <v>2026-10-01 10:41:27 UTC</v>
      </c>
      <c r="AC2975" t="str" s="6">
        <v>Local Line cache</v>
      </c>
      <c r="AD2975" s="23">
        <v>805748</v>
      </c>
      <c r="AE2975" s="23">
        <v>526803</v>
      </c>
      <c r="AF2975" t="str" s="23">
        <v>805748:526803:member</v>
      </c>
      <c r="AG2975" t="str" s="23">
        <v>No</v>
      </c>
      <c r="AH2975" t="str" s="23">
        <v>Yes</v>
      </c>
      <c r="AI2975" s="18">
        <v>0</v>
      </c>
    </row>
    <row r="2976" ht="32" customHeight="1">
      <c r="A2976" t="str" s="7">
        <v>RL Plants &amp; Home Goods</v>
      </c>
      <c r="B2976" t="str" s="7">
        <v>Dark Purple Iris Rhizome</v>
      </c>
      <c r="C2976" t="str" s="7">
        <v>each</v>
      </c>
      <c r="D2976" t="str" s="7">
        <v>Guest Basket</v>
      </c>
      <c r="E2976" s="12">
        <v>5.6</v>
      </c>
      <c r="F2976" s="13">
        <v>6.05</v>
      </c>
      <c r="G2976" s="13">
        <f>IF(AND(ISNUMBER(E2976),ISNUMBER(F2976)),F2976-E2976,"")</f>
        <v>0.45</v>
      </c>
      <c r="H2976" s="14">
        <f>IF(AND(ISNUMBER(E2976),E2976&gt;0,ISNUMBER(F2976)),F2976/E2976-1,"")</f>
        <v>0.0803571428571428</v>
      </c>
      <c r="I2976" t="str" s="15">
        <v>Unreviewed</v>
      </c>
      <c r="J2976" s="16"/>
      <c r="K2976" t="str" s="15">
        <v/>
      </c>
      <c r="L2976" s="17" t="str">
        <f>IF(AC2976="Local catalog","",IF(AG2976="Yes",IF(ISNUMBER(E2976),E2976,""),IF(I2976="Keep current",IF(ISNUMBER(E2976),E2976,""),IF(AH2976&lt;&gt;"Yes","",IF(I2976="Approve proposed",F2976,IF(AND(I2976="Use my price",AND(ISNUMBER(J2976),J2976&gt;0)),J2976,""))))))</f>
        <v/>
      </c>
      <c r="M2976" t="str" s="7">
        <f>IF(AND(AG2976="Yes",OR(I2976="Approve proposed",I2976="Use my price")),"CHECK: protected price kept current",IF(OR(I2976="Unreviewed",I2976=""),"Pending review",IF(I2976="Hold","On hold",IF(I2976="Keep current",IF(ISNUMBER(E2976),"Kept current","CHECK: no confirmed current price"),IF(AH2976&lt;&gt;"Yes","CHECK: source needs review",IF(AND(I2976="Use my price",NOT(AND(ISNUMBER(J2976),J2976&gt;0))),"CHECK: enter a price above zero",IF(NOT(OR(I2976="Approve proposed",I2976="Use my price")),"CHECK: choose a listed decision",IF(OR(NOT(ISNUMBER(L2976)),L2976&lt;=0,NOT(ISNUMBER(Y2976)),Y2976&lt;=0,X2976&gt;=1),"CHECK: price or base unavailable",IF(L2976/(Y2976*(1-X2976))-1&lt;0,"CHECK: price below local base","Ready")))))))))</f>
        <v>Pending review</v>
      </c>
      <c r="N2976" s="18">
        <v>5.6</v>
      </c>
      <c r="O2976" s="19">
        <v>0.4</v>
      </c>
      <c r="P2976" s="14">
        <v>0.5125</v>
      </c>
      <c r="Q2976" s="20" t="str">
        <f>IF(AND(ISNUMBER(L2976),ISNUMBER(Y2976),Y2976&gt;0,X2976&lt;1),ROUND(L2976/(Y2976*(1-X2976))-1,4),"")</f>
        <v/>
      </c>
      <c r="R2976" s="12">
        <v>15.5</v>
      </c>
      <c r="S2976" s="13">
        <f>IF(AND(ISNUMBER(E2976),E2976&gt;0,ISNUMBER(F2976)),R2976*(F2976/E2976-1)*(1-'Start Here'!$B$16),0)</f>
        <v>1.2081696428571418</v>
      </c>
      <c r="T2976" s="17">
        <f>IF(AND(M2976="Ready",OR(I2976="Approve proposed",AND(I2976="Use my price",AND(ISNUMBER(J2976),J2976&gt;0))),ISNUMBER(L2976),E2976&gt;0),R2976*(L2976/E2976-1)*(1-'Start Here'!$B$16),0)</f>
        <v>0</v>
      </c>
      <c r="U2976" t="str" s="6">
        <v/>
      </c>
      <c r="V2976" t="str" s="21">
        <v>Yes</v>
      </c>
      <c r="W2976" t="str" s="21">
        <v>No</v>
      </c>
      <c r="X2976" s="22">
        <v>0</v>
      </c>
      <c r="Y2976" s="18">
        <v>4</v>
      </c>
      <c r="AB2976" t="str" s="6">
        <v>2026-10-01 10:41:27 UTC</v>
      </c>
      <c r="AC2976" t="str" s="6">
        <v>Local Line cache</v>
      </c>
      <c r="AD2976" s="23">
        <v>805748</v>
      </c>
      <c r="AE2976" s="23">
        <v>526803</v>
      </c>
      <c r="AF2976" t="str" s="23">
        <v>805748:526803:guest</v>
      </c>
      <c r="AG2976" t="str" s="23">
        <v>No</v>
      </c>
      <c r="AH2976" t="str" s="23">
        <v>Yes</v>
      </c>
      <c r="AI2976" s="18">
        <v>8</v>
      </c>
    </row>
    <row r="2977" ht="32" customHeight="1">
      <c r="A2977" t="str" s="7">
        <v>RL Plants &amp; Home Goods</v>
      </c>
      <c r="B2977" t="str" s="7">
        <v>Dark Purple Iris Rhizome</v>
      </c>
      <c r="C2977" t="str" s="7">
        <v>each</v>
      </c>
      <c r="D2977" t="str" s="7">
        <v>SNAP</v>
      </c>
      <c r="E2977" s="12">
        <v>5.6</v>
      </c>
      <c r="F2977" s="13">
        <v>5.6</v>
      </c>
      <c r="G2977" s="13">
        <f>IF(AND(ISNUMBER(E2977),ISNUMBER(F2977)),F2977-E2977,"")</f>
        <v>0</v>
      </c>
      <c r="H2977" s="14">
        <f>IF(AND(ISNUMBER(E2977),E2977&gt;0,ISNUMBER(F2977)),F2977/E2977-1,"")</f>
        <v>0</v>
      </c>
      <c r="I2977" t="str" s="15">
        <v>Keep current</v>
      </c>
      <c r="J2977" s="16"/>
      <c r="K2977" t="str" s="15">
        <v/>
      </c>
      <c r="L2977" s="17">
        <f>IF(AC2977="Local catalog","",IF(AG2977="Yes",IF(ISNUMBER(E2977),E2977,""),IF(I2977="Keep current",IF(ISNUMBER(E2977),E2977,""),IF(AH2977&lt;&gt;"Yes","",IF(I2977="Approve proposed",F2977,IF(AND(I2977="Use my price",AND(ISNUMBER(J2977),J2977&gt;0)),J2977,""))))))</f>
        <v>5.6</v>
      </c>
      <c r="M2977" t="str" s="7">
        <f>IF(AND(AG2977="Yes",OR(I2977="Approve proposed",I2977="Use my price")),"CHECK: protected price kept current",IF(OR(I2977="Unreviewed",I2977=""),"Pending review",IF(I2977="Hold","On hold",IF(I2977="Keep current",IF(ISNUMBER(E2977),"Kept current","CHECK: no confirmed current price"),IF(AH2977&lt;&gt;"Yes","CHECK: source needs review",IF(AND(I2977="Use my price",NOT(AND(ISNUMBER(J2977),J2977&gt;0))),"CHECK: enter a price above zero",IF(NOT(OR(I2977="Approve proposed",I2977="Use my price")),"CHECK: choose a listed decision",IF(OR(NOT(ISNUMBER(L2977)),L2977&lt;=0,NOT(ISNUMBER(Y2977)),Y2977&lt;=0,X2977&gt;=1),"CHECK: price or base unavailable",IF(L2977/(Y2977*(1-X2977))-1&lt;0,"CHECK: price below local base","Ready")))))))))</f>
        <v>Kept current</v>
      </c>
      <c r="N2977" s="18">
        <v>5.6</v>
      </c>
      <c r="O2977" s="19">
        <v>0.4</v>
      </c>
      <c r="P2977" s="14">
        <v>0.4</v>
      </c>
      <c r="Q2977" s="20">
        <f>IF(AND(ISNUMBER(L2977),ISNUMBER(Y2977),Y2977&gt;0,X2977&lt;1),ROUND(L2977/(Y2977*(1-X2977))-1,4),"")</f>
        <v>0.4</v>
      </c>
      <c r="R2977" s="12">
        <v>0</v>
      </c>
      <c r="S2977" s="13">
        <f>IF(AND(ISNUMBER(E2977),E2977&gt;0,ISNUMBER(F2977)),R2977*(F2977/E2977-1)*(1-'Start Here'!$B$16),0)</f>
        <v>0</v>
      </c>
      <c r="T2977" s="17">
        <f>IF(AND(M2977="Ready",OR(I2977="Approve proposed",AND(I2977="Use my price",AND(ISNUMBER(J2977),J2977&gt;0))),ISNUMBER(L2977),E2977&gt;0),R2977*(L2977/E2977-1)*(1-'Start Here'!$B$16),0)</f>
        <v>0</v>
      </c>
      <c r="U2977" t="str" s="6">
        <v>SNAP: preserve existing selling price</v>
      </c>
      <c r="V2977" t="str" s="21">
        <v>Yes</v>
      </c>
      <c r="W2977" t="str" s="21">
        <v>No</v>
      </c>
      <c r="X2977" s="22">
        <v>0</v>
      </c>
      <c r="Y2977" s="18">
        <v>4</v>
      </c>
      <c r="AB2977" t="str" s="6">
        <v>2026-10-01 10:41:27 UTC</v>
      </c>
      <c r="AC2977" t="str" s="6">
        <v>Local Line cache</v>
      </c>
      <c r="AD2977" s="23">
        <v>805748</v>
      </c>
      <c r="AE2977" s="23">
        <v>526803</v>
      </c>
      <c r="AF2977" t="str" s="23">
        <v>805748:526803:snap</v>
      </c>
      <c r="AG2977" t="str" s="23">
        <v>Yes</v>
      </c>
      <c r="AH2977" t="str" s="23">
        <v>Yes</v>
      </c>
      <c r="AI2977" s="18">
        <v>0</v>
      </c>
    </row>
    <row r="2978" ht="32" customHeight="1">
      <c r="A2978" t="str" s="7">
        <v>RL Plants &amp; Home Goods</v>
      </c>
      <c r="B2978" t="str" s="7">
        <v>Desert Trails Iris Rhizome</v>
      </c>
      <c r="C2978" t="str" s="7">
        <v>ea</v>
      </c>
      <c r="D2978" t="str" s="7">
        <v>Herd Share Members</v>
      </c>
      <c r="E2978" s="12">
        <v>11.2</v>
      </c>
      <c r="F2978" s="13">
        <v>12.1</v>
      </c>
      <c r="G2978" s="13">
        <f>IF(AND(ISNUMBER(E2978),ISNUMBER(F2978)),F2978-E2978,"")</f>
        <v>0.9</v>
      </c>
      <c r="H2978" s="14">
        <f>IF(AND(ISNUMBER(E2978),E2978&gt;0,ISNUMBER(F2978)),F2978/E2978-1,"")</f>
        <v>0.0803571428571428</v>
      </c>
      <c r="I2978" t="str" s="15">
        <v>Unreviewed</v>
      </c>
      <c r="J2978" s="16"/>
      <c r="K2978" t="str" s="15">
        <v/>
      </c>
      <c r="L2978" s="17" t="str">
        <f>IF(AC2978="Local catalog","",IF(AG2978="Yes",IF(ISNUMBER(E2978),E2978,""),IF(I2978="Keep current",IF(ISNUMBER(E2978),E2978,""),IF(AH2978&lt;&gt;"Yes","",IF(I2978="Approve proposed",F2978,IF(AND(I2978="Use my price",AND(ISNUMBER(J2978),J2978&gt;0)),J2978,""))))))</f>
        <v/>
      </c>
      <c r="M2978" t="str" s="7">
        <f>IF(AND(AG2978="Yes",OR(I2978="Approve proposed",I2978="Use my price")),"CHECK: protected price kept current",IF(OR(I2978="Unreviewed",I2978=""),"Pending review",IF(I2978="Hold","On hold",IF(I2978="Keep current",IF(ISNUMBER(E2978),"Kept current","CHECK: no confirmed current price"),IF(AH2978&lt;&gt;"Yes","CHECK: source needs review",IF(AND(I2978="Use my price",NOT(AND(ISNUMBER(J2978),J2978&gt;0))),"CHECK: enter a price above zero",IF(NOT(OR(I2978="Approve proposed",I2978="Use my price")),"CHECK: choose a listed decision",IF(OR(NOT(ISNUMBER(L2978)),L2978&lt;=0,NOT(ISNUMBER(Y2978)),Y2978&lt;=0,X2978&gt;=1),"CHECK: price or base unavailable",IF(L2978/(Y2978*(1-X2978))-1&lt;0,"CHECK: price below local base","Ready")))))))))</f>
        <v>Pending review</v>
      </c>
      <c r="N2978" s="18">
        <v>11.2</v>
      </c>
      <c r="O2978" s="19">
        <v>0.4</v>
      </c>
      <c r="P2978" s="14">
        <v>0.5125</v>
      </c>
      <c r="Q2978" s="20" t="str">
        <f>IF(AND(ISNUMBER(L2978),ISNUMBER(Y2978),Y2978&gt;0,X2978&lt;1),ROUND(L2978/(Y2978*(1-X2978))-1,4),"")</f>
        <v/>
      </c>
      <c r="R2978" s="12">
        <v>22.4</v>
      </c>
      <c r="S2978" s="13">
        <f>IF(AND(ISNUMBER(E2978),E2978&gt;0,ISNUMBER(F2978)),R2978*(F2978/E2978-1)*(1-'Start Here'!$B$16),0)</f>
        <v>1.7459999999999984</v>
      </c>
      <c r="T2978" s="17">
        <f>IF(AND(M2978="Ready",OR(I2978="Approve proposed",AND(I2978="Use my price",AND(ISNUMBER(J2978),J2978&gt;0))),ISNUMBER(L2978),E2978&gt;0),R2978*(L2978/E2978-1)*(1-'Start Here'!$B$16),0)</f>
        <v>0</v>
      </c>
      <c r="U2978" t="str" s="6">
        <v>Currently hidden; do not activate automatically</v>
      </c>
      <c r="V2978" t="str" s="21">
        <v>No</v>
      </c>
      <c r="W2978" t="str" s="21">
        <v>No</v>
      </c>
      <c r="X2978" s="22">
        <v>0</v>
      </c>
      <c r="Y2978" s="18">
        <v>8</v>
      </c>
      <c r="AB2978" t="str" s="6">
        <v>2026-10-01 10:41:27 UTC</v>
      </c>
      <c r="AC2978" t="str" s="6">
        <v>Local Line cache</v>
      </c>
      <c r="AD2978" s="23">
        <v>975217</v>
      </c>
      <c r="AE2978" s="23">
        <v>740628</v>
      </c>
      <c r="AF2978" t="str" s="23">
        <v>975217:740628:herdShare</v>
      </c>
      <c r="AG2978" t="str" s="23">
        <v>No</v>
      </c>
      <c r="AH2978" t="str" s="23">
        <v>Yes</v>
      </c>
      <c r="AI2978" s="18">
        <v>16</v>
      </c>
    </row>
    <row r="2979" ht="32" customHeight="1">
      <c r="A2979" t="str" s="7">
        <v>RL Plants &amp; Home Goods</v>
      </c>
      <c r="B2979" t="str" s="7">
        <v>Desert Trails Iris Rhizome</v>
      </c>
      <c r="C2979" t="str" s="7">
        <v>ea</v>
      </c>
      <c r="D2979" t="str" s="7">
        <v>CSA Members</v>
      </c>
      <c r="E2979" s="12">
        <v>11.2</v>
      </c>
      <c r="F2979" s="13">
        <v>12.1</v>
      </c>
      <c r="G2979" s="13">
        <f>IF(AND(ISNUMBER(E2979),ISNUMBER(F2979)),F2979-E2979,"")</f>
        <v>0.9</v>
      </c>
      <c r="H2979" s="14">
        <f>IF(AND(ISNUMBER(E2979),E2979&gt;0,ISNUMBER(F2979)),F2979/E2979-1,"")</f>
        <v>0.0803571428571428</v>
      </c>
      <c r="I2979" t="str" s="15">
        <v>Unreviewed</v>
      </c>
      <c r="J2979" s="16"/>
      <c r="K2979" t="str" s="15">
        <v/>
      </c>
      <c r="L2979" s="17" t="str">
        <f>IF(AC2979="Local catalog","",IF(AG2979="Yes",IF(ISNUMBER(E2979),E2979,""),IF(I2979="Keep current",IF(ISNUMBER(E2979),E2979,""),IF(AH2979&lt;&gt;"Yes","",IF(I2979="Approve proposed",F2979,IF(AND(I2979="Use my price",AND(ISNUMBER(J2979),J2979&gt;0)),J2979,""))))))</f>
        <v/>
      </c>
      <c r="M2979" t="str" s="7">
        <f>IF(AND(AG2979="Yes",OR(I2979="Approve proposed",I2979="Use my price")),"CHECK: protected price kept current",IF(OR(I2979="Unreviewed",I2979=""),"Pending review",IF(I2979="Hold","On hold",IF(I2979="Keep current",IF(ISNUMBER(E2979),"Kept current","CHECK: no confirmed current price"),IF(AH2979&lt;&gt;"Yes","CHECK: source needs review",IF(AND(I2979="Use my price",NOT(AND(ISNUMBER(J2979),J2979&gt;0))),"CHECK: enter a price above zero",IF(NOT(OR(I2979="Approve proposed",I2979="Use my price")),"CHECK: choose a listed decision",IF(OR(NOT(ISNUMBER(L2979)),L2979&lt;=0,NOT(ISNUMBER(Y2979)),Y2979&lt;=0,X2979&gt;=1),"CHECK: price or base unavailable",IF(L2979/(Y2979*(1-X2979))-1&lt;0,"CHECK: price below local base","Ready")))))))))</f>
        <v>Pending review</v>
      </c>
      <c r="N2979" s="18">
        <v>11.2</v>
      </c>
      <c r="O2979" s="19">
        <v>0.4</v>
      </c>
      <c r="P2979" s="14">
        <v>0.5125</v>
      </c>
      <c r="Q2979" s="20" t="str">
        <f>IF(AND(ISNUMBER(L2979),ISNUMBER(Y2979),Y2979&gt;0,X2979&lt;1),ROUND(L2979/(Y2979*(1-X2979))-1,4),"")</f>
        <v/>
      </c>
      <c r="R2979" s="12">
        <v>0</v>
      </c>
      <c r="S2979" s="13">
        <f>IF(AND(ISNUMBER(E2979),E2979&gt;0,ISNUMBER(F2979)),R2979*(F2979/E2979-1)*(1-'Start Here'!$B$16),0)</f>
        <v>0</v>
      </c>
      <c r="T2979" s="17">
        <f>IF(AND(M2979="Ready",OR(I2979="Approve proposed",AND(I2979="Use my price",AND(ISNUMBER(J2979),J2979&gt;0))),ISNUMBER(L2979),E2979&gt;0),R2979*(L2979/E2979-1)*(1-'Start Here'!$B$16),0)</f>
        <v>0</v>
      </c>
      <c r="U2979" t="str" s="6">
        <v>Currently hidden; do not activate automatically</v>
      </c>
      <c r="V2979" t="str" s="21">
        <v>No</v>
      </c>
      <c r="W2979" t="str" s="21">
        <v>No</v>
      </c>
      <c r="X2979" s="22">
        <v>0</v>
      </c>
      <c r="Y2979" s="18">
        <v>8</v>
      </c>
      <c r="AB2979" t="str" s="6">
        <v>2026-10-01 10:41:27 UTC</v>
      </c>
      <c r="AC2979" t="str" s="6">
        <v>Local Line cache</v>
      </c>
      <c r="AD2979" s="23">
        <v>975217</v>
      </c>
      <c r="AE2979" s="23">
        <v>740628</v>
      </c>
      <c r="AF2979" t="str" s="23">
        <v>975217:740628:member</v>
      </c>
      <c r="AG2979" t="str" s="23">
        <v>No</v>
      </c>
      <c r="AH2979" t="str" s="23">
        <v>Yes</v>
      </c>
      <c r="AI2979" s="18">
        <v>0</v>
      </c>
    </row>
    <row r="2980" ht="32" customHeight="1">
      <c r="A2980" t="str" s="7">
        <v>RL Plants &amp; Home Goods</v>
      </c>
      <c r="B2980" t="str" s="7">
        <v>Desert Trails Iris Rhizome</v>
      </c>
      <c r="C2980" t="str" s="7">
        <v>ea</v>
      </c>
      <c r="D2980" t="str" s="7">
        <v>Guest Basket</v>
      </c>
      <c r="E2980" s="12">
        <v>11.2</v>
      </c>
      <c r="F2980" s="13">
        <v>12.1</v>
      </c>
      <c r="G2980" s="13">
        <f>IF(AND(ISNUMBER(E2980),ISNUMBER(F2980)),F2980-E2980,"")</f>
        <v>0.9</v>
      </c>
      <c r="H2980" s="14">
        <f>IF(AND(ISNUMBER(E2980),E2980&gt;0,ISNUMBER(F2980)),F2980/E2980-1,"")</f>
        <v>0.0803571428571428</v>
      </c>
      <c r="I2980" t="str" s="15">
        <v>Unreviewed</v>
      </c>
      <c r="J2980" s="16"/>
      <c r="K2980" t="str" s="15">
        <v/>
      </c>
      <c r="L2980" s="17" t="str">
        <f>IF(AC2980="Local catalog","",IF(AG2980="Yes",IF(ISNUMBER(E2980),E2980,""),IF(I2980="Keep current",IF(ISNUMBER(E2980),E2980,""),IF(AH2980&lt;&gt;"Yes","",IF(I2980="Approve proposed",F2980,IF(AND(I2980="Use my price",AND(ISNUMBER(J2980),J2980&gt;0)),J2980,""))))))</f>
        <v/>
      </c>
      <c r="M2980" t="str" s="7">
        <f>IF(AND(AG2980="Yes",OR(I2980="Approve proposed",I2980="Use my price")),"CHECK: protected price kept current",IF(OR(I2980="Unreviewed",I2980=""),"Pending review",IF(I2980="Hold","On hold",IF(I2980="Keep current",IF(ISNUMBER(E2980),"Kept current","CHECK: no confirmed current price"),IF(AH2980&lt;&gt;"Yes","CHECK: source needs review",IF(AND(I2980="Use my price",NOT(AND(ISNUMBER(J2980),J2980&gt;0))),"CHECK: enter a price above zero",IF(NOT(OR(I2980="Approve proposed",I2980="Use my price")),"CHECK: choose a listed decision",IF(OR(NOT(ISNUMBER(L2980)),L2980&lt;=0,NOT(ISNUMBER(Y2980)),Y2980&lt;=0,X2980&gt;=1),"CHECK: price or base unavailable",IF(L2980/(Y2980*(1-X2980))-1&lt;0,"CHECK: price below local base","Ready")))))))))</f>
        <v>Pending review</v>
      </c>
      <c r="N2980" s="18">
        <v>11.2</v>
      </c>
      <c r="O2980" s="19">
        <v>0.4</v>
      </c>
      <c r="P2980" s="14">
        <v>0.5125</v>
      </c>
      <c r="Q2980" s="20" t="str">
        <f>IF(AND(ISNUMBER(L2980),ISNUMBER(Y2980),Y2980&gt;0,X2980&lt;1),ROUND(L2980/(Y2980*(1-X2980))-1,4),"")</f>
        <v/>
      </c>
      <c r="R2980" s="12">
        <v>11.2</v>
      </c>
      <c r="S2980" s="13">
        <f>IF(AND(ISNUMBER(E2980),E2980&gt;0,ISNUMBER(F2980)),R2980*(F2980/E2980-1)*(1-'Start Here'!$B$16),0)</f>
        <v>0.8729999999999992</v>
      </c>
      <c r="T2980" s="17">
        <f>IF(AND(M2980="Ready",OR(I2980="Approve proposed",AND(I2980="Use my price",AND(ISNUMBER(J2980),J2980&gt;0))),ISNUMBER(L2980),E2980&gt;0),R2980*(L2980/E2980-1)*(1-'Start Here'!$B$16),0)</f>
        <v>0</v>
      </c>
      <c r="U2980" t="str" s="6">
        <v>Currently hidden; do not activate automatically</v>
      </c>
      <c r="V2980" t="str" s="21">
        <v>No</v>
      </c>
      <c r="W2980" t="str" s="21">
        <v>No</v>
      </c>
      <c r="X2980" s="22">
        <v>0</v>
      </c>
      <c r="Y2980" s="18">
        <v>8</v>
      </c>
      <c r="AB2980" t="str" s="6">
        <v>2026-10-01 10:41:27 UTC</v>
      </c>
      <c r="AC2980" t="str" s="6">
        <v>Local Line cache</v>
      </c>
      <c r="AD2980" s="23">
        <v>975217</v>
      </c>
      <c r="AE2980" s="23">
        <v>740628</v>
      </c>
      <c r="AF2980" t="str" s="23">
        <v>975217:740628:guest</v>
      </c>
      <c r="AG2980" t="str" s="23">
        <v>No</v>
      </c>
      <c r="AH2980" t="str" s="23">
        <v>Yes</v>
      </c>
      <c r="AI2980" s="18">
        <v>8</v>
      </c>
    </row>
    <row r="2981" ht="32" customHeight="1">
      <c r="A2981" t="str" s="7">
        <v>RL Plants &amp; Home Goods</v>
      </c>
      <c r="B2981" t="str" s="7">
        <v>Desert Trails Iris Rhizome</v>
      </c>
      <c r="C2981" t="str" s="7">
        <v>ea</v>
      </c>
      <c r="D2981" t="str" s="7">
        <v>SNAP</v>
      </c>
      <c r="G2981" s="13" t="str">
        <f>IF(AND(ISNUMBER(E2981),ISNUMBER(F2981)),F2981-E2981,"")</f>
        <v/>
      </c>
      <c r="H2981" s="14" t="str">
        <f>IF(AND(ISNUMBER(E2981),E2981&gt;0,ISNUMBER(F2981)),F2981/E2981-1,"")</f>
        <v/>
      </c>
      <c r="I2981" t="str" s="15">
        <v>Hold</v>
      </c>
      <c r="J2981" s="24"/>
      <c r="K2981" t="str" s="15">
        <v/>
      </c>
      <c r="L2981" s="17" t="str">
        <f>IF(AC2981="Local catalog","",IF(AG2981="Yes",IF(ISNUMBER(E2981),E2981,""),IF(I2981="Keep current",IF(ISNUMBER(E2981),E2981,""),IF(AH2981&lt;&gt;"Yes","",IF(I2981="Approve proposed",F2981,IF(AND(I2981="Use my price",AND(ISNUMBER(J2981),J2981&gt;0)),J2981,""))))))</f>
        <v/>
      </c>
      <c r="M2981" t="str" s="7">
        <f>IF(AND(AG2981="Yes",OR(I2981="Approve proposed",I2981="Use my price")),"CHECK: protected price kept current",IF(OR(I2981="Unreviewed",I2981=""),"Pending review",IF(I2981="Hold","On hold",IF(I2981="Keep current",IF(ISNUMBER(E2981),"Kept current","CHECK: no confirmed current price"),IF(AH2981&lt;&gt;"Yes","CHECK: source needs review",IF(AND(I2981="Use my price",NOT(AND(ISNUMBER(J2981),J2981&gt;0))),"CHECK: enter a price above zero",IF(NOT(OR(I2981="Approve proposed",I2981="Use my price")),"CHECK: choose a listed decision",IF(OR(NOT(ISNUMBER(L2981)),L2981&lt;=0,NOT(ISNUMBER(Y2981)),Y2981&lt;=0,X2981&gt;=1),"CHECK: price or base unavailable",IF(L2981/(Y2981*(1-X2981))-1&lt;0,"CHECK: price below local base","Ready")))))))))</f>
        <v>On hold</v>
      </c>
      <c r="N2981" s="18">
        <v>11.2</v>
      </c>
      <c r="O2981" s="19">
        <v>0.4</v>
      </c>
      <c r="Q2981" s="20" t="str">
        <f>IF(AND(ISNUMBER(L2981),ISNUMBER(Y2981),Y2981&gt;0,X2981&lt;1),ROUND(L2981/(Y2981*(1-X2981))-1,4),"")</f>
        <v/>
      </c>
      <c r="R2981" s="12">
        <v>0</v>
      </c>
      <c r="S2981" s="13">
        <f>IF(AND(ISNUMBER(E2981),E2981&gt;0,ISNUMBER(F2981)),R2981*(F2981/E2981-1)*(1-'Start Here'!$B$16),0)</f>
        <v>0</v>
      </c>
      <c r="T2981" s="17">
        <f>IF(AND(M2981="Ready",OR(I2981="Approve proposed",AND(I2981="Use my price",AND(ISNUMBER(J2981),J2981&gt;0))),ISNUMBER(L2981),E2981&gt;0),R2981*(L2981/E2981-1)*(1-'Start Here'!$B$16),0)</f>
        <v>0</v>
      </c>
      <c r="U2981" t="str" s="6">
        <v>SNAP: preserve existing selling price; No confirmed Local Line price/list; local calculation is reference only; Currently hidden; do not activate automatically</v>
      </c>
      <c r="V2981" t="str" s="21">
        <v>No</v>
      </c>
      <c r="W2981" t="str" s="21">
        <v>No</v>
      </c>
      <c r="X2981" s="22">
        <v>0</v>
      </c>
      <c r="Y2981" s="18">
        <v>8</v>
      </c>
      <c r="AB2981" t="str" s="6">
        <v/>
      </c>
      <c r="AC2981" t="str" s="6">
        <v>Local calculation only</v>
      </c>
      <c r="AD2981" s="23">
        <v>975217</v>
      </c>
      <c r="AE2981" s="23">
        <v>740628</v>
      </c>
      <c r="AF2981" t="str" s="23">
        <v>975217:740628:snap</v>
      </c>
      <c r="AG2981" t="str" s="23">
        <v>Yes</v>
      </c>
      <c r="AH2981" t="str" s="23">
        <v>No</v>
      </c>
      <c r="AI2981" s="18">
        <v>0</v>
      </c>
    </row>
    <row r="2982" ht="32" customHeight="1">
      <c r="A2982" t="str" s="7">
        <v>RL Plants &amp; Home Goods</v>
      </c>
      <c r="B2982" t="str" s="7">
        <v>DOXIE DOODLES - 2011 Standard Dwarf Bearded Iris - Fragrant (rhizome)</v>
      </c>
      <c r="C2982" t="str" s="7">
        <v>ea</v>
      </c>
      <c r="D2982" t="str" s="7">
        <v>Herd Share Members</v>
      </c>
      <c r="E2982" s="12">
        <v>8.4</v>
      </c>
      <c r="F2982" s="13">
        <v>9.07</v>
      </c>
      <c r="G2982" s="13">
        <f>IF(AND(ISNUMBER(E2982),ISNUMBER(F2982)),F2982-E2982,"")</f>
        <v>0.67</v>
      </c>
      <c r="H2982" s="14">
        <f>IF(AND(ISNUMBER(E2982),E2982&gt;0,ISNUMBER(F2982)),F2982/E2982-1,"")</f>
        <v>0.0797619047619047</v>
      </c>
      <c r="I2982" t="str" s="15">
        <v>Unreviewed</v>
      </c>
      <c r="J2982" s="16"/>
      <c r="K2982" t="str" s="15">
        <v/>
      </c>
      <c r="L2982" s="17" t="str">
        <f>IF(AC2982="Local catalog","",IF(AG2982="Yes",IF(ISNUMBER(E2982),E2982,""),IF(I2982="Keep current",IF(ISNUMBER(E2982),E2982,""),IF(AH2982&lt;&gt;"Yes","",IF(I2982="Approve proposed",F2982,IF(AND(I2982="Use my price",AND(ISNUMBER(J2982),J2982&gt;0)),J2982,""))))))</f>
        <v/>
      </c>
      <c r="M2982" t="str" s="7">
        <f>IF(AND(AG2982="Yes",OR(I2982="Approve proposed",I2982="Use my price")),"CHECK: protected price kept current",IF(OR(I2982="Unreviewed",I2982=""),"Pending review",IF(I2982="Hold","On hold",IF(I2982="Keep current",IF(ISNUMBER(E2982),"Kept current","CHECK: no confirmed current price"),IF(AH2982&lt;&gt;"Yes","CHECK: source needs review",IF(AND(I2982="Use my price",NOT(AND(ISNUMBER(J2982),J2982&gt;0))),"CHECK: enter a price above zero",IF(NOT(OR(I2982="Approve proposed",I2982="Use my price")),"CHECK: choose a listed decision",IF(OR(NOT(ISNUMBER(L2982)),L2982&lt;=0,NOT(ISNUMBER(Y2982)),Y2982&lt;=0,X2982&gt;=1),"CHECK: price or base unavailable",IF(L2982/(Y2982*(1-X2982))-1&lt;0,"CHECK: price below local base","Ready")))))))))</f>
        <v>Pending review</v>
      </c>
      <c r="N2982" s="18">
        <v>8.4</v>
      </c>
      <c r="O2982" s="19">
        <v>0.4</v>
      </c>
      <c r="P2982" s="14">
        <v>0.5117</v>
      </c>
      <c r="Q2982" s="20" t="str">
        <f>IF(AND(ISNUMBER(L2982),ISNUMBER(Y2982),Y2982&gt;0,X2982&lt;1),ROUND(L2982/(Y2982*(1-X2982))-1,4),"")</f>
        <v/>
      </c>
      <c r="R2982" s="12">
        <v>25.200000000000003</v>
      </c>
      <c r="S2982" s="13">
        <f>IF(AND(ISNUMBER(E2982),E2982&gt;0,ISNUMBER(F2982)),R2982*(F2982/E2982-1)*(1-'Start Here'!$B$16),0)</f>
        <v>1.9496999999999989</v>
      </c>
      <c r="T2982" s="17">
        <f>IF(AND(M2982="Ready",OR(I2982="Approve proposed",AND(I2982="Use my price",AND(ISNUMBER(J2982),J2982&gt;0))),ISNUMBER(L2982),E2982&gt;0),R2982*(L2982/E2982-1)*(1-'Start Here'!$B$16),0)</f>
        <v>0</v>
      </c>
      <c r="U2982" t="str" s="6">
        <v>Currently hidden; do not activate automatically</v>
      </c>
      <c r="V2982" t="str" s="21">
        <v>No</v>
      </c>
      <c r="W2982" t="str" s="21">
        <v>No</v>
      </c>
      <c r="X2982" s="22">
        <v>0</v>
      </c>
      <c r="Y2982" s="18">
        <v>6</v>
      </c>
      <c r="AB2982" t="str" s="6">
        <v>2026-10-01 10:41:27 UTC</v>
      </c>
      <c r="AC2982" t="str" s="6">
        <v>Local Line cache</v>
      </c>
      <c r="AD2982" s="23">
        <v>897406</v>
      </c>
      <c r="AE2982" s="23">
        <v>638663</v>
      </c>
      <c r="AF2982" t="str" s="23">
        <v>897406:638663:herdShare</v>
      </c>
      <c r="AG2982" t="str" s="23">
        <v>No</v>
      </c>
      <c r="AH2982" t="str" s="23">
        <v>Yes</v>
      </c>
      <c r="AI2982" s="18">
        <v>18</v>
      </c>
    </row>
    <row r="2983" ht="32" customHeight="1">
      <c r="A2983" t="str" s="7">
        <v>RL Plants &amp; Home Goods</v>
      </c>
      <c r="B2983" t="str" s="7">
        <v>DOXIE DOODLES - 2011 Standard Dwarf Bearded Iris - Fragrant (rhizome)</v>
      </c>
      <c r="C2983" t="str" s="7">
        <v>ea</v>
      </c>
      <c r="D2983" t="str" s="7">
        <v>CSA Members</v>
      </c>
      <c r="E2983" s="12">
        <v>8.4</v>
      </c>
      <c r="F2983" s="13">
        <v>9.07</v>
      </c>
      <c r="G2983" s="13">
        <f>IF(AND(ISNUMBER(E2983),ISNUMBER(F2983)),F2983-E2983,"")</f>
        <v>0.67</v>
      </c>
      <c r="H2983" s="14">
        <f>IF(AND(ISNUMBER(E2983),E2983&gt;0,ISNUMBER(F2983)),F2983/E2983-1,"")</f>
        <v>0.0797619047619047</v>
      </c>
      <c r="I2983" t="str" s="15">
        <v>Unreviewed</v>
      </c>
      <c r="J2983" s="16"/>
      <c r="K2983" t="str" s="15">
        <v/>
      </c>
      <c r="L2983" s="17" t="str">
        <f>IF(AC2983="Local catalog","",IF(AG2983="Yes",IF(ISNUMBER(E2983),E2983,""),IF(I2983="Keep current",IF(ISNUMBER(E2983),E2983,""),IF(AH2983&lt;&gt;"Yes","",IF(I2983="Approve proposed",F2983,IF(AND(I2983="Use my price",AND(ISNUMBER(J2983),J2983&gt;0)),J2983,""))))))</f>
        <v/>
      </c>
      <c r="M2983" t="str" s="7">
        <f>IF(AND(AG2983="Yes",OR(I2983="Approve proposed",I2983="Use my price")),"CHECK: protected price kept current",IF(OR(I2983="Unreviewed",I2983=""),"Pending review",IF(I2983="Hold","On hold",IF(I2983="Keep current",IF(ISNUMBER(E2983),"Kept current","CHECK: no confirmed current price"),IF(AH2983&lt;&gt;"Yes","CHECK: source needs review",IF(AND(I2983="Use my price",NOT(AND(ISNUMBER(J2983),J2983&gt;0))),"CHECK: enter a price above zero",IF(NOT(OR(I2983="Approve proposed",I2983="Use my price")),"CHECK: choose a listed decision",IF(OR(NOT(ISNUMBER(L2983)),L2983&lt;=0,NOT(ISNUMBER(Y2983)),Y2983&lt;=0,X2983&gt;=1),"CHECK: price or base unavailable",IF(L2983/(Y2983*(1-X2983))-1&lt;0,"CHECK: price below local base","Ready")))))))))</f>
        <v>Pending review</v>
      </c>
      <c r="N2983" s="18">
        <v>8.4</v>
      </c>
      <c r="O2983" s="19">
        <v>0.4</v>
      </c>
      <c r="P2983" s="14">
        <v>0.5117</v>
      </c>
      <c r="Q2983" s="20" t="str">
        <f>IF(AND(ISNUMBER(L2983),ISNUMBER(Y2983),Y2983&gt;0,X2983&lt;1),ROUND(L2983/(Y2983*(1-X2983))-1,4),"")</f>
        <v/>
      </c>
      <c r="R2983" s="12">
        <v>0</v>
      </c>
      <c r="S2983" s="13">
        <f>IF(AND(ISNUMBER(E2983),E2983&gt;0,ISNUMBER(F2983)),R2983*(F2983/E2983-1)*(1-'Start Here'!$B$16),0)</f>
        <v>0</v>
      </c>
      <c r="T2983" s="17">
        <f>IF(AND(M2983="Ready",OR(I2983="Approve proposed",AND(I2983="Use my price",AND(ISNUMBER(J2983),J2983&gt;0))),ISNUMBER(L2983),E2983&gt;0),R2983*(L2983/E2983-1)*(1-'Start Here'!$B$16),0)</f>
        <v>0</v>
      </c>
      <c r="U2983" t="str" s="6">
        <v>Currently hidden; do not activate automatically</v>
      </c>
      <c r="V2983" t="str" s="21">
        <v>No</v>
      </c>
      <c r="W2983" t="str" s="21">
        <v>No</v>
      </c>
      <c r="X2983" s="22">
        <v>0</v>
      </c>
      <c r="Y2983" s="18">
        <v>6</v>
      </c>
      <c r="AB2983" t="str" s="6">
        <v>2026-10-01 10:41:27 UTC</v>
      </c>
      <c r="AC2983" t="str" s="6">
        <v>Local Line cache</v>
      </c>
      <c r="AD2983" s="23">
        <v>897406</v>
      </c>
      <c r="AE2983" s="23">
        <v>638663</v>
      </c>
      <c r="AF2983" t="str" s="23">
        <v>897406:638663:member</v>
      </c>
      <c r="AG2983" t="str" s="23">
        <v>No</v>
      </c>
      <c r="AH2983" t="str" s="23">
        <v>Yes</v>
      </c>
      <c r="AI2983" s="18">
        <v>0</v>
      </c>
    </row>
    <row r="2984" ht="32" customHeight="1">
      <c r="A2984" t="str" s="7">
        <v>RL Plants &amp; Home Goods</v>
      </c>
      <c r="B2984" t="str" s="7">
        <v>DOXIE DOODLES - 2011 Standard Dwarf Bearded Iris - Fragrant (rhizome)</v>
      </c>
      <c r="C2984" t="str" s="7">
        <v>ea</v>
      </c>
      <c r="D2984" t="str" s="7">
        <v>Guest Basket</v>
      </c>
      <c r="E2984" s="12">
        <v>8.4</v>
      </c>
      <c r="F2984" s="13">
        <v>9.07</v>
      </c>
      <c r="G2984" s="13">
        <f>IF(AND(ISNUMBER(E2984),ISNUMBER(F2984)),F2984-E2984,"")</f>
        <v>0.67</v>
      </c>
      <c r="H2984" s="14">
        <f>IF(AND(ISNUMBER(E2984),E2984&gt;0,ISNUMBER(F2984)),F2984/E2984-1,"")</f>
        <v>0.0797619047619047</v>
      </c>
      <c r="I2984" t="str" s="15">
        <v>Unreviewed</v>
      </c>
      <c r="J2984" s="16"/>
      <c r="K2984" t="str" s="15">
        <v/>
      </c>
      <c r="L2984" s="17" t="str">
        <f>IF(AC2984="Local catalog","",IF(AG2984="Yes",IF(ISNUMBER(E2984),E2984,""),IF(I2984="Keep current",IF(ISNUMBER(E2984),E2984,""),IF(AH2984&lt;&gt;"Yes","",IF(I2984="Approve proposed",F2984,IF(AND(I2984="Use my price",AND(ISNUMBER(J2984),J2984&gt;0)),J2984,""))))))</f>
        <v/>
      </c>
      <c r="M2984" t="str" s="7">
        <f>IF(AND(AG2984="Yes",OR(I2984="Approve proposed",I2984="Use my price")),"CHECK: protected price kept current",IF(OR(I2984="Unreviewed",I2984=""),"Pending review",IF(I2984="Hold","On hold",IF(I2984="Keep current",IF(ISNUMBER(E2984),"Kept current","CHECK: no confirmed current price"),IF(AH2984&lt;&gt;"Yes","CHECK: source needs review",IF(AND(I2984="Use my price",NOT(AND(ISNUMBER(J2984),J2984&gt;0))),"CHECK: enter a price above zero",IF(NOT(OR(I2984="Approve proposed",I2984="Use my price")),"CHECK: choose a listed decision",IF(OR(NOT(ISNUMBER(L2984)),L2984&lt;=0,NOT(ISNUMBER(Y2984)),Y2984&lt;=0,X2984&gt;=1),"CHECK: price or base unavailable",IF(L2984/(Y2984*(1-X2984))-1&lt;0,"CHECK: price below local base","Ready")))))))))</f>
        <v>Pending review</v>
      </c>
      <c r="N2984" s="18">
        <v>8.4</v>
      </c>
      <c r="O2984" s="19">
        <v>0.4</v>
      </c>
      <c r="P2984" s="14">
        <v>0.5117</v>
      </c>
      <c r="Q2984" s="20" t="str">
        <f>IF(AND(ISNUMBER(L2984),ISNUMBER(Y2984),Y2984&gt;0,X2984&lt;1),ROUND(L2984/(Y2984*(1-X2984))-1,4),"")</f>
        <v/>
      </c>
      <c r="R2984" s="12">
        <v>0</v>
      </c>
      <c r="S2984" s="13">
        <f>IF(AND(ISNUMBER(E2984),E2984&gt;0,ISNUMBER(F2984)),R2984*(F2984/E2984-1)*(1-'Start Here'!$B$16),0)</f>
        <v>0</v>
      </c>
      <c r="T2984" s="17">
        <f>IF(AND(M2984="Ready",OR(I2984="Approve proposed",AND(I2984="Use my price",AND(ISNUMBER(J2984),J2984&gt;0))),ISNUMBER(L2984),E2984&gt;0),R2984*(L2984/E2984-1)*(1-'Start Here'!$B$16),0)</f>
        <v>0</v>
      </c>
      <c r="U2984" t="str" s="6">
        <v>Currently hidden; do not activate automatically</v>
      </c>
      <c r="V2984" t="str" s="21">
        <v>No</v>
      </c>
      <c r="W2984" t="str" s="21">
        <v>No</v>
      </c>
      <c r="X2984" s="22">
        <v>0</v>
      </c>
      <c r="Y2984" s="18">
        <v>6</v>
      </c>
      <c r="AB2984" t="str" s="6">
        <v>2026-10-01 10:41:27 UTC</v>
      </c>
      <c r="AC2984" t="str" s="6">
        <v>Local Line cache</v>
      </c>
      <c r="AD2984" s="23">
        <v>897406</v>
      </c>
      <c r="AE2984" s="23">
        <v>638663</v>
      </c>
      <c r="AF2984" t="str" s="23">
        <v>897406:638663:guest</v>
      </c>
      <c r="AG2984" t="str" s="23">
        <v>No</v>
      </c>
      <c r="AH2984" t="str" s="23">
        <v>Yes</v>
      </c>
      <c r="AI2984" s="18">
        <v>0</v>
      </c>
    </row>
    <row r="2985" ht="32" customHeight="1">
      <c r="A2985" t="str" s="7">
        <v>RL Plants &amp; Home Goods</v>
      </c>
      <c r="B2985" t="str" s="7">
        <v>DOXIE DOODLES - 2011 Standard Dwarf Bearded Iris - Fragrant (rhizome)</v>
      </c>
      <c r="C2985" t="str" s="7">
        <v>ea</v>
      </c>
      <c r="D2985" t="str" s="7">
        <v>SNAP</v>
      </c>
      <c r="G2985" s="13" t="str">
        <f>IF(AND(ISNUMBER(E2985),ISNUMBER(F2985)),F2985-E2985,"")</f>
        <v/>
      </c>
      <c r="H2985" s="14" t="str">
        <f>IF(AND(ISNUMBER(E2985),E2985&gt;0,ISNUMBER(F2985)),F2985/E2985-1,"")</f>
        <v/>
      </c>
      <c r="I2985" t="str" s="15">
        <v>Hold</v>
      </c>
      <c r="J2985" s="24"/>
      <c r="K2985" t="str" s="15">
        <v/>
      </c>
      <c r="L2985" s="17" t="str">
        <f>IF(AC2985="Local catalog","",IF(AG2985="Yes",IF(ISNUMBER(E2985),E2985,""),IF(I2985="Keep current",IF(ISNUMBER(E2985),E2985,""),IF(AH2985&lt;&gt;"Yes","",IF(I2985="Approve proposed",F2985,IF(AND(I2985="Use my price",AND(ISNUMBER(J2985),J2985&gt;0)),J2985,""))))))</f>
        <v/>
      </c>
      <c r="M2985" t="str" s="7">
        <f>IF(AND(AG2985="Yes",OR(I2985="Approve proposed",I2985="Use my price")),"CHECK: protected price kept current",IF(OR(I2985="Unreviewed",I2985=""),"Pending review",IF(I2985="Hold","On hold",IF(I2985="Keep current",IF(ISNUMBER(E2985),"Kept current","CHECK: no confirmed current price"),IF(AH2985&lt;&gt;"Yes","CHECK: source needs review",IF(AND(I2985="Use my price",NOT(AND(ISNUMBER(J2985),J2985&gt;0))),"CHECK: enter a price above zero",IF(NOT(OR(I2985="Approve proposed",I2985="Use my price")),"CHECK: choose a listed decision",IF(OR(NOT(ISNUMBER(L2985)),L2985&lt;=0,NOT(ISNUMBER(Y2985)),Y2985&lt;=0,X2985&gt;=1),"CHECK: price or base unavailable",IF(L2985/(Y2985*(1-X2985))-1&lt;0,"CHECK: price below local base","Ready")))))))))</f>
        <v>On hold</v>
      </c>
      <c r="N2985" s="18">
        <v>8.4</v>
      </c>
      <c r="O2985" s="19">
        <v>0.4</v>
      </c>
      <c r="Q2985" s="20" t="str">
        <f>IF(AND(ISNUMBER(L2985),ISNUMBER(Y2985),Y2985&gt;0,X2985&lt;1),ROUND(L2985/(Y2985*(1-X2985))-1,4),"")</f>
        <v/>
      </c>
      <c r="R2985" s="12">
        <v>0</v>
      </c>
      <c r="S2985" s="13">
        <f>IF(AND(ISNUMBER(E2985),E2985&gt;0,ISNUMBER(F2985)),R2985*(F2985/E2985-1)*(1-'Start Here'!$B$16),0)</f>
        <v>0</v>
      </c>
      <c r="T2985" s="17">
        <f>IF(AND(M2985="Ready",OR(I2985="Approve proposed",AND(I2985="Use my price",AND(ISNUMBER(J2985),J2985&gt;0))),ISNUMBER(L2985),E2985&gt;0),R2985*(L2985/E2985-1)*(1-'Start Here'!$B$16),0)</f>
        <v>0</v>
      </c>
      <c r="U2985" t="str" s="6">
        <v>SNAP: preserve existing selling price; No confirmed Local Line price/list; local calculation is reference only; Currently hidden; do not activate automatically</v>
      </c>
      <c r="V2985" t="str" s="21">
        <v>No</v>
      </c>
      <c r="W2985" t="str" s="21">
        <v>No</v>
      </c>
      <c r="X2985" s="22">
        <v>0</v>
      </c>
      <c r="Y2985" s="18">
        <v>6</v>
      </c>
      <c r="AB2985" t="str" s="6">
        <v/>
      </c>
      <c r="AC2985" t="str" s="6">
        <v>Local calculation only</v>
      </c>
      <c r="AD2985" s="23">
        <v>897406</v>
      </c>
      <c r="AE2985" s="23">
        <v>638663</v>
      </c>
      <c r="AF2985" t="str" s="23">
        <v>897406:638663:snap</v>
      </c>
      <c r="AG2985" t="str" s="23">
        <v>Yes</v>
      </c>
      <c r="AH2985" t="str" s="23">
        <v>No</v>
      </c>
      <c r="AI2985" s="18">
        <v>0</v>
      </c>
    </row>
    <row r="2986" ht="32" customHeight="1">
      <c r="A2986" t="str" s="7">
        <v>RL Plants &amp; Home Goods</v>
      </c>
      <c r="B2986" t="str" s="7">
        <v>Fall Decor- Iris Rhizome</v>
      </c>
      <c r="C2986" t="str" s="7">
        <v>ea</v>
      </c>
      <c r="D2986" t="str" s="7">
        <v>Herd Share Members</v>
      </c>
      <c r="E2986" s="12">
        <v>11.2</v>
      </c>
      <c r="F2986" s="13">
        <v>12.1</v>
      </c>
      <c r="G2986" s="13">
        <f>IF(AND(ISNUMBER(E2986),ISNUMBER(F2986)),F2986-E2986,"")</f>
        <v>0.9</v>
      </c>
      <c r="H2986" s="14">
        <f>IF(AND(ISNUMBER(E2986),E2986&gt;0,ISNUMBER(F2986)),F2986/E2986-1,"")</f>
        <v>0.0803571428571428</v>
      </c>
      <c r="I2986" t="str" s="15">
        <v>Unreviewed</v>
      </c>
      <c r="J2986" s="16"/>
      <c r="K2986" t="str" s="15">
        <v/>
      </c>
      <c r="L2986" s="17" t="str">
        <f>IF(AC2986="Local catalog","",IF(AG2986="Yes",IF(ISNUMBER(E2986),E2986,""),IF(I2986="Keep current",IF(ISNUMBER(E2986),E2986,""),IF(AH2986&lt;&gt;"Yes","",IF(I2986="Approve proposed",F2986,IF(AND(I2986="Use my price",AND(ISNUMBER(J2986),J2986&gt;0)),J2986,""))))))</f>
        <v/>
      </c>
      <c r="M2986" t="str" s="7">
        <f>IF(AND(AG2986="Yes",OR(I2986="Approve proposed",I2986="Use my price")),"CHECK: protected price kept current",IF(OR(I2986="Unreviewed",I2986=""),"Pending review",IF(I2986="Hold","On hold",IF(I2986="Keep current",IF(ISNUMBER(E2986),"Kept current","CHECK: no confirmed current price"),IF(AH2986&lt;&gt;"Yes","CHECK: source needs review",IF(AND(I2986="Use my price",NOT(AND(ISNUMBER(J2986),J2986&gt;0))),"CHECK: enter a price above zero",IF(NOT(OR(I2986="Approve proposed",I2986="Use my price")),"CHECK: choose a listed decision",IF(OR(NOT(ISNUMBER(L2986)),L2986&lt;=0,NOT(ISNUMBER(Y2986)),Y2986&lt;=0,X2986&gt;=1),"CHECK: price or base unavailable",IF(L2986/(Y2986*(1-X2986))-1&lt;0,"CHECK: price below local base","Ready")))))))))</f>
        <v>Pending review</v>
      </c>
      <c r="N2986" s="18">
        <v>11.2</v>
      </c>
      <c r="O2986" s="19">
        <v>0.4</v>
      </c>
      <c r="P2986" s="14">
        <v>0.5125</v>
      </c>
      <c r="Q2986" s="20" t="str">
        <f>IF(AND(ISNUMBER(L2986),ISNUMBER(Y2986),Y2986&gt;0,X2986&lt;1),ROUND(L2986/(Y2986*(1-X2986))-1,4),"")</f>
        <v/>
      </c>
      <c r="R2986" s="12">
        <v>56</v>
      </c>
      <c r="S2986" s="13">
        <f>IF(AND(ISNUMBER(E2986),E2986&gt;0,ISNUMBER(F2986)),R2986*(F2986/E2986-1)*(1-'Start Here'!$B$16),0)</f>
        <v>4.364999999999997</v>
      </c>
      <c r="T2986" s="17">
        <f>IF(AND(M2986="Ready",OR(I2986="Approve proposed",AND(I2986="Use my price",AND(ISNUMBER(J2986),J2986&gt;0))),ISNUMBER(L2986),E2986&gt;0),R2986*(L2986/E2986-1)*(1-'Start Here'!$B$16),0)</f>
        <v>0</v>
      </c>
      <c r="U2986" t="str" s="6">
        <v>Currently hidden; do not activate automatically</v>
      </c>
      <c r="V2986" t="str" s="21">
        <v>No</v>
      </c>
      <c r="W2986" t="str" s="21">
        <v>No</v>
      </c>
      <c r="X2986" s="22">
        <v>0</v>
      </c>
      <c r="Y2986" s="18">
        <v>8</v>
      </c>
      <c r="AB2986" t="str" s="6">
        <v>2026-10-01 10:41:27 UTC</v>
      </c>
      <c r="AC2986" t="str" s="6">
        <v>Local Line cache</v>
      </c>
      <c r="AD2986" s="23">
        <v>901386</v>
      </c>
      <c r="AE2986" s="23">
        <v>643634</v>
      </c>
      <c r="AF2986" t="str" s="23">
        <v>901386:643634:herdShare</v>
      </c>
      <c r="AG2986" t="str" s="23">
        <v>No</v>
      </c>
      <c r="AH2986" t="str" s="23">
        <v>Yes</v>
      </c>
      <c r="AI2986" s="18">
        <v>40</v>
      </c>
    </row>
    <row r="2987" ht="32" customHeight="1">
      <c r="A2987" t="str" s="7">
        <v>RL Plants &amp; Home Goods</v>
      </c>
      <c r="B2987" t="str" s="7">
        <v>Fall Decor- Iris Rhizome</v>
      </c>
      <c r="C2987" t="str" s="7">
        <v>ea</v>
      </c>
      <c r="D2987" t="str" s="7">
        <v>CSA Members</v>
      </c>
      <c r="E2987" s="12">
        <v>11.2</v>
      </c>
      <c r="F2987" s="13">
        <v>12.1</v>
      </c>
      <c r="G2987" s="13">
        <f>IF(AND(ISNUMBER(E2987),ISNUMBER(F2987)),F2987-E2987,"")</f>
        <v>0.9</v>
      </c>
      <c r="H2987" s="14">
        <f>IF(AND(ISNUMBER(E2987),E2987&gt;0,ISNUMBER(F2987)),F2987/E2987-1,"")</f>
        <v>0.0803571428571428</v>
      </c>
      <c r="I2987" t="str" s="15">
        <v>Unreviewed</v>
      </c>
      <c r="J2987" s="16"/>
      <c r="K2987" t="str" s="15">
        <v/>
      </c>
      <c r="L2987" s="17" t="str">
        <f>IF(AC2987="Local catalog","",IF(AG2987="Yes",IF(ISNUMBER(E2987),E2987,""),IF(I2987="Keep current",IF(ISNUMBER(E2987),E2987,""),IF(AH2987&lt;&gt;"Yes","",IF(I2987="Approve proposed",F2987,IF(AND(I2987="Use my price",AND(ISNUMBER(J2987),J2987&gt;0)),J2987,""))))))</f>
        <v/>
      </c>
      <c r="M2987" t="str" s="7">
        <f>IF(AND(AG2987="Yes",OR(I2987="Approve proposed",I2987="Use my price")),"CHECK: protected price kept current",IF(OR(I2987="Unreviewed",I2987=""),"Pending review",IF(I2987="Hold","On hold",IF(I2987="Keep current",IF(ISNUMBER(E2987),"Kept current","CHECK: no confirmed current price"),IF(AH2987&lt;&gt;"Yes","CHECK: source needs review",IF(AND(I2987="Use my price",NOT(AND(ISNUMBER(J2987),J2987&gt;0))),"CHECK: enter a price above zero",IF(NOT(OR(I2987="Approve proposed",I2987="Use my price")),"CHECK: choose a listed decision",IF(OR(NOT(ISNUMBER(L2987)),L2987&lt;=0,NOT(ISNUMBER(Y2987)),Y2987&lt;=0,X2987&gt;=1),"CHECK: price or base unavailable",IF(L2987/(Y2987*(1-X2987))-1&lt;0,"CHECK: price below local base","Ready")))))))))</f>
        <v>Pending review</v>
      </c>
      <c r="N2987" s="18">
        <v>11.2</v>
      </c>
      <c r="O2987" s="19">
        <v>0.4</v>
      </c>
      <c r="P2987" s="14">
        <v>0.5125</v>
      </c>
      <c r="Q2987" s="20" t="str">
        <f>IF(AND(ISNUMBER(L2987),ISNUMBER(Y2987),Y2987&gt;0,X2987&lt;1),ROUND(L2987/(Y2987*(1-X2987))-1,4),"")</f>
        <v/>
      </c>
      <c r="R2987" s="12">
        <v>0</v>
      </c>
      <c r="S2987" s="13">
        <f>IF(AND(ISNUMBER(E2987),E2987&gt;0,ISNUMBER(F2987)),R2987*(F2987/E2987-1)*(1-'Start Here'!$B$16),0)</f>
        <v>0</v>
      </c>
      <c r="T2987" s="17">
        <f>IF(AND(M2987="Ready",OR(I2987="Approve proposed",AND(I2987="Use my price",AND(ISNUMBER(J2987),J2987&gt;0))),ISNUMBER(L2987),E2987&gt;0),R2987*(L2987/E2987-1)*(1-'Start Here'!$B$16),0)</f>
        <v>0</v>
      </c>
      <c r="U2987" t="str" s="6">
        <v>Currently hidden; do not activate automatically</v>
      </c>
      <c r="V2987" t="str" s="21">
        <v>No</v>
      </c>
      <c r="W2987" t="str" s="21">
        <v>No</v>
      </c>
      <c r="X2987" s="22">
        <v>0</v>
      </c>
      <c r="Y2987" s="18">
        <v>8</v>
      </c>
      <c r="AB2987" t="str" s="6">
        <v>2026-10-01 10:41:27 UTC</v>
      </c>
      <c r="AC2987" t="str" s="6">
        <v>Local Line cache</v>
      </c>
      <c r="AD2987" s="23">
        <v>901386</v>
      </c>
      <c r="AE2987" s="23">
        <v>643634</v>
      </c>
      <c r="AF2987" t="str" s="23">
        <v>901386:643634:member</v>
      </c>
      <c r="AG2987" t="str" s="23">
        <v>No</v>
      </c>
      <c r="AH2987" t="str" s="23">
        <v>Yes</v>
      </c>
      <c r="AI2987" s="18">
        <v>0</v>
      </c>
    </row>
    <row r="2988" ht="32" customHeight="1">
      <c r="A2988" t="str" s="7">
        <v>RL Plants &amp; Home Goods</v>
      </c>
      <c r="B2988" t="str" s="7">
        <v>Fall Decor- Iris Rhizome</v>
      </c>
      <c r="C2988" t="str" s="7">
        <v>ea</v>
      </c>
      <c r="D2988" t="str" s="7">
        <v>Guest Basket</v>
      </c>
      <c r="E2988" s="12">
        <v>11.2</v>
      </c>
      <c r="F2988" s="13">
        <v>12.1</v>
      </c>
      <c r="G2988" s="13">
        <f>IF(AND(ISNUMBER(E2988),ISNUMBER(F2988)),F2988-E2988,"")</f>
        <v>0.9</v>
      </c>
      <c r="H2988" s="14">
        <f>IF(AND(ISNUMBER(E2988),E2988&gt;0,ISNUMBER(F2988)),F2988/E2988-1,"")</f>
        <v>0.0803571428571428</v>
      </c>
      <c r="I2988" t="str" s="15">
        <v>Unreviewed</v>
      </c>
      <c r="J2988" s="16"/>
      <c r="K2988" t="str" s="15">
        <v/>
      </c>
      <c r="L2988" s="17" t="str">
        <f>IF(AC2988="Local catalog","",IF(AG2988="Yes",IF(ISNUMBER(E2988),E2988,""),IF(I2988="Keep current",IF(ISNUMBER(E2988),E2988,""),IF(AH2988&lt;&gt;"Yes","",IF(I2988="Approve proposed",F2988,IF(AND(I2988="Use my price",AND(ISNUMBER(J2988),J2988&gt;0)),J2988,""))))))</f>
        <v/>
      </c>
      <c r="M2988" t="str" s="7">
        <f>IF(AND(AG2988="Yes",OR(I2988="Approve proposed",I2988="Use my price")),"CHECK: protected price kept current",IF(OR(I2988="Unreviewed",I2988=""),"Pending review",IF(I2988="Hold","On hold",IF(I2988="Keep current",IF(ISNUMBER(E2988),"Kept current","CHECK: no confirmed current price"),IF(AH2988&lt;&gt;"Yes","CHECK: source needs review",IF(AND(I2988="Use my price",NOT(AND(ISNUMBER(J2988),J2988&gt;0))),"CHECK: enter a price above zero",IF(NOT(OR(I2988="Approve proposed",I2988="Use my price")),"CHECK: choose a listed decision",IF(OR(NOT(ISNUMBER(L2988)),L2988&lt;=0,NOT(ISNUMBER(Y2988)),Y2988&lt;=0,X2988&gt;=1),"CHECK: price or base unavailable",IF(L2988/(Y2988*(1-X2988))-1&lt;0,"CHECK: price below local base","Ready")))))))))</f>
        <v>Pending review</v>
      </c>
      <c r="N2988" s="18">
        <v>11.2</v>
      </c>
      <c r="O2988" s="19">
        <v>0.4</v>
      </c>
      <c r="P2988" s="14">
        <v>0.5125</v>
      </c>
      <c r="Q2988" s="20" t="str">
        <f>IF(AND(ISNUMBER(L2988),ISNUMBER(Y2988),Y2988&gt;0,X2988&lt;1),ROUND(L2988/(Y2988*(1-X2988))-1,4),"")</f>
        <v/>
      </c>
      <c r="R2988" s="12">
        <v>0</v>
      </c>
      <c r="S2988" s="13">
        <f>IF(AND(ISNUMBER(E2988),E2988&gt;0,ISNUMBER(F2988)),R2988*(F2988/E2988-1)*(1-'Start Here'!$B$16),0)</f>
        <v>0</v>
      </c>
      <c r="T2988" s="17">
        <f>IF(AND(M2988="Ready",OR(I2988="Approve proposed",AND(I2988="Use my price",AND(ISNUMBER(J2988),J2988&gt;0))),ISNUMBER(L2988),E2988&gt;0),R2988*(L2988/E2988-1)*(1-'Start Here'!$B$16),0)</f>
        <v>0</v>
      </c>
      <c r="U2988" t="str" s="6">
        <v>Currently hidden; do not activate automatically</v>
      </c>
      <c r="V2988" t="str" s="21">
        <v>No</v>
      </c>
      <c r="W2988" t="str" s="21">
        <v>No</v>
      </c>
      <c r="X2988" s="22">
        <v>0</v>
      </c>
      <c r="Y2988" s="18">
        <v>8</v>
      </c>
      <c r="AB2988" t="str" s="6">
        <v>2026-10-01 10:41:27 UTC</v>
      </c>
      <c r="AC2988" t="str" s="6">
        <v>Local Line cache</v>
      </c>
      <c r="AD2988" s="23">
        <v>901386</v>
      </c>
      <c r="AE2988" s="23">
        <v>643634</v>
      </c>
      <c r="AF2988" t="str" s="23">
        <v>901386:643634:guest</v>
      </c>
      <c r="AG2988" t="str" s="23">
        <v>No</v>
      </c>
      <c r="AH2988" t="str" s="23">
        <v>Yes</v>
      </c>
      <c r="AI2988" s="18">
        <v>0</v>
      </c>
    </row>
    <row r="2989" ht="32" customHeight="1">
      <c r="A2989" t="str" s="7">
        <v>RL Plants &amp; Home Goods</v>
      </c>
      <c r="B2989" t="str" s="7">
        <v>Fall Decor- Iris Rhizome</v>
      </c>
      <c r="C2989" t="str" s="7">
        <v>ea</v>
      </c>
      <c r="D2989" t="str" s="7">
        <v>SNAP</v>
      </c>
      <c r="G2989" s="13" t="str">
        <f>IF(AND(ISNUMBER(E2989),ISNUMBER(F2989)),F2989-E2989,"")</f>
        <v/>
      </c>
      <c r="H2989" s="14" t="str">
        <f>IF(AND(ISNUMBER(E2989),E2989&gt;0,ISNUMBER(F2989)),F2989/E2989-1,"")</f>
        <v/>
      </c>
      <c r="I2989" t="str" s="15">
        <v>Hold</v>
      </c>
      <c r="J2989" s="24"/>
      <c r="K2989" t="str" s="15">
        <v/>
      </c>
      <c r="L2989" s="17" t="str">
        <f>IF(AC2989="Local catalog","",IF(AG2989="Yes",IF(ISNUMBER(E2989),E2989,""),IF(I2989="Keep current",IF(ISNUMBER(E2989),E2989,""),IF(AH2989&lt;&gt;"Yes","",IF(I2989="Approve proposed",F2989,IF(AND(I2989="Use my price",AND(ISNUMBER(J2989),J2989&gt;0)),J2989,""))))))</f>
        <v/>
      </c>
      <c r="M2989" t="str" s="7">
        <f>IF(AND(AG2989="Yes",OR(I2989="Approve proposed",I2989="Use my price")),"CHECK: protected price kept current",IF(OR(I2989="Unreviewed",I2989=""),"Pending review",IF(I2989="Hold","On hold",IF(I2989="Keep current",IF(ISNUMBER(E2989),"Kept current","CHECK: no confirmed current price"),IF(AH2989&lt;&gt;"Yes","CHECK: source needs review",IF(AND(I2989="Use my price",NOT(AND(ISNUMBER(J2989),J2989&gt;0))),"CHECK: enter a price above zero",IF(NOT(OR(I2989="Approve proposed",I2989="Use my price")),"CHECK: choose a listed decision",IF(OR(NOT(ISNUMBER(L2989)),L2989&lt;=0,NOT(ISNUMBER(Y2989)),Y2989&lt;=0,X2989&gt;=1),"CHECK: price or base unavailable",IF(L2989/(Y2989*(1-X2989))-1&lt;0,"CHECK: price below local base","Ready")))))))))</f>
        <v>On hold</v>
      </c>
      <c r="N2989" s="18">
        <v>11.2</v>
      </c>
      <c r="O2989" s="19">
        <v>0.4</v>
      </c>
      <c r="Q2989" s="20" t="str">
        <f>IF(AND(ISNUMBER(L2989),ISNUMBER(Y2989),Y2989&gt;0,X2989&lt;1),ROUND(L2989/(Y2989*(1-X2989))-1,4),"")</f>
        <v/>
      </c>
      <c r="R2989" s="12">
        <v>0</v>
      </c>
      <c r="S2989" s="13">
        <f>IF(AND(ISNUMBER(E2989),E2989&gt;0,ISNUMBER(F2989)),R2989*(F2989/E2989-1)*(1-'Start Here'!$B$16),0)</f>
        <v>0</v>
      </c>
      <c r="T2989" s="17">
        <f>IF(AND(M2989="Ready",OR(I2989="Approve proposed",AND(I2989="Use my price",AND(ISNUMBER(J2989),J2989&gt;0))),ISNUMBER(L2989),E2989&gt;0),R2989*(L2989/E2989-1)*(1-'Start Here'!$B$16),0)</f>
        <v>0</v>
      </c>
      <c r="U2989" t="str" s="6">
        <v>SNAP: preserve existing selling price; No confirmed Local Line price/list; local calculation is reference only; Currently hidden; do not activate automatically</v>
      </c>
      <c r="V2989" t="str" s="21">
        <v>No</v>
      </c>
      <c r="W2989" t="str" s="21">
        <v>No</v>
      </c>
      <c r="X2989" s="22">
        <v>0</v>
      </c>
      <c r="Y2989" s="18">
        <v>8</v>
      </c>
      <c r="AB2989" t="str" s="6">
        <v/>
      </c>
      <c r="AC2989" t="str" s="6">
        <v>Local calculation only</v>
      </c>
      <c r="AD2989" s="23">
        <v>901386</v>
      </c>
      <c r="AE2989" s="23">
        <v>643634</v>
      </c>
      <c r="AF2989" t="str" s="23">
        <v>901386:643634:snap</v>
      </c>
      <c r="AG2989" t="str" s="23">
        <v>Yes</v>
      </c>
      <c r="AH2989" t="str" s="23">
        <v>No</v>
      </c>
      <c r="AI2989" s="18">
        <v>0</v>
      </c>
    </row>
    <row r="2990" ht="32" customHeight="1">
      <c r="A2990" t="str" s="7">
        <v>RL Plants &amp; Home Goods</v>
      </c>
      <c r="B2990" t="str" s="7">
        <v>Giddy Iris Rhizome (Standard Dwarf Bearded)</v>
      </c>
      <c r="C2990" t="str" s="7">
        <v>ea</v>
      </c>
      <c r="D2990" t="str" s="7">
        <v>Herd Share Members</v>
      </c>
      <c r="E2990" s="12">
        <v>8.4</v>
      </c>
      <c r="F2990" s="13">
        <v>9.07</v>
      </c>
      <c r="G2990" s="13">
        <f>IF(AND(ISNUMBER(E2990),ISNUMBER(F2990)),F2990-E2990,"")</f>
        <v>0.67</v>
      </c>
      <c r="H2990" s="14">
        <f>IF(AND(ISNUMBER(E2990),E2990&gt;0,ISNUMBER(F2990)),F2990/E2990-1,"")</f>
        <v>0.0797619047619047</v>
      </c>
      <c r="I2990" t="str" s="15">
        <v>Unreviewed</v>
      </c>
      <c r="J2990" s="16"/>
      <c r="K2990" t="str" s="15">
        <v/>
      </c>
      <c r="L2990" s="17" t="str">
        <f>IF(AC2990="Local catalog","",IF(AG2990="Yes",IF(ISNUMBER(E2990),E2990,""),IF(I2990="Keep current",IF(ISNUMBER(E2990),E2990,""),IF(AH2990&lt;&gt;"Yes","",IF(I2990="Approve proposed",F2990,IF(AND(I2990="Use my price",AND(ISNUMBER(J2990),J2990&gt;0)),J2990,""))))))</f>
        <v/>
      </c>
      <c r="M2990" t="str" s="7">
        <f>IF(AND(AG2990="Yes",OR(I2990="Approve proposed",I2990="Use my price")),"CHECK: protected price kept current",IF(OR(I2990="Unreviewed",I2990=""),"Pending review",IF(I2990="Hold","On hold",IF(I2990="Keep current",IF(ISNUMBER(E2990),"Kept current","CHECK: no confirmed current price"),IF(AH2990&lt;&gt;"Yes","CHECK: source needs review",IF(AND(I2990="Use my price",NOT(AND(ISNUMBER(J2990),J2990&gt;0))),"CHECK: enter a price above zero",IF(NOT(OR(I2990="Approve proposed",I2990="Use my price")),"CHECK: choose a listed decision",IF(OR(NOT(ISNUMBER(L2990)),L2990&lt;=0,NOT(ISNUMBER(Y2990)),Y2990&lt;=0,X2990&gt;=1),"CHECK: price or base unavailable",IF(L2990/(Y2990*(1-X2990))-1&lt;0,"CHECK: price below local base","Ready")))))))))</f>
        <v>Pending review</v>
      </c>
      <c r="N2990" s="18">
        <v>8.4</v>
      </c>
      <c r="O2990" s="19">
        <v>0.4</v>
      </c>
      <c r="P2990" s="14">
        <v>0.5117</v>
      </c>
      <c r="Q2990" s="20" t="str">
        <f>IF(AND(ISNUMBER(L2990),ISNUMBER(Y2990),Y2990&gt;0,X2990&lt;1),ROUND(L2990/(Y2990*(1-X2990))-1,4),"")</f>
        <v/>
      </c>
      <c r="R2990" s="12">
        <v>8.4</v>
      </c>
      <c r="S2990" s="13">
        <f>IF(AND(ISNUMBER(E2990),E2990&gt;0,ISNUMBER(F2990)),R2990*(F2990/E2990-1)*(1-'Start Here'!$B$16),0)</f>
        <v>0.6498999999999995</v>
      </c>
      <c r="T2990" s="17">
        <f>IF(AND(M2990="Ready",OR(I2990="Approve proposed",AND(I2990="Use my price",AND(ISNUMBER(J2990),J2990&gt;0))),ISNUMBER(L2990),E2990&gt;0),R2990*(L2990/E2990-1)*(1-'Start Here'!$B$16),0)</f>
        <v>0</v>
      </c>
      <c r="U2990" t="str" s="6">
        <v/>
      </c>
      <c r="V2990" t="str" s="21">
        <v>Yes</v>
      </c>
      <c r="W2990" t="str" s="21">
        <v>No</v>
      </c>
      <c r="X2990" s="22">
        <v>0</v>
      </c>
      <c r="Y2990" s="18">
        <v>6</v>
      </c>
      <c r="AB2990" t="str" s="6">
        <v>2026-10-01 10:41:27 UTC</v>
      </c>
      <c r="AC2990" t="str" s="6">
        <v>Local Line cache</v>
      </c>
      <c r="AD2990" s="23">
        <v>975212</v>
      </c>
      <c r="AE2990" s="23">
        <v>740622</v>
      </c>
      <c r="AF2990" t="str" s="23">
        <v>975212:740622:herdShare</v>
      </c>
      <c r="AG2990" t="str" s="23">
        <v>No</v>
      </c>
      <c r="AH2990" t="str" s="23">
        <v>Yes</v>
      </c>
      <c r="AI2990" s="18">
        <v>6</v>
      </c>
    </row>
    <row r="2991" ht="32" customHeight="1">
      <c r="A2991" t="str" s="7">
        <v>RL Plants &amp; Home Goods</v>
      </c>
      <c r="B2991" t="str" s="7">
        <v>Giddy Iris Rhizome (Standard Dwarf Bearded)</v>
      </c>
      <c r="C2991" t="str" s="7">
        <v>ea</v>
      </c>
      <c r="D2991" t="str" s="7">
        <v>CSA Members</v>
      </c>
      <c r="E2991" s="12">
        <v>8.4</v>
      </c>
      <c r="F2991" s="13">
        <v>9.07</v>
      </c>
      <c r="G2991" s="13">
        <f>IF(AND(ISNUMBER(E2991),ISNUMBER(F2991)),F2991-E2991,"")</f>
        <v>0.67</v>
      </c>
      <c r="H2991" s="14">
        <f>IF(AND(ISNUMBER(E2991),E2991&gt;0,ISNUMBER(F2991)),F2991/E2991-1,"")</f>
        <v>0.0797619047619047</v>
      </c>
      <c r="I2991" t="str" s="15">
        <v>Unreviewed</v>
      </c>
      <c r="J2991" s="16"/>
      <c r="K2991" t="str" s="15">
        <v/>
      </c>
      <c r="L2991" s="17" t="str">
        <f>IF(AC2991="Local catalog","",IF(AG2991="Yes",IF(ISNUMBER(E2991),E2991,""),IF(I2991="Keep current",IF(ISNUMBER(E2991),E2991,""),IF(AH2991&lt;&gt;"Yes","",IF(I2991="Approve proposed",F2991,IF(AND(I2991="Use my price",AND(ISNUMBER(J2991),J2991&gt;0)),J2991,""))))))</f>
        <v/>
      </c>
      <c r="M2991" t="str" s="7">
        <f>IF(AND(AG2991="Yes",OR(I2991="Approve proposed",I2991="Use my price")),"CHECK: protected price kept current",IF(OR(I2991="Unreviewed",I2991=""),"Pending review",IF(I2991="Hold","On hold",IF(I2991="Keep current",IF(ISNUMBER(E2991),"Kept current","CHECK: no confirmed current price"),IF(AH2991&lt;&gt;"Yes","CHECK: source needs review",IF(AND(I2991="Use my price",NOT(AND(ISNUMBER(J2991),J2991&gt;0))),"CHECK: enter a price above zero",IF(NOT(OR(I2991="Approve proposed",I2991="Use my price")),"CHECK: choose a listed decision",IF(OR(NOT(ISNUMBER(L2991)),L2991&lt;=0,NOT(ISNUMBER(Y2991)),Y2991&lt;=0,X2991&gt;=1),"CHECK: price or base unavailable",IF(L2991/(Y2991*(1-X2991))-1&lt;0,"CHECK: price below local base","Ready")))))))))</f>
        <v>Pending review</v>
      </c>
      <c r="N2991" s="18">
        <v>8.4</v>
      </c>
      <c r="O2991" s="19">
        <v>0.4</v>
      </c>
      <c r="P2991" s="14">
        <v>0.5117</v>
      </c>
      <c r="Q2991" s="20" t="str">
        <f>IF(AND(ISNUMBER(L2991),ISNUMBER(Y2991),Y2991&gt;0,X2991&lt;1),ROUND(L2991/(Y2991*(1-X2991))-1,4),"")</f>
        <v/>
      </c>
      <c r="R2991" s="12">
        <v>0</v>
      </c>
      <c r="S2991" s="13">
        <f>IF(AND(ISNUMBER(E2991),E2991&gt;0,ISNUMBER(F2991)),R2991*(F2991/E2991-1)*(1-'Start Here'!$B$16),0)</f>
        <v>0</v>
      </c>
      <c r="T2991" s="17">
        <f>IF(AND(M2991="Ready",OR(I2991="Approve proposed",AND(I2991="Use my price",AND(ISNUMBER(J2991),J2991&gt;0))),ISNUMBER(L2991),E2991&gt;0),R2991*(L2991/E2991-1)*(1-'Start Here'!$B$16),0)</f>
        <v>0</v>
      </c>
      <c r="U2991" t="str" s="6">
        <v/>
      </c>
      <c r="V2991" t="str" s="21">
        <v>Yes</v>
      </c>
      <c r="W2991" t="str" s="21">
        <v>No</v>
      </c>
      <c r="X2991" s="22">
        <v>0</v>
      </c>
      <c r="Y2991" s="18">
        <v>6</v>
      </c>
      <c r="AB2991" t="str" s="6">
        <v>2026-10-01 10:41:27 UTC</v>
      </c>
      <c r="AC2991" t="str" s="6">
        <v>Local Line cache</v>
      </c>
      <c r="AD2991" s="23">
        <v>975212</v>
      </c>
      <c r="AE2991" s="23">
        <v>740622</v>
      </c>
      <c r="AF2991" t="str" s="23">
        <v>975212:740622:member</v>
      </c>
      <c r="AG2991" t="str" s="23">
        <v>No</v>
      </c>
      <c r="AH2991" t="str" s="23">
        <v>Yes</v>
      </c>
      <c r="AI2991" s="18">
        <v>0</v>
      </c>
    </row>
    <row r="2992" ht="32" customHeight="1">
      <c r="A2992" t="str" s="7">
        <v>RL Plants &amp; Home Goods</v>
      </c>
      <c r="B2992" t="str" s="7">
        <v>Giddy Iris Rhizome (Standard Dwarf Bearded)</v>
      </c>
      <c r="C2992" t="str" s="7">
        <v>ea</v>
      </c>
      <c r="D2992" t="str" s="7">
        <v>Guest Basket</v>
      </c>
      <c r="E2992" s="12">
        <v>8.4</v>
      </c>
      <c r="F2992" s="13">
        <v>9.07</v>
      </c>
      <c r="G2992" s="13">
        <f>IF(AND(ISNUMBER(E2992),ISNUMBER(F2992)),F2992-E2992,"")</f>
        <v>0.67</v>
      </c>
      <c r="H2992" s="14">
        <f>IF(AND(ISNUMBER(E2992),E2992&gt;0,ISNUMBER(F2992)),F2992/E2992-1,"")</f>
        <v>0.0797619047619047</v>
      </c>
      <c r="I2992" t="str" s="15">
        <v>Unreviewed</v>
      </c>
      <c r="J2992" s="16"/>
      <c r="K2992" t="str" s="15">
        <v/>
      </c>
      <c r="L2992" s="17" t="str">
        <f>IF(AC2992="Local catalog","",IF(AG2992="Yes",IF(ISNUMBER(E2992),E2992,""),IF(I2992="Keep current",IF(ISNUMBER(E2992),E2992,""),IF(AH2992&lt;&gt;"Yes","",IF(I2992="Approve proposed",F2992,IF(AND(I2992="Use my price",AND(ISNUMBER(J2992),J2992&gt;0)),J2992,""))))))</f>
        <v/>
      </c>
      <c r="M2992" t="str" s="7">
        <f>IF(AND(AG2992="Yes",OR(I2992="Approve proposed",I2992="Use my price")),"CHECK: protected price kept current",IF(OR(I2992="Unreviewed",I2992=""),"Pending review",IF(I2992="Hold","On hold",IF(I2992="Keep current",IF(ISNUMBER(E2992),"Kept current","CHECK: no confirmed current price"),IF(AH2992&lt;&gt;"Yes","CHECK: source needs review",IF(AND(I2992="Use my price",NOT(AND(ISNUMBER(J2992),J2992&gt;0))),"CHECK: enter a price above zero",IF(NOT(OR(I2992="Approve proposed",I2992="Use my price")),"CHECK: choose a listed decision",IF(OR(NOT(ISNUMBER(L2992)),L2992&lt;=0,NOT(ISNUMBER(Y2992)),Y2992&lt;=0,X2992&gt;=1),"CHECK: price or base unavailable",IF(L2992/(Y2992*(1-X2992))-1&lt;0,"CHECK: price below local base","Ready")))))))))</f>
        <v>Pending review</v>
      </c>
      <c r="N2992" s="18">
        <v>8.4</v>
      </c>
      <c r="O2992" s="19">
        <v>0.4</v>
      </c>
      <c r="P2992" s="14">
        <v>0.5117</v>
      </c>
      <c r="Q2992" s="20" t="str">
        <f>IF(AND(ISNUMBER(L2992),ISNUMBER(Y2992),Y2992&gt;0,X2992&lt;1),ROUND(L2992/(Y2992*(1-X2992))-1,4),"")</f>
        <v/>
      </c>
      <c r="R2992" s="12">
        <v>8.4</v>
      </c>
      <c r="S2992" s="13">
        <f>IF(AND(ISNUMBER(E2992),E2992&gt;0,ISNUMBER(F2992)),R2992*(F2992/E2992-1)*(1-'Start Here'!$B$16),0)</f>
        <v>0.6498999999999995</v>
      </c>
      <c r="T2992" s="17">
        <f>IF(AND(M2992="Ready",OR(I2992="Approve proposed",AND(I2992="Use my price",AND(ISNUMBER(J2992),J2992&gt;0))),ISNUMBER(L2992),E2992&gt;0),R2992*(L2992/E2992-1)*(1-'Start Here'!$B$16),0)</f>
        <v>0</v>
      </c>
      <c r="U2992" t="str" s="6">
        <v/>
      </c>
      <c r="V2992" t="str" s="21">
        <v>Yes</v>
      </c>
      <c r="W2992" t="str" s="21">
        <v>No</v>
      </c>
      <c r="X2992" s="22">
        <v>0</v>
      </c>
      <c r="Y2992" s="18">
        <v>6</v>
      </c>
      <c r="AB2992" t="str" s="6">
        <v>2026-10-01 10:41:27 UTC</v>
      </c>
      <c r="AC2992" t="str" s="6">
        <v>Local Line cache</v>
      </c>
      <c r="AD2992" s="23">
        <v>975212</v>
      </c>
      <c r="AE2992" s="23">
        <v>740622</v>
      </c>
      <c r="AF2992" t="str" s="23">
        <v>975212:740622:guest</v>
      </c>
      <c r="AG2992" t="str" s="23">
        <v>No</v>
      </c>
      <c r="AH2992" t="str" s="23">
        <v>Yes</v>
      </c>
      <c r="AI2992" s="18">
        <v>6</v>
      </c>
    </row>
    <row r="2993" ht="32" customHeight="1">
      <c r="A2993" t="str" s="7">
        <v>RL Plants &amp; Home Goods</v>
      </c>
      <c r="B2993" t="str" s="7">
        <v>Giddy Iris Rhizome (Standard Dwarf Bearded)</v>
      </c>
      <c r="C2993" t="str" s="7">
        <v>ea</v>
      </c>
      <c r="D2993" t="str" s="7">
        <v>SNAP</v>
      </c>
      <c r="G2993" s="13" t="str">
        <f>IF(AND(ISNUMBER(E2993),ISNUMBER(F2993)),F2993-E2993,"")</f>
        <v/>
      </c>
      <c r="H2993" s="14" t="str">
        <f>IF(AND(ISNUMBER(E2993),E2993&gt;0,ISNUMBER(F2993)),F2993/E2993-1,"")</f>
        <v/>
      </c>
      <c r="I2993" t="str" s="15">
        <v>Hold</v>
      </c>
      <c r="J2993" s="24"/>
      <c r="K2993" t="str" s="15">
        <v/>
      </c>
      <c r="L2993" s="17" t="str">
        <f>IF(AC2993="Local catalog","",IF(AG2993="Yes",IF(ISNUMBER(E2993),E2993,""),IF(I2993="Keep current",IF(ISNUMBER(E2993),E2993,""),IF(AH2993&lt;&gt;"Yes","",IF(I2993="Approve proposed",F2993,IF(AND(I2993="Use my price",AND(ISNUMBER(J2993),J2993&gt;0)),J2993,""))))))</f>
        <v/>
      </c>
      <c r="M2993" t="str" s="7">
        <f>IF(AND(AG2993="Yes",OR(I2993="Approve proposed",I2993="Use my price")),"CHECK: protected price kept current",IF(OR(I2993="Unreviewed",I2993=""),"Pending review",IF(I2993="Hold","On hold",IF(I2993="Keep current",IF(ISNUMBER(E2993),"Kept current","CHECK: no confirmed current price"),IF(AH2993&lt;&gt;"Yes","CHECK: source needs review",IF(AND(I2993="Use my price",NOT(AND(ISNUMBER(J2993),J2993&gt;0))),"CHECK: enter a price above zero",IF(NOT(OR(I2993="Approve proposed",I2993="Use my price")),"CHECK: choose a listed decision",IF(OR(NOT(ISNUMBER(L2993)),L2993&lt;=0,NOT(ISNUMBER(Y2993)),Y2993&lt;=0,X2993&gt;=1),"CHECK: price or base unavailable",IF(L2993/(Y2993*(1-X2993))-1&lt;0,"CHECK: price below local base","Ready")))))))))</f>
        <v>On hold</v>
      </c>
      <c r="N2993" s="18">
        <v>8.4</v>
      </c>
      <c r="O2993" s="19">
        <v>0.4</v>
      </c>
      <c r="Q2993" s="20" t="str">
        <f>IF(AND(ISNUMBER(L2993),ISNUMBER(Y2993),Y2993&gt;0,X2993&lt;1),ROUND(L2993/(Y2993*(1-X2993))-1,4),"")</f>
        <v/>
      </c>
      <c r="R2993" s="12">
        <v>0</v>
      </c>
      <c r="S2993" s="13">
        <f>IF(AND(ISNUMBER(E2993),E2993&gt;0,ISNUMBER(F2993)),R2993*(F2993/E2993-1)*(1-'Start Here'!$B$16),0)</f>
        <v>0</v>
      </c>
      <c r="T2993" s="17">
        <f>IF(AND(M2993="Ready",OR(I2993="Approve proposed",AND(I2993="Use my price",AND(ISNUMBER(J2993),J2993&gt;0))),ISNUMBER(L2993),E2993&gt;0),R2993*(L2993/E2993-1)*(1-'Start Here'!$B$16),0)</f>
        <v>0</v>
      </c>
      <c r="U2993" t="str" s="6">
        <v>SNAP: preserve existing selling price; No confirmed Local Line price/list; local calculation is reference only</v>
      </c>
      <c r="V2993" t="str" s="21">
        <v>Yes</v>
      </c>
      <c r="W2993" t="str" s="21">
        <v>No</v>
      </c>
      <c r="X2993" s="22">
        <v>0</v>
      </c>
      <c r="Y2993" s="18">
        <v>6</v>
      </c>
      <c r="AB2993" t="str" s="6">
        <v/>
      </c>
      <c r="AC2993" t="str" s="6">
        <v>Local calculation only</v>
      </c>
      <c r="AD2993" s="23">
        <v>975212</v>
      </c>
      <c r="AE2993" s="23">
        <v>740622</v>
      </c>
      <c r="AF2993" t="str" s="23">
        <v>975212:740622:snap</v>
      </c>
      <c r="AG2993" t="str" s="23">
        <v>Yes</v>
      </c>
      <c r="AH2993" t="str" s="23">
        <v>No</v>
      </c>
      <c r="AI2993" s="18">
        <v>0</v>
      </c>
    </row>
    <row r="2994" ht="32" customHeight="1">
      <c r="A2994" t="str" s="7">
        <v>RL Plants &amp; Home Goods</v>
      </c>
      <c r="B2994" t="str" s="7">
        <v>Handcrafted 4x4 Rustic Wood Double Tea Candle Holder</v>
      </c>
      <c r="C2994" t="str" s="7">
        <v>ea</v>
      </c>
      <c r="D2994" t="str" s="7">
        <v>Herd Share Members</v>
      </c>
      <c r="E2994" s="12">
        <v>14</v>
      </c>
      <c r="F2994" s="13">
        <v>15.12</v>
      </c>
      <c r="G2994" s="13">
        <f>IF(AND(ISNUMBER(E2994),ISNUMBER(F2994)),F2994-E2994,"")</f>
        <v>1.12</v>
      </c>
      <c r="H2994" s="14">
        <f>IF(AND(ISNUMBER(E2994),E2994&gt;0,ISNUMBER(F2994)),F2994/E2994-1,"")</f>
        <v>0.07999999999999985</v>
      </c>
      <c r="I2994" t="str" s="15">
        <v>Unreviewed</v>
      </c>
      <c r="J2994" s="16"/>
      <c r="K2994" t="str" s="15">
        <v/>
      </c>
      <c r="L2994" s="17" t="str">
        <f>IF(AC2994="Local catalog","",IF(AG2994="Yes",IF(ISNUMBER(E2994),E2994,""),IF(I2994="Keep current",IF(ISNUMBER(E2994),E2994,""),IF(AH2994&lt;&gt;"Yes","",IF(I2994="Approve proposed",F2994,IF(AND(I2994="Use my price",AND(ISNUMBER(J2994),J2994&gt;0)),J2994,""))))))</f>
        <v/>
      </c>
      <c r="M2994" t="str" s="7">
        <f>IF(AND(AG2994="Yes",OR(I2994="Approve proposed",I2994="Use my price")),"CHECK: protected price kept current",IF(OR(I2994="Unreviewed",I2994=""),"Pending review",IF(I2994="Hold","On hold",IF(I2994="Keep current",IF(ISNUMBER(E2994),"Kept current","CHECK: no confirmed current price"),IF(AH2994&lt;&gt;"Yes","CHECK: source needs review",IF(AND(I2994="Use my price",NOT(AND(ISNUMBER(J2994),J2994&gt;0))),"CHECK: enter a price above zero",IF(NOT(OR(I2994="Approve proposed",I2994="Use my price")),"CHECK: choose a listed decision",IF(OR(NOT(ISNUMBER(L2994)),L2994&lt;=0,NOT(ISNUMBER(Y2994)),Y2994&lt;=0,X2994&gt;=1),"CHECK: price or base unavailable",IF(L2994/(Y2994*(1-X2994))-1&lt;0,"CHECK: price below local base","Ready")))))))))</f>
        <v>Pending review</v>
      </c>
      <c r="N2994" s="18">
        <v>14</v>
      </c>
      <c r="O2994" s="19">
        <v>0.4</v>
      </c>
      <c r="P2994" s="14">
        <v>0.512</v>
      </c>
      <c r="Q2994" s="20" t="str">
        <f>IF(AND(ISNUMBER(L2994),ISNUMBER(Y2994),Y2994&gt;0,X2994&lt;1),ROUND(L2994/(Y2994*(1-X2994))-1,4),"")</f>
        <v/>
      </c>
      <c r="R2994" s="12">
        <v>28</v>
      </c>
      <c r="S2994" s="13">
        <f>IF(AND(ISNUMBER(E2994),E2994&gt;0,ISNUMBER(F2994)),R2994*(F2994/E2994-1)*(1-'Start Here'!$B$16),0)</f>
        <v>2.1727999999999956</v>
      </c>
      <c r="T2994" s="17">
        <f>IF(AND(M2994="Ready",OR(I2994="Approve proposed",AND(I2994="Use my price",AND(ISNUMBER(J2994),J2994&gt;0))),ISNUMBER(L2994),E2994&gt;0),R2994*(L2994/E2994-1)*(1-'Start Here'!$B$16),0)</f>
        <v>0</v>
      </c>
      <c r="U2994" t="str" s="6">
        <v>Currently hidden; do not activate automatically</v>
      </c>
      <c r="V2994" t="str" s="21">
        <v>No</v>
      </c>
      <c r="W2994" t="str" s="21">
        <v>No</v>
      </c>
      <c r="X2994" s="22">
        <v>0</v>
      </c>
      <c r="Y2994" s="18">
        <v>10</v>
      </c>
      <c r="AB2994" t="str" s="6">
        <v>2026-10-01 10:41:27 UTC</v>
      </c>
      <c r="AC2994" t="str" s="6">
        <v>Local Line cache</v>
      </c>
      <c r="AD2994" s="23">
        <v>1090814</v>
      </c>
      <c r="AE2994" s="23">
        <v>904110</v>
      </c>
      <c r="AF2994" t="str" s="23">
        <v>1090814:904110:herdShare</v>
      </c>
      <c r="AG2994" t="str" s="23">
        <v>No</v>
      </c>
      <c r="AH2994" t="str" s="23">
        <v>Yes</v>
      </c>
      <c r="AI2994" s="18">
        <v>20</v>
      </c>
    </row>
    <row r="2995" ht="32" customHeight="1">
      <c r="A2995" t="str" s="7">
        <v>RL Plants &amp; Home Goods</v>
      </c>
      <c r="B2995" t="str" s="7">
        <v>Handcrafted 4x4 Rustic Wood Double Tea Candle Holder</v>
      </c>
      <c r="C2995" t="str" s="7">
        <v>ea</v>
      </c>
      <c r="D2995" t="str" s="7">
        <v>CSA Members</v>
      </c>
      <c r="E2995" s="12">
        <v>14</v>
      </c>
      <c r="F2995" s="13">
        <v>15.12</v>
      </c>
      <c r="G2995" s="13">
        <f>IF(AND(ISNUMBER(E2995),ISNUMBER(F2995)),F2995-E2995,"")</f>
        <v>1.12</v>
      </c>
      <c r="H2995" s="14">
        <f>IF(AND(ISNUMBER(E2995),E2995&gt;0,ISNUMBER(F2995)),F2995/E2995-1,"")</f>
        <v>0.07999999999999985</v>
      </c>
      <c r="I2995" t="str" s="15">
        <v>Unreviewed</v>
      </c>
      <c r="J2995" s="16"/>
      <c r="K2995" t="str" s="15">
        <v/>
      </c>
      <c r="L2995" s="17" t="str">
        <f>IF(AC2995="Local catalog","",IF(AG2995="Yes",IF(ISNUMBER(E2995),E2995,""),IF(I2995="Keep current",IF(ISNUMBER(E2995),E2995,""),IF(AH2995&lt;&gt;"Yes","",IF(I2995="Approve proposed",F2995,IF(AND(I2995="Use my price",AND(ISNUMBER(J2995),J2995&gt;0)),J2995,""))))))</f>
        <v/>
      </c>
      <c r="M2995" t="str" s="7">
        <f>IF(AND(AG2995="Yes",OR(I2995="Approve proposed",I2995="Use my price")),"CHECK: protected price kept current",IF(OR(I2995="Unreviewed",I2995=""),"Pending review",IF(I2995="Hold","On hold",IF(I2995="Keep current",IF(ISNUMBER(E2995),"Kept current","CHECK: no confirmed current price"),IF(AH2995&lt;&gt;"Yes","CHECK: source needs review",IF(AND(I2995="Use my price",NOT(AND(ISNUMBER(J2995),J2995&gt;0))),"CHECK: enter a price above zero",IF(NOT(OR(I2995="Approve proposed",I2995="Use my price")),"CHECK: choose a listed decision",IF(OR(NOT(ISNUMBER(L2995)),L2995&lt;=0,NOT(ISNUMBER(Y2995)),Y2995&lt;=0,X2995&gt;=1),"CHECK: price or base unavailable",IF(L2995/(Y2995*(1-X2995))-1&lt;0,"CHECK: price below local base","Ready")))))))))</f>
        <v>Pending review</v>
      </c>
      <c r="N2995" s="18">
        <v>14</v>
      </c>
      <c r="O2995" s="19">
        <v>0.4</v>
      </c>
      <c r="P2995" s="14">
        <v>0.512</v>
      </c>
      <c r="Q2995" s="20" t="str">
        <f>IF(AND(ISNUMBER(L2995),ISNUMBER(Y2995),Y2995&gt;0,X2995&lt;1),ROUND(L2995/(Y2995*(1-X2995))-1,4),"")</f>
        <v/>
      </c>
      <c r="R2995" s="12">
        <v>0</v>
      </c>
      <c r="S2995" s="13">
        <f>IF(AND(ISNUMBER(E2995),E2995&gt;0,ISNUMBER(F2995)),R2995*(F2995/E2995-1)*(1-'Start Here'!$B$16),0)</f>
        <v>0</v>
      </c>
      <c r="T2995" s="17">
        <f>IF(AND(M2995="Ready",OR(I2995="Approve proposed",AND(I2995="Use my price",AND(ISNUMBER(J2995),J2995&gt;0))),ISNUMBER(L2995),E2995&gt;0),R2995*(L2995/E2995-1)*(1-'Start Here'!$B$16),0)</f>
        <v>0</v>
      </c>
      <c r="U2995" t="str" s="6">
        <v>Currently hidden; do not activate automatically</v>
      </c>
      <c r="V2995" t="str" s="21">
        <v>No</v>
      </c>
      <c r="W2995" t="str" s="21">
        <v>No</v>
      </c>
      <c r="X2995" s="22">
        <v>0</v>
      </c>
      <c r="Y2995" s="18">
        <v>10</v>
      </c>
      <c r="AB2995" t="str" s="6">
        <v>2026-10-01 10:41:27 UTC</v>
      </c>
      <c r="AC2995" t="str" s="6">
        <v>Local Line cache</v>
      </c>
      <c r="AD2995" s="23">
        <v>1090814</v>
      </c>
      <c r="AE2995" s="23">
        <v>904110</v>
      </c>
      <c r="AF2995" t="str" s="23">
        <v>1090814:904110:member</v>
      </c>
      <c r="AG2995" t="str" s="23">
        <v>No</v>
      </c>
      <c r="AH2995" t="str" s="23">
        <v>Yes</v>
      </c>
      <c r="AI2995" s="18">
        <v>0</v>
      </c>
    </row>
    <row r="2996" ht="32" customHeight="1">
      <c r="A2996" t="str" s="7">
        <v>RL Plants &amp; Home Goods</v>
      </c>
      <c r="B2996" t="str" s="7">
        <v>Handcrafted 4x4 Rustic Wood Double Tea Candle Holder</v>
      </c>
      <c r="C2996" t="str" s="7">
        <v>ea</v>
      </c>
      <c r="D2996" t="str" s="7">
        <v>Guest Basket</v>
      </c>
      <c r="E2996" s="12">
        <v>14</v>
      </c>
      <c r="F2996" s="13">
        <v>15.12</v>
      </c>
      <c r="G2996" s="13">
        <f>IF(AND(ISNUMBER(E2996),ISNUMBER(F2996)),F2996-E2996,"")</f>
        <v>1.12</v>
      </c>
      <c r="H2996" s="14">
        <f>IF(AND(ISNUMBER(E2996),E2996&gt;0,ISNUMBER(F2996)),F2996/E2996-1,"")</f>
        <v>0.07999999999999985</v>
      </c>
      <c r="I2996" t="str" s="15">
        <v>Unreviewed</v>
      </c>
      <c r="J2996" s="16"/>
      <c r="K2996" t="str" s="15">
        <v/>
      </c>
      <c r="L2996" s="17" t="str">
        <f>IF(AC2996="Local catalog","",IF(AG2996="Yes",IF(ISNUMBER(E2996),E2996,""),IF(I2996="Keep current",IF(ISNUMBER(E2996),E2996,""),IF(AH2996&lt;&gt;"Yes","",IF(I2996="Approve proposed",F2996,IF(AND(I2996="Use my price",AND(ISNUMBER(J2996),J2996&gt;0)),J2996,""))))))</f>
        <v/>
      </c>
      <c r="M2996" t="str" s="7">
        <f>IF(AND(AG2996="Yes",OR(I2996="Approve proposed",I2996="Use my price")),"CHECK: protected price kept current",IF(OR(I2996="Unreviewed",I2996=""),"Pending review",IF(I2996="Hold","On hold",IF(I2996="Keep current",IF(ISNUMBER(E2996),"Kept current","CHECK: no confirmed current price"),IF(AH2996&lt;&gt;"Yes","CHECK: source needs review",IF(AND(I2996="Use my price",NOT(AND(ISNUMBER(J2996),J2996&gt;0))),"CHECK: enter a price above zero",IF(NOT(OR(I2996="Approve proposed",I2996="Use my price")),"CHECK: choose a listed decision",IF(OR(NOT(ISNUMBER(L2996)),L2996&lt;=0,NOT(ISNUMBER(Y2996)),Y2996&lt;=0,X2996&gt;=1),"CHECK: price or base unavailable",IF(L2996/(Y2996*(1-X2996))-1&lt;0,"CHECK: price below local base","Ready")))))))))</f>
        <v>Pending review</v>
      </c>
      <c r="N2996" s="18">
        <v>14</v>
      </c>
      <c r="O2996" s="19">
        <v>0.4</v>
      </c>
      <c r="P2996" s="14">
        <v>0.512</v>
      </c>
      <c r="Q2996" s="20" t="str">
        <f>IF(AND(ISNUMBER(L2996),ISNUMBER(Y2996),Y2996&gt;0,X2996&lt;1),ROUND(L2996/(Y2996*(1-X2996))-1,4),"")</f>
        <v/>
      </c>
      <c r="R2996" s="12">
        <v>0</v>
      </c>
      <c r="S2996" s="13">
        <f>IF(AND(ISNUMBER(E2996),E2996&gt;0,ISNUMBER(F2996)),R2996*(F2996/E2996-1)*(1-'Start Here'!$B$16),0)</f>
        <v>0</v>
      </c>
      <c r="T2996" s="17">
        <f>IF(AND(M2996="Ready",OR(I2996="Approve proposed",AND(I2996="Use my price",AND(ISNUMBER(J2996),J2996&gt;0))),ISNUMBER(L2996),E2996&gt;0),R2996*(L2996/E2996-1)*(1-'Start Here'!$B$16),0)</f>
        <v>0</v>
      </c>
      <c r="U2996" t="str" s="6">
        <v>Currently hidden; do not activate automatically</v>
      </c>
      <c r="V2996" t="str" s="21">
        <v>No</v>
      </c>
      <c r="W2996" t="str" s="21">
        <v>No</v>
      </c>
      <c r="X2996" s="22">
        <v>0</v>
      </c>
      <c r="Y2996" s="18">
        <v>10</v>
      </c>
      <c r="AB2996" t="str" s="6">
        <v>2026-10-01 10:41:27 UTC</v>
      </c>
      <c r="AC2996" t="str" s="6">
        <v>Local Line cache</v>
      </c>
      <c r="AD2996" s="23">
        <v>1090814</v>
      </c>
      <c r="AE2996" s="23">
        <v>904110</v>
      </c>
      <c r="AF2996" t="str" s="23">
        <v>1090814:904110:guest</v>
      </c>
      <c r="AG2996" t="str" s="23">
        <v>No</v>
      </c>
      <c r="AH2996" t="str" s="23">
        <v>Yes</v>
      </c>
      <c r="AI2996" s="18">
        <v>0</v>
      </c>
    </row>
    <row r="2997" ht="32" customHeight="1">
      <c r="A2997" t="str" s="7">
        <v>RL Plants &amp; Home Goods</v>
      </c>
      <c r="B2997" t="str" s="7">
        <v>Handcrafted 4x4 Rustic Wood Double Tea Candle Holder</v>
      </c>
      <c r="C2997" t="str" s="7">
        <v>ea</v>
      </c>
      <c r="D2997" t="str" s="7">
        <v>SNAP</v>
      </c>
      <c r="G2997" s="13" t="str">
        <f>IF(AND(ISNUMBER(E2997),ISNUMBER(F2997)),F2997-E2997,"")</f>
        <v/>
      </c>
      <c r="H2997" s="14" t="str">
        <f>IF(AND(ISNUMBER(E2997),E2997&gt;0,ISNUMBER(F2997)),F2997/E2997-1,"")</f>
        <v/>
      </c>
      <c r="I2997" t="str" s="15">
        <v>Hold</v>
      </c>
      <c r="J2997" s="24"/>
      <c r="K2997" t="str" s="15">
        <v/>
      </c>
      <c r="L2997" s="17" t="str">
        <f>IF(AC2997="Local catalog","",IF(AG2997="Yes",IF(ISNUMBER(E2997),E2997,""),IF(I2997="Keep current",IF(ISNUMBER(E2997),E2997,""),IF(AH2997&lt;&gt;"Yes","",IF(I2997="Approve proposed",F2997,IF(AND(I2997="Use my price",AND(ISNUMBER(J2997),J2997&gt;0)),J2997,""))))))</f>
        <v/>
      </c>
      <c r="M2997" t="str" s="7">
        <f>IF(AND(AG2997="Yes",OR(I2997="Approve proposed",I2997="Use my price")),"CHECK: protected price kept current",IF(OR(I2997="Unreviewed",I2997=""),"Pending review",IF(I2997="Hold","On hold",IF(I2997="Keep current",IF(ISNUMBER(E2997),"Kept current","CHECK: no confirmed current price"),IF(AH2997&lt;&gt;"Yes","CHECK: source needs review",IF(AND(I2997="Use my price",NOT(AND(ISNUMBER(J2997),J2997&gt;0))),"CHECK: enter a price above zero",IF(NOT(OR(I2997="Approve proposed",I2997="Use my price")),"CHECK: choose a listed decision",IF(OR(NOT(ISNUMBER(L2997)),L2997&lt;=0,NOT(ISNUMBER(Y2997)),Y2997&lt;=0,X2997&gt;=1),"CHECK: price or base unavailable",IF(L2997/(Y2997*(1-X2997))-1&lt;0,"CHECK: price below local base","Ready")))))))))</f>
        <v>On hold</v>
      </c>
      <c r="N2997" s="18">
        <v>14</v>
      </c>
      <c r="O2997" s="19">
        <v>0.4</v>
      </c>
      <c r="Q2997" s="20" t="str">
        <f>IF(AND(ISNUMBER(L2997),ISNUMBER(Y2997),Y2997&gt;0,X2997&lt;1),ROUND(L2997/(Y2997*(1-X2997))-1,4),"")</f>
        <v/>
      </c>
      <c r="R2997" s="12">
        <v>0</v>
      </c>
      <c r="S2997" s="13">
        <f>IF(AND(ISNUMBER(E2997),E2997&gt;0,ISNUMBER(F2997)),R2997*(F2997/E2997-1)*(1-'Start Here'!$B$16),0)</f>
        <v>0</v>
      </c>
      <c r="T2997" s="17">
        <f>IF(AND(M2997="Ready",OR(I2997="Approve proposed",AND(I2997="Use my price",AND(ISNUMBER(J2997),J2997&gt;0))),ISNUMBER(L2997),E2997&gt;0),R2997*(L2997/E2997-1)*(1-'Start Here'!$B$16),0)</f>
        <v>0</v>
      </c>
      <c r="U2997" t="str" s="6">
        <v>SNAP: preserve existing selling price; No confirmed Local Line price/list; local calculation is reference only; Currently hidden; do not activate automatically</v>
      </c>
      <c r="V2997" t="str" s="21">
        <v>No</v>
      </c>
      <c r="W2997" t="str" s="21">
        <v>No</v>
      </c>
      <c r="X2997" s="22">
        <v>0</v>
      </c>
      <c r="Y2997" s="18">
        <v>10</v>
      </c>
      <c r="AB2997" t="str" s="6">
        <v/>
      </c>
      <c r="AC2997" t="str" s="6">
        <v>Local calculation only</v>
      </c>
      <c r="AD2997" s="23">
        <v>1090814</v>
      </c>
      <c r="AE2997" s="23">
        <v>904110</v>
      </c>
      <c r="AF2997" t="str" s="23">
        <v>1090814:904110:snap</v>
      </c>
      <c r="AG2997" t="str" s="23">
        <v>Yes</v>
      </c>
      <c r="AH2997" t="str" s="23">
        <v>No</v>
      </c>
      <c r="AI2997" s="18">
        <v>0</v>
      </c>
    </row>
    <row r="2998" ht="32" customHeight="1">
      <c r="A2998" t="str" s="7">
        <v>RL Plants &amp; Home Goods</v>
      </c>
      <c r="B2998" t="str" s="7">
        <v>Handcrafted 4x4 Rustic Wood Tea Candle Holder</v>
      </c>
      <c r="C2998" t="str" s="7">
        <v>ea</v>
      </c>
      <c r="D2998" t="str" s="7">
        <v>Herd Share Members</v>
      </c>
      <c r="E2998" s="12">
        <v>14</v>
      </c>
      <c r="F2998" s="13">
        <v>15.12</v>
      </c>
      <c r="G2998" s="13">
        <f>IF(AND(ISNUMBER(E2998),ISNUMBER(F2998)),F2998-E2998,"")</f>
        <v>1.12</v>
      </c>
      <c r="H2998" s="14">
        <f>IF(AND(ISNUMBER(E2998),E2998&gt;0,ISNUMBER(F2998)),F2998/E2998-1,"")</f>
        <v>0.07999999999999985</v>
      </c>
      <c r="I2998" t="str" s="15">
        <v>Unreviewed</v>
      </c>
      <c r="J2998" s="16"/>
      <c r="K2998" t="str" s="15">
        <v/>
      </c>
      <c r="L2998" s="17" t="str">
        <f>IF(AC2998="Local catalog","",IF(AG2998="Yes",IF(ISNUMBER(E2998),E2998,""),IF(I2998="Keep current",IF(ISNUMBER(E2998),E2998,""),IF(AH2998&lt;&gt;"Yes","",IF(I2998="Approve proposed",F2998,IF(AND(I2998="Use my price",AND(ISNUMBER(J2998),J2998&gt;0)),J2998,""))))))</f>
        <v/>
      </c>
      <c r="M2998" t="str" s="7">
        <f>IF(AND(AG2998="Yes",OR(I2998="Approve proposed",I2998="Use my price")),"CHECK: protected price kept current",IF(OR(I2998="Unreviewed",I2998=""),"Pending review",IF(I2998="Hold","On hold",IF(I2998="Keep current",IF(ISNUMBER(E2998),"Kept current","CHECK: no confirmed current price"),IF(AH2998&lt;&gt;"Yes","CHECK: source needs review",IF(AND(I2998="Use my price",NOT(AND(ISNUMBER(J2998),J2998&gt;0))),"CHECK: enter a price above zero",IF(NOT(OR(I2998="Approve proposed",I2998="Use my price")),"CHECK: choose a listed decision",IF(OR(NOT(ISNUMBER(L2998)),L2998&lt;=0,NOT(ISNUMBER(Y2998)),Y2998&lt;=0,X2998&gt;=1),"CHECK: price or base unavailable",IF(L2998/(Y2998*(1-X2998))-1&lt;0,"CHECK: price below local base","Ready")))))))))</f>
        <v>Pending review</v>
      </c>
      <c r="N2998" s="18">
        <v>14</v>
      </c>
      <c r="O2998" s="19">
        <v>0.4</v>
      </c>
      <c r="P2998" s="14">
        <v>0.512</v>
      </c>
      <c r="Q2998" s="20" t="str">
        <f>IF(AND(ISNUMBER(L2998),ISNUMBER(Y2998),Y2998&gt;0,X2998&lt;1),ROUND(L2998/(Y2998*(1-X2998))-1,4),"")</f>
        <v/>
      </c>
      <c r="R2998" s="12">
        <v>42</v>
      </c>
      <c r="S2998" s="13">
        <f>IF(AND(ISNUMBER(E2998),E2998&gt;0,ISNUMBER(F2998)),R2998*(F2998/E2998-1)*(1-'Start Here'!$B$16),0)</f>
        <v>3.2591999999999937</v>
      </c>
      <c r="T2998" s="17">
        <f>IF(AND(M2998="Ready",OR(I2998="Approve proposed",AND(I2998="Use my price",AND(ISNUMBER(J2998),J2998&gt;0))),ISNUMBER(L2998),E2998&gt;0),R2998*(L2998/E2998-1)*(1-'Start Here'!$B$16),0)</f>
        <v>0</v>
      </c>
      <c r="U2998" t="str" s="6">
        <v/>
      </c>
      <c r="V2998" t="str" s="21">
        <v>Yes</v>
      </c>
      <c r="W2998" t="str" s="21">
        <v>No</v>
      </c>
      <c r="X2998" s="22">
        <v>0</v>
      </c>
      <c r="Y2998" s="18">
        <v>10</v>
      </c>
      <c r="AB2998" t="str" s="6">
        <v>2026-10-01 10:41:27 UTC</v>
      </c>
      <c r="AC2998" t="str" s="6">
        <v>Local Line cache</v>
      </c>
      <c r="AD2998" s="23">
        <v>1090811</v>
      </c>
      <c r="AE2998" s="23">
        <v>904107</v>
      </c>
      <c r="AF2998" t="str" s="23">
        <v>1090811:904107:herdShare</v>
      </c>
      <c r="AG2998" t="str" s="23">
        <v>No</v>
      </c>
      <c r="AH2998" t="str" s="23">
        <v>Yes</v>
      </c>
      <c r="AI2998" s="18">
        <v>30</v>
      </c>
    </row>
    <row r="2999" ht="32" customHeight="1">
      <c r="A2999" t="str" s="7">
        <v>RL Plants &amp; Home Goods</v>
      </c>
      <c r="B2999" t="str" s="7">
        <v>Handcrafted 4x4 Rustic Wood Tea Candle Holder</v>
      </c>
      <c r="C2999" t="str" s="7">
        <v>ea</v>
      </c>
      <c r="D2999" t="str" s="7">
        <v>CSA Members</v>
      </c>
      <c r="E2999" s="12">
        <v>14</v>
      </c>
      <c r="F2999" s="13">
        <v>15.12</v>
      </c>
      <c r="G2999" s="13">
        <f>IF(AND(ISNUMBER(E2999),ISNUMBER(F2999)),F2999-E2999,"")</f>
        <v>1.12</v>
      </c>
      <c r="H2999" s="14">
        <f>IF(AND(ISNUMBER(E2999),E2999&gt;0,ISNUMBER(F2999)),F2999/E2999-1,"")</f>
        <v>0.07999999999999985</v>
      </c>
      <c r="I2999" t="str" s="15">
        <v>Unreviewed</v>
      </c>
      <c r="J2999" s="16"/>
      <c r="K2999" t="str" s="15">
        <v/>
      </c>
      <c r="L2999" s="17" t="str">
        <f>IF(AC2999="Local catalog","",IF(AG2999="Yes",IF(ISNUMBER(E2999),E2999,""),IF(I2999="Keep current",IF(ISNUMBER(E2999),E2999,""),IF(AH2999&lt;&gt;"Yes","",IF(I2999="Approve proposed",F2999,IF(AND(I2999="Use my price",AND(ISNUMBER(J2999),J2999&gt;0)),J2999,""))))))</f>
        <v/>
      </c>
      <c r="M2999" t="str" s="7">
        <f>IF(AND(AG2999="Yes",OR(I2999="Approve proposed",I2999="Use my price")),"CHECK: protected price kept current",IF(OR(I2999="Unreviewed",I2999=""),"Pending review",IF(I2999="Hold","On hold",IF(I2999="Keep current",IF(ISNUMBER(E2999),"Kept current","CHECK: no confirmed current price"),IF(AH2999&lt;&gt;"Yes","CHECK: source needs review",IF(AND(I2999="Use my price",NOT(AND(ISNUMBER(J2999),J2999&gt;0))),"CHECK: enter a price above zero",IF(NOT(OR(I2999="Approve proposed",I2999="Use my price")),"CHECK: choose a listed decision",IF(OR(NOT(ISNUMBER(L2999)),L2999&lt;=0,NOT(ISNUMBER(Y2999)),Y2999&lt;=0,X2999&gt;=1),"CHECK: price or base unavailable",IF(L2999/(Y2999*(1-X2999))-1&lt;0,"CHECK: price below local base","Ready")))))))))</f>
        <v>Pending review</v>
      </c>
      <c r="N2999" s="18">
        <v>14</v>
      </c>
      <c r="O2999" s="19">
        <v>0.4</v>
      </c>
      <c r="P2999" s="14">
        <v>0.512</v>
      </c>
      <c r="Q2999" s="20" t="str">
        <f>IF(AND(ISNUMBER(L2999),ISNUMBER(Y2999),Y2999&gt;0,X2999&lt;1),ROUND(L2999/(Y2999*(1-X2999))-1,4),"")</f>
        <v/>
      </c>
      <c r="R2999" s="12">
        <v>0</v>
      </c>
      <c r="S2999" s="13">
        <f>IF(AND(ISNUMBER(E2999),E2999&gt;0,ISNUMBER(F2999)),R2999*(F2999/E2999-1)*(1-'Start Here'!$B$16),0)</f>
        <v>0</v>
      </c>
      <c r="T2999" s="17">
        <f>IF(AND(M2999="Ready",OR(I2999="Approve proposed",AND(I2999="Use my price",AND(ISNUMBER(J2999),J2999&gt;0))),ISNUMBER(L2999),E2999&gt;0),R2999*(L2999/E2999-1)*(1-'Start Here'!$B$16),0)</f>
        <v>0</v>
      </c>
      <c r="U2999" t="str" s="6">
        <v/>
      </c>
      <c r="V2999" t="str" s="21">
        <v>Yes</v>
      </c>
      <c r="W2999" t="str" s="21">
        <v>No</v>
      </c>
      <c r="X2999" s="22">
        <v>0</v>
      </c>
      <c r="Y2999" s="18">
        <v>10</v>
      </c>
      <c r="AB2999" t="str" s="6">
        <v>2026-10-01 10:41:27 UTC</v>
      </c>
      <c r="AC2999" t="str" s="6">
        <v>Local Line cache</v>
      </c>
      <c r="AD2999" s="23">
        <v>1090811</v>
      </c>
      <c r="AE2999" s="23">
        <v>904107</v>
      </c>
      <c r="AF2999" t="str" s="23">
        <v>1090811:904107:member</v>
      </c>
      <c r="AG2999" t="str" s="23">
        <v>No</v>
      </c>
      <c r="AH2999" t="str" s="23">
        <v>Yes</v>
      </c>
      <c r="AI2999" s="18">
        <v>0</v>
      </c>
    </row>
    <row r="3000" ht="32" customHeight="1">
      <c r="A3000" t="str" s="7">
        <v>RL Plants &amp; Home Goods</v>
      </c>
      <c r="B3000" t="str" s="7">
        <v>Handcrafted 4x4 Rustic Wood Tea Candle Holder</v>
      </c>
      <c r="C3000" t="str" s="7">
        <v>ea</v>
      </c>
      <c r="D3000" t="str" s="7">
        <v>Guest Basket</v>
      </c>
      <c r="E3000" s="12">
        <v>14</v>
      </c>
      <c r="F3000" s="13">
        <v>15.12</v>
      </c>
      <c r="G3000" s="13">
        <f>IF(AND(ISNUMBER(E3000),ISNUMBER(F3000)),F3000-E3000,"")</f>
        <v>1.12</v>
      </c>
      <c r="H3000" s="14">
        <f>IF(AND(ISNUMBER(E3000),E3000&gt;0,ISNUMBER(F3000)),F3000/E3000-1,"")</f>
        <v>0.07999999999999985</v>
      </c>
      <c r="I3000" t="str" s="15">
        <v>Unreviewed</v>
      </c>
      <c r="J3000" s="16"/>
      <c r="K3000" t="str" s="15">
        <v/>
      </c>
      <c r="L3000" s="17" t="str">
        <f>IF(AC3000="Local catalog","",IF(AG3000="Yes",IF(ISNUMBER(E3000),E3000,""),IF(I3000="Keep current",IF(ISNUMBER(E3000),E3000,""),IF(AH3000&lt;&gt;"Yes","",IF(I3000="Approve proposed",F3000,IF(AND(I3000="Use my price",AND(ISNUMBER(J3000),J3000&gt;0)),J3000,""))))))</f>
        <v/>
      </c>
      <c r="M3000" t="str" s="7">
        <f>IF(AND(AG3000="Yes",OR(I3000="Approve proposed",I3000="Use my price")),"CHECK: protected price kept current",IF(OR(I3000="Unreviewed",I3000=""),"Pending review",IF(I3000="Hold","On hold",IF(I3000="Keep current",IF(ISNUMBER(E3000),"Kept current","CHECK: no confirmed current price"),IF(AH3000&lt;&gt;"Yes","CHECK: source needs review",IF(AND(I3000="Use my price",NOT(AND(ISNUMBER(J3000),J3000&gt;0))),"CHECK: enter a price above zero",IF(NOT(OR(I3000="Approve proposed",I3000="Use my price")),"CHECK: choose a listed decision",IF(OR(NOT(ISNUMBER(L3000)),L3000&lt;=0,NOT(ISNUMBER(Y3000)),Y3000&lt;=0,X3000&gt;=1),"CHECK: price or base unavailable",IF(L3000/(Y3000*(1-X3000))-1&lt;0,"CHECK: price below local base","Ready")))))))))</f>
        <v>Pending review</v>
      </c>
      <c r="N3000" s="18">
        <v>14</v>
      </c>
      <c r="O3000" s="19">
        <v>0.4</v>
      </c>
      <c r="P3000" s="14">
        <v>0.512</v>
      </c>
      <c r="Q3000" s="20" t="str">
        <f>IF(AND(ISNUMBER(L3000),ISNUMBER(Y3000),Y3000&gt;0,X3000&lt;1),ROUND(L3000/(Y3000*(1-X3000))-1,4),"")</f>
        <v/>
      </c>
      <c r="R3000" s="12">
        <v>0</v>
      </c>
      <c r="S3000" s="13">
        <f>IF(AND(ISNUMBER(E3000),E3000&gt;0,ISNUMBER(F3000)),R3000*(F3000/E3000-1)*(1-'Start Here'!$B$16),0)</f>
        <v>0</v>
      </c>
      <c r="T3000" s="17">
        <f>IF(AND(M3000="Ready",OR(I3000="Approve proposed",AND(I3000="Use my price",AND(ISNUMBER(J3000),J3000&gt;0))),ISNUMBER(L3000),E3000&gt;0),R3000*(L3000/E3000-1)*(1-'Start Here'!$B$16),0)</f>
        <v>0</v>
      </c>
      <c r="U3000" t="str" s="6">
        <v/>
      </c>
      <c r="V3000" t="str" s="21">
        <v>Yes</v>
      </c>
      <c r="W3000" t="str" s="21">
        <v>No</v>
      </c>
      <c r="X3000" s="22">
        <v>0</v>
      </c>
      <c r="Y3000" s="18">
        <v>10</v>
      </c>
      <c r="AB3000" t="str" s="6">
        <v>2026-10-01 10:41:27 UTC</v>
      </c>
      <c r="AC3000" t="str" s="6">
        <v>Local Line cache</v>
      </c>
      <c r="AD3000" s="23">
        <v>1090811</v>
      </c>
      <c r="AE3000" s="23">
        <v>904107</v>
      </c>
      <c r="AF3000" t="str" s="23">
        <v>1090811:904107:guest</v>
      </c>
      <c r="AG3000" t="str" s="23">
        <v>No</v>
      </c>
      <c r="AH3000" t="str" s="23">
        <v>Yes</v>
      </c>
      <c r="AI3000" s="18">
        <v>0</v>
      </c>
    </row>
    <row r="3001" ht="32" customHeight="1">
      <c r="A3001" t="str" s="7">
        <v>RL Plants &amp; Home Goods</v>
      </c>
      <c r="B3001" t="str" s="7">
        <v>Handcrafted 4x4 Rustic Wood Tea Candle Holder</v>
      </c>
      <c r="C3001" t="str" s="7">
        <v>ea</v>
      </c>
      <c r="D3001" t="str" s="7">
        <v>SNAP</v>
      </c>
      <c r="E3001" s="12">
        <v>14</v>
      </c>
      <c r="F3001" s="13">
        <v>14</v>
      </c>
      <c r="G3001" s="13">
        <f>IF(AND(ISNUMBER(E3001),ISNUMBER(F3001)),F3001-E3001,"")</f>
        <v>0</v>
      </c>
      <c r="H3001" s="14">
        <f>IF(AND(ISNUMBER(E3001),E3001&gt;0,ISNUMBER(F3001)),F3001/E3001-1,"")</f>
        <v>0</v>
      </c>
      <c r="I3001" t="str" s="15">
        <v>Keep current</v>
      </c>
      <c r="J3001" s="16"/>
      <c r="K3001" t="str" s="15">
        <v/>
      </c>
      <c r="L3001" s="17">
        <f>IF(AC3001="Local catalog","",IF(AG3001="Yes",IF(ISNUMBER(E3001),E3001,""),IF(I3001="Keep current",IF(ISNUMBER(E3001),E3001,""),IF(AH3001&lt;&gt;"Yes","",IF(I3001="Approve proposed",F3001,IF(AND(I3001="Use my price",AND(ISNUMBER(J3001),J3001&gt;0)),J3001,""))))))</f>
        <v>14</v>
      </c>
      <c r="M3001" t="str" s="7">
        <f>IF(AND(AG3001="Yes",OR(I3001="Approve proposed",I3001="Use my price")),"CHECK: protected price kept current",IF(OR(I3001="Unreviewed",I3001=""),"Pending review",IF(I3001="Hold","On hold",IF(I3001="Keep current",IF(ISNUMBER(E3001),"Kept current","CHECK: no confirmed current price"),IF(AH3001&lt;&gt;"Yes","CHECK: source needs review",IF(AND(I3001="Use my price",NOT(AND(ISNUMBER(J3001),J3001&gt;0))),"CHECK: enter a price above zero",IF(NOT(OR(I3001="Approve proposed",I3001="Use my price")),"CHECK: choose a listed decision",IF(OR(NOT(ISNUMBER(L3001)),L3001&lt;=0,NOT(ISNUMBER(Y3001)),Y3001&lt;=0,X3001&gt;=1),"CHECK: price or base unavailable",IF(L3001/(Y3001*(1-X3001))-1&lt;0,"CHECK: price below local base","Ready")))))))))</f>
        <v>Kept current</v>
      </c>
      <c r="N3001" s="18">
        <v>14</v>
      </c>
      <c r="O3001" s="19">
        <v>0.4</v>
      </c>
      <c r="P3001" s="14">
        <v>0.4</v>
      </c>
      <c r="Q3001" s="20">
        <f>IF(AND(ISNUMBER(L3001),ISNUMBER(Y3001),Y3001&gt;0,X3001&lt;1),ROUND(L3001/(Y3001*(1-X3001))-1,4),"")</f>
        <v>0.4</v>
      </c>
      <c r="R3001" s="12">
        <v>0</v>
      </c>
      <c r="S3001" s="13">
        <f>IF(AND(ISNUMBER(E3001),E3001&gt;0,ISNUMBER(F3001)),R3001*(F3001/E3001-1)*(1-'Start Here'!$B$16),0)</f>
        <v>0</v>
      </c>
      <c r="T3001" s="17">
        <f>IF(AND(M3001="Ready",OR(I3001="Approve proposed",AND(I3001="Use my price",AND(ISNUMBER(J3001),J3001&gt;0))),ISNUMBER(L3001),E3001&gt;0),R3001*(L3001/E3001-1)*(1-'Start Here'!$B$16),0)</f>
        <v>0</v>
      </c>
      <c r="U3001" t="str" s="6">
        <v>SNAP: preserve existing selling price</v>
      </c>
      <c r="V3001" t="str" s="21">
        <v>Yes</v>
      </c>
      <c r="W3001" t="str" s="21">
        <v>No</v>
      </c>
      <c r="X3001" s="22">
        <v>0</v>
      </c>
      <c r="Y3001" s="18">
        <v>10</v>
      </c>
      <c r="AB3001" t="str" s="6">
        <v>2026-10-01 10:41:27 UTC</v>
      </c>
      <c r="AC3001" t="str" s="6">
        <v>Local Line cache</v>
      </c>
      <c r="AD3001" s="23">
        <v>1090811</v>
      </c>
      <c r="AE3001" s="23">
        <v>904107</v>
      </c>
      <c r="AF3001" t="str" s="23">
        <v>1090811:904107:snap</v>
      </c>
      <c r="AG3001" t="str" s="23">
        <v>Yes</v>
      </c>
      <c r="AH3001" t="str" s="23">
        <v>Yes</v>
      </c>
      <c r="AI3001" s="18">
        <v>0</v>
      </c>
    </row>
    <row r="3002" ht="32" customHeight="1">
      <c r="A3002" t="str" s="7">
        <v>RL Plants &amp; Home Goods</v>
      </c>
      <c r="B3002" t="str" s="7">
        <v>Handcrafted Birch Holder</v>
      </c>
      <c r="C3002" t="str" s="7">
        <v>ea</v>
      </c>
      <c r="D3002" t="str" s="7">
        <v>Herd Share Members</v>
      </c>
      <c r="E3002" s="12">
        <v>21</v>
      </c>
      <c r="F3002" s="13">
        <v>22.68</v>
      </c>
      <c r="G3002" s="13">
        <f>IF(AND(ISNUMBER(E3002),ISNUMBER(F3002)),F3002-E3002,"")</f>
        <v>1.68</v>
      </c>
      <c r="H3002" s="14">
        <f>IF(AND(ISNUMBER(E3002),E3002&gt;0,ISNUMBER(F3002)),F3002/E3002-1,"")</f>
        <v>0.08000000000000007</v>
      </c>
      <c r="I3002" t="str" s="15">
        <v>Unreviewed</v>
      </c>
      <c r="J3002" s="16"/>
      <c r="K3002" t="str" s="15">
        <v/>
      </c>
      <c r="L3002" s="17" t="str">
        <f>IF(AC3002="Local catalog","",IF(AG3002="Yes",IF(ISNUMBER(E3002),E3002,""),IF(I3002="Keep current",IF(ISNUMBER(E3002),E3002,""),IF(AH3002&lt;&gt;"Yes","",IF(I3002="Approve proposed",F3002,IF(AND(I3002="Use my price",AND(ISNUMBER(J3002),J3002&gt;0)),J3002,""))))))</f>
        <v/>
      </c>
      <c r="M3002" t="str" s="7">
        <f>IF(AND(AG3002="Yes",OR(I3002="Approve proposed",I3002="Use my price")),"CHECK: protected price kept current",IF(OR(I3002="Unreviewed",I3002=""),"Pending review",IF(I3002="Hold","On hold",IF(I3002="Keep current",IF(ISNUMBER(E3002),"Kept current","CHECK: no confirmed current price"),IF(AH3002&lt;&gt;"Yes","CHECK: source needs review",IF(AND(I3002="Use my price",NOT(AND(ISNUMBER(J3002),J3002&gt;0))),"CHECK: enter a price above zero",IF(NOT(OR(I3002="Approve proposed",I3002="Use my price")),"CHECK: choose a listed decision",IF(OR(NOT(ISNUMBER(L3002)),L3002&lt;=0,NOT(ISNUMBER(Y3002)),Y3002&lt;=0,X3002&gt;=1),"CHECK: price or base unavailable",IF(L3002/(Y3002*(1-X3002))-1&lt;0,"CHECK: price below local base","Ready")))))))))</f>
        <v>Pending review</v>
      </c>
      <c r="N3002" s="18">
        <v>21</v>
      </c>
      <c r="O3002" s="19">
        <v>0.4</v>
      </c>
      <c r="P3002" s="14">
        <v>0.512</v>
      </c>
      <c r="Q3002" s="20" t="str">
        <f>IF(AND(ISNUMBER(L3002),ISNUMBER(Y3002),Y3002&gt;0,X3002&lt;1),ROUND(L3002/(Y3002*(1-X3002))-1,4),"")</f>
        <v/>
      </c>
      <c r="R3002" s="12">
        <v>44.8</v>
      </c>
      <c r="S3002" s="13">
        <f>IF(AND(ISNUMBER(E3002),E3002&gt;0,ISNUMBER(F3002)),R3002*(F3002/E3002-1)*(1-'Start Here'!$B$16),0)</f>
        <v>3.4764800000000027</v>
      </c>
      <c r="T3002" s="17">
        <f>IF(AND(M3002="Ready",OR(I3002="Approve proposed",AND(I3002="Use my price",AND(ISNUMBER(J3002),J3002&gt;0))),ISNUMBER(L3002),E3002&gt;0),R3002*(L3002/E3002-1)*(1-'Start Here'!$B$16),0)</f>
        <v>0</v>
      </c>
      <c r="U3002" t="str" s="6">
        <v>Currently hidden; do not activate automatically</v>
      </c>
      <c r="V3002" t="str" s="21">
        <v>No</v>
      </c>
      <c r="W3002" t="str" s="21">
        <v>No</v>
      </c>
      <c r="X3002" s="22">
        <v>0</v>
      </c>
      <c r="Y3002" s="18">
        <v>15</v>
      </c>
      <c r="AB3002" t="str" s="6">
        <v>2026-10-01 10:41:27 UTC</v>
      </c>
      <c r="AC3002" t="str" s="6">
        <v>Local Line cache</v>
      </c>
      <c r="AD3002" s="23">
        <v>1017978</v>
      </c>
      <c r="AE3002" s="23">
        <v>803428</v>
      </c>
      <c r="AF3002" t="str" s="23">
        <v>1017978:803428:herdShare</v>
      </c>
      <c r="AG3002" t="str" s="23">
        <v>No</v>
      </c>
      <c r="AH3002" t="str" s="23">
        <v>Yes</v>
      </c>
      <c r="AI3002" s="18">
        <v>30</v>
      </c>
    </row>
    <row r="3003" ht="32" customHeight="1">
      <c r="A3003" t="str" s="7">
        <v>RL Plants &amp; Home Goods</v>
      </c>
      <c r="B3003" t="str" s="7">
        <v>Handcrafted Birch Holder</v>
      </c>
      <c r="C3003" t="str" s="7">
        <v>ea</v>
      </c>
      <c r="D3003" t="str" s="7">
        <v>CSA Members</v>
      </c>
      <c r="E3003" s="12">
        <v>21</v>
      </c>
      <c r="F3003" s="13">
        <v>22.68</v>
      </c>
      <c r="G3003" s="13">
        <f>IF(AND(ISNUMBER(E3003),ISNUMBER(F3003)),F3003-E3003,"")</f>
        <v>1.68</v>
      </c>
      <c r="H3003" s="14">
        <f>IF(AND(ISNUMBER(E3003),E3003&gt;0,ISNUMBER(F3003)),F3003/E3003-1,"")</f>
        <v>0.08000000000000007</v>
      </c>
      <c r="I3003" t="str" s="15">
        <v>Unreviewed</v>
      </c>
      <c r="J3003" s="16"/>
      <c r="K3003" t="str" s="15">
        <v/>
      </c>
      <c r="L3003" s="17" t="str">
        <f>IF(AC3003="Local catalog","",IF(AG3003="Yes",IF(ISNUMBER(E3003),E3003,""),IF(I3003="Keep current",IF(ISNUMBER(E3003),E3003,""),IF(AH3003&lt;&gt;"Yes","",IF(I3003="Approve proposed",F3003,IF(AND(I3003="Use my price",AND(ISNUMBER(J3003),J3003&gt;0)),J3003,""))))))</f>
        <v/>
      </c>
      <c r="M3003" t="str" s="7">
        <f>IF(AND(AG3003="Yes",OR(I3003="Approve proposed",I3003="Use my price")),"CHECK: protected price kept current",IF(OR(I3003="Unreviewed",I3003=""),"Pending review",IF(I3003="Hold","On hold",IF(I3003="Keep current",IF(ISNUMBER(E3003),"Kept current","CHECK: no confirmed current price"),IF(AH3003&lt;&gt;"Yes","CHECK: source needs review",IF(AND(I3003="Use my price",NOT(AND(ISNUMBER(J3003),J3003&gt;0))),"CHECK: enter a price above zero",IF(NOT(OR(I3003="Approve proposed",I3003="Use my price")),"CHECK: choose a listed decision",IF(OR(NOT(ISNUMBER(L3003)),L3003&lt;=0,NOT(ISNUMBER(Y3003)),Y3003&lt;=0,X3003&gt;=1),"CHECK: price or base unavailable",IF(L3003/(Y3003*(1-X3003))-1&lt;0,"CHECK: price below local base","Ready")))))))))</f>
        <v>Pending review</v>
      </c>
      <c r="N3003" s="18">
        <v>21</v>
      </c>
      <c r="O3003" s="19">
        <v>0.4</v>
      </c>
      <c r="P3003" s="14">
        <v>0.512</v>
      </c>
      <c r="Q3003" s="20" t="str">
        <f>IF(AND(ISNUMBER(L3003),ISNUMBER(Y3003),Y3003&gt;0,X3003&lt;1),ROUND(L3003/(Y3003*(1-X3003))-1,4),"")</f>
        <v/>
      </c>
      <c r="R3003" s="12">
        <v>0</v>
      </c>
      <c r="S3003" s="13">
        <f>IF(AND(ISNUMBER(E3003),E3003&gt;0,ISNUMBER(F3003)),R3003*(F3003/E3003-1)*(1-'Start Here'!$B$16),0)</f>
        <v>0</v>
      </c>
      <c r="T3003" s="17">
        <f>IF(AND(M3003="Ready",OR(I3003="Approve proposed",AND(I3003="Use my price",AND(ISNUMBER(J3003),J3003&gt;0))),ISNUMBER(L3003),E3003&gt;0),R3003*(L3003/E3003-1)*(1-'Start Here'!$B$16),0)</f>
        <v>0</v>
      </c>
      <c r="U3003" t="str" s="6">
        <v>Currently hidden; do not activate automatically</v>
      </c>
      <c r="V3003" t="str" s="21">
        <v>No</v>
      </c>
      <c r="W3003" t="str" s="21">
        <v>No</v>
      </c>
      <c r="X3003" s="22">
        <v>0</v>
      </c>
      <c r="Y3003" s="18">
        <v>15</v>
      </c>
      <c r="AB3003" t="str" s="6">
        <v>2026-10-01 10:41:27 UTC</v>
      </c>
      <c r="AC3003" t="str" s="6">
        <v>Local Line cache</v>
      </c>
      <c r="AD3003" s="23">
        <v>1017978</v>
      </c>
      <c r="AE3003" s="23">
        <v>803428</v>
      </c>
      <c r="AF3003" t="str" s="23">
        <v>1017978:803428:member</v>
      </c>
      <c r="AG3003" t="str" s="23">
        <v>No</v>
      </c>
      <c r="AH3003" t="str" s="23">
        <v>Yes</v>
      </c>
      <c r="AI3003" s="18">
        <v>0</v>
      </c>
    </row>
    <row r="3004" ht="32" customHeight="1">
      <c r="A3004" t="str" s="7">
        <v>RL Plants &amp; Home Goods</v>
      </c>
      <c r="B3004" t="str" s="7">
        <v>Handcrafted Birch Holder</v>
      </c>
      <c r="C3004" t="str" s="7">
        <v>ea</v>
      </c>
      <c r="D3004" t="str" s="7">
        <v>Guest Basket</v>
      </c>
      <c r="E3004" s="12">
        <v>21</v>
      </c>
      <c r="F3004" s="13">
        <v>22.68</v>
      </c>
      <c r="G3004" s="13">
        <f>IF(AND(ISNUMBER(E3004),ISNUMBER(F3004)),F3004-E3004,"")</f>
        <v>1.68</v>
      </c>
      <c r="H3004" s="14">
        <f>IF(AND(ISNUMBER(E3004),E3004&gt;0,ISNUMBER(F3004)),F3004/E3004-1,"")</f>
        <v>0.08000000000000007</v>
      </c>
      <c r="I3004" t="str" s="15">
        <v>Unreviewed</v>
      </c>
      <c r="J3004" s="16"/>
      <c r="K3004" t="str" s="15">
        <v/>
      </c>
      <c r="L3004" s="17" t="str">
        <f>IF(AC3004="Local catalog","",IF(AG3004="Yes",IF(ISNUMBER(E3004),E3004,""),IF(I3004="Keep current",IF(ISNUMBER(E3004),E3004,""),IF(AH3004&lt;&gt;"Yes","",IF(I3004="Approve proposed",F3004,IF(AND(I3004="Use my price",AND(ISNUMBER(J3004),J3004&gt;0)),J3004,""))))))</f>
        <v/>
      </c>
      <c r="M3004" t="str" s="7">
        <f>IF(AND(AG3004="Yes",OR(I3004="Approve proposed",I3004="Use my price")),"CHECK: protected price kept current",IF(OR(I3004="Unreviewed",I3004=""),"Pending review",IF(I3004="Hold","On hold",IF(I3004="Keep current",IF(ISNUMBER(E3004),"Kept current","CHECK: no confirmed current price"),IF(AH3004&lt;&gt;"Yes","CHECK: source needs review",IF(AND(I3004="Use my price",NOT(AND(ISNUMBER(J3004),J3004&gt;0))),"CHECK: enter a price above zero",IF(NOT(OR(I3004="Approve proposed",I3004="Use my price")),"CHECK: choose a listed decision",IF(OR(NOT(ISNUMBER(L3004)),L3004&lt;=0,NOT(ISNUMBER(Y3004)),Y3004&lt;=0,X3004&gt;=1),"CHECK: price or base unavailable",IF(L3004/(Y3004*(1-X3004))-1&lt;0,"CHECK: price below local base","Ready")))))))))</f>
        <v>Pending review</v>
      </c>
      <c r="N3004" s="18">
        <v>21</v>
      </c>
      <c r="O3004" s="19">
        <v>0.4</v>
      </c>
      <c r="P3004" s="14">
        <v>0.512</v>
      </c>
      <c r="Q3004" s="20" t="str">
        <f>IF(AND(ISNUMBER(L3004),ISNUMBER(Y3004),Y3004&gt;0,X3004&lt;1),ROUND(L3004/(Y3004*(1-X3004))-1,4),"")</f>
        <v/>
      </c>
      <c r="R3004" s="12">
        <v>0</v>
      </c>
      <c r="S3004" s="13">
        <f>IF(AND(ISNUMBER(E3004),E3004&gt;0,ISNUMBER(F3004)),R3004*(F3004/E3004-1)*(1-'Start Here'!$B$16),0)</f>
        <v>0</v>
      </c>
      <c r="T3004" s="17">
        <f>IF(AND(M3004="Ready",OR(I3004="Approve proposed",AND(I3004="Use my price",AND(ISNUMBER(J3004),J3004&gt;0))),ISNUMBER(L3004),E3004&gt;0),R3004*(L3004/E3004-1)*(1-'Start Here'!$B$16),0)</f>
        <v>0</v>
      </c>
      <c r="U3004" t="str" s="6">
        <v>Currently hidden; do not activate automatically</v>
      </c>
      <c r="V3004" t="str" s="21">
        <v>No</v>
      </c>
      <c r="W3004" t="str" s="21">
        <v>No</v>
      </c>
      <c r="X3004" s="22">
        <v>0</v>
      </c>
      <c r="Y3004" s="18">
        <v>15</v>
      </c>
      <c r="AB3004" t="str" s="6">
        <v>2026-10-01 10:41:27 UTC</v>
      </c>
      <c r="AC3004" t="str" s="6">
        <v>Local Line cache</v>
      </c>
      <c r="AD3004" s="23">
        <v>1017978</v>
      </c>
      <c r="AE3004" s="23">
        <v>803428</v>
      </c>
      <c r="AF3004" t="str" s="23">
        <v>1017978:803428:guest</v>
      </c>
      <c r="AG3004" t="str" s="23">
        <v>No</v>
      </c>
      <c r="AH3004" t="str" s="23">
        <v>Yes</v>
      </c>
      <c r="AI3004" s="18">
        <v>0</v>
      </c>
    </row>
    <row r="3005" ht="32" customHeight="1">
      <c r="A3005" t="str" s="7">
        <v>RL Plants &amp; Home Goods</v>
      </c>
      <c r="B3005" t="str" s="7">
        <v>Handcrafted Birch Holder</v>
      </c>
      <c r="C3005" t="str" s="7">
        <v>ea</v>
      </c>
      <c r="D3005" t="str" s="7">
        <v>SNAP</v>
      </c>
      <c r="G3005" s="13" t="str">
        <f>IF(AND(ISNUMBER(E3005),ISNUMBER(F3005)),F3005-E3005,"")</f>
        <v/>
      </c>
      <c r="H3005" s="14" t="str">
        <f>IF(AND(ISNUMBER(E3005),E3005&gt;0,ISNUMBER(F3005)),F3005/E3005-1,"")</f>
        <v/>
      </c>
      <c r="I3005" t="str" s="15">
        <v>Hold</v>
      </c>
      <c r="J3005" s="24"/>
      <c r="K3005" t="str" s="15">
        <v/>
      </c>
      <c r="L3005" s="17" t="str">
        <f>IF(AC3005="Local catalog","",IF(AG3005="Yes",IF(ISNUMBER(E3005),E3005,""),IF(I3005="Keep current",IF(ISNUMBER(E3005),E3005,""),IF(AH3005&lt;&gt;"Yes","",IF(I3005="Approve proposed",F3005,IF(AND(I3005="Use my price",AND(ISNUMBER(J3005),J3005&gt;0)),J3005,""))))))</f>
        <v/>
      </c>
      <c r="M3005" t="str" s="7">
        <f>IF(AND(AG3005="Yes",OR(I3005="Approve proposed",I3005="Use my price")),"CHECK: protected price kept current",IF(OR(I3005="Unreviewed",I3005=""),"Pending review",IF(I3005="Hold","On hold",IF(I3005="Keep current",IF(ISNUMBER(E3005),"Kept current","CHECK: no confirmed current price"),IF(AH3005&lt;&gt;"Yes","CHECK: source needs review",IF(AND(I3005="Use my price",NOT(AND(ISNUMBER(J3005),J3005&gt;0))),"CHECK: enter a price above zero",IF(NOT(OR(I3005="Approve proposed",I3005="Use my price")),"CHECK: choose a listed decision",IF(OR(NOT(ISNUMBER(L3005)),L3005&lt;=0,NOT(ISNUMBER(Y3005)),Y3005&lt;=0,X3005&gt;=1),"CHECK: price or base unavailable",IF(L3005/(Y3005*(1-X3005))-1&lt;0,"CHECK: price below local base","Ready")))))))))</f>
        <v>On hold</v>
      </c>
      <c r="N3005" s="18">
        <v>21</v>
      </c>
      <c r="O3005" s="19">
        <v>0.4</v>
      </c>
      <c r="Q3005" s="20" t="str">
        <f>IF(AND(ISNUMBER(L3005),ISNUMBER(Y3005),Y3005&gt;0,X3005&lt;1),ROUND(L3005/(Y3005*(1-X3005))-1,4),"")</f>
        <v/>
      </c>
      <c r="R3005" s="12">
        <v>0</v>
      </c>
      <c r="S3005" s="13">
        <f>IF(AND(ISNUMBER(E3005),E3005&gt;0,ISNUMBER(F3005)),R3005*(F3005/E3005-1)*(1-'Start Here'!$B$16),0)</f>
        <v>0</v>
      </c>
      <c r="T3005" s="17">
        <f>IF(AND(M3005="Ready",OR(I3005="Approve proposed",AND(I3005="Use my price",AND(ISNUMBER(J3005),J3005&gt;0))),ISNUMBER(L3005),E3005&gt;0),R3005*(L3005/E3005-1)*(1-'Start Here'!$B$16),0)</f>
        <v>0</v>
      </c>
      <c r="U3005" t="str" s="6">
        <v>SNAP: preserve existing selling price; No confirmed Local Line price/list; local calculation is reference only; Currently hidden; do not activate automatically</v>
      </c>
      <c r="V3005" t="str" s="21">
        <v>No</v>
      </c>
      <c r="W3005" t="str" s="21">
        <v>No</v>
      </c>
      <c r="X3005" s="22">
        <v>0</v>
      </c>
      <c r="Y3005" s="18">
        <v>15</v>
      </c>
      <c r="AB3005" t="str" s="6">
        <v/>
      </c>
      <c r="AC3005" t="str" s="6">
        <v>Local calculation only</v>
      </c>
      <c r="AD3005" s="23">
        <v>1017978</v>
      </c>
      <c r="AE3005" s="23">
        <v>803428</v>
      </c>
      <c r="AF3005" t="str" s="23">
        <v>1017978:803428:snap</v>
      </c>
      <c r="AG3005" t="str" s="23">
        <v>Yes</v>
      </c>
      <c r="AH3005" t="str" s="23">
        <v>No</v>
      </c>
      <c r="AI3005" s="18">
        <v>0</v>
      </c>
    </row>
    <row r="3006" ht="32" customHeight="1">
      <c r="A3006" t="str" s="7">
        <v>RL Plants &amp; Home Goods</v>
      </c>
      <c r="B3006" t="str" s="7">
        <v>Handcrafted Cedar Coasters</v>
      </c>
      <c r="C3006" t="str" s="7">
        <v>2 pack</v>
      </c>
      <c r="D3006" t="str" s="7">
        <v>Herd Share Members</v>
      </c>
      <c r="E3006" s="12">
        <v>4.2</v>
      </c>
      <c r="F3006" s="13">
        <v>4.54</v>
      </c>
      <c r="G3006" s="13">
        <f>IF(AND(ISNUMBER(E3006),ISNUMBER(F3006)),F3006-E3006,"")</f>
        <v>0.34</v>
      </c>
      <c r="H3006" s="14">
        <f>IF(AND(ISNUMBER(E3006),E3006&gt;0,ISNUMBER(F3006)),F3006/E3006-1,"")</f>
        <v>0.08095238095238089</v>
      </c>
      <c r="I3006" t="str" s="15">
        <v>Unreviewed</v>
      </c>
      <c r="J3006" s="16"/>
      <c r="K3006" t="str" s="15">
        <v/>
      </c>
      <c r="L3006" s="17" t="str">
        <f>IF(AC3006="Local catalog","",IF(AG3006="Yes",IF(ISNUMBER(E3006),E3006,""),IF(I3006="Keep current",IF(ISNUMBER(E3006),E3006,""),IF(AH3006&lt;&gt;"Yes","",IF(I3006="Approve proposed",F3006,IF(AND(I3006="Use my price",AND(ISNUMBER(J3006),J3006&gt;0)),J3006,""))))))</f>
        <v/>
      </c>
      <c r="M3006" t="str" s="7">
        <f>IF(AND(AG3006="Yes",OR(I3006="Approve proposed",I3006="Use my price")),"CHECK: protected price kept current",IF(OR(I3006="Unreviewed",I3006=""),"Pending review",IF(I3006="Hold","On hold",IF(I3006="Keep current",IF(ISNUMBER(E3006),"Kept current","CHECK: no confirmed current price"),IF(AH3006&lt;&gt;"Yes","CHECK: source needs review",IF(AND(I3006="Use my price",NOT(AND(ISNUMBER(J3006),J3006&gt;0))),"CHECK: enter a price above zero",IF(NOT(OR(I3006="Approve proposed",I3006="Use my price")),"CHECK: choose a listed decision",IF(OR(NOT(ISNUMBER(L3006)),L3006&lt;=0,NOT(ISNUMBER(Y3006)),Y3006&lt;=0,X3006&gt;=1),"CHECK: price or base unavailable",IF(L3006/(Y3006*(1-X3006))-1&lt;0,"CHECK: price below local base","Ready")))))))))</f>
        <v>Pending review</v>
      </c>
      <c r="N3006" s="18">
        <v>4.2</v>
      </c>
      <c r="O3006" s="19">
        <v>0.4</v>
      </c>
      <c r="P3006" s="14">
        <v>0.5133</v>
      </c>
      <c r="Q3006" s="20" t="str">
        <f>IF(AND(ISNUMBER(L3006),ISNUMBER(Y3006),Y3006&gt;0,X3006&lt;1),ROUND(L3006/(Y3006*(1-X3006))-1,4),"")</f>
        <v/>
      </c>
      <c r="R3006" s="12">
        <v>4.2</v>
      </c>
      <c r="S3006" s="13">
        <f>IF(AND(ISNUMBER(E3006),E3006&gt;0,ISNUMBER(F3006)),R3006*(F3006/E3006-1)*(1-'Start Here'!$B$16),0)</f>
        <v>0.32979999999999976</v>
      </c>
      <c r="T3006" s="17">
        <f>IF(AND(M3006="Ready",OR(I3006="Approve proposed",AND(I3006="Use my price",AND(ISNUMBER(J3006),J3006&gt;0))),ISNUMBER(L3006),E3006&gt;0),R3006*(L3006/E3006-1)*(1-'Start Here'!$B$16),0)</f>
        <v>0</v>
      </c>
      <c r="U3006" t="str" s="6">
        <v/>
      </c>
      <c r="V3006" t="str" s="21">
        <v>Yes</v>
      </c>
      <c r="W3006" t="str" s="21">
        <v>No</v>
      </c>
      <c r="X3006" s="22">
        <v>0</v>
      </c>
      <c r="Y3006" s="18">
        <v>3</v>
      </c>
      <c r="AB3006" t="str" s="6">
        <v>2026-10-01 10:41:27 UTC</v>
      </c>
      <c r="AC3006" t="str" s="6">
        <v>Local Line cache</v>
      </c>
      <c r="AD3006" s="23">
        <v>1012966</v>
      </c>
      <c r="AE3006" s="23">
        <v>796544</v>
      </c>
      <c r="AF3006" t="str" s="23">
        <v>1012966:796544:herdShare</v>
      </c>
      <c r="AG3006" t="str" s="23">
        <v>No</v>
      </c>
      <c r="AH3006" t="str" s="23">
        <v>Yes</v>
      </c>
      <c r="AI3006" s="18">
        <v>3</v>
      </c>
    </row>
    <row r="3007" ht="32" customHeight="1">
      <c r="A3007" t="str" s="7">
        <v>RL Plants &amp; Home Goods</v>
      </c>
      <c r="B3007" t="str" s="7">
        <v>Handcrafted Cedar Coasters</v>
      </c>
      <c r="C3007" t="str" s="7">
        <v>2 pack</v>
      </c>
      <c r="D3007" t="str" s="7">
        <v>CSA Members</v>
      </c>
      <c r="E3007" s="12">
        <v>4.2</v>
      </c>
      <c r="F3007" s="13">
        <v>4.54</v>
      </c>
      <c r="G3007" s="13">
        <f>IF(AND(ISNUMBER(E3007),ISNUMBER(F3007)),F3007-E3007,"")</f>
        <v>0.34</v>
      </c>
      <c r="H3007" s="14">
        <f>IF(AND(ISNUMBER(E3007),E3007&gt;0,ISNUMBER(F3007)),F3007/E3007-1,"")</f>
        <v>0.08095238095238089</v>
      </c>
      <c r="I3007" t="str" s="15">
        <v>Unreviewed</v>
      </c>
      <c r="J3007" s="16"/>
      <c r="K3007" t="str" s="15">
        <v/>
      </c>
      <c r="L3007" s="17" t="str">
        <f>IF(AC3007="Local catalog","",IF(AG3007="Yes",IF(ISNUMBER(E3007),E3007,""),IF(I3007="Keep current",IF(ISNUMBER(E3007),E3007,""),IF(AH3007&lt;&gt;"Yes","",IF(I3007="Approve proposed",F3007,IF(AND(I3007="Use my price",AND(ISNUMBER(J3007),J3007&gt;0)),J3007,""))))))</f>
        <v/>
      </c>
      <c r="M3007" t="str" s="7">
        <f>IF(AND(AG3007="Yes",OR(I3007="Approve proposed",I3007="Use my price")),"CHECK: protected price kept current",IF(OR(I3007="Unreviewed",I3007=""),"Pending review",IF(I3007="Hold","On hold",IF(I3007="Keep current",IF(ISNUMBER(E3007),"Kept current","CHECK: no confirmed current price"),IF(AH3007&lt;&gt;"Yes","CHECK: source needs review",IF(AND(I3007="Use my price",NOT(AND(ISNUMBER(J3007),J3007&gt;0))),"CHECK: enter a price above zero",IF(NOT(OR(I3007="Approve proposed",I3007="Use my price")),"CHECK: choose a listed decision",IF(OR(NOT(ISNUMBER(L3007)),L3007&lt;=0,NOT(ISNUMBER(Y3007)),Y3007&lt;=0,X3007&gt;=1),"CHECK: price or base unavailable",IF(L3007/(Y3007*(1-X3007))-1&lt;0,"CHECK: price below local base","Ready")))))))))</f>
        <v>Pending review</v>
      </c>
      <c r="N3007" s="18">
        <v>4.2</v>
      </c>
      <c r="O3007" s="19">
        <v>0.4</v>
      </c>
      <c r="P3007" s="14">
        <v>0.5133</v>
      </c>
      <c r="Q3007" s="20" t="str">
        <f>IF(AND(ISNUMBER(L3007),ISNUMBER(Y3007),Y3007&gt;0,X3007&lt;1),ROUND(L3007/(Y3007*(1-X3007))-1,4),"")</f>
        <v/>
      </c>
      <c r="R3007" s="12">
        <v>0</v>
      </c>
      <c r="S3007" s="13">
        <f>IF(AND(ISNUMBER(E3007),E3007&gt;0,ISNUMBER(F3007)),R3007*(F3007/E3007-1)*(1-'Start Here'!$B$16),0)</f>
        <v>0</v>
      </c>
      <c r="T3007" s="17">
        <f>IF(AND(M3007="Ready",OR(I3007="Approve proposed",AND(I3007="Use my price",AND(ISNUMBER(J3007),J3007&gt;0))),ISNUMBER(L3007),E3007&gt;0),R3007*(L3007/E3007-1)*(1-'Start Here'!$B$16),0)</f>
        <v>0</v>
      </c>
      <c r="U3007" t="str" s="6">
        <v/>
      </c>
      <c r="V3007" t="str" s="21">
        <v>Yes</v>
      </c>
      <c r="W3007" t="str" s="21">
        <v>No</v>
      </c>
      <c r="X3007" s="22">
        <v>0</v>
      </c>
      <c r="Y3007" s="18">
        <v>3</v>
      </c>
      <c r="AB3007" t="str" s="6">
        <v>2026-10-01 10:41:27 UTC</v>
      </c>
      <c r="AC3007" t="str" s="6">
        <v>Local Line cache</v>
      </c>
      <c r="AD3007" s="23">
        <v>1012966</v>
      </c>
      <c r="AE3007" s="23">
        <v>796544</v>
      </c>
      <c r="AF3007" t="str" s="23">
        <v>1012966:796544:member</v>
      </c>
      <c r="AG3007" t="str" s="23">
        <v>No</v>
      </c>
      <c r="AH3007" t="str" s="23">
        <v>Yes</v>
      </c>
      <c r="AI3007" s="18">
        <v>0</v>
      </c>
    </row>
    <row r="3008" ht="32" customHeight="1">
      <c r="A3008" t="str" s="7">
        <v>RL Plants &amp; Home Goods</v>
      </c>
      <c r="B3008" t="str" s="7">
        <v>Handcrafted Cedar Coasters</v>
      </c>
      <c r="C3008" t="str" s="7">
        <v>2 pack</v>
      </c>
      <c r="D3008" t="str" s="7">
        <v>Guest Basket</v>
      </c>
      <c r="E3008" s="12">
        <v>4.2</v>
      </c>
      <c r="F3008" s="13">
        <v>4.54</v>
      </c>
      <c r="G3008" s="13">
        <f>IF(AND(ISNUMBER(E3008),ISNUMBER(F3008)),F3008-E3008,"")</f>
        <v>0.34</v>
      </c>
      <c r="H3008" s="14">
        <f>IF(AND(ISNUMBER(E3008),E3008&gt;0,ISNUMBER(F3008)),F3008/E3008-1,"")</f>
        <v>0.08095238095238089</v>
      </c>
      <c r="I3008" t="str" s="15">
        <v>Unreviewed</v>
      </c>
      <c r="J3008" s="16"/>
      <c r="K3008" t="str" s="15">
        <v/>
      </c>
      <c r="L3008" s="17" t="str">
        <f>IF(AC3008="Local catalog","",IF(AG3008="Yes",IF(ISNUMBER(E3008),E3008,""),IF(I3008="Keep current",IF(ISNUMBER(E3008),E3008,""),IF(AH3008&lt;&gt;"Yes","",IF(I3008="Approve proposed",F3008,IF(AND(I3008="Use my price",AND(ISNUMBER(J3008),J3008&gt;0)),J3008,""))))))</f>
        <v/>
      </c>
      <c r="M3008" t="str" s="7">
        <f>IF(AND(AG3008="Yes",OR(I3008="Approve proposed",I3008="Use my price")),"CHECK: protected price kept current",IF(OR(I3008="Unreviewed",I3008=""),"Pending review",IF(I3008="Hold","On hold",IF(I3008="Keep current",IF(ISNUMBER(E3008),"Kept current","CHECK: no confirmed current price"),IF(AH3008&lt;&gt;"Yes","CHECK: source needs review",IF(AND(I3008="Use my price",NOT(AND(ISNUMBER(J3008),J3008&gt;0))),"CHECK: enter a price above zero",IF(NOT(OR(I3008="Approve proposed",I3008="Use my price")),"CHECK: choose a listed decision",IF(OR(NOT(ISNUMBER(L3008)),L3008&lt;=0,NOT(ISNUMBER(Y3008)),Y3008&lt;=0,X3008&gt;=1),"CHECK: price or base unavailable",IF(L3008/(Y3008*(1-X3008))-1&lt;0,"CHECK: price below local base","Ready")))))))))</f>
        <v>Pending review</v>
      </c>
      <c r="N3008" s="18">
        <v>4.2</v>
      </c>
      <c r="O3008" s="19">
        <v>0.4</v>
      </c>
      <c r="P3008" s="14">
        <v>0.5133</v>
      </c>
      <c r="Q3008" s="20" t="str">
        <f>IF(AND(ISNUMBER(L3008),ISNUMBER(Y3008),Y3008&gt;0,X3008&lt;1),ROUND(L3008/(Y3008*(1-X3008))-1,4),"")</f>
        <v/>
      </c>
      <c r="R3008" s="12">
        <v>0</v>
      </c>
      <c r="S3008" s="13">
        <f>IF(AND(ISNUMBER(E3008),E3008&gt;0,ISNUMBER(F3008)),R3008*(F3008/E3008-1)*(1-'Start Here'!$B$16),0)</f>
        <v>0</v>
      </c>
      <c r="T3008" s="17">
        <f>IF(AND(M3008="Ready",OR(I3008="Approve proposed",AND(I3008="Use my price",AND(ISNUMBER(J3008),J3008&gt;0))),ISNUMBER(L3008),E3008&gt;0),R3008*(L3008/E3008-1)*(1-'Start Here'!$B$16),0)</f>
        <v>0</v>
      </c>
      <c r="U3008" t="str" s="6">
        <v/>
      </c>
      <c r="V3008" t="str" s="21">
        <v>Yes</v>
      </c>
      <c r="W3008" t="str" s="21">
        <v>No</v>
      </c>
      <c r="X3008" s="22">
        <v>0</v>
      </c>
      <c r="Y3008" s="18">
        <v>3</v>
      </c>
      <c r="AB3008" t="str" s="6">
        <v>2026-10-01 10:41:27 UTC</v>
      </c>
      <c r="AC3008" t="str" s="6">
        <v>Local Line cache</v>
      </c>
      <c r="AD3008" s="23">
        <v>1012966</v>
      </c>
      <c r="AE3008" s="23">
        <v>796544</v>
      </c>
      <c r="AF3008" t="str" s="23">
        <v>1012966:796544:guest</v>
      </c>
      <c r="AG3008" t="str" s="23">
        <v>No</v>
      </c>
      <c r="AH3008" t="str" s="23">
        <v>Yes</v>
      </c>
      <c r="AI3008" s="18">
        <v>0</v>
      </c>
    </row>
    <row r="3009" ht="32" customHeight="1">
      <c r="A3009" t="str" s="7">
        <v>RL Plants &amp; Home Goods</v>
      </c>
      <c r="B3009" t="str" s="7">
        <v>Handcrafted Cedar Coasters</v>
      </c>
      <c r="C3009" t="str" s="7">
        <v>2 pack</v>
      </c>
      <c r="D3009" t="str" s="7">
        <v>SNAP</v>
      </c>
      <c r="E3009" s="12">
        <v>4.2</v>
      </c>
      <c r="F3009" s="13">
        <v>4.2</v>
      </c>
      <c r="G3009" s="13">
        <f>IF(AND(ISNUMBER(E3009),ISNUMBER(F3009)),F3009-E3009,"")</f>
        <v>0</v>
      </c>
      <c r="H3009" s="14">
        <f>IF(AND(ISNUMBER(E3009),E3009&gt;0,ISNUMBER(F3009)),F3009/E3009-1,"")</f>
        <v>0</v>
      </c>
      <c r="I3009" t="str" s="15">
        <v>Keep current</v>
      </c>
      <c r="J3009" s="16"/>
      <c r="K3009" t="str" s="15">
        <v/>
      </c>
      <c r="L3009" s="17">
        <f>IF(AC3009="Local catalog","",IF(AG3009="Yes",IF(ISNUMBER(E3009),E3009,""),IF(I3009="Keep current",IF(ISNUMBER(E3009),E3009,""),IF(AH3009&lt;&gt;"Yes","",IF(I3009="Approve proposed",F3009,IF(AND(I3009="Use my price",AND(ISNUMBER(J3009),J3009&gt;0)),J3009,""))))))</f>
        <v>4.2</v>
      </c>
      <c r="M3009" t="str" s="7">
        <f>IF(AND(AG3009="Yes",OR(I3009="Approve proposed",I3009="Use my price")),"CHECK: protected price kept current",IF(OR(I3009="Unreviewed",I3009=""),"Pending review",IF(I3009="Hold","On hold",IF(I3009="Keep current",IF(ISNUMBER(E3009),"Kept current","CHECK: no confirmed current price"),IF(AH3009&lt;&gt;"Yes","CHECK: source needs review",IF(AND(I3009="Use my price",NOT(AND(ISNUMBER(J3009),J3009&gt;0))),"CHECK: enter a price above zero",IF(NOT(OR(I3009="Approve proposed",I3009="Use my price")),"CHECK: choose a listed decision",IF(OR(NOT(ISNUMBER(L3009)),L3009&lt;=0,NOT(ISNUMBER(Y3009)),Y3009&lt;=0,X3009&gt;=1),"CHECK: price or base unavailable",IF(L3009/(Y3009*(1-X3009))-1&lt;0,"CHECK: price below local base","Ready")))))))))</f>
        <v>Kept current</v>
      </c>
      <c r="N3009" s="18">
        <v>4.2</v>
      </c>
      <c r="O3009" s="19">
        <v>0.4</v>
      </c>
      <c r="P3009" s="14">
        <v>0.4</v>
      </c>
      <c r="Q3009" s="20">
        <f>IF(AND(ISNUMBER(L3009),ISNUMBER(Y3009),Y3009&gt;0,X3009&lt;1),ROUND(L3009/(Y3009*(1-X3009))-1,4),"")</f>
        <v>0.4</v>
      </c>
      <c r="R3009" s="12">
        <v>0</v>
      </c>
      <c r="S3009" s="13">
        <f>IF(AND(ISNUMBER(E3009),E3009&gt;0,ISNUMBER(F3009)),R3009*(F3009/E3009-1)*(1-'Start Here'!$B$16),0)</f>
        <v>0</v>
      </c>
      <c r="T3009" s="17">
        <f>IF(AND(M3009="Ready",OR(I3009="Approve proposed",AND(I3009="Use my price",AND(ISNUMBER(J3009),J3009&gt;0))),ISNUMBER(L3009),E3009&gt;0),R3009*(L3009/E3009-1)*(1-'Start Here'!$B$16),0)</f>
        <v>0</v>
      </c>
      <c r="U3009" t="str" s="6">
        <v>SNAP: preserve existing selling price</v>
      </c>
      <c r="V3009" t="str" s="21">
        <v>Yes</v>
      </c>
      <c r="W3009" t="str" s="21">
        <v>No</v>
      </c>
      <c r="X3009" s="22">
        <v>0</v>
      </c>
      <c r="Y3009" s="18">
        <v>3</v>
      </c>
      <c r="AB3009" t="str" s="6">
        <v>2026-10-01 10:41:27 UTC</v>
      </c>
      <c r="AC3009" t="str" s="6">
        <v>Local Line cache</v>
      </c>
      <c r="AD3009" s="23">
        <v>1012966</v>
      </c>
      <c r="AE3009" s="23">
        <v>796544</v>
      </c>
      <c r="AF3009" t="str" s="23">
        <v>1012966:796544:snap</v>
      </c>
      <c r="AG3009" t="str" s="23">
        <v>Yes</v>
      </c>
      <c r="AH3009" t="str" s="23">
        <v>Yes</v>
      </c>
      <c r="AI3009" s="18">
        <v>0</v>
      </c>
    </row>
    <row r="3010" ht="32" customHeight="1">
      <c r="A3010" t="str" s="7">
        <v>RL Plants &amp; Home Goods</v>
      </c>
      <c r="B3010" t="str" s="7">
        <v>Handcrafted Cedar Coasters</v>
      </c>
      <c r="C3010" t="str" s="7">
        <v>5 pack</v>
      </c>
      <c r="D3010" t="str" s="7">
        <v>Herd Share Members</v>
      </c>
      <c r="E3010" s="12">
        <v>7</v>
      </c>
      <c r="F3010" s="13">
        <v>7.56</v>
      </c>
      <c r="G3010" s="13">
        <f>IF(AND(ISNUMBER(E3010),ISNUMBER(F3010)),F3010-E3010,"")</f>
        <v>0.56</v>
      </c>
      <c r="H3010" s="14">
        <f>IF(AND(ISNUMBER(E3010),E3010&gt;0,ISNUMBER(F3010)),F3010/E3010-1,"")</f>
        <v>0.07999999999999985</v>
      </c>
      <c r="I3010" t="str" s="15">
        <v>Unreviewed</v>
      </c>
      <c r="J3010" s="16"/>
      <c r="K3010" t="str" s="15">
        <v/>
      </c>
      <c r="L3010" s="17" t="str">
        <f>IF(AC3010="Local catalog","",IF(AG3010="Yes",IF(ISNUMBER(E3010),E3010,""),IF(I3010="Keep current",IF(ISNUMBER(E3010),E3010,""),IF(AH3010&lt;&gt;"Yes","",IF(I3010="Approve proposed",F3010,IF(AND(I3010="Use my price",AND(ISNUMBER(J3010),J3010&gt;0)),J3010,""))))))</f>
        <v/>
      </c>
      <c r="M3010" t="str" s="7">
        <f>IF(AND(AG3010="Yes",OR(I3010="Approve proposed",I3010="Use my price")),"CHECK: protected price kept current",IF(OR(I3010="Unreviewed",I3010=""),"Pending review",IF(I3010="Hold","On hold",IF(I3010="Keep current",IF(ISNUMBER(E3010),"Kept current","CHECK: no confirmed current price"),IF(AH3010&lt;&gt;"Yes","CHECK: source needs review",IF(AND(I3010="Use my price",NOT(AND(ISNUMBER(J3010),J3010&gt;0))),"CHECK: enter a price above zero",IF(NOT(OR(I3010="Approve proposed",I3010="Use my price")),"CHECK: choose a listed decision",IF(OR(NOT(ISNUMBER(L3010)),L3010&lt;=0,NOT(ISNUMBER(Y3010)),Y3010&lt;=0,X3010&gt;=1),"CHECK: price or base unavailable",IF(L3010/(Y3010*(1-X3010))-1&lt;0,"CHECK: price below local base","Ready")))))))))</f>
        <v>Pending review</v>
      </c>
      <c r="N3010" s="18">
        <v>7</v>
      </c>
      <c r="O3010" s="19">
        <v>0.4</v>
      </c>
      <c r="P3010" s="14">
        <v>0.512</v>
      </c>
      <c r="Q3010" s="20" t="str">
        <f>IF(AND(ISNUMBER(L3010),ISNUMBER(Y3010),Y3010&gt;0,X3010&lt;1),ROUND(L3010/(Y3010*(1-X3010))-1,4),"")</f>
        <v/>
      </c>
      <c r="R3010" s="12">
        <v>21</v>
      </c>
      <c r="S3010" s="13">
        <f>IF(AND(ISNUMBER(E3010),E3010&gt;0,ISNUMBER(F3010)),R3010*(F3010/E3010-1)*(1-'Start Here'!$B$16),0)</f>
        <v>1.6295999999999968</v>
      </c>
      <c r="T3010" s="17">
        <f>IF(AND(M3010="Ready",OR(I3010="Approve proposed",AND(I3010="Use my price",AND(ISNUMBER(J3010),J3010&gt;0))),ISNUMBER(L3010),E3010&gt;0),R3010*(L3010/E3010-1)*(1-'Start Here'!$B$16),0)</f>
        <v>0</v>
      </c>
      <c r="U3010" t="str" s="6">
        <v/>
      </c>
      <c r="V3010" t="str" s="21">
        <v>Yes</v>
      </c>
      <c r="W3010" t="str" s="21">
        <v>No</v>
      </c>
      <c r="X3010" s="22">
        <v>0</v>
      </c>
      <c r="Y3010" s="18">
        <v>5</v>
      </c>
      <c r="AB3010" t="str" s="6">
        <v>2026-10-01 10:41:27 UTC</v>
      </c>
      <c r="AC3010" t="str" s="6">
        <v>Local Line cache</v>
      </c>
      <c r="AD3010" s="23">
        <v>1012966</v>
      </c>
      <c r="AE3010" s="23">
        <v>926994</v>
      </c>
      <c r="AF3010" t="str" s="23">
        <v>1012966:926994:herdShare</v>
      </c>
      <c r="AG3010" t="str" s="23">
        <v>No</v>
      </c>
      <c r="AH3010" t="str" s="23">
        <v>Yes</v>
      </c>
      <c r="AI3010" s="18">
        <v>15</v>
      </c>
    </row>
    <row r="3011" ht="32" customHeight="1">
      <c r="A3011" t="str" s="7">
        <v>RL Plants &amp; Home Goods</v>
      </c>
      <c r="B3011" t="str" s="7">
        <v>Handcrafted Cedar Coasters</v>
      </c>
      <c r="C3011" t="str" s="7">
        <v>5 pack</v>
      </c>
      <c r="D3011" t="str" s="7">
        <v>CSA Members</v>
      </c>
      <c r="E3011" s="12">
        <v>7</v>
      </c>
      <c r="F3011" s="13">
        <v>7.56</v>
      </c>
      <c r="G3011" s="13">
        <f>IF(AND(ISNUMBER(E3011),ISNUMBER(F3011)),F3011-E3011,"")</f>
        <v>0.56</v>
      </c>
      <c r="H3011" s="14">
        <f>IF(AND(ISNUMBER(E3011),E3011&gt;0,ISNUMBER(F3011)),F3011/E3011-1,"")</f>
        <v>0.07999999999999985</v>
      </c>
      <c r="I3011" t="str" s="15">
        <v>Unreviewed</v>
      </c>
      <c r="J3011" s="16"/>
      <c r="K3011" t="str" s="15">
        <v/>
      </c>
      <c r="L3011" s="17" t="str">
        <f>IF(AC3011="Local catalog","",IF(AG3011="Yes",IF(ISNUMBER(E3011),E3011,""),IF(I3011="Keep current",IF(ISNUMBER(E3011),E3011,""),IF(AH3011&lt;&gt;"Yes","",IF(I3011="Approve proposed",F3011,IF(AND(I3011="Use my price",AND(ISNUMBER(J3011),J3011&gt;0)),J3011,""))))))</f>
        <v/>
      </c>
      <c r="M3011" t="str" s="7">
        <f>IF(AND(AG3011="Yes",OR(I3011="Approve proposed",I3011="Use my price")),"CHECK: protected price kept current",IF(OR(I3011="Unreviewed",I3011=""),"Pending review",IF(I3011="Hold","On hold",IF(I3011="Keep current",IF(ISNUMBER(E3011),"Kept current","CHECK: no confirmed current price"),IF(AH3011&lt;&gt;"Yes","CHECK: source needs review",IF(AND(I3011="Use my price",NOT(AND(ISNUMBER(J3011),J3011&gt;0))),"CHECK: enter a price above zero",IF(NOT(OR(I3011="Approve proposed",I3011="Use my price")),"CHECK: choose a listed decision",IF(OR(NOT(ISNUMBER(L3011)),L3011&lt;=0,NOT(ISNUMBER(Y3011)),Y3011&lt;=0,X3011&gt;=1),"CHECK: price or base unavailable",IF(L3011/(Y3011*(1-X3011))-1&lt;0,"CHECK: price below local base","Ready")))))))))</f>
        <v>Pending review</v>
      </c>
      <c r="N3011" s="18">
        <v>7</v>
      </c>
      <c r="O3011" s="19">
        <v>0.4</v>
      </c>
      <c r="P3011" s="14">
        <v>0.512</v>
      </c>
      <c r="Q3011" s="20" t="str">
        <f>IF(AND(ISNUMBER(L3011),ISNUMBER(Y3011),Y3011&gt;0,X3011&lt;1),ROUND(L3011/(Y3011*(1-X3011))-1,4),"")</f>
        <v/>
      </c>
      <c r="R3011" s="12">
        <v>0</v>
      </c>
      <c r="S3011" s="13">
        <f>IF(AND(ISNUMBER(E3011),E3011&gt;0,ISNUMBER(F3011)),R3011*(F3011/E3011-1)*(1-'Start Here'!$B$16),0)</f>
        <v>0</v>
      </c>
      <c r="T3011" s="17">
        <f>IF(AND(M3011="Ready",OR(I3011="Approve proposed",AND(I3011="Use my price",AND(ISNUMBER(J3011),J3011&gt;0))),ISNUMBER(L3011),E3011&gt;0),R3011*(L3011/E3011-1)*(1-'Start Here'!$B$16),0)</f>
        <v>0</v>
      </c>
      <c r="U3011" t="str" s="6">
        <v/>
      </c>
      <c r="V3011" t="str" s="21">
        <v>Yes</v>
      </c>
      <c r="W3011" t="str" s="21">
        <v>No</v>
      </c>
      <c r="X3011" s="22">
        <v>0</v>
      </c>
      <c r="Y3011" s="18">
        <v>5</v>
      </c>
      <c r="AB3011" t="str" s="6">
        <v>2026-10-01 10:41:27 UTC</v>
      </c>
      <c r="AC3011" t="str" s="6">
        <v>Local Line cache</v>
      </c>
      <c r="AD3011" s="23">
        <v>1012966</v>
      </c>
      <c r="AE3011" s="23">
        <v>926994</v>
      </c>
      <c r="AF3011" t="str" s="23">
        <v>1012966:926994:member</v>
      </c>
      <c r="AG3011" t="str" s="23">
        <v>No</v>
      </c>
      <c r="AH3011" t="str" s="23">
        <v>Yes</v>
      </c>
      <c r="AI3011" s="18">
        <v>0</v>
      </c>
    </row>
    <row r="3012" ht="32" customHeight="1">
      <c r="A3012" t="str" s="7">
        <v>RL Plants &amp; Home Goods</v>
      </c>
      <c r="B3012" t="str" s="7">
        <v>Handcrafted Cedar Coasters</v>
      </c>
      <c r="C3012" t="str" s="7">
        <v>5 pack</v>
      </c>
      <c r="D3012" t="str" s="7">
        <v>Guest Basket</v>
      </c>
      <c r="E3012" s="12">
        <v>7</v>
      </c>
      <c r="F3012" s="13">
        <v>7.56</v>
      </c>
      <c r="G3012" s="13">
        <f>IF(AND(ISNUMBER(E3012),ISNUMBER(F3012)),F3012-E3012,"")</f>
        <v>0.56</v>
      </c>
      <c r="H3012" s="14">
        <f>IF(AND(ISNUMBER(E3012),E3012&gt;0,ISNUMBER(F3012)),F3012/E3012-1,"")</f>
        <v>0.07999999999999985</v>
      </c>
      <c r="I3012" t="str" s="15">
        <v>Unreviewed</v>
      </c>
      <c r="J3012" s="16"/>
      <c r="K3012" t="str" s="15">
        <v/>
      </c>
      <c r="L3012" s="17" t="str">
        <f>IF(AC3012="Local catalog","",IF(AG3012="Yes",IF(ISNUMBER(E3012),E3012,""),IF(I3012="Keep current",IF(ISNUMBER(E3012),E3012,""),IF(AH3012&lt;&gt;"Yes","",IF(I3012="Approve proposed",F3012,IF(AND(I3012="Use my price",AND(ISNUMBER(J3012),J3012&gt;0)),J3012,""))))))</f>
        <v/>
      </c>
      <c r="M3012" t="str" s="7">
        <f>IF(AND(AG3012="Yes",OR(I3012="Approve proposed",I3012="Use my price")),"CHECK: protected price kept current",IF(OR(I3012="Unreviewed",I3012=""),"Pending review",IF(I3012="Hold","On hold",IF(I3012="Keep current",IF(ISNUMBER(E3012),"Kept current","CHECK: no confirmed current price"),IF(AH3012&lt;&gt;"Yes","CHECK: source needs review",IF(AND(I3012="Use my price",NOT(AND(ISNUMBER(J3012),J3012&gt;0))),"CHECK: enter a price above zero",IF(NOT(OR(I3012="Approve proposed",I3012="Use my price")),"CHECK: choose a listed decision",IF(OR(NOT(ISNUMBER(L3012)),L3012&lt;=0,NOT(ISNUMBER(Y3012)),Y3012&lt;=0,X3012&gt;=1),"CHECK: price or base unavailable",IF(L3012/(Y3012*(1-X3012))-1&lt;0,"CHECK: price below local base","Ready")))))))))</f>
        <v>Pending review</v>
      </c>
      <c r="N3012" s="18">
        <v>7</v>
      </c>
      <c r="O3012" s="19">
        <v>0.4</v>
      </c>
      <c r="P3012" s="14">
        <v>0.512</v>
      </c>
      <c r="Q3012" s="20" t="str">
        <f>IF(AND(ISNUMBER(L3012),ISNUMBER(Y3012),Y3012&gt;0,X3012&lt;1),ROUND(L3012/(Y3012*(1-X3012))-1,4),"")</f>
        <v/>
      </c>
      <c r="R3012" s="12">
        <v>0</v>
      </c>
      <c r="S3012" s="13">
        <f>IF(AND(ISNUMBER(E3012),E3012&gt;0,ISNUMBER(F3012)),R3012*(F3012/E3012-1)*(1-'Start Here'!$B$16),0)</f>
        <v>0</v>
      </c>
      <c r="T3012" s="17">
        <f>IF(AND(M3012="Ready",OR(I3012="Approve proposed",AND(I3012="Use my price",AND(ISNUMBER(J3012),J3012&gt;0))),ISNUMBER(L3012),E3012&gt;0),R3012*(L3012/E3012-1)*(1-'Start Here'!$B$16),0)</f>
        <v>0</v>
      </c>
      <c r="U3012" t="str" s="6">
        <v/>
      </c>
      <c r="V3012" t="str" s="21">
        <v>Yes</v>
      </c>
      <c r="W3012" t="str" s="21">
        <v>No</v>
      </c>
      <c r="X3012" s="22">
        <v>0</v>
      </c>
      <c r="Y3012" s="18">
        <v>5</v>
      </c>
      <c r="AB3012" t="str" s="6">
        <v>2026-10-01 10:41:27 UTC</v>
      </c>
      <c r="AC3012" t="str" s="6">
        <v>Local Line cache</v>
      </c>
      <c r="AD3012" s="23">
        <v>1012966</v>
      </c>
      <c r="AE3012" s="23">
        <v>926994</v>
      </c>
      <c r="AF3012" t="str" s="23">
        <v>1012966:926994:guest</v>
      </c>
      <c r="AG3012" t="str" s="23">
        <v>No</v>
      </c>
      <c r="AH3012" t="str" s="23">
        <v>Yes</v>
      </c>
      <c r="AI3012" s="18">
        <v>0</v>
      </c>
    </row>
    <row r="3013" ht="32" customHeight="1">
      <c r="A3013" t="str" s="7">
        <v>RL Plants &amp; Home Goods</v>
      </c>
      <c r="B3013" t="str" s="7">
        <v>Handcrafted Cedar Coasters</v>
      </c>
      <c r="C3013" t="str" s="7">
        <v>5 pack</v>
      </c>
      <c r="D3013" t="str" s="7">
        <v>SNAP</v>
      </c>
      <c r="E3013" s="12">
        <v>7</v>
      </c>
      <c r="F3013" s="13">
        <v>7</v>
      </c>
      <c r="G3013" s="13">
        <f>IF(AND(ISNUMBER(E3013),ISNUMBER(F3013)),F3013-E3013,"")</f>
        <v>0</v>
      </c>
      <c r="H3013" s="14">
        <f>IF(AND(ISNUMBER(E3013),E3013&gt;0,ISNUMBER(F3013)),F3013/E3013-1,"")</f>
        <v>0</v>
      </c>
      <c r="I3013" t="str" s="15">
        <v>Keep current</v>
      </c>
      <c r="J3013" s="16"/>
      <c r="K3013" t="str" s="15">
        <v/>
      </c>
      <c r="L3013" s="17">
        <f>IF(AC3013="Local catalog","",IF(AG3013="Yes",IF(ISNUMBER(E3013),E3013,""),IF(I3013="Keep current",IF(ISNUMBER(E3013),E3013,""),IF(AH3013&lt;&gt;"Yes","",IF(I3013="Approve proposed",F3013,IF(AND(I3013="Use my price",AND(ISNUMBER(J3013),J3013&gt;0)),J3013,""))))))</f>
        <v>7</v>
      </c>
      <c r="M3013" t="str" s="7">
        <f>IF(AND(AG3013="Yes",OR(I3013="Approve proposed",I3013="Use my price")),"CHECK: protected price kept current",IF(OR(I3013="Unreviewed",I3013=""),"Pending review",IF(I3013="Hold","On hold",IF(I3013="Keep current",IF(ISNUMBER(E3013),"Kept current","CHECK: no confirmed current price"),IF(AH3013&lt;&gt;"Yes","CHECK: source needs review",IF(AND(I3013="Use my price",NOT(AND(ISNUMBER(J3013),J3013&gt;0))),"CHECK: enter a price above zero",IF(NOT(OR(I3013="Approve proposed",I3013="Use my price")),"CHECK: choose a listed decision",IF(OR(NOT(ISNUMBER(L3013)),L3013&lt;=0,NOT(ISNUMBER(Y3013)),Y3013&lt;=0,X3013&gt;=1),"CHECK: price or base unavailable",IF(L3013/(Y3013*(1-X3013))-1&lt;0,"CHECK: price below local base","Ready")))))))))</f>
        <v>Kept current</v>
      </c>
      <c r="N3013" s="18">
        <v>7</v>
      </c>
      <c r="O3013" s="19">
        <v>0.4</v>
      </c>
      <c r="P3013" s="14">
        <v>0.4</v>
      </c>
      <c r="Q3013" s="20">
        <f>IF(AND(ISNUMBER(L3013),ISNUMBER(Y3013),Y3013&gt;0,X3013&lt;1),ROUND(L3013/(Y3013*(1-X3013))-1,4),"")</f>
        <v>0.4</v>
      </c>
      <c r="R3013" s="12">
        <v>0</v>
      </c>
      <c r="S3013" s="13">
        <f>IF(AND(ISNUMBER(E3013),E3013&gt;0,ISNUMBER(F3013)),R3013*(F3013/E3013-1)*(1-'Start Here'!$B$16),0)</f>
        <v>0</v>
      </c>
      <c r="T3013" s="17">
        <f>IF(AND(M3013="Ready",OR(I3013="Approve proposed",AND(I3013="Use my price",AND(ISNUMBER(J3013),J3013&gt;0))),ISNUMBER(L3013),E3013&gt;0),R3013*(L3013/E3013-1)*(1-'Start Here'!$B$16),0)</f>
        <v>0</v>
      </c>
      <c r="U3013" t="str" s="6">
        <v>SNAP: preserve existing selling price</v>
      </c>
      <c r="V3013" t="str" s="21">
        <v>Yes</v>
      </c>
      <c r="W3013" t="str" s="21">
        <v>No</v>
      </c>
      <c r="X3013" s="22">
        <v>0</v>
      </c>
      <c r="Y3013" s="18">
        <v>5</v>
      </c>
      <c r="AB3013" t="str" s="6">
        <v>2026-10-01 10:41:27 UTC</v>
      </c>
      <c r="AC3013" t="str" s="6">
        <v>Local Line cache</v>
      </c>
      <c r="AD3013" s="23">
        <v>1012966</v>
      </c>
      <c r="AE3013" s="23">
        <v>926994</v>
      </c>
      <c r="AF3013" t="str" s="23">
        <v>1012966:926994:snap</v>
      </c>
      <c r="AG3013" t="str" s="23">
        <v>Yes</v>
      </c>
      <c r="AH3013" t="str" s="23">
        <v>Yes</v>
      </c>
      <c r="AI3013" s="18">
        <v>0</v>
      </c>
    </row>
    <row r="3014" ht="32" customHeight="1">
      <c r="A3014" t="str" s="7">
        <v>RL Plants &amp; Home Goods</v>
      </c>
      <c r="B3014" t="str" s="7">
        <v>Handcrafted Rustic Cedar Coasters</v>
      </c>
      <c r="C3014" t="str" s="7">
        <v>2 Pack</v>
      </c>
      <c r="D3014" t="str" s="7">
        <v>Herd Share Members</v>
      </c>
      <c r="E3014" s="12">
        <v>4.2</v>
      </c>
      <c r="F3014" s="13">
        <v>4.54</v>
      </c>
      <c r="G3014" s="13">
        <f>IF(AND(ISNUMBER(E3014),ISNUMBER(F3014)),F3014-E3014,"")</f>
        <v>0.34</v>
      </c>
      <c r="H3014" s="14">
        <f>IF(AND(ISNUMBER(E3014),E3014&gt;0,ISNUMBER(F3014)),F3014/E3014-1,"")</f>
        <v>0.08095238095238089</v>
      </c>
      <c r="I3014" t="str" s="15">
        <v>Unreviewed</v>
      </c>
      <c r="J3014" s="16"/>
      <c r="K3014" t="str" s="15">
        <v/>
      </c>
      <c r="L3014" s="17" t="str">
        <f>IF(AC3014="Local catalog","",IF(AG3014="Yes",IF(ISNUMBER(E3014),E3014,""),IF(I3014="Keep current",IF(ISNUMBER(E3014),E3014,""),IF(AH3014&lt;&gt;"Yes","",IF(I3014="Approve proposed",F3014,IF(AND(I3014="Use my price",AND(ISNUMBER(J3014),J3014&gt;0)),J3014,""))))))</f>
        <v/>
      </c>
      <c r="M3014" t="str" s="7">
        <f>IF(AND(AG3014="Yes",OR(I3014="Approve proposed",I3014="Use my price")),"CHECK: protected price kept current",IF(OR(I3014="Unreviewed",I3014=""),"Pending review",IF(I3014="Hold","On hold",IF(I3014="Keep current",IF(ISNUMBER(E3014),"Kept current","CHECK: no confirmed current price"),IF(AH3014&lt;&gt;"Yes","CHECK: source needs review",IF(AND(I3014="Use my price",NOT(AND(ISNUMBER(J3014),J3014&gt;0))),"CHECK: enter a price above zero",IF(NOT(OR(I3014="Approve proposed",I3014="Use my price")),"CHECK: choose a listed decision",IF(OR(NOT(ISNUMBER(L3014)),L3014&lt;=0,NOT(ISNUMBER(Y3014)),Y3014&lt;=0,X3014&gt;=1),"CHECK: price or base unavailable",IF(L3014/(Y3014*(1-X3014))-1&lt;0,"CHECK: price below local base","Ready")))))))))</f>
        <v>Pending review</v>
      </c>
      <c r="N3014" s="18">
        <v>4.2</v>
      </c>
      <c r="O3014" s="19">
        <v>0.4</v>
      </c>
      <c r="P3014" s="14">
        <v>0.5133</v>
      </c>
      <c r="Q3014" s="20" t="str">
        <f>IF(AND(ISNUMBER(L3014),ISNUMBER(Y3014),Y3014&gt;0,X3014&lt;1),ROUND(L3014/(Y3014*(1-X3014))-1,4),"")</f>
        <v/>
      </c>
      <c r="R3014" s="12">
        <v>0</v>
      </c>
      <c r="S3014" s="13">
        <f>IF(AND(ISNUMBER(E3014),E3014&gt;0,ISNUMBER(F3014)),R3014*(F3014/E3014-1)*(1-'Start Here'!$B$16),0)</f>
        <v>0</v>
      </c>
      <c r="T3014" s="17">
        <f>IF(AND(M3014="Ready",OR(I3014="Approve proposed",AND(I3014="Use my price",AND(ISNUMBER(J3014),J3014&gt;0))),ISNUMBER(L3014),E3014&gt;0),R3014*(L3014/E3014-1)*(1-'Start Here'!$B$16),0)</f>
        <v>0</v>
      </c>
      <c r="U3014" t="str" s="6">
        <v/>
      </c>
      <c r="V3014" t="str" s="21">
        <v>Yes</v>
      </c>
      <c r="W3014" t="str" s="21">
        <v>No</v>
      </c>
      <c r="X3014" s="22">
        <v>0</v>
      </c>
      <c r="Y3014" s="18">
        <v>3</v>
      </c>
      <c r="AB3014" t="str" s="6">
        <v>2026-10-01 10:41:27 UTC</v>
      </c>
      <c r="AC3014" t="str" s="6">
        <v>Local Line cache</v>
      </c>
      <c r="AD3014" s="23">
        <v>1012965</v>
      </c>
      <c r="AE3014" s="23">
        <v>796543</v>
      </c>
      <c r="AF3014" t="str" s="23">
        <v>1012965:796543:herdShare</v>
      </c>
      <c r="AG3014" t="str" s="23">
        <v>No</v>
      </c>
      <c r="AH3014" t="str" s="23">
        <v>Yes</v>
      </c>
      <c r="AI3014" s="18">
        <v>0</v>
      </c>
    </row>
    <row r="3015" ht="32" customHeight="1">
      <c r="A3015" t="str" s="7">
        <v>RL Plants &amp; Home Goods</v>
      </c>
      <c r="B3015" t="str" s="7">
        <v>Handcrafted Rustic Cedar Coasters</v>
      </c>
      <c r="C3015" t="str" s="7">
        <v>2 Pack</v>
      </c>
      <c r="D3015" t="str" s="7">
        <v>CSA Members</v>
      </c>
      <c r="E3015" s="12">
        <v>4.2</v>
      </c>
      <c r="F3015" s="13">
        <v>4.54</v>
      </c>
      <c r="G3015" s="13">
        <f>IF(AND(ISNUMBER(E3015),ISNUMBER(F3015)),F3015-E3015,"")</f>
        <v>0.34</v>
      </c>
      <c r="H3015" s="14">
        <f>IF(AND(ISNUMBER(E3015),E3015&gt;0,ISNUMBER(F3015)),F3015/E3015-1,"")</f>
        <v>0.08095238095238089</v>
      </c>
      <c r="I3015" t="str" s="15">
        <v>Unreviewed</v>
      </c>
      <c r="J3015" s="16"/>
      <c r="K3015" t="str" s="15">
        <v/>
      </c>
      <c r="L3015" s="17" t="str">
        <f>IF(AC3015="Local catalog","",IF(AG3015="Yes",IF(ISNUMBER(E3015),E3015,""),IF(I3015="Keep current",IF(ISNUMBER(E3015),E3015,""),IF(AH3015&lt;&gt;"Yes","",IF(I3015="Approve proposed",F3015,IF(AND(I3015="Use my price",AND(ISNUMBER(J3015),J3015&gt;0)),J3015,""))))))</f>
        <v/>
      </c>
      <c r="M3015" t="str" s="7">
        <f>IF(AND(AG3015="Yes",OR(I3015="Approve proposed",I3015="Use my price")),"CHECK: protected price kept current",IF(OR(I3015="Unreviewed",I3015=""),"Pending review",IF(I3015="Hold","On hold",IF(I3015="Keep current",IF(ISNUMBER(E3015),"Kept current","CHECK: no confirmed current price"),IF(AH3015&lt;&gt;"Yes","CHECK: source needs review",IF(AND(I3015="Use my price",NOT(AND(ISNUMBER(J3015),J3015&gt;0))),"CHECK: enter a price above zero",IF(NOT(OR(I3015="Approve proposed",I3015="Use my price")),"CHECK: choose a listed decision",IF(OR(NOT(ISNUMBER(L3015)),L3015&lt;=0,NOT(ISNUMBER(Y3015)),Y3015&lt;=0,X3015&gt;=1),"CHECK: price or base unavailable",IF(L3015/(Y3015*(1-X3015))-1&lt;0,"CHECK: price below local base","Ready")))))))))</f>
        <v>Pending review</v>
      </c>
      <c r="N3015" s="18">
        <v>4.2</v>
      </c>
      <c r="O3015" s="19">
        <v>0.4</v>
      </c>
      <c r="P3015" s="14">
        <v>0.5133</v>
      </c>
      <c r="Q3015" s="20" t="str">
        <f>IF(AND(ISNUMBER(L3015),ISNUMBER(Y3015),Y3015&gt;0,X3015&lt;1),ROUND(L3015/(Y3015*(1-X3015))-1,4),"")</f>
        <v/>
      </c>
      <c r="R3015" s="12">
        <v>0</v>
      </c>
      <c r="S3015" s="13">
        <f>IF(AND(ISNUMBER(E3015),E3015&gt;0,ISNUMBER(F3015)),R3015*(F3015/E3015-1)*(1-'Start Here'!$B$16),0)</f>
        <v>0</v>
      </c>
      <c r="T3015" s="17">
        <f>IF(AND(M3015="Ready",OR(I3015="Approve proposed",AND(I3015="Use my price",AND(ISNUMBER(J3015),J3015&gt;0))),ISNUMBER(L3015),E3015&gt;0),R3015*(L3015/E3015-1)*(1-'Start Here'!$B$16),0)</f>
        <v>0</v>
      </c>
      <c r="U3015" t="str" s="6">
        <v/>
      </c>
      <c r="V3015" t="str" s="21">
        <v>Yes</v>
      </c>
      <c r="W3015" t="str" s="21">
        <v>No</v>
      </c>
      <c r="X3015" s="22">
        <v>0</v>
      </c>
      <c r="Y3015" s="18">
        <v>3</v>
      </c>
      <c r="AB3015" t="str" s="6">
        <v>2026-10-01 10:41:27 UTC</v>
      </c>
      <c r="AC3015" t="str" s="6">
        <v>Local Line cache</v>
      </c>
      <c r="AD3015" s="23">
        <v>1012965</v>
      </c>
      <c r="AE3015" s="23">
        <v>796543</v>
      </c>
      <c r="AF3015" t="str" s="23">
        <v>1012965:796543:member</v>
      </c>
      <c r="AG3015" t="str" s="23">
        <v>No</v>
      </c>
      <c r="AH3015" t="str" s="23">
        <v>Yes</v>
      </c>
      <c r="AI3015" s="18">
        <v>0</v>
      </c>
    </row>
    <row r="3016" ht="32" customHeight="1">
      <c r="A3016" t="str" s="7">
        <v>RL Plants &amp; Home Goods</v>
      </c>
      <c r="B3016" t="str" s="7">
        <v>Handcrafted Rustic Cedar Coasters</v>
      </c>
      <c r="C3016" t="str" s="7">
        <v>2 Pack</v>
      </c>
      <c r="D3016" t="str" s="7">
        <v>Guest Basket</v>
      </c>
      <c r="E3016" s="12">
        <v>4.2</v>
      </c>
      <c r="F3016" s="13">
        <v>4.54</v>
      </c>
      <c r="G3016" s="13">
        <f>IF(AND(ISNUMBER(E3016),ISNUMBER(F3016)),F3016-E3016,"")</f>
        <v>0.34</v>
      </c>
      <c r="H3016" s="14">
        <f>IF(AND(ISNUMBER(E3016),E3016&gt;0,ISNUMBER(F3016)),F3016/E3016-1,"")</f>
        <v>0.08095238095238089</v>
      </c>
      <c r="I3016" t="str" s="15">
        <v>Unreviewed</v>
      </c>
      <c r="J3016" s="16"/>
      <c r="K3016" t="str" s="15">
        <v/>
      </c>
      <c r="L3016" s="17" t="str">
        <f>IF(AC3016="Local catalog","",IF(AG3016="Yes",IF(ISNUMBER(E3016),E3016,""),IF(I3016="Keep current",IF(ISNUMBER(E3016),E3016,""),IF(AH3016&lt;&gt;"Yes","",IF(I3016="Approve proposed",F3016,IF(AND(I3016="Use my price",AND(ISNUMBER(J3016),J3016&gt;0)),J3016,""))))))</f>
        <v/>
      </c>
      <c r="M3016" t="str" s="7">
        <f>IF(AND(AG3016="Yes",OR(I3016="Approve proposed",I3016="Use my price")),"CHECK: protected price kept current",IF(OR(I3016="Unreviewed",I3016=""),"Pending review",IF(I3016="Hold","On hold",IF(I3016="Keep current",IF(ISNUMBER(E3016),"Kept current","CHECK: no confirmed current price"),IF(AH3016&lt;&gt;"Yes","CHECK: source needs review",IF(AND(I3016="Use my price",NOT(AND(ISNUMBER(J3016),J3016&gt;0))),"CHECK: enter a price above zero",IF(NOT(OR(I3016="Approve proposed",I3016="Use my price")),"CHECK: choose a listed decision",IF(OR(NOT(ISNUMBER(L3016)),L3016&lt;=0,NOT(ISNUMBER(Y3016)),Y3016&lt;=0,X3016&gt;=1),"CHECK: price or base unavailable",IF(L3016/(Y3016*(1-X3016))-1&lt;0,"CHECK: price below local base","Ready")))))))))</f>
        <v>Pending review</v>
      </c>
      <c r="N3016" s="18">
        <v>4.2</v>
      </c>
      <c r="O3016" s="19">
        <v>0.4</v>
      </c>
      <c r="P3016" s="14">
        <v>0.5133</v>
      </c>
      <c r="Q3016" s="20" t="str">
        <f>IF(AND(ISNUMBER(L3016),ISNUMBER(Y3016),Y3016&gt;0,X3016&lt;1),ROUND(L3016/(Y3016*(1-X3016))-1,4),"")</f>
        <v/>
      </c>
      <c r="R3016" s="12">
        <v>0</v>
      </c>
      <c r="S3016" s="13">
        <f>IF(AND(ISNUMBER(E3016),E3016&gt;0,ISNUMBER(F3016)),R3016*(F3016/E3016-1)*(1-'Start Here'!$B$16),0)</f>
        <v>0</v>
      </c>
      <c r="T3016" s="17">
        <f>IF(AND(M3016="Ready",OR(I3016="Approve proposed",AND(I3016="Use my price",AND(ISNUMBER(J3016),J3016&gt;0))),ISNUMBER(L3016),E3016&gt;0),R3016*(L3016/E3016-1)*(1-'Start Here'!$B$16),0)</f>
        <v>0</v>
      </c>
      <c r="U3016" t="str" s="6">
        <v/>
      </c>
      <c r="V3016" t="str" s="21">
        <v>Yes</v>
      </c>
      <c r="W3016" t="str" s="21">
        <v>No</v>
      </c>
      <c r="X3016" s="22">
        <v>0</v>
      </c>
      <c r="Y3016" s="18">
        <v>3</v>
      </c>
      <c r="AB3016" t="str" s="6">
        <v>2026-10-01 10:41:27 UTC</v>
      </c>
      <c r="AC3016" t="str" s="6">
        <v>Local Line cache</v>
      </c>
      <c r="AD3016" s="23">
        <v>1012965</v>
      </c>
      <c r="AE3016" s="23">
        <v>796543</v>
      </c>
      <c r="AF3016" t="str" s="23">
        <v>1012965:796543:guest</v>
      </c>
      <c r="AG3016" t="str" s="23">
        <v>No</v>
      </c>
      <c r="AH3016" t="str" s="23">
        <v>Yes</v>
      </c>
      <c r="AI3016" s="18">
        <v>0</v>
      </c>
    </row>
    <row r="3017" ht="32" customHeight="1">
      <c r="A3017" t="str" s="7">
        <v>RL Plants &amp; Home Goods</v>
      </c>
      <c r="B3017" t="str" s="7">
        <v>Handcrafted Rustic Cedar Coasters</v>
      </c>
      <c r="C3017" t="str" s="7">
        <v>2 Pack</v>
      </c>
      <c r="D3017" t="str" s="7">
        <v>SNAP</v>
      </c>
      <c r="G3017" s="13" t="str">
        <f>IF(AND(ISNUMBER(E3017),ISNUMBER(F3017)),F3017-E3017,"")</f>
        <v/>
      </c>
      <c r="H3017" s="14" t="str">
        <f>IF(AND(ISNUMBER(E3017),E3017&gt;0,ISNUMBER(F3017)),F3017/E3017-1,"")</f>
        <v/>
      </c>
      <c r="I3017" t="str" s="15">
        <v>Hold</v>
      </c>
      <c r="J3017" s="24"/>
      <c r="K3017" t="str" s="15">
        <v/>
      </c>
      <c r="L3017" s="17" t="str">
        <f>IF(AC3017="Local catalog","",IF(AG3017="Yes",IF(ISNUMBER(E3017),E3017,""),IF(I3017="Keep current",IF(ISNUMBER(E3017),E3017,""),IF(AH3017&lt;&gt;"Yes","",IF(I3017="Approve proposed",F3017,IF(AND(I3017="Use my price",AND(ISNUMBER(J3017),J3017&gt;0)),J3017,""))))))</f>
        <v/>
      </c>
      <c r="M3017" t="str" s="7">
        <f>IF(AND(AG3017="Yes",OR(I3017="Approve proposed",I3017="Use my price")),"CHECK: protected price kept current",IF(OR(I3017="Unreviewed",I3017=""),"Pending review",IF(I3017="Hold","On hold",IF(I3017="Keep current",IF(ISNUMBER(E3017),"Kept current","CHECK: no confirmed current price"),IF(AH3017&lt;&gt;"Yes","CHECK: source needs review",IF(AND(I3017="Use my price",NOT(AND(ISNUMBER(J3017),J3017&gt;0))),"CHECK: enter a price above zero",IF(NOT(OR(I3017="Approve proposed",I3017="Use my price")),"CHECK: choose a listed decision",IF(OR(NOT(ISNUMBER(L3017)),L3017&lt;=0,NOT(ISNUMBER(Y3017)),Y3017&lt;=0,X3017&gt;=1),"CHECK: price or base unavailable",IF(L3017/(Y3017*(1-X3017))-1&lt;0,"CHECK: price below local base","Ready")))))))))</f>
        <v>On hold</v>
      </c>
      <c r="N3017" s="18">
        <v>4.2</v>
      </c>
      <c r="O3017" s="19">
        <v>0.4</v>
      </c>
      <c r="Q3017" s="20" t="str">
        <f>IF(AND(ISNUMBER(L3017),ISNUMBER(Y3017),Y3017&gt;0,X3017&lt;1),ROUND(L3017/(Y3017*(1-X3017))-1,4),"")</f>
        <v/>
      </c>
      <c r="R3017" s="12">
        <v>0</v>
      </c>
      <c r="S3017" s="13">
        <f>IF(AND(ISNUMBER(E3017),E3017&gt;0,ISNUMBER(F3017)),R3017*(F3017/E3017-1)*(1-'Start Here'!$B$16),0)</f>
        <v>0</v>
      </c>
      <c r="T3017" s="17">
        <f>IF(AND(M3017="Ready",OR(I3017="Approve proposed",AND(I3017="Use my price",AND(ISNUMBER(J3017),J3017&gt;0))),ISNUMBER(L3017),E3017&gt;0),R3017*(L3017/E3017-1)*(1-'Start Here'!$B$16),0)</f>
        <v>0</v>
      </c>
      <c r="U3017" t="str" s="6">
        <v>SNAP: preserve existing selling price; No confirmed Local Line price/list; local calculation is reference only</v>
      </c>
      <c r="V3017" t="str" s="21">
        <v>Yes</v>
      </c>
      <c r="W3017" t="str" s="21">
        <v>No</v>
      </c>
      <c r="X3017" s="22">
        <v>0</v>
      </c>
      <c r="Y3017" s="18">
        <v>3</v>
      </c>
      <c r="AB3017" t="str" s="6">
        <v/>
      </c>
      <c r="AC3017" t="str" s="6">
        <v>Local calculation only</v>
      </c>
      <c r="AD3017" s="23">
        <v>1012965</v>
      </c>
      <c r="AE3017" s="23">
        <v>796543</v>
      </c>
      <c r="AF3017" t="str" s="23">
        <v>1012965:796543:snap</v>
      </c>
      <c r="AG3017" t="str" s="23">
        <v>Yes</v>
      </c>
      <c r="AH3017" t="str" s="23">
        <v>No</v>
      </c>
      <c r="AI3017" s="18">
        <v>0</v>
      </c>
    </row>
    <row r="3018" ht="32" customHeight="1">
      <c r="A3018" t="str" s="7">
        <v>RL Plants &amp; Home Goods</v>
      </c>
      <c r="B3018" t="str" s="7">
        <v>Handcrafted Rustic Cedar Coasters</v>
      </c>
      <c r="C3018" t="str" s="7">
        <v>5 Pack</v>
      </c>
      <c r="D3018" t="str" s="7">
        <v>Herd Share Members</v>
      </c>
      <c r="E3018" s="12">
        <v>7</v>
      </c>
      <c r="F3018" s="13">
        <v>7.56</v>
      </c>
      <c r="G3018" s="13">
        <f>IF(AND(ISNUMBER(E3018),ISNUMBER(F3018)),F3018-E3018,"")</f>
        <v>0.56</v>
      </c>
      <c r="H3018" s="14">
        <f>IF(AND(ISNUMBER(E3018),E3018&gt;0,ISNUMBER(F3018)),F3018/E3018-1,"")</f>
        <v>0.07999999999999985</v>
      </c>
      <c r="I3018" t="str" s="15">
        <v>Unreviewed</v>
      </c>
      <c r="J3018" s="16"/>
      <c r="K3018" t="str" s="15">
        <v/>
      </c>
      <c r="L3018" s="17" t="str">
        <f>IF(AC3018="Local catalog","",IF(AG3018="Yes",IF(ISNUMBER(E3018),E3018,""),IF(I3018="Keep current",IF(ISNUMBER(E3018),E3018,""),IF(AH3018&lt;&gt;"Yes","",IF(I3018="Approve proposed",F3018,IF(AND(I3018="Use my price",AND(ISNUMBER(J3018),J3018&gt;0)),J3018,""))))))</f>
        <v/>
      </c>
      <c r="M3018" t="str" s="7">
        <f>IF(AND(AG3018="Yes",OR(I3018="Approve proposed",I3018="Use my price")),"CHECK: protected price kept current",IF(OR(I3018="Unreviewed",I3018=""),"Pending review",IF(I3018="Hold","On hold",IF(I3018="Keep current",IF(ISNUMBER(E3018),"Kept current","CHECK: no confirmed current price"),IF(AH3018&lt;&gt;"Yes","CHECK: source needs review",IF(AND(I3018="Use my price",NOT(AND(ISNUMBER(J3018),J3018&gt;0))),"CHECK: enter a price above zero",IF(NOT(OR(I3018="Approve proposed",I3018="Use my price")),"CHECK: choose a listed decision",IF(OR(NOT(ISNUMBER(L3018)),L3018&lt;=0,NOT(ISNUMBER(Y3018)),Y3018&lt;=0,X3018&gt;=1),"CHECK: price or base unavailable",IF(L3018/(Y3018*(1-X3018))-1&lt;0,"CHECK: price below local base","Ready")))))))))</f>
        <v>Pending review</v>
      </c>
      <c r="N3018" s="18">
        <v>7</v>
      </c>
      <c r="O3018" s="19">
        <v>0.4</v>
      </c>
      <c r="P3018" s="14">
        <v>0.512</v>
      </c>
      <c r="Q3018" s="20" t="str">
        <f>IF(AND(ISNUMBER(L3018),ISNUMBER(Y3018),Y3018&gt;0,X3018&lt;1),ROUND(L3018/(Y3018*(1-X3018))-1,4),"")</f>
        <v/>
      </c>
      <c r="R3018" s="12">
        <v>0</v>
      </c>
      <c r="S3018" s="13">
        <f>IF(AND(ISNUMBER(E3018),E3018&gt;0,ISNUMBER(F3018)),R3018*(F3018/E3018-1)*(1-'Start Here'!$B$16),0)</f>
        <v>0</v>
      </c>
      <c r="T3018" s="17">
        <f>IF(AND(M3018="Ready",OR(I3018="Approve proposed",AND(I3018="Use my price",AND(ISNUMBER(J3018),J3018&gt;0))),ISNUMBER(L3018),E3018&gt;0),R3018*(L3018/E3018-1)*(1-'Start Here'!$B$16),0)</f>
        <v>0</v>
      </c>
      <c r="U3018" t="str" s="6">
        <v/>
      </c>
      <c r="V3018" t="str" s="21">
        <v>Yes</v>
      </c>
      <c r="W3018" t="str" s="21">
        <v>No</v>
      </c>
      <c r="X3018" s="22">
        <v>0</v>
      </c>
      <c r="Y3018" s="18">
        <v>5</v>
      </c>
      <c r="AB3018" t="str" s="6">
        <v>2026-10-01 10:41:27 UTC</v>
      </c>
      <c r="AC3018" t="str" s="6">
        <v>Local Line cache</v>
      </c>
      <c r="AD3018" s="23">
        <v>1012965</v>
      </c>
      <c r="AE3018" s="23">
        <v>994309</v>
      </c>
      <c r="AF3018" t="str" s="23">
        <v>1012965:994309:herdShare</v>
      </c>
      <c r="AG3018" t="str" s="23">
        <v>No</v>
      </c>
      <c r="AH3018" t="str" s="23">
        <v>Yes</v>
      </c>
      <c r="AI3018" s="18">
        <v>0</v>
      </c>
    </row>
    <row r="3019" ht="32" customHeight="1">
      <c r="A3019" t="str" s="7">
        <v>RL Plants &amp; Home Goods</v>
      </c>
      <c r="B3019" t="str" s="7">
        <v>Handcrafted Rustic Cedar Coasters</v>
      </c>
      <c r="C3019" t="str" s="7">
        <v>5 Pack</v>
      </c>
      <c r="D3019" t="str" s="7">
        <v>CSA Members</v>
      </c>
      <c r="E3019" s="12">
        <v>7</v>
      </c>
      <c r="F3019" s="13">
        <v>7.56</v>
      </c>
      <c r="G3019" s="13">
        <f>IF(AND(ISNUMBER(E3019),ISNUMBER(F3019)),F3019-E3019,"")</f>
        <v>0.56</v>
      </c>
      <c r="H3019" s="14">
        <f>IF(AND(ISNUMBER(E3019),E3019&gt;0,ISNUMBER(F3019)),F3019/E3019-1,"")</f>
        <v>0.07999999999999985</v>
      </c>
      <c r="I3019" t="str" s="15">
        <v>Unreviewed</v>
      </c>
      <c r="J3019" s="16"/>
      <c r="K3019" t="str" s="15">
        <v/>
      </c>
      <c r="L3019" s="17" t="str">
        <f>IF(AC3019="Local catalog","",IF(AG3019="Yes",IF(ISNUMBER(E3019),E3019,""),IF(I3019="Keep current",IF(ISNUMBER(E3019),E3019,""),IF(AH3019&lt;&gt;"Yes","",IF(I3019="Approve proposed",F3019,IF(AND(I3019="Use my price",AND(ISNUMBER(J3019),J3019&gt;0)),J3019,""))))))</f>
        <v/>
      </c>
      <c r="M3019" t="str" s="7">
        <f>IF(AND(AG3019="Yes",OR(I3019="Approve proposed",I3019="Use my price")),"CHECK: protected price kept current",IF(OR(I3019="Unreviewed",I3019=""),"Pending review",IF(I3019="Hold","On hold",IF(I3019="Keep current",IF(ISNUMBER(E3019),"Kept current","CHECK: no confirmed current price"),IF(AH3019&lt;&gt;"Yes","CHECK: source needs review",IF(AND(I3019="Use my price",NOT(AND(ISNUMBER(J3019),J3019&gt;0))),"CHECK: enter a price above zero",IF(NOT(OR(I3019="Approve proposed",I3019="Use my price")),"CHECK: choose a listed decision",IF(OR(NOT(ISNUMBER(L3019)),L3019&lt;=0,NOT(ISNUMBER(Y3019)),Y3019&lt;=0,X3019&gt;=1),"CHECK: price or base unavailable",IF(L3019/(Y3019*(1-X3019))-1&lt;0,"CHECK: price below local base","Ready")))))))))</f>
        <v>Pending review</v>
      </c>
      <c r="N3019" s="18">
        <v>7</v>
      </c>
      <c r="O3019" s="19">
        <v>0.4</v>
      </c>
      <c r="P3019" s="14">
        <v>0.512</v>
      </c>
      <c r="Q3019" s="20" t="str">
        <f>IF(AND(ISNUMBER(L3019),ISNUMBER(Y3019),Y3019&gt;0,X3019&lt;1),ROUND(L3019/(Y3019*(1-X3019))-1,4),"")</f>
        <v/>
      </c>
      <c r="R3019" s="12">
        <v>0</v>
      </c>
      <c r="S3019" s="13">
        <f>IF(AND(ISNUMBER(E3019),E3019&gt;0,ISNUMBER(F3019)),R3019*(F3019/E3019-1)*(1-'Start Here'!$B$16),0)</f>
        <v>0</v>
      </c>
      <c r="T3019" s="17">
        <f>IF(AND(M3019="Ready",OR(I3019="Approve proposed",AND(I3019="Use my price",AND(ISNUMBER(J3019),J3019&gt;0))),ISNUMBER(L3019),E3019&gt;0),R3019*(L3019/E3019-1)*(1-'Start Here'!$B$16),0)</f>
        <v>0</v>
      </c>
      <c r="U3019" t="str" s="6">
        <v/>
      </c>
      <c r="V3019" t="str" s="21">
        <v>Yes</v>
      </c>
      <c r="W3019" t="str" s="21">
        <v>No</v>
      </c>
      <c r="X3019" s="22">
        <v>0</v>
      </c>
      <c r="Y3019" s="18">
        <v>5</v>
      </c>
      <c r="AB3019" t="str" s="6">
        <v>2026-10-01 10:41:27 UTC</v>
      </c>
      <c r="AC3019" t="str" s="6">
        <v>Local Line cache</v>
      </c>
      <c r="AD3019" s="23">
        <v>1012965</v>
      </c>
      <c r="AE3019" s="23">
        <v>994309</v>
      </c>
      <c r="AF3019" t="str" s="23">
        <v>1012965:994309:member</v>
      </c>
      <c r="AG3019" t="str" s="23">
        <v>No</v>
      </c>
      <c r="AH3019" t="str" s="23">
        <v>Yes</v>
      </c>
      <c r="AI3019" s="18">
        <v>0</v>
      </c>
    </row>
    <row r="3020" ht="32" customHeight="1">
      <c r="A3020" t="str" s="7">
        <v>RL Plants &amp; Home Goods</v>
      </c>
      <c r="B3020" t="str" s="7">
        <v>Handcrafted Rustic Cedar Coasters</v>
      </c>
      <c r="C3020" t="str" s="7">
        <v>5 Pack</v>
      </c>
      <c r="D3020" t="str" s="7">
        <v>Guest Basket</v>
      </c>
      <c r="E3020" s="12">
        <v>7</v>
      </c>
      <c r="F3020" s="13">
        <v>7.56</v>
      </c>
      <c r="G3020" s="13">
        <f>IF(AND(ISNUMBER(E3020),ISNUMBER(F3020)),F3020-E3020,"")</f>
        <v>0.56</v>
      </c>
      <c r="H3020" s="14">
        <f>IF(AND(ISNUMBER(E3020),E3020&gt;0,ISNUMBER(F3020)),F3020/E3020-1,"")</f>
        <v>0.07999999999999985</v>
      </c>
      <c r="I3020" t="str" s="15">
        <v>Unreviewed</v>
      </c>
      <c r="J3020" s="16"/>
      <c r="K3020" t="str" s="15">
        <v/>
      </c>
      <c r="L3020" s="17" t="str">
        <f>IF(AC3020="Local catalog","",IF(AG3020="Yes",IF(ISNUMBER(E3020),E3020,""),IF(I3020="Keep current",IF(ISNUMBER(E3020),E3020,""),IF(AH3020&lt;&gt;"Yes","",IF(I3020="Approve proposed",F3020,IF(AND(I3020="Use my price",AND(ISNUMBER(J3020),J3020&gt;0)),J3020,""))))))</f>
        <v/>
      </c>
      <c r="M3020" t="str" s="7">
        <f>IF(AND(AG3020="Yes",OR(I3020="Approve proposed",I3020="Use my price")),"CHECK: protected price kept current",IF(OR(I3020="Unreviewed",I3020=""),"Pending review",IF(I3020="Hold","On hold",IF(I3020="Keep current",IF(ISNUMBER(E3020),"Kept current","CHECK: no confirmed current price"),IF(AH3020&lt;&gt;"Yes","CHECK: source needs review",IF(AND(I3020="Use my price",NOT(AND(ISNUMBER(J3020),J3020&gt;0))),"CHECK: enter a price above zero",IF(NOT(OR(I3020="Approve proposed",I3020="Use my price")),"CHECK: choose a listed decision",IF(OR(NOT(ISNUMBER(L3020)),L3020&lt;=0,NOT(ISNUMBER(Y3020)),Y3020&lt;=0,X3020&gt;=1),"CHECK: price or base unavailable",IF(L3020/(Y3020*(1-X3020))-1&lt;0,"CHECK: price below local base","Ready")))))))))</f>
        <v>Pending review</v>
      </c>
      <c r="N3020" s="18">
        <v>7</v>
      </c>
      <c r="O3020" s="19">
        <v>0.4</v>
      </c>
      <c r="P3020" s="14">
        <v>0.512</v>
      </c>
      <c r="Q3020" s="20" t="str">
        <f>IF(AND(ISNUMBER(L3020),ISNUMBER(Y3020),Y3020&gt;0,X3020&lt;1),ROUND(L3020/(Y3020*(1-X3020))-1,4),"")</f>
        <v/>
      </c>
      <c r="R3020" s="12">
        <v>0</v>
      </c>
      <c r="S3020" s="13">
        <f>IF(AND(ISNUMBER(E3020),E3020&gt;0,ISNUMBER(F3020)),R3020*(F3020/E3020-1)*(1-'Start Here'!$B$16),0)</f>
        <v>0</v>
      </c>
      <c r="T3020" s="17">
        <f>IF(AND(M3020="Ready",OR(I3020="Approve proposed",AND(I3020="Use my price",AND(ISNUMBER(J3020),J3020&gt;0))),ISNUMBER(L3020),E3020&gt;0),R3020*(L3020/E3020-1)*(1-'Start Here'!$B$16),0)</f>
        <v>0</v>
      </c>
      <c r="U3020" t="str" s="6">
        <v/>
      </c>
      <c r="V3020" t="str" s="21">
        <v>Yes</v>
      </c>
      <c r="W3020" t="str" s="21">
        <v>No</v>
      </c>
      <c r="X3020" s="22">
        <v>0</v>
      </c>
      <c r="Y3020" s="18">
        <v>5</v>
      </c>
      <c r="AB3020" t="str" s="6">
        <v>2026-10-01 10:41:27 UTC</v>
      </c>
      <c r="AC3020" t="str" s="6">
        <v>Local Line cache</v>
      </c>
      <c r="AD3020" s="23">
        <v>1012965</v>
      </c>
      <c r="AE3020" s="23">
        <v>994309</v>
      </c>
      <c r="AF3020" t="str" s="23">
        <v>1012965:994309:guest</v>
      </c>
      <c r="AG3020" t="str" s="23">
        <v>No</v>
      </c>
      <c r="AH3020" t="str" s="23">
        <v>Yes</v>
      </c>
      <c r="AI3020" s="18">
        <v>0</v>
      </c>
    </row>
    <row r="3021" ht="32" customHeight="1">
      <c r="A3021" t="str" s="7">
        <v>RL Plants &amp; Home Goods</v>
      </c>
      <c r="B3021" t="str" s="7">
        <v>Handcrafted Rustic Cedar Coasters</v>
      </c>
      <c r="C3021" t="str" s="7">
        <v>5 Pack</v>
      </c>
      <c r="D3021" t="str" s="7">
        <v>SNAP</v>
      </c>
      <c r="G3021" s="13" t="str">
        <f>IF(AND(ISNUMBER(E3021),ISNUMBER(F3021)),F3021-E3021,"")</f>
        <v/>
      </c>
      <c r="H3021" s="14" t="str">
        <f>IF(AND(ISNUMBER(E3021),E3021&gt;0,ISNUMBER(F3021)),F3021/E3021-1,"")</f>
        <v/>
      </c>
      <c r="I3021" t="str" s="15">
        <v>Hold</v>
      </c>
      <c r="J3021" s="24"/>
      <c r="K3021" t="str" s="15">
        <v/>
      </c>
      <c r="L3021" s="17" t="str">
        <f>IF(AC3021="Local catalog","",IF(AG3021="Yes",IF(ISNUMBER(E3021),E3021,""),IF(I3021="Keep current",IF(ISNUMBER(E3021),E3021,""),IF(AH3021&lt;&gt;"Yes","",IF(I3021="Approve proposed",F3021,IF(AND(I3021="Use my price",AND(ISNUMBER(J3021),J3021&gt;0)),J3021,""))))))</f>
        <v/>
      </c>
      <c r="M3021" t="str" s="7">
        <f>IF(AND(AG3021="Yes",OR(I3021="Approve proposed",I3021="Use my price")),"CHECK: protected price kept current",IF(OR(I3021="Unreviewed",I3021=""),"Pending review",IF(I3021="Hold","On hold",IF(I3021="Keep current",IF(ISNUMBER(E3021),"Kept current","CHECK: no confirmed current price"),IF(AH3021&lt;&gt;"Yes","CHECK: source needs review",IF(AND(I3021="Use my price",NOT(AND(ISNUMBER(J3021),J3021&gt;0))),"CHECK: enter a price above zero",IF(NOT(OR(I3021="Approve proposed",I3021="Use my price")),"CHECK: choose a listed decision",IF(OR(NOT(ISNUMBER(L3021)),L3021&lt;=0,NOT(ISNUMBER(Y3021)),Y3021&lt;=0,X3021&gt;=1),"CHECK: price or base unavailable",IF(L3021/(Y3021*(1-X3021))-1&lt;0,"CHECK: price below local base","Ready")))))))))</f>
        <v>On hold</v>
      </c>
      <c r="N3021" s="18">
        <v>7</v>
      </c>
      <c r="O3021" s="19">
        <v>0.4</v>
      </c>
      <c r="Q3021" s="20" t="str">
        <f>IF(AND(ISNUMBER(L3021),ISNUMBER(Y3021),Y3021&gt;0,X3021&lt;1),ROUND(L3021/(Y3021*(1-X3021))-1,4),"")</f>
        <v/>
      </c>
      <c r="R3021" s="12">
        <v>0</v>
      </c>
      <c r="S3021" s="13">
        <f>IF(AND(ISNUMBER(E3021),E3021&gt;0,ISNUMBER(F3021)),R3021*(F3021/E3021-1)*(1-'Start Here'!$B$16),0)</f>
        <v>0</v>
      </c>
      <c r="T3021" s="17">
        <f>IF(AND(M3021="Ready",OR(I3021="Approve proposed",AND(I3021="Use my price",AND(ISNUMBER(J3021),J3021&gt;0))),ISNUMBER(L3021),E3021&gt;0),R3021*(L3021/E3021-1)*(1-'Start Here'!$B$16),0)</f>
        <v>0</v>
      </c>
      <c r="U3021" t="str" s="6">
        <v>SNAP: preserve existing selling price; No confirmed Local Line price/list; local calculation is reference only</v>
      </c>
      <c r="V3021" t="str" s="21">
        <v>Yes</v>
      </c>
      <c r="W3021" t="str" s="21">
        <v>No</v>
      </c>
      <c r="X3021" s="22">
        <v>0</v>
      </c>
      <c r="Y3021" s="18">
        <v>5</v>
      </c>
      <c r="AB3021" t="str" s="6">
        <v/>
      </c>
      <c r="AC3021" t="str" s="6">
        <v>Local calculation only</v>
      </c>
      <c r="AD3021" s="23">
        <v>1012965</v>
      </c>
      <c r="AE3021" s="23">
        <v>994309</v>
      </c>
      <c r="AF3021" t="str" s="23">
        <v>1012965:994309:snap</v>
      </c>
      <c r="AG3021" t="str" s="23">
        <v>Yes</v>
      </c>
      <c r="AH3021" t="str" s="23">
        <v>No</v>
      </c>
      <c r="AI3021" s="18">
        <v>0</v>
      </c>
    </row>
    <row r="3022" ht="32" customHeight="1">
      <c r="A3022" t="str" s="7">
        <v>RL Plants &amp; Home Goods</v>
      </c>
      <c r="B3022" t="str" s="7">
        <v>Handmade Birch Wood Coasters –Set of 2</v>
      </c>
      <c r="C3022" t="str" s="7">
        <v>2 pack</v>
      </c>
      <c r="D3022" t="str" s="7">
        <v>Herd Share Members</v>
      </c>
      <c r="E3022" s="12">
        <v>7</v>
      </c>
      <c r="F3022" s="13">
        <v>7.56</v>
      </c>
      <c r="G3022" s="13">
        <f>IF(AND(ISNUMBER(E3022),ISNUMBER(F3022)),F3022-E3022,"")</f>
        <v>0.56</v>
      </c>
      <c r="H3022" s="14">
        <f>IF(AND(ISNUMBER(E3022),E3022&gt;0,ISNUMBER(F3022)),F3022/E3022-1,"")</f>
        <v>0.07999999999999985</v>
      </c>
      <c r="I3022" t="str" s="15">
        <v>Unreviewed</v>
      </c>
      <c r="J3022" s="16"/>
      <c r="K3022" t="str" s="15">
        <v/>
      </c>
      <c r="L3022" s="17" t="str">
        <f>IF(AC3022="Local catalog","",IF(AG3022="Yes",IF(ISNUMBER(E3022),E3022,""),IF(I3022="Keep current",IF(ISNUMBER(E3022),E3022,""),IF(AH3022&lt;&gt;"Yes","",IF(I3022="Approve proposed",F3022,IF(AND(I3022="Use my price",AND(ISNUMBER(J3022),J3022&gt;0)),J3022,""))))))</f>
        <v/>
      </c>
      <c r="M3022" t="str" s="7">
        <f>IF(AND(AG3022="Yes",OR(I3022="Approve proposed",I3022="Use my price")),"CHECK: protected price kept current",IF(OR(I3022="Unreviewed",I3022=""),"Pending review",IF(I3022="Hold","On hold",IF(I3022="Keep current",IF(ISNUMBER(E3022),"Kept current","CHECK: no confirmed current price"),IF(AH3022&lt;&gt;"Yes","CHECK: source needs review",IF(AND(I3022="Use my price",NOT(AND(ISNUMBER(J3022),J3022&gt;0))),"CHECK: enter a price above zero",IF(NOT(OR(I3022="Approve proposed",I3022="Use my price")),"CHECK: choose a listed decision",IF(OR(NOT(ISNUMBER(L3022)),L3022&lt;=0,NOT(ISNUMBER(Y3022)),Y3022&lt;=0,X3022&gt;=1),"CHECK: price or base unavailable",IF(L3022/(Y3022*(1-X3022))-1&lt;0,"CHECK: price below local base","Ready")))))))))</f>
        <v>Pending review</v>
      </c>
      <c r="N3022" s="18">
        <v>7</v>
      </c>
      <c r="O3022" s="19">
        <v>0.4</v>
      </c>
      <c r="P3022" s="14">
        <v>0.512</v>
      </c>
      <c r="Q3022" s="20" t="str">
        <f>IF(AND(ISNUMBER(L3022),ISNUMBER(Y3022),Y3022&gt;0,X3022&lt;1),ROUND(L3022/(Y3022*(1-X3022))-1,4),"")</f>
        <v/>
      </c>
      <c r="R3022" s="12">
        <v>77</v>
      </c>
      <c r="S3022" s="13">
        <f>IF(AND(ISNUMBER(E3022),E3022&gt;0,ISNUMBER(F3022)),R3022*(F3022/E3022-1)*(1-'Start Here'!$B$16),0)</f>
        <v>5.9751999999999885</v>
      </c>
      <c r="T3022" s="17">
        <f>IF(AND(M3022="Ready",OR(I3022="Approve proposed",AND(I3022="Use my price",AND(ISNUMBER(J3022),J3022&gt;0))),ISNUMBER(L3022),E3022&gt;0),R3022*(L3022/E3022-1)*(1-'Start Here'!$B$16),0)</f>
        <v>0</v>
      </c>
      <c r="U3022" t="str" s="6">
        <v/>
      </c>
      <c r="V3022" t="str" s="21">
        <v>Yes</v>
      </c>
      <c r="W3022" t="str" s="21">
        <v>No</v>
      </c>
      <c r="X3022" s="22">
        <v>0</v>
      </c>
      <c r="Y3022" s="18">
        <v>5</v>
      </c>
      <c r="AB3022" t="str" s="6">
        <v>2026-10-01 10:41:27 UTC</v>
      </c>
      <c r="AC3022" t="str" s="6">
        <v>Local Line cache</v>
      </c>
      <c r="AD3022" s="23">
        <v>881823</v>
      </c>
      <c r="AE3022" s="23">
        <v>618344</v>
      </c>
      <c r="AF3022" t="str" s="23">
        <v>881823:618344:herdShare</v>
      </c>
      <c r="AG3022" t="str" s="23">
        <v>No</v>
      </c>
      <c r="AH3022" t="str" s="23">
        <v>Yes</v>
      </c>
      <c r="AI3022" s="18">
        <v>55</v>
      </c>
    </row>
    <row r="3023" ht="32" customHeight="1">
      <c r="A3023" t="str" s="7">
        <v>RL Plants &amp; Home Goods</v>
      </c>
      <c r="B3023" t="str" s="7">
        <v>Handmade Birch Wood Coasters –Set of 2</v>
      </c>
      <c r="C3023" t="str" s="7">
        <v>2 pack</v>
      </c>
      <c r="D3023" t="str" s="7">
        <v>CSA Members</v>
      </c>
      <c r="E3023" s="12">
        <v>7</v>
      </c>
      <c r="F3023" s="13">
        <v>7.56</v>
      </c>
      <c r="G3023" s="13">
        <f>IF(AND(ISNUMBER(E3023),ISNUMBER(F3023)),F3023-E3023,"")</f>
        <v>0.56</v>
      </c>
      <c r="H3023" s="14">
        <f>IF(AND(ISNUMBER(E3023),E3023&gt;0,ISNUMBER(F3023)),F3023/E3023-1,"")</f>
        <v>0.07999999999999985</v>
      </c>
      <c r="I3023" t="str" s="15">
        <v>Unreviewed</v>
      </c>
      <c r="J3023" s="16"/>
      <c r="K3023" t="str" s="15">
        <v/>
      </c>
      <c r="L3023" s="17" t="str">
        <f>IF(AC3023="Local catalog","",IF(AG3023="Yes",IF(ISNUMBER(E3023),E3023,""),IF(I3023="Keep current",IF(ISNUMBER(E3023),E3023,""),IF(AH3023&lt;&gt;"Yes","",IF(I3023="Approve proposed",F3023,IF(AND(I3023="Use my price",AND(ISNUMBER(J3023),J3023&gt;0)),J3023,""))))))</f>
        <v/>
      </c>
      <c r="M3023" t="str" s="7">
        <f>IF(AND(AG3023="Yes",OR(I3023="Approve proposed",I3023="Use my price")),"CHECK: protected price kept current",IF(OR(I3023="Unreviewed",I3023=""),"Pending review",IF(I3023="Hold","On hold",IF(I3023="Keep current",IF(ISNUMBER(E3023),"Kept current","CHECK: no confirmed current price"),IF(AH3023&lt;&gt;"Yes","CHECK: source needs review",IF(AND(I3023="Use my price",NOT(AND(ISNUMBER(J3023),J3023&gt;0))),"CHECK: enter a price above zero",IF(NOT(OR(I3023="Approve proposed",I3023="Use my price")),"CHECK: choose a listed decision",IF(OR(NOT(ISNUMBER(L3023)),L3023&lt;=0,NOT(ISNUMBER(Y3023)),Y3023&lt;=0,X3023&gt;=1),"CHECK: price or base unavailable",IF(L3023/(Y3023*(1-X3023))-1&lt;0,"CHECK: price below local base","Ready")))))))))</f>
        <v>Pending review</v>
      </c>
      <c r="N3023" s="18">
        <v>7</v>
      </c>
      <c r="O3023" s="19">
        <v>0.4</v>
      </c>
      <c r="P3023" s="14">
        <v>0.512</v>
      </c>
      <c r="Q3023" s="20" t="str">
        <f>IF(AND(ISNUMBER(L3023),ISNUMBER(Y3023),Y3023&gt;0,X3023&lt;1),ROUND(L3023/(Y3023*(1-X3023))-1,4),"")</f>
        <v/>
      </c>
      <c r="R3023" s="12">
        <v>0</v>
      </c>
      <c r="S3023" s="13">
        <f>IF(AND(ISNUMBER(E3023),E3023&gt;0,ISNUMBER(F3023)),R3023*(F3023/E3023-1)*(1-'Start Here'!$B$16),0)</f>
        <v>0</v>
      </c>
      <c r="T3023" s="17">
        <f>IF(AND(M3023="Ready",OR(I3023="Approve proposed",AND(I3023="Use my price",AND(ISNUMBER(J3023),J3023&gt;0))),ISNUMBER(L3023),E3023&gt;0),R3023*(L3023/E3023-1)*(1-'Start Here'!$B$16),0)</f>
        <v>0</v>
      </c>
      <c r="U3023" t="str" s="6">
        <v/>
      </c>
      <c r="V3023" t="str" s="21">
        <v>Yes</v>
      </c>
      <c r="W3023" t="str" s="21">
        <v>No</v>
      </c>
      <c r="X3023" s="22">
        <v>0</v>
      </c>
      <c r="Y3023" s="18">
        <v>5</v>
      </c>
      <c r="AB3023" t="str" s="6">
        <v>2026-10-01 10:41:27 UTC</v>
      </c>
      <c r="AC3023" t="str" s="6">
        <v>Local Line cache</v>
      </c>
      <c r="AD3023" s="23">
        <v>881823</v>
      </c>
      <c r="AE3023" s="23">
        <v>618344</v>
      </c>
      <c r="AF3023" t="str" s="23">
        <v>881823:618344:member</v>
      </c>
      <c r="AG3023" t="str" s="23">
        <v>No</v>
      </c>
      <c r="AH3023" t="str" s="23">
        <v>Yes</v>
      </c>
      <c r="AI3023" s="18">
        <v>0</v>
      </c>
    </row>
    <row r="3024" ht="32" customHeight="1">
      <c r="A3024" t="str" s="7">
        <v>RL Plants &amp; Home Goods</v>
      </c>
      <c r="B3024" t="str" s="7">
        <v>Handmade Birch Wood Coasters –Set of 2</v>
      </c>
      <c r="C3024" t="str" s="7">
        <v>2 pack</v>
      </c>
      <c r="D3024" t="str" s="7">
        <v>Guest Basket</v>
      </c>
      <c r="E3024" s="12">
        <v>7</v>
      </c>
      <c r="F3024" s="13">
        <v>7.56</v>
      </c>
      <c r="G3024" s="13">
        <f>IF(AND(ISNUMBER(E3024),ISNUMBER(F3024)),F3024-E3024,"")</f>
        <v>0.56</v>
      </c>
      <c r="H3024" s="14">
        <f>IF(AND(ISNUMBER(E3024),E3024&gt;0,ISNUMBER(F3024)),F3024/E3024-1,"")</f>
        <v>0.07999999999999985</v>
      </c>
      <c r="I3024" t="str" s="15">
        <v>Unreviewed</v>
      </c>
      <c r="J3024" s="16"/>
      <c r="K3024" t="str" s="15">
        <v/>
      </c>
      <c r="L3024" s="17" t="str">
        <f>IF(AC3024="Local catalog","",IF(AG3024="Yes",IF(ISNUMBER(E3024),E3024,""),IF(I3024="Keep current",IF(ISNUMBER(E3024),E3024,""),IF(AH3024&lt;&gt;"Yes","",IF(I3024="Approve proposed",F3024,IF(AND(I3024="Use my price",AND(ISNUMBER(J3024),J3024&gt;0)),J3024,""))))))</f>
        <v/>
      </c>
      <c r="M3024" t="str" s="7">
        <f>IF(AND(AG3024="Yes",OR(I3024="Approve proposed",I3024="Use my price")),"CHECK: protected price kept current",IF(OR(I3024="Unreviewed",I3024=""),"Pending review",IF(I3024="Hold","On hold",IF(I3024="Keep current",IF(ISNUMBER(E3024),"Kept current","CHECK: no confirmed current price"),IF(AH3024&lt;&gt;"Yes","CHECK: source needs review",IF(AND(I3024="Use my price",NOT(AND(ISNUMBER(J3024),J3024&gt;0))),"CHECK: enter a price above zero",IF(NOT(OR(I3024="Approve proposed",I3024="Use my price")),"CHECK: choose a listed decision",IF(OR(NOT(ISNUMBER(L3024)),L3024&lt;=0,NOT(ISNUMBER(Y3024)),Y3024&lt;=0,X3024&gt;=1),"CHECK: price or base unavailable",IF(L3024/(Y3024*(1-X3024))-1&lt;0,"CHECK: price below local base","Ready")))))))))</f>
        <v>Pending review</v>
      </c>
      <c r="N3024" s="18">
        <v>7</v>
      </c>
      <c r="O3024" s="19">
        <v>0.4</v>
      </c>
      <c r="P3024" s="14">
        <v>0.512</v>
      </c>
      <c r="Q3024" s="20" t="str">
        <f>IF(AND(ISNUMBER(L3024),ISNUMBER(Y3024),Y3024&gt;0,X3024&lt;1),ROUND(L3024/(Y3024*(1-X3024))-1,4),"")</f>
        <v/>
      </c>
      <c r="R3024" s="12">
        <v>0</v>
      </c>
      <c r="S3024" s="13">
        <f>IF(AND(ISNUMBER(E3024),E3024&gt;0,ISNUMBER(F3024)),R3024*(F3024/E3024-1)*(1-'Start Here'!$B$16),0)</f>
        <v>0</v>
      </c>
      <c r="T3024" s="17">
        <f>IF(AND(M3024="Ready",OR(I3024="Approve proposed",AND(I3024="Use my price",AND(ISNUMBER(J3024),J3024&gt;0))),ISNUMBER(L3024),E3024&gt;0),R3024*(L3024/E3024-1)*(1-'Start Here'!$B$16),0)</f>
        <v>0</v>
      </c>
      <c r="U3024" t="str" s="6">
        <v/>
      </c>
      <c r="V3024" t="str" s="21">
        <v>Yes</v>
      </c>
      <c r="W3024" t="str" s="21">
        <v>No</v>
      </c>
      <c r="X3024" s="22">
        <v>0</v>
      </c>
      <c r="Y3024" s="18">
        <v>5</v>
      </c>
      <c r="AB3024" t="str" s="6">
        <v>2026-10-01 10:41:27 UTC</v>
      </c>
      <c r="AC3024" t="str" s="6">
        <v>Local Line cache</v>
      </c>
      <c r="AD3024" s="23">
        <v>881823</v>
      </c>
      <c r="AE3024" s="23">
        <v>618344</v>
      </c>
      <c r="AF3024" t="str" s="23">
        <v>881823:618344:guest</v>
      </c>
      <c r="AG3024" t="str" s="23">
        <v>No</v>
      </c>
      <c r="AH3024" t="str" s="23">
        <v>Yes</v>
      </c>
      <c r="AI3024" s="18">
        <v>0</v>
      </c>
    </row>
    <row r="3025" ht="32" customHeight="1">
      <c r="A3025" t="str" s="7">
        <v>RL Plants &amp; Home Goods</v>
      </c>
      <c r="B3025" t="str" s="7">
        <v>Handmade Birch Wood Coasters –Set of 2</v>
      </c>
      <c r="C3025" t="str" s="7">
        <v>2 pack</v>
      </c>
      <c r="D3025" t="str" s="7">
        <v>SNAP</v>
      </c>
      <c r="E3025" s="12">
        <v>7</v>
      </c>
      <c r="F3025" s="13">
        <v>7</v>
      </c>
      <c r="G3025" s="13">
        <f>IF(AND(ISNUMBER(E3025),ISNUMBER(F3025)),F3025-E3025,"")</f>
        <v>0</v>
      </c>
      <c r="H3025" s="14">
        <f>IF(AND(ISNUMBER(E3025),E3025&gt;0,ISNUMBER(F3025)),F3025/E3025-1,"")</f>
        <v>0</v>
      </c>
      <c r="I3025" t="str" s="15">
        <v>Keep current</v>
      </c>
      <c r="J3025" s="16"/>
      <c r="K3025" t="str" s="15">
        <v/>
      </c>
      <c r="L3025" s="17">
        <f>IF(AC3025="Local catalog","",IF(AG3025="Yes",IF(ISNUMBER(E3025),E3025,""),IF(I3025="Keep current",IF(ISNUMBER(E3025),E3025,""),IF(AH3025&lt;&gt;"Yes","",IF(I3025="Approve proposed",F3025,IF(AND(I3025="Use my price",AND(ISNUMBER(J3025),J3025&gt;0)),J3025,""))))))</f>
        <v>7</v>
      </c>
      <c r="M3025" t="str" s="7">
        <f>IF(AND(AG3025="Yes",OR(I3025="Approve proposed",I3025="Use my price")),"CHECK: protected price kept current",IF(OR(I3025="Unreviewed",I3025=""),"Pending review",IF(I3025="Hold","On hold",IF(I3025="Keep current",IF(ISNUMBER(E3025),"Kept current","CHECK: no confirmed current price"),IF(AH3025&lt;&gt;"Yes","CHECK: source needs review",IF(AND(I3025="Use my price",NOT(AND(ISNUMBER(J3025),J3025&gt;0))),"CHECK: enter a price above zero",IF(NOT(OR(I3025="Approve proposed",I3025="Use my price")),"CHECK: choose a listed decision",IF(OR(NOT(ISNUMBER(L3025)),L3025&lt;=0,NOT(ISNUMBER(Y3025)),Y3025&lt;=0,X3025&gt;=1),"CHECK: price or base unavailable",IF(L3025/(Y3025*(1-X3025))-1&lt;0,"CHECK: price below local base","Ready")))))))))</f>
        <v>Kept current</v>
      </c>
      <c r="N3025" s="18">
        <v>7</v>
      </c>
      <c r="O3025" s="19">
        <v>0.4</v>
      </c>
      <c r="P3025" s="14">
        <v>0.4</v>
      </c>
      <c r="Q3025" s="20">
        <f>IF(AND(ISNUMBER(L3025),ISNUMBER(Y3025),Y3025&gt;0,X3025&lt;1),ROUND(L3025/(Y3025*(1-X3025))-1,4),"")</f>
        <v>0.4</v>
      </c>
      <c r="R3025" s="12">
        <v>0</v>
      </c>
      <c r="S3025" s="13">
        <f>IF(AND(ISNUMBER(E3025),E3025&gt;0,ISNUMBER(F3025)),R3025*(F3025/E3025-1)*(1-'Start Here'!$B$16),0)</f>
        <v>0</v>
      </c>
      <c r="T3025" s="17">
        <f>IF(AND(M3025="Ready",OR(I3025="Approve proposed",AND(I3025="Use my price",AND(ISNUMBER(J3025),J3025&gt;0))),ISNUMBER(L3025),E3025&gt;0),R3025*(L3025/E3025-1)*(1-'Start Here'!$B$16),0)</f>
        <v>0</v>
      </c>
      <c r="U3025" t="str" s="6">
        <v>SNAP: preserve existing selling price</v>
      </c>
      <c r="V3025" t="str" s="21">
        <v>Yes</v>
      </c>
      <c r="W3025" t="str" s="21">
        <v>No</v>
      </c>
      <c r="X3025" s="22">
        <v>0</v>
      </c>
      <c r="Y3025" s="18">
        <v>5</v>
      </c>
      <c r="AB3025" t="str" s="6">
        <v>2026-10-01 10:41:27 UTC</v>
      </c>
      <c r="AC3025" t="str" s="6">
        <v>Local Line cache</v>
      </c>
      <c r="AD3025" s="23">
        <v>881823</v>
      </c>
      <c r="AE3025" s="23">
        <v>618344</v>
      </c>
      <c r="AF3025" t="str" s="23">
        <v>881823:618344:snap</v>
      </c>
      <c r="AG3025" t="str" s="23">
        <v>Yes</v>
      </c>
      <c r="AH3025" t="str" s="23">
        <v>Yes</v>
      </c>
      <c r="AI3025" s="18">
        <v>0</v>
      </c>
    </row>
    <row r="3026" ht="32" customHeight="1">
      <c r="A3026" t="str" s="7">
        <v>RL Plants &amp; Home Goods</v>
      </c>
      <c r="B3026" t="str" s="7">
        <v>Handmade Cedar Catch-All Tray – Rustic Ring Dish &amp; Coin Holder</v>
      </c>
      <c r="C3026" t="str" s="7">
        <v>ea</v>
      </c>
      <c r="D3026" t="str" s="7">
        <v>Herd Share Members</v>
      </c>
      <c r="E3026" s="12">
        <v>14</v>
      </c>
      <c r="F3026" s="13">
        <v>15.12</v>
      </c>
      <c r="G3026" s="13">
        <f>IF(AND(ISNUMBER(E3026),ISNUMBER(F3026)),F3026-E3026,"")</f>
        <v>1.12</v>
      </c>
      <c r="H3026" s="14">
        <f>IF(AND(ISNUMBER(E3026),E3026&gt;0,ISNUMBER(F3026)),F3026/E3026-1,"")</f>
        <v>0.07999999999999985</v>
      </c>
      <c r="I3026" t="str" s="15">
        <v>Unreviewed</v>
      </c>
      <c r="J3026" s="16"/>
      <c r="K3026" t="str" s="15">
        <v/>
      </c>
      <c r="L3026" s="17" t="str">
        <f>IF(AC3026="Local catalog","",IF(AG3026="Yes",IF(ISNUMBER(E3026),E3026,""),IF(I3026="Keep current",IF(ISNUMBER(E3026),E3026,""),IF(AH3026&lt;&gt;"Yes","",IF(I3026="Approve proposed",F3026,IF(AND(I3026="Use my price",AND(ISNUMBER(J3026),J3026&gt;0)),J3026,""))))))</f>
        <v/>
      </c>
      <c r="M3026" t="str" s="7">
        <f>IF(AND(AG3026="Yes",OR(I3026="Approve proposed",I3026="Use my price")),"CHECK: protected price kept current",IF(OR(I3026="Unreviewed",I3026=""),"Pending review",IF(I3026="Hold","On hold",IF(I3026="Keep current",IF(ISNUMBER(E3026),"Kept current","CHECK: no confirmed current price"),IF(AH3026&lt;&gt;"Yes","CHECK: source needs review",IF(AND(I3026="Use my price",NOT(AND(ISNUMBER(J3026),J3026&gt;0))),"CHECK: enter a price above zero",IF(NOT(OR(I3026="Approve proposed",I3026="Use my price")),"CHECK: choose a listed decision",IF(OR(NOT(ISNUMBER(L3026)),L3026&lt;=0,NOT(ISNUMBER(Y3026)),Y3026&lt;=0,X3026&gt;=1),"CHECK: price or base unavailable",IF(L3026/(Y3026*(1-X3026))-1&lt;0,"CHECK: price below local base","Ready")))))))))</f>
        <v>Pending review</v>
      </c>
      <c r="N3026" s="18">
        <v>14</v>
      </c>
      <c r="O3026" s="19">
        <v>0.4</v>
      </c>
      <c r="P3026" s="14">
        <v>0.512</v>
      </c>
      <c r="Q3026" s="20" t="str">
        <f>IF(AND(ISNUMBER(L3026),ISNUMBER(Y3026),Y3026&gt;0,X3026&lt;1),ROUND(L3026/(Y3026*(1-X3026))-1,4),"")</f>
        <v/>
      </c>
      <c r="R3026" s="12">
        <v>56</v>
      </c>
      <c r="S3026" s="13">
        <f>IF(AND(ISNUMBER(E3026),E3026&gt;0,ISNUMBER(F3026)),R3026*(F3026/E3026-1)*(1-'Start Here'!$B$16),0)</f>
        <v>4.345599999999991</v>
      </c>
      <c r="T3026" s="17">
        <f>IF(AND(M3026="Ready",OR(I3026="Approve proposed",AND(I3026="Use my price",AND(ISNUMBER(J3026),J3026&gt;0))),ISNUMBER(L3026),E3026&gt;0),R3026*(L3026/E3026-1)*(1-'Start Here'!$B$16),0)</f>
        <v>0</v>
      </c>
      <c r="U3026" t="str" s="6">
        <v/>
      </c>
      <c r="V3026" t="str" s="21">
        <v>Yes</v>
      </c>
      <c r="W3026" t="str" s="21">
        <v>No</v>
      </c>
      <c r="X3026" s="22">
        <v>0</v>
      </c>
      <c r="Y3026" s="18">
        <v>10</v>
      </c>
      <c r="AB3026" t="str" s="6">
        <v>2026-10-01 10:41:27 UTC</v>
      </c>
      <c r="AC3026" t="str" s="6">
        <v>Local Line cache</v>
      </c>
      <c r="AD3026" s="23">
        <v>1026272</v>
      </c>
      <c r="AE3026" s="23">
        <v>816045</v>
      </c>
      <c r="AF3026" t="str" s="23">
        <v>1026272:816045:herdShare</v>
      </c>
      <c r="AG3026" t="str" s="23">
        <v>No</v>
      </c>
      <c r="AH3026" t="str" s="23">
        <v>Yes</v>
      </c>
      <c r="AI3026" s="18">
        <v>50</v>
      </c>
    </row>
    <row r="3027" ht="32" customHeight="1">
      <c r="A3027" t="str" s="7">
        <v>RL Plants &amp; Home Goods</v>
      </c>
      <c r="B3027" t="str" s="7">
        <v>Handmade Cedar Catch-All Tray – Rustic Ring Dish &amp; Coin Holder</v>
      </c>
      <c r="C3027" t="str" s="7">
        <v>ea</v>
      </c>
      <c r="D3027" t="str" s="7">
        <v>CSA Members</v>
      </c>
      <c r="G3027" s="13" t="str">
        <f>IF(AND(ISNUMBER(E3027),ISNUMBER(F3027)),F3027-E3027,"")</f>
        <v/>
      </c>
      <c r="H3027" s="14" t="str">
        <f>IF(AND(ISNUMBER(E3027),E3027&gt;0,ISNUMBER(F3027)),F3027/E3027-1,"")</f>
        <v/>
      </c>
      <c r="I3027" t="str" s="15">
        <v>Hold</v>
      </c>
      <c r="J3027" s="24"/>
      <c r="K3027" t="str" s="15">
        <v/>
      </c>
      <c r="L3027" s="17" t="str">
        <f>IF(AC3027="Local catalog","",IF(AG3027="Yes",IF(ISNUMBER(E3027),E3027,""),IF(I3027="Keep current",IF(ISNUMBER(E3027),E3027,""),IF(AH3027&lt;&gt;"Yes","",IF(I3027="Approve proposed",F3027,IF(AND(I3027="Use my price",AND(ISNUMBER(J3027),J3027&gt;0)),J3027,""))))))</f>
        <v/>
      </c>
      <c r="M3027" t="str" s="7">
        <f>IF(AND(AG3027="Yes",OR(I3027="Approve proposed",I3027="Use my price")),"CHECK: protected price kept current",IF(OR(I3027="Unreviewed",I3027=""),"Pending review",IF(I3027="Hold","On hold",IF(I3027="Keep current",IF(ISNUMBER(E3027),"Kept current","CHECK: no confirmed current price"),IF(AH3027&lt;&gt;"Yes","CHECK: source needs review",IF(AND(I3027="Use my price",NOT(AND(ISNUMBER(J3027),J3027&gt;0))),"CHECK: enter a price above zero",IF(NOT(OR(I3027="Approve proposed",I3027="Use my price")),"CHECK: choose a listed decision",IF(OR(NOT(ISNUMBER(L3027)),L3027&lt;=0,NOT(ISNUMBER(Y3027)),Y3027&lt;=0,X3027&gt;=1),"CHECK: price or base unavailable",IF(L3027/(Y3027*(1-X3027))-1&lt;0,"CHECK: price below local base","Ready")))))))))</f>
        <v>On hold</v>
      </c>
      <c r="N3027" s="18">
        <v>14</v>
      </c>
      <c r="O3027" s="19">
        <v>0.4</v>
      </c>
      <c r="Q3027" s="20" t="str">
        <f>IF(AND(ISNUMBER(L3027),ISNUMBER(Y3027),Y3027&gt;0,X3027&lt;1),ROUND(L3027/(Y3027*(1-X3027))-1,4),"")</f>
        <v/>
      </c>
      <c r="R3027" s="12">
        <v>0</v>
      </c>
      <c r="S3027" s="13">
        <f>IF(AND(ISNUMBER(E3027),E3027&gt;0,ISNUMBER(F3027)),R3027*(F3027/E3027-1)*(1-'Start Here'!$B$16),0)</f>
        <v>0</v>
      </c>
      <c r="T3027" s="17">
        <f>IF(AND(M3027="Ready",OR(I3027="Approve proposed",AND(I3027="Use my price",AND(ISNUMBER(J3027),J3027&gt;0))),ISNUMBER(L3027),E3027&gt;0),R3027*(L3027/E3027-1)*(1-'Start Here'!$B$16),0)</f>
        <v>0</v>
      </c>
      <c r="U3027" t="str" s="6">
        <v>No confirmed Local Line price/list; local calculation is reference only</v>
      </c>
      <c r="V3027" t="str" s="21">
        <v>Yes</v>
      </c>
      <c r="W3027" t="str" s="21">
        <v>No</v>
      </c>
      <c r="X3027" s="22">
        <v>0</v>
      </c>
      <c r="Y3027" s="18">
        <v>10</v>
      </c>
      <c r="AB3027" t="str" s="6">
        <v/>
      </c>
      <c r="AC3027" t="str" s="6">
        <v>Local calculation only</v>
      </c>
      <c r="AD3027" s="23">
        <v>1026272</v>
      </c>
      <c r="AE3027" s="23">
        <v>816045</v>
      </c>
      <c r="AF3027" t="str" s="23">
        <v>1026272:816045:member</v>
      </c>
      <c r="AG3027" t="str" s="23">
        <v>No</v>
      </c>
      <c r="AH3027" t="str" s="23">
        <v>No</v>
      </c>
      <c r="AI3027" s="18">
        <v>0</v>
      </c>
    </row>
    <row r="3028" ht="32" customHeight="1">
      <c r="A3028" t="str" s="7">
        <v>RL Plants &amp; Home Goods</v>
      </c>
      <c r="B3028" t="str" s="7">
        <v>Handmade Cedar Catch-All Tray – Rustic Ring Dish &amp; Coin Holder</v>
      </c>
      <c r="C3028" t="str" s="7">
        <v>ea</v>
      </c>
      <c r="D3028" t="str" s="7">
        <v>Guest Basket</v>
      </c>
      <c r="E3028" s="12">
        <v>14</v>
      </c>
      <c r="F3028" s="13">
        <v>15.12</v>
      </c>
      <c r="G3028" s="13">
        <f>IF(AND(ISNUMBER(E3028),ISNUMBER(F3028)),F3028-E3028,"")</f>
        <v>1.12</v>
      </c>
      <c r="H3028" s="14">
        <f>IF(AND(ISNUMBER(E3028),E3028&gt;0,ISNUMBER(F3028)),F3028/E3028-1,"")</f>
        <v>0.07999999999999985</v>
      </c>
      <c r="I3028" t="str" s="15">
        <v>Unreviewed</v>
      </c>
      <c r="J3028" s="16"/>
      <c r="K3028" t="str" s="15">
        <v/>
      </c>
      <c r="L3028" s="17" t="str">
        <f>IF(AC3028="Local catalog","",IF(AG3028="Yes",IF(ISNUMBER(E3028),E3028,""),IF(I3028="Keep current",IF(ISNUMBER(E3028),E3028,""),IF(AH3028&lt;&gt;"Yes","",IF(I3028="Approve proposed",F3028,IF(AND(I3028="Use my price",AND(ISNUMBER(J3028),J3028&gt;0)),J3028,""))))))</f>
        <v/>
      </c>
      <c r="M3028" t="str" s="7">
        <f>IF(AND(AG3028="Yes",OR(I3028="Approve proposed",I3028="Use my price")),"CHECK: protected price kept current",IF(OR(I3028="Unreviewed",I3028=""),"Pending review",IF(I3028="Hold","On hold",IF(I3028="Keep current",IF(ISNUMBER(E3028),"Kept current","CHECK: no confirmed current price"),IF(AH3028&lt;&gt;"Yes","CHECK: source needs review",IF(AND(I3028="Use my price",NOT(AND(ISNUMBER(J3028),J3028&gt;0))),"CHECK: enter a price above zero",IF(NOT(OR(I3028="Approve proposed",I3028="Use my price")),"CHECK: choose a listed decision",IF(OR(NOT(ISNUMBER(L3028)),L3028&lt;=0,NOT(ISNUMBER(Y3028)),Y3028&lt;=0,X3028&gt;=1),"CHECK: price or base unavailable",IF(L3028/(Y3028*(1-X3028))-1&lt;0,"CHECK: price below local base","Ready")))))))))</f>
        <v>Pending review</v>
      </c>
      <c r="N3028" s="18">
        <v>14</v>
      </c>
      <c r="O3028" s="19">
        <v>0.4</v>
      </c>
      <c r="P3028" s="14">
        <v>0.512</v>
      </c>
      <c r="Q3028" s="20" t="str">
        <f>IF(AND(ISNUMBER(L3028),ISNUMBER(Y3028),Y3028&gt;0,X3028&lt;1),ROUND(L3028/(Y3028*(1-X3028))-1,4),"")</f>
        <v/>
      </c>
      <c r="R3028" s="12">
        <v>0</v>
      </c>
      <c r="S3028" s="13">
        <f>IF(AND(ISNUMBER(E3028),E3028&gt;0,ISNUMBER(F3028)),R3028*(F3028/E3028-1)*(1-'Start Here'!$B$16),0)</f>
        <v>0</v>
      </c>
      <c r="T3028" s="17">
        <f>IF(AND(M3028="Ready",OR(I3028="Approve proposed",AND(I3028="Use my price",AND(ISNUMBER(J3028),J3028&gt;0))),ISNUMBER(L3028),E3028&gt;0),R3028*(L3028/E3028-1)*(1-'Start Here'!$B$16),0)</f>
        <v>0</v>
      </c>
      <c r="U3028" t="str" s="6">
        <v/>
      </c>
      <c r="V3028" t="str" s="21">
        <v>Yes</v>
      </c>
      <c r="W3028" t="str" s="21">
        <v>No</v>
      </c>
      <c r="X3028" s="22">
        <v>0</v>
      </c>
      <c r="Y3028" s="18">
        <v>10</v>
      </c>
      <c r="AB3028" t="str" s="6">
        <v>2026-10-01 10:41:27 UTC</v>
      </c>
      <c r="AC3028" t="str" s="6">
        <v>Local Line cache</v>
      </c>
      <c r="AD3028" s="23">
        <v>1026272</v>
      </c>
      <c r="AE3028" s="23">
        <v>816045</v>
      </c>
      <c r="AF3028" t="str" s="23">
        <v>1026272:816045:guest</v>
      </c>
      <c r="AG3028" t="str" s="23">
        <v>No</v>
      </c>
      <c r="AH3028" t="str" s="23">
        <v>Yes</v>
      </c>
      <c r="AI3028" s="18">
        <v>0</v>
      </c>
    </row>
    <row r="3029" ht="32" customHeight="1">
      <c r="A3029" t="str" s="7">
        <v>RL Plants &amp; Home Goods</v>
      </c>
      <c r="B3029" t="str" s="7">
        <v>Handmade Cedar Catch-All Tray – Rustic Ring Dish &amp; Coin Holder</v>
      </c>
      <c r="C3029" t="str" s="7">
        <v>ea</v>
      </c>
      <c r="D3029" t="str" s="7">
        <v>SNAP</v>
      </c>
      <c r="G3029" s="13" t="str">
        <f>IF(AND(ISNUMBER(E3029),ISNUMBER(F3029)),F3029-E3029,"")</f>
        <v/>
      </c>
      <c r="H3029" s="14" t="str">
        <f>IF(AND(ISNUMBER(E3029),E3029&gt;0,ISNUMBER(F3029)),F3029/E3029-1,"")</f>
        <v/>
      </c>
      <c r="I3029" t="str" s="15">
        <v>Hold</v>
      </c>
      <c r="J3029" s="24"/>
      <c r="K3029" t="str" s="15">
        <v/>
      </c>
      <c r="L3029" s="17" t="str">
        <f>IF(AC3029="Local catalog","",IF(AG3029="Yes",IF(ISNUMBER(E3029),E3029,""),IF(I3029="Keep current",IF(ISNUMBER(E3029),E3029,""),IF(AH3029&lt;&gt;"Yes","",IF(I3029="Approve proposed",F3029,IF(AND(I3029="Use my price",AND(ISNUMBER(J3029),J3029&gt;0)),J3029,""))))))</f>
        <v/>
      </c>
      <c r="M3029" t="str" s="7">
        <f>IF(AND(AG3029="Yes",OR(I3029="Approve proposed",I3029="Use my price")),"CHECK: protected price kept current",IF(OR(I3029="Unreviewed",I3029=""),"Pending review",IF(I3029="Hold","On hold",IF(I3029="Keep current",IF(ISNUMBER(E3029),"Kept current","CHECK: no confirmed current price"),IF(AH3029&lt;&gt;"Yes","CHECK: source needs review",IF(AND(I3029="Use my price",NOT(AND(ISNUMBER(J3029),J3029&gt;0))),"CHECK: enter a price above zero",IF(NOT(OR(I3029="Approve proposed",I3029="Use my price")),"CHECK: choose a listed decision",IF(OR(NOT(ISNUMBER(L3029)),L3029&lt;=0,NOT(ISNUMBER(Y3029)),Y3029&lt;=0,X3029&gt;=1),"CHECK: price or base unavailable",IF(L3029/(Y3029*(1-X3029))-1&lt;0,"CHECK: price below local base","Ready")))))))))</f>
        <v>On hold</v>
      </c>
      <c r="N3029" s="18">
        <v>14</v>
      </c>
      <c r="O3029" s="19">
        <v>0.4</v>
      </c>
      <c r="Q3029" s="20" t="str">
        <f>IF(AND(ISNUMBER(L3029),ISNUMBER(Y3029),Y3029&gt;0,X3029&lt;1),ROUND(L3029/(Y3029*(1-X3029))-1,4),"")</f>
        <v/>
      </c>
      <c r="R3029" s="12">
        <v>0</v>
      </c>
      <c r="S3029" s="13">
        <f>IF(AND(ISNUMBER(E3029),E3029&gt;0,ISNUMBER(F3029)),R3029*(F3029/E3029-1)*(1-'Start Here'!$B$16),0)</f>
        <v>0</v>
      </c>
      <c r="T3029" s="17">
        <f>IF(AND(M3029="Ready",OR(I3029="Approve proposed",AND(I3029="Use my price",AND(ISNUMBER(J3029),J3029&gt;0))),ISNUMBER(L3029),E3029&gt;0),R3029*(L3029/E3029-1)*(1-'Start Here'!$B$16),0)</f>
        <v>0</v>
      </c>
      <c r="U3029" t="str" s="6">
        <v>SNAP: preserve existing selling price; No confirmed Local Line price/list; local calculation is reference only</v>
      </c>
      <c r="V3029" t="str" s="21">
        <v>Yes</v>
      </c>
      <c r="W3029" t="str" s="21">
        <v>No</v>
      </c>
      <c r="X3029" s="22">
        <v>0</v>
      </c>
      <c r="Y3029" s="18">
        <v>10</v>
      </c>
      <c r="AB3029" t="str" s="6">
        <v/>
      </c>
      <c r="AC3029" t="str" s="6">
        <v>Local calculation only</v>
      </c>
      <c r="AD3029" s="23">
        <v>1026272</v>
      </c>
      <c r="AE3029" s="23">
        <v>816045</v>
      </c>
      <c r="AF3029" t="str" s="23">
        <v>1026272:816045:snap</v>
      </c>
      <c r="AG3029" t="str" s="23">
        <v>Yes</v>
      </c>
      <c r="AH3029" t="str" s="23">
        <v>No</v>
      </c>
      <c r="AI3029" s="18">
        <v>0</v>
      </c>
    </row>
    <row r="3030" ht="32" customHeight="1">
      <c r="A3030" t="str" s="7">
        <v>RL Plants &amp; Home Goods</v>
      </c>
      <c r="B3030" t="str" s="7">
        <v>Handmade Wooden Industrial Style 4"x6" Catch-all Tray</v>
      </c>
      <c r="C3030" t="str" s="7">
        <v>ea</v>
      </c>
      <c r="D3030" t="str" s="7">
        <v>Herd Share Members</v>
      </c>
      <c r="E3030" s="12">
        <v>14</v>
      </c>
      <c r="F3030" s="13">
        <v>15.12</v>
      </c>
      <c r="G3030" s="13">
        <f>IF(AND(ISNUMBER(E3030),ISNUMBER(F3030)),F3030-E3030,"")</f>
        <v>1.12</v>
      </c>
      <c r="H3030" s="14">
        <f>IF(AND(ISNUMBER(E3030),E3030&gt;0,ISNUMBER(F3030)),F3030/E3030-1,"")</f>
        <v>0.07999999999999985</v>
      </c>
      <c r="I3030" t="str" s="15">
        <v>Unreviewed</v>
      </c>
      <c r="J3030" s="16"/>
      <c r="K3030" t="str" s="15">
        <v/>
      </c>
      <c r="L3030" s="17" t="str">
        <f>IF(AC3030="Local catalog","",IF(AG3030="Yes",IF(ISNUMBER(E3030),E3030,""),IF(I3030="Keep current",IF(ISNUMBER(E3030),E3030,""),IF(AH3030&lt;&gt;"Yes","",IF(I3030="Approve proposed",F3030,IF(AND(I3030="Use my price",AND(ISNUMBER(J3030),J3030&gt;0)),J3030,""))))))</f>
        <v/>
      </c>
      <c r="M3030" t="str" s="7">
        <f>IF(AND(AG3030="Yes",OR(I3030="Approve proposed",I3030="Use my price")),"CHECK: protected price kept current",IF(OR(I3030="Unreviewed",I3030=""),"Pending review",IF(I3030="Hold","On hold",IF(I3030="Keep current",IF(ISNUMBER(E3030),"Kept current","CHECK: no confirmed current price"),IF(AH3030&lt;&gt;"Yes","CHECK: source needs review",IF(AND(I3030="Use my price",NOT(AND(ISNUMBER(J3030),J3030&gt;0))),"CHECK: enter a price above zero",IF(NOT(OR(I3030="Approve proposed",I3030="Use my price")),"CHECK: choose a listed decision",IF(OR(NOT(ISNUMBER(L3030)),L3030&lt;=0,NOT(ISNUMBER(Y3030)),Y3030&lt;=0,X3030&gt;=1),"CHECK: price or base unavailable",IF(L3030/(Y3030*(1-X3030))-1&lt;0,"CHECK: price below local base","Ready")))))))))</f>
        <v>Pending review</v>
      </c>
      <c r="N3030" s="18">
        <v>14</v>
      </c>
      <c r="O3030" s="19">
        <v>0.4</v>
      </c>
      <c r="P3030" s="14">
        <v>0.512</v>
      </c>
      <c r="Q3030" s="20" t="str">
        <f>IF(AND(ISNUMBER(L3030),ISNUMBER(Y3030),Y3030&gt;0,X3030&lt;1),ROUND(L3030/(Y3030*(1-X3030))-1,4),"")</f>
        <v/>
      </c>
      <c r="R3030" s="12">
        <v>56</v>
      </c>
      <c r="S3030" s="13">
        <f>IF(AND(ISNUMBER(E3030),E3030&gt;0,ISNUMBER(F3030)),R3030*(F3030/E3030-1)*(1-'Start Here'!$B$16),0)</f>
        <v>4.345599999999991</v>
      </c>
      <c r="T3030" s="17">
        <f>IF(AND(M3030="Ready",OR(I3030="Approve proposed",AND(I3030="Use my price",AND(ISNUMBER(J3030),J3030&gt;0))),ISNUMBER(L3030),E3030&gt;0),R3030*(L3030/E3030-1)*(1-'Start Here'!$B$16),0)</f>
        <v>0</v>
      </c>
      <c r="U3030" t="str" s="6">
        <v/>
      </c>
      <c r="V3030" t="str" s="21">
        <v>Yes</v>
      </c>
      <c r="W3030" t="str" s="21">
        <v>No</v>
      </c>
      <c r="X3030" s="22">
        <v>0</v>
      </c>
      <c r="Y3030" s="18">
        <v>10</v>
      </c>
      <c r="AB3030" t="str" s="6">
        <v>2026-10-01 10:41:27 UTC</v>
      </c>
      <c r="AC3030" t="str" s="6">
        <v>Local Line cache</v>
      </c>
      <c r="AD3030" s="23">
        <v>1119870</v>
      </c>
      <c r="AE3030" s="23">
        <v>947706</v>
      </c>
      <c r="AF3030" t="str" s="23">
        <v>1119870:947706:herdShare</v>
      </c>
      <c r="AG3030" t="str" s="23">
        <v>No</v>
      </c>
      <c r="AH3030" t="str" s="23">
        <v>Yes</v>
      </c>
      <c r="AI3030" s="18">
        <v>40</v>
      </c>
    </row>
    <row r="3031" ht="32" customHeight="1">
      <c r="A3031" t="str" s="7">
        <v>RL Plants &amp; Home Goods</v>
      </c>
      <c r="B3031" t="str" s="7">
        <v>Handmade Wooden Industrial Style 4"x6" Catch-all Tray</v>
      </c>
      <c r="C3031" t="str" s="7">
        <v>ea</v>
      </c>
      <c r="D3031" t="str" s="7">
        <v>CSA Members</v>
      </c>
      <c r="G3031" s="13" t="str">
        <f>IF(AND(ISNUMBER(E3031),ISNUMBER(F3031)),F3031-E3031,"")</f>
        <v/>
      </c>
      <c r="H3031" s="14" t="str">
        <f>IF(AND(ISNUMBER(E3031),E3031&gt;0,ISNUMBER(F3031)),F3031/E3031-1,"")</f>
        <v/>
      </c>
      <c r="I3031" t="str" s="15">
        <v>Hold</v>
      </c>
      <c r="J3031" s="24"/>
      <c r="K3031" t="str" s="15">
        <v/>
      </c>
      <c r="L3031" s="17" t="str">
        <f>IF(AC3031="Local catalog","",IF(AG3031="Yes",IF(ISNUMBER(E3031),E3031,""),IF(I3031="Keep current",IF(ISNUMBER(E3031),E3031,""),IF(AH3031&lt;&gt;"Yes","",IF(I3031="Approve proposed",F3031,IF(AND(I3031="Use my price",AND(ISNUMBER(J3031),J3031&gt;0)),J3031,""))))))</f>
        <v/>
      </c>
      <c r="M3031" t="str" s="7">
        <f>IF(AND(AG3031="Yes",OR(I3031="Approve proposed",I3031="Use my price")),"CHECK: protected price kept current",IF(OR(I3031="Unreviewed",I3031=""),"Pending review",IF(I3031="Hold","On hold",IF(I3031="Keep current",IF(ISNUMBER(E3031),"Kept current","CHECK: no confirmed current price"),IF(AH3031&lt;&gt;"Yes","CHECK: source needs review",IF(AND(I3031="Use my price",NOT(AND(ISNUMBER(J3031),J3031&gt;0))),"CHECK: enter a price above zero",IF(NOT(OR(I3031="Approve proposed",I3031="Use my price")),"CHECK: choose a listed decision",IF(OR(NOT(ISNUMBER(L3031)),L3031&lt;=0,NOT(ISNUMBER(Y3031)),Y3031&lt;=0,X3031&gt;=1),"CHECK: price or base unavailable",IF(L3031/(Y3031*(1-X3031))-1&lt;0,"CHECK: price below local base","Ready")))))))))</f>
        <v>On hold</v>
      </c>
      <c r="N3031" s="18">
        <v>14</v>
      </c>
      <c r="O3031" s="19">
        <v>0.4</v>
      </c>
      <c r="Q3031" s="20" t="str">
        <f>IF(AND(ISNUMBER(L3031),ISNUMBER(Y3031),Y3031&gt;0,X3031&lt;1),ROUND(L3031/(Y3031*(1-X3031))-1,4),"")</f>
        <v/>
      </c>
      <c r="R3031" s="12">
        <v>0</v>
      </c>
      <c r="S3031" s="13">
        <f>IF(AND(ISNUMBER(E3031),E3031&gt;0,ISNUMBER(F3031)),R3031*(F3031/E3031-1)*(1-'Start Here'!$B$16),0)</f>
        <v>0</v>
      </c>
      <c r="T3031" s="17">
        <f>IF(AND(M3031="Ready",OR(I3031="Approve proposed",AND(I3031="Use my price",AND(ISNUMBER(J3031),J3031&gt;0))),ISNUMBER(L3031),E3031&gt;0),R3031*(L3031/E3031-1)*(1-'Start Here'!$B$16),0)</f>
        <v>0</v>
      </c>
      <c r="U3031" t="str" s="6">
        <v>No confirmed Local Line price/list; local calculation is reference only</v>
      </c>
      <c r="V3031" t="str" s="21">
        <v>Yes</v>
      </c>
      <c r="W3031" t="str" s="21">
        <v>No</v>
      </c>
      <c r="X3031" s="22">
        <v>0</v>
      </c>
      <c r="Y3031" s="18">
        <v>10</v>
      </c>
      <c r="AB3031" t="str" s="6">
        <v/>
      </c>
      <c r="AC3031" t="str" s="6">
        <v>Local calculation only</v>
      </c>
      <c r="AD3031" s="23">
        <v>1119870</v>
      </c>
      <c r="AE3031" s="23">
        <v>947706</v>
      </c>
      <c r="AF3031" t="str" s="23">
        <v>1119870:947706:member</v>
      </c>
      <c r="AG3031" t="str" s="23">
        <v>No</v>
      </c>
      <c r="AH3031" t="str" s="23">
        <v>No</v>
      </c>
      <c r="AI3031" s="18">
        <v>0</v>
      </c>
    </row>
    <row r="3032" ht="32" customHeight="1">
      <c r="A3032" t="str" s="7">
        <v>RL Plants &amp; Home Goods</v>
      </c>
      <c r="B3032" t="str" s="7">
        <v>Handmade Wooden Industrial Style 4"x6" Catch-all Tray</v>
      </c>
      <c r="C3032" t="str" s="7">
        <v>ea</v>
      </c>
      <c r="D3032" t="str" s="7">
        <v>Guest Basket</v>
      </c>
      <c r="E3032" s="12">
        <v>14</v>
      </c>
      <c r="F3032" s="13">
        <v>15.12</v>
      </c>
      <c r="G3032" s="13">
        <f>IF(AND(ISNUMBER(E3032),ISNUMBER(F3032)),F3032-E3032,"")</f>
        <v>1.12</v>
      </c>
      <c r="H3032" s="14">
        <f>IF(AND(ISNUMBER(E3032),E3032&gt;0,ISNUMBER(F3032)),F3032/E3032-1,"")</f>
        <v>0.07999999999999985</v>
      </c>
      <c r="I3032" t="str" s="15">
        <v>Unreviewed</v>
      </c>
      <c r="J3032" s="16"/>
      <c r="K3032" t="str" s="15">
        <v/>
      </c>
      <c r="L3032" s="17" t="str">
        <f>IF(AC3032="Local catalog","",IF(AG3032="Yes",IF(ISNUMBER(E3032),E3032,""),IF(I3032="Keep current",IF(ISNUMBER(E3032),E3032,""),IF(AH3032&lt;&gt;"Yes","",IF(I3032="Approve proposed",F3032,IF(AND(I3032="Use my price",AND(ISNUMBER(J3032),J3032&gt;0)),J3032,""))))))</f>
        <v/>
      </c>
      <c r="M3032" t="str" s="7">
        <f>IF(AND(AG3032="Yes",OR(I3032="Approve proposed",I3032="Use my price")),"CHECK: protected price kept current",IF(OR(I3032="Unreviewed",I3032=""),"Pending review",IF(I3032="Hold","On hold",IF(I3032="Keep current",IF(ISNUMBER(E3032),"Kept current","CHECK: no confirmed current price"),IF(AH3032&lt;&gt;"Yes","CHECK: source needs review",IF(AND(I3032="Use my price",NOT(AND(ISNUMBER(J3032),J3032&gt;0))),"CHECK: enter a price above zero",IF(NOT(OR(I3032="Approve proposed",I3032="Use my price")),"CHECK: choose a listed decision",IF(OR(NOT(ISNUMBER(L3032)),L3032&lt;=0,NOT(ISNUMBER(Y3032)),Y3032&lt;=0,X3032&gt;=1),"CHECK: price or base unavailable",IF(L3032/(Y3032*(1-X3032))-1&lt;0,"CHECK: price below local base","Ready")))))))))</f>
        <v>Pending review</v>
      </c>
      <c r="N3032" s="18">
        <v>14</v>
      </c>
      <c r="O3032" s="19">
        <v>0.4</v>
      </c>
      <c r="P3032" s="14">
        <v>0.512</v>
      </c>
      <c r="Q3032" s="20" t="str">
        <f>IF(AND(ISNUMBER(L3032),ISNUMBER(Y3032),Y3032&gt;0,X3032&lt;1),ROUND(L3032/(Y3032*(1-X3032))-1,4),"")</f>
        <v/>
      </c>
      <c r="R3032" s="12">
        <v>0</v>
      </c>
      <c r="S3032" s="13">
        <f>IF(AND(ISNUMBER(E3032),E3032&gt;0,ISNUMBER(F3032)),R3032*(F3032/E3032-1)*(1-'Start Here'!$B$16),0)</f>
        <v>0</v>
      </c>
      <c r="T3032" s="17">
        <f>IF(AND(M3032="Ready",OR(I3032="Approve proposed",AND(I3032="Use my price",AND(ISNUMBER(J3032),J3032&gt;0))),ISNUMBER(L3032),E3032&gt;0),R3032*(L3032/E3032-1)*(1-'Start Here'!$B$16),0)</f>
        <v>0</v>
      </c>
      <c r="U3032" t="str" s="6">
        <v/>
      </c>
      <c r="V3032" t="str" s="21">
        <v>Yes</v>
      </c>
      <c r="W3032" t="str" s="21">
        <v>No</v>
      </c>
      <c r="X3032" s="22">
        <v>0</v>
      </c>
      <c r="Y3032" s="18">
        <v>10</v>
      </c>
      <c r="AB3032" t="str" s="6">
        <v>2026-10-01 10:41:27 UTC</v>
      </c>
      <c r="AC3032" t="str" s="6">
        <v>Local Line cache</v>
      </c>
      <c r="AD3032" s="23">
        <v>1119870</v>
      </c>
      <c r="AE3032" s="23">
        <v>947706</v>
      </c>
      <c r="AF3032" t="str" s="23">
        <v>1119870:947706:guest</v>
      </c>
      <c r="AG3032" t="str" s="23">
        <v>No</v>
      </c>
      <c r="AH3032" t="str" s="23">
        <v>Yes</v>
      </c>
      <c r="AI3032" s="18">
        <v>0</v>
      </c>
    </row>
    <row r="3033" ht="32" customHeight="1">
      <c r="A3033" t="str" s="7">
        <v>RL Plants &amp; Home Goods</v>
      </c>
      <c r="B3033" t="str" s="7">
        <v>Handmade Wooden Industrial Style 4"x6" Catch-all Tray</v>
      </c>
      <c r="C3033" t="str" s="7">
        <v>ea</v>
      </c>
      <c r="D3033" t="str" s="7">
        <v>SNAP</v>
      </c>
      <c r="G3033" s="13" t="str">
        <f>IF(AND(ISNUMBER(E3033),ISNUMBER(F3033)),F3033-E3033,"")</f>
        <v/>
      </c>
      <c r="H3033" s="14" t="str">
        <f>IF(AND(ISNUMBER(E3033),E3033&gt;0,ISNUMBER(F3033)),F3033/E3033-1,"")</f>
        <v/>
      </c>
      <c r="I3033" t="str" s="15">
        <v>Hold</v>
      </c>
      <c r="J3033" s="24"/>
      <c r="K3033" t="str" s="15">
        <v/>
      </c>
      <c r="L3033" s="17" t="str">
        <f>IF(AC3033="Local catalog","",IF(AG3033="Yes",IF(ISNUMBER(E3033),E3033,""),IF(I3033="Keep current",IF(ISNUMBER(E3033),E3033,""),IF(AH3033&lt;&gt;"Yes","",IF(I3033="Approve proposed",F3033,IF(AND(I3033="Use my price",AND(ISNUMBER(J3033),J3033&gt;0)),J3033,""))))))</f>
        <v/>
      </c>
      <c r="M3033" t="str" s="7">
        <f>IF(AND(AG3033="Yes",OR(I3033="Approve proposed",I3033="Use my price")),"CHECK: protected price kept current",IF(OR(I3033="Unreviewed",I3033=""),"Pending review",IF(I3033="Hold","On hold",IF(I3033="Keep current",IF(ISNUMBER(E3033),"Kept current","CHECK: no confirmed current price"),IF(AH3033&lt;&gt;"Yes","CHECK: source needs review",IF(AND(I3033="Use my price",NOT(AND(ISNUMBER(J3033),J3033&gt;0))),"CHECK: enter a price above zero",IF(NOT(OR(I3033="Approve proposed",I3033="Use my price")),"CHECK: choose a listed decision",IF(OR(NOT(ISNUMBER(L3033)),L3033&lt;=0,NOT(ISNUMBER(Y3033)),Y3033&lt;=0,X3033&gt;=1),"CHECK: price or base unavailable",IF(L3033/(Y3033*(1-X3033))-1&lt;0,"CHECK: price below local base","Ready")))))))))</f>
        <v>On hold</v>
      </c>
      <c r="N3033" s="18">
        <v>14</v>
      </c>
      <c r="O3033" s="19">
        <v>0.4</v>
      </c>
      <c r="Q3033" s="20" t="str">
        <f>IF(AND(ISNUMBER(L3033),ISNUMBER(Y3033),Y3033&gt;0,X3033&lt;1),ROUND(L3033/(Y3033*(1-X3033))-1,4),"")</f>
        <v/>
      </c>
      <c r="R3033" s="12">
        <v>0</v>
      </c>
      <c r="S3033" s="13">
        <f>IF(AND(ISNUMBER(E3033),E3033&gt;0,ISNUMBER(F3033)),R3033*(F3033/E3033-1)*(1-'Start Here'!$B$16),0)</f>
        <v>0</v>
      </c>
      <c r="T3033" s="17">
        <f>IF(AND(M3033="Ready",OR(I3033="Approve proposed",AND(I3033="Use my price",AND(ISNUMBER(J3033),J3033&gt;0))),ISNUMBER(L3033),E3033&gt;0),R3033*(L3033/E3033-1)*(1-'Start Here'!$B$16),0)</f>
        <v>0</v>
      </c>
      <c r="U3033" t="str" s="6">
        <v>SNAP: preserve existing selling price; No confirmed Local Line price/list; local calculation is reference only</v>
      </c>
      <c r="V3033" t="str" s="21">
        <v>Yes</v>
      </c>
      <c r="W3033" t="str" s="21">
        <v>No</v>
      </c>
      <c r="X3033" s="22">
        <v>0</v>
      </c>
      <c r="Y3033" s="18">
        <v>10</v>
      </c>
      <c r="AB3033" t="str" s="6">
        <v/>
      </c>
      <c r="AC3033" t="str" s="6">
        <v>Local calculation only</v>
      </c>
      <c r="AD3033" s="23">
        <v>1119870</v>
      </c>
      <c r="AE3033" s="23">
        <v>947706</v>
      </c>
      <c r="AF3033" t="str" s="23">
        <v>1119870:947706:snap</v>
      </c>
      <c r="AG3033" t="str" s="23">
        <v>Yes</v>
      </c>
      <c r="AH3033" t="str" s="23">
        <v>No</v>
      </c>
      <c r="AI3033" s="18">
        <v>0</v>
      </c>
    </row>
    <row r="3034" ht="32" customHeight="1">
      <c r="A3034" t="str" s="7">
        <v>RL Plants &amp; Home Goods</v>
      </c>
      <c r="B3034" t="str" s="7">
        <v>Hen and Chicks Succulents</v>
      </c>
      <c r="C3034" t="str" s="7">
        <v>each</v>
      </c>
      <c r="D3034" t="str" s="7">
        <v>Herd Share Members</v>
      </c>
      <c r="E3034" s="12">
        <v>4.2</v>
      </c>
      <c r="F3034" s="13">
        <v>4.54</v>
      </c>
      <c r="G3034" s="13">
        <f>IF(AND(ISNUMBER(E3034),ISNUMBER(F3034)),F3034-E3034,"")</f>
        <v>0.34</v>
      </c>
      <c r="H3034" s="14">
        <f>IF(AND(ISNUMBER(E3034),E3034&gt;0,ISNUMBER(F3034)),F3034/E3034-1,"")</f>
        <v>0.08095238095238089</v>
      </c>
      <c r="I3034" t="str" s="15">
        <v>Unreviewed</v>
      </c>
      <c r="J3034" s="16"/>
      <c r="K3034" t="str" s="15">
        <v/>
      </c>
      <c r="L3034" s="17" t="str">
        <f>IF(AC3034="Local catalog","",IF(AG3034="Yes",IF(ISNUMBER(E3034),E3034,""),IF(I3034="Keep current",IF(ISNUMBER(E3034),E3034,""),IF(AH3034&lt;&gt;"Yes","",IF(I3034="Approve proposed",F3034,IF(AND(I3034="Use my price",AND(ISNUMBER(J3034),J3034&gt;0)),J3034,""))))))</f>
        <v/>
      </c>
      <c r="M3034" t="str" s="7">
        <f>IF(AND(AG3034="Yes",OR(I3034="Approve proposed",I3034="Use my price")),"CHECK: protected price kept current",IF(OR(I3034="Unreviewed",I3034=""),"Pending review",IF(I3034="Hold","On hold",IF(I3034="Keep current",IF(ISNUMBER(E3034),"Kept current","CHECK: no confirmed current price"),IF(AH3034&lt;&gt;"Yes","CHECK: source needs review",IF(AND(I3034="Use my price",NOT(AND(ISNUMBER(J3034),J3034&gt;0))),"CHECK: enter a price above zero",IF(NOT(OR(I3034="Approve proposed",I3034="Use my price")),"CHECK: choose a listed decision",IF(OR(NOT(ISNUMBER(L3034)),L3034&lt;=0,NOT(ISNUMBER(Y3034)),Y3034&lt;=0,X3034&gt;=1),"CHECK: price or base unavailable",IF(L3034/(Y3034*(1-X3034))-1&lt;0,"CHECK: price below local base","Ready")))))))))</f>
        <v>Pending review</v>
      </c>
      <c r="N3034" s="18">
        <v>4.2</v>
      </c>
      <c r="O3034" s="19">
        <v>0.4</v>
      </c>
      <c r="P3034" s="14">
        <v>0.5133</v>
      </c>
      <c r="Q3034" s="20" t="str">
        <f>IF(AND(ISNUMBER(L3034),ISNUMBER(Y3034),Y3034&gt;0,X3034&lt;1),ROUND(L3034/(Y3034*(1-X3034))-1,4),"")</f>
        <v/>
      </c>
      <c r="R3034" s="12">
        <v>51.80000000000001</v>
      </c>
      <c r="S3034" s="13">
        <f>IF(AND(ISNUMBER(E3034),E3034&gt;0,ISNUMBER(F3034)),R3034*(F3034/E3034-1)*(1-'Start Here'!$B$16),0)</f>
        <v>4.067533333333331</v>
      </c>
      <c r="T3034" s="17">
        <f>IF(AND(M3034="Ready",OR(I3034="Approve proposed",AND(I3034="Use my price",AND(ISNUMBER(J3034),J3034&gt;0))),ISNUMBER(L3034),E3034&gt;0),R3034*(L3034/E3034-1)*(1-'Start Here'!$B$16),0)</f>
        <v>0</v>
      </c>
      <c r="U3034" t="str" s="6">
        <v/>
      </c>
      <c r="V3034" t="str" s="21">
        <v>Yes</v>
      </c>
      <c r="W3034" t="str" s="21">
        <v>No</v>
      </c>
      <c r="X3034" s="22">
        <v>0</v>
      </c>
      <c r="Y3034" s="18">
        <v>3</v>
      </c>
      <c r="AB3034" t="str" s="6">
        <v>2026-10-01 10:41:27 UTC</v>
      </c>
      <c r="AC3034" t="str" s="6">
        <v>Local Line cache</v>
      </c>
      <c r="AD3034" s="23">
        <v>805749</v>
      </c>
      <c r="AE3034" s="23">
        <v>526804</v>
      </c>
      <c r="AF3034" t="str" s="23">
        <v>805749:526804:herdShare</v>
      </c>
      <c r="AG3034" t="str" s="23">
        <v>No</v>
      </c>
      <c r="AH3034" t="str" s="23">
        <v>Yes</v>
      </c>
      <c r="AI3034" s="18">
        <v>36</v>
      </c>
    </row>
    <row r="3035" ht="32" customHeight="1">
      <c r="A3035" t="str" s="7">
        <v>RL Plants &amp; Home Goods</v>
      </c>
      <c r="B3035" t="str" s="7">
        <v>Hen and Chicks Succulents</v>
      </c>
      <c r="C3035" t="str" s="7">
        <v>each</v>
      </c>
      <c r="D3035" t="str" s="7">
        <v>CSA Members</v>
      </c>
      <c r="E3035" s="12">
        <v>4.2</v>
      </c>
      <c r="F3035" s="13">
        <v>4.54</v>
      </c>
      <c r="G3035" s="13">
        <f>IF(AND(ISNUMBER(E3035),ISNUMBER(F3035)),F3035-E3035,"")</f>
        <v>0.34</v>
      </c>
      <c r="H3035" s="14">
        <f>IF(AND(ISNUMBER(E3035),E3035&gt;0,ISNUMBER(F3035)),F3035/E3035-1,"")</f>
        <v>0.08095238095238089</v>
      </c>
      <c r="I3035" t="str" s="15">
        <v>Unreviewed</v>
      </c>
      <c r="J3035" s="16"/>
      <c r="K3035" t="str" s="15">
        <v/>
      </c>
      <c r="L3035" s="17" t="str">
        <f>IF(AC3035="Local catalog","",IF(AG3035="Yes",IF(ISNUMBER(E3035),E3035,""),IF(I3035="Keep current",IF(ISNUMBER(E3035),E3035,""),IF(AH3035&lt;&gt;"Yes","",IF(I3035="Approve proposed",F3035,IF(AND(I3035="Use my price",AND(ISNUMBER(J3035),J3035&gt;0)),J3035,""))))))</f>
        <v/>
      </c>
      <c r="M3035" t="str" s="7">
        <f>IF(AND(AG3035="Yes",OR(I3035="Approve proposed",I3035="Use my price")),"CHECK: protected price kept current",IF(OR(I3035="Unreviewed",I3035=""),"Pending review",IF(I3035="Hold","On hold",IF(I3035="Keep current",IF(ISNUMBER(E3035),"Kept current","CHECK: no confirmed current price"),IF(AH3035&lt;&gt;"Yes","CHECK: source needs review",IF(AND(I3035="Use my price",NOT(AND(ISNUMBER(J3035),J3035&gt;0))),"CHECK: enter a price above zero",IF(NOT(OR(I3035="Approve proposed",I3035="Use my price")),"CHECK: choose a listed decision",IF(OR(NOT(ISNUMBER(L3035)),L3035&lt;=0,NOT(ISNUMBER(Y3035)),Y3035&lt;=0,X3035&gt;=1),"CHECK: price or base unavailable",IF(L3035/(Y3035*(1-X3035))-1&lt;0,"CHECK: price below local base","Ready")))))))))</f>
        <v>Pending review</v>
      </c>
      <c r="N3035" s="18">
        <v>4.2</v>
      </c>
      <c r="O3035" s="19">
        <v>0.4</v>
      </c>
      <c r="P3035" s="14">
        <v>0.5133</v>
      </c>
      <c r="Q3035" s="20" t="str">
        <f>IF(AND(ISNUMBER(L3035),ISNUMBER(Y3035),Y3035&gt;0,X3035&lt;1),ROUND(L3035/(Y3035*(1-X3035))-1,4),"")</f>
        <v/>
      </c>
      <c r="R3035" s="12">
        <v>0</v>
      </c>
      <c r="S3035" s="13">
        <f>IF(AND(ISNUMBER(E3035),E3035&gt;0,ISNUMBER(F3035)),R3035*(F3035/E3035-1)*(1-'Start Here'!$B$16),0)</f>
        <v>0</v>
      </c>
      <c r="T3035" s="17">
        <f>IF(AND(M3035="Ready",OR(I3035="Approve proposed",AND(I3035="Use my price",AND(ISNUMBER(J3035),J3035&gt;0))),ISNUMBER(L3035),E3035&gt;0),R3035*(L3035/E3035-1)*(1-'Start Here'!$B$16),0)</f>
        <v>0</v>
      </c>
      <c r="U3035" t="str" s="6">
        <v/>
      </c>
      <c r="V3035" t="str" s="21">
        <v>Yes</v>
      </c>
      <c r="W3035" t="str" s="21">
        <v>No</v>
      </c>
      <c r="X3035" s="22">
        <v>0</v>
      </c>
      <c r="Y3035" s="18">
        <v>3</v>
      </c>
      <c r="AB3035" t="str" s="6">
        <v>2026-10-01 10:41:27 UTC</v>
      </c>
      <c r="AC3035" t="str" s="6">
        <v>Local Line cache</v>
      </c>
      <c r="AD3035" s="23">
        <v>805749</v>
      </c>
      <c r="AE3035" s="23">
        <v>526804</v>
      </c>
      <c r="AF3035" t="str" s="23">
        <v>805749:526804:member</v>
      </c>
      <c r="AG3035" t="str" s="23">
        <v>No</v>
      </c>
      <c r="AH3035" t="str" s="23">
        <v>Yes</v>
      </c>
      <c r="AI3035" s="18">
        <v>0</v>
      </c>
    </row>
    <row r="3036" ht="32" customHeight="1">
      <c r="A3036" t="str" s="7">
        <v>RL Plants &amp; Home Goods</v>
      </c>
      <c r="B3036" t="str" s="7">
        <v>Hen and Chicks Succulents</v>
      </c>
      <c r="C3036" t="str" s="7">
        <v>each</v>
      </c>
      <c r="D3036" t="str" s="7">
        <v>Guest Basket</v>
      </c>
      <c r="E3036" s="12">
        <v>4.2</v>
      </c>
      <c r="F3036" s="13">
        <v>4.54</v>
      </c>
      <c r="G3036" s="13">
        <f>IF(AND(ISNUMBER(E3036),ISNUMBER(F3036)),F3036-E3036,"")</f>
        <v>0.34</v>
      </c>
      <c r="H3036" s="14">
        <f>IF(AND(ISNUMBER(E3036),E3036&gt;0,ISNUMBER(F3036)),F3036/E3036-1,"")</f>
        <v>0.08095238095238089</v>
      </c>
      <c r="I3036" t="str" s="15">
        <v>Unreviewed</v>
      </c>
      <c r="J3036" s="16"/>
      <c r="K3036" t="str" s="15">
        <v/>
      </c>
      <c r="L3036" s="17" t="str">
        <f>IF(AC3036="Local catalog","",IF(AG3036="Yes",IF(ISNUMBER(E3036),E3036,""),IF(I3036="Keep current",IF(ISNUMBER(E3036),E3036,""),IF(AH3036&lt;&gt;"Yes","",IF(I3036="Approve proposed",F3036,IF(AND(I3036="Use my price",AND(ISNUMBER(J3036),J3036&gt;0)),J3036,""))))))</f>
        <v/>
      </c>
      <c r="M3036" t="str" s="7">
        <f>IF(AND(AG3036="Yes",OR(I3036="Approve proposed",I3036="Use my price")),"CHECK: protected price kept current",IF(OR(I3036="Unreviewed",I3036=""),"Pending review",IF(I3036="Hold","On hold",IF(I3036="Keep current",IF(ISNUMBER(E3036),"Kept current","CHECK: no confirmed current price"),IF(AH3036&lt;&gt;"Yes","CHECK: source needs review",IF(AND(I3036="Use my price",NOT(AND(ISNUMBER(J3036),J3036&gt;0))),"CHECK: enter a price above zero",IF(NOT(OR(I3036="Approve proposed",I3036="Use my price")),"CHECK: choose a listed decision",IF(OR(NOT(ISNUMBER(L3036)),L3036&lt;=0,NOT(ISNUMBER(Y3036)),Y3036&lt;=0,X3036&gt;=1),"CHECK: price or base unavailable",IF(L3036/(Y3036*(1-X3036))-1&lt;0,"CHECK: price below local base","Ready")))))))))</f>
        <v>Pending review</v>
      </c>
      <c r="N3036" s="18">
        <v>4.2</v>
      </c>
      <c r="O3036" s="19">
        <v>0.4</v>
      </c>
      <c r="P3036" s="14">
        <v>0.5133</v>
      </c>
      <c r="Q3036" s="20" t="str">
        <f>IF(AND(ISNUMBER(L3036),ISNUMBER(Y3036),Y3036&gt;0,X3036&lt;1),ROUND(L3036/(Y3036*(1-X3036))-1,4),"")</f>
        <v/>
      </c>
      <c r="R3036" s="12">
        <v>8.4</v>
      </c>
      <c r="S3036" s="13">
        <f>IF(AND(ISNUMBER(E3036),E3036&gt;0,ISNUMBER(F3036)),R3036*(F3036/E3036-1)*(1-'Start Here'!$B$16),0)</f>
        <v>0.6595999999999995</v>
      </c>
      <c r="T3036" s="17">
        <f>IF(AND(M3036="Ready",OR(I3036="Approve proposed",AND(I3036="Use my price",AND(ISNUMBER(J3036),J3036&gt;0))),ISNUMBER(L3036),E3036&gt;0),R3036*(L3036/E3036-1)*(1-'Start Here'!$B$16),0)</f>
        <v>0</v>
      </c>
      <c r="U3036" t="str" s="6">
        <v/>
      </c>
      <c r="V3036" t="str" s="21">
        <v>Yes</v>
      </c>
      <c r="W3036" t="str" s="21">
        <v>No</v>
      </c>
      <c r="X3036" s="22">
        <v>0</v>
      </c>
      <c r="Y3036" s="18">
        <v>3</v>
      </c>
      <c r="AB3036" t="str" s="6">
        <v>2026-10-01 10:41:27 UTC</v>
      </c>
      <c r="AC3036" t="str" s="6">
        <v>Local Line cache</v>
      </c>
      <c r="AD3036" s="23">
        <v>805749</v>
      </c>
      <c r="AE3036" s="23">
        <v>526804</v>
      </c>
      <c r="AF3036" t="str" s="23">
        <v>805749:526804:guest</v>
      </c>
      <c r="AG3036" t="str" s="23">
        <v>No</v>
      </c>
      <c r="AH3036" t="str" s="23">
        <v>Yes</v>
      </c>
      <c r="AI3036" s="18">
        <v>6</v>
      </c>
    </row>
    <row r="3037" ht="32" customHeight="1">
      <c r="A3037" t="str" s="7">
        <v>RL Plants &amp; Home Goods</v>
      </c>
      <c r="B3037" t="str" s="7">
        <v>Hen and Chicks Succulents</v>
      </c>
      <c r="C3037" t="str" s="7">
        <v>each</v>
      </c>
      <c r="D3037" t="str" s="7">
        <v>SNAP</v>
      </c>
      <c r="E3037" s="12">
        <v>4.2</v>
      </c>
      <c r="F3037" s="13">
        <v>4.2</v>
      </c>
      <c r="G3037" s="13">
        <f>IF(AND(ISNUMBER(E3037),ISNUMBER(F3037)),F3037-E3037,"")</f>
        <v>0</v>
      </c>
      <c r="H3037" s="14">
        <f>IF(AND(ISNUMBER(E3037),E3037&gt;0,ISNUMBER(F3037)),F3037/E3037-1,"")</f>
        <v>0</v>
      </c>
      <c r="I3037" t="str" s="15">
        <v>Keep current</v>
      </c>
      <c r="J3037" s="16"/>
      <c r="K3037" t="str" s="15">
        <v/>
      </c>
      <c r="L3037" s="17">
        <f>IF(AC3037="Local catalog","",IF(AG3037="Yes",IF(ISNUMBER(E3037),E3037,""),IF(I3037="Keep current",IF(ISNUMBER(E3037),E3037,""),IF(AH3037&lt;&gt;"Yes","",IF(I3037="Approve proposed",F3037,IF(AND(I3037="Use my price",AND(ISNUMBER(J3037),J3037&gt;0)),J3037,""))))))</f>
        <v>4.2</v>
      </c>
      <c r="M3037" t="str" s="7">
        <f>IF(AND(AG3037="Yes",OR(I3037="Approve proposed",I3037="Use my price")),"CHECK: protected price kept current",IF(OR(I3037="Unreviewed",I3037=""),"Pending review",IF(I3037="Hold","On hold",IF(I3037="Keep current",IF(ISNUMBER(E3037),"Kept current","CHECK: no confirmed current price"),IF(AH3037&lt;&gt;"Yes","CHECK: source needs review",IF(AND(I3037="Use my price",NOT(AND(ISNUMBER(J3037),J3037&gt;0))),"CHECK: enter a price above zero",IF(NOT(OR(I3037="Approve proposed",I3037="Use my price")),"CHECK: choose a listed decision",IF(OR(NOT(ISNUMBER(L3037)),L3037&lt;=0,NOT(ISNUMBER(Y3037)),Y3037&lt;=0,X3037&gt;=1),"CHECK: price or base unavailable",IF(L3037/(Y3037*(1-X3037))-1&lt;0,"CHECK: price below local base","Ready")))))))))</f>
        <v>Kept current</v>
      </c>
      <c r="N3037" s="18">
        <v>4.2</v>
      </c>
      <c r="O3037" s="19">
        <v>0.4</v>
      </c>
      <c r="P3037" s="14">
        <v>0.4</v>
      </c>
      <c r="Q3037" s="20">
        <f>IF(AND(ISNUMBER(L3037),ISNUMBER(Y3037),Y3037&gt;0,X3037&lt;1),ROUND(L3037/(Y3037*(1-X3037))-1,4),"")</f>
        <v>0.4</v>
      </c>
      <c r="R3037" s="12">
        <v>0</v>
      </c>
      <c r="S3037" s="13">
        <f>IF(AND(ISNUMBER(E3037),E3037&gt;0,ISNUMBER(F3037)),R3037*(F3037/E3037-1)*(1-'Start Here'!$B$16),0)</f>
        <v>0</v>
      </c>
      <c r="T3037" s="17">
        <f>IF(AND(M3037="Ready",OR(I3037="Approve proposed",AND(I3037="Use my price",AND(ISNUMBER(J3037),J3037&gt;0))),ISNUMBER(L3037),E3037&gt;0),R3037*(L3037/E3037-1)*(1-'Start Here'!$B$16),0)</f>
        <v>0</v>
      </c>
      <c r="U3037" t="str" s="6">
        <v>SNAP: preserve existing selling price</v>
      </c>
      <c r="V3037" t="str" s="21">
        <v>Yes</v>
      </c>
      <c r="W3037" t="str" s="21">
        <v>No</v>
      </c>
      <c r="X3037" s="22">
        <v>0</v>
      </c>
      <c r="Y3037" s="18">
        <v>3</v>
      </c>
      <c r="AB3037" t="str" s="6">
        <v>2026-10-01 10:41:27 UTC</v>
      </c>
      <c r="AC3037" t="str" s="6">
        <v>Local Line cache</v>
      </c>
      <c r="AD3037" s="23">
        <v>805749</v>
      </c>
      <c r="AE3037" s="23">
        <v>526804</v>
      </c>
      <c r="AF3037" t="str" s="23">
        <v>805749:526804:snap</v>
      </c>
      <c r="AG3037" t="str" s="23">
        <v>Yes</v>
      </c>
      <c r="AH3037" t="str" s="23">
        <v>Yes</v>
      </c>
      <c r="AI3037" s="18">
        <v>0</v>
      </c>
    </row>
    <row r="3038" ht="32" customHeight="1">
      <c r="A3038" t="str" s="7">
        <v>RL Plants &amp; Home Goods</v>
      </c>
      <c r="B3038" t="str" s="7">
        <v>I'm Back Iris Rhizome</v>
      </c>
      <c r="C3038" t="str" s="7">
        <v>ea</v>
      </c>
      <c r="D3038" t="str" s="7">
        <v>Herd Share Members</v>
      </c>
      <c r="E3038" s="12">
        <v>11.2</v>
      </c>
      <c r="F3038" s="13">
        <v>12.1</v>
      </c>
      <c r="G3038" s="13">
        <f>IF(AND(ISNUMBER(E3038),ISNUMBER(F3038)),F3038-E3038,"")</f>
        <v>0.9</v>
      </c>
      <c r="H3038" s="14">
        <f>IF(AND(ISNUMBER(E3038),E3038&gt;0,ISNUMBER(F3038)),F3038/E3038-1,"")</f>
        <v>0.0803571428571428</v>
      </c>
      <c r="I3038" t="str" s="15">
        <v>Unreviewed</v>
      </c>
      <c r="J3038" s="16"/>
      <c r="K3038" t="str" s="15">
        <v/>
      </c>
      <c r="L3038" s="17" t="str">
        <f>IF(AC3038="Local catalog","",IF(AG3038="Yes",IF(ISNUMBER(E3038),E3038,""),IF(I3038="Keep current",IF(ISNUMBER(E3038),E3038,""),IF(AH3038&lt;&gt;"Yes","",IF(I3038="Approve proposed",F3038,IF(AND(I3038="Use my price",AND(ISNUMBER(J3038),J3038&gt;0)),J3038,""))))))</f>
        <v/>
      </c>
      <c r="M3038" t="str" s="7">
        <f>IF(AND(AG3038="Yes",OR(I3038="Approve proposed",I3038="Use my price")),"CHECK: protected price kept current",IF(OR(I3038="Unreviewed",I3038=""),"Pending review",IF(I3038="Hold","On hold",IF(I3038="Keep current",IF(ISNUMBER(E3038),"Kept current","CHECK: no confirmed current price"),IF(AH3038&lt;&gt;"Yes","CHECK: source needs review",IF(AND(I3038="Use my price",NOT(AND(ISNUMBER(J3038),J3038&gt;0))),"CHECK: enter a price above zero",IF(NOT(OR(I3038="Approve proposed",I3038="Use my price")),"CHECK: choose a listed decision",IF(OR(NOT(ISNUMBER(L3038)),L3038&lt;=0,NOT(ISNUMBER(Y3038)),Y3038&lt;=0,X3038&gt;=1),"CHECK: price or base unavailable",IF(L3038/(Y3038*(1-X3038))-1&lt;0,"CHECK: price below local base","Ready")))))))))</f>
        <v>Pending review</v>
      </c>
      <c r="N3038" s="18">
        <v>11.2</v>
      </c>
      <c r="O3038" s="19">
        <v>0.4</v>
      </c>
      <c r="P3038" s="14">
        <v>0.5125</v>
      </c>
      <c r="Q3038" s="20" t="str">
        <f>IF(AND(ISNUMBER(L3038),ISNUMBER(Y3038),Y3038&gt;0,X3038&lt;1),ROUND(L3038/(Y3038*(1-X3038))-1,4),"")</f>
        <v/>
      </c>
      <c r="R3038" s="12">
        <v>56</v>
      </c>
      <c r="S3038" s="13">
        <f>IF(AND(ISNUMBER(E3038),E3038&gt;0,ISNUMBER(F3038)),R3038*(F3038/E3038-1)*(1-'Start Here'!$B$16),0)</f>
        <v>4.364999999999997</v>
      </c>
      <c r="T3038" s="17">
        <f>IF(AND(M3038="Ready",OR(I3038="Approve proposed",AND(I3038="Use my price",AND(ISNUMBER(J3038),J3038&gt;0))),ISNUMBER(L3038),E3038&gt;0),R3038*(L3038/E3038-1)*(1-'Start Here'!$B$16),0)</f>
        <v>0</v>
      </c>
      <c r="U3038" t="str" s="6">
        <v>Currently hidden; do not activate automatically</v>
      </c>
      <c r="V3038" t="str" s="21">
        <v>No</v>
      </c>
      <c r="W3038" t="str" s="21">
        <v>No</v>
      </c>
      <c r="X3038" s="22">
        <v>0</v>
      </c>
      <c r="Y3038" s="18">
        <v>8</v>
      </c>
      <c r="AB3038" t="str" s="6">
        <v>2026-10-01 10:41:27 UTC</v>
      </c>
      <c r="AC3038" t="str" s="6">
        <v>Local Line cache</v>
      </c>
      <c r="AD3038" s="23">
        <v>975215</v>
      </c>
      <c r="AE3038" s="23">
        <v>740626</v>
      </c>
      <c r="AF3038" t="str" s="23">
        <v>975215:740626:herdShare</v>
      </c>
      <c r="AG3038" t="str" s="23">
        <v>No</v>
      </c>
      <c r="AH3038" t="str" s="23">
        <v>Yes</v>
      </c>
      <c r="AI3038" s="18">
        <v>40</v>
      </c>
    </row>
    <row r="3039" ht="32" customHeight="1">
      <c r="A3039" t="str" s="7">
        <v>RL Plants &amp; Home Goods</v>
      </c>
      <c r="B3039" t="str" s="7">
        <v>I'm Back Iris Rhizome</v>
      </c>
      <c r="C3039" t="str" s="7">
        <v>ea</v>
      </c>
      <c r="D3039" t="str" s="7">
        <v>CSA Members</v>
      </c>
      <c r="E3039" s="12">
        <v>11.2</v>
      </c>
      <c r="F3039" s="13">
        <v>12.1</v>
      </c>
      <c r="G3039" s="13">
        <f>IF(AND(ISNUMBER(E3039),ISNUMBER(F3039)),F3039-E3039,"")</f>
        <v>0.9</v>
      </c>
      <c r="H3039" s="14">
        <f>IF(AND(ISNUMBER(E3039),E3039&gt;0,ISNUMBER(F3039)),F3039/E3039-1,"")</f>
        <v>0.0803571428571428</v>
      </c>
      <c r="I3039" t="str" s="15">
        <v>Unreviewed</v>
      </c>
      <c r="J3039" s="16"/>
      <c r="K3039" t="str" s="15">
        <v/>
      </c>
      <c r="L3039" s="17" t="str">
        <f>IF(AC3039="Local catalog","",IF(AG3039="Yes",IF(ISNUMBER(E3039),E3039,""),IF(I3039="Keep current",IF(ISNUMBER(E3039),E3039,""),IF(AH3039&lt;&gt;"Yes","",IF(I3039="Approve proposed",F3039,IF(AND(I3039="Use my price",AND(ISNUMBER(J3039),J3039&gt;0)),J3039,""))))))</f>
        <v/>
      </c>
      <c r="M3039" t="str" s="7">
        <f>IF(AND(AG3039="Yes",OR(I3039="Approve proposed",I3039="Use my price")),"CHECK: protected price kept current",IF(OR(I3039="Unreviewed",I3039=""),"Pending review",IF(I3039="Hold","On hold",IF(I3039="Keep current",IF(ISNUMBER(E3039),"Kept current","CHECK: no confirmed current price"),IF(AH3039&lt;&gt;"Yes","CHECK: source needs review",IF(AND(I3039="Use my price",NOT(AND(ISNUMBER(J3039),J3039&gt;0))),"CHECK: enter a price above zero",IF(NOT(OR(I3039="Approve proposed",I3039="Use my price")),"CHECK: choose a listed decision",IF(OR(NOT(ISNUMBER(L3039)),L3039&lt;=0,NOT(ISNUMBER(Y3039)),Y3039&lt;=0,X3039&gt;=1),"CHECK: price or base unavailable",IF(L3039/(Y3039*(1-X3039))-1&lt;0,"CHECK: price below local base","Ready")))))))))</f>
        <v>Pending review</v>
      </c>
      <c r="N3039" s="18">
        <v>11.2</v>
      </c>
      <c r="O3039" s="19">
        <v>0.4</v>
      </c>
      <c r="P3039" s="14">
        <v>0.5125</v>
      </c>
      <c r="Q3039" s="20" t="str">
        <f>IF(AND(ISNUMBER(L3039),ISNUMBER(Y3039),Y3039&gt;0,X3039&lt;1),ROUND(L3039/(Y3039*(1-X3039))-1,4),"")</f>
        <v/>
      </c>
      <c r="R3039" s="12">
        <v>0</v>
      </c>
      <c r="S3039" s="13">
        <f>IF(AND(ISNUMBER(E3039),E3039&gt;0,ISNUMBER(F3039)),R3039*(F3039/E3039-1)*(1-'Start Here'!$B$16),0)</f>
        <v>0</v>
      </c>
      <c r="T3039" s="17">
        <f>IF(AND(M3039="Ready",OR(I3039="Approve proposed",AND(I3039="Use my price",AND(ISNUMBER(J3039),J3039&gt;0))),ISNUMBER(L3039),E3039&gt;0),R3039*(L3039/E3039-1)*(1-'Start Here'!$B$16),0)</f>
        <v>0</v>
      </c>
      <c r="U3039" t="str" s="6">
        <v>Currently hidden; do not activate automatically</v>
      </c>
      <c r="V3039" t="str" s="21">
        <v>No</v>
      </c>
      <c r="W3039" t="str" s="21">
        <v>No</v>
      </c>
      <c r="X3039" s="22">
        <v>0</v>
      </c>
      <c r="Y3039" s="18">
        <v>8</v>
      </c>
      <c r="AB3039" t="str" s="6">
        <v>2026-10-01 10:41:27 UTC</v>
      </c>
      <c r="AC3039" t="str" s="6">
        <v>Local Line cache</v>
      </c>
      <c r="AD3039" s="23">
        <v>975215</v>
      </c>
      <c r="AE3039" s="23">
        <v>740626</v>
      </c>
      <c r="AF3039" t="str" s="23">
        <v>975215:740626:member</v>
      </c>
      <c r="AG3039" t="str" s="23">
        <v>No</v>
      </c>
      <c r="AH3039" t="str" s="23">
        <v>Yes</v>
      </c>
      <c r="AI3039" s="18">
        <v>0</v>
      </c>
    </row>
    <row r="3040" ht="32" customHeight="1">
      <c r="A3040" t="str" s="7">
        <v>RL Plants &amp; Home Goods</v>
      </c>
      <c r="B3040" t="str" s="7">
        <v>I'm Back Iris Rhizome</v>
      </c>
      <c r="C3040" t="str" s="7">
        <v>ea</v>
      </c>
      <c r="D3040" t="str" s="7">
        <v>Guest Basket</v>
      </c>
      <c r="E3040" s="12">
        <v>11.2</v>
      </c>
      <c r="F3040" s="13">
        <v>12.1</v>
      </c>
      <c r="G3040" s="13">
        <f>IF(AND(ISNUMBER(E3040),ISNUMBER(F3040)),F3040-E3040,"")</f>
        <v>0.9</v>
      </c>
      <c r="H3040" s="14">
        <f>IF(AND(ISNUMBER(E3040),E3040&gt;0,ISNUMBER(F3040)),F3040/E3040-1,"")</f>
        <v>0.0803571428571428</v>
      </c>
      <c r="I3040" t="str" s="15">
        <v>Unreviewed</v>
      </c>
      <c r="J3040" s="16"/>
      <c r="K3040" t="str" s="15">
        <v/>
      </c>
      <c r="L3040" s="17" t="str">
        <f>IF(AC3040="Local catalog","",IF(AG3040="Yes",IF(ISNUMBER(E3040),E3040,""),IF(I3040="Keep current",IF(ISNUMBER(E3040),E3040,""),IF(AH3040&lt;&gt;"Yes","",IF(I3040="Approve proposed",F3040,IF(AND(I3040="Use my price",AND(ISNUMBER(J3040),J3040&gt;0)),J3040,""))))))</f>
        <v/>
      </c>
      <c r="M3040" t="str" s="7">
        <f>IF(AND(AG3040="Yes",OR(I3040="Approve proposed",I3040="Use my price")),"CHECK: protected price kept current",IF(OR(I3040="Unreviewed",I3040=""),"Pending review",IF(I3040="Hold","On hold",IF(I3040="Keep current",IF(ISNUMBER(E3040),"Kept current","CHECK: no confirmed current price"),IF(AH3040&lt;&gt;"Yes","CHECK: source needs review",IF(AND(I3040="Use my price",NOT(AND(ISNUMBER(J3040),J3040&gt;0))),"CHECK: enter a price above zero",IF(NOT(OR(I3040="Approve proposed",I3040="Use my price")),"CHECK: choose a listed decision",IF(OR(NOT(ISNUMBER(L3040)),L3040&lt;=0,NOT(ISNUMBER(Y3040)),Y3040&lt;=0,X3040&gt;=1),"CHECK: price or base unavailable",IF(L3040/(Y3040*(1-X3040))-1&lt;0,"CHECK: price below local base","Ready")))))))))</f>
        <v>Pending review</v>
      </c>
      <c r="N3040" s="18">
        <v>11.2</v>
      </c>
      <c r="O3040" s="19">
        <v>0.4</v>
      </c>
      <c r="P3040" s="14">
        <v>0.5125</v>
      </c>
      <c r="Q3040" s="20" t="str">
        <f>IF(AND(ISNUMBER(L3040),ISNUMBER(Y3040),Y3040&gt;0,X3040&lt;1),ROUND(L3040/(Y3040*(1-X3040))-1,4),"")</f>
        <v/>
      </c>
      <c r="R3040" s="12">
        <v>11.2</v>
      </c>
      <c r="S3040" s="13">
        <f>IF(AND(ISNUMBER(E3040),E3040&gt;0,ISNUMBER(F3040)),R3040*(F3040/E3040-1)*(1-'Start Here'!$B$16),0)</f>
        <v>0.8729999999999992</v>
      </c>
      <c r="T3040" s="17">
        <f>IF(AND(M3040="Ready",OR(I3040="Approve proposed",AND(I3040="Use my price",AND(ISNUMBER(J3040),J3040&gt;0))),ISNUMBER(L3040),E3040&gt;0),R3040*(L3040/E3040-1)*(1-'Start Here'!$B$16),0)</f>
        <v>0</v>
      </c>
      <c r="U3040" t="str" s="6">
        <v>Currently hidden; do not activate automatically</v>
      </c>
      <c r="V3040" t="str" s="21">
        <v>No</v>
      </c>
      <c r="W3040" t="str" s="21">
        <v>No</v>
      </c>
      <c r="X3040" s="22">
        <v>0</v>
      </c>
      <c r="Y3040" s="18">
        <v>8</v>
      </c>
      <c r="AB3040" t="str" s="6">
        <v>2026-10-01 10:41:27 UTC</v>
      </c>
      <c r="AC3040" t="str" s="6">
        <v>Local Line cache</v>
      </c>
      <c r="AD3040" s="23">
        <v>975215</v>
      </c>
      <c r="AE3040" s="23">
        <v>740626</v>
      </c>
      <c r="AF3040" t="str" s="23">
        <v>975215:740626:guest</v>
      </c>
      <c r="AG3040" t="str" s="23">
        <v>No</v>
      </c>
      <c r="AH3040" t="str" s="23">
        <v>Yes</v>
      </c>
      <c r="AI3040" s="18">
        <v>8</v>
      </c>
    </row>
    <row r="3041" ht="32" customHeight="1">
      <c r="A3041" t="str" s="7">
        <v>RL Plants &amp; Home Goods</v>
      </c>
      <c r="B3041" t="str" s="7">
        <v>I'm Back Iris Rhizome</v>
      </c>
      <c r="C3041" t="str" s="7">
        <v>ea</v>
      </c>
      <c r="D3041" t="str" s="7">
        <v>SNAP</v>
      </c>
      <c r="G3041" s="13" t="str">
        <f>IF(AND(ISNUMBER(E3041),ISNUMBER(F3041)),F3041-E3041,"")</f>
        <v/>
      </c>
      <c r="H3041" s="14" t="str">
        <f>IF(AND(ISNUMBER(E3041),E3041&gt;0,ISNUMBER(F3041)),F3041/E3041-1,"")</f>
        <v/>
      </c>
      <c r="I3041" t="str" s="15">
        <v>Hold</v>
      </c>
      <c r="J3041" s="24"/>
      <c r="K3041" t="str" s="15">
        <v/>
      </c>
      <c r="L3041" s="17" t="str">
        <f>IF(AC3041="Local catalog","",IF(AG3041="Yes",IF(ISNUMBER(E3041),E3041,""),IF(I3041="Keep current",IF(ISNUMBER(E3041),E3041,""),IF(AH3041&lt;&gt;"Yes","",IF(I3041="Approve proposed",F3041,IF(AND(I3041="Use my price",AND(ISNUMBER(J3041),J3041&gt;0)),J3041,""))))))</f>
        <v/>
      </c>
      <c r="M3041" t="str" s="7">
        <f>IF(AND(AG3041="Yes",OR(I3041="Approve proposed",I3041="Use my price")),"CHECK: protected price kept current",IF(OR(I3041="Unreviewed",I3041=""),"Pending review",IF(I3041="Hold","On hold",IF(I3041="Keep current",IF(ISNUMBER(E3041),"Kept current","CHECK: no confirmed current price"),IF(AH3041&lt;&gt;"Yes","CHECK: source needs review",IF(AND(I3041="Use my price",NOT(AND(ISNUMBER(J3041),J3041&gt;0))),"CHECK: enter a price above zero",IF(NOT(OR(I3041="Approve proposed",I3041="Use my price")),"CHECK: choose a listed decision",IF(OR(NOT(ISNUMBER(L3041)),L3041&lt;=0,NOT(ISNUMBER(Y3041)),Y3041&lt;=0,X3041&gt;=1),"CHECK: price or base unavailable",IF(L3041/(Y3041*(1-X3041))-1&lt;0,"CHECK: price below local base","Ready")))))))))</f>
        <v>On hold</v>
      </c>
      <c r="N3041" s="18">
        <v>11.2</v>
      </c>
      <c r="O3041" s="19">
        <v>0.4</v>
      </c>
      <c r="Q3041" s="20" t="str">
        <f>IF(AND(ISNUMBER(L3041),ISNUMBER(Y3041),Y3041&gt;0,X3041&lt;1),ROUND(L3041/(Y3041*(1-X3041))-1,4),"")</f>
        <v/>
      </c>
      <c r="R3041" s="12">
        <v>0</v>
      </c>
      <c r="S3041" s="13">
        <f>IF(AND(ISNUMBER(E3041),E3041&gt;0,ISNUMBER(F3041)),R3041*(F3041/E3041-1)*(1-'Start Here'!$B$16),0)</f>
        <v>0</v>
      </c>
      <c r="T3041" s="17">
        <f>IF(AND(M3041="Ready",OR(I3041="Approve proposed",AND(I3041="Use my price",AND(ISNUMBER(J3041),J3041&gt;0))),ISNUMBER(L3041),E3041&gt;0),R3041*(L3041/E3041-1)*(1-'Start Here'!$B$16),0)</f>
        <v>0</v>
      </c>
      <c r="U3041" t="str" s="6">
        <v>SNAP: preserve existing selling price; No confirmed Local Line price/list; local calculation is reference only; Currently hidden; do not activate automatically</v>
      </c>
      <c r="V3041" t="str" s="21">
        <v>No</v>
      </c>
      <c r="W3041" t="str" s="21">
        <v>No</v>
      </c>
      <c r="X3041" s="22">
        <v>0</v>
      </c>
      <c r="Y3041" s="18">
        <v>8</v>
      </c>
      <c r="AB3041" t="str" s="6">
        <v/>
      </c>
      <c r="AC3041" t="str" s="6">
        <v>Local calculation only</v>
      </c>
      <c r="AD3041" s="23">
        <v>975215</v>
      </c>
      <c r="AE3041" s="23">
        <v>740626</v>
      </c>
      <c r="AF3041" t="str" s="23">
        <v>975215:740626:snap</v>
      </c>
      <c r="AG3041" t="str" s="23">
        <v>Yes</v>
      </c>
      <c r="AH3041" t="str" s="23">
        <v>No</v>
      </c>
      <c r="AI3041" s="18">
        <v>0</v>
      </c>
    </row>
    <row r="3042" ht="32" customHeight="1">
      <c r="A3042" t="str" s="7">
        <v>RL Plants &amp; Home Goods</v>
      </c>
      <c r="B3042" t="str" s="7">
        <v>Lemon Balm</v>
      </c>
      <c r="C3042" t="str" s="7">
        <v>bu</v>
      </c>
      <c r="D3042" t="str" s="7">
        <v>Herd Share Members</v>
      </c>
      <c r="E3042" s="12">
        <v>3.5</v>
      </c>
      <c r="F3042" s="13">
        <v>3.78</v>
      </c>
      <c r="G3042" s="13">
        <f>IF(AND(ISNUMBER(E3042),ISNUMBER(F3042)),F3042-E3042,"")</f>
        <v>0.28</v>
      </c>
      <c r="H3042" s="14">
        <f>IF(AND(ISNUMBER(E3042),E3042&gt;0,ISNUMBER(F3042)),F3042/E3042-1,"")</f>
        <v>0.07999999999999985</v>
      </c>
      <c r="I3042" t="str" s="15">
        <v>Unreviewed</v>
      </c>
      <c r="J3042" s="16"/>
      <c r="K3042" t="str" s="15">
        <v/>
      </c>
      <c r="L3042" s="17" t="str">
        <f>IF(AC3042="Local catalog","",IF(AG3042="Yes",IF(ISNUMBER(E3042),E3042,""),IF(I3042="Keep current",IF(ISNUMBER(E3042),E3042,""),IF(AH3042&lt;&gt;"Yes","",IF(I3042="Approve proposed",F3042,IF(AND(I3042="Use my price",AND(ISNUMBER(J3042),J3042&gt;0)),J3042,""))))))</f>
        <v/>
      </c>
      <c r="M3042" t="str" s="7">
        <f>IF(AND(AG3042="Yes",OR(I3042="Approve proposed",I3042="Use my price")),"CHECK: protected price kept current",IF(OR(I3042="Unreviewed",I3042=""),"Pending review",IF(I3042="Hold","On hold",IF(I3042="Keep current",IF(ISNUMBER(E3042),"Kept current","CHECK: no confirmed current price"),IF(AH3042&lt;&gt;"Yes","CHECK: source needs review",IF(AND(I3042="Use my price",NOT(AND(ISNUMBER(J3042),J3042&gt;0))),"CHECK: enter a price above zero",IF(NOT(OR(I3042="Approve proposed",I3042="Use my price")),"CHECK: choose a listed decision",IF(OR(NOT(ISNUMBER(L3042)),L3042&lt;=0,NOT(ISNUMBER(Y3042)),Y3042&lt;=0,X3042&gt;=1),"CHECK: price or base unavailable",IF(L3042/(Y3042*(1-X3042))-1&lt;0,"CHECK: price below local base","Ready")))))))))</f>
        <v>Pending review</v>
      </c>
      <c r="N3042" s="18">
        <v>3.5</v>
      </c>
      <c r="O3042" s="19">
        <v>0.4</v>
      </c>
      <c r="P3042" s="14">
        <v>0.512</v>
      </c>
      <c r="Q3042" s="20" t="str">
        <f>IF(AND(ISNUMBER(L3042),ISNUMBER(Y3042),Y3042&gt;0,X3042&lt;1),ROUND(L3042/(Y3042*(1-X3042))-1,4),"")</f>
        <v/>
      </c>
      <c r="R3042" s="12">
        <v>10.5</v>
      </c>
      <c r="S3042" s="13">
        <f>IF(AND(ISNUMBER(E3042),E3042&gt;0,ISNUMBER(F3042)),R3042*(F3042/E3042-1)*(1-'Start Here'!$B$16),0)</f>
        <v>0.8147999999999984</v>
      </c>
      <c r="T3042" s="17">
        <f>IF(AND(M3042="Ready",OR(I3042="Approve proposed",AND(I3042="Use my price",AND(ISNUMBER(J3042),J3042&gt;0))),ISNUMBER(L3042),E3042&gt;0),R3042*(L3042/E3042-1)*(1-'Start Here'!$B$16),0)</f>
        <v>0</v>
      </c>
      <c r="U3042" t="str" s="6">
        <v>Currently hidden; do not activate automatically</v>
      </c>
      <c r="V3042" t="str" s="21">
        <v>No</v>
      </c>
      <c r="W3042" t="str" s="21">
        <v>No</v>
      </c>
      <c r="X3042" s="22">
        <v>0</v>
      </c>
      <c r="Y3042" s="18">
        <v>2.5</v>
      </c>
      <c r="AB3042" t="str" s="6">
        <v>2026-10-01 10:41:27 UTC</v>
      </c>
      <c r="AC3042" t="str" s="6">
        <v>Local Line cache</v>
      </c>
      <c r="AD3042" s="23">
        <v>914549</v>
      </c>
      <c r="AE3042" s="23">
        <v>660244</v>
      </c>
      <c r="AF3042" t="str" s="23">
        <v>914549:660244:herdShare</v>
      </c>
      <c r="AG3042" t="str" s="23">
        <v>No</v>
      </c>
      <c r="AH3042" t="str" s="23">
        <v>Yes</v>
      </c>
      <c r="AI3042" s="18">
        <v>7.5</v>
      </c>
    </row>
    <row r="3043" ht="32" customHeight="1">
      <c r="A3043" t="str" s="7">
        <v>RL Plants &amp; Home Goods</v>
      </c>
      <c r="B3043" t="str" s="7">
        <v>Lemon Balm</v>
      </c>
      <c r="C3043" t="str" s="7">
        <v>bu</v>
      </c>
      <c r="D3043" t="str" s="7">
        <v>CSA Members</v>
      </c>
      <c r="E3043" s="12">
        <v>3.5</v>
      </c>
      <c r="F3043" s="13">
        <v>3.78</v>
      </c>
      <c r="G3043" s="13">
        <f>IF(AND(ISNUMBER(E3043),ISNUMBER(F3043)),F3043-E3043,"")</f>
        <v>0.28</v>
      </c>
      <c r="H3043" s="14">
        <f>IF(AND(ISNUMBER(E3043),E3043&gt;0,ISNUMBER(F3043)),F3043/E3043-1,"")</f>
        <v>0.07999999999999985</v>
      </c>
      <c r="I3043" t="str" s="15">
        <v>Unreviewed</v>
      </c>
      <c r="J3043" s="16"/>
      <c r="K3043" t="str" s="15">
        <v/>
      </c>
      <c r="L3043" s="17" t="str">
        <f>IF(AC3043="Local catalog","",IF(AG3043="Yes",IF(ISNUMBER(E3043),E3043,""),IF(I3043="Keep current",IF(ISNUMBER(E3043),E3043,""),IF(AH3043&lt;&gt;"Yes","",IF(I3043="Approve proposed",F3043,IF(AND(I3043="Use my price",AND(ISNUMBER(J3043),J3043&gt;0)),J3043,""))))))</f>
        <v/>
      </c>
      <c r="M3043" t="str" s="7">
        <f>IF(AND(AG3043="Yes",OR(I3043="Approve proposed",I3043="Use my price")),"CHECK: protected price kept current",IF(OR(I3043="Unreviewed",I3043=""),"Pending review",IF(I3043="Hold","On hold",IF(I3043="Keep current",IF(ISNUMBER(E3043),"Kept current","CHECK: no confirmed current price"),IF(AH3043&lt;&gt;"Yes","CHECK: source needs review",IF(AND(I3043="Use my price",NOT(AND(ISNUMBER(J3043),J3043&gt;0))),"CHECK: enter a price above zero",IF(NOT(OR(I3043="Approve proposed",I3043="Use my price")),"CHECK: choose a listed decision",IF(OR(NOT(ISNUMBER(L3043)),L3043&lt;=0,NOT(ISNUMBER(Y3043)),Y3043&lt;=0,X3043&gt;=1),"CHECK: price or base unavailable",IF(L3043/(Y3043*(1-X3043))-1&lt;0,"CHECK: price below local base","Ready")))))))))</f>
        <v>Pending review</v>
      </c>
      <c r="N3043" s="18">
        <v>3.5</v>
      </c>
      <c r="O3043" s="19">
        <v>0.4</v>
      </c>
      <c r="P3043" s="14">
        <v>0.512</v>
      </c>
      <c r="Q3043" s="20" t="str">
        <f>IF(AND(ISNUMBER(L3043),ISNUMBER(Y3043),Y3043&gt;0,X3043&lt;1),ROUND(L3043/(Y3043*(1-X3043))-1,4),"")</f>
        <v/>
      </c>
      <c r="R3043" s="12">
        <v>0</v>
      </c>
      <c r="S3043" s="13">
        <f>IF(AND(ISNUMBER(E3043),E3043&gt;0,ISNUMBER(F3043)),R3043*(F3043/E3043-1)*(1-'Start Here'!$B$16),0)</f>
        <v>0</v>
      </c>
      <c r="T3043" s="17">
        <f>IF(AND(M3043="Ready",OR(I3043="Approve proposed",AND(I3043="Use my price",AND(ISNUMBER(J3043),J3043&gt;0))),ISNUMBER(L3043),E3043&gt;0),R3043*(L3043/E3043-1)*(1-'Start Here'!$B$16),0)</f>
        <v>0</v>
      </c>
      <c r="U3043" t="str" s="6">
        <v>Currently hidden; do not activate automatically</v>
      </c>
      <c r="V3043" t="str" s="21">
        <v>No</v>
      </c>
      <c r="W3043" t="str" s="21">
        <v>No</v>
      </c>
      <c r="X3043" s="22">
        <v>0</v>
      </c>
      <c r="Y3043" s="18">
        <v>2.5</v>
      </c>
      <c r="AB3043" t="str" s="6">
        <v>2026-10-01 10:41:27 UTC</v>
      </c>
      <c r="AC3043" t="str" s="6">
        <v>Local Line cache</v>
      </c>
      <c r="AD3043" s="23">
        <v>914549</v>
      </c>
      <c r="AE3043" s="23">
        <v>660244</v>
      </c>
      <c r="AF3043" t="str" s="23">
        <v>914549:660244:member</v>
      </c>
      <c r="AG3043" t="str" s="23">
        <v>No</v>
      </c>
      <c r="AH3043" t="str" s="23">
        <v>Yes</v>
      </c>
      <c r="AI3043" s="18">
        <v>0</v>
      </c>
    </row>
    <row r="3044" ht="32" customHeight="1">
      <c r="A3044" t="str" s="7">
        <v>RL Plants &amp; Home Goods</v>
      </c>
      <c r="B3044" t="str" s="7">
        <v>Lemon Balm</v>
      </c>
      <c r="C3044" t="str" s="7">
        <v>bu</v>
      </c>
      <c r="D3044" t="str" s="7">
        <v>Guest Basket</v>
      </c>
      <c r="E3044" s="12">
        <v>3.5</v>
      </c>
      <c r="F3044" s="13">
        <v>3.78</v>
      </c>
      <c r="G3044" s="13">
        <f>IF(AND(ISNUMBER(E3044),ISNUMBER(F3044)),F3044-E3044,"")</f>
        <v>0.28</v>
      </c>
      <c r="H3044" s="14">
        <f>IF(AND(ISNUMBER(E3044),E3044&gt;0,ISNUMBER(F3044)),F3044/E3044-1,"")</f>
        <v>0.07999999999999985</v>
      </c>
      <c r="I3044" t="str" s="15">
        <v>Unreviewed</v>
      </c>
      <c r="J3044" s="16"/>
      <c r="K3044" t="str" s="15">
        <v/>
      </c>
      <c r="L3044" s="17" t="str">
        <f>IF(AC3044="Local catalog","",IF(AG3044="Yes",IF(ISNUMBER(E3044),E3044,""),IF(I3044="Keep current",IF(ISNUMBER(E3044),E3044,""),IF(AH3044&lt;&gt;"Yes","",IF(I3044="Approve proposed",F3044,IF(AND(I3044="Use my price",AND(ISNUMBER(J3044),J3044&gt;0)),J3044,""))))))</f>
        <v/>
      </c>
      <c r="M3044" t="str" s="7">
        <f>IF(AND(AG3044="Yes",OR(I3044="Approve proposed",I3044="Use my price")),"CHECK: protected price kept current",IF(OR(I3044="Unreviewed",I3044=""),"Pending review",IF(I3044="Hold","On hold",IF(I3044="Keep current",IF(ISNUMBER(E3044),"Kept current","CHECK: no confirmed current price"),IF(AH3044&lt;&gt;"Yes","CHECK: source needs review",IF(AND(I3044="Use my price",NOT(AND(ISNUMBER(J3044),J3044&gt;0))),"CHECK: enter a price above zero",IF(NOT(OR(I3044="Approve proposed",I3044="Use my price")),"CHECK: choose a listed decision",IF(OR(NOT(ISNUMBER(L3044)),L3044&lt;=0,NOT(ISNUMBER(Y3044)),Y3044&lt;=0,X3044&gt;=1),"CHECK: price or base unavailable",IF(L3044/(Y3044*(1-X3044))-1&lt;0,"CHECK: price below local base","Ready")))))))))</f>
        <v>Pending review</v>
      </c>
      <c r="N3044" s="18">
        <v>3.5</v>
      </c>
      <c r="O3044" s="19">
        <v>0.4</v>
      </c>
      <c r="P3044" s="14">
        <v>0.512</v>
      </c>
      <c r="Q3044" s="20" t="str">
        <f>IF(AND(ISNUMBER(L3044),ISNUMBER(Y3044),Y3044&gt;0,X3044&lt;1),ROUND(L3044/(Y3044*(1-X3044))-1,4),"")</f>
        <v/>
      </c>
      <c r="R3044" s="12">
        <v>0</v>
      </c>
      <c r="S3044" s="13">
        <f>IF(AND(ISNUMBER(E3044),E3044&gt;0,ISNUMBER(F3044)),R3044*(F3044/E3044-1)*(1-'Start Here'!$B$16),0)</f>
        <v>0</v>
      </c>
      <c r="T3044" s="17">
        <f>IF(AND(M3044="Ready",OR(I3044="Approve proposed",AND(I3044="Use my price",AND(ISNUMBER(J3044),J3044&gt;0))),ISNUMBER(L3044),E3044&gt;0),R3044*(L3044/E3044-1)*(1-'Start Here'!$B$16),0)</f>
        <v>0</v>
      </c>
      <c r="U3044" t="str" s="6">
        <v>Currently hidden; do not activate automatically</v>
      </c>
      <c r="V3044" t="str" s="21">
        <v>No</v>
      </c>
      <c r="W3044" t="str" s="21">
        <v>No</v>
      </c>
      <c r="X3044" s="22">
        <v>0</v>
      </c>
      <c r="Y3044" s="18">
        <v>2.5</v>
      </c>
      <c r="AB3044" t="str" s="6">
        <v>2026-10-01 10:41:27 UTC</v>
      </c>
      <c r="AC3044" t="str" s="6">
        <v>Local Line cache</v>
      </c>
      <c r="AD3044" s="23">
        <v>914549</v>
      </c>
      <c r="AE3044" s="23">
        <v>660244</v>
      </c>
      <c r="AF3044" t="str" s="23">
        <v>914549:660244:guest</v>
      </c>
      <c r="AG3044" t="str" s="23">
        <v>No</v>
      </c>
      <c r="AH3044" t="str" s="23">
        <v>Yes</v>
      </c>
      <c r="AI3044" s="18">
        <v>0</v>
      </c>
    </row>
    <row r="3045" ht="32" customHeight="1">
      <c r="A3045" t="str" s="7">
        <v>RL Plants &amp; Home Goods</v>
      </c>
      <c r="B3045" t="str" s="7">
        <v>Lemon Balm</v>
      </c>
      <c r="C3045" t="str" s="7">
        <v>bu</v>
      </c>
      <c r="D3045" t="str" s="7">
        <v>SNAP</v>
      </c>
      <c r="E3045" s="12">
        <v>3.5</v>
      </c>
      <c r="F3045" s="13">
        <v>3.5</v>
      </c>
      <c r="G3045" s="13">
        <f>IF(AND(ISNUMBER(E3045),ISNUMBER(F3045)),F3045-E3045,"")</f>
        <v>0</v>
      </c>
      <c r="H3045" s="14">
        <f>IF(AND(ISNUMBER(E3045),E3045&gt;0,ISNUMBER(F3045)),F3045/E3045-1,"")</f>
        <v>0</v>
      </c>
      <c r="I3045" t="str" s="15">
        <v>Keep current</v>
      </c>
      <c r="J3045" s="16"/>
      <c r="K3045" t="str" s="15">
        <v/>
      </c>
      <c r="L3045" s="17">
        <f>IF(AC3045="Local catalog","",IF(AG3045="Yes",IF(ISNUMBER(E3045),E3045,""),IF(I3045="Keep current",IF(ISNUMBER(E3045),E3045,""),IF(AH3045&lt;&gt;"Yes","",IF(I3045="Approve proposed",F3045,IF(AND(I3045="Use my price",AND(ISNUMBER(J3045),J3045&gt;0)),J3045,""))))))</f>
        <v>3.5</v>
      </c>
      <c r="M3045" t="str" s="7">
        <f>IF(AND(AG3045="Yes",OR(I3045="Approve proposed",I3045="Use my price")),"CHECK: protected price kept current",IF(OR(I3045="Unreviewed",I3045=""),"Pending review",IF(I3045="Hold","On hold",IF(I3045="Keep current",IF(ISNUMBER(E3045),"Kept current","CHECK: no confirmed current price"),IF(AH3045&lt;&gt;"Yes","CHECK: source needs review",IF(AND(I3045="Use my price",NOT(AND(ISNUMBER(J3045),J3045&gt;0))),"CHECK: enter a price above zero",IF(NOT(OR(I3045="Approve proposed",I3045="Use my price")),"CHECK: choose a listed decision",IF(OR(NOT(ISNUMBER(L3045)),L3045&lt;=0,NOT(ISNUMBER(Y3045)),Y3045&lt;=0,X3045&gt;=1),"CHECK: price or base unavailable",IF(L3045/(Y3045*(1-X3045))-1&lt;0,"CHECK: price below local base","Ready")))))))))</f>
        <v>Kept current</v>
      </c>
      <c r="N3045" s="18">
        <v>3.5</v>
      </c>
      <c r="O3045" s="19">
        <v>0.4</v>
      </c>
      <c r="P3045" s="14">
        <v>0.4</v>
      </c>
      <c r="Q3045" s="20">
        <f>IF(AND(ISNUMBER(L3045),ISNUMBER(Y3045),Y3045&gt;0,X3045&lt;1),ROUND(L3045/(Y3045*(1-X3045))-1,4),"")</f>
        <v>0.4</v>
      </c>
      <c r="R3045" s="12">
        <v>0</v>
      </c>
      <c r="S3045" s="13">
        <f>IF(AND(ISNUMBER(E3045),E3045&gt;0,ISNUMBER(F3045)),R3045*(F3045/E3045-1)*(1-'Start Here'!$B$16),0)</f>
        <v>0</v>
      </c>
      <c r="T3045" s="17">
        <f>IF(AND(M3045="Ready",OR(I3045="Approve proposed",AND(I3045="Use my price",AND(ISNUMBER(J3045),J3045&gt;0))),ISNUMBER(L3045),E3045&gt;0),R3045*(L3045/E3045-1)*(1-'Start Here'!$B$16),0)</f>
        <v>0</v>
      </c>
      <c r="U3045" t="str" s="6">
        <v>SNAP: preserve existing selling price; Currently hidden; do not activate automatically</v>
      </c>
      <c r="V3045" t="str" s="21">
        <v>No</v>
      </c>
      <c r="W3045" t="str" s="21">
        <v>No</v>
      </c>
      <c r="X3045" s="22">
        <v>0</v>
      </c>
      <c r="Y3045" s="18">
        <v>2.5</v>
      </c>
      <c r="AB3045" t="str" s="6">
        <v>2026-10-01 10:41:27 UTC</v>
      </c>
      <c r="AC3045" t="str" s="6">
        <v>Local Line cache</v>
      </c>
      <c r="AD3045" s="23">
        <v>914549</v>
      </c>
      <c r="AE3045" s="23">
        <v>660244</v>
      </c>
      <c r="AF3045" t="str" s="23">
        <v>914549:660244:snap</v>
      </c>
      <c r="AG3045" t="str" s="23">
        <v>Yes</v>
      </c>
      <c r="AH3045" t="str" s="23">
        <v>Yes</v>
      </c>
      <c r="AI3045" s="18">
        <v>0</v>
      </c>
    </row>
    <row r="3046" ht="32" customHeight="1">
      <c r="A3046" t="str" s="7">
        <v>RL Plants &amp; Home Goods</v>
      </c>
      <c r="B3046" t="str" s="7">
        <v>Local Color Iris Rhizome</v>
      </c>
      <c r="C3046" t="str" s="7">
        <v>ea</v>
      </c>
      <c r="D3046" t="str" s="7">
        <v>Herd Share Members</v>
      </c>
      <c r="E3046" s="12">
        <v>11.2</v>
      </c>
      <c r="F3046" s="13">
        <v>12.1</v>
      </c>
      <c r="G3046" s="13">
        <f>IF(AND(ISNUMBER(E3046),ISNUMBER(F3046)),F3046-E3046,"")</f>
        <v>0.9</v>
      </c>
      <c r="H3046" s="14">
        <f>IF(AND(ISNUMBER(E3046),E3046&gt;0,ISNUMBER(F3046)),F3046/E3046-1,"")</f>
        <v>0.0803571428571428</v>
      </c>
      <c r="I3046" t="str" s="15">
        <v>Unreviewed</v>
      </c>
      <c r="J3046" s="16"/>
      <c r="K3046" t="str" s="15">
        <v/>
      </c>
      <c r="L3046" s="17" t="str">
        <f>IF(AC3046="Local catalog","",IF(AG3046="Yes",IF(ISNUMBER(E3046),E3046,""),IF(I3046="Keep current",IF(ISNUMBER(E3046),E3046,""),IF(AH3046&lt;&gt;"Yes","",IF(I3046="Approve proposed",F3046,IF(AND(I3046="Use my price",AND(ISNUMBER(J3046),J3046&gt;0)),J3046,""))))))</f>
        <v/>
      </c>
      <c r="M3046" t="str" s="7">
        <f>IF(AND(AG3046="Yes",OR(I3046="Approve proposed",I3046="Use my price")),"CHECK: protected price kept current",IF(OR(I3046="Unreviewed",I3046=""),"Pending review",IF(I3046="Hold","On hold",IF(I3046="Keep current",IF(ISNUMBER(E3046),"Kept current","CHECK: no confirmed current price"),IF(AH3046&lt;&gt;"Yes","CHECK: source needs review",IF(AND(I3046="Use my price",NOT(AND(ISNUMBER(J3046),J3046&gt;0))),"CHECK: enter a price above zero",IF(NOT(OR(I3046="Approve proposed",I3046="Use my price")),"CHECK: choose a listed decision",IF(OR(NOT(ISNUMBER(L3046)),L3046&lt;=0,NOT(ISNUMBER(Y3046)),Y3046&lt;=0,X3046&gt;=1),"CHECK: price or base unavailable",IF(L3046/(Y3046*(1-X3046))-1&lt;0,"CHECK: price below local base","Ready")))))))))</f>
        <v>Pending review</v>
      </c>
      <c r="N3046" s="18">
        <v>11.2</v>
      </c>
      <c r="O3046" s="19">
        <v>0.4</v>
      </c>
      <c r="P3046" s="14">
        <v>0.5125</v>
      </c>
      <c r="Q3046" s="20" t="str">
        <f>IF(AND(ISNUMBER(L3046),ISNUMBER(Y3046),Y3046&gt;0,X3046&lt;1),ROUND(L3046/(Y3046*(1-X3046))-1,4),"")</f>
        <v/>
      </c>
      <c r="R3046" s="12">
        <v>0</v>
      </c>
      <c r="S3046" s="13">
        <f>IF(AND(ISNUMBER(E3046),E3046&gt;0,ISNUMBER(F3046)),R3046*(F3046/E3046-1)*(1-'Start Here'!$B$16),0)</f>
        <v>0</v>
      </c>
      <c r="T3046" s="17">
        <f>IF(AND(M3046="Ready",OR(I3046="Approve proposed",AND(I3046="Use my price",AND(ISNUMBER(J3046),J3046&gt;0))),ISNUMBER(L3046),E3046&gt;0),R3046*(L3046/E3046-1)*(1-'Start Here'!$B$16),0)</f>
        <v>0</v>
      </c>
      <c r="U3046" t="str" s="6">
        <v/>
      </c>
      <c r="V3046" t="str" s="21">
        <v>Yes</v>
      </c>
      <c r="W3046" t="str" s="21">
        <v>No</v>
      </c>
      <c r="X3046" s="22">
        <v>0</v>
      </c>
      <c r="Y3046" s="18">
        <v>8</v>
      </c>
      <c r="AB3046" t="str" s="6">
        <v>2026-10-01 10:41:27 UTC</v>
      </c>
      <c r="AC3046" t="str" s="6">
        <v>Local Line cache</v>
      </c>
      <c r="AD3046" s="23">
        <v>975218</v>
      </c>
      <c r="AE3046" s="23">
        <v>740629</v>
      </c>
      <c r="AF3046" t="str" s="23">
        <v>975218:740629:herdShare</v>
      </c>
      <c r="AG3046" t="str" s="23">
        <v>No</v>
      </c>
      <c r="AH3046" t="str" s="23">
        <v>Yes</v>
      </c>
      <c r="AI3046" s="18">
        <v>0</v>
      </c>
    </row>
    <row r="3047" ht="32" customHeight="1">
      <c r="A3047" t="str" s="7">
        <v>RL Plants &amp; Home Goods</v>
      </c>
      <c r="B3047" t="str" s="7">
        <v>Local Color Iris Rhizome</v>
      </c>
      <c r="C3047" t="str" s="7">
        <v>ea</v>
      </c>
      <c r="D3047" t="str" s="7">
        <v>CSA Members</v>
      </c>
      <c r="E3047" s="12">
        <v>11.2</v>
      </c>
      <c r="F3047" s="13">
        <v>12.1</v>
      </c>
      <c r="G3047" s="13">
        <f>IF(AND(ISNUMBER(E3047),ISNUMBER(F3047)),F3047-E3047,"")</f>
        <v>0.9</v>
      </c>
      <c r="H3047" s="14">
        <f>IF(AND(ISNUMBER(E3047),E3047&gt;0,ISNUMBER(F3047)),F3047/E3047-1,"")</f>
        <v>0.0803571428571428</v>
      </c>
      <c r="I3047" t="str" s="15">
        <v>Unreviewed</v>
      </c>
      <c r="J3047" s="16"/>
      <c r="K3047" t="str" s="15">
        <v/>
      </c>
      <c r="L3047" s="17" t="str">
        <f>IF(AC3047="Local catalog","",IF(AG3047="Yes",IF(ISNUMBER(E3047),E3047,""),IF(I3047="Keep current",IF(ISNUMBER(E3047),E3047,""),IF(AH3047&lt;&gt;"Yes","",IF(I3047="Approve proposed",F3047,IF(AND(I3047="Use my price",AND(ISNUMBER(J3047),J3047&gt;0)),J3047,""))))))</f>
        <v/>
      </c>
      <c r="M3047" t="str" s="7">
        <f>IF(AND(AG3047="Yes",OR(I3047="Approve proposed",I3047="Use my price")),"CHECK: protected price kept current",IF(OR(I3047="Unreviewed",I3047=""),"Pending review",IF(I3047="Hold","On hold",IF(I3047="Keep current",IF(ISNUMBER(E3047),"Kept current","CHECK: no confirmed current price"),IF(AH3047&lt;&gt;"Yes","CHECK: source needs review",IF(AND(I3047="Use my price",NOT(AND(ISNUMBER(J3047),J3047&gt;0))),"CHECK: enter a price above zero",IF(NOT(OR(I3047="Approve proposed",I3047="Use my price")),"CHECK: choose a listed decision",IF(OR(NOT(ISNUMBER(L3047)),L3047&lt;=0,NOT(ISNUMBER(Y3047)),Y3047&lt;=0,X3047&gt;=1),"CHECK: price or base unavailable",IF(L3047/(Y3047*(1-X3047))-1&lt;0,"CHECK: price below local base","Ready")))))))))</f>
        <v>Pending review</v>
      </c>
      <c r="N3047" s="18">
        <v>11.2</v>
      </c>
      <c r="O3047" s="19">
        <v>0.4</v>
      </c>
      <c r="P3047" s="14">
        <v>0.5125</v>
      </c>
      <c r="Q3047" s="20" t="str">
        <f>IF(AND(ISNUMBER(L3047),ISNUMBER(Y3047),Y3047&gt;0,X3047&lt;1),ROUND(L3047/(Y3047*(1-X3047))-1,4),"")</f>
        <v/>
      </c>
      <c r="R3047" s="12">
        <v>0</v>
      </c>
      <c r="S3047" s="13">
        <f>IF(AND(ISNUMBER(E3047),E3047&gt;0,ISNUMBER(F3047)),R3047*(F3047/E3047-1)*(1-'Start Here'!$B$16),0)</f>
        <v>0</v>
      </c>
      <c r="T3047" s="17">
        <f>IF(AND(M3047="Ready",OR(I3047="Approve proposed",AND(I3047="Use my price",AND(ISNUMBER(J3047),J3047&gt;0))),ISNUMBER(L3047),E3047&gt;0),R3047*(L3047/E3047-1)*(1-'Start Here'!$B$16),0)</f>
        <v>0</v>
      </c>
      <c r="U3047" t="str" s="6">
        <v/>
      </c>
      <c r="V3047" t="str" s="21">
        <v>Yes</v>
      </c>
      <c r="W3047" t="str" s="21">
        <v>No</v>
      </c>
      <c r="X3047" s="22">
        <v>0</v>
      </c>
      <c r="Y3047" s="18">
        <v>8</v>
      </c>
      <c r="AB3047" t="str" s="6">
        <v>2026-10-01 10:41:27 UTC</v>
      </c>
      <c r="AC3047" t="str" s="6">
        <v>Local Line cache</v>
      </c>
      <c r="AD3047" s="23">
        <v>975218</v>
      </c>
      <c r="AE3047" s="23">
        <v>740629</v>
      </c>
      <c r="AF3047" t="str" s="23">
        <v>975218:740629:member</v>
      </c>
      <c r="AG3047" t="str" s="23">
        <v>No</v>
      </c>
      <c r="AH3047" t="str" s="23">
        <v>Yes</v>
      </c>
      <c r="AI3047" s="18">
        <v>0</v>
      </c>
    </row>
    <row r="3048" ht="32" customHeight="1">
      <c r="A3048" t="str" s="7">
        <v>RL Plants &amp; Home Goods</v>
      </c>
      <c r="B3048" t="str" s="7">
        <v>Local Color Iris Rhizome</v>
      </c>
      <c r="C3048" t="str" s="7">
        <v>ea</v>
      </c>
      <c r="D3048" t="str" s="7">
        <v>Guest Basket</v>
      </c>
      <c r="E3048" s="12">
        <v>11.2</v>
      </c>
      <c r="F3048" s="13">
        <v>12.1</v>
      </c>
      <c r="G3048" s="13">
        <f>IF(AND(ISNUMBER(E3048),ISNUMBER(F3048)),F3048-E3048,"")</f>
        <v>0.9</v>
      </c>
      <c r="H3048" s="14">
        <f>IF(AND(ISNUMBER(E3048),E3048&gt;0,ISNUMBER(F3048)),F3048/E3048-1,"")</f>
        <v>0.0803571428571428</v>
      </c>
      <c r="I3048" t="str" s="15">
        <v>Unreviewed</v>
      </c>
      <c r="J3048" s="16"/>
      <c r="K3048" t="str" s="15">
        <v/>
      </c>
      <c r="L3048" s="17" t="str">
        <f>IF(AC3048="Local catalog","",IF(AG3048="Yes",IF(ISNUMBER(E3048),E3048,""),IF(I3048="Keep current",IF(ISNUMBER(E3048),E3048,""),IF(AH3048&lt;&gt;"Yes","",IF(I3048="Approve proposed",F3048,IF(AND(I3048="Use my price",AND(ISNUMBER(J3048),J3048&gt;0)),J3048,""))))))</f>
        <v/>
      </c>
      <c r="M3048" t="str" s="7">
        <f>IF(AND(AG3048="Yes",OR(I3048="Approve proposed",I3048="Use my price")),"CHECK: protected price kept current",IF(OR(I3048="Unreviewed",I3048=""),"Pending review",IF(I3048="Hold","On hold",IF(I3048="Keep current",IF(ISNUMBER(E3048),"Kept current","CHECK: no confirmed current price"),IF(AH3048&lt;&gt;"Yes","CHECK: source needs review",IF(AND(I3048="Use my price",NOT(AND(ISNUMBER(J3048),J3048&gt;0))),"CHECK: enter a price above zero",IF(NOT(OR(I3048="Approve proposed",I3048="Use my price")),"CHECK: choose a listed decision",IF(OR(NOT(ISNUMBER(L3048)),L3048&lt;=0,NOT(ISNUMBER(Y3048)),Y3048&lt;=0,X3048&gt;=1),"CHECK: price or base unavailable",IF(L3048/(Y3048*(1-X3048))-1&lt;0,"CHECK: price below local base","Ready")))))))))</f>
        <v>Pending review</v>
      </c>
      <c r="N3048" s="18">
        <v>11.2</v>
      </c>
      <c r="O3048" s="19">
        <v>0.4</v>
      </c>
      <c r="P3048" s="14">
        <v>0.5125</v>
      </c>
      <c r="Q3048" s="20" t="str">
        <f>IF(AND(ISNUMBER(L3048),ISNUMBER(Y3048),Y3048&gt;0,X3048&lt;1),ROUND(L3048/(Y3048*(1-X3048))-1,4),"")</f>
        <v/>
      </c>
      <c r="R3048" s="12">
        <v>0</v>
      </c>
      <c r="S3048" s="13">
        <f>IF(AND(ISNUMBER(E3048),E3048&gt;0,ISNUMBER(F3048)),R3048*(F3048/E3048-1)*(1-'Start Here'!$B$16),0)</f>
        <v>0</v>
      </c>
      <c r="T3048" s="17">
        <f>IF(AND(M3048="Ready",OR(I3048="Approve proposed",AND(I3048="Use my price",AND(ISNUMBER(J3048),J3048&gt;0))),ISNUMBER(L3048),E3048&gt;0),R3048*(L3048/E3048-1)*(1-'Start Here'!$B$16),0)</f>
        <v>0</v>
      </c>
      <c r="U3048" t="str" s="6">
        <v/>
      </c>
      <c r="V3048" t="str" s="21">
        <v>Yes</v>
      </c>
      <c r="W3048" t="str" s="21">
        <v>No</v>
      </c>
      <c r="X3048" s="22">
        <v>0</v>
      </c>
      <c r="Y3048" s="18">
        <v>8</v>
      </c>
      <c r="AB3048" t="str" s="6">
        <v>2026-10-01 10:41:27 UTC</v>
      </c>
      <c r="AC3048" t="str" s="6">
        <v>Local Line cache</v>
      </c>
      <c r="AD3048" s="23">
        <v>975218</v>
      </c>
      <c r="AE3048" s="23">
        <v>740629</v>
      </c>
      <c r="AF3048" t="str" s="23">
        <v>975218:740629:guest</v>
      </c>
      <c r="AG3048" t="str" s="23">
        <v>No</v>
      </c>
      <c r="AH3048" t="str" s="23">
        <v>Yes</v>
      </c>
      <c r="AI3048" s="18">
        <v>0</v>
      </c>
    </row>
    <row r="3049" ht="32" customHeight="1">
      <c r="A3049" t="str" s="7">
        <v>RL Plants &amp; Home Goods</v>
      </c>
      <c r="B3049" t="str" s="7">
        <v>Local Color Iris Rhizome</v>
      </c>
      <c r="C3049" t="str" s="7">
        <v>ea</v>
      </c>
      <c r="D3049" t="str" s="7">
        <v>SNAP</v>
      </c>
      <c r="E3049" s="12">
        <v>11.2</v>
      </c>
      <c r="F3049" s="13">
        <v>11.2</v>
      </c>
      <c r="G3049" s="13">
        <f>IF(AND(ISNUMBER(E3049),ISNUMBER(F3049)),F3049-E3049,"")</f>
        <v>0</v>
      </c>
      <c r="H3049" s="14">
        <f>IF(AND(ISNUMBER(E3049),E3049&gt;0,ISNUMBER(F3049)),F3049/E3049-1,"")</f>
        <v>0</v>
      </c>
      <c r="I3049" t="str" s="15">
        <v>Keep current</v>
      </c>
      <c r="J3049" s="16"/>
      <c r="K3049" t="str" s="15">
        <v/>
      </c>
      <c r="L3049" s="17">
        <f>IF(AC3049="Local catalog","",IF(AG3049="Yes",IF(ISNUMBER(E3049),E3049,""),IF(I3049="Keep current",IF(ISNUMBER(E3049),E3049,""),IF(AH3049&lt;&gt;"Yes","",IF(I3049="Approve proposed",F3049,IF(AND(I3049="Use my price",AND(ISNUMBER(J3049),J3049&gt;0)),J3049,""))))))</f>
        <v>11.2</v>
      </c>
      <c r="M3049" t="str" s="7">
        <f>IF(AND(AG3049="Yes",OR(I3049="Approve proposed",I3049="Use my price")),"CHECK: protected price kept current",IF(OR(I3049="Unreviewed",I3049=""),"Pending review",IF(I3049="Hold","On hold",IF(I3049="Keep current",IF(ISNUMBER(E3049),"Kept current","CHECK: no confirmed current price"),IF(AH3049&lt;&gt;"Yes","CHECK: source needs review",IF(AND(I3049="Use my price",NOT(AND(ISNUMBER(J3049),J3049&gt;0))),"CHECK: enter a price above zero",IF(NOT(OR(I3049="Approve proposed",I3049="Use my price")),"CHECK: choose a listed decision",IF(OR(NOT(ISNUMBER(L3049)),L3049&lt;=0,NOT(ISNUMBER(Y3049)),Y3049&lt;=0,X3049&gt;=1),"CHECK: price or base unavailable",IF(L3049/(Y3049*(1-X3049))-1&lt;0,"CHECK: price below local base","Ready")))))))))</f>
        <v>Kept current</v>
      </c>
      <c r="N3049" s="18">
        <v>11.2</v>
      </c>
      <c r="O3049" s="19">
        <v>0.4</v>
      </c>
      <c r="P3049" s="14">
        <v>0.4</v>
      </c>
      <c r="Q3049" s="20">
        <f>IF(AND(ISNUMBER(L3049),ISNUMBER(Y3049),Y3049&gt;0,X3049&lt;1),ROUND(L3049/(Y3049*(1-X3049))-1,4),"")</f>
        <v>0.4</v>
      </c>
      <c r="R3049" s="12">
        <v>0</v>
      </c>
      <c r="S3049" s="13">
        <f>IF(AND(ISNUMBER(E3049),E3049&gt;0,ISNUMBER(F3049)),R3049*(F3049/E3049-1)*(1-'Start Here'!$B$16),0)</f>
        <v>0</v>
      </c>
      <c r="T3049" s="17">
        <f>IF(AND(M3049="Ready",OR(I3049="Approve proposed",AND(I3049="Use my price",AND(ISNUMBER(J3049),J3049&gt;0))),ISNUMBER(L3049),E3049&gt;0),R3049*(L3049/E3049-1)*(1-'Start Here'!$B$16),0)</f>
        <v>0</v>
      </c>
      <c r="U3049" t="str" s="6">
        <v>SNAP: preserve existing selling price</v>
      </c>
      <c r="V3049" t="str" s="21">
        <v>Yes</v>
      </c>
      <c r="W3049" t="str" s="21">
        <v>No</v>
      </c>
      <c r="X3049" s="22">
        <v>0</v>
      </c>
      <c r="Y3049" s="18">
        <v>8</v>
      </c>
      <c r="AB3049" t="str" s="6">
        <v>2026-10-01 10:41:27 UTC</v>
      </c>
      <c r="AC3049" t="str" s="6">
        <v>Local Line cache</v>
      </c>
      <c r="AD3049" s="23">
        <v>975218</v>
      </c>
      <c r="AE3049" s="23">
        <v>740629</v>
      </c>
      <c r="AF3049" t="str" s="23">
        <v>975218:740629:snap</v>
      </c>
      <c r="AG3049" t="str" s="23">
        <v>Yes</v>
      </c>
      <c r="AH3049" t="str" s="23">
        <v>Yes</v>
      </c>
      <c r="AI3049" s="18">
        <v>0</v>
      </c>
    </row>
    <row r="3050" ht="32" customHeight="1">
      <c r="A3050" t="str" s="7">
        <v>RL Plants &amp; Home Goods</v>
      </c>
      <c r="B3050" t="str" s="7">
        <v>Open Your Eyes- Iris Rhizome</v>
      </c>
      <c r="C3050" t="str" s="7">
        <v>ea</v>
      </c>
      <c r="D3050" t="str" s="7">
        <v>Herd Share Members</v>
      </c>
      <c r="E3050" s="12">
        <v>11.2</v>
      </c>
      <c r="F3050" s="13">
        <v>12.1</v>
      </c>
      <c r="G3050" s="13">
        <f>IF(AND(ISNUMBER(E3050),ISNUMBER(F3050)),F3050-E3050,"")</f>
        <v>0.9</v>
      </c>
      <c r="H3050" s="14">
        <f>IF(AND(ISNUMBER(E3050),E3050&gt;0,ISNUMBER(F3050)),F3050/E3050-1,"")</f>
        <v>0.0803571428571428</v>
      </c>
      <c r="I3050" t="str" s="15">
        <v>Unreviewed</v>
      </c>
      <c r="J3050" s="16"/>
      <c r="K3050" t="str" s="15">
        <v/>
      </c>
      <c r="L3050" s="17" t="str">
        <f>IF(AC3050="Local catalog","",IF(AG3050="Yes",IF(ISNUMBER(E3050),E3050,""),IF(I3050="Keep current",IF(ISNUMBER(E3050),E3050,""),IF(AH3050&lt;&gt;"Yes","",IF(I3050="Approve proposed",F3050,IF(AND(I3050="Use my price",AND(ISNUMBER(J3050),J3050&gt;0)),J3050,""))))))</f>
        <v/>
      </c>
      <c r="M3050" t="str" s="7">
        <f>IF(AND(AG3050="Yes",OR(I3050="Approve proposed",I3050="Use my price")),"CHECK: protected price kept current",IF(OR(I3050="Unreviewed",I3050=""),"Pending review",IF(I3050="Hold","On hold",IF(I3050="Keep current",IF(ISNUMBER(E3050),"Kept current","CHECK: no confirmed current price"),IF(AH3050&lt;&gt;"Yes","CHECK: source needs review",IF(AND(I3050="Use my price",NOT(AND(ISNUMBER(J3050),J3050&gt;0))),"CHECK: enter a price above zero",IF(NOT(OR(I3050="Approve proposed",I3050="Use my price")),"CHECK: choose a listed decision",IF(OR(NOT(ISNUMBER(L3050)),L3050&lt;=0,NOT(ISNUMBER(Y3050)),Y3050&lt;=0,X3050&gt;=1),"CHECK: price or base unavailable",IF(L3050/(Y3050*(1-X3050))-1&lt;0,"CHECK: price below local base","Ready")))))))))</f>
        <v>Pending review</v>
      </c>
      <c r="N3050" s="18">
        <v>11.2</v>
      </c>
      <c r="O3050" s="19">
        <v>0.4</v>
      </c>
      <c r="P3050" s="14">
        <v>0.5125</v>
      </c>
      <c r="Q3050" s="20" t="str">
        <f>IF(AND(ISNUMBER(L3050),ISNUMBER(Y3050),Y3050&gt;0,X3050&lt;1),ROUND(L3050/(Y3050*(1-X3050))-1,4),"")</f>
        <v/>
      </c>
      <c r="R3050" s="12">
        <v>0</v>
      </c>
      <c r="S3050" s="13">
        <f>IF(AND(ISNUMBER(E3050),E3050&gt;0,ISNUMBER(F3050)),R3050*(F3050/E3050-1)*(1-'Start Here'!$B$16),0)</f>
        <v>0</v>
      </c>
      <c r="T3050" s="17">
        <f>IF(AND(M3050="Ready",OR(I3050="Approve proposed",AND(I3050="Use my price",AND(ISNUMBER(J3050),J3050&gt;0))),ISNUMBER(L3050),E3050&gt;0),R3050*(L3050/E3050-1)*(1-'Start Here'!$B$16),0)</f>
        <v>0</v>
      </c>
      <c r="U3050" t="str" s="6">
        <v>Currently hidden; do not activate automatically</v>
      </c>
      <c r="V3050" t="str" s="21">
        <v>No</v>
      </c>
      <c r="W3050" t="str" s="21">
        <v>No</v>
      </c>
      <c r="X3050" s="22">
        <v>0</v>
      </c>
      <c r="Y3050" s="18">
        <v>8</v>
      </c>
      <c r="AB3050" t="str" s="6">
        <v>2026-10-01 10:41:27 UTC</v>
      </c>
      <c r="AC3050" t="str" s="6">
        <v>Local Line cache</v>
      </c>
      <c r="AD3050" s="23">
        <v>901383</v>
      </c>
      <c r="AE3050" s="23">
        <v>643631</v>
      </c>
      <c r="AF3050" t="str" s="23">
        <v>901383:643631:herdShare</v>
      </c>
      <c r="AG3050" t="str" s="23">
        <v>No</v>
      </c>
      <c r="AH3050" t="str" s="23">
        <v>Yes</v>
      </c>
      <c r="AI3050" s="18">
        <v>0</v>
      </c>
    </row>
    <row r="3051" ht="32" customHeight="1">
      <c r="A3051" t="str" s="7">
        <v>RL Plants &amp; Home Goods</v>
      </c>
      <c r="B3051" t="str" s="7">
        <v>Open Your Eyes- Iris Rhizome</v>
      </c>
      <c r="C3051" t="str" s="7">
        <v>ea</v>
      </c>
      <c r="D3051" t="str" s="7">
        <v>CSA Members</v>
      </c>
      <c r="E3051" s="12">
        <v>11.2</v>
      </c>
      <c r="F3051" s="13">
        <v>12.1</v>
      </c>
      <c r="G3051" s="13">
        <f>IF(AND(ISNUMBER(E3051),ISNUMBER(F3051)),F3051-E3051,"")</f>
        <v>0.9</v>
      </c>
      <c r="H3051" s="14">
        <f>IF(AND(ISNUMBER(E3051),E3051&gt;0,ISNUMBER(F3051)),F3051/E3051-1,"")</f>
        <v>0.0803571428571428</v>
      </c>
      <c r="I3051" t="str" s="15">
        <v>Unreviewed</v>
      </c>
      <c r="J3051" s="16"/>
      <c r="K3051" t="str" s="15">
        <v/>
      </c>
      <c r="L3051" s="17" t="str">
        <f>IF(AC3051="Local catalog","",IF(AG3051="Yes",IF(ISNUMBER(E3051),E3051,""),IF(I3051="Keep current",IF(ISNUMBER(E3051),E3051,""),IF(AH3051&lt;&gt;"Yes","",IF(I3051="Approve proposed",F3051,IF(AND(I3051="Use my price",AND(ISNUMBER(J3051),J3051&gt;0)),J3051,""))))))</f>
        <v/>
      </c>
      <c r="M3051" t="str" s="7">
        <f>IF(AND(AG3051="Yes",OR(I3051="Approve proposed",I3051="Use my price")),"CHECK: protected price kept current",IF(OR(I3051="Unreviewed",I3051=""),"Pending review",IF(I3051="Hold","On hold",IF(I3051="Keep current",IF(ISNUMBER(E3051),"Kept current","CHECK: no confirmed current price"),IF(AH3051&lt;&gt;"Yes","CHECK: source needs review",IF(AND(I3051="Use my price",NOT(AND(ISNUMBER(J3051),J3051&gt;0))),"CHECK: enter a price above zero",IF(NOT(OR(I3051="Approve proposed",I3051="Use my price")),"CHECK: choose a listed decision",IF(OR(NOT(ISNUMBER(L3051)),L3051&lt;=0,NOT(ISNUMBER(Y3051)),Y3051&lt;=0,X3051&gt;=1),"CHECK: price or base unavailable",IF(L3051/(Y3051*(1-X3051))-1&lt;0,"CHECK: price below local base","Ready")))))))))</f>
        <v>Pending review</v>
      </c>
      <c r="N3051" s="18">
        <v>11.2</v>
      </c>
      <c r="O3051" s="19">
        <v>0.4</v>
      </c>
      <c r="P3051" s="14">
        <v>0.5125</v>
      </c>
      <c r="Q3051" s="20" t="str">
        <f>IF(AND(ISNUMBER(L3051),ISNUMBER(Y3051),Y3051&gt;0,X3051&lt;1),ROUND(L3051/(Y3051*(1-X3051))-1,4),"")</f>
        <v/>
      </c>
      <c r="R3051" s="12">
        <v>0</v>
      </c>
      <c r="S3051" s="13">
        <f>IF(AND(ISNUMBER(E3051),E3051&gt;0,ISNUMBER(F3051)),R3051*(F3051/E3051-1)*(1-'Start Here'!$B$16),0)</f>
        <v>0</v>
      </c>
      <c r="T3051" s="17">
        <f>IF(AND(M3051="Ready",OR(I3051="Approve proposed",AND(I3051="Use my price",AND(ISNUMBER(J3051),J3051&gt;0))),ISNUMBER(L3051),E3051&gt;0),R3051*(L3051/E3051-1)*(1-'Start Here'!$B$16),0)</f>
        <v>0</v>
      </c>
      <c r="U3051" t="str" s="6">
        <v>Currently hidden; do not activate automatically</v>
      </c>
      <c r="V3051" t="str" s="21">
        <v>No</v>
      </c>
      <c r="W3051" t="str" s="21">
        <v>No</v>
      </c>
      <c r="X3051" s="22">
        <v>0</v>
      </c>
      <c r="Y3051" s="18">
        <v>8</v>
      </c>
      <c r="AB3051" t="str" s="6">
        <v>2026-10-01 10:41:27 UTC</v>
      </c>
      <c r="AC3051" t="str" s="6">
        <v>Local Line cache</v>
      </c>
      <c r="AD3051" s="23">
        <v>901383</v>
      </c>
      <c r="AE3051" s="23">
        <v>643631</v>
      </c>
      <c r="AF3051" t="str" s="23">
        <v>901383:643631:member</v>
      </c>
      <c r="AG3051" t="str" s="23">
        <v>No</v>
      </c>
      <c r="AH3051" t="str" s="23">
        <v>Yes</v>
      </c>
      <c r="AI3051" s="18">
        <v>0</v>
      </c>
    </row>
    <row r="3052" ht="32" customHeight="1">
      <c r="A3052" t="str" s="7">
        <v>RL Plants &amp; Home Goods</v>
      </c>
      <c r="B3052" t="str" s="7">
        <v>Open Your Eyes- Iris Rhizome</v>
      </c>
      <c r="C3052" t="str" s="7">
        <v>ea</v>
      </c>
      <c r="D3052" t="str" s="7">
        <v>Guest Basket</v>
      </c>
      <c r="E3052" s="12">
        <v>11.2</v>
      </c>
      <c r="F3052" s="13">
        <v>12.1</v>
      </c>
      <c r="G3052" s="13">
        <f>IF(AND(ISNUMBER(E3052),ISNUMBER(F3052)),F3052-E3052,"")</f>
        <v>0.9</v>
      </c>
      <c r="H3052" s="14">
        <f>IF(AND(ISNUMBER(E3052),E3052&gt;0,ISNUMBER(F3052)),F3052/E3052-1,"")</f>
        <v>0.0803571428571428</v>
      </c>
      <c r="I3052" t="str" s="15">
        <v>Unreviewed</v>
      </c>
      <c r="J3052" s="16"/>
      <c r="K3052" t="str" s="15">
        <v/>
      </c>
      <c r="L3052" s="17" t="str">
        <f>IF(AC3052="Local catalog","",IF(AG3052="Yes",IF(ISNUMBER(E3052),E3052,""),IF(I3052="Keep current",IF(ISNUMBER(E3052),E3052,""),IF(AH3052&lt;&gt;"Yes","",IF(I3052="Approve proposed",F3052,IF(AND(I3052="Use my price",AND(ISNUMBER(J3052),J3052&gt;0)),J3052,""))))))</f>
        <v/>
      </c>
      <c r="M3052" t="str" s="7">
        <f>IF(AND(AG3052="Yes",OR(I3052="Approve proposed",I3052="Use my price")),"CHECK: protected price kept current",IF(OR(I3052="Unreviewed",I3052=""),"Pending review",IF(I3052="Hold","On hold",IF(I3052="Keep current",IF(ISNUMBER(E3052),"Kept current","CHECK: no confirmed current price"),IF(AH3052&lt;&gt;"Yes","CHECK: source needs review",IF(AND(I3052="Use my price",NOT(AND(ISNUMBER(J3052),J3052&gt;0))),"CHECK: enter a price above zero",IF(NOT(OR(I3052="Approve proposed",I3052="Use my price")),"CHECK: choose a listed decision",IF(OR(NOT(ISNUMBER(L3052)),L3052&lt;=0,NOT(ISNUMBER(Y3052)),Y3052&lt;=0,X3052&gt;=1),"CHECK: price or base unavailable",IF(L3052/(Y3052*(1-X3052))-1&lt;0,"CHECK: price below local base","Ready")))))))))</f>
        <v>Pending review</v>
      </c>
      <c r="N3052" s="18">
        <v>11.2</v>
      </c>
      <c r="O3052" s="19">
        <v>0.4</v>
      </c>
      <c r="P3052" s="14">
        <v>0.5125</v>
      </c>
      <c r="Q3052" s="20" t="str">
        <f>IF(AND(ISNUMBER(L3052),ISNUMBER(Y3052),Y3052&gt;0,X3052&lt;1),ROUND(L3052/(Y3052*(1-X3052))-1,4),"")</f>
        <v/>
      </c>
      <c r="R3052" s="12">
        <v>11.2</v>
      </c>
      <c r="S3052" s="13">
        <f>IF(AND(ISNUMBER(E3052),E3052&gt;0,ISNUMBER(F3052)),R3052*(F3052/E3052-1)*(1-'Start Here'!$B$16),0)</f>
        <v>0.8729999999999992</v>
      </c>
      <c r="T3052" s="17">
        <f>IF(AND(M3052="Ready",OR(I3052="Approve proposed",AND(I3052="Use my price",AND(ISNUMBER(J3052),J3052&gt;0))),ISNUMBER(L3052),E3052&gt;0),R3052*(L3052/E3052-1)*(1-'Start Here'!$B$16),0)</f>
        <v>0</v>
      </c>
      <c r="U3052" t="str" s="6">
        <v>Currently hidden; do not activate automatically</v>
      </c>
      <c r="V3052" t="str" s="21">
        <v>No</v>
      </c>
      <c r="W3052" t="str" s="21">
        <v>No</v>
      </c>
      <c r="X3052" s="22">
        <v>0</v>
      </c>
      <c r="Y3052" s="18">
        <v>8</v>
      </c>
      <c r="AB3052" t="str" s="6">
        <v>2026-10-01 10:41:27 UTC</v>
      </c>
      <c r="AC3052" t="str" s="6">
        <v>Local Line cache</v>
      </c>
      <c r="AD3052" s="23">
        <v>901383</v>
      </c>
      <c r="AE3052" s="23">
        <v>643631</v>
      </c>
      <c r="AF3052" t="str" s="23">
        <v>901383:643631:guest</v>
      </c>
      <c r="AG3052" t="str" s="23">
        <v>No</v>
      </c>
      <c r="AH3052" t="str" s="23">
        <v>Yes</v>
      </c>
      <c r="AI3052" s="18">
        <v>8</v>
      </c>
    </row>
    <row r="3053" ht="32" customHeight="1">
      <c r="A3053" t="str" s="7">
        <v>RL Plants &amp; Home Goods</v>
      </c>
      <c r="B3053" t="str" s="7">
        <v>Open Your Eyes- Iris Rhizome</v>
      </c>
      <c r="C3053" t="str" s="7">
        <v>ea</v>
      </c>
      <c r="D3053" t="str" s="7">
        <v>SNAP</v>
      </c>
      <c r="E3053" s="12">
        <v>11.2</v>
      </c>
      <c r="F3053" s="13">
        <v>11.2</v>
      </c>
      <c r="G3053" s="13">
        <f>IF(AND(ISNUMBER(E3053),ISNUMBER(F3053)),F3053-E3053,"")</f>
        <v>0</v>
      </c>
      <c r="H3053" s="14">
        <f>IF(AND(ISNUMBER(E3053),E3053&gt;0,ISNUMBER(F3053)),F3053/E3053-1,"")</f>
        <v>0</v>
      </c>
      <c r="I3053" t="str" s="15">
        <v>Keep current</v>
      </c>
      <c r="J3053" s="16"/>
      <c r="K3053" t="str" s="15">
        <v/>
      </c>
      <c r="L3053" s="17">
        <f>IF(AC3053="Local catalog","",IF(AG3053="Yes",IF(ISNUMBER(E3053),E3053,""),IF(I3053="Keep current",IF(ISNUMBER(E3053),E3053,""),IF(AH3053&lt;&gt;"Yes","",IF(I3053="Approve proposed",F3053,IF(AND(I3053="Use my price",AND(ISNUMBER(J3053),J3053&gt;0)),J3053,""))))))</f>
        <v>11.2</v>
      </c>
      <c r="M3053" t="str" s="7">
        <f>IF(AND(AG3053="Yes",OR(I3053="Approve proposed",I3053="Use my price")),"CHECK: protected price kept current",IF(OR(I3053="Unreviewed",I3053=""),"Pending review",IF(I3053="Hold","On hold",IF(I3053="Keep current",IF(ISNUMBER(E3053),"Kept current","CHECK: no confirmed current price"),IF(AH3053&lt;&gt;"Yes","CHECK: source needs review",IF(AND(I3053="Use my price",NOT(AND(ISNUMBER(J3053),J3053&gt;0))),"CHECK: enter a price above zero",IF(NOT(OR(I3053="Approve proposed",I3053="Use my price")),"CHECK: choose a listed decision",IF(OR(NOT(ISNUMBER(L3053)),L3053&lt;=0,NOT(ISNUMBER(Y3053)),Y3053&lt;=0,X3053&gt;=1),"CHECK: price or base unavailable",IF(L3053/(Y3053*(1-X3053))-1&lt;0,"CHECK: price below local base","Ready")))))))))</f>
        <v>Kept current</v>
      </c>
      <c r="N3053" s="18">
        <v>11.2</v>
      </c>
      <c r="O3053" s="19">
        <v>0.4</v>
      </c>
      <c r="P3053" s="14">
        <v>0.4</v>
      </c>
      <c r="Q3053" s="20">
        <f>IF(AND(ISNUMBER(L3053),ISNUMBER(Y3053),Y3053&gt;0,X3053&lt;1),ROUND(L3053/(Y3053*(1-X3053))-1,4),"")</f>
        <v>0.4</v>
      </c>
      <c r="R3053" s="12">
        <v>0</v>
      </c>
      <c r="S3053" s="13">
        <f>IF(AND(ISNUMBER(E3053),E3053&gt;0,ISNUMBER(F3053)),R3053*(F3053/E3053-1)*(1-'Start Here'!$B$16),0)</f>
        <v>0</v>
      </c>
      <c r="T3053" s="17">
        <f>IF(AND(M3053="Ready",OR(I3053="Approve proposed",AND(I3053="Use my price",AND(ISNUMBER(J3053),J3053&gt;0))),ISNUMBER(L3053),E3053&gt;0),R3053*(L3053/E3053-1)*(1-'Start Here'!$B$16),0)</f>
        <v>0</v>
      </c>
      <c r="U3053" t="str" s="6">
        <v>SNAP: preserve existing selling price; Currently hidden; do not activate automatically</v>
      </c>
      <c r="V3053" t="str" s="21">
        <v>No</v>
      </c>
      <c r="W3053" t="str" s="21">
        <v>No</v>
      </c>
      <c r="X3053" s="22">
        <v>0</v>
      </c>
      <c r="Y3053" s="18">
        <v>8</v>
      </c>
      <c r="AB3053" t="str" s="6">
        <v>2026-10-01 10:41:27 UTC</v>
      </c>
      <c r="AC3053" t="str" s="6">
        <v>Local Line cache</v>
      </c>
      <c r="AD3053" s="23">
        <v>901383</v>
      </c>
      <c r="AE3053" s="23">
        <v>643631</v>
      </c>
      <c r="AF3053" t="str" s="23">
        <v>901383:643631:snap</v>
      </c>
      <c r="AG3053" t="str" s="23">
        <v>Yes</v>
      </c>
      <c r="AH3053" t="str" s="23">
        <v>Yes</v>
      </c>
      <c r="AI3053" s="18">
        <v>0</v>
      </c>
    </row>
    <row r="3054" ht="32" customHeight="1">
      <c r="A3054" t="str" s="7">
        <v>RL Plants &amp; Home Goods</v>
      </c>
      <c r="B3054" t="str" s="7">
        <v>Pepi Dwarf Iris Rhizome</v>
      </c>
      <c r="C3054" t="str" s="7">
        <v>ea</v>
      </c>
      <c r="D3054" t="str" s="7">
        <v>Herd Share Members</v>
      </c>
      <c r="E3054" s="12">
        <v>8.4</v>
      </c>
      <c r="F3054" s="13">
        <v>9.07</v>
      </c>
      <c r="G3054" s="13">
        <f>IF(AND(ISNUMBER(E3054),ISNUMBER(F3054)),F3054-E3054,"")</f>
        <v>0.67</v>
      </c>
      <c r="H3054" s="14">
        <f>IF(AND(ISNUMBER(E3054),E3054&gt;0,ISNUMBER(F3054)),F3054/E3054-1,"")</f>
        <v>0.0797619047619047</v>
      </c>
      <c r="I3054" t="str" s="15">
        <v>Unreviewed</v>
      </c>
      <c r="J3054" s="16"/>
      <c r="K3054" t="str" s="15">
        <v/>
      </c>
      <c r="L3054" s="17" t="str">
        <f>IF(AC3054="Local catalog","",IF(AG3054="Yes",IF(ISNUMBER(E3054),E3054,""),IF(I3054="Keep current",IF(ISNUMBER(E3054),E3054,""),IF(AH3054&lt;&gt;"Yes","",IF(I3054="Approve proposed",F3054,IF(AND(I3054="Use my price",AND(ISNUMBER(J3054),J3054&gt;0)),J3054,""))))))</f>
        <v/>
      </c>
      <c r="M3054" t="str" s="7">
        <f>IF(AND(AG3054="Yes",OR(I3054="Approve proposed",I3054="Use my price")),"CHECK: protected price kept current",IF(OR(I3054="Unreviewed",I3054=""),"Pending review",IF(I3054="Hold","On hold",IF(I3054="Keep current",IF(ISNUMBER(E3054),"Kept current","CHECK: no confirmed current price"),IF(AH3054&lt;&gt;"Yes","CHECK: source needs review",IF(AND(I3054="Use my price",NOT(AND(ISNUMBER(J3054),J3054&gt;0))),"CHECK: enter a price above zero",IF(NOT(OR(I3054="Approve proposed",I3054="Use my price")),"CHECK: choose a listed decision",IF(OR(NOT(ISNUMBER(L3054)),L3054&lt;=0,NOT(ISNUMBER(Y3054)),Y3054&lt;=0,X3054&gt;=1),"CHECK: price or base unavailable",IF(L3054/(Y3054*(1-X3054))-1&lt;0,"CHECK: price below local base","Ready")))))))))</f>
        <v>Pending review</v>
      </c>
      <c r="N3054" s="18">
        <v>8.4</v>
      </c>
      <c r="O3054" s="19">
        <v>0.4</v>
      </c>
      <c r="P3054" s="14">
        <v>0.5117</v>
      </c>
      <c r="Q3054" s="20" t="str">
        <f>IF(AND(ISNUMBER(L3054),ISNUMBER(Y3054),Y3054&gt;0,X3054&lt;1),ROUND(L3054/(Y3054*(1-X3054))-1,4),"")</f>
        <v/>
      </c>
      <c r="R3054" s="12">
        <v>16.8</v>
      </c>
      <c r="S3054" s="13">
        <f>IF(AND(ISNUMBER(E3054),E3054&gt;0,ISNUMBER(F3054)),R3054*(F3054/E3054-1)*(1-'Start Here'!$B$16),0)</f>
        <v>1.299799999999999</v>
      </c>
      <c r="T3054" s="17">
        <f>IF(AND(M3054="Ready",OR(I3054="Approve proposed",AND(I3054="Use my price",AND(ISNUMBER(J3054),J3054&gt;0))),ISNUMBER(L3054),E3054&gt;0),R3054*(L3054/E3054-1)*(1-'Start Here'!$B$16),0)</f>
        <v>0</v>
      </c>
      <c r="U3054" t="str" s="6">
        <v>Currently hidden; do not activate automatically</v>
      </c>
      <c r="V3054" t="str" s="21">
        <v>No</v>
      </c>
      <c r="W3054" t="str" s="21">
        <v>No</v>
      </c>
      <c r="X3054" s="22">
        <v>0</v>
      </c>
      <c r="Y3054" s="18">
        <v>6</v>
      </c>
      <c r="AB3054" t="str" s="6">
        <v>2026-10-01 10:41:27 UTC</v>
      </c>
      <c r="AC3054" t="str" s="6">
        <v>Local Line cache</v>
      </c>
      <c r="AD3054" s="23">
        <v>897404</v>
      </c>
      <c r="AE3054" s="23">
        <v>638661</v>
      </c>
      <c r="AF3054" t="str" s="23">
        <v>897404:638661:herdShare</v>
      </c>
      <c r="AG3054" t="str" s="23">
        <v>No</v>
      </c>
      <c r="AH3054" t="str" s="23">
        <v>Yes</v>
      </c>
      <c r="AI3054" s="18">
        <v>12</v>
      </c>
    </row>
    <row r="3055" ht="32" customHeight="1">
      <c r="A3055" t="str" s="7">
        <v>RL Plants &amp; Home Goods</v>
      </c>
      <c r="B3055" t="str" s="7">
        <v>Pepi Dwarf Iris Rhizome</v>
      </c>
      <c r="C3055" t="str" s="7">
        <v>ea</v>
      </c>
      <c r="D3055" t="str" s="7">
        <v>CSA Members</v>
      </c>
      <c r="E3055" s="12">
        <v>8.4</v>
      </c>
      <c r="F3055" s="13">
        <v>9.07</v>
      </c>
      <c r="G3055" s="13">
        <f>IF(AND(ISNUMBER(E3055),ISNUMBER(F3055)),F3055-E3055,"")</f>
        <v>0.67</v>
      </c>
      <c r="H3055" s="14">
        <f>IF(AND(ISNUMBER(E3055),E3055&gt;0,ISNUMBER(F3055)),F3055/E3055-1,"")</f>
        <v>0.0797619047619047</v>
      </c>
      <c r="I3055" t="str" s="15">
        <v>Unreviewed</v>
      </c>
      <c r="J3055" s="16"/>
      <c r="K3055" t="str" s="15">
        <v/>
      </c>
      <c r="L3055" s="17" t="str">
        <f>IF(AC3055="Local catalog","",IF(AG3055="Yes",IF(ISNUMBER(E3055),E3055,""),IF(I3055="Keep current",IF(ISNUMBER(E3055),E3055,""),IF(AH3055&lt;&gt;"Yes","",IF(I3055="Approve proposed",F3055,IF(AND(I3055="Use my price",AND(ISNUMBER(J3055),J3055&gt;0)),J3055,""))))))</f>
        <v/>
      </c>
      <c r="M3055" t="str" s="7">
        <f>IF(AND(AG3055="Yes",OR(I3055="Approve proposed",I3055="Use my price")),"CHECK: protected price kept current",IF(OR(I3055="Unreviewed",I3055=""),"Pending review",IF(I3055="Hold","On hold",IF(I3055="Keep current",IF(ISNUMBER(E3055),"Kept current","CHECK: no confirmed current price"),IF(AH3055&lt;&gt;"Yes","CHECK: source needs review",IF(AND(I3055="Use my price",NOT(AND(ISNUMBER(J3055),J3055&gt;0))),"CHECK: enter a price above zero",IF(NOT(OR(I3055="Approve proposed",I3055="Use my price")),"CHECK: choose a listed decision",IF(OR(NOT(ISNUMBER(L3055)),L3055&lt;=0,NOT(ISNUMBER(Y3055)),Y3055&lt;=0,X3055&gt;=1),"CHECK: price or base unavailable",IF(L3055/(Y3055*(1-X3055))-1&lt;0,"CHECK: price below local base","Ready")))))))))</f>
        <v>Pending review</v>
      </c>
      <c r="N3055" s="18">
        <v>8.4</v>
      </c>
      <c r="O3055" s="19">
        <v>0.4</v>
      </c>
      <c r="P3055" s="14">
        <v>0.5117</v>
      </c>
      <c r="Q3055" s="20" t="str">
        <f>IF(AND(ISNUMBER(L3055),ISNUMBER(Y3055),Y3055&gt;0,X3055&lt;1),ROUND(L3055/(Y3055*(1-X3055))-1,4),"")</f>
        <v/>
      </c>
      <c r="R3055" s="12">
        <v>0</v>
      </c>
      <c r="S3055" s="13">
        <f>IF(AND(ISNUMBER(E3055),E3055&gt;0,ISNUMBER(F3055)),R3055*(F3055/E3055-1)*(1-'Start Here'!$B$16),0)</f>
        <v>0</v>
      </c>
      <c r="T3055" s="17">
        <f>IF(AND(M3055="Ready",OR(I3055="Approve proposed",AND(I3055="Use my price",AND(ISNUMBER(J3055),J3055&gt;0))),ISNUMBER(L3055),E3055&gt;0),R3055*(L3055/E3055-1)*(1-'Start Here'!$B$16),0)</f>
        <v>0</v>
      </c>
      <c r="U3055" t="str" s="6">
        <v>Currently hidden; do not activate automatically</v>
      </c>
      <c r="V3055" t="str" s="21">
        <v>No</v>
      </c>
      <c r="W3055" t="str" s="21">
        <v>No</v>
      </c>
      <c r="X3055" s="22">
        <v>0</v>
      </c>
      <c r="Y3055" s="18">
        <v>6</v>
      </c>
      <c r="AB3055" t="str" s="6">
        <v>2026-10-01 10:41:27 UTC</v>
      </c>
      <c r="AC3055" t="str" s="6">
        <v>Local Line cache</v>
      </c>
      <c r="AD3055" s="23">
        <v>897404</v>
      </c>
      <c r="AE3055" s="23">
        <v>638661</v>
      </c>
      <c r="AF3055" t="str" s="23">
        <v>897404:638661:member</v>
      </c>
      <c r="AG3055" t="str" s="23">
        <v>No</v>
      </c>
      <c r="AH3055" t="str" s="23">
        <v>Yes</v>
      </c>
      <c r="AI3055" s="18">
        <v>0</v>
      </c>
    </row>
    <row r="3056" ht="32" customHeight="1">
      <c r="A3056" t="str" s="7">
        <v>RL Plants &amp; Home Goods</v>
      </c>
      <c r="B3056" t="str" s="7">
        <v>Pepi Dwarf Iris Rhizome</v>
      </c>
      <c r="C3056" t="str" s="7">
        <v>ea</v>
      </c>
      <c r="D3056" t="str" s="7">
        <v>Guest Basket</v>
      </c>
      <c r="E3056" s="12">
        <v>8.4</v>
      </c>
      <c r="F3056" s="13">
        <v>9.07</v>
      </c>
      <c r="G3056" s="13">
        <f>IF(AND(ISNUMBER(E3056),ISNUMBER(F3056)),F3056-E3056,"")</f>
        <v>0.67</v>
      </c>
      <c r="H3056" s="14">
        <f>IF(AND(ISNUMBER(E3056),E3056&gt;0,ISNUMBER(F3056)),F3056/E3056-1,"")</f>
        <v>0.0797619047619047</v>
      </c>
      <c r="I3056" t="str" s="15">
        <v>Unreviewed</v>
      </c>
      <c r="J3056" s="16"/>
      <c r="K3056" t="str" s="15">
        <v/>
      </c>
      <c r="L3056" s="17" t="str">
        <f>IF(AC3056="Local catalog","",IF(AG3056="Yes",IF(ISNUMBER(E3056),E3056,""),IF(I3056="Keep current",IF(ISNUMBER(E3056),E3056,""),IF(AH3056&lt;&gt;"Yes","",IF(I3056="Approve proposed",F3056,IF(AND(I3056="Use my price",AND(ISNUMBER(J3056),J3056&gt;0)),J3056,""))))))</f>
        <v/>
      </c>
      <c r="M3056" t="str" s="7">
        <f>IF(AND(AG3056="Yes",OR(I3056="Approve proposed",I3056="Use my price")),"CHECK: protected price kept current",IF(OR(I3056="Unreviewed",I3056=""),"Pending review",IF(I3056="Hold","On hold",IF(I3056="Keep current",IF(ISNUMBER(E3056),"Kept current","CHECK: no confirmed current price"),IF(AH3056&lt;&gt;"Yes","CHECK: source needs review",IF(AND(I3056="Use my price",NOT(AND(ISNUMBER(J3056),J3056&gt;0))),"CHECK: enter a price above zero",IF(NOT(OR(I3056="Approve proposed",I3056="Use my price")),"CHECK: choose a listed decision",IF(OR(NOT(ISNUMBER(L3056)),L3056&lt;=0,NOT(ISNUMBER(Y3056)),Y3056&lt;=0,X3056&gt;=1),"CHECK: price or base unavailable",IF(L3056/(Y3056*(1-X3056))-1&lt;0,"CHECK: price below local base","Ready")))))))))</f>
        <v>Pending review</v>
      </c>
      <c r="N3056" s="18">
        <v>8.4</v>
      </c>
      <c r="O3056" s="19">
        <v>0.4</v>
      </c>
      <c r="P3056" s="14">
        <v>0.5117</v>
      </c>
      <c r="Q3056" s="20" t="str">
        <f>IF(AND(ISNUMBER(L3056),ISNUMBER(Y3056),Y3056&gt;0,X3056&lt;1),ROUND(L3056/(Y3056*(1-X3056))-1,4),"")</f>
        <v/>
      </c>
      <c r="R3056" s="12">
        <v>0</v>
      </c>
      <c r="S3056" s="13">
        <f>IF(AND(ISNUMBER(E3056),E3056&gt;0,ISNUMBER(F3056)),R3056*(F3056/E3056-1)*(1-'Start Here'!$B$16),0)</f>
        <v>0</v>
      </c>
      <c r="T3056" s="17">
        <f>IF(AND(M3056="Ready",OR(I3056="Approve proposed",AND(I3056="Use my price",AND(ISNUMBER(J3056),J3056&gt;0))),ISNUMBER(L3056),E3056&gt;0),R3056*(L3056/E3056-1)*(1-'Start Here'!$B$16),0)</f>
        <v>0</v>
      </c>
      <c r="U3056" t="str" s="6">
        <v>Currently hidden; do not activate automatically</v>
      </c>
      <c r="V3056" t="str" s="21">
        <v>No</v>
      </c>
      <c r="W3056" t="str" s="21">
        <v>No</v>
      </c>
      <c r="X3056" s="22">
        <v>0</v>
      </c>
      <c r="Y3056" s="18">
        <v>6</v>
      </c>
      <c r="AB3056" t="str" s="6">
        <v>2026-10-01 10:41:27 UTC</v>
      </c>
      <c r="AC3056" t="str" s="6">
        <v>Local Line cache</v>
      </c>
      <c r="AD3056" s="23">
        <v>897404</v>
      </c>
      <c r="AE3056" s="23">
        <v>638661</v>
      </c>
      <c r="AF3056" t="str" s="23">
        <v>897404:638661:guest</v>
      </c>
      <c r="AG3056" t="str" s="23">
        <v>No</v>
      </c>
      <c r="AH3056" t="str" s="23">
        <v>Yes</v>
      </c>
      <c r="AI3056" s="18">
        <v>0</v>
      </c>
    </row>
    <row r="3057" ht="32" customHeight="1">
      <c r="A3057" t="str" s="7">
        <v>RL Plants &amp; Home Goods</v>
      </c>
      <c r="B3057" t="str" s="7">
        <v>Pepi Dwarf Iris Rhizome</v>
      </c>
      <c r="C3057" t="str" s="7">
        <v>ea</v>
      </c>
      <c r="D3057" t="str" s="7">
        <v>SNAP</v>
      </c>
      <c r="G3057" s="13" t="str">
        <f>IF(AND(ISNUMBER(E3057),ISNUMBER(F3057)),F3057-E3057,"")</f>
        <v/>
      </c>
      <c r="H3057" s="14" t="str">
        <f>IF(AND(ISNUMBER(E3057),E3057&gt;0,ISNUMBER(F3057)),F3057/E3057-1,"")</f>
        <v/>
      </c>
      <c r="I3057" t="str" s="15">
        <v>Hold</v>
      </c>
      <c r="J3057" s="24"/>
      <c r="K3057" t="str" s="15">
        <v/>
      </c>
      <c r="L3057" s="17" t="str">
        <f>IF(AC3057="Local catalog","",IF(AG3057="Yes",IF(ISNUMBER(E3057),E3057,""),IF(I3057="Keep current",IF(ISNUMBER(E3057),E3057,""),IF(AH3057&lt;&gt;"Yes","",IF(I3057="Approve proposed",F3057,IF(AND(I3057="Use my price",AND(ISNUMBER(J3057),J3057&gt;0)),J3057,""))))))</f>
        <v/>
      </c>
      <c r="M3057" t="str" s="7">
        <f>IF(AND(AG3057="Yes",OR(I3057="Approve proposed",I3057="Use my price")),"CHECK: protected price kept current",IF(OR(I3057="Unreviewed",I3057=""),"Pending review",IF(I3057="Hold","On hold",IF(I3057="Keep current",IF(ISNUMBER(E3057),"Kept current","CHECK: no confirmed current price"),IF(AH3057&lt;&gt;"Yes","CHECK: source needs review",IF(AND(I3057="Use my price",NOT(AND(ISNUMBER(J3057),J3057&gt;0))),"CHECK: enter a price above zero",IF(NOT(OR(I3057="Approve proposed",I3057="Use my price")),"CHECK: choose a listed decision",IF(OR(NOT(ISNUMBER(L3057)),L3057&lt;=0,NOT(ISNUMBER(Y3057)),Y3057&lt;=0,X3057&gt;=1),"CHECK: price or base unavailable",IF(L3057/(Y3057*(1-X3057))-1&lt;0,"CHECK: price below local base","Ready")))))))))</f>
        <v>On hold</v>
      </c>
      <c r="N3057" s="18">
        <v>8.4</v>
      </c>
      <c r="O3057" s="19">
        <v>0.4</v>
      </c>
      <c r="Q3057" s="20" t="str">
        <f>IF(AND(ISNUMBER(L3057),ISNUMBER(Y3057),Y3057&gt;0,X3057&lt;1),ROUND(L3057/(Y3057*(1-X3057))-1,4),"")</f>
        <v/>
      </c>
      <c r="R3057" s="12">
        <v>0</v>
      </c>
      <c r="S3057" s="13">
        <f>IF(AND(ISNUMBER(E3057),E3057&gt;0,ISNUMBER(F3057)),R3057*(F3057/E3057-1)*(1-'Start Here'!$B$16),0)</f>
        <v>0</v>
      </c>
      <c r="T3057" s="17">
        <f>IF(AND(M3057="Ready",OR(I3057="Approve proposed",AND(I3057="Use my price",AND(ISNUMBER(J3057),J3057&gt;0))),ISNUMBER(L3057),E3057&gt;0),R3057*(L3057/E3057-1)*(1-'Start Here'!$B$16),0)</f>
        <v>0</v>
      </c>
      <c r="U3057" t="str" s="6">
        <v>SNAP: preserve existing selling price; No confirmed Local Line price/list; local calculation is reference only; Currently hidden; do not activate automatically</v>
      </c>
      <c r="V3057" t="str" s="21">
        <v>No</v>
      </c>
      <c r="W3057" t="str" s="21">
        <v>No</v>
      </c>
      <c r="X3057" s="22">
        <v>0</v>
      </c>
      <c r="Y3057" s="18">
        <v>6</v>
      </c>
      <c r="AB3057" t="str" s="6">
        <v/>
      </c>
      <c r="AC3057" t="str" s="6">
        <v>Local calculation only</v>
      </c>
      <c r="AD3057" s="23">
        <v>897404</v>
      </c>
      <c r="AE3057" s="23">
        <v>638661</v>
      </c>
      <c r="AF3057" t="str" s="23">
        <v>897404:638661:snap</v>
      </c>
      <c r="AG3057" t="str" s="23">
        <v>Yes</v>
      </c>
      <c r="AH3057" t="str" s="23">
        <v>No</v>
      </c>
      <c r="AI3057" s="18">
        <v>0</v>
      </c>
    </row>
    <row r="3058" ht="32" customHeight="1">
      <c r="A3058" t="str" s="7">
        <v>RL Plants &amp; Home Goods</v>
      </c>
      <c r="B3058" t="str" s="7">
        <v>Radiant Garb Iris Rhizome</v>
      </c>
      <c r="C3058" t="str" s="7">
        <v>ea</v>
      </c>
      <c r="D3058" t="str" s="7">
        <v>Herd Share Members</v>
      </c>
      <c r="E3058" s="12">
        <v>11.2</v>
      </c>
      <c r="F3058" s="13">
        <v>12.1</v>
      </c>
      <c r="G3058" s="13">
        <f>IF(AND(ISNUMBER(E3058),ISNUMBER(F3058)),F3058-E3058,"")</f>
        <v>0.9</v>
      </c>
      <c r="H3058" s="14">
        <f>IF(AND(ISNUMBER(E3058),E3058&gt;0,ISNUMBER(F3058)),F3058/E3058-1,"")</f>
        <v>0.0803571428571428</v>
      </c>
      <c r="I3058" t="str" s="15">
        <v>Unreviewed</v>
      </c>
      <c r="J3058" s="16"/>
      <c r="K3058" t="str" s="15">
        <v/>
      </c>
      <c r="L3058" s="17" t="str">
        <f>IF(AC3058="Local catalog","",IF(AG3058="Yes",IF(ISNUMBER(E3058),E3058,""),IF(I3058="Keep current",IF(ISNUMBER(E3058),E3058,""),IF(AH3058&lt;&gt;"Yes","",IF(I3058="Approve proposed",F3058,IF(AND(I3058="Use my price",AND(ISNUMBER(J3058),J3058&gt;0)),J3058,""))))))</f>
        <v/>
      </c>
      <c r="M3058" t="str" s="7">
        <f>IF(AND(AG3058="Yes",OR(I3058="Approve proposed",I3058="Use my price")),"CHECK: protected price kept current",IF(OR(I3058="Unreviewed",I3058=""),"Pending review",IF(I3058="Hold","On hold",IF(I3058="Keep current",IF(ISNUMBER(E3058),"Kept current","CHECK: no confirmed current price"),IF(AH3058&lt;&gt;"Yes","CHECK: source needs review",IF(AND(I3058="Use my price",NOT(AND(ISNUMBER(J3058),J3058&gt;0))),"CHECK: enter a price above zero",IF(NOT(OR(I3058="Approve proposed",I3058="Use my price")),"CHECK: choose a listed decision",IF(OR(NOT(ISNUMBER(L3058)),L3058&lt;=0,NOT(ISNUMBER(Y3058)),Y3058&lt;=0,X3058&gt;=1),"CHECK: price or base unavailable",IF(L3058/(Y3058*(1-X3058))-1&lt;0,"CHECK: price below local base","Ready")))))))))</f>
        <v>Pending review</v>
      </c>
      <c r="N3058" s="18">
        <v>11.2</v>
      </c>
      <c r="O3058" s="19">
        <v>0.4</v>
      </c>
      <c r="P3058" s="14">
        <v>0.5125</v>
      </c>
      <c r="Q3058" s="20" t="str">
        <f>IF(AND(ISNUMBER(L3058),ISNUMBER(Y3058),Y3058&gt;0,X3058&lt;1),ROUND(L3058/(Y3058*(1-X3058))-1,4),"")</f>
        <v/>
      </c>
      <c r="R3058" s="12">
        <v>0</v>
      </c>
      <c r="S3058" s="13">
        <f>IF(AND(ISNUMBER(E3058),E3058&gt;0,ISNUMBER(F3058)),R3058*(F3058/E3058-1)*(1-'Start Here'!$B$16),0)</f>
        <v>0</v>
      </c>
      <c r="T3058" s="17">
        <f>IF(AND(M3058="Ready",OR(I3058="Approve proposed",AND(I3058="Use my price",AND(ISNUMBER(J3058),J3058&gt;0))),ISNUMBER(L3058),E3058&gt;0),R3058*(L3058/E3058-1)*(1-'Start Here'!$B$16),0)</f>
        <v>0</v>
      </c>
      <c r="U3058" t="str" s="6">
        <v>Currently hidden; do not activate automatically</v>
      </c>
      <c r="V3058" t="str" s="21">
        <v>No</v>
      </c>
      <c r="W3058" t="str" s="21">
        <v>No</v>
      </c>
      <c r="X3058" s="22">
        <v>0</v>
      </c>
      <c r="Y3058" s="18">
        <v>8</v>
      </c>
      <c r="AB3058" t="str" s="6">
        <v>2026-10-01 10:41:27 UTC</v>
      </c>
      <c r="AC3058" t="str" s="6">
        <v>Local Line cache</v>
      </c>
      <c r="AD3058" s="23">
        <v>975220</v>
      </c>
      <c r="AE3058" s="23">
        <v>740631</v>
      </c>
      <c r="AF3058" t="str" s="23">
        <v>975220:740631:herdShare</v>
      </c>
      <c r="AG3058" t="str" s="23">
        <v>No</v>
      </c>
      <c r="AH3058" t="str" s="23">
        <v>Yes</v>
      </c>
      <c r="AI3058" s="18">
        <v>0</v>
      </c>
    </row>
    <row r="3059" ht="32" customHeight="1">
      <c r="A3059" t="str" s="7">
        <v>RL Plants &amp; Home Goods</v>
      </c>
      <c r="B3059" t="str" s="7">
        <v>Radiant Garb Iris Rhizome</v>
      </c>
      <c r="C3059" t="str" s="7">
        <v>ea</v>
      </c>
      <c r="D3059" t="str" s="7">
        <v>CSA Members</v>
      </c>
      <c r="E3059" s="12">
        <v>11.2</v>
      </c>
      <c r="F3059" s="13">
        <v>12.1</v>
      </c>
      <c r="G3059" s="13">
        <f>IF(AND(ISNUMBER(E3059),ISNUMBER(F3059)),F3059-E3059,"")</f>
        <v>0.9</v>
      </c>
      <c r="H3059" s="14">
        <f>IF(AND(ISNUMBER(E3059),E3059&gt;0,ISNUMBER(F3059)),F3059/E3059-1,"")</f>
        <v>0.0803571428571428</v>
      </c>
      <c r="I3059" t="str" s="15">
        <v>Unreviewed</v>
      </c>
      <c r="J3059" s="16"/>
      <c r="K3059" t="str" s="15">
        <v/>
      </c>
      <c r="L3059" s="17" t="str">
        <f>IF(AC3059="Local catalog","",IF(AG3059="Yes",IF(ISNUMBER(E3059),E3059,""),IF(I3059="Keep current",IF(ISNUMBER(E3059),E3059,""),IF(AH3059&lt;&gt;"Yes","",IF(I3059="Approve proposed",F3059,IF(AND(I3059="Use my price",AND(ISNUMBER(J3059),J3059&gt;0)),J3059,""))))))</f>
        <v/>
      </c>
      <c r="M3059" t="str" s="7">
        <f>IF(AND(AG3059="Yes",OR(I3059="Approve proposed",I3059="Use my price")),"CHECK: protected price kept current",IF(OR(I3059="Unreviewed",I3059=""),"Pending review",IF(I3059="Hold","On hold",IF(I3059="Keep current",IF(ISNUMBER(E3059),"Kept current","CHECK: no confirmed current price"),IF(AH3059&lt;&gt;"Yes","CHECK: source needs review",IF(AND(I3059="Use my price",NOT(AND(ISNUMBER(J3059),J3059&gt;0))),"CHECK: enter a price above zero",IF(NOT(OR(I3059="Approve proposed",I3059="Use my price")),"CHECK: choose a listed decision",IF(OR(NOT(ISNUMBER(L3059)),L3059&lt;=0,NOT(ISNUMBER(Y3059)),Y3059&lt;=0,X3059&gt;=1),"CHECK: price or base unavailable",IF(L3059/(Y3059*(1-X3059))-1&lt;0,"CHECK: price below local base","Ready")))))))))</f>
        <v>Pending review</v>
      </c>
      <c r="N3059" s="18">
        <v>11.2</v>
      </c>
      <c r="O3059" s="19">
        <v>0.4</v>
      </c>
      <c r="P3059" s="14">
        <v>0.5125</v>
      </c>
      <c r="Q3059" s="20" t="str">
        <f>IF(AND(ISNUMBER(L3059),ISNUMBER(Y3059),Y3059&gt;0,X3059&lt;1),ROUND(L3059/(Y3059*(1-X3059))-1,4),"")</f>
        <v/>
      </c>
      <c r="R3059" s="12">
        <v>0</v>
      </c>
      <c r="S3059" s="13">
        <f>IF(AND(ISNUMBER(E3059),E3059&gt;0,ISNUMBER(F3059)),R3059*(F3059/E3059-1)*(1-'Start Here'!$B$16),0)</f>
        <v>0</v>
      </c>
      <c r="T3059" s="17">
        <f>IF(AND(M3059="Ready",OR(I3059="Approve proposed",AND(I3059="Use my price",AND(ISNUMBER(J3059),J3059&gt;0))),ISNUMBER(L3059),E3059&gt;0),R3059*(L3059/E3059-1)*(1-'Start Here'!$B$16),0)</f>
        <v>0</v>
      </c>
      <c r="U3059" t="str" s="6">
        <v>Currently hidden; do not activate automatically</v>
      </c>
      <c r="V3059" t="str" s="21">
        <v>No</v>
      </c>
      <c r="W3059" t="str" s="21">
        <v>No</v>
      </c>
      <c r="X3059" s="22">
        <v>0</v>
      </c>
      <c r="Y3059" s="18">
        <v>8</v>
      </c>
      <c r="AB3059" t="str" s="6">
        <v>2026-10-01 10:41:27 UTC</v>
      </c>
      <c r="AC3059" t="str" s="6">
        <v>Local Line cache</v>
      </c>
      <c r="AD3059" s="23">
        <v>975220</v>
      </c>
      <c r="AE3059" s="23">
        <v>740631</v>
      </c>
      <c r="AF3059" t="str" s="23">
        <v>975220:740631:member</v>
      </c>
      <c r="AG3059" t="str" s="23">
        <v>No</v>
      </c>
      <c r="AH3059" t="str" s="23">
        <v>Yes</v>
      </c>
      <c r="AI3059" s="18">
        <v>0</v>
      </c>
    </row>
    <row r="3060" ht="32" customHeight="1">
      <c r="A3060" t="str" s="7">
        <v>RL Plants &amp; Home Goods</v>
      </c>
      <c r="B3060" t="str" s="7">
        <v>Radiant Garb Iris Rhizome</v>
      </c>
      <c r="C3060" t="str" s="7">
        <v>ea</v>
      </c>
      <c r="D3060" t="str" s="7">
        <v>Guest Basket</v>
      </c>
      <c r="E3060" s="12">
        <v>11.2</v>
      </c>
      <c r="F3060" s="13">
        <v>12.1</v>
      </c>
      <c r="G3060" s="13">
        <f>IF(AND(ISNUMBER(E3060),ISNUMBER(F3060)),F3060-E3060,"")</f>
        <v>0.9</v>
      </c>
      <c r="H3060" s="14">
        <f>IF(AND(ISNUMBER(E3060),E3060&gt;0,ISNUMBER(F3060)),F3060/E3060-1,"")</f>
        <v>0.0803571428571428</v>
      </c>
      <c r="I3060" t="str" s="15">
        <v>Unreviewed</v>
      </c>
      <c r="J3060" s="16"/>
      <c r="K3060" t="str" s="15">
        <v/>
      </c>
      <c r="L3060" s="17" t="str">
        <f>IF(AC3060="Local catalog","",IF(AG3060="Yes",IF(ISNUMBER(E3060),E3060,""),IF(I3060="Keep current",IF(ISNUMBER(E3060),E3060,""),IF(AH3060&lt;&gt;"Yes","",IF(I3060="Approve proposed",F3060,IF(AND(I3060="Use my price",AND(ISNUMBER(J3060),J3060&gt;0)),J3060,""))))))</f>
        <v/>
      </c>
      <c r="M3060" t="str" s="7">
        <f>IF(AND(AG3060="Yes",OR(I3060="Approve proposed",I3060="Use my price")),"CHECK: protected price kept current",IF(OR(I3060="Unreviewed",I3060=""),"Pending review",IF(I3060="Hold","On hold",IF(I3060="Keep current",IF(ISNUMBER(E3060),"Kept current","CHECK: no confirmed current price"),IF(AH3060&lt;&gt;"Yes","CHECK: source needs review",IF(AND(I3060="Use my price",NOT(AND(ISNUMBER(J3060),J3060&gt;0))),"CHECK: enter a price above zero",IF(NOT(OR(I3060="Approve proposed",I3060="Use my price")),"CHECK: choose a listed decision",IF(OR(NOT(ISNUMBER(L3060)),L3060&lt;=0,NOT(ISNUMBER(Y3060)),Y3060&lt;=0,X3060&gt;=1),"CHECK: price or base unavailable",IF(L3060/(Y3060*(1-X3060))-1&lt;0,"CHECK: price below local base","Ready")))))))))</f>
        <v>Pending review</v>
      </c>
      <c r="N3060" s="18">
        <v>11.2</v>
      </c>
      <c r="O3060" s="19">
        <v>0.4</v>
      </c>
      <c r="P3060" s="14">
        <v>0.5125</v>
      </c>
      <c r="Q3060" s="20" t="str">
        <f>IF(AND(ISNUMBER(L3060),ISNUMBER(Y3060),Y3060&gt;0,X3060&lt;1),ROUND(L3060/(Y3060*(1-X3060))-1,4),"")</f>
        <v/>
      </c>
      <c r="R3060" s="12">
        <v>0</v>
      </c>
      <c r="S3060" s="13">
        <f>IF(AND(ISNUMBER(E3060),E3060&gt;0,ISNUMBER(F3060)),R3060*(F3060/E3060-1)*(1-'Start Here'!$B$16),0)</f>
        <v>0</v>
      </c>
      <c r="T3060" s="17">
        <f>IF(AND(M3060="Ready",OR(I3060="Approve proposed",AND(I3060="Use my price",AND(ISNUMBER(J3060),J3060&gt;0))),ISNUMBER(L3060),E3060&gt;0),R3060*(L3060/E3060-1)*(1-'Start Here'!$B$16),0)</f>
        <v>0</v>
      </c>
      <c r="U3060" t="str" s="6">
        <v>Currently hidden; do not activate automatically</v>
      </c>
      <c r="V3060" t="str" s="21">
        <v>No</v>
      </c>
      <c r="W3060" t="str" s="21">
        <v>No</v>
      </c>
      <c r="X3060" s="22">
        <v>0</v>
      </c>
      <c r="Y3060" s="18">
        <v>8</v>
      </c>
      <c r="AB3060" t="str" s="6">
        <v>2026-10-01 10:41:27 UTC</v>
      </c>
      <c r="AC3060" t="str" s="6">
        <v>Local Line cache</v>
      </c>
      <c r="AD3060" s="23">
        <v>975220</v>
      </c>
      <c r="AE3060" s="23">
        <v>740631</v>
      </c>
      <c r="AF3060" t="str" s="23">
        <v>975220:740631:guest</v>
      </c>
      <c r="AG3060" t="str" s="23">
        <v>No</v>
      </c>
      <c r="AH3060" t="str" s="23">
        <v>Yes</v>
      </c>
      <c r="AI3060" s="18">
        <v>0</v>
      </c>
    </row>
    <row r="3061" ht="32" customHeight="1">
      <c r="A3061" t="str" s="7">
        <v>RL Plants &amp; Home Goods</v>
      </c>
      <c r="B3061" t="str" s="7">
        <v>Radiant Garb Iris Rhizome</v>
      </c>
      <c r="C3061" t="str" s="7">
        <v>ea</v>
      </c>
      <c r="D3061" t="str" s="7">
        <v>SNAP</v>
      </c>
      <c r="G3061" s="13" t="str">
        <f>IF(AND(ISNUMBER(E3061),ISNUMBER(F3061)),F3061-E3061,"")</f>
        <v/>
      </c>
      <c r="H3061" s="14" t="str">
        <f>IF(AND(ISNUMBER(E3061),E3061&gt;0,ISNUMBER(F3061)),F3061/E3061-1,"")</f>
        <v/>
      </c>
      <c r="I3061" t="str" s="15">
        <v>Hold</v>
      </c>
      <c r="J3061" s="24"/>
      <c r="K3061" t="str" s="15">
        <v/>
      </c>
      <c r="L3061" s="17" t="str">
        <f>IF(AC3061="Local catalog","",IF(AG3061="Yes",IF(ISNUMBER(E3061),E3061,""),IF(I3061="Keep current",IF(ISNUMBER(E3061),E3061,""),IF(AH3061&lt;&gt;"Yes","",IF(I3061="Approve proposed",F3061,IF(AND(I3061="Use my price",AND(ISNUMBER(J3061),J3061&gt;0)),J3061,""))))))</f>
        <v/>
      </c>
      <c r="M3061" t="str" s="7">
        <f>IF(AND(AG3061="Yes",OR(I3061="Approve proposed",I3061="Use my price")),"CHECK: protected price kept current",IF(OR(I3061="Unreviewed",I3061=""),"Pending review",IF(I3061="Hold","On hold",IF(I3061="Keep current",IF(ISNUMBER(E3061),"Kept current","CHECK: no confirmed current price"),IF(AH3061&lt;&gt;"Yes","CHECK: source needs review",IF(AND(I3061="Use my price",NOT(AND(ISNUMBER(J3061),J3061&gt;0))),"CHECK: enter a price above zero",IF(NOT(OR(I3061="Approve proposed",I3061="Use my price")),"CHECK: choose a listed decision",IF(OR(NOT(ISNUMBER(L3061)),L3061&lt;=0,NOT(ISNUMBER(Y3061)),Y3061&lt;=0,X3061&gt;=1),"CHECK: price or base unavailable",IF(L3061/(Y3061*(1-X3061))-1&lt;0,"CHECK: price below local base","Ready")))))))))</f>
        <v>On hold</v>
      </c>
      <c r="N3061" s="18">
        <v>11.2</v>
      </c>
      <c r="O3061" s="19">
        <v>0.4</v>
      </c>
      <c r="Q3061" s="20" t="str">
        <f>IF(AND(ISNUMBER(L3061),ISNUMBER(Y3061),Y3061&gt;0,X3061&lt;1),ROUND(L3061/(Y3061*(1-X3061))-1,4),"")</f>
        <v/>
      </c>
      <c r="R3061" s="12">
        <v>0</v>
      </c>
      <c r="S3061" s="13">
        <f>IF(AND(ISNUMBER(E3061),E3061&gt;0,ISNUMBER(F3061)),R3061*(F3061/E3061-1)*(1-'Start Here'!$B$16),0)</f>
        <v>0</v>
      </c>
      <c r="T3061" s="17">
        <f>IF(AND(M3061="Ready",OR(I3061="Approve proposed",AND(I3061="Use my price",AND(ISNUMBER(J3061),J3061&gt;0))),ISNUMBER(L3061),E3061&gt;0),R3061*(L3061/E3061-1)*(1-'Start Here'!$B$16),0)</f>
        <v>0</v>
      </c>
      <c r="U3061" t="str" s="6">
        <v>SNAP: preserve existing selling price; No confirmed Local Line price/list; local calculation is reference only; Currently hidden; do not activate automatically</v>
      </c>
      <c r="V3061" t="str" s="21">
        <v>No</v>
      </c>
      <c r="W3061" t="str" s="21">
        <v>No</v>
      </c>
      <c r="X3061" s="22">
        <v>0</v>
      </c>
      <c r="Y3061" s="18">
        <v>8</v>
      </c>
      <c r="AB3061" t="str" s="6">
        <v/>
      </c>
      <c r="AC3061" t="str" s="6">
        <v>Local calculation only</v>
      </c>
      <c r="AD3061" s="23">
        <v>975220</v>
      </c>
      <c r="AE3061" s="23">
        <v>740631</v>
      </c>
      <c r="AF3061" t="str" s="23">
        <v>975220:740631:snap</v>
      </c>
      <c r="AG3061" t="str" s="23">
        <v>Yes</v>
      </c>
      <c r="AH3061" t="str" s="23">
        <v>No</v>
      </c>
      <c r="AI3061" s="18">
        <v>0</v>
      </c>
    </row>
    <row r="3062" ht="32" customHeight="1">
      <c r="A3062" t="str" s="7">
        <v>RL Plants &amp; Home Goods</v>
      </c>
      <c r="B3062" t="str" s="7">
        <v>Raspberry Swirl - 2009 Tall Bearded Iris - Stunning Award Winner (Rhizome)</v>
      </c>
      <c r="C3062" t="str" s="7">
        <v>ea</v>
      </c>
      <c r="D3062" t="str" s="7">
        <v>Herd Share Members</v>
      </c>
      <c r="E3062" s="12">
        <v>9.8</v>
      </c>
      <c r="F3062" s="13">
        <v>10.58</v>
      </c>
      <c r="G3062" s="13">
        <f>IF(AND(ISNUMBER(E3062),ISNUMBER(F3062)),F3062-E3062,"")</f>
        <v>0.78</v>
      </c>
      <c r="H3062" s="14">
        <f>IF(AND(ISNUMBER(E3062),E3062&gt;0,ISNUMBER(F3062)),F3062/E3062-1,"")</f>
        <v>0.07959183673469372</v>
      </c>
      <c r="I3062" t="str" s="15">
        <v>Unreviewed</v>
      </c>
      <c r="J3062" s="16"/>
      <c r="K3062" t="str" s="15">
        <v/>
      </c>
      <c r="L3062" s="17" t="str">
        <f>IF(AC3062="Local catalog","",IF(AG3062="Yes",IF(ISNUMBER(E3062),E3062,""),IF(I3062="Keep current",IF(ISNUMBER(E3062),E3062,""),IF(AH3062&lt;&gt;"Yes","",IF(I3062="Approve proposed",F3062,IF(AND(I3062="Use my price",AND(ISNUMBER(J3062),J3062&gt;0)),J3062,""))))))</f>
        <v/>
      </c>
      <c r="M3062" t="str" s="7">
        <f>IF(AND(AG3062="Yes",OR(I3062="Approve proposed",I3062="Use my price")),"CHECK: protected price kept current",IF(OR(I3062="Unreviewed",I3062=""),"Pending review",IF(I3062="Hold","On hold",IF(I3062="Keep current",IF(ISNUMBER(E3062),"Kept current","CHECK: no confirmed current price"),IF(AH3062&lt;&gt;"Yes","CHECK: source needs review",IF(AND(I3062="Use my price",NOT(AND(ISNUMBER(J3062),J3062&gt;0))),"CHECK: enter a price above zero",IF(NOT(OR(I3062="Approve proposed",I3062="Use my price")),"CHECK: choose a listed decision",IF(OR(NOT(ISNUMBER(L3062)),L3062&lt;=0,NOT(ISNUMBER(Y3062)),Y3062&lt;=0,X3062&gt;=1),"CHECK: price or base unavailable",IF(L3062/(Y3062*(1-X3062))-1&lt;0,"CHECK: price below local base","Ready")))))))))</f>
        <v>Pending review</v>
      </c>
      <c r="N3062" s="18">
        <v>9.8</v>
      </c>
      <c r="O3062" s="19">
        <v>0.4</v>
      </c>
      <c r="P3062" s="14">
        <v>0.5114</v>
      </c>
      <c r="Q3062" s="20" t="str">
        <f>IF(AND(ISNUMBER(L3062),ISNUMBER(Y3062),Y3062&gt;0,X3062&lt;1),ROUND(L3062/(Y3062*(1-X3062))-1,4),"")</f>
        <v/>
      </c>
      <c r="R3062" s="12">
        <v>59.5</v>
      </c>
      <c r="S3062" s="13">
        <f>IF(AND(ISNUMBER(E3062),E3062&gt;0,ISNUMBER(F3062)),R3062*(F3062/E3062-1)*(1-'Start Here'!$B$16),0)</f>
        <v>4.593642857142848</v>
      </c>
      <c r="T3062" s="17">
        <f>IF(AND(M3062="Ready",OR(I3062="Approve proposed",AND(I3062="Use my price",AND(ISNUMBER(J3062),J3062&gt;0))),ISNUMBER(L3062),E3062&gt;0),R3062*(L3062/E3062-1)*(1-'Start Here'!$B$16),0)</f>
        <v>0</v>
      </c>
      <c r="U3062" t="str" s="6">
        <v>Currently hidden; do not activate automatically</v>
      </c>
      <c r="V3062" t="str" s="21">
        <v>No</v>
      </c>
      <c r="W3062" t="str" s="21">
        <v>No</v>
      </c>
      <c r="X3062" s="22">
        <v>0</v>
      </c>
      <c r="Y3062" s="18">
        <v>7</v>
      </c>
      <c r="AB3062" t="str" s="6">
        <v>2026-10-01 10:41:27 UTC</v>
      </c>
      <c r="AC3062" t="str" s="6">
        <v>Local Line cache</v>
      </c>
      <c r="AD3062" s="23">
        <v>897403</v>
      </c>
      <c r="AE3062" s="23">
        <v>638660</v>
      </c>
      <c r="AF3062" t="str" s="23">
        <v>897403:638660:herdShare</v>
      </c>
      <c r="AG3062" t="str" s="23">
        <v>No</v>
      </c>
      <c r="AH3062" t="str" s="23">
        <v>Yes</v>
      </c>
      <c r="AI3062" s="18">
        <v>42</v>
      </c>
    </row>
    <row r="3063" ht="32" customHeight="1">
      <c r="A3063" t="str" s="7">
        <v>RL Plants &amp; Home Goods</v>
      </c>
      <c r="B3063" t="str" s="7">
        <v>Raspberry Swirl - 2009 Tall Bearded Iris - Stunning Award Winner (Rhizome)</v>
      </c>
      <c r="C3063" t="str" s="7">
        <v>ea</v>
      </c>
      <c r="D3063" t="str" s="7">
        <v>CSA Members</v>
      </c>
      <c r="E3063" s="12">
        <v>9.8</v>
      </c>
      <c r="F3063" s="13">
        <v>10.58</v>
      </c>
      <c r="G3063" s="13">
        <f>IF(AND(ISNUMBER(E3063),ISNUMBER(F3063)),F3063-E3063,"")</f>
        <v>0.78</v>
      </c>
      <c r="H3063" s="14">
        <f>IF(AND(ISNUMBER(E3063),E3063&gt;0,ISNUMBER(F3063)),F3063/E3063-1,"")</f>
        <v>0.07959183673469372</v>
      </c>
      <c r="I3063" t="str" s="15">
        <v>Unreviewed</v>
      </c>
      <c r="J3063" s="16"/>
      <c r="K3063" t="str" s="15">
        <v/>
      </c>
      <c r="L3063" s="17" t="str">
        <f>IF(AC3063="Local catalog","",IF(AG3063="Yes",IF(ISNUMBER(E3063),E3063,""),IF(I3063="Keep current",IF(ISNUMBER(E3063),E3063,""),IF(AH3063&lt;&gt;"Yes","",IF(I3063="Approve proposed",F3063,IF(AND(I3063="Use my price",AND(ISNUMBER(J3063),J3063&gt;0)),J3063,""))))))</f>
        <v/>
      </c>
      <c r="M3063" t="str" s="7">
        <f>IF(AND(AG3063="Yes",OR(I3063="Approve proposed",I3063="Use my price")),"CHECK: protected price kept current",IF(OR(I3063="Unreviewed",I3063=""),"Pending review",IF(I3063="Hold","On hold",IF(I3063="Keep current",IF(ISNUMBER(E3063),"Kept current","CHECK: no confirmed current price"),IF(AH3063&lt;&gt;"Yes","CHECK: source needs review",IF(AND(I3063="Use my price",NOT(AND(ISNUMBER(J3063),J3063&gt;0))),"CHECK: enter a price above zero",IF(NOT(OR(I3063="Approve proposed",I3063="Use my price")),"CHECK: choose a listed decision",IF(OR(NOT(ISNUMBER(L3063)),L3063&lt;=0,NOT(ISNUMBER(Y3063)),Y3063&lt;=0,X3063&gt;=1),"CHECK: price or base unavailable",IF(L3063/(Y3063*(1-X3063))-1&lt;0,"CHECK: price below local base","Ready")))))))))</f>
        <v>Pending review</v>
      </c>
      <c r="N3063" s="18">
        <v>9.8</v>
      </c>
      <c r="O3063" s="19">
        <v>0.4</v>
      </c>
      <c r="P3063" s="14">
        <v>0.5114</v>
      </c>
      <c r="Q3063" s="20" t="str">
        <f>IF(AND(ISNUMBER(L3063),ISNUMBER(Y3063),Y3063&gt;0,X3063&lt;1),ROUND(L3063/(Y3063*(1-X3063))-1,4),"")</f>
        <v/>
      </c>
      <c r="R3063" s="12">
        <v>0</v>
      </c>
      <c r="S3063" s="13">
        <f>IF(AND(ISNUMBER(E3063),E3063&gt;0,ISNUMBER(F3063)),R3063*(F3063/E3063-1)*(1-'Start Here'!$B$16),0)</f>
        <v>0</v>
      </c>
      <c r="T3063" s="17">
        <f>IF(AND(M3063="Ready",OR(I3063="Approve proposed",AND(I3063="Use my price",AND(ISNUMBER(J3063),J3063&gt;0))),ISNUMBER(L3063),E3063&gt;0),R3063*(L3063/E3063-1)*(1-'Start Here'!$B$16),0)</f>
        <v>0</v>
      </c>
      <c r="U3063" t="str" s="6">
        <v>Currently hidden; do not activate automatically</v>
      </c>
      <c r="V3063" t="str" s="21">
        <v>No</v>
      </c>
      <c r="W3063" t="str" s="21">
        <v>No</v>
      </c>
      <c r="X3063" s="22">
        <v>0</v>
      </c>
      <c r="Y3063" s="18">
        <v>7</v>
      </c>
      <c r="AB3063" t="str" s="6">
        <v>2026-10-01 10:41:27 UTC</v>
      </c>
      <c r="AC3063" t="str" s="6">
        <v>Local Line cache</v>
      </c>
      <c r="AD3063" s="23">
        <v>897403</v>
      </c>
      <c r="AE3063" s="23">
        <v>638660</v>
      </c>
      <c r="AF3063" t="str" s="23">
        <v>897403:638660:member</v>
      </c>
      <c r="AG3063" t="str" s="23">
        <v>No</v>
      </c>
      <c r="AH3063" t="str" s="23">
        <v>Yes</v>
      </c>
      <c r="AI3063" s="18">
        <v>0</v>
      </c>
    </row>
    <row r="3064" ht="32" customHeight="1">
      <c r="A3064" t="str" s="7">
        <v>RL Plants &amp; Home Goods</v>
      </c>
      <c r="B3064" t="str" s="7">
        <v>Raspberry Swirl - 2009 Tall Bearded Iris - Stunning Award Winner (Rhizome)</v>
      </c>
      <c r="C3064" t="str" s="7">
        <v>ea</v>
      </c>
      <c r="D3064" t="str" s="7">
        <v>Guest Basket</v>
      </c>
      <c r="E3064" s="12">
        <v>9.8</v>
      </c>
      <c r="F3064" s="13">
        <v>10.58</v>
      </c>
      <c r="G3064" s="13">
        <f>IF(AND(ISNUMBER(E3064),ISNUMBER(F3064)),F3064-E3064,"")</f>
        <v>0.78</v>
      </c>
      <c r="H3064" s="14">
        <f>IF(AND(ISNUMBER(E3064),E3064&gt;0,ISNUMBER(F3064)),F3064/E3064-1,"")</f>
        <v>0.07959183673469372</v>
      </c>
      <c r="I3064" t="str" s="15">
        <v>Unreviewed</v>
      </c>
      <c r="J3064" s="16"/>
      <c r="K3064" t="str" s="15">
        <v/>
      </c>
      <c r="L3064" s="17" t="str">
        <f>IF(AC3064="Local catalog","",IF(AG3064="Yes",IF(ISNUMBER(E3064),E3064,""),IF(I3064="Keep current",IF(ISNUMBER(E3064),E3064,""),IF(AH3064&lt;&gt;"Yes","",IF(I3064="Approve proposed",F3064,IF(AND(I3064="Use my price",AND(ISNUMBER(J3064),J3064&gt;0)),J3064,""))))))</f>
        <v/>
      </c>
      <c r="M3064" t="str" s="7">
        <f>IF(AND(AG3064="Yes",OR(I3064="Approve proposed",I3064="Use my price")),"CHECK: protected price kept current",IF(OR(I3064="Unreviewed",I3064=""),"Pending review",IF(I3064="Hold","On hold",IF(I3064="Keep current",IF(ISNUMBER(E3064),"Kept current","CHECK: no confirmed current price"),IF(AH3064&lt;&gt;"Yes","CHECK: source needs review",IF(AND(I3064="Use my price",NOT(AND(ISNUMBER(J3064),J3064&gt;0))),"CHECK: enter a price above zero",IF(NOT(OR(I3064="Approve proposed",I3064="Use my price")),"CHECK: choose a listed decision",IF(OR(NOT(ISNUMBER(L3064)),L3064&lt;=0,NOT(ISNUMBER(Y3064)),Y3064&lt;=0,X3064&gt;=1),"CHECK: price or base unavailable",IF(L3064/(Y3064*(1-X3064))-1&lt;0,"CHECK: price below local base","Ready")))))))))</f>
        <v>Pending review</v>
      </c>
      <c r="N3064" s="18">
        <v>9.8</v>
      </c>
      <c r="O3064" s="19">
        <v>0.4</v>
      </c>
      <c r="P3064" s="14">
        <v>0.5114</v>
      </c>
      <c r="Q3064" s="20" t="str">
        <f>IF(AND(ISNUMBER(L3064),ISNUMBER(Y3064),Y3064&gt;0,X3064&lt;1),ROUND(L3064/(Y3064*(1-X3064))-1,4),"")</f>
        <v/>
      </c>
      <c r="R3064" s="12">
        <v>0</v>
      </c>
      <c r="S3064" s="13">
        <f>IF(AND(ISNUMBER(E3064),E3064&gt;0,ISNUMBER(F3064)),R3064*(F3064/E3064-1)*(1-'Start Here'!$B$16),0)</f>
        <v>0</v>
      </c>
      <c r="T3064" s="17">
        <f>IF(AND(M3064="Ready",OR(I3064="Approve proposed",AND(I3064="Use my price",AND(ISNUMBER(J3064),J3064&gt;0))),ISNUMBER(L3064),E3064&gt;0),R3064*(L3064/E3064-1)*(1-'Start Here'!$B$16),0)</f>
        <v>0</v>
      </c>
      <c r="U3064" t="str" s="6">
        <v>Currently hidden; do not activate automatically</v>
      </c>
      <c r="V3064" t="str" s="21">
        <v>No</v>
      </c>
      <c r="W3064" t="str" s="21">
        <v>No</v>
      </c>
      <c r="X3064" s="22">
        <v>0</v>
      </c>
      <c r="Y3064" s="18">
        <v>7</v>
      </c>
      <c r="AB3064" t="str" s="6">
        <v>2026-10-01 10:41:27 UTC</v>
      </c>
      <c r="AC3064" t="str" s="6">
        <v>Local Line cache</v>
      </c>
      <c r="AD3064" s="23">
        <v>897403</v>
      </c>
      <c r="AE3064" s="23">
        <v>638660</v>
      </c>
      <c r="AF3064" t="str" s="23">
        <v>897403:638660:guest</v>
      </c>
      <c r="AG3064" t="str" s="23">
        <v>No</v>
      </c>
      <c r="AH3064" t="str" s="23">
        <v>Yes</v>
      </c>
      <c r="AI3064" s="18">
        <v>0</v>
      </c>
    </row>
    <row r="3065" ht="32" customHeight="1">
      <c r="A3065" t="str" s="7">
        <v>RL Plants &amp; Home Goods</v>
      </c>
      <c r="B3065" t="str" s="7">
        <v>Raspberry Swirl - 2009 Tall Bearded Iris - Stunning Award Winner (Rhizome)</v>
      </c>
      <c r="C3065" t="str" s="7">
        <v>ea</v>
      </c>
      <c r="D3065" t="str" s="7">
        <v>SNAP</v>
      </c>
      <c r="G3065" s="13" t="str">
        <f>IF(AND(ISNUMBER(E3065),ISNUMBER(F3065)),F3065-E3065,"")</f>
        <v/>
      </c>
      <c r="H3065" s="14" t="str">
        <f>IF(AND(ISNUMBER(E3065),E3065&gt;0,ISNUMBER(F3065)),F3065/E3065-1,"")</f>
        <v/>
      </c>
      <c r="I3065" t="str" s="15">
        <v>Hold</v>
      </c>
      <c r="J3065" s="24"/>
      <c r="K3065" t="str" s="15">
        <v/>
      </c>
      <c r="L3065" s="17" t="str">
        <f>IF(AC3065="Local catalog","",IF(AG3065="Yes",IF(ISNUMBER(E3065),E3065,""),IF(I3065="Keep current",IF(ISNUMBER(E3065),E3065,""),IF(AH3065&lt;&gt;"Yes","",IF(I3065="Approve proposed",F3065,IF(AND(I3065="Use my price",AND(ISNUMBER(J3065),J3065&gt;0)),J3065,""))))))</f>
        <v/>
      </c>
      <c r="M3065" t="str" s="7">
        <f>IF(AND(AG3065="Yes",OR(I3065="Approve proposed",I3065="Use my price")),"CHECK: protected price kept current",IF(OR(I3065="Unreviewed",I3065=""),"Pending review",IF(I3065="Hold","On hold",IF(I3065="Keep current",IF(ISNUMBER(E3065),"Kept current","CHECK: no confirmed current price"),IF(AH3065&lt;&gt;"Yes","CHECK: source needs review",IF(AND(I3065="Use my price",NOT(AND(ISNUMBER(J3065),J3065&gt;0))),"CHECK: enter a price above zero",IF(NOT(OR(I3065="Approve proposed",I3065="Use my price")),"CHECK: choose a listed decision",IF(OR(NOT(ISNUMBER(L3065)),L3065&lt;=0,NOT(ISNUMBER(Y3065)),Y3065&lt;=0,X3065&gt;=1),"CHECK: price or base unavailable",IF(L3065/(Y3065*(1-X3065))-1&lt;0,"CHECK: price below local base","Ready")))))))))</f>
        <v>On hold</v>
      </c>
      <c r="N3065" s="18">
        <v>9.8</v>
      </c>
      <c r="O3065" s="19">
        <v>0.4</v>
      </c>
      <c r="Q3065" s="20" t="str">
        <f>IF(AND(ISNUMBER(L3065),ISNUMBER(Y3065),Y3065&gt;0,X3065&lt;1),ROUND(L3065/(Y3065*(1-X3065))-1,4),"")</f>
        <v/>
      </c>
      <c r="R3065" s="12">
        <v>0</v>
      </c>
      <c r="S3065" s="13">
        <f>IF(AND(ISNUMBER(E3065),E3065&gt;0,ISNUMBER(F3065)),R3065*(F3065/E3065-1)*(1-'Start Here'!$B$16),0)</f>
        <v>0</v>
      </c>
      <c r="T3065" s="17">
        <f>IF(AND(M3065="Ready",OR(I3065="Approve proposed",AND(I3065="Use my price",AND(ISNUMBER(J3065),J3065&gt;0))),ISNUMBER(L3065),E3065&gt;0),R3065*(L3065/E3065-1)*(1-'Start Here'!$B$16),0)</f>
        <v>0</v>
      </c>
      <c r="U3065" t="str" s="6">
        <v>SNAP: preserve existing selling price; No confirmed Local Line price/list; local calculation is reference only; Currently hidden; do not activate automatically</v>
      </c>
      <c r="V3065" t="str" s="21">
        <v>No</v>
      </c>
      <c r="W3065" t="str" s="21">
        <v>No</v>
      </c>
      <c r="X3065" s="22">
        <v>0</v>
      </c>
      <c r="Y3065" s="18">
        <v>7</v>
      </c>
      <c r="AB3065" t="str" s="6">
        <v/>
      </c>
      <c r="AC3065" t="str" s="6">
        <v>Local calculation only</v>
      </c>
      <c r="AD3065" s="23">
        <v>897403</v>
      </c>
      <c r="AE3065" s="23">
        <v>638660</v>
      </c>
      <c r="AF3065" t="str" s="23">
        <v>897403:638660:snap</v>
      </c>
      <c r="AG3065" t="str" s="23">
        <v>Yes</v>
      </c>
      <c r="AH3065" t="str" s="23">
        <v>No</v>
      </c>
      <c r="AI3065" s="18">
        <v>0</v>
      </c>
    </row>
    <row r="3066" ht="32" customHeight="1">
      <c r="A3066" t="str" s="7">
        <v>RL Plants &amp; Home Goods</v>
      </c>
      <c r="B3066" t="str" s="7">
        <v>Sedum Palmeri Succulents</v>
      </c>
      <c r="C3066" t="str" s="7">
        <v>each</v>
      </c>
      <c r="D3066" t="str" s="7">
        <v>Herd Share Members</v>
      </c>
      <c r="E3066" s="12">
        <v>5.6</v>
      </c>
      <c r="F3066" s="13">
        <v>6.05</v>
      </c>
      <c r="G3066" s="13">
        <f>IF(AND(ISNUMBER(E3066),ISNUMBER(F3066)),F3066-E3066,"")</f>
        <v>0.45</v>
      </c>
      <c r="H3066" s="14">
        <f>IF(AND(ISNUMBER(E3066),E3066&gt;0,ISNUMBER(F3066)),F3066/E3066-1,"")</f>
        <v>0.0803571428571428</v>
      </c>
      <c r="I3066" t="str" s="15">
        <v>Unreviewed</v>
      </c>
      <c r="J3066" s="16"/>
      <c r="K3066" t="str" s="15">
        <v/>
      </c>
      <c r="L3066" s="17" t="str">
        <f>IF(AC3066="Local catalog","",IF(AG3066="Yes",IF(ISNUMBER(E3066),E3066,""),IF(I3066="Keep current",IF(ISNUMBER(E3066),E3066,""),IF(AH3066&lt;&gt;"Yes","",IF(I3066="Approve proposed",F3066,IF(AND(I3066="Use my price",AND(ISNUMBER(J3066),J3066&gt;0)),J3066,""))))))</f>
        <v/>
      </c>
      <c r="M3066" t="str" s="7">
        <f>IF(AND(AG3066="Yes",OR(I3066="Approve proposed",I3066="Use my price")),"CHECK: protected price kept current",IF(OR(I3066="Unreviewed",I3066=""),"Pending review",IF(I3066="Hold","On hold",IF(I3066="Keep current",IF(ISNUMBER(E3066),"Kept current","CHECK: no confirmed current price"),IF(AH3066&lt;&gt;"Yes","CHECK: source needs review",IF(AND(I3066="Use my price",NOT(AND(ISNUMBER(J3066),J3066&gt;0))),"CHECK: enter a price above zero",IF(NOT(OR(I3066="Approve proposed",I3066="Use my price")),"CHECK: choose a listed decision",IF(OR(NOT(ISNUMBER(L3066)),L3066&lt;=0,NOT(ISNUMBER(Y3066)),Y3066&lt;=0,X3066&gt;=1),"CHECK: price or base unavailable",IF(L3066/(Y3066*(1-X3066))-1&lt;0,"CHECK: price below local base","Ready")))))))))</f>
        <v>Pending review</v>
      </c>
      <c r="N3066" s="18">
        <v>5.6</v>
      </c>
      <c r="O3066" s="19">
        <v>0.4</v>
      </c>
      <c r="P3066" s="14">
        <v>0.5125</v>
      </c>
      <c r="Q3066" s="20" t="str">
        <f>IF(AND(ISNUMBER(L3066),ISNUMBER(Y3066),Y3066&gt;0,X3066&lt;1),ROUND(L3066/(Y3066*(1-X3066))-1,4),"")</f>
        <v/>
      </c>
      <c r="R3066" s="12">
        <v>39.2</v>
      </c>
      <c r="S3066" s="13">
        <f>IF(AND(ISNUMBER(E3066),E3066&gt;0,ISNUMBER(F3066)),R3066*(F3066/E3066-1)*(1-'Start Here'!$B$16),0)</f>
        <v>3.0554999999999977</v>
      </c>
      <c r="T3066" s="17">
        <f>IF(AND(M3066="Ready",OR(I3066="Approve proposed",AND(I3066="Use my price",AND(ISNUMBER(J3066),J3066&gt;0))),ISNUMBER(L3066),E3066&gt;0),R3066*(L3066/E3066-1)*(1-'Start Here'!$B$16),0)</f>
        <v>0</v>
      </c>
      <c r="U3066" t="str" s="6">
        <v/>
      </c>
      <c r="V3066" t="str" s="21">
        <v>Yes</v>
      </c>
      <c r="W3066" t="str" s="21">
        <v>No</v>
      </c>
      <c r="X3066" s="22">
        <v>0</v>
      </c>
      <c r="Y3066" s="18">
        <v>4</v>
      </c>
      <c r="AB3066" t="str" s="6">
        <v>2026-10-01 10:41:27 UTC</v>
      </c>
      <c r="AC3066" t="str" s="6">
        <v>Local Line cache</v>
      </c>
      <c r="AD3066" s="23">
        <v>805750</v>
      </c>
      <c r="AE3066" s="23">
        <v>526805</v>
      </c>
      <c r="AF3066" t="str" s="23">
        <v>805750:526805:herdShare</v>
      </c>
      <c r="AG3066" t="str" s="23">
        <v>No</v>
      </c>
      <c r="AH3066" t="str" s="23">
        <v>Yes</v>
      </c>
      <c r="AI3066" s="18">
        <v>28</v>
      </c>
    </row>
    <row r="3067" ht="32" customHeight="1">
      <c r="A3067" t="str" s="7">
        <v>RL Plants &amp; Home Goods</v>
      </c>
      <c r="B3067" t="str" s="7">
        <v>Sedum Palmeri Succulents</v>
      </c>
      <c r="C3067" t="str" s="7">
        <v>each</v>
      </c>
      <c r="D3067" t="str" s="7">
        <v>CSA Members</v>
      </c>
      <c r="E3067" s="12">
        <v>5.6</v>
      </c>
      <c r="F3067" s="13">
        <v>6.05</v>
      </c>
      <c r="G3067" s="13">
        <f>IF(AND(ISNUMBER(E3067),ISNUMBER(F3067)),F3067-E3067,"")</f>
        <v>0.45</v>
      </c>
      <c r="H3067" s="14">
        <f>IF(AND(ISNUMBER(E3067),E3067&gt;0,ISNUMBER(F3067)),F3067/E3067-1,"")</f>
        <v>0.0803571428571428</v>
      </c>
      <c r="I3067" t="str" s="15">
        <v>Unreviewed</v>
      </c>
      <c r="J3067" s="16"/>
      <c r="K3067" t="str" s="15">
        <v/>
      </c>
      <c r="L3067" s="17" t="str">
        <f>IF(AC3067="Local catalog","",IF(AG3067="Yes",IF(ISNUMBER(E3067),E3067,""),IF(I3067="Keep current",IF(ISNUMBER(E3067),E3067,""),IF(AH3067&lt;&gt;"Yes","",IF(I3067="Approve proposed",F3067,IF(AND(I3067="Use my price",AND(ISNUMBER(J3067),J3067&gt;0)),J3067,""))))))</f>
        <v/>
      </c>
      <c r="M3067" t="str" s="7">
        <f>IF(AND(AG3067="Yes",OR(I3067="Approve proposed",I3067="Use my price")),"CHECK: protected price kept current",IF(OR(I3067="Unreviewed",I3067=""),"Pending review",IF(I3067="Hold","On hold",IF(I3067="Keep current",IF(ISNUMBER(E3067),"Kept current","CHECK: no confirmed current price"),IF(AH3067&lt;&gt;"Yes","CHECK: source needs review",IF(AND(I3067="Use my price",NOT(AND(ISNUMBER(J3067),J3067&gt;0))),"CHECK: enter a price above zero",IF(NOT(OR(I3067="Approve proposed",I3067="Use my price")),"CHECK: choose a listed decision",IF(OR(NOT(ISNUMBER(L3067)),L3067&lt;=0,NOT(ISNUMBER(Y3067)),Y3067&lt;=0,X3067&gt;=1),"CHECK: price or base unavailable",IF(L3067/(Y3067*(1-X3067))-1&lt;0,"CHECK: price below local base","Ready")))))))))</f>
        <v>Pending review</v>
      </c>
      <c r="N3067" s="18">
        <v>5.6</v>
      </c>
      <c r="O3067" s="19">
        <v>0.4</v>
      </c>
      <c r="P3067" s="14">
        <v>0.5125</v>
      </c>
      <c r="Q3067" s="20" t="str">
        <f>IF(AND(ISNUMBER(L3067),ISNUMBER(Y3067),Y3067&gt;0,X3067&lt;1),ROUND(L3067/(Y3067*(1-X3067))-1,4),"")</f>
        <v/>
      </c>
      <c r="R3067" s="12">
        <v>0</v>
      </c>
      <c r="S3067" s="13">
        <f>IF(AND(ISNUMBER(E3067),E3067&gt;0,ISNUMBER(F3067)),R3067*(F3067/E3067-1)*(1-'Start Here'!$B$16),0)</f>
        <v>0</v>
      </c>
      <c r="T3067" s="17">
        <f>IF(AND(M3067="Ready",OR(I3067="Approve proposed",AND(I3067="Use my price",AND(ISNUMBER(J3067),J3067&gt;0))),ISNUMBER(L3067),E3067&gt;0),R3067*(L3067/E3067-1)*(1-'Start Here'!$B$16),0)</f>
        <v>0</v>
      </c>
      <c r="U3067" t="str" s="6">
        <v/>
      </c>
      <c r="V3067" t="str" s="21">
        <v>Yes</v>
      </c>
      <c r="W3067" t="str" s="21">
        <v>No</v>
      </c>
      <c r="X3067" s="22">
        <v>0</v>
      </c>
      <c r="Y3067" s="18">
        <v>4</v>
      </c>
      <c r="AB3067" t="str" s="6">
        <v>2026-10-01 10:41:27 UTC</v>
      </c>
      <c r="AC3067" t="str" s="6">
        <v>Local Line cache</v>
      </c>
      <c r="AD3067" s="23">
        <v>805750</v>
      </c>
      <c r="AE3067" s="23">
        <v>526805</v>
      </c>
      <c r="AF3067" t="str" s="23">
        <v>805750:526805:member</v>
      </c>
      <c r="AG3067" t="str" s="23">
        <v>No</v>
      </c>
      <c r="AH3067" t="str" s="23">
        <v>Yes</v>
      </c>
      <c r="AI3067" s="18">
        <v>0</v>
      </c>
    </row>
    <row r="3068" ht="32" customHeight="1">
      <c r="A3068" t="str" s="7">
        <v>RL Plants &amp; Home Goods</v>
      </c>
      <c r="B3068" t="str" s="7">
        <v>Sedum Palmeri Succulents</v>
      </c>
      <c r="C3068" t="str" s="7">
        <v>each</v>
      </c>
      <c r="D3068" t="str" s="7">
        <v>Guest Basket</v>
      </c>
      <c r="E3068" s="12">
        <v>5.6</v>
      </c>
      <c r="F3068" s="13">
        <v>6.05</v>
      </c>
      <c r="G3068" s="13">
        <f>IF(AND(ISNUMBER(E3068),ISNUMBER(F3068)),F3068-E3068,"")</f>
        <v>0.45</v>
      </c>
      <c r="H3068" s="14">
        <f>IF(AND(ISNUMBER(E3068),E3068&gt;0,ISNUMBER(F3068)),F3068/E3068-1,"")</f>
        <v>0.0803571428571428</v>
      </c>
      <c r="I3068" t="str" s="15">
        <v>Unreviewed</v>
      </c>
      <c r="J3068" s="16"/>
      <c r="K3068" t="str" s="15">
        <v/>
      </c>
      <c r="L3068" s="17" t="str">
        <f>IF(AC3068="Local catalog","",IF(AG3068="Yes",IF(ISNUMBER(E3068),E3068,""),IF(I3068="Keep current",IF(ISNUMBER(E3068),E3068,""),IF(AH3068&lt;&gt;"Yes","",IF(I3068="Approve proposed",F3068,IF(AND(I3068="Use my price",AND(ISNUMBER(J3068),J3068&gt;0)),J3068,""))))))</f>
        <v/>
      </c>
      <c r="M3068" t="str" s="7">
        <f>IF(AND(AG3068="Yes",OR(I3068="Approve proposed",I3068="Use my price")),"CHECK: protected price kept current",IF(OR(I3068="Unreviewed",I3068=""),"Pending review",IF(I3068="Hold","On hold",IF(I3068="Keep current",IF(ISNUMBER(E3068),"Kept current","CHECK: no confirmed current price"),IF(AH3068&lt;&gt;"Yes","CHECK: source needs review",IF(AND(I3068="Use my price",NOT(AND(ISNUMBER(J3068),J3068&gt;0))),"CHECK: enter a price above zero",IF(NOT(OR(I3068="Approve proposed",I3068="Use my price")),"CHECK: choose a listed decision",IF(OR(NOT(ISNUMBER(L3068)),L3068&lt;=0,NOT(ISNUMBER(Y3068)),Y3068&lt;=0,X3068&gt;=1),"CHECK: price or base unavailable",IF(L3068/(Y3068*(1-X3068))-1&lt;0,"CHECK: price below local base","Ready")))))))))</f>
        <v>Pending review</v>
      </c>
      <c r="N3068" s="18">
        <v>5.6</v>
      </c>
      <c r="O3068" s="19">
        <v>0.4</v>
      </c>
      <c r="P3068" s="14">
        <v>0.5125</v>
      </c>
      <c r="Q3068" s="20" t="str">
        <f>IF(AND(ISNUMBER(L3068),ISNUMBER(Y3068),Y3068&gt;0,X3068&lt;1),ROUND(L3068/(Y3068*(1-X3068))-1,4),"")</f>
        <v/>
      </c>
      <c r="R3068" s="12">
        <v>8.4</v>
      </c>
      <c r="S3068" s="13">
        <f>IF(AND(ISNUMBER(E3068),E3068&gt;0,ISNUMBER(F3068)),R3068*(F3068/E3068-1)*(1-'Start Here'!$B$16),0)</f>
        <v>0.6547499999999995</v>
      </c>
      <c r="T3068" s="17">
        <f>IF(AND(M3068="Ready",OR(I3068="Approve proposed",AND(I3068="Use my price",AND(ISNUMBER(J3068),J3068&gt;0))),ISNUMBER(L3068),E3068&gt;0),R3068*(L3068/E3068-1)*(1-'Start Here'!$B$16),0)</f>
        <v>0</v>
      </c>
      <c r="U3068" t="str" s="6">
        <v/>
      </c>
      <c r="V3068" t="str" s="21">
        <v>Yes</v>
      </c>
      <c r="W3068" t="str" s="21">
        <v>No</v>
      </c>
      <c r="X3068" s="22">
        <v>0</v>
      </c>
      <c r="Y3068" s="18">
        <v>4</v>
      </c>
      <c r="AB3068" t="str" s="6">
        <v>2026-10-01 10:41:27 UTC</v>
      </c>
      <c r="AC3068" t="str" s="6">
        <v>Local Line cache</v>
      </c>
      <c r="AD3068" s="23">
        <v>805750</v>
      </c>
      <c r="AE3068" s="23">
        <v>526805</v>
      </c>
      <c r="AF3068" t="str" s="23">
        <v>805750:526805:guest</v>
      </c>
      <c r="AG3068" t="str" s="23">
        <v>No</v>
      </c>
      <c r="AH3068" t="str" s="23">
        <v>Yes</v>
      </c>
      <c r="AI3068" s="18">
        <v>6</v>
      </c>
    </row>
    <row r="3069" ht="32" customHeight="1">
      <c r="A3069" t="str" s="7">
        <v>RL Plants &amp; Home Goods</v>
      </c>
      <c r="B3069" t="str" s="7">
        <v>Sedum Palmeri Succulents</v>
      </c>
      <c r="C3069" t="str" s="7">
        <v>each</v>
      </c>
      <c r="D3069" t="str" s="7">
        <v>SNAP</v>
      </c>
      <c r="E3069" s="12">
        <v>5.6</v>
      </c>
      <c r="F3069" s="13">
        <v>5.6</v>
      </c>
      <c r="G3069" s="13">
        <f>IF(AND(ISNUMBER(E3069),ISNUMBER(F3069)),F3069-E3069,"")</f>
        <v>0</v>
      </c>
      <c r="H3069" s="14">
        <f>IF(AND(ISNUMBER(E3069),E3069&gt;0,ISNUMBER(F3069)),F3069/E3069-1,"")</f>
        <v>0</v>
      </c>
      <c r="I3069" t="str" s="15">
        <v>Keep current</v>
      </c>
      <c r="J3069" s="16"/>
      <c r="K3069" t="str" s="15">
        <v/>
      </c>
      <c r="L3069" s="17">
        <f>IF(AC3069="Local catalog","",IF(AG3069="Yes",IF(ISNUMBER(E3069),E3069,""),IF(I3069="Keep current",IF(ISNUMBER(E3069),E3069,""),IF(AH3069&lt;&gt;"Yes","",IF(I3069="Approve proposed",F3069,IF(AND(I3069="Use my price",AND(ISNUMBER(J3069),J3069&gt;0)),J3069,""))))))</f>
        <v>5.6</v>
      </c>
      <c r="M3069" t="str" s="7">
        <f>IF(AND(AG3069="Yes",OR(I3069="Approve proposed",I3069="Use my price")),"CHECK: protected price kept current",IF(OR(I3069="Unreviewed",I3069=""),"Pending review",IF(I3069="Hold","On hold",IF(I3069="Keep current",IF(ISNUMBER(E3069),"Kept current","CHECK: no confirmed current price"),IF(AH3069&lt;&gt;"Yes","CHECK: source needs review",IF(AND(I3069="Use my price",NOT(AND(ISNUMBER(J3069),J3069&gt;0))),"CHECK: enter a price above zero",IF(NOT(OR(I3069="Approve proposed",I3069="Use my price")),"CHECK: choose a listed decision",IF(OR(NOT(ISNUMBER(L3069)),L3069&lt;=0,NOT(ISNUMBER(Y3069)),Y3069&lt;=0,X3069&gt;=1),"CHECK: price or base unavailable",IF(L3069/(Y3069*(1-X3069))-1&lt;0,"CHECK: price below local base","Ready")))))))))</f>
        <v>Kept current</v>
      </c>
      <c r="N3069" s="18">
        <v>5.6</v>
      </c>
      <c r="O3069" s="19">
        <v>0.4</v>
      </c>
      <c r="P3069" s="14">
        <v>0.4</v>
      </c>
      <c r="Q3069" s="20">
        <f>IF(AND(ISNUMBER(L3069),ISNUMBER(Y3069),Y3069&gt;0,X3069&lt;1),ROUND(L3069/(Y3069*(1-X3069))-1,4),"")</f>
        <v>0.4</v>
      </c>
      <c r="R3069" s="12">
        <v>0</v>
      </c>
      <c r="S3069" s="13">
        <f>IF(AND(ISNUMBER(E3069),E3069&gt;0,ISNUMBER(F3069)),R3069*(F3069/E3069-1)*(1-'Start Here'!$B$16),0)</f>
        <v>0</v>
      </c>
      <c r="T3069" s="17">
        <f>IF(AND(M3069="Ready",OR(I3069="Approve proposed",AND(I3069="Use my price",AND(ISNUMBER(J3069),J3069&gt;0))),ISNUMBER(L3069),E3069&gt;0),R3069*(L3069/E3069-1)*(1-'Start Here'!$B$16),0)</f>
        <v>0</v>
      </c>
      <c r="U3069" t="str" s="6">
        <v>SNAP: preserve existing selling price</v>
      </c>
      <c r="V3069" t="str" s="21">
        <v>Yes</v>
      </c>
      <c r="W3069" t="str" s="21">
        <v>No</v>
      </c>
      <c r="X3069" s="22">
        <v>0</v>
      </c>
      <c r="Y3069" s="18">
        <v>4</v>
      </c>
      <c r="AB3069" t="str" s="6">
        <v>2026-10-01 10:41:27 UTC</v>
      </c>
      <c r="AC3069" t="str" s="6">
        <v>Local Line cache</v>
      </c>
      <c r="AD3069" s="23">
        <v>805750</v>
      </c>
      <c r="AE3069" s="23">
        <v>526805</v>
      </c>
      <c r="AF3069" t="str" s="23">
        <v>805750:526805:snap</v>
      </c>
      <c r="AG3069" t="str" s="23">
        <v>Yes</v>
      </c>
      <c r="AH3069" t="str" s="23">
        <v>Yes</v>
      </c>
      <c r="AI3069" s="18">
        <v>0</v>
      </c>
    </row>
    <row r="3070" ht="32" customHeight="1">
      <c r="A3070" t="str" s="7">
        <v>RL Plants &amp; Home Goods</v>
      </c>
      <c r="B3070" t="str" s="7">
        <v>Sedum Rupestre "Blue Spruce"</v>
      </c>
      <c r="C3070" t="str" s="7">
        <v>each</v>
      </c>
      <c r="D3070" t="str" s="7">
        <v>Herd Share Members</v>
      </c>
      <c r="E3070" s="12">
        <v>5.6</v>
      </c>
      <c r="F3070" s="13">
        <v>6.05</v>
      </c>
      <c r="G3070" s="13">
        <f>IF(AND(ISNUMBER(E3070),ISNUMBER(F3070)),F3070-E3070,"")</f>
        <v>0.45</v>
      </c>
      <c r="H3070" s="14">
        <f>IF(AND(ISNUMBER(E3070),E3070&gt;0,ISNUMBER(F3070)),F3070/E3070-1,"")</f>
        <v>0.0803571428571428</v>
      </c>
      <c r="I3070" t="str" s="15">
        <v>Unreviewed</v>
      </c>
      <c r="J3070" s="16"/>
      <c r="K3070" t="str" s="15">
        <v/>
      </c>
      <c r="L3070" s="17" t="str">
        <f>IF(AC3070="Local catalog","",IF(AG3070="Yes",IF(ISNUMBER(E3070),E3070,""),IF(I3070="Keep current",IF(ISNUMBER(E3070),E3070,""),IF(AH3070&lt;&gt;"Yes","",IF(I3070="Approve proposed",F3070,IF(AND(I3070="Use my price",AND(ISNUMBER(J3070),J3070&gt;0)),J3070,""))))))</f>
        <v/>
      </c>
      <c r="M3070" t="str" s="7">
        <f>IF(AND(AG3070="Yes",OR(I3070="Approve proposed",I3070="Use my price")),"CHECK: protected price kept current",IF(OR(I3070="Unreviewed",I3070=""),"Pending review",IF(I3070="Hold","On hold",IF(I3070="Keep current",IF(ISNUMBER(E3070),"Kept current","CHECK: no confirmed current price"),IF(AH3070&lt;&gt;"Yes","CHECK: source needs review",IF(AND(I3070="Use my price",NOT(AND(ISNUMBER(J3070),J3070&gt;0))),"CHECK: enter a price above zero",IF(NOT(OR(I3070="Approve proposed",I3070="Use my price")),"CHECK: choose a listed decision",IF(OR(NOT(ISNUMBER(L3070)),L3070&lt;=0,NOT(ISNUMBER(Y3070)),Y3070&lt;=0,X3070&gt;=1),"CHECK: price or base unavailable",IF(L3070/(Y3070*(1-X3070))-1&lt;0,"CHECK: price below local base","Ready")))))))))</f>
        <v>Pending review</v>
      </c>
      <c r="N3070" s="18">
        <v>5.6</v>
      </c>
      <c r="O3070" s="19">
        <v>0.4</v>
      </c>
      <c r="P3070" s="14">
        <v>0.5125</v>
      </c>
      <c r="Q3070" s="20" t="str">
        <f>IF(AND(ISNUMBER(L3070),ISNUMBER(Y3070),Y3070&gt;0,X3070&lt;1),ROUND(L3070/(Y3070*(1-X3070))-1,4),"")</f>
        <v/>
      </c>
      <c r="R3070" s="12">
        <v>78.4</v>
      </c>
      <c r="S3070" s="13">
        <f>IF(AND(ISNUMBER(E3070),E3070&gt;0,ISNUMBER(F3070)),R3070*(F3070/E3070-1)*(1-'Start Here'!$B$16),0)</f>
        <v>6.110999999999995</v>
      </c>
      <c r="T3070" s="17">
        <f>IF(AND(M3070="Ready",OR(I3070="Approve proposed",AND(I3070="Use my price",AND(ISNUMBER(J3070),J3070&gt;0))),ISNUMBER(L3070),E3070&gt;0),R3070*(L3070/E3070-1)*(1-'Start Here'!$B$16),0)</f>
        <v>0</v>
      </c>
      <c r="U3070" t="str" s="6">
        <v/>
      </c>
      <c r="V3070" t="str" s="21">
        <v>Yes</v>
      </c>
      <c r="W3070" t="str" s="21">
        <v>No</v>
      </c>
      <c r="X3070" s="22">
        <v>0</v>
      </c>
      <c r="Y3070" s="18">
        <v>4</v>
      </c>
      <c r="AB3070" t="str" s="6">
        <v>2026-10-01 10:41:27 UTC</v>
      </c>
      <c r="AC3070" t="str" s="6">
        <v>Local Line cache</v>
      </c>
      <c r="AD3070" s="23">
        <v>805751</v>
      </c>
      <c r="AE3070" s="23">
        <v>526806</v>
      </c>
      <c r="AF3070" t="str" s="23">
        <v>805751:526806:herdShare</v>
      </c>
      <c r="AG3070" t="str" s="23">
        <v>No</v>
      </c>
      <c r="AH3070" t="str" s="23">
        <v>Yes</v>
      </c>
      <c r="AI3070" s="18">
        <v>52</v>
      </c>
    </row>
    <row r="3071" ht="32" customHeight="1">
      <c r="A3071" t="str" s="7">
        <v>RL Plants &amp; Home Goods</v>
      </c>
      <c r="B3071" t="str" s="7">
        <v>Sedum Rupestre "Blue Spruce"</v>
      </c>
      <c r="C3071" t="str" s="7">
        <v>each</v>
      </c>
      <c r="D3071" t="str" s="7">
        <v>CSA Members</v>
      </c>
      <c r="E3071" s="12">
        <v>5.6</v>
      </c>
      <c r="F3071" s="13">
        <v>6.05</v>
      </c>
      <c r="G3071" s="13">
        <f>IF(AND(ISNUMBER(E3071),ISNUMBER(F3071)),F3071-E3071,"")</f>
        <v>0.45</v>
      </c>
      <c r="H3071" s="14">
        <f>IF(AND(ISNUMBER(E3071),E3071&gt;0,ISNUMBER(F3071)),F3071/E3071-1,"")</f>
        <v>0.0803571428571428</v>
      </c>
      <c r="I3071" t="str" s="15">
        <v>Unreviewed</v>
      </c>
      <c r="J3071" s="16"/>
      <c r="K3071" t="str" s="15">
        <v/>
      </c>
      <c r="L3071" s="17" t="str">
        <f>IF(AC3071="Local catalog","",IF(AG3071="Yes",IF(ISNUMBER(E3071),E3071,""),IF(I3071="Keep current",IF(ISNUMBER(E3071),E3071,""),IF(AH3071&lt;&gt;"Yes","",IF(I3071="Approve proposed",F3071,IF(AND(I3071="Use my price",AND(ISNUMBER(J3071),J3071&gt;0)),J3071,""))))))</f>
        <v/>
      </c>
      <c r="M3071" t="str" s="7">
        <f>IF(AND(AG3071="Yes",OR(I3071="Approve proposed",I3071="Use my price")),"CHECK: protected price kept current",IF(OR(I3071="Unreviewed",I3071=""),"Pending review",IF(I3071="Hold","On hold",IF(I3071="Keep current",IF(ISNUMBER(E3071),"Kept current","CHECK: no confirmed current price"),IF(AH3071&lt;&gt;"Yes","CHECK: source needs review",IF(AND(I3071="Use my price",NOT(AND(ISNUMBER(J3071),J3071&gt;0))),"CHECK: enter a price above zero",IF(NOT(OR(I3071="Approve proposed",I3071="Use my price")),"CHECK: choose a listed decision",IF(OR(NOT(ISNUMBER(L3071)),L3071&lt;=0,NOT(ISNUMBER(Y3071)),Y3071&lt;=0,X3071&gt;=1),"CHECK: price or base unavailable",IF(L3071/(Y3071*(1-X3071))-1&lt;0,"CHECK: price below local base","Ready")))))))))</f>
        <v>Pending review</v>
      </c>
      <c r="N3071" s="18">
        <v>5.6</v>
      </c>
      <c r="O3071" s="19">
        <v>0.4</v>
      </c>
      <c r="P3071" s="14">
        <v>0.5125</v>
      </c>
      <c r="Q3071" s="20" t="str">
        <f>IF(AND(ISNUMBER(L3071),ISNUMBER(Y3071),Y3071&gt;0,X3071&lt;1),ROUND(L3071/(Y3071*(1-X3071))-1,4),"")</f>
        <v/>
      </c>
      <c r="R3071" s="12">
        <v>0</v>
      </c>
      <c r="S3071" s="13">
        <f>IF(AND(ISNUMBER(E3071),E3071&gt;0,ISNUMBER(F3071)),R3071*(F3071/E3071-1)*(1-'Start Here'!$B$16),0)</f>
        <v>0</v>
      </c>
      <c r="T3071" s="17">
        <f>IF(AND(M3071="Ready",OR(I3071="Approve proposed",AND(I3071="Use my price",AND(ISNUMBER(J3071),J3071&gt;0))),ISNUMBER(L3071),E3071&gt;0),R3071*(L3071/E3071-1)*(1-'Start Here'!$B$16),0)</f>
        <v>0</v>
      </c>
      <c r="U3071" t="str" s="6">
        <v/>
      </c>
      <c r="V3071" t="str" s="21">
        <v>Yes</v>
      </c>
      <c r="W3071" t="str" s="21">
        <v>No</v>
      </c>
      <c r="X3071" s="22">
        <v>0</v>
      </c>
      <c r="Y3071" s="18">
        <v>4</v>
      </c>
      <c r="AB3071" t="str" s="6">
        <v>2026-10-01 10:41:27 UTC</v>
      </c>
      <c r="AC3071" t="str" s="6">
        <v>Local Line cache</v>
      </c>
      <c r="AD3071" s="23">
        <v>805751</v>
      </c>
      <c r="AE3071" s="23">
        <v>526806</v>
      </c>
      <c r="AF3071" t="str" s="23">
        <v>805751:526806:member</v>
      </c>
      <c r="AG3071" t="str" s="23">
        <v>No</v>
      </c>
      <c r="AH3071" t="str" s="23">
        <v>Yes</v>
      </c>
      <c r="AI3071" s="18">
        <v>0</v>
      </c>
    </row>
    <row r="3072" ht="32" customHeight="1">
      <c r="A3072" t="str" s="7">
        <v>RL Plants &amp; Home Goods</v>
      </c>
      <c r="B3072" t="str" s="7">
        <v>Sedum Rupestre "Blue Spruce"</v>
      </c>
      <c r="C3072" t="str" s="7">
        <v>each</v>
      </c>
      <c r="D3072" t="str" s="7">
        <v>Guest Basket</v>
      </c>
      <c r="E3072" s="12">
        <v>5.6</v>
      </c>
      <c r="F3072" s="13">
        <v>6.05</v>
      </c>
      <c r="G3072" s="13">
        <f>IF(AND(ISNUMBER(E3072),ISNUMBER(F3072)),F3072-E3072,"")</f>
        <v>0.45</v>
      </c>
      <c r="H3072" s="14">
        <f>IF(AND(ISNUMBER(E3072),E3072&gt;0,ISNUMBER(F3072)),F3072/E3072-1,"")</f>
        <v>0.0803571428571428</v>
      </c>
      <c r="I3072" t="str" s="15">
        <v>Unreviewed</v>
      </c>
      <c r="J3072" s="16"/>
      <c r="K3072" t="str" s="15">
        <v/>
      </c>
      <c r="L3072" s="17" t="str">
        <f>IF(AC3072="Local catalog","",IF(AG3072="Yes",IF(ISNUMBER(E3072),E3072,""),IF(I3072="Keep current",IF(ISNUMBER(E3072),E3072,""),IF(AH3072&lt;&gt;"Yes","",IF(I3072="Approve proposed",F3072,IF(AND(I3072="Use my price",AND(ISNUMBER(J3072),J3072&gt;0)),J3072,""))))))</f>
        <v/>
      </c>
      <c r="M3072" t="str" s="7">
        <f>IF(AND(AG3072="Yes",OR(I3072="Approve proposed",I3072="Use my price")),"CHECK: protected price kept current",IF(OR(I3072="Unreviewed",I3072=""),"Pending review",IF(I3072="Hold","On hold",IF(I3072="Keep current",IF(ISNUMBER(E3072),"Kept current","CHECK: no confirmed current price"),IF(AH3072&lt;&gt;"Yes","CHECK: source needs review",IF(AND(I3072="Use my price",NOT(AND(ISNUMBER(J3072),J3072&gt;0))),"CHECK: enter a price above zero",IF(NOT(OR(I3072="Approve proposed",I3072="Use my price")),"CHECK: choose a listed decision",IF(OR(NOT(ISNUMBER(L3072)),L3072&lt;=0,NOT(ISNUMBER(Y3072)),Y3072&lt;=0,X3072&gt;=1),"CHECK: price or base unavailable",IF(L3072/(Y3072*(1-X3072))-1&lt;0,"CHECK: price below local base","Ready")))))))))</f>
        <v>Pending review</v>
      </c>
      <c r="N3072" s="18">
        <v>5.6</v>
      </c>
      <c r="O3072" s="19">
        <v>0.4</v>
      </c>
      <c r="P3072" s="14">
        <v>0.5125</v>
      </c>
      <c r="Q3072" s="20" t="str">
        <f>IF(AND(ISNUMBER(L3072),ISNUMBER(Y3072),Y3072&gt;0,X3072&lt;1),ROUND(L3072/(Y3072*(1-X3072))-1,4),"")</f>
        <v/>
      </c>
      <c r="R3072" s="12">
        <v>8.4</v>
      </c>
      <c r="S3072" s="13">
        <f>IF(AND(ISNUMBER(E3072),E3072&gt;0,ISNUMBER(F3072)),R3072*(F3072/E3072-1)*(1-'Start Here'!$B$16),0)</f>
        <v>0.6547499999999995</v>
      </c>
      <c r="T3072" s="17">
        <f>IF(AND(M3072="Ready",OR(I3072="Approve proposed",AND(I3072="Use my price",AND(ISNUMBER(J3072),J3072&gt;0))),ISNUMBER(L3072),E3072&gt;0),R3072*(L3072/E3072-1)*(1-'Start Here'!$B$16),0)</f>
        <v>0</v>
      </c>
      <c r="U3072" t="str" s="6">
        <v/>
      </c>
      <c r="V3072" t="str" s="21">
        <v>Yes</v>
      </c>
      <c r="W3072" t="str" s="21">
        <v>No</v>
      </c>
      <c r="X3072" s="22">
        <v>0</v>
      </c>
      <c r="Y3072" s="18">
        <v>4</v>
      </c>
      <c r="AB3072" t="str" s="6">
        <v>2026-10-01 10:41:27 UTC</v>
      </c>
      <c r="AC3072" t="str" s="6">
        <v>Local Line cache</v>
      </c>
      <c r="AD3072" s="23">
        <v>805751</v>
      </c>
      <c r="AE3072" s="23">
        <v>526806</v>
      </c>
      <c r="AF3072" t="str" s="23">
        <v>805751:526806:guest</v>
      </c>
      <c r="AG3072" t="str" s="23">
        <v>No</v>
      </c>
      <c r="AH3072" t="str" s="23">
        <v>Yes</v>
      </c>
      <c r="AI3072" s="18">
        <v>6</v>
      </c>
    </row>
    <row r="3073" ht="32" customHeight="1">
      <c r="A3073" t="str" s="7">
        <v>RL Plants &amp; Home Goods</v>
      </c>
      <c r="B3073" t="str" s="7">
        <v>Sedum Rupestre "Blue Spruce"</v>
      </c>
      <c r="C3073" t="str" s="7">
        <v>each</v>
      </c>
      <c r="D3073" t="str" s="7">
        <v>SNAP</v>
      </c>
      <c r="E3073" s="12">
        <v>5.6</v>
      </c>
      <c r="F3073" s="13">
        <v>5.6</v>
      </c>
      <c r="G3073" s="13">
        <f>IF(AND(ISNUMBER(E3073),ISNUMBER(F3073)),F3073-E3073,"")</f>
        <v>0</v>
      </c>
      <c r="H3073" s="14">
        <f>IF(AND(ISNUMBER(E3073),E3073&gt;0,ISNUMBER(F3073)),F3073/E3073-1,"")</f>
        <v>0</v>
      </c>
      <c r="I3073" t="str" s="15">
        <v>Keep current</v>
      </c>
      <c r="J3073" s="16"/>
      <c r="K3073" t="str" s="15">
        <v/>
      </c>
      <c r="L3073" s="17">
        <f>IF(AC3073="Local catalog","",IF(AG3073="Yes",IF(ISNUMBER(E3073),E3073,""),IF(I3073="Keep current",IF(ISNUMBER(E3073),E3073,""),IF(AH3073&lt;&gt;"Yes","",IF(I3073="Approve proposed",F3073,IF(AND(I3073="Use my price",AND(ISNUMBER(J3073),J3073&gt;0)),J3073,""))))))</f>
        <v>5.6</v>
      </c>
      <c r="M3073" t="str" s="7">
        <f>IF(AND(AG3073="Yes",OR(I3073="Approve proposed",I3073="Use my price")),"CHECK: protected price kept current",IF(OR(I3073="Unreviewed",I3073=""),"Pending review",IF(I3073="Hold","On hold",IF(I3073="Keep current",IF(ISNUMBER(E3073),"Kept current","CHECK: no confirmed current price"),IF(AH3073&lt;&gt;"Yes","CHECK: source needs review",IF(AND(I3073="Use my price",NOT(AND(ISNUMBER(J3073),J3073&gt;0))),"CHECK: enter a price above zero",IF(NOT(OR(I3073="Approve proposed",I3073="Use my price")),"CHECK: choose a listed decision",IF(OR(NOT(ISNUMBER(L3073)),L3073&lt;=0,NOT(ISNUMBER(Y3073)),Y3073&lt;=0,X3073&gt;=1),"CHECK: price or base unavailable",IF(L3073/(Y3073*(1-X3073))-1&lt;0,"CHECK: price below local base","Ready")))))))))</f>
        <v>Kept current</v>
      </c>
      <c r="N3073" s="18">
        <v>5.6</v>
      </c>
      <c r="O3073" s="19">
        <v>0.4</v>
      </c>
      <c r="P3073" s="14">
        <v>0.4</v>
      </c>
      <c r="Q3073" s="20">
        <f>IF(AND(ISNUMBER(L3073),ISNUMBER(Y3073),Y3073&gt;0,X3073&lt;1),ROUND(L3073/(Y3073*(1-X3073))-1,4),"")</f>
        <v>0.4</v>
      </c>
      <c r="R3073" s="12">
        <v>0</v>
      </c>
      <c r="S3073" s="13">
        <f>IF(AND(ISNUMBER(E3073),E3073&gt;0,ISNUMBER(F3073)),R3073*(F3073/E3073-1)*(1-'Start Here'!$B$16),0)</f>
        <v>0</v>
      </c>
      <c r="T3073" s="17">
        <f>IF(AND(M3073="Ready",OR(I3073="Approve proposed",AND(I3073="Use my price",AND(ISNUMBER(J3073),J3073&gt;0))),ISNUMBER(L3073),E3073&gt;0),R3073*(L3073/E3073-1)*(1-'Start Here'!$B$16),0)</f>
        <v>0</v>
      </c>
      <c r="U3073" t="str" s="6">
        <v>SNAP: preserve existing selling price</v>
      </c>
      <c r="V3073" t="str" s="21">
        <v>Yes</v>
      </c>
      <c r="W3073" t="str" s="21">
        <v>No</v>
      </c>
      <c r="X3073" s="22">
        <v>0</v>
      </c>
      <c r="Y3073" s="18">
        <v>4</v>
      </c>
      <c r="AB3073" t="str" s="6">
        <v>2026-10-01 10:41:27 UTC</v>
      </c>
      <c r="AC3073" t="str" s="6">
        <v>Local Line cache</v>
      </c>
      <c r="AD3073" s="23">
        <v>805751</v>
      </c>
      <c r="AE3073" s="23">
        <v>526806</v>
      </c>
      <c r="AF3073" t="str" s="23">
        <v>805751:526806:snap</v>
      </c>
      <c r="AG3073" t="str" s="23">
        <v>Yes</v>
      </c>
      <c r="AH3073" t="str" s="23">
        <v>Yes</v>
      </c>
      <c r="AI3073" s="18">
        <v>0</v>
      </c>
    </row>
    <row r="3074" ht="32" customHeight="1">
      <c r="A3074" t="str" s="7">
        <v>RL Plants &amp; Home Goods</v>
      </c>
      <c r="B3074" t="str" s="7">
        <v>Spice Lord Iris Rhizome (Bulb)</v>
      </c>
      <c r="C3074" t="str" s="7">
        <v>ea</v>
      </c>
      <c r="D3074" t="str" s="7">
        <v>Herd Share Members</v>
      </c>
      <c r="E3074" s="12">
        <v>9.8</v>
      </c>
      <c r="F3074" s="13">
        <v>10.58</v>
      </c>
      <c r="G3074" s="13">
        <f>IF(AND(ISNUMBER(E3074),ISNUMBER(F3074)),F3074-E3074,"")</f>
        <v>0.78</v>
      </c>
      <c r="H3074" s="14">
        <f>IF(AND(ISNUMBER(E3074),E3074&gt;0,ISNUMBER(F3074)),F3074/E3074-1,"")</f>
        <v>0.07959183673469372</v>
      </c>
      <c r="I3074" t="str" s="15">
        <v>Unreviewed</v>
      </c>
      <c r="J3074" s="16"/>
      <c r="K3074" t="str" s="15">
        <v/>
      </c>
      <c r="L3074" s="17" t="str">
        <f>IF(AC3074="Local catalog","",IF(AG3074="Yes",IF(ISNUMBER(E3074),E3074,""),IF(I3074="Keep current",IF(ISNUMBER(E3074),E3074,""),IF(AH3074&lt;&gt;"Yes","",IF(I3074="Approve proposed",F3074,IF(AND(I3074="Use my price",AND(ISNUMBER(J3074),J3074&gt;0)),J3074,""))))))</f>
        <v/>
      </c>
      <c r="M3074" t="str" s="7">
        <f>IF(AND(AG3074="Yes",OR(I3074="Approve proposed",I3074="Use my price")),"CHECK: protected price kept current",IF(OR(I3074="Unreviewed",I3074=""),"Pending review",IF(I3074="Hold","On hold",IF(I3074="Keep current",IF(ISNUMBER(E3074),"Kept current","CHECK: no confirmed current price"),IF(AH3074&lt;&gt;"Yes","CHECK: source needs review",IF(AND(I3074="Use my price",NOT(AND(ISNUMBER(J3074),J3074&gt;0))),"CHECK: enter a price above zero",IF(NOT(OR(I3074="Approve proposed",I3074="Use my price")),"CHECK: choose a listed decision",IF(OR(NOT(ISNUMBER(L3074)),L3074&lt;=0,NOT(ISNUMBER(Y3074)),Y3074&lt;=0,X3074&gt;=1),"CHECK: price or base unavailable",IF(L3074/(Y3074*(1-X3074))-1&lt;0,"CHECK: price below local base","Ready")))))))))</f>
        <v>Pending review</v>
      </c>
      <c r="N3074" s="18">
        <v>9.8</v>
      </c>
      <c r="O3074" s="19">
        <v>0.4</v>
      </c>
      <c r="P3074" s="14">
        <v>0.5114</v>
      </c>
      <c r="Q3074" s="20" t="str">
        <f>IF(AND(ISNUMBER(L3074),ISNUMBER(Y3074),Y3074&gt;0,X3074&lt;1),ROUND(L3074/(Y3074*(1-X3074))-1,4),"")</f>
        <v/>
      </c>
      <c r="R3074" s="12">
        <v>32.2</v>
      </c>
      <c r="S3074" s="13">
        <f>IF(AND(ISNUMBER(E3074),E3074&gt;0,ISNUMBER(F3074)),R3074*(F3074/E3074-1)*(1-'Start Here'!$B$16),0)</f>
        <v>2.4859714285714243</v>
      </c>
      <c r="T3074" s="17">
        <f>IF(AND(M3074="Ready",OR(I3074="Approve proposed",AND(I3074="Use my price",AND(ISNUMBER(J3074),J3074&gt;0))),ISNUMBER(L3074),E3074&gt;0),R3074*(L3074/E3074-1)*(1-'Start Here'!$B$16),0)</f>
        <v>0</v>
      </c>
      <c r="U3074" t="str" s="6">
        <v>Currently hidden; do not activate automatically</v>
      </c>
      <c r="V3074" t="str" s="21">
        <v>No</v>
      </c>
      <c r="W3074" t="str" s="21">
        <v>No</v>
      </c>
      <c r="X3074" s="22">
        <v>0</v>
      </c>
      <c r="Y3074" s="18">
        <v>7</v>
      </c>
      <c r="AB3074" t="str" s="6">
        <v>2026-10-01 10:41:27 UTC</v>
      </c>
      <c r="AC3074" t="str" s="6">
        <v>Local Line cache</v>
      </c>
      <c r="AD3074" s="23">
        <v>1004526</v>
      </c>
      <c r="AE3074" s="23">
        <v>784562</v>
      </c>
      <c r="AF3074" t="str" s="23">
        <v>1004526:784562:herdShare</v>
      </c>
      <c r="AG3074" t="str" s="23">
        <v>No</v>
      </c>
      <c r="AH3074" t="str" s="23">
        <v>Yes</v>
      </c>
      <c r="AI3074" s="18">
        <v>21</v>
      </c>
    </row>
    <row r="3075" ht="32" customHeight="1">
      <c r="A3075" t="str" s="7">
        <v>RL Plants &amp; Home Goods</v>
      </c>
      <c r="B3075" t="str" s="7">
        <v>Spice Lord Iris Rhizome (Bulb)</v>
      </c>
      <c r="C3075" t="str" s="7">
        <v>ea</v>
      </c>
      <c r="D3075" t="str" s="7">
        <v>CSA Members</v>
      </c>
      <c r="E3075" s="12">
        <v>9.8</v>
      </c>
      <c r="F3075" s="13">
        <v>10.58</v>
      </c>
      <c r="G3075" s="13">
        <f>IF(AND(ISNUMBER(E3075),ISNUMBER(F3075)),F3075-E3075,"")</f>
        <v>0.78</v>
      </c>
      <c r="H3075" s="14">
        <f>IF(AND(ISNUMBER(E3075),E3075&gt;0,ISNUMBER(F3075)),F3075/E3075-1,"")</f>
        <v>0.07959183673469372</v>
      </c>
      <c r="I3075" t="str" s="15">
        <v>Unreviewed</v>
      </c>
      <c r="J3075" s="16"/>
      <c r="K3075" t="str" s="15">
        <v/>
      </c>
      <c r="L3075" s="17" t="str">
        <f>IF(AC3075="Local catalog","",IF(AG3075="Yes",IF(ISNUMBER(E3075),E3075,""),IF(I3075="Keep current",IF(ISNUMBER(E3075),E3075,""),IF(AH3075&lt;&gt;"Yes","",IF(I3075="Approve proposed",F3075,IF(AND(I3075="Use my price",AND(ISNUMBER(J3075),J3075&gt;0)),J3075,""))))))</f>
        <v/>
      </c>
      <c r="M3075" t="str" s="7">
        <f>IF(AND(AG3075="Yes",OR(I3075="Approve proposed",I3075="Use my price")),"CHECK: protected price kept current",IF(OR(I3075="Unreviewed",I3075=""),"Pending review",IF(I3075="Hold","On hold",IF(I3075="Keep current",IF(ISNUMBER(E3075),"Kept current","CHECK: no confirmed current price"),IF(AH3075&lt;&gt;"Yes","CHECK: source needs review",IF(AND(I3075="Use my price",NOT(AND(ISNUMBER(J3075),J3075&gt;0))),"CHECK: enter a price above zero",IF(NOT(OR(I3075="Approve proposed",I3075="Use my price")),"CHECK: choose a listed decision",IF(OR(NOT(ISNUMBER(L3075)),L3075&lt;=0,NOT(ISNUMBER(Y3075)),Y3075&lt;=0,X3075&gt;=1),"CHECK: price or base unavailable",IF(L3075/(Y3075*(1-X3075))-1&lt;0,"CHECK: price below local base","Ready")))))))))</f>
        <v>Pending review</v>
      </c>
      <c r="N3075" s="18">
        <v>9.8</v>
      </c>
      <c r="O3075" s="19">
        <v>0.4</v>
      </c>
      <c r="P3075" s="14">
        <v>0.5114</v>
      </c>
      <c r="Q3075" s="20" t="str">
        <f>IF(AND(ISNUMBER(L3075),ISNUMBER(Y3075),Y3075&gt;0,X3075&lt;1),ROUND(L3075/(Y3075*(1-X3075))-1,4),"")</f>
        <v/>
      </c>
      <c r="R3075" s="12">
        <v>0</v>
      </c>
      <c r="S3075" s="13">
        <f>IF(AND(ISNUMBER(E3075),E3075&gt;0,ISNUMBER(F3075)),R3075*(F3075/E3075-1)*(1-'Start Here'!$B$16),0)</f>
        <v>0</v>
      </c>
      <c r="T3075" s="17">
        <f>IF(AND(M3075="Ready",OR(I3075="Approve proposed",AND(I3075="Use my price",AND(ISNUMBER(J3075),J3075&gt;0))),ISNUMBER(L3075),E3075&gt;0),R3075*(L3075/E3075-1)*(1-'Start Here'!$B$16),0)</f>
        <v>0</v>
      </c>
      <c r="U3075" t="str" s="6">
        <v>Currently hidden; do not activate automatically</v>
      </c>
      <c r="V3075" t="str" s="21">
        <v>No</v>
      </c>
      <c r="W3075" t="str" s="21">
        <v>No</v>
      </c>
      <c r="X3075" s="22">
        <v>0</v>
      </c>
      <c r="Y3075" s="18">
        <v>7</v>
      </c>
      <c r="AB3075" t="str" s="6">
        <v>2026-10-01 10:41:27 UTC</v>
      </c>
      <c r="AC3075" t="str" s="6">
        <v>Local Line cache</v>
      </c>
      <c r="AD3075" s="23">
        <v>1004526</v>
      </c>
      <c r="AE3075" s="23">
        <v>784562</v>
      </c>
      <c r="AF3075" t="str" s="23">
        <v>1004526:784562:member</v>
      </c>
      <c r="AG3075" t="str" s="23">
        <v>No</v>
      </c>
      <c r="AH3075" t="str" s="23">
        <v>Yes</v>
      </c>
      <c r="AI3075" s="18">
        <v>0</v>
      </c>
    </row>
    <row r="3076" ht="32" customHeight="1">
      <c r="A3076" t="str" s="7">
        <v>RL Plants &amp; Home Goods</v>
      </c>
      <c r="B3076" t="str" s="7">
        <v>Spice Lord Iris Rhizome (Bulb)</v>
      </c>
      <c r="C3076" t="str" s="7">
        <v>ea</v>
      </c>
      <c r="D3076" t="str" s="7">
        <v>Guest Basket</v>
      </c>
      <c r="E3076" s="12">
        <v>9.8</v>
      </c>
      <c r="F3076" s="13">
        <v>10.58</v>
      </c>
      <c r="G3076" s="13">
        <f>IF(AND(ISNUMBER(E3076),ISNUMBER(F3076)),F3076-E3076,"")</f>
        <v>0.78</v>
      </c>
      <c r="H3076" s="14">
        <f>IF(AND(ISNUMBER(E3076),E3076&gt;0,ISNUMBER(F3076)),F3076/E3076-1,"")</f>
        <v>0.07959183673469372</v>
      </c>
      <c r="I3076" t="str" s="15">
        <v>Unreviewed</v>
      </c>
      <c r="J3076" s="16"/>
      <c r="K3076" t="str" s="15">
        <v/>
      </c>
      <c r="L3076" s="17" t="str">
        <f>IF(AC3076="Local catalog","",IF(AG3076="Yes",IF(ISNUMBER(E3076),E3076,""),IF(I3076="Keep current",IF(ISNUMBER(E3076),E3076,""),IF(AH3076&lt;&gt;"Yes","",IF(I3076="Approve proposed",F3076,IF(AND(I3076="Use my price",AND(ISNUMBER(J3076),J3076&gt;0)),J3076,""))))))</f>
        <v/>
      </c>
      <c r="M3076" t="str" s="7">
        <f>IF(AND(AG3076="Yes",OR(I3076="Approve proposed",I3076="Use my price")),"CHECK: protected price kept current",IF(OR(I3076="Unreviewed",I3076=""),"Pending review",IF(I3076="Hold","On hold",IF(I3076="Keep current",IF(ISNUMBER(E3076),"Kept current","CHECK: no confirmed current price"),IF(AH3076&lt;&gt;"Yes","CHECK: source needs review",IF(AND(I3076="Use my price",NOT(AND(ISNUMBER(J3076),J3076&gt;0))),"CHECK: enter a price above zero",IF(NOT(OR(I3076="Approve proposed",I3076="Use my price")),"CHECK: choose a listed decision",IF(OR(NOT(ISNUMBER(L3076)),L3076&lt;=0,NOT(ISNUMBER(Y3076)),Y3076&lt;=0,X3076&gt;=1),"CHECK: price or base unavailable",IF(L3076/(Y3076*(1-X3076))-1&lt;0,"CHECK: price below local base","Ready")))))))))</f>
        <v>Pending review</v>
      </c>
      <c r="N3076" s="18">
        <v>9.8</v>
      </c>
      <c r="O3076" s="19">
        <v>0.4</v>
      </c>
      <c r="P3076" s="14">
        <v>0.5114</v>
      </c>
      <c r="Q3076" s="20" t="str">
        <f>IF(AND(ISNUMBER(L3076),ISNUMBER(Y3076),Y3076&gt;0,X3076&lt;1),ROUND(L3076/(Y3076*(1-X3076))-1,4),"")</f>
        <v/>
      </c>
      <c r="R3076" s="12">
        <v>9.8</v>
      </c>
      <c r="S3076" s="13">
        <f>IF(AND(ISNUMBER(E3076),E3076&gt;0,ISNUMBER(F3076)),R3076*(F3076/E3076-1)*(1-'Start Here'!$B$16),0)</f>
        <v>0.7565999999999986</v>
      </c>
      <c r="T3076" s="17">
        <f>IF(AND(M3076="Ready",OR(I3076="Approve proposed",AND(I3076="Use my price",AND(ISNUMBER(J3076),J3076&gt;0))),ISNUMBER(L3076),E3076&gt;0),R3076*(L3076/E3076-1)*(1-'Start Here'!$B$16),0)</f>
        <v>0</v>
      </c>
      <c r="U3076" t="str" s="6">
        <v>Currently hidden; do not activate automatically</v>
      </c>
      <c r="V3076" t="str" s="21">
        <v>No</v>
      </c>
      <c r="W3076" t="str" s="21">
        <v>No</v>
      </c>
      <c r="X3076" s="22">
        <v>0</v>
      </c>
      <c r="Y3076" s="18">
        <v>7</v>
      </c>
      <c r="AB3076" t="str" s="6">
        <v>2026-10-01 10:41:27 UTC</v>
      </c>
      <c r="AC3076" t="str" s="6">
        <v>Local Line cache</v>
      </c>
      <c r="AD3076" s="23">
        <v>1004526</v>
      </c>
      <c r="AE3076" s="23">
        <v>784562</v>
      </c>
      <c r="AF3076" t="str" s="23">
        <v>1004526:784562:guest</v>
      </c>
      <c r="AG3076" t="str" s="23">
        <v>No</v>
      </c>
      <c r="AH3076" t="str" s="23">
        <v>Yes</v>
      </c>
      <c r="AI3076" s="18">
        <v>7</v>
      </c>
    </row>
    <row r="3077" ht="32" customHeight="1">
      <c r="A3077" t="str" s="7">
        <v>RL Plants &amp; Home Goods</v>
      </c>
      <c r="B3077" t="str" s="7">
        <v>Spice Lord Iris Rhizome (Bulb)</v>
      </c>
      <c r="C3077" t="str" s="7">
        <v>ea</v>
      </c>
      <c r="D3077" t="str" s="7">
        <v>SNAP</v>
      </c>
      <c r="G3077" s="13" t="str">
        <f>IF(AND(ISNUMBER(E3077),ISNUMBER(F3077)),F3077-E3077,"")</f>
        <v/>
      </c>
      <c r="H3077" s="14" t="str">
        <f>IF(AND(ISNUMBER(E3077),E3077&gt;0,ISNUMBER(F3077)),F3077/E3077-1,"")</f>
        <v/>
      </c>
      <c r="I3077" t="str" s="15">
        <v>Hold</v>
      </c>
      <c r="J3077" s="24"/>
      <c r="K3077" t="str" s="15">
        <v/>
      </c>
      <c r="L3077" s="17" t="str">
        <f>IF(AC3077="Local catalog","",IF(AG3077="Yes",IF(ISNUMBER(E3077),E3077,""),IF(I3077="Keep current",IF(ISNUMBER(E3077),E3077,""),IF(AH3077&lt;&gt;"Yes","",IF(I3077="Approve proposed",F3077,IF(AND(I3077="Use my price",AND(ISNUMBER(J3077),J3077&gt;0)),J3077,""))))))</f>
        <v/>
      </c>
      <c r="M3077" t="str" s="7">
        <f>IF(AND(AG3077="Yes",OR(I3077="Approve proposed",I3077="Use my price")),"CHECK: protected price kept current",IF(OR(I3077="Unreviewed",I3077=""),"Pending review",IF(I3077="Hold","On hold",IF(I3077="Keep current",IF(ISNUMBER(E3077),"Kept current","CHECK: no confirmed current price"),IF(AH3077&lt;&gt;"Yes","CHECK: source needs review",IF(AND(I3077="Use my price",NOT(AND(ISNUMBER(J3077),J3077&gt;0))),"CHECK: enter a price above zero",IF(NOT(OR(I3077="Approve proposed",I3077="Use my price")),"CHECK: choose a listed decision",IF(OR(NOT(ISNUMBER(L3077)),L3077&lt;=0,NOT(ISNUMBER(Y3077)),Y3077&lt;=0,X3077&gt;=1),"CHECK: price or base unavailable",IF(L3077/(Y3077*(1-X3077))-1&lt;0,"CHECK: price below local base","Ready")))))))))</f>
        <v>On hold</v>
      </c>
      <c r="N3077" s="18">
        <v>9.8</v>
      </c>
      <c r="O3077" s="19">
        <v>0.4</v>
      </c>
      <c r="Q3077" s="20" t="str">
        <f>IF(AND(ISNUMBER(L3077),ISNUMBER(Y3077),Y3077&gt;0,X3077&lt;1),ROUND(L3077/(Y3077*(1-X3077))-1,4),"")</f>
        <v/>
      </c>
      <c r="R3077" s="12">
        <v>0</v>
      </c>
      <c r="S3077" s="13">
        <f>IF(AND(ISNUMBER(E3077),E3077&gt;0,ISNUMBER(F3077)),R3077*(F3077/E3077-1)*(1-'Start Here'!$B$16),0)</f>
        <v>0</v>
      </c>
      <c r="T3077" s="17">
        <f>IF(AND(M3077="Ready",OR(I3077="Approve proposed",AND(I3077="Use my price",AND(ISNUMBER(J3077),J3077&gt;0))),ISNUMBER(L3077),E3077&gt;0),R3077*(L3077/E3077-1)*(1-'Start Here'!$B$16),0)</f>
        <v>0</v>
      </c>
      <c r="U3077" t="str" s="6">
        <v>SNAP: preserve existing selling price; No confirmed Local Line price/list; local calculation is reference only; Currently hidden; do not activate automatically</v>
      </c>
      <c r="V3077" t="str" s="21">
        <v>No</v>
      </c>
      <c r="W3077" t="str" s="21">
        <v>No</v>
      </c>
      <c r="X3077" s="22">
        <v>0</v>
      </c>
      <c r="Y3077" s="18">
        <v>7</v>
      </c>
      <c r="AB3077" t="str" s="6">
        <v/>
      </c>
      <c r="AC3077" t="str" s="6">
        <v>Local calculation only</v>
      </c>
      <c r="AD3077" s="23">
        <v>1004526</v>
      </c>
      <c r="AE3077" s="23">
        <v>784562</v>
      </c>
      <c r="AF3077" t="str" s="23">
        <v>1004526:784562:snap</v>
      </c>
      <c r="AG3077" t="str" s="23">
        <v>Yes</v>
      </c>
      <c r="AH3077" t="str" s="23">
        <v>No</v>
      </c>
      <c r="AI3077" s="18">
        <v>0</v>
      </c>
    </row>
    <row r="3078" ht="32" customHeight="1">
      <c r="A3078" t="str" s="7">
        <v>RL Plants &amp; Home Goods</v>
      </c>
      <c r="B3078" t="str" s="7">
        <v>Tanzanian Tangerine Iris Rhizome (Bulb)</v>
      </c>
      <c r="C3078" t="str" s="7">
        <v>ea</v>
      </c>
      <c r="D3078" t="str" s="7">
        <v>Herd Share Members</v>
      </c>
      <c r="E3078" s="12">
        <v>9.8</v>
      </c>
      <c r="F3078" s="13">
        <v>10.58</v>
      </c>
      <c r="G3078" s="13">
        <f>IF(AND(ISNUMBER(E3078),ISNUMBER(F3078)),F3078-E3078,"")</f>
        <v>0.78</v>
      </c>
      <c r="H3078" s="14">
        <f>IF(AND(ISNUMBER(E3078),E3078&gt;0,ISNUMBER(F3078)),F3078/E3078-1,"")</f>
        <v>0.07959183673469372</v>
      </c>
      <c r="I3078" t="str" s="15">
        <v>Unreviewed</v>
      </c>
      <c r="J3078" s="16"/>
      <c r="K3078" t="str" s="15">
        <v/>
      </c>
      <c r="L3078" s="17" t="str">
        <f>IF(AC3078="Local catalog","",IF(AG3078="Yes",IF(ISNUMBER(E3078),E3078,""),IF(I3078="Keep current",IF(ISNUMBER(E3078),E3078,""),IF(AH3078&lt;&gt;"Yes","",IF(I3078="Approve proposed",F3078,IF(AND(I3078="Use my price",AND(ISNUMBER(J3078),J3078&gt;0)),J3078,""))))))</f>
        <v/>
      </c>
      <c r="M3078" t="str" s="7">
        <f>IF(AND(AG3078="Yes",OR(I3078="Approve proposed",I3078="Use my price")),"CHECK: protected price kept current",IF(OR(I3078="Unreviewed",I3078=""),"Pending review",IF(I3078="Hold","On hold",IF(I3078="Keep current",IF(ISNUMBER(E3078),"Kept current","CHECK: no confirmed current price"),IF(AH3078&lt;&gt;"Yes","CHECK: source needs review",IF(AND(I3078="Use my price",NOT(AND(ISNUMBER(J3078),J3078&gt;0))),"CHECK: enter a price above zero",IF(NOT(OR(I3078="Approve proposed",I3078="Use my price")),"CHECK: choose a listed decision",IF(OR(NOT(ISNUMBER(L3078)),L3078&lt;=0,NOT(ISNUMBER(Y3078)),Y3078&lt;=0,X3078&gt;=1),"CHECK: price or base unavailable",IF(L3078/(Y3078*(1-X3078))-1&lt;0,"CHECK: price below local base","Ready")))))))))</f>
        <v>Pending review</v>
      </c>
      <c r="N3078" s="18">
        <v>9.8</v>
      </c>
      <c r="O3078" s="19">
        <v>0.4</v>
      </c>
      <c r="P3078" s="14">
        <v>0.5114</v>
      </c>
      <c r="Q3078" s="20" t="str">
        <f>IF(AND(ISNUMBER(L3078),ISNUMBER(Y3078),Y3078&gt;0,X3078&lt;1),ROUND(L3078/(Y3078*(1-X3078))-1,4),"")</f>
        <v/>
      </c>
      <c r="R3078" s="12">
        <v>32.2</v>
      </c>
      <c r="S3078" s="13">
        <f>IF(AND(ISNUMBER(E3078),E3078&gt;0,ISNUMBER(F3078)),R3078*(F3078/E3078-1)*(1-'Start Here'!$B$16),0)</f>
        <v>2.4859714285714243</v>
      </c>
      <c r="T3078" s="17">
        <f>IF(AND(M3078="Ready",OR(I3078="Approve proposed",AND(I3078="Use my price",AND(ISNUMBER(J3078),J3078&gt;0))),ISNUMBER(L3078),E3078&gt;0),R3078*(L3078/E3078-1)*(1-'Start Here'!$B$16),0)</f>
        <v>0</v>
      </c>
      <c r="U3078" t="str" s="6">
        <v>Currently hidden; do not activate automatically</v>
      </c>
      <c r="V3078" t="str" s="21">
        <v>No</v>
      </c>
      <c r="W3078" t="str" s="21">
        <v>No</v>
      </c>
      <c r="X3078" s="22">
        <v>0</v>
      </c>
      <c r="Y3078" s="18">
        <v>7</v>
      </c>
      <c r="AB3078" t="str" s="6">
        <v>2026-10-01 10:41:27 UTC</v>
      </c>
      <c r="AC3078" t="str" s="6">
        <v>Local Line cache</v>
      </c>
      <c r="AD3078" s="23">
        <v>1004531</v>
      </c>
      <c r="AE3078" s="23">
        <v>784571</v>
      </c>
      <c r="AF3078" t="str" s="23">
        <v>1004531:784571:herdShare</v>
      </c>
      <c r="AG3078" t="str" s="23">
        <v>No</v>
      </c>
      <c r="AH3078" t="str" s="23">
        <v>Yes</v>
      </c>
      <c r="AI3078" s="18">
        <v>21</v>
      </c>
    </row>
    <row r="3079" ht="32" customHeight="1">
      <c r="A3079" t="str" s="7">
        <v>RL Plants &amp; Home Goods</v>
      </c>
      <c r="B3079" t="str" s="7">
        <v>Tanzanian Tangerine Iris Rhizome (Bulb)</v>
      </c>
      <c r="C3079" t="str" s="7">
        <v>ea</v>
      </c>
      <c r="D3079" t="str" s="7">
        <v>CSA Members</v>
      </c>
      <c r="E3079" s="12">
        <v>9.8</v>
      </c>
      <c r="F3079" s="13">
        <v>10.58</v>
      </c>
      <c r="G3079" s="13">
        <f>IF(AND(ISNUMBER(E3079),ISNUMBER(F3079)),F3079-E3079,"")</f>
        <v>0.78</v>
      </c>
      <c r="H3079" s="14">
        <f>IF(AND(ISNUMBER(E3079),E3079&gt;0,ISNUMBER(F3079)),F3079/E3079-1,"")</f>
        <v>0.07959183673469372</v>
      </c>
      <c r="I3079" t="str" s="15">
        <v>Unreviewed</v>
      </c>
      <c r="J3079" s="16"/>
      <c r="K3079" t="str" s="15">
        <v/>
      </c>
      <c r="L3079" s="17" t="str">
        <f>IF(AC3079="Local catalog","",IF(AG3079="Yes",IF(ISNUMBER(E3079),E3079,""),IF(I3079="Keep current",IF(ISNUMBER(E3079),E3079,""),IF(AH3079&lt;&gt;"Yes","",IF(I3079="Approve proposed",F3079,IF(AND(I3079="Use my price",AND(ISNUMBER(J3079),J3079&gt;0)),J3079,""))))))</f>
        <v/>
      </c>
      <c r="M3079" t="str" s="7">
        <f>IF(AND(AG3079="Yes",OR(I3079="Approve proposed",I3079="Use my price")),"CHECK: protected price kept current",IF(OR(I3079="Unreviewed",I3079=""),"Pending review",IF(I3079="Hold","On hold",IF(I3079="Keep current",IF(ISNUMBER(E3079),"Kept current","CHECK: no confirmed current price"),IF(AH3079&lt;&gt;"Yes","CHECK: source needs review",IF(AND(I3079="Use my price",NOT(AND(ISNUMBER(J3079),J3079&gt;0))),"CHECK: enter a price above zero",IF(NOT(OR(I3079="Approve proposed",I3079="Use my price")),"CHECK: choose a listed decision",IF(OR(NOT(ISNUMBER(L3079)),L3079&lt;=0,NOT(ISNUMBER(Y3079)),Y3079&lt;=0,X3079&gt;=1),"CHECK: price or base unavailable",IF(L3079/(Y3079*(1-X3079))-1&lt;0,"CHECK: price below local base","Ready")))))))))</f>
        <v>Pending review</v>
      </c>
      <c r="N3079" s="18">
        <v>9.8</v>
      </c>
      <c r="O3079" s="19">
        <v>0.4</v>
      </c>
      <c r="P3079" s="14">
        <v>0.5114</v>
      </c>
      <c r="Q3079" s="20" t="str">
        <f>IF(AND(ISNUMBER(L3079),ISNUMBER(Y3079),Y3079&gt;0,X3079&lt;1),ROUND(L3079/(Y3079*(1-X3079))-1,4),"")</f>
        <v/>
      </c>
      <c r="R3079" s="12">
        <v>0</v>
      </c>
      <c r="S3079" s="13">
        <f>IF(AND(ISNUMBER(E3079),E3079&gt;0,ISNUMBER(F3079)),R3079*(F3079/E3079-1)*(1-'Start Here'!$B$16),0)</f>
        <v>0</v>
      </c>
      <c r="T3079" s="17">
        <f>IF(AND(M3079="Ready",OR(I3079="Approve proposed",AND(I3079="Use my price",AND(ISNUMBER(J3079),J3079&gt;0))),ISNUMBER(L3079),E3079&gt;0),R3079*(L3079/E3079-1)*(1-'Start Here'!$B$16),0)</f>
        <v>0</v>
      </c>
      <c r="U3079" t="str" s="6">
        <v>Currently hidden; do not activate automatically</v>
      </c>
      <c r="V3079" t="str" s="21">
        <v>No</v>
      </c>
      <c r="W3079" t="str" s="21">
        <v>No</v>
      </c>
      <c r="X3079" s="22">
        <v>0</v>
      </c>
      <c r="Y3079" s="18">
        <v>7</v>
      </c>
      <c r="AB3079" t="str" s="6">
        <v>2026-10-01 10:41:27 UTC</v>
      </c>
      <c r="AC3079" t="str" s="6">
        <v>Local Line cache</v>
      </c>
      <c r="AD3079" s="23">
        <v>1004531</v>
      </c>
      <c r="AE3079" s="23">
        <v>784571</v>
      </c>
      <c r="AF3079" t="str" s="23">
        <v>1004531:784571:member</v>
      </c>
      <c r="AG3079" t="str" s="23">
        <v>No</v>
      </c>
      <c r="AH3079" t="str" s="23">
        <v>Yes</v>
      </c>
      <c r="AI3079" s="18">
        <v>0</v>
      </c>
    </row>
    <row r="3080" ht="32" customHeight="1">
      <c r="A3080" t="str" s="7">
        <v>RL Plants &amp; Home Goods</v>
      </c>
      <c r="B3080" t="str" s="7">
        <v>Tanzanian Tangerine Iris Rhizome (Bulb)</v>
      </c>
      <c r="C3080" t="str" s="7">
        <v>ea</v>
      </c>
      <c r="D3080" t="str" s="7">
        <v>Guest Basket</v>
      </c>
      <c r="E3080" s="12">
        <v>9.8</v>
      </c>
      <c r="F3080" s="13">
        <v>10.58</v>
      </c>
      <c r="G3080" s="13">
        <f>IF(AND(ISNUMBER(E3080),ISNUMBER(F3080)),F3080-E3080,"")</f>
        <v>0.78</v>
      </c>
      <c r="H3080" s="14">
        <f>IF(AND(ISNUMBER(E3080),E3080&gt;0,ISNUMBER(F3080)),F3080/E3080-1,"")</f>
        <v>0.07959183673469372</v>
      </c>
      <c r="I3080" t="str" s="15">
        <v>Unreviewed</v>
      </c>
      <c r="J3080" s="16"/>
      <c r="K3080" t="str" s="15">
        <v/>
      </c>
      <c r="L3080" s="17" t="str">
        <f>IF(AC3080="Local catalog","",IF(AG3080="Yes",IF(ISNUMBER(E3080),E3080,""),IF(I3080="Keep current",IF(ISNUMBER(E3080),E3080,""),IF(AH3080&lt;&gt;"Yes","",IF(I3080="Approve proposed",F3080,IF(AND(I3080="Use my price",AND(ISNUMBER(J3080),J3080&gt;0)),J3080,""))))))</f>
        <v/>
      </c>
      <c r="M3080" t="str" s="7">
        <f>IF(AND(AG3080="Yes",OR(I3080="Approve proposed",I3080="Use my price")),"CHECK: protected price kept current",IF(OR(I3080="Unreviewed",I3080=""),"Pending review",IF(I3080="Hold","On hold",IF(I3080="Keep current",IF(ISNUMBER(E3080),"Kept current","CHECK: no confirmed current price"),IF(AH3080&lt;&gt;"Yes","CHECK: source needs review",IF(AND(I3080="Use my price",NOT(AND(ISNUMBER(J3080),J3080&gt;0))),"CHECK: enter a price above zero",IF(NOT(OR(I3080="Approve proposed",I3080="Use my price")),"CHECK: choose a listed decision",IF(OR(NOT(ISNUMBER(L3080)),L3080&lt;=0,NOT(ISNUMBER(Y3080)),Y3080&lt;=0,X3080&gt;=1),"CHECK: price or base unavailable",IF(L3080/(Y3080*(1-X3080))-1&lt;0,"CHECK: price below local base","Ready")))))))))</f>
        <v>Pending review</v>
      </c>
      <c r="N3080" s="18">
        <v>9.8</v>
      </c>
      <c r="O3080" s="19">
        <v>0.4</v>
      </c>
      <c r="P3080" s="14">
        <v>0.5114</v>
      </c>
      <c r="Q3080" s="20" t="str">
        <f>IF(AND(ISNUMBER(L3080),ISNUMBER(Y3080),Y3080&gt;0,X3080&lt;1),ROUND(L3080/(Y3080*(1-X3080))-1,4),"")</f>
        <v/>
      </c>
      <c r="R3080" s="12">
        <v>30.8</v>
      </c>
      <c r="S3080" s="13">
        <f>IF(AND(ISNUMBER(E3080),E3080&gt;0,ISNUMBER(F3080)),R3080*(F3080/E3080-1)*(1-'Start Here'!$B$16),0)</f>
        <v>2.3778857142857097</v>
      </c>
      <c r="T3080" s="17">
        <f>IF(AND(M3080="Ready",OR(I3080="Approve proposed",AND(I3080="Use my price",AND(ISNUMBER(J3080),J3080&gt;0))),ISNUMBER(L3080),E3080&gt;0),R3080*(L3080/E3080-1)*(1-'Start Here'!$B$16),0)</f>
        <v>0</v>
      </c>
      <c r="U3080" t="str" s="6">
        <v>Currently hidden; do not activate automatically</v>
      </c>
      <c r="V3080" t="str" s="21">
        <v>No</v>
      </c>
      <c r="W3080" t="str" s="21">
        <v>No</v>
      </c>
      <c r="X3080" s="22">
        <v>0</v>
      </c>
      <c r="Y3080" s="18">
        <v>7</v>
      </c>
      <c r="AB3080" t="str" s="6">
        <v>2026-10-01 10:41:27 UTC</v>
      </c>
      <c r="AC3080" t="str" s="6">
        <v>Local Line cache</v>
      </c>
      <c r="AD3080" s="23">
        <v>1004531</v>
      </c>
      <c r="AE3080" s="23">
        <v>784571</v>
      </c>
      <c r="AF3080" t="str" s="23">
        <v>1004531:784571:guest</v>
      </c>
      <c r="AG3080" t="str" s="23">
        <v>No</v>
      </c>
      <c r="AH3080" t="str" s="23">
        <v>Yes</v>
      </c>
      <c r="AI3080" s="18">
        <v>21</v>
      </c>
    </row>
    <row r="3081" ht="32" customHeight="1">
      <c r="A3081" t="str" s="7">
        <v>RL Plants &amp; Home Goods</v>
      </c>
      <c r="B3081" t="str" s="7">
        <v>Tanzanian Tangerine Iris Rhizome (Bulb)</v>
      </c>
      <c r="C3081" t="str" s="7">
        <v>ea</v>
      </c>
      <c r="D3081" t="str" s="7">
        <v>SNAP</v>
      </c>
      <c r="G3081" s="13" t="str">
        <f>IF(AND(ISNUMBER(E3081),ISNUMBER(F3081)),F3081-E3081,"")</f>
        <v/>
      </c>
      <c r="H3081" s="14" t="str">
        <f>IF(AND(ISNUMBER(E3081),E3081&gt;0,ISNUMBER(F3081)),F3081/E3081-1,"")</f>
        <v/>
      </c>
      <c r="I3081" t="str" s="15">
        <v>Hold</v>
      </c>
      <c r="J3081" s="24"/>
      <c r="K3081" t="str" s="15">
        <v/>
      </c>
      <c r="L3081" s="17" t="str">
        <f>IF(AC3081="Local catalog","",IF(AG3081="Yes",IF(ISNUMBER(E3081),E3081,""),IF(I3081="Keep current",IF(ISNUMBER(E3081),E3081,""),IF(AH3081&lt;&gt;"Yes","",IF(I3081="Approve proposed",F3081,IF(AND(I3081="Use my price",AND(ISNUMBER(J3081),J3081&gt;0)),J3081,""))))))</f>
        <v/>
      </c>
      <c r="M3081" t="str" s="7">
        <f>IF(AND(AG3081="Yes",OR(I3081="Approve proposed",I3081="Use my price")),"CHECK: protected price kept current",IF(OR(I3081="Unreviewed",I3081=""),"Pending review",IF(I3081="Hold","On hold",IF(I3081="Keep current",IF(ISNUMBER(E3081),"Kept current","CHECK: no confirmed current price"),IF(AH3081&lt;&gt;"Yes","CHECK: source needs review",IF(AND(I3081="Use my price",NOT(AND(ISNUMBER(J3081),J3081&gt;0))),"CHECK: enter a price above zero",IF(NOT(OR(I3081="Approve proposed",I3081="Use my price")),"CHECK: choose a listed decision",IF(OR(NOT(ISNUMBER(L3081)),L3081&lt;=0,NOT(ISNUMBER(Y3081)),Y3081&lt;=0,X3081&gt;=1),"CHECK: price or base unavailable",IF(L3081/(Y3081*(1-X3081))-1&lt;0,"CHECK: price below local base","Ready")))))))))</f>
        <v>On hold</v>
      </c>
      <c r="N3081" s="18">
        <v>9.8</v>
      </c>
      <c r="O3081" s="19">
        <v>0.4</v>
      </c>
      <c r="Q3081" s="20" t="str">
        <f>IF(AND(ISNUMBER(L3081),ISNUMBER(Y3081),Y3081&gt;0,X3081&lt;1),ROUND(L3081/(Y3081*(1-X3081))-1,4),"")</f>
        <v/>
      </c>
      <c r="R3081" s="12">
        <v>0</v>
      </c>
      <c r="S3081" s="13">
        <f>IF(AND(ISNUMBER(E3081),E3081&gt;0,ISNUMBER(F3081)),R3081*(F3081/E3081-1)*(1-'Start Here'!$B$16),0)</f>
        <v>0</v>
      </c>
      <c r="T3081" s="17">
        <f>IF(AND(M3081="Ready",OR(I3081="Approve proposed",AND(I3081="Use my price",AND(ISNUMBER(J3081),J3081&gt;0))),ISNUMBER(L3081),E3081&gt;0),R3081*(L3081/E3081-1)*(1-'Start Here'!$B$16),0)</f>
        <v>0</v>
      </c>
      <c r="U3081" t="str" s="6">
        <v>SNAP: preserve existing selling price; No confirmed Local Line price/list; local calculation is reference only; Currently hidden; do not activate automatically</v>
      </c>
      <c r="V3081" t="str" s="21">
        <v>No</v>
      </c>
      <c r="W3081" t="str" s="21">
        <v>No</v>
      </c>
      <c r="X3081" s="22">
        <v>0</v>
      </c>
      <c r="Y3081" s="18">
        <v>7</v>
      </c>
      <c r="AB3081" t="str" s="6">
        <v/>
      </c>
      <c r="AC3081" t="str" s="6">
        <v>Local calculation only</v>
      </c>
      <c r="AD3081" s="23">
        <v>1004531</v>
      </c>
      <c r="AE3081" s="23">
        <v>784571</v>
      </c>
      <c r="AF3081" t="str" s="23">
        <v>1004531:784571:snap</v>
      </c>
      <c r="AG3081" t="str" s="23">
        <v>Yes</v>
      </c>
      <c r="AH3081" t="str" s="23">
        <v>No</v>
      </c>
      <c r="AI3081" s="18">
        <v>0</v>
      </c>
    </row>
    <row r="3082" ht="32" customHeight="1">
      <c r="A3082" t="str" s="7">
        <v>RL Plants &amp; Home Goods</v>
      </c>
      <c r="B3082" t="str" s="7">
        <v>Trumped Iris Rhizome (Bulb)</v>
      </c>
      <c r="C3082" t="str" s="7">
        <v>ea</v>
      </c>
      <c r="D3082" t="str" s="7">
        <v>Herd Share Members</v>
      </c>
      <c r="E3082" s="12">
        <v>9.8</v>
      </c>
      <c r="F3082" s="13">
        <v>10.58</v>
      </c>
      <c r="G3082" s="13">
        <f>IF(AND(ISNUMBER(E3082),ISNUMBER(F3082)),F3082-E3082,"")</f>
        <v>0.78</v>
      </c>
      <c r="H3082" s="14">
        <f>IF(AND(ISNUMBER(E3082),E3082&gt;0,ISNUMBER(F3082)),F3082/E3082-1,"")</f>
        <v>0.07959183673469372</v>
      </c>
      <c r="I3082" t="str" s="15">
        <v>Unreviewed</v>
      </c>
      <c r="J3082" s="16"/>
      <c r="K3082" t="str" s="15">
        <v/>
      </c>
      <c r="L3082" s="17" t="str">
        <f>IF(AC3082="Local catalog","",IF(AG3082="Yes",IF(ISNUMBER(E3082),E3082,""),IF(I3082="Keep current",IF(ISNUMBER(E3082),E3082,""),IF(AH3082&lt;&gt;"Yes","",IF(I3082="Approve proposed",F3082,IF(AND(I3082="Use my price",AND(ISNUMBER(J3082),J3082&gt;0)),J3082,""))))))</f>
        <v/>
      </c>
      <c r="M3082" t="str" s="7">
        <f>IF(AND(AG3082="Yes",OR(I3082="Approve proposed",I3082="Use my price")),"CHECK: protected price kept current",IF(OR(I3082="Unreviewed",I3082=""),"Pending review",IF(I3082="Hold","On hold",IF(I3082="Keep current",IF(ISNUMBER(E3082),"Kept current","CHECK: no confirmed current price"),IF(AH3082&lt;&gt;"Yes","CHECK: source needs review",IF(AND(I3082="Use my price",NOT(AND(ISNUMBER(J3082),J3082&gt;0))),"CHECK: enter a price above zero",IF(NOT(OR(I3082="Approve proposed",I3082="Use my price")),"CHECK: choose a listed decision",IF(OR(NOT(ISNUMBER(L3082)),L3082&lt;=0,NOT(ISNUMBER(Y3082)),Y3082&lt;=0,X3082&gt;=1),"CHECK: price or base unavailable",IF(L3082/(Y3082*(1-X3082))-1&lt;0,"CHECK: price below local base","Ready")))))))))</f>
        <v>Pending review</v>
      </c>
      <c r="N3082" s="18">
        <v>9.8</v>
      </c>
      <c r="O3082" s="19">
        <v>0.4</v>
      </c>
      <c r="P3082" s="14">
        <v>0.5114</v>
      </c>
      <c r="Q3082" s="20" t="str">
        <f>IF(AND(ISNUMBER(L3082),ISNUMBER(Y3082),Y3082&gt;0,X3082&lt;1),ROUND(L3082/(Y3082*(1-X3082))-1,4),"")</f>
        <v/>
      </c>
      <c r="R3082" s="12">
        <v>0</v>
      </c>
      <c r="S3082" s="13">
        <f>IF(AND(ISNUMBER(E3082),E3082&gt;0,ISNUMBER(F3082)),R3082*(F3082/E3082-1)*(1-'Start Here'!$B$16),0)</f>
        <v>0</v>
      </c>
      <c r="T3082" s="17">
        <f>IF(AND(M3082="Ready",OR(I3082="Approve proposed",AND(I3082="Use my price",AND(ISNUMBER(J3082),J3082&gt;0))),ISNUMBER(L3082),E3082&gt;0),R3082*(L3082/E3082-1)*(1-'Start Here'!$B$16),0)</f>
        <v>0</v>
      </c>
      <c r="U3082" t="str" s="6">
        <v>Currently hidden; do not activate automatically</v>
      </c>
      <c r="V3082" t="str" s="21">
        <v>No</v>
      </c>
      <c r="W3082" t="str" s="21">
        <v>No</v>
      </c>
      <c r="X3082" s="22">
        <v>0</v>
      </c>
      <c r="Y3082" s="18">
        <v>7</v>
      </c>
      <c r="AB3082" t="str" s="6">
        <v>2026-10-01 10:41:27 UTC</v>
      </c>
      <c r="AC3082" t="str" s="6">
        <v>Local Line cache</v>
      </c>
      <c r="AD3082" s="23">
        <v>1004529</v>
      </c>
      <c r="AE3082" s="23">
        <v>784568</v>
      </c>
      <c r="AF3082" t="str" s="23">
        <v>1004529:784568:herdShare</v>
      </c>
      <c r="AG3082" t="str" s="23">
        <v>No</v>
      </c>
      <c r="AH3082" t="str" s="23">
        <v>Yes</v>
      </c>
      <c r="AI3082" s="18">
        <v>0</v>
      </c>
    </row>
    <row r="3083" ht="32" customHeight="1">
      <c r="A3083" t="str" s="7">
        <v>RL Plants &amp; Home Goods</v>
      </c>
      <c r="B3083" t="str" s="7">
        <v>Trumped Iris Rhizome (Bulb)</v>
      </c>
      <c r="C3083" t="str" s="7">
        <v>ea</v>
      </c>
      <c r="D3083" t="str" s="7">
        <v>CSA Members</v>
      </c>
      <c r="E3083" s="12">
        <v>9.8</v>
      </c>
      <c r="F3083" s="13">
        <v>10.58</v>
      </c>
      <c r="G3083" s="13">
        <f>IF(AND(ISNUMBER(E3083),ISNUMBER(F3083)),F3083-E3083,"")</f>
        <v>0.78</v>
      </c>
      <c r="H3083" s="14">
        <f>IF(AND(ISNUMBER(E3083),E3083&gt;0,ISNUMBER(F3083)),F3083/E3083-1,"")</f>
        <v>0.07959183673469372</v>
      </c>
      <c r="I3083" t="str" s="15">
        <v>Unreviewed</v>
      </c>
      <c r="J3083" s="16"/>
      <c r="K3083" t="str" s="15">
        <v/>
      </c>
      <c r="L3083" s="17" t="str">
        <f>IF(AC3083="Local catalog","",IF(AG3083="Yes",IF(ISNUMBER(E3083),E3083,""),IF(I3083="Keep current",IF(ISNUMBER(E3083),E3083,""),IF(AH3083&lt;&gt;"Yes","",IF(I3083="Approve proposed",F3083,IF(AND(I3083="Use my price",AND(ISNUMBER(J3083),J3083&gt;0)),J3083,""))))))</f>
        <v/>
      </c>
      <c r="M3083" t="str" s="7">
        <f>IF(AND(AG3083="Yes",OR(I3083="Approve proposed",I3083="Use my price")),"CHECK: protected price kept current",IF(OR(I3083="Unreviewed",I3083=""),"Pending review",IF(I3083="Hold","On hold",IF(I3083="Keep current",IF(ISNUMBER(E3083),"Kept current","CHECK: no confirmed current price"),IF(AH3083&lt;&gt;"Yes","CHECK: source needs review",IF(AND(I3083="Use my price",NOT(AND(ISNUMBER(J3083),J3083&gt;0))),"CHECK: enter a price above zero",IF(NOT(OR(I3083="Approve proposed",I3083="Use my price")),"CHECK: choose a listed decision",IF(OR(NOT(ISNUMBER(L3083)),L3083&lt;=0,NOT(ISNUMBER(Y3083)),Y3083&lt;=0,X3083&gt;=1),"CHECK: price or base unavailable",IF(L3083/(Y3083*(1-X3083))-1&lt;0,"CHECK: price below local base","Ready")))))))))</f>
        <v>Pending review</v>
      </c>
      <c r="N3083" s="18">
        <v>9.8</v>
      </c>
      <c r="O3083" s="19">
        <v>0.4</v>
      </c>
      <c r="P3083" s="14">
        <v>0.5114</v>
      </c>
      <c r="Q3083" s="20" t="str">
        <f>IF(AND(ISNUMBER(L3083),ISNUMBER(Y3083),Y3083&gt;0,X3083&lt;1),ROUND(L3083/(Y3083*(1-X3083))-1,4),"")</f>
        <v/>
      </c>
      <c r="R3083" s="12">
        <v>0</v>
      </c>
      <c r="S3083" s="13">
        <f>IF(AND(ISNUMBER(E3083),E3083&gt;0,ISNUMBER(F3083)),R3083*(F3083/E3083-1)*(1-'Start Here'!$B$16),0)</f>
        <v>0</v>
      </c>
      <c r="T3083" s="17">
        <f>IF(AND(M3083="Ready",OR(I3083="Approve proposed",AND(I3083="Use my price",AND(ISNUMBER(J3083),J3083&gt;0))),ISNUMBER(L3083),E3083&gt;0),R3083*(L3083/E3083-1)*(1-'Start Here'!$B$16),0)</f>
        <v>0</v>
      </c>
      <c r="U3083" t="str" s="6">
        <v>Currently hidden; do not activate automatically</v>
      </c>
      <c r="V3083" t="str" s="21">
        <v>No</v>
      </c>
      <c r="W3083" t="str" s="21">
        <v>No</v>
      </c>
      <c r="X3083" s="22">
        <v>0</v>
      </c>
      <c r="Y3083" s="18">
        <v>7</v>
      </c>
      <c r="AB3083" t="str" s="6">
        <v>2026-10-01 10:41:27 UTC</v>
      </c>
      <c r="AC3083" t="str" s="6">
        <v>Local Line cache</v>
      </c>
      <c r="AD3083" s="23">
        <v>1004529</v>
      </c>
      <c r="AE3083" s="23">
        <v>784568</v>
      </c>
      <c r="AF3083" t="str" s="23">
        <v>1004529:784568:member</v>
      </c>
      <c r="AG3083" t="str" s="23">
        <v>No</v>
      </c>
      <c r="AH3083" t="str" s="23">
        <v>Yes</v>
      </c>
      <c r="AI3083" s="18">
        <v>0</v>
      </c>
    </row>
    <row r="3084" ht="32" customHeight="1">
      <c r="A3084" t="str" s="7">
        <v>RL Plants &amp; Home Goods</v>
      </c>
      <c r="B3084" t="str" s="7">
        <v>Trumped Iris Rhizome (Bulb)</v>
      </c>
      <c r="C3084" t="str" s="7">
        <v>ea</v>
      </c>
      <c r="D3084" t="str" s="7">
        <v>Guest Basket</v>
      </c>
      <c r="E3084" s="12">
        <v>9.8</v>
      </c>
      <c r="F3084" s="13">
        <v>10.58</v>
      </c>
      <c r="G3084" s="13">
        <f>IF(AND(ISNUMBER(E3084),ISNUMBER(F3084)),F3084-E3084,"")</f>
        <v>0.78</v>
      </c>
      <c r="H3084" s="14">
        <f>IF(AND(ISNUMBER(E3084),E3084&gt;0,ISNUMBER(F3084)),F3084/E3084-1,"")</f>
        <v>0.07959183673469372</v>
      </c>
      <c r="I3084" t="str" s="15">
        <v>Unreviewed</v>
      </c>
      <c r="J3084" s="16"/>
      <c r="K3084" t="str" s="15">
        <v/>
      </c>
      <c r="L3084" s="17" t="str">
        <f>IF(AC3084="Local catalog","",IF(AG3084="Yes",IF(ISNUMBER(E3084),E3084,""),IF(I3084="Keep current",IF(ISNUMBER(E3084),E3084,""),IF(AH3084&lt;&gt;"Yes","",IF(I3084="Approve proposed",F3084,IF(AND(I3084="Use my price",AND(ISNUMBER(J3084),J3084&gt;0)),J3084,""))))))</f>
        <v/>
      </c>
      <c r="M3084" t="str" s="7">
        <f>IF(AND(AG3084="Yes",OR(I3084="Approve proposed",I3084="Use my price")),"CHECK: protected price kept current",IF(OR(I3084="Unreviewed",I3084=""),"Pending review",IF(I3084="Hold","On hold",IF(I3084="Keep current",IF(ISNUMBER(E3084),"Kept current","CHECK: no confirmed current price"),IF(AH3084&lt;&gt;"Yes","CHECK: source needs review",IF(AND(I3084="Use my price",NOT(AND(ISNUMBER(J3084),J3084&gt;0))),"CHECK: enter a price above zero",IF(NOT(OR(I3084="Approve proposed",I3084="Use my price")),"CHECK: choose a listed decision",IF(OR(NOT(ISNUMBER(L3084)),L3084&lt;=0,NOT(ISNUMBER(Y3084)),Y3084&lt;=0,X3084&gt;=1),"CHECK: price or base unavailable",IF(L3084/(Y3084*(1-X3084))-1&lt;0,"CHECK: price below local base","Ready")))))))))</f>
        <v>Pending review</v>
      </c>
      <c r="N3084" s="18">
        <v>9.8</v>
      </c>
      <c r="O3084" s="19">
        <v>0.4</v>
      </c>
      <c r="P3084" s="14">
        <v>0.5114</v>
      </c>
      <c r="Q3084" s="20" t="str">
        <f>IF(AND(ISNUMBER(L3084),ISNUMBER(Y3084),Y3084&gt;0,X3084&lt;1),ROUND(L3084/(Y3084*(1-X3084))-1,4),"")</f>
        <v/>
      </c>
      <c r="R3084" s="12">
        <v>0</v>
      </c>
      <c r="S3084" s="13">
        <f>IF(AND(ISNUMBER(E3084),E3084&gt;0,ISNUMBER(F3084)),R3084*(F3084/E3084-1)*(1-'Start Here'!$B$16),0)</f>
        <v>0</v>
      </c>
      <c r="T3084" s="17">
        <f>IF(AND(M3084="Ready",OR(I3084="Approve proposed",AND(I3084="Use my price",AND(ISNUMBER(J3084),J3084&gt;0))),ISNUMBER(L3084),E3084&gt;0),R3084*(L3084/E3084-1)*(1-'Start Here'!$B$16),0)</f>
        <v>0</v>
      </c>
      <c r="U3084" t="str" s="6">
        <v>Currently hidden; do not activate automatically</v>
      </c>
      <c r="V3084" t="str" s="21">
        <v>No</v>
      </c>
      <c r="W3084" t="str" s="21">
        <v>No</v>
      </c>
      <c r="X3084" s="22">
        <v>0</v>
      </c>
      <c r="Y3084" s="18">
        <v>7</v>
      </c>
      <c r="AB3084" t="str" s="6">
        <v>2026-10-01 10:41:27 UTC</v>
      </c>
      <c r="AC3084" t="str" s="6">
        <v>Local Line cache</v>
      </c>
      <c r="AD3084" s="23">
        <v>1004529</v>
      </c>
      <c r="AE3084" s="23">
        <v>784568</v>
      </c>
      <c r="AF3084" t="str" s="23">
        <v>1004529:784568:guest</v>
      </c>
      <c r="AG3084" t="str" s="23">
        <v>No</v>
      </c>
      <c r="AH3084" t="str" s="23">
        <v>Yes</v>
      </c>
      <c r="AI3084" s="18">
        <v>0</v>
      </c>
    </row>
    <row r="3085" ht="32" customHeight="1">
      <c r="A3085" t="str" s="7">
        <v>RL Plants &amp; Home Goods</v>
      </c>
      <c r="B3085" t="str" s="7">
        <v>Trumped Iris Rhizome (Bulb)</v>
      </c>
      <c r="C3085" t="str" s="7">
        <v>ea</v>
      </c>
      <c r="D3085" t="str" s="7">
        <v>SNAP</v>
      </c>
      <c r="G3085" s="13" t="str">
        <f>IF(AND(ISNUMBER(E3085),ISNUMBER(F3085)),F3085-E3085,"")</f>
        <v/>
      </c>
      <c r="H3085" s="14" t="str">
        <f>IF(AND(ISNUMBER(E3085),E3085&gt;0,ISNUMBER(F3085)),F3085/E3085-1,"")</f>
        <v/>
      </c>
      <c r="I3085" t="str" s="15">
        <v>Hold</v>
      </c>
      <c r="J3085" s="24"/>
      <c r="K3085" t="str" s="15">
        <v/>
      </c>
      <c r="L3085" s="17" t="str">
        <f>IF(AC3085="Local catalog","",IF(AG3085="Yes",IF(ISNUMBER(E3085),E3085,""),IF(I3085="Keep current",IF(ISNUMBER(E3085),E3085,""),IF(AH3085&lt;&gt;"Yes","",IF(I3085="Approve proposed",F3085,IF(AND(I3085="Use my price",AND(ISNUMBER(J3085),J3085&gt;0)),J3085,""))))))</f>
        <v/>
      </c>
      <c r="M3085" t="str" s="7">
        <f>IF(AND(AG3085="Yes",OR(I3085="Approve proposed",I3085="Use my price")),"CHECK: protected price kept current",IF(OR(I3085="Unreviewed",I3085=""),"Pending review",IF(I3085="Hold","On hold",IF(I3085="Keep current",IF(ISNUMBER(E3085),"Kept current","CHECK: no confirmed current price"),IF(AH3085&lt;&gt;"Yes","CHECK: source needs review",IF(AND(I3085="Use my price",NOT(AND(ISNUMBER(J3085),J3085&gt;0))),"CHECK: enter a price above zero",IF(NOT(OR(I3085="Approve proposed",I3085="Use my price")),"CHECK: choose a listed decision",IF(OR(NOT(ISNUMBER(L3085)),L3085&lt;=0,NOT(ISNUMBER(Y3085)),Y3085&lt;=0,X3085&gt;=1),"CHECK: price or base unavailable",IF(L3085/(Y3085*(1-X3085))-1&lt;0,"CHECK: price below local base","Ready")))))))))</f>
        <v>On hold</v>
      </c>
      <c r="N3085" s="18">
        <v>9.8</v>
      </c>
      <c r="O3085" s="19">
        <v>0.4</v>
      </c>
      <c r="Q3085" s="20" t="str">
        <f>IF(AND(ISNUMBER(L3085),ISNUMBER(Y3085),Y3085&gt;0,X3085&lt;1),ROUND(L3085/(Y3085*(1-X3085))-1,4),"")</f>
        <v/>
      </c>
      <c r="R3085" s="12">
        <v>0</v>
      </c>
      <c r="S3085" s="13">
        <f>IF(AND(ISNUMBER(E3085),E3085&gt;0,ISNUMBER(F3085)),R3085*(F3085/E3085-1)*(1-'Start Here'!$B$16),0)</f>
        <v>0</v>
      </c>
      <c r="T3085" s="17">
        <f>IF(AND(M3085="Ready",OR(I3085="Approve proposed",AND(I3085="Use my price",AND(ISNUMBER(J3085),J3085&gt;0))),ISNUMBER(L3085),E3085&gt;0),R3085*(L3085/E3085-1)*(1-'Start Here'!$B$16),0)</f>
        <v>0</v>
      </c>
      <c r="U3085" t="str" s="6">
        <v>SNAP: preserve existing selling price; No confirmed Local Line price/list; local calculation is reference only; Currently hidden; do not activate automatically</v>
      </c>
      <c r="V3085" t="str" s="21">
        <v>No</v>
      </c>
      <c r="W3085" t="str" s="21">
        <v>No</v>
      </c>
      <c r="X3085" s="22">
        <v>0</v>
      </c>
      <c r="Y3085" s="18">
        <v>7</v>
      </c>
      <c r="AB3085" t="str" s="6">
        <v/>
      </c>
      <c r="AC3085" t="str" s="6">
        <v>Local calculation only</v>
      </c>
      <c r="AD3085" s="23">
        <v>1004529</v>
      </c>
      <c r="AE3085" s="23">
        <v>784568</v>
      </c>
      <c r="AF3085" t="str" s="23">
        <v>1004529:784568:snap</v>
      </c>
      <c r="AG3085" t="str" s="23">
        <v>Yes</v>
      </c>
      <c r="AH3085" t="str" s="23">
        <v>No</v>
      </c>
      <c r="AI3085" s="18">
        <v>0</v>
      </c>
    </row>
    <row r="3086" ht="32" customHeight="1">
      <c r="A3086" t="str" s="7">
        <v>RL Plants &amp; Home Goods</v>
      </c>
      <c r="B3086" t="str" s="7">
        <v>Vintage Vibe Award Winner Iris Rhizome</v>
      </c>
      <c r="C3086" t="str" s="7">
        <v>ea</v>
      </c>
      <c r="D3086" t="str" s="7">
        <v>Herd Share Members</v>
      </c>
      <c r="E3086" s="12">
        <v>11.2</v>
      </c>
      <c r="F3086" s="13">
        <v>12.1</v>
      </c>
      <c r="G3086" s="13">
        <f>IF(AND(ISNUMBER(E3086),ISNUMBER(F3086)),F3086-E3086,"")</f>
        <v>0.9</v>
      </c>
      <c r="H3086" s="14">
        <f>IF(AND(ISNUMBER(E3086),E3086&gt;0,ISNUMBER(F3086)),F3086/E3086-1,"")</f>
        <v>0.0803571428571428</v>
      </c>
      <c r="I3086" t="str" s="15">
        <v>Unreviewed</v>
      </c>
      <c r="J3086" s="16"/>
      <c r="K3086" t="str" s="15">
        <v/>
      </c>
      <c r="L3086" s="17" t="str">
        <f>IF(AC3086="Local catalog","",IF(AG3086="Yes",IF(ISNUMBER(E3086),E3086,""),IF(I3086="Keep current",IF(ISNUMBER(E3086),E3086,""),IF(AH3086&lt;&gt;"Yes","",IF(I3086="Approve proposed",F3086,IF(AND(I3086="Use my price",AND(ISNUMBER(J3086),J3086&gt;0)),J3086,""))))))</f>
        <v/>
      </c>
      <c r="M3086" t="str" s="7">
        <f>IF(AND(AG3086="Yes",OR(I3086="Approve proposed",I3086="Use my price")),"CHECK: protected price kept current",IF(OR(I3086="Unreviewed",I3086=""),"Pending review",IF(I3086="Hold","On hold",IF(I3086="Keep current",IF(ISNUMBER(E3086),"Kept current","CHECK: no confirmed current price"),IF(AH3086&lt;&gt;"Yes","CHECK: source needs review",IF(AND(I3086="Use my price",NOT(AND(ISNUMBER(J3086),J3086&gt;0))),"CHECK: enter a price above zero",IF(NOT(OR(I3086="Approve proposed",I3086="Use my price")),"CHECK: choose a listed decision",IF(OR(NOT(ISNUMBER(L3086)),L3086&lt;=0,NOT(ISNUMBER(Y3086)),Y3086&lt;=0,X3086&gt;=1),"CHECK: price or base unavailable",IF(L3086/(Y3086*(1-X3086))-1&lt;0,"CHECK: price below local base","Ready")))))))))</f>
        <v>Pending review</v>
      </c>
      <c r="N3086" s="18">
        <v>11.2</v>
      </c>
      <c r="O3086" s="19">
        <v>0.4</v>
      </c>
      <c r="P3086" s="14">
        <v>0.5125</v>
      </c>
      <c r="Q3086" s="20" t="str">
        <f>IF(AND(ISNUMBER(L3086),ISNUMBER(Y3086),Y3086&gt;0,X3086&lt;1),ROUND(L3086/(Y3086*(1-X3086))-1,4),"")</f>
        <v/>
      </c>
      <c r="R3086" s="12">
        <v>44.8</v>
      </c>
      <c r="S3086" s="13">
        <f>IF(AND(ISNUMBER(E3086),E3086&gt;0,ISNUMBER(F3086)),R3086*(F3086/E3086-1)*(1-'Start Here'!$B$16),0)</f>
        <v>3.491999999999997</v>
      </c>
      <c r="T3086" s="17">
        <f>IF(AND(M3086="Ready",OR(I3086="Approve proposed",AND(I3086="Use my price",AND(ISNUMBER(J3086),J3086&gt;0))),ISNUMBER(L3086),E3086&gt;0),R3086*(L3086/E3086-1)*(1-'Start Here'!$B$16),0)</f>
        <v>0</v>
      </c>
      <c r="U3086" t="str" s="6">
        <v>Currently hidden; do not activate automatically</v>
      </c>
      <c r="V3086" t="str" s="21">
        <v>No</v>
      </c>
      <c r="W3086" t="str" s="21">
        <v>No</v>
      </c>
      <c r="X3086" s="22">
        <v>0</v>
      </c>
      <c r="Y3086" s="18">
        <v>8</v>
      </c>
      <c r="AB3086" t="str" s="6">
        <v>2026-10-01 10:41:27 UTC</v>
      </c>
      <c r="AC3086" t="str" s="6">
        <v>Local Line cache</v>
      </c>
      <c r="AD3086" s="23">
        <v>948123</v>
      </c>
      <c r="AE3086" s="23">
        <v>703445</v>
      </c>
      <c r="AF3086" t="str" s="23">
        <v>948123:703445:herdShare</v>
      </c>
      <c r="AG3086" t="str" s="23">
        <v>No</v>
      </c>
      <c r="AH3086" t="str" s="23">
        <v>Yes</v>
      </c>
      <c r="AI3086" s="18">
        <v>32</v>
      </c>
    </row>
    <row r="3087" ht="32" customHeight="1">
      <c r="A3087" t="str" s="7">
        <v>RL Plants &amp; Home Goods</v>
      </c>
      <c r="B3087" t="str" s="7">
        <v>Vintage Vibe Award Winner Iris Rhizome</v>
      </c>
      <c r="C3087" t="str" s="7">
        <v>ea</v>
      </c>
      <c r="D3087" t="str" s="7">
        <v>CSA Members</v>
      </c>
      <c r="G3087" s="13" t="str">
        <f>IF(AND(ISNUMBER(E3087),ISNUMBER(F3087)),F3087-E3087,"")</f>
        <v/>
      </c>
      <c r="H3087" s="14" t="str">
        <f>IF(AND(ISNUMBER(E3087),E3087&gt;0,ISNUMBER(F3087)),F3087/E3087-1,"")</f>
        <v/>
      </c>
      <c r="I3087" t="str" s="15">
        <v>Hold</v>
      </c>
      <c r="J3087" s="24"/>
      <c r="K3087" t="str" s="15">
        <v/>
      </c>
      <c r="L3087" s="17" t="str">
        <f>IF(AC3087="Local catalog","",IF(AG3087="Yes",IF(ISNUMBER(E3087),E3087,""),IF(I3087="Keep current",IF(ISNUMBER(E3087),E3087,""),IF(AH3087&lt;&gt;"Yes","",IF(I3087="Approve proposed",F3087,IF(AND(I3087="Use my price",AND(ISNUMBER(J3087),J3087&gt;0)),J3087,""))))))</f>
        <v/>
      </c>
      <c r="M3087" t="str" s="7">
        <f>IF(AND(AG3087="Yes",OR(I3087="Approve proposed",I3087="Use my price")),"CHECK: protected price kept current",IF(OR(I3087="Unreviewed",I3087=""),"Pending review",IF(I3087="Hold","On hold",IF(I3087="Keep current",IF(ISNUMBER(E3087),"Kept current","CHECK: no confirmed current price"),IF(AH3087&lt;&gt;"Yes","CHECK: source needs review",IF(AND(I3087="Use my price",NOT(AND(ISNUMBER(J3087),J3087&gt;0))),"CHECK: enter a price above zero",IF(NOT(OR(I3087="Approve proposed",I3087="Use my price")),"CHECK: choose a listed decision",IF(OR(NOT(ISNUMBER(L3087)),L3087&lt;=0,NOT(ISNUMBER(Y3087)),Y3087&lt;=0,X3087&gt;=1),"CHECK: price or base unavailable",IF(L3087/(Y3087*(1-X3087))-1&lt;0,"CHECK: price below local base","Ready")))))))))</f>
        <v>On hold</v>
      </c>
      <c r="N3087" s="18">
        <v>11.2</v>
      </c>
      <c r="O3087" s="19">
        <v>0.4</v>
      </c>
      <c r="Q3087" s="20" t="str">
        <f>IF(AND(ISNUMBER(L3087),ISNUMBER(Y3087),Y3087&gt;0,X3087&lt;1),ROUND(L3087/(Y3087*(1-X3087))-1,4),"")</f>
        <v/>
      </c>
      <c r="R3087" s="12">
        <v>0</v>
      </c>
      <c r="S3087" s="13">
        <f>IF(AND(ISNUMBER(E3087),E3087&gt;0,ISNUMBER(F3087)),R3087*(F3087/E3087-1)*(1-'Start Here'!$B$16),0)</f>
        <v>0</v>
      </c>
      <c r="T3087" s="17">
        <f>IF(AND(M3087="Ready",OR(I3087="Approve proposed",AND(I3087="Use my price",AND(ISNUMBER(J3087),J3087&gt;0))),ISNUMBER(L3087),E3087&gt;0),R3087*(L3087/E3087-1)*(1-'Start Here'!$B$16),0)</f>
        <v>0</v>
      </c>
      <c r="U3087" t="str" s="6">
        <v>No confirmed Local Line price/list; local calculation is reference only; Currently hidden; do not activate automatically</v>
      </c>
      <c r="V3087" t="str" s="21">
        <v>No</v>
      </c>
      <c r="W3087" t="str" s="21">
        <v>No</v>
      </c>
      <c r="X3087" s="22">
        <v>0</v>
      </c>
      <c r="Y3087" s="18">
        <v>8</v>
      </c>
      <c r="AB3087" t="str" s="6">
        <v/>
      </c>
      <c r="AC3087" t="str" s="6">
        <v>Local calculation only</v>
      </c>
      <c r="AD3087" s="23">
        <v>948123</v>
      </c>
      <c r="AE3087" s="23">
        <v>703445</v>
      </c>
      <c r="AF3087" t="str" s="23">
        <v>948123:703445:member</v>
      </c>
      <c r="AG3087" t="str" s="23">
        <v>No</v>
      </c>
      <c r="AH3087" t="str" s="23">
        <v>No</v>
      </c>
      <c r="AI3087" s="18">
        <v>0</v>
      </c>
    </row>
    <row r="3088" ht="32" customHeight="1">
      <c r="A3088" t="str" s="7">
        <v>RL Plants &amp; Home Goods</v>
      </c>
      <c r="B3088" t="str" s="7">
        <v>Vintage Vibe Award Winner Iris Rhizome</v>
      </c>
      <c r="C3088" t="str" s="7">
        <v>ea</v>
      </c>
      <c r="D3088" t="str" s="7">
        <v>Guest Basket</v>
      </c>
      <c r="E3088" s="12">
        <v>11.2</v>
      </c>
      <c r="F3088" s="13">
        <v>12.1</v>
      </c>
      <c r="G3088" s="13">
        <f>IF(AND(ISNUMBER(E3088),ISNUMBER(F3088)),F3088-E3088,"")</f>
        <v>0.9</v>
      </c>
      <c r="H3088" s="14">
        <f>IF(AND(ISNUMBER(E3088),E3088&gt;0,ISNUMBER(F3088)),F3088/E3088-1,"")</f>
        <v>0.0803571428571428</v>
      </c>
      <c r="I3088" t="str" s="15">
        <v>Unreviewed</v>
      </c>
      <c r="J3088" s="16"/>
      <c r="K3088" t="str" s="15">
        <v/>
      </c>
      <c r="L3088" s="17" t="str">
        <f>IF(AC3088="Local catalog","",IF(AG3088="Yes",IF(ISNUMBER(E3088),E3088,""),IF(I3088="Keep current",IF(ISNUMBER(E3088),E3088,""),IF(AH3088&lt;&gt;"Yes","",IF(I3088="Approve proposed",F3088,IF(AND(I3088="Use my price",AND(ISNUMBER(J3088),J3088&gt;0)),J3088,""))))))</f>
        <v/>
      </c>
      <c r="M3088" t="str" s="7">
        <f>IF(AND(AG3088="Yes",OR(I3088="Approve proposed",I3088="Use my price")),"CHECK: protected price kept current",IF(OR(I3088="Unreviewed",I3088=""),"Pending review",IF(I3088="Hold","On hold",IF(I3088="Keep current",IF(ISNUMBER(E3088),"Kept current","CHECK: no confirmed current price"),IF(AH3088&lt;&gt;"Yes","CHECK: source needs review",IF(AND(I3088="Use my price",NOT(AND(ISNUMBER(J3088),J3088&gt;0))),"CHECK: enter a price above zero",IF(NOT(OR(I3088="Approve proposed",I3088="Use my price")),"CHECK: choose a listed decision",IF(OR(NOT(ISNUMBER(L3088)),L3088&lt;=0,NOT(ISNUMBER(Y3088)),Y3088&lt;=0,X3088&gt;=1),"CHECK: price or base unavailable",IF(L3088/(Y3088*(1-X3088))-1&lt;0,"CHECK: price below local base","Ready")))))))))</f>
        <v>Pending review</v>
      </c>
      <c r="N3088" s="18">
        <v>11.2</v>
      </c>
      <c r="O3088" s="19">
        <v>0.4</v>
      </c>
      <c r="P3088" s="14">
        <v>0.5125</v>
      </c>
      <c r="Q3088" s="20" t="str">
        <f>IF(AND(ISNUMBER(L3088),ISNUMBER(Y3088),Y3088&gt;0,X3088&lt;1),ROUND(L3088/(Y3088*(1-X3088))-1,4),"")</f>
        <v/>
      </c>
      <c r="R3088" s="12">
        <v>0</v>
      </c>
      <c r="S3088" s="13">
        <f>IF(AND(ISNUMBER(E3088),E3088&gt;0,ISNUMBER(F3088)),R3088*(F3088/E3088-1)*(1-'Start Here'!$B$16),0)</f>
        <v>0</v>
      </c>
      <c r="T3088" s="17">
        <f>IF(AND(M3088="Ready",OR(I3088="Approve proposed",AND(I3088="Use my price",AND(ISNUMBER(J3088),J3088&gt;0))),ISNUMBER(L3088),E3088&gt;0),R3088*(L3088/E3088-1)*(1-'Start Here'!$B$16),0)</f>
        <v>0</v>
      </c>
      <c r="U3088" t="str" s="6">
        <v>Currently hidden; do not activate automatically</v>
      </c>
      <c r="V3088" t="str" s="21">
        <v>No</v>
      </c>
      <c r="W3088" t="str" s="21">
        <v>No</v>
      </c>
      <c r="X3088" s="22">
        <v>0</v>
      </c>
      <c r="Y3088" s="18">
        <v>8</v>
      </c>
      <c r="AB3088" t="str" s="6">
        <v>2026-10-01 10:41:27 UTC</v>
      </c>
      <c r="AC3088" t="str" s="6">
        <v>Local Line cache</v>
      </c>
      <c r="AD3088" s="23">
        <v>948123</v>
      </c>
      <c r="AE3088" s="23">
        <v>703445</v>
      </c>
      <c r="AF3088" t="str" s="23">
        <v>948123:703445:guest</v>
      </c>
      <c r="AG3088" t="str" s="23">
        <v>No</v>
      </c>
      <c r="AH3088" t="str" s="23">
        <v>Yes</v>
      </c>
      <c r="AI3088" s="18">
        <v>0</v>
      </c>
    </row>
    <row r="3089" ht="32" customHeight="1">
      <c r="A3089" t="str" s="7">
        <v>RL Plants &amp; Home Goods</v>
      </c>
      <c r="B3089" t="str" s="7">
        <v>Vintage Vibe Award Winner Iris Rhizome</v>
      </c>
      <c r="C3089" t="str" s="7">
        <v>ea</v>
      </c>
      <c r="D3089" t="str" s="7">
        <v>SNAP</v>
      </c>
      <c r="G3089" s="13" t="str">
        <f>IF(AND(ISNUMBER(E3089),ISNUMBER(F3089)),F3089-E3089,"")</f>
        <v/>
      </c>
      <c r="H3089" s="14" t="str">
        <f>IF(AND(ISNUMBER(E3089),E3089&gt;0,ISNUMBER(F3089)),F3089/E3089-1,"")</f>
        <v/>
      </c>
      <c r="I3089" t="str" s="15">
        <v>Hold</v>
      </c>
      <c r="J3089" s="24"/>
      <c r="K3089" t="str" s="15">
        <v/>
      </c>
      <c r="L3089" s="17" t="str">
        <f>IF(AC3089="Local catalog","",IF(AG3089="Yes",IF(ISNUMBER(E3089),E3089,""),IF(I3089="Keep current",IF(ISNUMBER(E3089),E3089,""),IF(AH3089&lt;&gt;"Yes","",IF(I3089="Approve proposed",F3089,IF(AND(I3089="Use my price",AND(ISNUMBER(J3089),J3089&gt;0)),J3089,""))))))</f>
        <v/>
      </c>
      <c r="M3089" t="str" s="7">
        <f>IF(AND(AG3089="Yes",OR(I3089="Approve proposed",I3089="Use my price")),"CHECK: protected price kept current",IF(OR(I3089="Unreviewed",I3089=""),"Pending review",IF(I3089="Hold","On hold",IF(I3089="Keep current",IF(ISNUMBER(E3089),"Kept current","CHECK: no confirmed current price"),IF(AH3089&lt;&gt;"Yes","CHECK: source needs review",IF(AND(I3089="Use my price",NOT(AND(ISNUMBER(J3089),J3089&gt;0))),"CHECK: enter a price above zero",IF(NOT(OR(I3089="Approve proposed",I3089="Use my price")),"CHECK: choose a listed decision",IF(OR(NOT(ISNUMBER(L3089)),L3089&lt;=0,NOT(ISNUMBER(Y3089)),Y3089&lt;=0,X3089&gt;=1),"CHECK: price or base unavailable",IF(L3089/(Y3089*(1-X3089))-1&lt;0,"CHECK: price below local base","Ready")))))))))</f>
        <v>On hold</v>
      </c>
      <c r="N3089" s="18">
        <v>11.2</v>
      </c>
      <c r="O3089" s="19">
        <v>0.4</v>
      </c>
      <c r="Q3089" s="20" t="str">
        <f>IF(AND(ISNUMBER(L3089),ISNUMBER(Y3089),Y3089&gt;0,X3089&lt;1),ROUND(L3089/(Y3089*(1-X3089))-1,4),"")</f>
        <v/>
      </c>
      <c r="R3089" s="12">
        <v>0</v>
      </c>
      <c r="S3089" s="13">
        <f>IF(AND(ISNUMBER(E3089),E3089&gt;0,ISNUMBER(F3089)),R3089*(F3089/E3089-1)*(1-'Start Here'!$B$16),0)</f>
        <v>0</v>
      </c>
      <c r="T3089" s="17">
        <f>IF(AND(M3089="Ready",OR(I3089="Approve proposed",AND(I3089="Use my price",AND(ISNUMBER(J3089),J3089&gt;0))),ISNUMBER(L3089),E3089&gt;0),R3089*(L3089/E3089-1)*(1-'Start Here'!$B$16),0)</f>
        <v>0</v>
      </c>
      <c r="U3089" t="str" s="6">
        <v>SNAP: preserve existing selling price; No confirmed Local Line price/list; local calculation is reference only; Currently hidden; do not activate automatically</v>
      </c>
      <c r="V3089" t="str" s="21">
        <v>No</v>
      </c>
      <c r="W3089" t="str" s="21">
        <v>No</v>
      </c>
      <c r="X3089" s="22">
        <v>0</v>
      </c>
      <c r="Y3089" s="18">
        <v>8</v>
      </c>
      <c r="AB3089" t="str" s="6">
        <v/>
      </c>
      <c r="AC3089" t="str" s="6">
        <v>Local calculation only</v>
      </c>
      <c r="AD3089" s="23">
        <v>948123</v>
      </c>
      <c r="AE3089" s="23">
        <v>703445</v>
      </c>
      <c r="AF3089" t="str" s="23">
        <v>948123:703445:snap</v>
      </c>
      <c r="AG3089" t="str" s="23">
        <v>Yes</v>
      </c>
      <c r="AH3089" t="str" s="23">
        <v>No</v>
      </c>
      <c r="AI3089" s="18">
        <v>0</v>
      </c>
    </row>
    <row r="3090" ht="32" customHeight="1">
      <c r="A3090" t="str" s="7">
        <v>RL Plants &amp; Home Goods</v>
      </c>
      <c r="B3090" t="str" s="7">
        <v>Yellow Iris Rhizome</v>
      </c>
      <c r="C3090" t="str" s="7">
        <v>each</v>
      </c>
      <c r="D3090" t="str" s="7">
        <v>Herd Share Members</v>
      </c>
      <c r="E3090" s="12">
        <v>5.6</v>
      </c>
      <c r="F3090" s="13">
        <v>6.05</v>
      </c>
      <c r="G3090" s="13">
        <f>IF(AND(ISNUMBER(E3090),ISNUMBER(F3090)),F3090-E3090,"")</f>
        <v>0.45</v>
      </c>
      <c r="H3090" s="14">
        <f>IF(AND(ISNUMBER(E3090),E3090&gt;0,ISNUMBER(F3090)),F3090/E3090-1,"")</f>
        <v>0.0803571428571428</v>
      </c>
      <c r="I3090" t="str" s="15">
        <v>Unreviewed</v>
      </c>
      <c r="J3090" s="16"/>
      <c r="K3090" t="str" s="15">
        <v/>
      </c>
      <c r="L3090" s="17" t="str">
        <f>IF(AC3090="Local catalog","",IF(AG3090="Yes",IF(ISNUMBER(E3090),E3090,""),IF(I3090="Keep current",IF(ISNUMBER(E3090),E3090,""),IF(AH3090&lt;&gt;"Yes","",IF(I3090="Approve proposed",F3090,IF(AND(I3090="Use my price",AND(ISNUMBER(J3090),J3090&gt;0)),J3090,""))))))</f>
        <v/>
      </c>
      <c r="M3090" t="str" s="7">
        <f>IF(AND(AG3090="Yes",OR(I3090="Approve proposed",I3090="Use my price")),"CHECK: protected price kept current",IF(OR(I3090="Unreviewed",I3090=""),"Pending review",IF(I3090="Hold","On hold",IF(I3090="Keep current",IF(ISNUMBER(E3090),"Kept current","CHECK: no confirmed current price"),IF(AH3090&lt;&gt;"Yes","CHECK: source needs review",IF(AND(I3090="Use my price",NOT(AND(ISNUMBER(J3090),J3090&gt;0))),"CHECK: enter a price above zero",IF(NOT(OR(I3090="Approve proposed",I3090="Use my price")),"CHECK: choose a listed decision",IF(OR(NOT(ISNUMBER(L3090)),L3090&lt;=0,NOT(ISNUMBER(Y3090)),Y3090&lt;=0,X3090&gt;=1),"CHECK: price or base unavailable",IF(L3090/(Y3090*(1-X3090))-1&lt;0,"CHECK: price below local base","Ready")))))))))</f>
        <v>Pending review</v>
      </c>
      <c r="N3090" s="18">
        <v>5.6</v>
      </c>
      <c r="O3090" s="19">
        <v>0.4</v>
      </c>
      <c r="P3090" s="14">
        <v>0.5125</v>
      </c>
      <c r="Q3090" s="20" t="str">
        <f>IF(AND(ISNUMBER(L3090),ISNUMBER(Y3090),Y3090&gt;0,X3090&lt;1),ROUND(L3090/(Y3090*(1-X3090))-1,4),"")</f>
        <v/>
      </c>
      <c r="R3090" s="12">
        <v>29.4</v>
      </c>
      <c r="S3090" s="13">
        <f>IF(AND(ISNUMBER(E3090),E3090&gt;0,ISNUMBER(F3090)),R3090*(F3090/E3090-1)*(1-'Start Here'!$B$16),0)</f>
        <v>2.291624999999998</v>
      </c>
      <c r="T3090" s="17">
        <f>IF(AND(M3090="Ready",OR(I3090="Approve proposed",AND(I3090="Use my price",AND(ISNUMBER(J3090),J3090&gt;0))),ISNUMBER(L3090),E3090&gt;0),R3090*(L3090/E3090-1)*(1-'Start Here'!$B$16),0)</f>
        <v>0</v>
      </c>
      <c r="U3090" t="str" s="6">
        <v/>
      </c>
      <c r="V3090" t="str" s="21">
        <v>Yes</v>
      </c>
      <c r="W3090" t="str" s="21">
        <v>No</v>
      </c>
      <c r="X3090" s="22">
        <v>0</v>
      </c>
      <c r="Y3090" s="18">
        <v>4</v>
      </c>
      <c r="AB3090" t="str" s="6">
        <v>2026-10-01 10:41:27 UTC</v>
      </c>
      <c r="AC3090" t="str" s="6">
        <v>Local Line cache</v>
      </c>
      <c r="AD3090" s="23">
        <v>805752</v>
      </c>
      <c r="AE3090" s="23">
        <v>526807</v>
      </c>
      <c r="AF3090" t="str" s="23">
        <v>805752:526807:herdShare</v>
      </c>
      <c r="AG3090" t="str" s="23">
        <v>No</v>
      </c>
      <c r="AH3090" t="str" s="23">
        <v>Yes</v>
      </c>
      <c r="AI3090" s="18">
        <v>20</v>
      </c>
    </row>
    <row r="3091" ht="32" customHeight="1">
      <c r="A3091" t="str" s="7">
        <v>RL Plants &amp; Home Goods</v>
      </c>
      <c r="B3091" t="str" s="7">
        <v>Yellow Iris Rhizome</v>
      </c>
      <c r="C3091" t="str" s="7">
        <v>each</v>
      </c>
      <c r="D3091" t="str" s="7">
        <v>CSA Members</v>
      </c>
      <c r="E3091" s="12">
        <v>5.6</v>
      </c>
      <c r="F3091" s="13">
        <v>6.05</v>
      </c>
      <c r="G3091" s="13">
        <f>IF(AND(ISNUMBER(E3091),ISNUMBER(F3091)),F3091-E3091,"")</f>
        <v>0.45</v>
      </c>
      <c r="H3091" s="14">
        <f>IF(AND(ISNUMBER(E3091),E3091&gt;0,ISNUMBER(F3091)),F3091/E3091-1,"")</f>
        <v>0.0803571428571428</v>
      </c>
      <c r="I3091" t="str" s="15">
        <v>Unreviewed</v>
      </c>
      <c r="J3091" s="16"/>
      <c r="K3091" t="str" s="15">
        <v/>
      </c>
      <c r="L3091" s="17" t="str">
        <f>IF(AC3091="Local catalog","",IF(AG3091="Yes",IF(ISNUMBER(E3091),E3091,""),IF(I3091="Keep current",IF(ISNUMBER(E3091),E3091,""),IF(AH3091&lt;&gt;"Yes","",IF(I3091="Approve proposed",F3091,IF(AND(I3091="Use my price",AND(ISNUMBER(J3091),J3091&gt;0)),J3091,""))))))</f>
        <v/>
      </c>
      <c r="M3091" t="str" s="7">
        <f>IF(AND(AG3091="Yes",OR(I3091="Approve proposed",I3091="Use my price")),"CHECK: protected price kept current",IF(OR(I3091="Unreviewed",I3091=""),"Pending review",IF(I3091="Hold","On hold",IF(I3091="Keep current",IF(ISNUMBER(E3091),"Kept current","CHECK: no confirmed current price"),IF(AH3091&lt;&gt;"Yes","CHECK: source needs review",IF(AND(I3091="Use my price",NOT(AND(ISNUMBER(J3091),J3091&gt;0))),"CHECK: enter a price above zero",IF(NOT(OR(I3091="Approve proposed",I3091="Use my price")),"CHECK: choose a listed decision",IF(OR(NOT(ISNUMBER(L3091)),L3091&lt;=0,NOT(ISNUMBER(Y3091)),Y3091&lt;=0,X3091&gt;=1),"CHECK: price or base unavailable",IF(L3091/(Y3091*(1-X3091))-1&lt;0,"CHECK: price below local base","Ready")))))))))</f>
        <v>Pending review</v>
      </c>
      <c r="N3091" s="18">
        <v>5.6</v>
      </c>
      <c r="O3091" s="19">
        <v>0.4</v>
      </c>
      <c r="P3091" s="14">
        <v>0.5125</v>
      </c>
      <c r="Q3091" s="20" t="str">
        <f>IF(AND(ISNUMBER(L3091),ISNUMBER(Y3091),Y3091&gt;0,X3091&lt;1),ROUND(L3091/(Y3091*(1-X3091))-1,4),"")</f>
        <v/>
      </c>
      <c r="R3091" s="12">
        <v>0</v>
      </c>
      <c r="S3091" s="13">
        <f>IF(AND(ISNUMBER(E3091),E3091&gt;0,ISNUMBER(F3091)),R3091*(F3091/E3091-1)*(1-'Start Here'!$B$16),0)</f>
        <v>0</v>
      </c>
      <c r="T3091" s="17">
        <f>IF(AND(M3091="Ready",OR(I3091="Approve proposed",AND(I3091="Use my price",AND(ISNUMBER(J3091),J3091&gt;0))),ISNUMBER(L3091),E3091&gt;0),R3091*(L3091/E3091-1)*(1-'Start Here'!$B$16),0)</f>
        <v>0</v>
      </c>
      <c r="U3091" t="str" s="6">
        <v/>
      </c>
      <c r="V3091" t="str" s="21">
        <v>Yes</v>
      </c>
      <c r="W3091" t="str" s="21">
        <v>No</v>
      </c>
      <c r="X3091" s="22">
        <v>0</v>
      </c>
      <c r="Y3091" s="18">
        <v>4</v>
      </c>
      <c r="AB3091" t="str" s="6">
        <v>2026-10-01 10:41:27 UTC</v>
      </c>
      <c r="AC3091" t="str" s="6">
        <v>Local Line cache</v>
      </c>
      <c r="AD3091" s="23">
        <v>805752</v>
      </c>
      <c r="AE3091" s="23">
        <v>526807</v>
      </c>
      <c r="AF3091" t="str" s="23">
        <v>805752:526807:member</v>
      </c>
      <c r="AG3091" t="str" s="23">
        <v>No</v>
      </c>
      <c r="AH3091" t="str" s="23">
        <v>Yes</v>
      </c>
      <c r="AI3091" s="18">
        <v>0</v>
      </c>
    </row>
    <row r="3092" ht="32" customHeight="1">
      <c r="A3092" t="str" s="7">
        <v>RL Plants &amp; Home Goods</v>
      </c>
      <c r="B3092" t="str" s="7">
        <v>Yellow Iris Rhizome</v>
      </c>
      <c r="C3092" t="str" s="7">
        <v>each</v>
      </c>
      <c r="D3092" t="str" s="7">
        <v>Guest Basket</v>
      </c>
      <c r="E3092" s="12">
        <v>5.6</v>
      </c>
      <c r="F3092" s="13">
        <v>6.05</v>
      </c>
      <c r="G3092" s="13">
        <f>IF(AND(ISNUMBER(E3092),ISNUMBER(F3092)),F3092-E3092,"")</f>
        <v>0.45</v>
      </c>
      <c r="H3092" s="14">
        <f>IF(AND(ISNUMBER(E3092),E3092&gt;0,ISNUMBER(F3092)),F3092/E3092-1,"")</f>
        <v>0.0803571428571428</v>
      </c>
      <c r="I3092" t="str" s="15">
        <v>Unreviewed</v>
      </c>
      <c r="J3092" s="16"/>
      <c r="K3092" t="str" s="15">
        <v/>
      </c>
      <c r="L3092" s="17" t="str">
        <f>IF(AC3092="Local catalog","",IF(AG3092="Yes",IF(ISNUMBER(E3092),E3092,""),IF(I3092="Keep current",IF(ISNUMBER(E3092),E3092,""),IF(AH3092&lt;&gt;"Yes","",IF(I3092="Approve proposed",F3092,IF(AND(I3092="Use my price",AND(ISNUMBER(J3092),J3092&gt;0)),J3092,""))))))</f>
        <v/>
      </c>
      <c r="M3092" t="str" s="7">
        <f>IF(AND(AG3092="Yes",OR(I3092="Approve proposed",I3092="Use my price")),"CHECK: protected price kept current",IF(OR(I3092="Unreviewed",I3092=""),"Pending review",IF(I3092="Hold","On hold",IF(I3092="Keep current",IF(ISNUMBER(E3092),"Kept current","CHECK: no confirmed current price"),IF(AH3092&lt;&gt;"Yes","CHECK: source needs review",IF(AND(I3092="Use my price",NOT(AND(ISNUMBER(J3092),J3092&gt;0))),"CHECK: enter a price above zero",IF(NOT(OR(I3092="Approve proposed",I3092="Use my price")),"CHECK: choose a listed decision",IF(OR(NOT(ISNUMBER(L3092)),L3092&lt;=0,NOT(ISNUMBER(Y3092)),Y3092&lt;=0,X3092&gt;=1),"CHECK: price or base unavailable",IF(L3092/(Y3092*(1-X3092))-1&lt;0,"CHECK: price below local base","Ready")))))))))</f>
        <v>Pending review</v>
      </c>
      <c r="N3092" s="18">
        <v>5.6</v>
      </c>
      <c r="O3092" s="19">
        <v>0.4</v>
      </c>
      <c r="P3092" s="14">
        <v>0.5125</v>
      </c>
      <c r="Q3092" s="20" t="str">
        <f>IF(AND(ISNUMBER(L3092),ISNUMBER(Y3092),Y3092&gt;0,X3092&lt;1),ROUND(L3092/(Y3092*(1-X3092))-1,4),"")</f>
        <v/>
      </c>
      <c r="R3092" s="12">
        <v>0</v>
      </c>
      <c r="S3092" s="13">
        <f>IF(AND(ISNUMBER(E3092),E3092&gt;0,ISNUMBER(F3092)),R3092*(F3092/E3092-1)*(1-'Start Here'!$B$16),0)</f>
        <v>0</v>
      </c>
      <c r="T3092" s="17">
        <f>IF(AND(M3092="Ready",OR(I3092="Approve proposed",AND(I3092="Use my price",AND(ISNUMBER(J3092),J3092&gt;0))),ISNUMBER(L3092),E3092&gt;0),R3092*(L3092/E3092-1)*(1-'Start Here'!$B$16),0)</f>
        <v>0</v>
      </c>
      <c r="U3092" t="str" s="6">
        <v/>
      </c>
      <c r="V3092" t="str" s="21">
        <v>Yes</v>
      </c>
      <c r="W3092" t="str" s="21">
        <v>No</v>
      </c>
      <c r="X3092" s="22">
        <v>0</v>
      </c>
      <c r="Y3092" s="18">
        <v>4</v>
      </c>
      <c r="AB3092" t="str" s="6">
        <v>2026-10-01 10:41:27 UTC</v>
      </c>
      <c r="AC3092" t="str" s="6">
        <v>Local Line cache</v>
      </c>
      <c r="AD3092" s="23">
        <v>805752</v>
      </c>
      <c r="AE3092" s="23">
        <v>526807</v>
      </c>
      <c r="AF3092" t="str" s="23">
        <v>805752:526807:guest</v>
      </c>
      <c r="AG3092" t="str" s="23">
        <v>No</v>
      </c>
      <c r="AH3092" t="str" s="23">
        <v>Yes</v>
      </c>
      <c r="AI3092" s="18">
        <v>0</v>
      </c>
    </row>
    <row r="3093" ht="32" customHeight="1">
      <c r="A3093" t="str" s="7">
        <v>RL Plants &amp; Home Goods</v>
      </c>
      <c r="B3093" t="str" s="7">
        <v>Yellow Iris Rhizome</v>
      </c>
      <c r="C3093" t="str" s="7">
        <v>each</v>
      </c>
      <c r="D3093" t="str" s="7">
        <v>SNAP</v>
      </c>
      <c r="G3093" s="13" t="str">
        <f>IF(AND(ISNUMBER(E3093),ISNUMBER(F3093)),F3093-E3093,"")</f>
        <v/>
      </c>
      <c r="H3093" s="14" t="str">
        <f>IF(AND(ISNUMBER(E3093),E3093&gt;0,ISNUMBER(F3093)),F3093/E3093-1,"")</f>
        <v/>
      </c>
      <c r="I3093" t="str" s="15">
        <v>Hold</v>
      </c>
      <c r="J3093" s="24"/>
      <c r="K3093" t="str" s="15">
        <v/>
      </c>
      <c r="L3093" s="17" t="str">
        <f>IF(AC3093="Local catalog","",IF(AG3093="Yes",IF(ISNUMBER(E3093),E3093,""),IF(I3093="Keep current",IF(ISNUMBER(E3093),E3093,""),IF(AH3093&lt;&gt;"Yes","",IF(I3093="Approve proposed",F3093,IF(AND(I3093="Use my price",AND(ISNUMBER(J3093),J3093&gt;0)),J3093,""))))))</f>
        <v/>
      </c>
      <c r="M3093" t="str" s="7">
        <f>IF(AND(AG3093="Yes",OR(I3093="Approve proposed",I3093="Use my price")),"CHECK: protected price kept current",IF(OR(I3093="Unreviewed",I3093=""),"Pending review",IF(I3093="Hold","On hold",IF(I3093="Keep current",IF(ISNUMBER(E3093),"Kept current","CHECK: no confirmed current price"),IF(AH3093&lt;&gt;"Yes","CHECK: source needs review",IF(AND(I3093="Use my price",NOT(AND(ISNUMBER(J3093),J3093&gt;0))),"CHECK: enter a price above zero",IF(NOT(OR(I3093="Approve proposed",I3093="Use my price")),"CHECK: choose a listed decision",IF(OR(NOT(ISNUMBER(L3093)),L3093&lt;=0,NOT(ISNUMBER(Y3093)),Y3093&lt;=0,X3093&gt;=1),"CHECK: price or base unavailable",IF(L3093/(Y3093*(1-X3093))-1&lt;0,"CHECK: price below local base","Ready")))))))))</f>
        <v>On hold</v>
      </c>
      <c r="N3093" s="18">
        <v>5.6</v>
      </c>
      <c r="O3093" s="19">
        <v>0.4</v>
      </c>
      <c r="Q3093" s="20" t="str">
        <f>IF(AND(ISNUMBER(L3093),ISNUMBER(Y3093),Y3093&gt;0,X3093&lt;1),ROUND(L3093/(Y3093*(1-X3093))-1,4),"")</f>
        <v/>
      </c>
      <c r="R3093" s="12">
        <v>0</v>
      </c>
      <c r="S3093" s="13">
        <f>IF(AND(ISNUMBER(E3093),E3093&gt;0,ISNUMBER(F3093)),R3093*(F3093/E3093-1)*(1-'Start Here'!$B$16),0)</f>
        <v>0</v>
      </c>
      <c r="T3093" s="17">
        <f>IF(AND(M3093="Ready",OR(I3093="Approve proposed",AND(I3093="Use my price",AND(ISNUMBER(J3093),J3093&gt;0))),ISNUMBER(L3093),E3093&gt;0),R3093*(L3093/E3093-1)*(1-'Start Here'!$B$16),0)</f>
        <v>0</v>
      </c>
      <c r="U3093" t="str" s="6">
        <v>SNAP: preserve existing selling price; No confirmed Local Line price/list; local calculation is reference only</v>
      </c>
      <c r="V3093" t="str" s="21">
        <v>Yes</v>
      </c>
      <c r="W3093" t="str" s="21">
        <v>No</v>
      </c>
      <c r="X3093" s="22">
        <v>0</v>
      </c>
      <c r="Y3093" s="18">
        <v>4</v>
      </c>
      <c r="AB3093" t="str" s="6">
        <v/>
      </c>
      <c r="AC3093" t="str" s="6">
        <v>Local calculation only</v>
      </c>
      <c r="AD3093" s="23">
        <v>805752</v>
      </c>
      <c r="AE3093" s="23">
        <v>526807</v>
      </c>
      <c r="AF3093" t="str" s="23">
        <v>805752:526807:snap</v>
      </c>
      <c r="AG3093" t="str" s="23">
        <v>Yes</v>
      </c>
      <c r="AH3093" t="str" s="23">
        <v>No</v>
      </c>
      <c r="AI3093" s="18">
        <v>0</v>
      </c>
    </row>
    <row r="3094" ht="32" customHeight="1">
      <c r="A3094" t="str" s="7">
        <v>RL Plants &amp; Home Goods</v>
      </c>
      <c r="B3094" t="str" s="7">
        <v>Ziggy Award Winner Iris Rhizome</v>
      </c>
      <c r="C3094" t="str" s="7">
        <v>ea</v>
      </c>
      <c r="D3094" t="str" s="7">
        <v>Herd Share Members</v>
      </c>
      <c r="E3094" s="12">
        <v>11.2</v>
      </c>
      <c r="F3094" s="13">
        <v>12.1</v>
      </c>
      <c r="G3094" s="13">
        <f>IF(AND(ISNUMBER(E3094),ISNUMBER(F3094)),F3094-E3094,"")</f>
        <v>0.9</v>
      </c>
      <c r="H3094" s="14">
        <f>IF(AND(ISNUMBER(E3094),E3094&gt;0,ISNUMBER(F3094)),F3094/E3094-1,"")</f>
        <v>0.0803571428571428</v>
      </c>
      <c r="I3094" t="str" s="15">
        <v>Unreviewed</v>
      </c>
      <c r="J3094" s="16"/>
      <c r="K3094" t="str" s="15">
        <v/>
      </c>
      <c r="L3094" s="17" t="str">
        <f>IF(AC3094="Local catalog","",IF(AG3094="Yes",IF(ISNUMBER(E3094),E3094,""),IF(I3094="Keep current",IF(ISNUMBER(E3094),E3094,""),IF(AH3094&lt;&gt;"Yes","",IF(I3094="Approve proposed",F3094,IF(AND(I3094="Use my price",AND(ISNUMBER(J3094),J3094&gt;0)),J3094,""))))))</f>
        <v/>
      </c>
      <c r="M3094" t="str" s="7">
        <f>IF(AND(AG3094="Yes",OR(I3094="Approve proposed",I3094="Use my price")),"CHECK: protected price kept current",IF(OR(I3094="Unreviewed",I3094=""),"Pending review",IF(I3094="Hold","On hold",IF(I3094="Keep current",IF(ISNUMBER(E3094),"Kept current","CHECK: no confirmed current price"),IF(AH3094&lt;&gt;"Yes","CHECK: source needs review",IF(AND(I3094="Use my price",NOT(AND(ISNUMBER(J3094),J3094&gt;0))),"CHECK: enter a price above zero",IF(NOT(OR(I3094="Approve proposed",I3094="Use my price")),"CHECK: choose a listed decision",IF(OR(NOT(ISNUMBER(L3094)),L3094&lt;=0,NOT(ISNUMBER(Y3094)),Y3094&lt;=0,X3094&gt;=1),"CHECK: price or base unavailable",IF(L3094/(Y3094*(1-X3094))-1&lt;0,"CHECK: price below local base","Ready")))))))))</f>
        <v>Pending review</v>
      </c>
      <c r="N3094" s="18">
        <v>11.2</v>
      </c>
      <c r="O3094" s="19">
        <v>0.4</v>
      </c>
      <c r="P3094" s="14">
        <v>0.5125</v>
      </c>
      <c r="Q3094" s="20" t="str">
        <f>IF(AND(ISNUMBER(L3094),ISNUMBER(Y3094),Y3094&gt;0,X3094&lt;1),ROUND(L3094/(Y3094*(1-X3094))-1,4),"")</f>
        <v/>
      </c>
      <c r="R3094" s="12">
        <v>11.2</v>
      </c>
      <c r="S3094" s="13">
        <f>IF(AND(ISNUMBER(E3094),E3094&gt;0,ISNUMBER(F3094)),R3094*(F3094/E3094-1)*(1-'Start Here'!$B$16),0)</f>
        <v>0.8729999999999992</v>
      </c>
      <c r="T3094" s="17">
        <f>IF(AND(M3094="Ready",OR(I3094="Approve proposed",AND(I3094="Use my price",AND(ISNUMBER(J3094),J3094&gt;0))),ISNUMBER(L3094),E3094&gt;0),R3094*(L3094/E3094-1)*(1-'Start Here'!$B$16),0)</f>
        <v>0</v>
      </c>
      <c r="U3094" t="str" s="6">
        <v>Currently hidden; do not activate automatically</v>
      </c>
      <c r="V3094" t="str" s="21">
        <v>No</v>
      </c>
      <c r="W3094" t="str" s="21">
        <v>No</v>
      </c>
      <c r="X3094" s="22">
        <v>0</v>
      </c>
      <c r="Y3094" s="18">
        <v>8</v>
      </c>
      <c r="AB3094" t="str" s="6">
        <v>2026-10-01 10:41:27 UTC</v>
      </c>
      <c r="AC3094" t="str" s="6">
        <v>Local Line cache</v>
      </c>
      <c r="AD3094" s="23">
        <v>948124</v>
      </c>
      <c r="AE3094" s="23">
        <v>703446</v>
      </c>
      <c r="AF3094" t="str" s="23">
        <v>948124:703446:herdShare</v>
      </c>
      <c r="AG3094" t="str" s="23">
        <v>No</v>
      </c>
      <c r="AH3094" t="str" s="23">
        <v>Yes</v>
      </c>
      <c r="AI3094" s="18">
        <v>8</v>
      </c>
    </row>
    <row r="3095" ht="32" customHeight="1">
      <c r="A3095" t="str" s="7">
        <v>RL Plants &amp; Home Goods</v>
      </c>
      <c r="B3095" t="str" s="7">
        <v>Ziggy Award Winner Iris Rhizome</v>
      </c>
      <c r="C3095" t="str" s="7">
        <v>ea</v>
      </c>
      <c r="D3095" t="str" s="7">
        <v>CSA Members</v>
      </c>
      <c r="E3095" s="12">
        <v>11.2</v>
      </c>
      <c r="F3095" s="13">
        <v>12.1</v>
      </c>
      <c r="G3095" s="13">
        <f>IF(AND(ISNUMBER(E3095),ISNUMBER(F3095)),F3095-E3095,"")</f>
        <v>0.9</v>
      </c>
      <c r="H3095" s="14">
        <f>IF(AND(ISNUMBER(E3095),E3095&gt;0,ISNUMBER(F3095)),F3095/E3095-1,"")</f>
        <v>0.0803571428571428</v>
      </c>
      <c r="I3095" t="str" s="15">
        <v>Unreviewed</v>
      </c>
      <c r="J3095" s="16"/>
      <c r="K3095" t="str" s="15">
        <v/>
      </c>
      <c r="L3095" s="17" t="str">
        <f>IF(AC3095="Local catalog","",IF(AG3095="Yes",IF(ISNUMBER(E3095),E3095,""),IF(I3095="Keep current",IF(ISNUMBER(E3095),E3095,""),IF(AH3095&lt;&gt;"Yes","",IF(I3095="Approve proposed",F3095,IF(AND(I3095="Use my price",AND(ISNUMBER(J3095),J3095&gt;0)),J3095,""))))))</f>
        <v/>
      </c>
      <c r="M3095" t="str" s="7">
        <f>IF(AND(AG3095="Yes",OR(I3095="Approve proposed",I3095="Use my price")),"CHECK: protected price kept current",IF(OR(I3095="Unreviewed",I3095=""),"Pending review",IF(I3095="Hold","On hold",IF(I3095="Keep current",IF(ISNUMBER(E3095),"Kept current","CHECK: no confirmed current price"),IF(AH3095&lt;&gt;"Yes","CHECK: source needs review",IF(AND(I3095="Use my price",NOT(AND(ISNUMBER(J3095),J3095&gt;0))),"CHECK: enter a price above zero",IF(NOT(OR(I3095="Approve proposed",I3095="Use my price")),"CHECK: choose a listed decision",IF(OR(NOT(ISNUMBER(L3095)),L3095&lt;=0,NOT(ISNUMBER(Y3095)),Y3095&lt;=0,X3095&gt;=1),"CHECK: price or base unavailable",IF(L3095/(Y3095*(1-X3095))-1&lt;0,"CHECK: price below local base","Ready")))))))))</f>
        <v>Pending review</v>
      </c>
      <c r="N3095" s="18">
        <v>11.2</v>
      </c>
      <c r="O3095" s="19">
        <v>0.4</v>
      </c>
      <c r="P3095" s="14">
        <v>0.5125</v>
      </c>
      <c r="Q3095" s="20" t="str">
        <f>IF(AND(ISNUMBER(L3095),ISNUMBER(Y3095),Y3095&gt;0,X3095&lt;1),ROUND(L3095/(Y3095*(1-X3095))-1,4),"")</f>
        <v/>
      </c>
      <c r="R3095" s="12">
        <v>0</v>
      </c>
      <c r="S3095" s="13">
        <f>IF(AND(ISNUMBER(E3095),E3095&gt;0,ISNUMBER(F3095)),R3095*(F3095/E3095-1)*(1-'Start Here'!$B$16),0)</f>
        <v>0</v>
      </c>
      <c r="T3095" s="17">
        <f>IF(AND(M3095="Ready",OR(I3095="Approve proposed",AND(I3095="Use my price",AND(ISNUMBER(J3095),J3095&gt;0))),ISNUMBER(L3095),E3095&gt;0),R3095*(L3095/E3095-1)*(1-'Start Here'!$B$16),0)</f>
        <v>0</v>
      </c>
      <c r="U3095" t="str" s="6">
        <v>Currently hidden; do not activate automatically</v>
      </c>
      <c r="V3095" t="str" s="21">
        <v>No</v>
      </c>
      <c r="W3095" t="str" s="21">
        <v>No</v>
      </c>
      <c r="X3095" s="22">
        <v>0</v>
      </c>
      <c r="Y3095" s="18">
        <v>8</v>
      </c>
      <c r="AB3095" t="str" s="6">
        <v>2026-10-01 10:41:27 UTC</v>
      </c>
      <c r="AC3095" t="str" s="6">
        <v>Local Line cache</v>
      </c>
      <c r="AD3095" s="23">
        <v>948124</v>
      </c>
      <c r="AE3095" s="23">
        <v>703446</v>
      </c>
      <c r="AF3095" t="str" s="23">
        <v>948124:703446:member</v>
      </c>
      <c r="AG3095" t="str" s="23">
        <v>No</v>
      </c>
      <c r="AH3095" t="str" s="23">
        <v>Yes</v>
      </c>
      <c r="AI3095" s="18">
        <v>0</v>
      </c>
    </row>
    <row r="3096" ht="32" customHeight="1">
      <c r="A3096" t="str" s="7">
        <v>RL Plants &amp; Home Goods</v>
      </c>
      <c r="B3096" t="str" s="7">
        <v>Ziggy Award Winner Iris Rhizome</v>
      </c>
      <c r="C3096" t="str" s="7">
        <v>ea</v>
      </c>
      <c r="D3096" t="str" s="7">
        <v>Guest Basket</v>
      </c>
      <c r="E3096" s="12">
        <v>11.2</v>
      </c>
      <c r="F3096" s="13">
        <v>12.1</v>
      </c>
      <c r="G3096" s="13">
        <f>IF(AND(ISNUMBER(E3096),ISNUMBER(F3096)),F3096-E3096,"")</f>
        <v>0.9</v>
      </c>
      <c r="H3096" s="14">
        <f>IF(AND(ISNUMBER(E3096),E3096&gt;0,ISNUMBER(F3096)),F3096/E3096-1,"")</f>
        <v>0.0803571428571428</v>
      </c>
      <c r="I3096" t="str" s="15">
        <v>Unreviewed</v>
      </c>
      <c r="J3096" s="16"/>
      <c r="K3096" t="str" s="15">
        <v/>
      </c>
      <c r="L3096" s="17" t="str">
        <f>IF(AC3096="Local catalog","",IF(AG3096="Yes",IF(ISNUMBER(E3096),E3096,""),IF(I3096="Keep current",IF(ISNUMBER(E3096),E3096,""),IF(AH3096&lt;&gt;"Yes","",IF(I3096="Approve proposed",F3096,IF(AND(I3096="Use my price",AND(ISNUMBER(J3096),J3096&gt;0)),J3096,""))))))</f>
        <v/>
      </c>
      <c r="M3096" t="str" s="7">
        <f>IF(AND(AG3096="Yes",OR(I3096="Approve proposed",I3096="Use my price")),"CHECK: protected price kept current",IF(OR(I3096="Unreviewed",I3096=""),"Pending review",IF(I3096="Hold","On hold",IF(I3096="Keep current",IF(ISNUMBER(E3096),"Kept current","CHECK: no confirmed current price"),IF(AH3096&lt;&gt;"Yes","CHECK: source needs review",IF(AND(I3096="Use my price",NOT(AND(ISNUMBER(J3096),J3096&gt;0))),"CHECK: enter a price above zero",IF(NOT(OR(I3096="Approve proposed",I3096="Use my price")),"CHECK: choose a listed decision",IF(OR(NOT(ISNUMBER(L3096)),L3096&lt;=0,NOT(ISNUMBER(Y3096)),Y3096&lt;=0,X3096&gt;=1),"CHECK: price or base unavailable",IF(L3096/(Y3096*(1-X3096))-1&lt;0,"CHECK: price below local base","Ready")))))))))</f>
        <v>Pending review</v>
      </c>
      <c r="N3096" s="18">
        <v>11.2</v>
      </c>
      <c r="O3096" s="19">
        <v>0.4</v>
      </c>
      <c r="P3096" s="14">
        <v>0.5125</v>
      </c>
      <c r="Q3096" s="20" t="str">
        <f>IF(AND(ISNUMBER(L3096),ISNUMBER(Y3096),Y3096&gt;0,X3096&lt;1),ROUND(L3096/(Y3096*(1-X3096))-1,4),"")</f>
        <v/>
      </c>
      <c r="R3096" s="12">
        <v>22.4</v>
      </c>
      <c r="S3096" s="13">
        <f>IF(AND(ISNUMBER(E3096),E3096&gt;0,ISNUMBER(F3096)),R3096*(F3096/E3096-1)*(1-'Start Here'!$B$16),0)</f>
        <v>1.7459999999999984</v>
      </c>
      <c r="T3096" s="17">
        <f>IF(AND(M3096="Ready",OR(I3096="Approve proposed",AND(I3096="Use my price",AND(ISNUMBER(J3096),J3096&gt;0))),ISNUMBER(L3096),E3096&gt;0),R3096*(L3096/E3096-1)*(1-'Start Here'!$B$16),0)</f>
        <v>0</v>
      </c>
      <c r="U3096" t="str" s="6">
        <v>Currently hidden; do not activate automatically</v>
      </c>
      <c r="V3096" t="str" s="21">
        <v>No</v>
      </c>
      <c r="W3096" t="str" s="21">
        <v>No</v>
      </c>
      <c r="X3096" s="22">
        <v>0</v>
      </c>
      <c r="Y3096" s="18">
        <v>8</v>
      </c>
      <c r="AB3096" t="str" s="6">
        <v>2026-10-01 10:41:27 UTC</v>
      </c>
      <c r="AC3096" t="str" s="6">
        <v>Local Line cache</v>
      </c>
      <c r="AD3096" s="23">
        <v>948124</v>
      </c>
      <c r="AE3096" s="23">
        <v>703446</v>
      </c>
      <c r="AF3096" t="str" s="23">
        <v>948124:703446:guest</v>
      </c>
      <c r="AG3096" t="str" s="23">
        <v>No</v>
      </c>
      <c r="AH3096" t="str" s="23">
        <v>Yes</v>
      </c>
      <c r="AI3096" s="18">
        <v>16</v>
      </c>
    </row>
    <row r="3097" ht="32" customHeight="1">
      <c r="A3097" t="str" s="7">
        <v>RL Plants &amp; Home Goods</v>
      </c>
      <c r="B3097" t="str" s="7">
        <v>Ziggy Award Winner Iris Rhizome</v>
      </c>
      <c r="C3097" t="str" s="7">
        <v>ea</v>
      </c>
      <c r="D3097" t="str" s="7">
        <v>SNAP</v>
      </c>
      <c r="G3097" s="13" t="str">
        <f>IF(AND(ISNUMBER(E3097),ISNUMBER(F3097)),F3097-E3097,"")</f>
        <v/>
      </c>
      <c r="H3097" s="14" t="str">
        <f>IF(AND(ISNUMBER(E3097),E3097&gt;0,ISNUMBER(F3097)),F3097/E3097-1,"")</f>
        <v/>
      </c>
      <c r="I3097" t="str" s="15">
        <v>Hold</v>
      </c>
      <c r="J3097" s="24"/>
      <c r="K3097" t="str" s="15">
        <v/>
      </c>
      <c r="L3097" s="17" t="str">
        <f>IF(AC3097="Local catalog","",IF(AG3097="Yes",IF(ISNUMBER(E3097),E3097,""),IF(I3097="Keep current",IF(ISNUMBER(E3097),E3097,""),IF(AH3097&lt;&gt;"Yes","",IF(I3097="Approve proposed",F3097,IF(AND(I3097="Use my price",AND(ISNUMBER(J3097),J3097&gt;0)),J3097,""))))))</f>
        <v/>
      </c>
      <c r="M3097" t="str" s="7">
        <f>IF(AND(AG3097="Yes",OR(I3097="Approve proposed",I3097="Use my price")),"CHECK: protected price kept current",IF(OR(I3097="Unreviewed",I3097=""),"Pending review",IF(I3097="Hold","On hold",IF(I3097="Keep current",IF(ISNUMBER(E3097),"Kept current","CHECK: no confirmed current price"),IF(AH3097&lt;&gt;"Yes","CHECK: source needs review",IF(AND(I3097="Use my price",NOT(AND(ISNUMBER(J3097),J3097&gt;0))),"CHECK: enter a price above zero",IF(NOT(OR(I3097="Approve proposed",I3097="Use my price")),"CHECK: choose a listed decision",IF(OR(NOT(ISNUMBER(L3097)),L3097&lt;=0,NOT(ISNUMBER(Y3097)),Y3097&lt;=0,X3097&gt;=1),"CHECK: price or base unavailable",IF(L3097/(Y3097*(1-X3097))-1&lt;0,"CHECK: price below local base","Ready")))))))))</f>
        <v>On hold</v>
      </c>
      <c r="N3097" s="18">
        <v>11.2</v>
      </c>
      <c r="O3097" s="19">
        <v>0.4</v>
      </c>
      <c r="Q3097" s="20" t="str">
        <f>IF(AND(ISNUMBER(L3097),ISNUMBER(Y3097),Y3097&gt;0,X3097&lt;1),ROUND(L3097/(Y3097*(1-X3097))-1,4),"")</f>
        <v/>
      </c>
      <c r="R3097" s="12">
        <v>0</v>
      </c>
      <c r="S3097" s="13">
        <f>IF(AND(ISNUMBER(E3097),E3097&gt;0,ISNUMBER(F3097)),R3097*(F3097/E3097-1)*(1-'Start Here'!$B$16),0)</f>
        <v>0</v>
      </c>
      <c r="T3097" s="17">
        <f>IF(AND(M3097="Ready",OR(I3097="Approve proposed",AND(I3097="Use my price",AND(ISNUMBER(J3097),J3097&gt;0))),ISNUMBER(L3097),E3097&gt;0),R3097*(L3097/E3097-1)*(1-'Start Here'!$B$16),0)</f>
        <v>0</v>
      </c>
      <c r="U3097" t="str" s="6">
        <v>SNAP: preserve existing selling price; No confirmed Local Line price/list; local calculation is reference only; Currently hidden; do not activate automatically</v>
      </c>
      <c r="V3097" t="str" s="21">
        <v>No</v>
      </c>
      <c r="W3097" t="str" s="21">
        <v>No</v>
      </c>
      <c r="X3097" s="22">
        <v>0</v>
      </c>
      <c r="Y3097" s="18">
        <v>8</v>
      </c>
      <c r="AB3097" t="str" s="6">
        <v/>
      </c>
      <c r="AC3097" t="str" s="6">
        <v>Local calculation only</v>
      </c>
      <c r="AD3097" s="23">
        <v>948124</v>
      </c>
      <c r="AE3097" s="23">
        <v>703446</v>
      </c>
      <c r="AF3097" t="str" s="23">
        <v>948124:703446:snap</v>
      </c>
      <c r="AG3097" t="str" s="23">
        <v>Yes</v>
      </c>
      <c r="AH3097" t="str" s="23">
        <v>No</v>
      </c>
      <c r="AI3097" s="18">
        <v>0</v>
      </c>
    </row>
    <row r="3098" ht="32" customHeight="1">
      <c r="A3098" t="str" s="7">
        <v>Sabrooxel's Alchemy</v>
      </c>
      <c r="B3098" t="str" s="7">
        <v>VIRGO GLOW (Whipped Tallow - skin care) 9 oz glass jar</v>
      </c>
      <c r="C3098" t="str" s="7">
        <v>9 oz. ea</v>
      </c>
      <c r="D3098" t="str" s="7">
        <v>Herd Share Members</v>
      </c>
      <c r="E3098" s="12">
        <v>70</v>
      </c>
      <c r="F3098" s="13">
        <v>75.6</v>
      </c>
      <c r="G3098" s="13">
        <f>IF(AND(ISNUMBER(E3098),ISNUMBER(F3098)),F3098-E3098,"")</f>
        <v>5.6</v>
      </c>
      <c r="H3098" s="14">
        <f>IF(AND(ISNUMBER(E3098),E3098&gt;0,ISNUMBER(F3098)),F3098/E3098-1,"")</f>
        <v>0.07999999999999985</v>
      </c>
      <c r="I3098" t="str" s="15">
        <v>Unreviewed</v>
      </c>
      <c r="J3098" s="16"/>
      <c r="K3098" t="str" s="15">
        <v/>
      </c>
      <c r="L3098" s="17" t="str">
        <f>IF(AC3098="Local catalog","",IF(AG3098="Yes",IF(ISNUMBER(E3098),E3098,""),IF(I3098="Keep current",IF(ISNUMBER(E3098),E3098,""),IF(AH3098&lt;&gt;"Yes","",IF(I3098="Approve proposed",F3098,IF(AND(I3098="Use my price",AND(ISNUMBER(J3098),J3098&gt;0)),J3098,""))))))</f>
        <v/>
      </c>
      <c r="M3098" t="str" s="7">
        <f>IF(AND(AG3098="Yes",OR(I3098="Approve proposed",I3098="Use my price")),"CHECK: protected price kept current",IF(OR(I3098="Unreviewed",I3098=""),"Pending review",IF(I3098="Hold","On hold",IF(I3098="Keep current",IF(ISNUMBER(E3098),"Kept current","CHECK: no confirmed current price"),IF(AH3098&lt;&gt;"Yes","CHECK: source needs review",IF(AND(I3098="Use my price",NOT(AND(ISNUMBER(J3098),J3098&gt;0))),"CHECK: enter a price above zero",IF(NOT(OR(I3098="Approve proposed",I3098="Use my price")),"CHECK: choose a listed decision",IF(OR(NOT(ISNUMBER(L3098)),L3098&lt;=0,NOT(ISNUMBER(Y3098)),Y3098&lt;=0,X3098&gt;=1),"CHECK: price or base unavailable",IF(L3098/(Y3098*(1-X3098))-1&lt;0,"CHECK: price below local base","Ready")))))))))</f>
        <v>Pending review</v>
      </c>
      <c r="N3098" s="18">
        <v>70</v>
      </c>
      <c r="O3098" s="19">
        <v>0.4</v>
      </c>
      <c r="P3098" s="14">
        <v>0.512</v>
      </c>
      <c r="Q3098" s="20" t="str">
        <f>IF(AND(ISNUMBER(L3098),ISNUMBER(Y3098),Y3098&gt;0,X3098&lt;1),ROUND(L3098/(Y3098*(1-X3098))-1,4),"")</f>
        <v/>
      </c>
      <c r="R3098" s="12">
        <v>70</v>
      </c>
      <c r="S3098" s="13">
        <f>IF(AND(ISNUMBER(E3098),E3098&gt;0,ISNUMBER(F3098)),R3098*(F3098/E3098-1)*(1-'Start Here'!$B$16),0)</f>
        <v>5.431999999999989</v>
      </c>
      <c r="T3098" s="17">
        <f>IF(AND(M3098="Ready",OR(I3098="Approve proposed",AND(I3098="Use my price",AND(ISNUMBER(J3098),J3098&gt;0))),ISNUMBER(L3098),E3098&gt;0),R3098*(L3098/E3098-1)*(1-'Start Here'!$B$16),0)</f>
        <v>0</v>
      </c>
      <c r="U3098" t="str" s="6">
        <v>Currently hidden; do not activate automatically</v>
      </c>
      <c r="V3098" t="str" s="21">
        <v>No</v>
      </c>
      <c r="W3098" t="str" s="21">
        <v>No</v>
      </c>
      <c r="X3098" s="22">
        <v>0</v>
      </c>
      <c r="Y3098" s="18">
        <v>50</v>
      </c>
      <c r="AB3098" t="str" s="6">
        <v>2026-10-01 10:41:27 UTC</v>
      </c>
      <c r="AC3098" t="str" s="6">
        <v>Local Line cache</v>
      </c>
      <c r="AD3098" s="23">
        <v>1130495</v>
      </c>
      <c r="AE3098" s="23">
        <v>964562</v>
      </c>
      <c r="AF3098" t="str" s="23">
        <v>1130495:964562:herdShare</v>
      </c>
      <c r="AG3098" t="str" s="23">
        <v>No</v>
      </c>
      <c r="AH3098" t="str" s="23">
        <v>Yes</v>
      </c>
      <c r="AI3098" s="18">
        <v>50</v>
      </c>
    </row>
    <row r="3099" ht="32" customHeight="1">
      <c r="A3099" t="str" s="7">
        <v>Sabrooxel's Alchemy</v>
      </c>
      <c r="B3099" t="str" s="7">
        <v>VIRGO GLOW (Whipped Tallow - skin care) 9 oz glass jar</v>
      </c>
      <c r="C3099" t="str" s="7">
        <v>9 oz. ea</v>
      </c>
      <c r="D3099" t="str" s="7">
        <v>CSA Members</v>
      </c>
      <c r="G3099" s="13" t="str">
        <f>IF(AND(ISNUMBER(E3099),ISNUMBER(F3099)),F3099-E3099,"")</f>
        <v/>
      </c>
      <c r="H3099" s="14" t="str">
        <f>IF(AND(ISNUMBER(E3099),E3099&gt;0,ISNUMBER(F3099)),F3099/E3099-1,"")</f>
        <v/>
      </c>
      <c r="I3099" t="str" s="15">
        <v>Hold</v>
      </c>
      <c r="J3099" s="24"/>
      <c r="K3099" t="str" s="15">
        <v/>
      </c>
      <c r="L3099" s="17" t="str">
        <f>IF(AC3099="Local catalog","",IF(AG3099="Yes",IF(ISNUMBER(E3099),E3099,""),IF(I3099="Keep current",IF(ISNUMBER(E3099),E3099,""),IF(AH3099&lt;&gt;"Yes","",IF(I3099="Approve proposed",F3099,IF(AND(I3099="Use my price",AND(ISNUMBER(J3099),J3099&gt;0)),J3099,""))))))</f>
        <v/>
      </c>
      <c r="M3099" t="str" s="7">
        <f>IF(AND(AG3099="Yes",OR(I3099="Approve proposed",I3099="Use my price")),"CHECK: protected price kept current",IF(OR(I3099="Unreviewed",I3099=""),"Pending review",IF(I3099="Hold","On hold",IF(I3099="Keep current",IF(ISNUMBER(E3099),"Kept current","CHECK: no confirmed current price"),IF(AH3099&lt;&gt;"Yes","CHECK: source needs review",IF(AND(I3099="Use my price",NOT(AND(ISNUMBER(J3099),J3099&gt;0))),"CHECK: enter a price above zero",IF(NOT(OR(I3099="Approve proposed",I3099="Use my price")),"CHECK: choose a listed decision",IF(OR(NOT(ISNUMBER(L3099)),L3099&lt;=0,NOT(ISNUMBER(Y3099)),Y3099&lt;=0,X3099&gt;=1),"CHECK: price or base unavailable",IF(L3099/(Y3099*(1-X3099))-1&lt;0,"CHECK: price below local base","Ready")))))))))</f>
        <v>On hold</v>
      </c>
      <c r="N3099" s="18">
        <v>70</v>
      </c>
      <c r="O3099" s="19">
        <v>0.4</v>
      </c>
      <c r="Q3099" s="20" t="str">
        <f>IF(AND(ISNUMBER(L3099),ISNUMBER(Y3099),Y3099&gt;0,X3099&lt;1),ROUND(L3099/(Y3099*(1-X3099))-1,4),"")</f>
        <v/>
      </c>
      <c r="R3099" s="12">
        <v>0</v>
      </c>
      <c r="S3099" s="13">
        <f>IF(AND(ISNUMBER(E3099),E3099&gt;0,ISNUMBER(F3099)),R3099*(F3099/E3099-1)*(1-'Start Here'!$B$16),0)</f>
        <v>0</v>
      </c>
      <c r="T3099" s="17">
        <f>IF(AND(M3099="Ready",OR(I3099="Approve proposed",AND(I3099="Use my price",AND(ISNUMBER(J3099),J3099&gt;0))),ISNUMBER(L3099),E3099&gt;0),R3099*(L3099/E3099-1)*(1-'Start Here'!$B$16),0)</f>
        <v>0</v>
      </c>
      <c r="U3099" t="str" s="6">
        <v>No confirmed Local Line price/list; local calculation is reference only; Currently hidden; do not activate automatically</v>
      </c>
      <c r="V3099" t="str" s="21">
        <v>No</v>
      </c>
      <c r="W3099" t="str" s="21">
        <v>No</v>
      </c>
      <c r="X3099" s="22">
        <v>0</v>
      </c>
      <c r="Y3099" s="18">
        <v>50</v>
      </c>
      <c r="AB3099" t="str" s="6">
        <v/>
      </c>
      <c r="AC3099" t="str" s="6">
        <v>Local calculation only</v>
      </c>
      <c r="AD3099" s="23">
        <v>1130495</v>
      </c>
      <c r="AE3099" s="23">
        <v>964562</v>
      </c>
      <c r="AF3099" t="str" s="23">
        <v>1130495:964562:member</v>
      </c>
      <c r="AG3099" t="str" s="23">
        <v>No</v>
      </c>
      <c r="AH3099" t="str" s="23">
        <v>No</v>
      </c>
      <c r="AI3099" s="18">
        <v>0</v>
      </c>
    </row>
    <row r="3100" ht="32" customHeight="1">
      <c r="A3100" t="str" s="7">
        <v>Sabrooxel's Alchemy</v>
      </c>
      <c r="B3100" t="str" s="7">
        <v>VIRGO GLOW (Whipped Tallow - skin care) 9 oz glass jar</v>
      </c>
      <c r="C3100" t="str" s="7">
        <v>9 oz. ea</v>
      </c>
      <c r="D3100" t="str" s="7">
        <v>Guest Basket</v>
      </c>
      <c r="E3100" s="12">
        <v>70</v>
      </c>
      <c r="F3100" s="13">
        <v>75.6</v>
      </c>
      <c r="G3100" s="13">
        <f>IF(AND(ISNUMBER(E3100),ISNUMBER(F3100)),F3100-E3100,"")</f>
        <v>5.6</v>
      </c>
      <c r="H3100" s="14">
        <f>IF(AND(ISNUMBER(E3100),E3100&gt;0,ISNUMBER(F3100)),F3100/E3100-1,"")</f>
        <v>0.07999999999999985</v>
      </c>
      <c r="I3100" t="str" s="15">
        <v>Unreviewed</v>
      </c>
      <c r="J3100" s="16"/>
      <c r="K3100" t="str" s="15">
        <v/>
      </c>
      <c r="L3100" s="17" t="str">
        <f>IF(AC3100="Local catalog","",IF(AG3100="Yes",IF(ISNUMBER(E3100),E3100,""),IF(I3100="Keep current",IF(ISNUMBER(E3100),E3100,""),IF(AH3100&lt;&gt;"Yes","",IF(I3100="Approve proposed",F3100,IF(AND(I3100="Use my price",AND(ISNUMBER(J3100),J3100&gt;0)),J3100,""))))))</f>
        <v/>
      </c>
      <c r="M3100" t="str" s="7">
        <f>IF(AND(AG3100="Yes",OR(I3100="Approve proposed",I3100="Use my price")),"CHECK: protected price kept current",IF(OR(I3100="Unreviewed",I3100=""),"Pending review",IF(I3100="Hold","On hold",IF(I3100="Keep current",IF(ISNUMBER(E3100),"Kept current","CHECK: no confirmed current price"),IF(AH3100&lt;&gt;"Yes","CHECK: source needs review",IF(AND(I3100="Use my price",NOT(AND(ISNUMBER(J3100),J3100&gt;0))),"CHECK: enter a price above zero",IF(NOT(OR(I3100="Approve proposed",I3100="Use my price")),"CHECK: choose a listed decision",IF(OR(NOT(ISNUMBER(L3100)),L3100&lt;=0,NOT(ISNUMBER(Y3100)),Y3100&lt;=0,X3100&gt;=1),"CHECK: price or base unavailable",IF(L3100/(Y3100*(1-X3100))-1&lt;0,"CHECK: price below local base","Ready")))))))))</f>
        <v>Pending review</v>
      </c>
      <c r="N3100" s="18">
        <v>70</v>
      </c>
      <c r="O3100" s="19">
        <v>0.4</v>
      </c>
      <c r="P3100" s="14">
        <v>0.512</v>
      </c>
      <c r="Q3100" s="20" t="str">
        <f>IF(AND(ISNUMBER(L3100),ISNUMBER(Y3100),Y3100&gt;0,X3100&lt;1),ROUND(L3100/(Y3100*(1-X3100))-1,4),"")</f>
        <v/>
      </c>
      <c r="R3100" s="12">
        <v>0</v>
      </c>
      <c r="S3100" s="13">
        <f>IF(AND(ISNUMBER(E3100),E3100&gt;0,ISNUMBER(F3100)),R3100*(F3100/E3100-1)*(1-'Start Here'!$B$16),0)</f>
        <v>0</v>
      </c>
      <c r="T3100" s="17">
        <f>IF(AND(M3100="Ready",OR(I3100="Approve proposed",AND(I3100="Use my price",AND(ISNUMBER(J3100),J3100&gt;0))),ISNUMBER(L3100),E3100&gt;0),R3100*(L3100/E3100-1)*(1-'Start Here'!$B$16),0)</f>
        <v>0</v>
      </c>
      <c r="U3100" t="str" s="6">
        <v>Currently hidden; do not activate automatically</v>
      </c>
      <c r="V3100" t="str" s="21">
        <v>No</v>
      </c>
      <c r="W3100" t="str" s="21">
        <v>No</v>
      </c>
      <c r="X3100" s="22">
        <v>0</v>
      </c>
      <c r="Y3100" s="18">
        <v>50</v>
      </c>
      <c r="AB3100" t="str" s="6">
        <v>2026-10-01 10:41:27 UTC</v>
      </c>
      <c r="AC3100" t="str" s="6">
        <v>Local Line cache</v>
      </c>
      <c r="AD3100" s="23">
        <v>1130495</v>
      </c>
      <c r="AE3100" s="23">
        <v>964562</v>
      </c>
      <c r="AF3100" t="str" s="23">
        <v>1130495:964562:guest</v>
      </c>
      <c r="AG3100" t="str" s="23">
        <v>No</v>
      </c>
      <c r="AH3100" t="str" s="23">
        <v>Yes</v>
      </c>
      <c r="AI3100" s="18">
        <v>0</v>
      </c>
    </row>
    <row r="3101" ht="32" customHeight="1">
      <c r="A3101" t="str" s="7">
        <v>Sabrooxel's Alchemy</v>
      </c>
      <c r="B3101" t="str" s="7">
        <v>VIRGO GLOW (Whipped Tallow - skin care) 9 oz glass jar</v>
      </c>
      <c r="C3101" t="str" s="7">
        <v>9 oz. ea</v>
      </c>
      <c r="D3101" t="str" s="7">
        <v>SNAP</v>
      </c>
      <c r="E3101" s="12">
        <v>70</v>
      </c>
      <c r="F3101" s="13">
        <v>70</v>
      </c>
      <c r="G3101" s="13">
        <f>IF(AND(ISNUMBER(E3101),ISNUMBER(F3101)),F3101-E3101,"")</f>
        <v>0</v>
      </c>
      <c r="H3101" s="14">
        <f>IF(AND(ISNUMBER(E3101),E3101&gt;0,ISNUMBER(F3101)),F3101/E3101-1,"")</f>
        <v>0</v>
      </c>
      <c r="I3101" t="str" s="15">
        <v>Keep current</v>
      </c>
      <c r="J3101" s="16"/>
      <c r="K3101" t="str" s="15">
        <v/>
      </c>
      <c r="L3101" s="17">
        <f>IF(AC3101="Local catalog","",IF(AG3101="Yes",IF(ISNUMBER(E3101),E3101,""),IF(I3101="Keep current",IF(ISNUMBER(E3101),E3101,""),IF(AH3101&lt;&gt;"Yes","",IF(I3101="Approve proposed",F3101,IF(AND(I3101="Use my price",AND(ISNUMBER(J3101),J3101&gt;0)),J3101,""))))))</f>
        <v>70</v>
      </c>
      <c r="M3101" t="str" s="7">
        <f>IF(AND(AG3101="Yes",OR(I3101="Approve proposed",I3101="Use my price")),"CHECK: protected price kept current",IF(OR(I3101="Unreviewed",I3101=""),"Pending review",IF(I3101="Hold","On hold",IF(I3101="Keep current",IF(ISNUMBER(E3101),"Kept current","CHECK: no confirmed current price"),IF(AH3101&lt;&gt;"Yes","CHECK: source needs review",IF(AND(I3101="Use my price",NOT(AND(ISNUMBER(J3101),J3101&gt;0))),"CHECK: enter a price above zero",IF(NOT(OR(I3101="Approve proposed",I3101="Use my price")),"CHECK: choose a listed decision",IF(OR(NOT(ISNUMBER(L3101)),L3101&lt;=0,NOT(ISNUMBER(Y3101)),Y3101&lt;=0,X3101&gt;=1),"CHECK: price or base unavailable",IF(L3101/(Y3101*(1-X3101))-1&lt;0,"CHECK: price below local base","Ready")))))))))</f>
        <v>Kept current</v>
      </c>
      <c r="N3101" s="18">
        <v>70</v>
      </c>
      <c r="O3101" s="19">
        <v>0.4</v>
      </c>
      <c r="P3101" s="14">
        <v>0.4</v>
      </c>
      <c r="Q3101" s="20">
        <f>IF(AND(ISNUMBER(L3101),ISNUMBER(Y3101),Y3101&gt;0,X3101&lt;1),ROUND(L3101/(Y3101*(1-X3101))-1,4),"")</f>
        <v>0.4</v>
      </c>
      <c r="R3101" s="12">
        <v>0</v>
      </c>
      <c r="S3101" s="13">
        <f>IF(AND(ISNUMBER(E3101),E3101&gt;0,ISNUMBER(F3101)),R3101*(F3101/E3101-1)*(1-'Start Here'!$B$16),0)</f>
        <v>0</v>
      </c>
      <c r="T3101" s="17">
        <f>IF(AND(M3101="Ready",OR(I3101="Approve proposed",AND(I3101="Use my price",AND(ISNUMBER(J3101),J3101&gt;0))),ISNUMBER(L3101),E3101&gt;0),R3101*(L3101/E3101-1)*(1-'Start Here'!$B$16),0)</f>
        <v>0</v>
      </c>
      <c r="U3101" t="str" s="6">
        <v>SNAP: preserve existing selling price; Currently hidden; do not activate automatically</v>
      </c>
      <c r="V3101" t="str" s="21">
        <v>No</v>
      </c>
      <c r="W3101" t="str" s="21">
        <v>No</v>
      </c>
      <c r="X3101" s="22">
        <v>0</v>
      </c>
      <c r="Y3101" s="18">
        <v>50</v>
      </c>
      <c r="AB3101" t="str" s="6">
        <v>2026-10-01 10:41:27 UTC</v>
      </c>
      <c r="AC3101" t="str" s="6">
        <v>Local Line cache</v>
      </c>
      <c r="AD3101" s="23">
        <v>1130495</v>
      </c>
      <c r="AE3101" s="23">
        <v>964562</v>
      </c>
      <c r="AF3101" t="str" s="23">
        <v>1130495:964562:snap</v>
      </c>
      <c r="AG3101" t="str" s="23">
        <v>Yes</v>
      </c>
      <c r="AH3101" t="str" s="23">
        <v>Yes</v>
      </c>
      <c r="AI3101" s="18">
        <v>0</v>
      </c>
    </row>
    <row r="3102" ht="32" customHeight="1">
      <c r="A3102" t="str" s="7">
        <v>Sabrooxel's Alchemy</v>
      </c>
      <c r="B3102" t="str" s="7">
        <v>VIRGO GLOW (WhippedTallow - skin care) 4 oz glass jar</v>
      </c>
      <c r="C3102" t="str" s="7">
        <v>ea</v>
      </c>
      <c r="D3102" t="str" s="7">
        <v>Herd Share Members</v>
      </c>
      <c r="E3102" s="12">
        <v>32.87</v>
      </c>
      <c r="F3102" s="13">
        <v>35.5</v>
      </c>
      <c r="G3102" s="13">
        <f>IF(AND(ISNUMBER(E3102),ISNUMBER(F3102)),F3102-E3102,"")</f>
        <v>2.63</v>
      </c>
      <c r="H3102" s="14">
        <f>IF(AND(ISNUMBER(E3102),E3102&gt;0,ISNUMBER(F3102)),F3102/E3102-1,"")</f>
        <v>0.08001216915120168</v>
      </c>
      <c r="I3102" t="str" s="15">
        <v>Unreviewed</v>
      </c>
      <c r="J3102" s="16"/>
      <c r="K3102" t="str" s="15">
        <v/>
      </c>
      <c r="L3102" s="17" t="str">
        <f>IF(AC3102="Local catalog","",IF(AG3102="Yes",IF(ISNUMBER(E3102),E3102,""),IF(I3102="Keep current",IF(ISNUMBER(E3102),E3102,""),IF(AH3102&lt;&gt;"Yes","",IF(I3102="Approve proposed",F3102,IF(AND(I3102="Use my price",AND(ISNUMBER(J3102),J3102&gt;0)),J3102,""))))))</f>
        <v/>
      </c>
      <c r="M3102" t="str" s="7">
        <f>IF(AND(AG3102="Yes",OR(I3102="Approve proposed",I3102="Use my price")),"CHECK: protected price kept current",IF(OR(I3102="Unreviewed",I3102=""),"Pending review",IF(I3102="Hold","On hold",IF(I3102="Keep current",IF(ISNUMBER(E3102),"Kept current","CHECK: no confirmed current price"),IF(AH3102&lt;&gt;"Yes","CHECK: source needs review",IF(AND(I3102="Use my price",NOT(AND(ISNUMBER(J3102),J3102&gt;0))),"CHECK: enter a price above zero",IF(NOT(OR(I3102="Approve proposed",I3102="Use my price")),"CHECK: choose a listed decision",IF(OR(NOT(ISNUMBER(L3102)),L3102&lt;=0,NOT(ISNUMBER(Y3102)),Y3102&lt;=0,X3102&gt;=1),"CHECK: price or base unavailable",IF(L3102/(Y3102*(1-X3102))-1&lt;0,"CHECK: price below local base","Ready")))))))))</f>
        <v>Pending review</v>
      </c>
      <c r="N3102" s="18">
        <v>32.87</v>
      </c>
      <c r="O3102" s="19">
        <v>0.4</v>
      </c>
      <c r="P3102" s="14">
        <v>0.5119</v>
      </c>
      <c r="Q3102" s="20" t="str">
        <f>IF(AND(ISNUMBER(L3102),ISNUMBER(Y3102),Y3102&gt;0,X3102&lt;1),ROUND(L3102/(Y3102*(1-X3102))-1,4),"")</f>
        <v/>
      </c>
      <c r="R3102" s="12">
        <v>920.36</v>
      </c>
      <c r="S3102" s="13">
        <f>IF(AND(ISNUMBER(E3102),E3102&gt;0,ISNUMBER(F3102)),R3102*(F3102/E3102-1)*(1-'Start Here'!$B$16),0)</f>
        <v>71.43079999999999</v>
      </c>
      <c r="T3102" s="17">
        <f>IF(AND(M3102="Ready",OR(I3102="Approve proposed",AND(I3102="Use my price",AND(ISNUMBER(J3102),J3102&gt;0))),ISNUMBER(L3102),E3102&gt;0),R3102*(L3102/E3102-1)*(1-'Start Here'!$B$16),0)</f>
        <v>0</v>
      </c>
      <c r="U3102" t="str" s="6">
        <v/>
      </c>
      <c r="V3102" t="str" s="21">
        <v>Yes</v>
      </c>
      <c r="W3102" t="str" s="21">
        <v>No</v>
      </c>
      <c r="X3102" s="22">
        <v>0</v>
      </c>
      <c r="Y3102" s="18">
        <v>23.48</v>
      </c>
      <c r="AB3102" t="str" s="6">
        <v>2026-10-01 10:41:27 UTC</v>
      </c>
      <c r="AC3102" t="str" s="6">
        <v>Local Line cache</v>
      </c>
      <c r="AD3102" s="23">
        <v>1012261</v>
      </c>
      <c r="AE3102" s="23">
        <v>795587</v>
      </c>
      <c r="AF3102" t="str" s="23">
        <v>1012261:795587:herdShare</v>
      </c>
      <c r="AG3102" t="str" s="23">
        <v>No</v>
      </c>
      <c r="AH3102" t="str" s="23">
        <v>Yes</v>
      </c>
      <c r="AI3102" s="18">
        <v>657.44</v>
      </c>
    </row>
    <row r="3103" ht="32" customHeight="1">
      <c r="A3103" t="str" s="7">
        <v>Sabrooxel's Alchemy</v>
      </c>
      <c r="B3103" t="str" s="7">
        <v>VIRGO GLOW (WhippedTallow - skin care) 4 oz glass jar</v>
      </c>
      <c r="C3103" t="str" s="7">
        <v>ea</v>
      </c>
      <c r="D3103" t="str" s="7">
        <v>CSA Members</v>
      </c>
      <c r="E3103" s="12">
        <v>32.87</v>
      </c>
      <c r="F3103" s="13">
        <v>35.5</v>
      </c>
      <c r="G3103" s="13">
        <f>IF(AND(ISNUMBER(E3103),ISNUMBER(F3103)),F3103-E3103,"")</f>
        <v>2.63</v>
      </c>
      <c r="H3103" s="14">
        <f>IF(AND(ISNUMBER(E3103),E3103&gt;0,ISNUMBER(F3103)),F3103/E3103-1,"")</f>
        <v>0.08001216915120168</v>
      </c>
      <c r="I3103" t="str" s="15">
        <v>Unreviewed</v>
      </c>
      <c r="J3103" s="16"/>
      <c r="K3103" t="str" s="15">
        <v/>
      </c>
      <c r="L3103" s="17" t="str">
        <f>IF(AC3103="Local catalog","",IF(AG3103="Yes",IF(ISNUMBER(E3103),E3103,""),IF(I3103="Keep current",IF(ISNUMBER(E3103),E3103,""),IF(AH3103&lt;&gt;"Yes","",IF(I3103="Approve proposed",F3103,IF(AND(I3103="Use my price",AND(ISNUMBER(J3103),J3103&gt;0)),J3103,""))))))</f>
        <v/>
      </c>
      <c r="M3103" t="str" s="7">
        <f>IF(AND(AG3103="Yes",OR(I3103="Approve proposed",I3103="Use my price")),"CHECK: protected price kept current",IF(OR(I3103="Unreviewed",I3103=""),"Pending review",IF(I3103="Hold","On hold",IF(I3103="Keep current",IF(ISNUMBER(E3103),"Kept current","CHECK: no confirmed current price"),IF(AH3103&lt;&gt;"Yes","CHECK: source needs review",IF(AND(I3103="Use my price",NOT(AND(ISNUMBER(J3103),J3103&gt;0))),"CHECK: enter a price above zero",IF(NOT(OR(I3103="Approve proposed",I3103="Use my price")),"CHECK: choose a listed decision",IF(OR(NOT(ISNUMBER(L3103)),L3103&lt;=0,NOT(ISNUMBER(Y3103)),Y3103&lt;=0,X3103&gt;=1),"CHECK: price or base unavailable",IF(L3103/(Y3103*(1-X3103))-1&lt;0,"CHECK: price below local base","Ready")))))))))</f>
        <v>Pending review</v>
      </c>
      <c r="N3103" s="18">
        <v>32.87</v>
      </c>
      <c r="O3103" s="19">
        <v>0.4</v>
      </c>
      <c r="P3103" s="14">
        <v>0.5119</v>
      </c>
      <c r="Q3103" s="20" t="str">
        <f>IF(AND(ISNUMBER(L3103),ISNUMBER(Y3103),Y3103&gt;0,X3103&lt;1),ROUND(L3103/(Y3103*(1-X3103))-1,4),"")</f>
        <v/>
      </c>
      <c r="R3103" s="12">
        <v>0</v>
      </c>
      <c r="S3103" s="13">
        <f>IF(AND(ISNUMBER(E3103),E3103&gt;0,ISNUMBER(F3103)),R3103*(F3103/E3103-1)*(1-'Start Here'!$B$16),0)</f>
        <v>0</v>
      </c>
      <c r="T3103" s="17">
        <f>IF(AND(M3103="Ready",OR(I3103="Approve proposed",AND(I3103="Use my price",AND(ISNUMBER(J3103),J3103&gt;0))),ISNUMBER(L3103),E3103&gt;0),R3103*(L3103/E3103-1)*(1-'Start Here'!$B$16),0)</f>
        <v>0</v>
      </c>
      <c r="U3103" t="str" s="6">
        <v/>
      </c>
      <c r="V3103" t="str" s="21">
        <v>Yes</v>
      </c>
      <c r="W3103" t="str" s="21">
        <v>No</v>
      </c>
      <c r="X3103" s="22">
        <v>0</v>
      </c>
      <c r="Y3103" s="18">
        <v>23.48</v>
      </c>
      <c r="AB3103" t="str" s="6">
        <v>2026-10-01 10:41:27 UTC</v>
      </c>
      <c r="AC3103" t="str" s="6">
        <v>Local Line cache</v>
      </c>
      <c r="AD3103" s="23">
        <v>1012261</v>
      </c>
      <c r="AE3103" s="23">
        <v>795587</v>
      </c>
      <c r="AF3103" t="str" s="23">
        <v>1012261:795587:member</v>
      </c>
      <c r="AG3103" t="str" s="23">
        <v>No</v>
      </c>
      <c r="AH3103" t="str" s="23">
        <v>Yes</v>
      </c>
      <c r="AI3103" s="18">
        <v>0</v>
      </c>
    </row>
    <row r="3104" ht="32" customHeight="1">
      <c r="A3104" t="str" s="7">
        <v>Sabrooxel's Alchemy</v>
      </c>
      <c r="B3104" t="str" s="7">
        <v>VIRGO GLOW (WhippedTallow - skin care) 4 oz glass jar</v>
      </c>
      <c r="C3104" t="str" s="7">
        <v>ea</v>
      </c>
      <c r="D3104" t="str" s="7">
        <v>Guest Basket</v>
      </c>
      <c r="E3104" s="12">
        <v>32.87</v>
      </c>
      <c r="F3104" s="13">
        <v>35.5</v>
      </c>
      <c r="G3104" s="13">
        <f>IF(AND(ISNUMBER(E3104),ISNUMBER(F3104)),F3104-E3104,"")</f>
        <v>2.63</v>
      </c>
      <c r="H3104" s="14">
        <f>IF(AND(ISNUMBER(E3104),E3104&gt;0,ISNUMBER(F3104)),F3104/E3104-1,"")</f>
        <v>0.08001216915120168</v>
      </c>
      <c r="I3104" t="str" s="15">
        <v>Unreviewed</v>
      </c>
      <c r="J3104" s="16"/>
      <c r="K3104" t="str" s="15">
        <v/>
      </c>
      <c r="L3104" s="17" t="str">
        <f>IF(AC3104="Local catalog","",IF(AG3104="Yes",IF(ISNUMBER(E3104),E3104,""),IF(I3104="Keep current",IF(ISNUMBER(E3104),E3104,""),IF(AH3104&lt;&gt;"Yes","",IF(I3104="Approve proposed",F3104,IF(AND(I3104="Use my price",AND(ISNUMBER(J3104),J3104&gt;0)),J3104,""))))))</f>
        <v/>
      </c>
      <c r="M3104" t="str" s="7">
        <f>IF(AND(AG3104="Yes",OR(I3104="Approve proposed",I3104="Use my price")),"CHECK: protected price kept current",IF(OR(I3104="Unreviewed",I3104=""),"Pending review",IF(I3104="Hold","On hold",IF(I3104="Keep current",IF(ISNUMBER(E3104),"Kept current","CHECK: no confirmed current price"),IF(AH3104&lt;&gt;"Yes","CHECK: source needs review",IF(AND(I3104="Use my price",NOT(AND(ISNUMBER(J3104),J3104&gt;0))),"CHECK: enter a price above zero",IF(NOT(OR(I3104="Approve proposed",I3104="Use my price")),"CHECK: choose a listed decision",IF(OR(NOT(ISNUMBER(L3104)),L3104&lt;=0,NOT(ISNUMBER(Y3104)),Y3104&lt;=0,X3104&gt;=1),"CHECK: price or base unavailable",IF(L3104/(Y3104*(1-X3104))-1&lt;0,"CHECK: price below local base","Ready")))))))))</f>
        <v>Pending review</v>
      </c>
      <c r="N3104" s="18">
        <v>32.87</v>
      </c>
      <c r="O3104" s="19">
        <v>0.4</v>
      </c>
      <c r="P3104" s="14">
        <v>0.5119</v>
      </c>
      <c r="Q3104" s="20" t="str">
        <f>IF(AND(ISNUMBER(L3104),ISNUMBER(Y3104),Y3104&gt;0,X3104&lt;1),ROUND(L3104/(Y3104*(1-X3104))-1,4),"")</f>
        <v/>
      </c>
      <c r="R3104" s="12">
        <v>32.87</v>
      </c>
      <c r="S3104" s="13">
        <f>IF(AND(ISNUMBER(E3104),E3104&gt;0,ISNUMBER(F3104)),R3104*(F3104/E3104-1)*(1-'Start Here'!$B$16),0)</f>
        <v>2.551099999999999</v>
      </c>
      <c r="T3104" s="17">
        <f>IF(AND(M3104="Ready",OR(I3104="Approve proposed",AND(I3104="Use my price",AND(ISNUMBER(J3104),J3104&gt;0))),ISNUMBER(L3104),E3104&gt;0),R3104*(L3104/E3104-1)*(1-'Start Here'!$B$16),0)</f>
        <v>0</v>
      </c>
      <c r="U3104" t="str" s="6">
        <v/>
      </c>
      <c r="V3104" t="str" s="21">
        <v>Yes</v>
      </c>
      <c r="W3104" t="str" s="21">
        <v>No</v>
      </c>
      <c r="X3104" s="22">
        <v>0</v>
      </c>
      <c r="Y3104" s="18">
        <v>23.48</v>
      </c>
      <c r="AB3104" t="str" s="6">
        <v>2026-10-01 10:41:27 UTC</v>
      </c>
      <c r="AC3104" t="str" s="6">
        <v>Local Line cache</v>
      </c>
      <c r="AD3104" s="23">
        <v>1012261</v>
      </c>
      <c r="AE3104" s="23">
        <v>795587</v>
      </c>
      <c r="AF3104" t="str" s="23">
        <v>1012261:795587:guest</v>
      </c>
      <c r="AG3104" t="str" s="23">
        <v>No</v>
      </c>
      <c r="AH3104" t="str" s="23">
        <v>Yes</v>
      </c>
      <c r="AI3104" s="18">
        <v>23.48</v>
      </c>
    </row>
    <row r="3105" ht="32" customHeight="1">
      <c r="A3105" t="str" s="7">
        <v>Sabrooxel's Alchemy</v>
      </c>
      <c r="B3105" t="str" s="7">
        <v>VIRGO GLOW (WhippedTallow - skin care) 4 oz glass jar</v>
      </c>
      <c r="C3105" t="str" s="7">
        <v>ea</v>
      </c>
      <c r="D3105" t="str" s="7">
        <v>SNAP</v>
      </c>
      <c r="E3105" s="12">
        <v>32.87</v>
      </c>
      <c r="F3105" s="13">
        <v>32.87</v>
      </c>
      <c r="G3105" s="13">
        <f>IF(AND(ISNUMBER(E3105),ISNUMBER(F3105)),F3105-E3105,"")</f>
        <v>0</v>
      </c>
      <c r="H3105" s="14">
        <f>IF(AND(ISNUMBER(E3105),E3105&gt;0,ISNUMBER(F3105)),F3105/E3105-1,"")</f>
        <v>0</v>
      </c>
      <c r="I3105" t="str" s="15">
        <v>Keep current</v>
      </c>
      <c r="J3105" s="16"/>
      <c r="K3105" t="str" s="15">
        <v/>
      </c>
      <c r="L3105" s="17">
        <f>IF(AC3105="Local catalog","",IF(AG3105="Yes",IF(ISNUMBER(E3105),E3105,""),IF(I3105="Keep current",IF(ISNUMBER(E3105),E3105,""),IF(AH3105&lt;&gt;"Yes","",IF(I3105="Approve proposed",F3105,IF(AND(I3105="Use my price",AND(ISNUMBER(J3105),J3105&gt;0)),J3105,""))))))</f>
        <v>32.87</v>
      </c>
      <c r="M3105" t="str" s="7">
        <f>IF(AND(AG3105="Yes",OR(I3105="Approve proposed",I3105="Use my price")),"CHECK: protected price kept current",IF(OR(I3105="Unreviewed",I3105=""),"Pending review",IF(I3105="Hold","On hold",IF(I3105="Keep current",IF(ISNUMBER(E3105),"Kept current","CHECK: no confirmed current price"),IF(AH3105&lt;&gt;"Yes","CHECK: source needs review",IF(AND(I3105="Use my price",NOT(AND(ISNUMBER(J3105),J3105&gt;0))),"CHECK: enter a price above zero",IF(NOT(OR(I3105="Approve proposed",I3105="Use my price")),"CHECK: choose a listed decision",IF(OR(NOT(ISNUMBER(L3105)),L3105&lt;=0,NOT(ISNUMBER(Y3105)),Y3105&lt;=0,X3105&gt;=1),"CHECK: price or base unavailable",IF(L3105/(Y3105*(1-X3105))-1&lt;0,"CHECK: price below local base","Ready")))))))))</f>
        <v>Kept current</v>
      </c>
      <c r="N3105" s="18">
        <v>32.87</v>
      </c>
      <c r="O3105" s="19">
        <v>0.4</v>
      </c>
      <c r="P3105" s="14">
        <v>0.3999</v>
      </c>
      <c r="Q3105" s="20">
        <f>IF(AND(ISNUMBER(L3105),ISNUMBER(Y3105),Y3105&gt;0,X3105&lt;1),ROUND(L3105/(Y3105*(1-X3105))-1,4),"")</f>
        <v>0.3999</v>
      </c>
      <c r="R3105" s="12">
        <v>0</v>
      </c>
      <c r="S3105" s="13">
        <f>IF(AND(ISNUMBER(E3105),E3105&gt;0,ISNUMBER(F3105)),R3105*(F3105/E3105-1)*(1-'Start Here'!$B$16),0)</f>
        <v>0</v>
      </c>
      <c r="T3105" s="17">
        <f>IF(AND(M3105="Ready",OR(I3105="Approve proposed",AND(I3105="Use my price",AND(ISNUMBER(J3105),J3105&gt;0))),ISNUMBER(L3105),E3105&gt;0),R3105*(L3105/E3105-1)*(1-'Start Here'!$B$16),0)</f>
        <v>0</v>
      </c>
      <c r="U3105" t="str" s="6">
        <v>SNAP: preserve existing selling price</v>
      </c>
      <c r="V3105" t="str" s="21">
        <v>Yes</v>
      </c>
      <c r="W3105" t="str" s="21">
        <v>No</v>
      </c>
      <c r="X3105" s="22">
        <v>0</v>
      </c>
      <c r="Y3105" s="18">
        <v>23.48</v>
      </c>
      <c r="AB3105" t="str" s="6">
        <v>2026-10-01 10:41:27 UTC</v>
      </c>
      <c r="AC3105" t="str" s="6">
        <v>Local Line cache</v>
      </c>
      <c r="AD3105" s="23">
        <v>1012261</v>
      </c>
      <c r="AE3105" s="23">
        <v>795587</v>
      </c>
      <c r="AF3105" t="str" s="23">
        <v>1012261:795587:snap</v>
      </c>
      <c r="AG3105" t="str" s="23">
        <v>Yes</v>
      </c>
      <c r="AH3105" t="str" s="23">
        <v>Yes</v>
      </c>
      <c r="AI3105" s="18">
        <v>0</v>
      </c>
    </row>
    <row r="3106" ht="32" customHeight="1">
      <c r="A3106" t="str" s="7">
        <v>Small is Beautiful Farm</v>
      </c>
      <c r="B3106" t="str" s="7">
        <v>Arugula</v>
      </c>
      <c r="C3106" t="str" s="7">
        <v>1 bunch</v>
      </c>
      <c r="D3106" t="str" s="7">
        <v>Herd Share Members</v>
      </c>
      <c r="E3106" s="12">
        <v>3.5</v>
      </c>
      <c r="F3106" s="13">
        <v>3.78</v>
      </c>
      <c r="G3106" s="13">
        <f>IF(AND(ISNUMBER(E3106),ISNUMBER(F3106)),F3106-E3106,"")</f>
        <v>0.28</v>
      </c>
      <c r="H3106" s="14">
        <f>IF(AND(ISNUMBER(E3106),E3106&gt;0,ISNUMBER(F3106)),F3106/E3106-1,"")</f>
        <v>0.07999999999999985</v>
      </c>
      <c r="I3106" t="str" s="15">
        <v>Unreviewed</v>
      </c>
      <c r="J3106" s="16"/>
      <c r="K3106" t="str" s="15">
        <v/>
      </c>
      <c r="L3106" s="17" t="str">
        <f>IF(AC3106="Local catalog","",IF(AG3106="Yes",IF(ISNUMBER(E3106),E3106,""),IF(I3106="Keep current",IF(ISNUMBER(E3106),E3106,""),IF(AH3106&lt;&gt;"Yes","",IF(I3106="Approve proposed",F3106,IF(AND(I3106="Use my price",AND(ISNUMBER(J3106),J3106&gt;0)),J3106,""))))))</f>
        <v/>
      </c>
      <c r="M3106" t="str" s="7">
        <f>IF(AND(AG3106="Yes",OR(I3106="Approve proposed",I3106="Use my price")),"CHECK: protected price kept current",IF(OR(I3106="Unreviewed",I3106=""),"Pending review",IF(I3106="Hold","On hold",IF(I3106="Keep current",IF(ISNUMBER(E3106),"Kept current","CHECK: no confirmed current price"),IF(AH3106&lt;&gt;"Yes","CHECK: source needs review",IF(AND(I3106="Use my price",NOT(AND(ISNUMBER(J3106),J3106&gt;0))),"CHECK: enter a price above zero",IF(NOT(OR(I3106="Approve proposed",I3106="Use my price")),"CHECK: choose a listed decision",IF(OR(NOT(ISNUMBER(L3106)),L3106&lt;=0,NOT(ISNUMBER(Y3106)),Y3106&lt;=0,X3106&gt;=1),"CHECK: price or base unavailable",IF(L3106/(Y3106*(1-X3106))-1&lt;0,"CHECK: price below local base","Ready")))))))))</f>
        <v>Pending review</v>
      </c>
      <c r="N3106" s="18">
        <v>3.5</v>
      </c>
      <c r="O3106" s="19">
        <v>0.4</v>
      </c>
      <c r="P3106" s="14">
        <v>0.512</v>
      </c>
      <c r="Q3106" s="20" t="str">
        <f>IF(AND(ISNUMBER(L3106),ISNUMBER(Y3106),Y3106&gt;0,X3106&lt;1),ROUND(L3106/(Y3106*(1-X3106))-1,4),"")</f>
        <v/>
      </c>
      <c r="R3106" s="12">
        <v>0</v>
      </c>
      <c r="S3106" s="13">
        <f>IF(AND(ISNUMBER(E3106),E3106&gt;0,ISNUMBER(F3106)),R3106*(F3106/E3106-1)*(1-'Start Here'!$B$16),0)</f>
        <v>0</v>
      </c>
      <c r="T3106" s="17">
        <f>IF(AND(M3106="Ready",OR(I3106="Approve proposed",AND(I3106="Use my price",AND(ISNUMBER(J3106),J3106&gt;0))),ISNUMBER(L3106),E3106&gt;0),R3106*(L3106/E3106-1)*(1-'Start Here'!$B$16),0)</f>
        <v>0</v>
      </c>
      <c r="U3106" t="str" s="6">
        <v>Currently hidden; do not activate automatically</v>
      </c>
      <c r="V3106" t="str" s="21">
        <v>No</v>
      </c>
      <c r="W3106" t="str" s="21">
        <v>No</v>
      </c>
      <c r="X3106" s="22">
        <v>0</v>
      </c>
      <c r="Y3106" s="18">
        <v>2.5</v>
      </c>
      <c r="AB3106" t="str" s="6">
        <v>2026-10-01 10:41:27 UTC</v>
      </c>
      <c r="AC3106" t="str" s="6">
        <v>Local Line cache</v>
      </c>
      <c r="AD3106" s="23">
        <v>805838</v>
      </c>
      <c r="AE3106" s="23">
        <v>526896</v>
      </c>
      <c r="AF3106" t="str" s="23">
        <v>805838:526896:herdShare</v>
      </c>
      <c r="AG3106" t="str" s="23">
        <v>No</v>
      </c>
      <c r="AH3106" t="str" s="23">
        <v>Yes</v>
      </c>
      <c r="AI3106" s="18">
        <v>0</v>
      </c>
    </row>
    <row r="3107" ht="32" customHeight="1">
      <c r="A3107" t="str" s="7">
        <v>Small is Beautiful Farm</v>
      </c>
      <c r="B3107" t="str" s="7">
        <v>Arugula</v>
      </c>
      <c r="C3107" t="str" s="7">
        <v>1 bunch</v>
      </c>
      <c r="D3107" t="str" s="7">
        <v>CSA Members</v>
      </c>
      <c r="E3107" s="12">
        <v>3.5</v>
      </c>
      <c r="F3107" s="13">
        <v>3.78</v>
      </c>
      <c r="G3107" s="13">
        <f>IF(AND(ISNUMBER(E3107),ISNUMBER(F3107)),F3107-E3107,"")</f>
        <v>0.28</v>
      </c>
      <c r="H3107" s="14">
        <f>IF(AND(ISNUMBER(E3107),E3107&gt;0,ISNUMBER(F3107)),F3107/E3107-1,"")</f>
        <v>0.07999999999999985</v>
      </c>
      <c r="I3107" t="str" s="15">
        <v>Unreviewed</v>
      </c>
      <c r="J3107" s="16"/>
      <c r="K3107" t="str" s="15">
        <v/>
      </c>
      <c r="L3107" s="17" t="str">
        <f>IF(AC3107="Local catalog","",IF(AG3107="Yes",IF(ISNUMBER(E3107),E3107,""),IF(I3107="Keep current",IF(ISNUMBER(E3107),E3107,""),IF(AH3107&lt;&gt;"Yes","",IF(I3107="Approve proposed",F3107,IF(AND(I3107="Use my price",AND(ISNUMBER(J3107),J3107&gt;0)),J3107,""))))))</f>
        <v/>
      </c>
      <c r="M3107" t="str" s="7">
        <f>IF(AND(AG3107="Yes",OR(I3107="Approve proposed",I3107="Use my price")),"CHECK: protected price kept current",IF(OR(I3107="Unreviewed",I3107=""),"Pending review",IF(I3107="Hold","On hold",IF(I3107="Keep current",IF(ISNUMBER(E3107),"Kept current","CHECK: no confirmed current price"),IF(AH3107&lt;&gt;"Yes","CHECK: source needs review",IF(AND(I3107="Use my price",NOT(AND(ISNUMBER(J3107),J3107&gt;0))),"CHECK: enter a price above zero",IF(NOT(OR(I3107="Approve proposed",I3107="Use my price")),"CHECK: choose a listed decision",IF(OR(NOT(ISNUMBER(L3107)),L3107&lt;=0,NOT(ISNUMBER(Y3107)),Y3107&lt;=0,X3107&gt;=1),"CHECK: price or base unavailable",IF(L3107/(Y3107*(1-X3107))-1&lt;0,"CHECK: price below local base","Ready")))))))))</f>
        <v>Pending review</v>
      </c>
      <c r="N3107" s="18">
        <v>3.5</v>
      </c>
      <c r="O3107" s="19">
        <v>0.4</v>
      </c>
      <c r="P3107" s="14">
        <v>0.512</v>
      </c>
      <c r="Q3107" s="20" t="str">
        <f>IF(AND(ISNUMBER(L3107),ISNUMBER(Y3107),Y3107&gt;0,X3107&lt;1),ROUND(L3107/(Y3107*(1-X3107))-1,4),"")</f>
        <v/>
      </c>
      <c r="R3107" s="12">
        <v>0</v>
      </c>
      <c r="S3107" s="13">
        <f>IF(AND(ISNUMBER(E3107),E3107&gt;0,ISNUMBER(F3107)),R3107*(F3107/E3107-1)*(1-'Start Here'!$B$16),0)</f>
        <v>0</v>
      </c>
      <c r="T3107" s="17">
        <f>IF(AND(M3107="Ready",OR(I3107="Approve proposed",AND(I3107="Use my price",AND(ISNUMBER(J3107),J3107&gt;0))),ISNUMBER(L3107),E3107&gt;0),R3107*(L3107/E3107-1)*(1-'Start Here'!$B$16),0)</f>
        <v>0</v>
      </c>
      <c r="U3107" t="str" s="6">
        <v>Currently hidden; do not activate automatically</v>
      </c>
      <c r="V3107" t="str" s="21">
        <v>No</v>
      </c>
      <c r="W3107" t="str" s="21">
        <v>No</v>
      </c>
      <c r="X3107" s="22">
        <v>0</v>
      </c>
      <c r="Y3107" s="18">
        <v>2.5</v>
      </c>
      <c r="AB3107" t="str" s="6">
        <v>2026-10-01 10:41:27 UTC</v>
      </c>
      <c r="AC3107" t="str" s="6">
        <v>Local Line cache</v>
      </c>
      <c r="AD3107" s="23">
        <v>805838</v>
      </c>
      <c r="AE3107" s="23">
        <v>526896</v>
      </c>
      <c r="AF3107" t="str" s="23">
        <v>805838:526896:member</v>
      </c>
      <c r="AG3107" t="str" s="23">
        <v>No</v>
      </c>
      <c r="AH3107" t="str" s="23">
        <v>Yes</v>
      </c>
      <c r="AI3107" s="18">
        <v>0</v>
      </c>
    </row>
    <row r="3108" ht="32" customHeight="1">
      <c r="A3108" t="str" s="7">
        <v>Small is Beautiful Farm</v>
      </c>
      <c r="B3108" t="str" s="7">
        <v>Arugula</v>
      </c>
      <c r="C3108" t="str" s="7">
        <v>1 bunch</v>
      </c>
      <c r="D3108" t="str" s="7">
        <v>Guest Basket</v>
      </c>
      <c r="E3108" s="12">
        <v>3.5</v>
      </c>
      <c r="F3108" s="13">
        <v>3.78</v>
      </c>
      <c r="G3108" s="13">
        <f>IF(AND(ISNUMBER(E3108),ISNUMBER(F3108)),F3108-E3108,"")</f>
        <v>0.28</v>
      </c>
      <c r="H3108" s="14">
        <f>IF(AND(ISNUMBER(E3108),E3108&gt;0,ISNUMBER(F3108)),F3108/E3108-1,"")</f>
        <v>0.07999999999999985</v>
      </c>
      <c r="I3108" t="str" s="15">
        <v>Unreviewed</v>
      </c>
      <c r="J3108" s="16"/>
      <c r="K3108" t="str" s="15">
        <v/>
      </c>
      <c r="L3108" s="17" t="str">
        <f>IF(AC3108="Local catalog","",IF(AG3108="Yes",IF(ISNUMBER(E3108),E3108,""),IF(I3108="Keep current",IF(ISNUMBER(E3108),E3108,""),IF(AH3108&lt;&gt;"Yes","",IF(I3108="Approve proposed",F3108,IF(AND(I3108="Use my price",AND(ISNUMBER(J3108),J3108&gt;0)),J3108,""))))))</f>
        <v/>
      </c>
      <c r="M3108" t="str" s="7">
        <f>IF(AND(AG3108="Yes",OR(I3108="Approve proposed",I3108="Use my price")),"CHECK: protected price kept current",IF(OR(I3108="Unreviewed",I3108=""),"Pending review",IF(I3108="Hold","On hold",IF(I3108="Keep current",IF(ISNUMBER(E3108),"Kept current","CHECK: no confirmed current price"),IF(AH3108&lt;&gt;"Yes","CHECK: source needs review",IF(AND(I3108="Use my price",NOT(AND(ISNUMBER(J3108),J3108&gt;0))),"CHECK: enter a price above zero",IF(NOT(OR(I3108="Approve proposed",I3108="Use my price")),"CHECK: choose a listed decision",IF(OR(NOT(ISNUMBER(L3108)),L3108&lt;=0,NOT(ISNUMBER(Y3108)),Y3108&lt;=0,X3108&gt;=1),"CHECK: price or base unavailable",IF(L3108/(Y3108*(1-X3108))-1&lt;0,"CHECK: price below local base","Ready")))))))))</f>
        <v>Pending review</v>
      </c>
      <c r="N3108" s="18">
        <v>3.5</v>
      </c>
      <c r="O3108" s="19">
        <v>0.4</v>
      </c>
      <c r="P3108" s="14">
        <v>0.512</v>
      </c>
      <c r="Q3108" s="20" t="str">
        <f>IF(AND(ISNUMBER(L3108),ISNUMBER(Y3108),Y3108&gt;0,X3108&lt;1),ROUND(L3108/(Y3108*(1-X3108))-1,4),"")</f>
        <v/>
      </c>
      <c r="R3108" s="12">
        <v>0</v>
      </c>
      <c r="S3108" s="13">
        <f>IF(AND(ISNUMBER(E3108),E3108&gt;0,ISNUMBER(F3108)),R3108*(F3108/E3108-1)*(1-'Start Here'!$B$16),0)</f>
        <v>0</v>
      </c>
      <c r="T3108" s="17">
        <f>IF(AND(M3108="Ready",OR(I3108="Approve proposed",AND(I3108="Use my price",AND(ISNUMBER(J3108),J3108&gt;0))),ISNUMBER(L3108),E3108&gt;0),R3108*(L3108/E3108-1)*(1-'Start Here'!$B$16),0)</f>
        <v>0</v>
      </c>
      <c r="U3108" t="str" s="6">
        <v>Currently hidden; do not activate automatically</v>
      </c>
      <c r="V3108" t="str" s="21">
        <v>No</v>
      </c>
      <c r="W3108" t="str" s="21">
        <v>No</v>
      </c>
      <c r="X3108" s="22">
        <v>0</v>
      </c>
      <c r="Y3108" s="18">
        <v>2.5</v>
      </c>
      <c r="AB3108" t="str" s="6">
        <v>2026-10-01 10:41:27 UTC</v>
      </c>
      <c r="AC3108" t="str" s="6">
        <v>Local Line cache</v>
      </c>
      <c r="AD3108" s="23">
        <v>805838</v>
      </c>
      <c r="AE3108" s="23">
        <v>526896</v>
      </c>
      <c r="AF3108" t="str" s="23">
        <v>805838:526896:guest</v>
      </c>
      <c r="AG3108" t="str" s="23">
        <v>No</v>
      </c>
      <c r="AH3108" t="str" s="23">
        <v>Yes</v>
      </c>
      <c r="AI3108" s="18">
        <v>0</v>
      </c>
    </row>
    <row r="3109" ht="32" customHeight="1">
      <c r="A3109" t="str" s="7">
        <v>Small is Beautiful Farm</v>
      </c>
      <c r="B3109" t="str" s="7">
        <v>Arugula</v>
      </c>
      <c r="C3109" t="str" s="7">
        <v>1 bunch</v>
      </c>
      <c r="D3109" t="str" s="7">
        <v>SNAP</v>
      </c>
      <c r="E3109" s="12">
        <v>3.5</v>
      </c>
      <c r="F3109" s="13">
        <v>3.5</v>
      </c>
      <c r="G3109" s="13">
        <f>IF(AND(ISNUMBER(E3109),ISNUMBER(F3109)),F3109-E3109,"")</f>
        <v>0</v>
      </c>
      <c r="H3109" s="14">
        <f>IF(AND(ISNUMBER(E3109),E3109&gt;0,ISNUMBER(F3109)),F3109/E3109-1,"")</f>
        <v>0</v>
      </c>
      <c r="I3109" t="str" s="15">
        <v>Keep current</v>
      </c>
      <c r="J3109" s="16"/>
      <c r="K3109" t="str" s="15">
        <v/>
      </c>
      <c r="L3109" s="17">
        <f>IF(AC3109="Local catalog","",IF(AG3109="Yes",IF(ISNUMBER(E3109),E3109,""),IF(I3109="Keep current",IF(ISNUMBER(E3109),E3109,""),IF(AH3109&lt;&gt;"Yes","",IF(I3109="Approve proposed",F3109,IF(AND(I3109="Use my price",AND(ISNUMBER(J3109),J3109&gt;0)),J3109,""))))))</f>
        <v>3.5</v>
      </c>
      <c r="M3109" t="str" s="7">
        <f>IF(AND(AG3109="Yes",OR(I3109="Approve proposed",I3109="Use my price")),"CHECK: protected price kept current",IF(OR(I3109="Unreviewed",I3109=""),"Pending review",IF(I3109="Hold","On hold",IF(I3109="Keep current",IF(ISNUMBER(E3109),"Kept current","CHECK: no confirmed current price"),IF(AH3109&lt;&gt;"Yes","CHECK: source needs review",IF(AND(I3109="Use my price",NOT(AND(ISNUMBER(J3109),J3109&gt;0))),"CHECK: enter a price above zero",IF(NOT(OR(I3109="Approve proposed",I3109="Use my price")),"CHECK: choose a listed decision",IF(OR(NOT(ISNUMBER(L3109)),L3109&lt;=0,NOT(ISNUMBER(Y3109)),Y3109&lt;=0,X3109&gt;=1),"CHECK: price or base unavailable",IF(L3109/(Y3109*(1-X3109))-1&lt;0,"CHECK: price below local base","Ready")))))))))</f>
        <v>Kept current</v>
      </c>
      <c r="N3109" s="18">
        <v>3.5</v>
      </c>
      <c r="O3109" s="19">
        <v>0.4</v>
      </c>
      <c r="P3109" s="14">
        <v>0.4</v>
      </c>
      <c r="Q3109" s="20">
        <f>IF(AND(ISNUMBER(L3109),ISNUMBER(Y3109),Y3109&gt;0,X3109&lt;1),ROUND(L3109/(Y3109*(1-X3109))-1,4),"")</f>
        <v>0.4</v>
      </c>
      <c r="R3109" s="12">
        <v>0</v>
      </c>
      <c r="S3109" s="13">
        <f>IF(AND(ISNUMBER(E3109),E3109&gt;0,ISNUMBER(F3109)),R3109*(F3109/E3109-1)*(1-'Start Here'!$B$16),0)</f>
        <v>0</v>
      </c>
      <c r="T3109" s="17">
        <f>IF(AND(M3109="Ready",OR(I3109="Approve proposed",AND(I3109="Use my price",AND(ISNUMBER(J3109),J3109&gt;0))),ISNUMBER(L3109),E3109&gt;0),R3109*(L3109/E3109-1)*(1-'Start Here'!$B$16),0)</f>
        <v>0</v>
      </c>
      <c r="U3109" t="str" s="6">
        <v>SNAP: preserve existing selling price; Currently hidden; do not activate automatically</v>
      </c>
      <c r="V3109" t="str" s="21">
        <v>No</v>
      </c>
      <c r="W3109" t="str" s="21">
        <v>No</v>
      </c>
      <c r="X3109" s="22">
        <v>0</v>
      </c>
      <c r="Y3109" s="18">
        <v>2.5</v>
      </c>
      <c r="AB3109" t="str" s="6">
        <v>2026-10-01 10:41:27 UTC</v>
      </c>
      <c r="AC3109" t="str" s="6">
        <v>Local Line cache</v>
      </c>
      <c r="AD3109" s="23">
        <v>805838</v>
      </c>
      <c r="AE3109" s="23">
        <v>526896</v>
      </c>
      <c r="AF3109" t="str" s="23">
        <v>805838:526896:snap</v>
      </c>
      <c r="AG3109" t="str" s="23">
        <v>Yes</v>
      </c>
      <c r="AH3109" t="str" s="23">
        <v>Yes</v>
      </c>
      <c r="AI3109" s="18">
        <v>0</v>
      </c>
    </row>
    <row r="3110" ht="32" customHeight="1">
      <c r="A3110" t="str" s="7">
        <v>Small is Beautiful Farm</v>
      </c>
      <c r="B3110" t="str" s="7">
        <v>Bartlett Pears</v>
      </c>
      <c r="C3110" t="str" s="7">
        <v>ea</v>
      </c>
      <c r="D3110" t="str" s="7">
        <v>Herd Share Members</v>
      </c>
      <c r="E3110" s="12">
        <v>1.4</v>
      </c>
      <c r="F3110" s="13">
        <v>1.51</v>
      </c>
      <c r="G3110" s="13">
        <f>IF(AND(ISNUMBER(E3110),ISNUMBER(F3110)),F3110-E3110,"")</f>
        <v>0.11</v>
      </c>
      <c r="H3110" s="14">
        <f>IF(AND(ISNUMBER(E3110),E3110&gt;0,ISNUMBER(F3110)),F3110/E3110-1,"")</f>
        <v>0.07857142857142874</v>
      </c>
      <c r="I3110" t="str" s="15">
        <v>Unreviewed</v>
      </c>
      <c r="J3110" s="16"/>
      <c r="K3110" t="str" s="15">
        <v/>
      </c>
      <c r="L3110" s="17" t="str">
        <f>IF(AC3110="Local catalog","",IF(AG3110="Yes",IF(ISNUMBER(E3110),E3110,""),IF(I3110="Keep current",IF(ISNUMBER(E3110),E3110,""),IF(AH3110&lt;&gt;"Yes","",IF(I3110="Approve proposed",F3110,IF(AND(I3110="Use my price",AND(ISNUMBER(J3110),J3110&gt;0)),J3110,""))))))</f>
        <v/>
      </c>
      <c r="M3110" t="str" s="7">
        <f>IF(AND(AG3110="Yes",OR(I3110="Approve proposed",I3110="Use my price")),"CHECK: protected price kept current",IF(OR(I3110="Unreviewed",I3110=""),"Pending review",IF(I3110="Hold","On hold",IF(I3110="Keep current",IF(ISNUMBER(E3110),"Kept current","CHECK: no confirmed current price"),IF(AH3110&lt;&gt;"Yes","CHECK: source needs review",IF(AND(I3110="Use my price",NOT(AND(ISNUMBER(J3110),J3110&gt;0))),"CHECK: enter a price above zero",IF(NOT(OR(I3110="Approve proposed",I3110="Use my price")),"CHECK: choose a listed decision",IF(OR(NOT(ISNUMBER(L3110)),L3110&lt;=0,NOT(ISNUMBER(Y3110)),Y3110&lt;=0,X3110&gt;=1),"CHECK: price or base unavailable",IF(L3110/(Y3110*(1-X3110))-1&lt;0,"CHECK: price below local base","Ready")))))))))</f>
        <v>Pending review</v>
      </c>
      <c r="N3110" s="18">
        <v>1.4</v>
      </c>
      <c r="O3110" s="19">
        <v>0.4</v>
      </c>
      <c r="P3110" s="14">
        <v>0.51</v>
      </c>
      <c r="Q3110" s="20" t="str">
        <f>IF(AND(ISNUMBER(L3110),ISNUMBER(Y3110),Y3110&gt;0,X3110&lt;1),ROUND(L3110/(Y3110*(1-X3110))-1,4),"")</f>
        <v/>
      </c>
      <c r="R3110" s="12">
        <v>156.8</v>
      </c>
      <c r="S3110" s="13">
        <f>IF(AND(ISNUMBER(E3110),E3110&gt;0,ISNUMBER(F3110)),R3110*(F3110/E3110-1)*(1-'Start Here'!$B$16),0)</f>
        <v>11.950400000000025</v>
      </c>
      <c r="T3110" s="17">
        <f>IF(AND(M3110="Ready",OR(I3110="Approve proposed",AND(I3110="Use my price",AND(ISNUMBER(J3110),J3110&gt;0))),ISNUMBER(L3110),E3110&gt;0),R3110*(L3110/E3110-1)*(1-'Start Here'!$B$16),0)</f>
        <v>0</v>
      </c>
      <c r="U3110" t="str" s="6">
        <v>Currently hidden; do not activate automatically</v>
      </c>
      <c r="V3110" t="str" s="21">
        <v>No</v>
      </c>
      <c r="W3110" t="str" s="21">
        <v>No</v>
      </c>
      <c r="X3110" s="22">
        <v>0</v>
      </c>
      <c r="Y3110" s="18">
        <v>1</v>
      </c>
      <c r="AB3110" t="str" s="6">
        <v>2026-10-01 10:41:27 UTC</v>
      </c>
      <c r="AC3110" t="str" s="6">
        <v>Local Line cache</v>
      </c>
      <c r="AD3110" s="23">
        <v>901471</v>
      </c>
      <c r="AE3110" s="23">
        <v>643754</v>
      </c>
      <c r="AF3110" t="str" s="23">
        <v>901471:643754:herdShare</v>
      </c>
      <c r="AG3110" t="str" s="23">
        <v>No</v>
      </c>
      <c r="AH3110" t="str" s="23">
        <v>Yes</v>
      </c>
      <c r="AI3110" s="18">
        <v>112</v>
      </c>
    </row>
    <row r="3111" ht="32" customHeight="1">
      <c r="A3111" t="str" s="7">
        <v>Small is Beautiful Farm</v>
      </c>
      <c r="B3111" t="str" s="7">
        <v>Bartlett Pears</v>
      </c>
      <c r="C3111" t="str" s="7">
        <v>ea</v>
      </c>
      <c r="D3111" t="str" s="7">
        <v>CSA Members</v>
      </c>
      <c r="E3111" s="12">
        <v>1.4</v>
      </c>
      <c r="F3111" s="13">
        <v>1.51</v>
      </c>
      <c r="G3111" s="13">
        <f>IF(AND(ISNUMBER(E3111),ISNUMBER(F3111)),F3111-E3111,"")</f>
        <v>0.11</v>
      </c>
      <c r="H3111" s="14">
        <f>IF(AND(ISNUMBER(E3111),E3111&gt;0,ISNUMBER(F3111)),F3111/E3111-1,"")</f>
        <v>0.07857142857142874</v>
      </c>
      <c r="I3111" t="str" s="15">
        <v>Unreviewed</v>
      </c>
      <c r="J3111" s="16"/>
      <c r="K3111" t="str" s="15">
        <v/>
      </c>
      <c r="L3111" s="17" t="str">
        <f>IF(AC3111="Local catalog","",IF(AG3111="Yes",IF(ISNUMBER(E3111),E3111,""),IF(I3111="Keep current",IF(ISNUMBER(E3111),E3111,""),IF(AH3111&lt;&gt;"Yes","",IF(I3111="Approve proposed",F3111,IF(AND(I3111="Use my price",AND(ISNUMBER(J3111),J3111&gt;0)),J3111,""))))))</f>
        <v/>
      </c>
      <c r="M3111" t="str" s="7">
        <f>IF(AND(AG3111="Yes",OR(I3111="Approve proposed",I3111="Use my price")),"CHECK: protected price kept current",IF(OR(I3111="Unreviewed",I3111=""),"Pending review",IF(I3111="Hold","On hold",IF(I3111="Keep current",IF(ISNUMBER(E3111),"Kept current","CHECK: no confirmed current price"),IF(AH3111&lt;&gt;"Yes","CHECK: source needs review",IF(AND(I3111="Use my price",NOT(AND(ISNUMBER(J3111),J3111&gt;0))),"CHECK: enter a price above zero",IF(NOT(OR(I3111="Approve proposed",I3111="Use my price")),"CHECK: choose a listed decision",IF(OR(NOT(ISNUMBER(L3111)),L3111&lt;=0,NOT(ISNUMBER(Y3111)),Y3111&lt;=0,X3111&gt;=1),"CHECK: price or base unavailable",IF(L3111/(Y3111*(1-X3111))-1&lt;0,"CHECK: price below local base","Ready")))))))))</f>
        <v>Pending review</v>
      </c>
      <c r="N3111" s="18">
        <v>1.4</v>
      </c>
      <c r="O3111" s="19">
        <v>0.4</v>
      </c>
      <c r="P3111" s="14">
        <v>0.51</v>
      </c>
      <c r="Q3111" s="20" t="str">
        <f>IF(AND(ISNUMBER(L3111),ISNUMBER(Y3111),Y3111&gt;0,X3111&lt;1),ROUND(L3111/(Y3111*(1-X3111))-1,4),"")</f>
        <v/>
      </c>
      <c r="R3111" s="12">
        <v>0</v>
      </c>
      <c r="S3111" s="13">
        <f>IF(AND(ISNUMBER(E3111),E3111&gt;0,ISNUMBER(F3111)),R3111*(F3111/E3111-1)*(1-'Start Here'!$B$16),0)</f>
        <v>0</v>
      </c>
      <c r="T3111" s="17">
        <f>IF(AND(M3111="Ready",OR(I3111="Approve proposed",AND(I3111="Use my price",AND(ISNUMBER(J3111),J3111&gt;0))),ISNUMBER(L3111),E3111&gt;0),R3111*(L3111/E3111-1)*(1-'Start Here'!$B$16),0)</f>
        <v>0</v>
      </c>
      <c r="U3111" t="str" s="6">
        <v>Currently hidden; do not activate automatically</v>
      </c>
      <c r="V3111" t="str" s="21">
        <v>No</v>
      </c>
      <c r="W3111" t="str" s="21">
        <v>No</v>
      </c>
      <c r="X3111" s="22">
        <v>0</v>
      </c>
      <c r="Y3111" s="18">
        <v>1</v>
      </c>
      <c r="AB3111" t="str" s="6">
        <v>2026-10-01 10:41:27 UTC</v>
      </c>
      <c r="AC3111" t="str" s="6">
        <v>Local Line cache</v>
      </c>
      <c r="AD3111" s="23">
        <v>901471</v>
      </c>
      <c r="AE3111" s="23">
        <v>643754</v>
      </c>
      <c r="AF3111" t="str" s="23">
        <v>901471:643754:member</v>
      </c>
      <c r="AG3111" t="str" s="23">
        <v>No</v>
      </c>
      <c r="AH3111" t="str" s="23">
        <v>Yes</v>
      </c>
      <c r="AI3111" s="18">
        <v>0</v>
      </c>
    </row>
    <row r="3112" ht="32" customHeight="1">
      <c r="A3112" t="str" s="7">
        <v>Small is Beautiful Farm</v>
      </c>
      <c r="B3112" t="str" s="7">
        <v>Bartlett Pears</v>
      </c>
      <c r="C3112" t="str" s="7">
        <v>ea</v>
      </c>
      <c r="D3112" t="str" s="7">
        <v>Guest Basket</v>
      </c>
      <c r="E3112" s="12">
        <v>1.4</v>
      </c>
      <c r="F3112" s="13">
        <v>1.51</v>
      </c>
      <c r="G3112" s="13">
        <f>IF(AND(ISNUMBER(E3112),ISNUMBER(F3112)),F3112-E3112,"")</f>
        <v>0.11</v>
      </c>
      <c r="H3112" s="14">
        <f>IF(AND(ISNUMBER(E3112),E3112&gt;0,ISNUMBER(F3112)),F3112/E3112-1,"")</f>
        <v>0.07857142857142874</v>
      </c>
      <c r="I3112" t="str" s="15">
        <v>Unreviewed</v>
      </c>
      <c r="J3112" s="16"/>
      <c r="K3112" t="str" s="15">
        <v/>
      </c>
      <c r="L3112" s="17" t="str">
        <f>IF(AC3112="Local catalog","",IF(AG3112="Yes",IF(ISNUMBER(E3112),E3112,""),IF(I3112="Keep current",IF(ISNUMBER(E3112),E3112,""),IF(AH3112&lt;&gt;"Yes","",IF(I3112="Approve proposed",F3112,IF(AND(I3112="Use my price",AND(ISNUMBER(J3112),J3112&gt;0)),J3112,""))))))</f>
        <v/>
      </c>
      <c r="M3112" t="str" s="7">
        <f>IF(AND(AG3112="Yes",OR(I3112="Approve proposed",I3112="Use my price")),"CHECK: protected price kept current",IF(OR(I3112="Unreviewed",I3112=""),"Pending review",IF(I3112="Hold","On hold",IF(I3112="Keep current",IF(ISNUMBER(E3112),"Kept current","CHECK: no confirmed current price"),IF(AH3112&lt;&gt;"Yes","CHECK: source needs review",IF(AND(I3112="Use my price",NOT(AND(ISNUMBER(J3112),J3112&gt;0))),"CHECK: enter a price above zero",IF(NOT(OR(I3112="Approve proposed",I3112="Use my price")),"CHECK: choose a listed decision",IF(OR(NOT(ISNUMBER(L3112)),L3112&lt;=0,NOT(ISNUMBER(Y3112)),Y3112&lt;=0,X3112&gt;=1),"CHECK: price or base unavailable",IF(L3112/(Y3112*(1-X3112))-1&lt;0,"CHECK: price below local base","Ready")))))))))</f>
        <v>Pending review</v>
      </c>
      <c r="N3112" s="18">
        <v>1.4</v>
      </c>
      <c r="O3112" s="19">
        <v>0.4</v>
      </c>
      <c r="P3112" s="14">
        <v>0.51</v>
      </c>
      <c r="Q3112" s="20" t="str">
        <f>IF(AND(ISNUMBER(L3112),ISNUMBER(Y3112),Y3112&gt;0,X3112&lt;1),ROUND(L3112/(Y3112*(1-X3112))-1,4),"")</f>
        <v/>
      </c>
      <c r="R3112" s="12">
        <v>11.2</v>
      </c>
      <c r="S3112" s="13">
        <f>IF(AND(ISNUMBER(E3112),E3112&gt;0,ISNUMBER(F3112)),R3112*(F3112/E3112-1)*(1-'Start Here'!$B$16),0)</f>
        <v>0.8536000000000017</v>
      </c>
      <c r="T3112" s="17">
        <f>IF(AND(M3112="Ready",OR(I3112="Approve proposed",AND(I3112="Use my price",AND(ISNUMBER(J3112),J3112&gt;0))),ISNUMBER(L3112),E3112&gt;0),R3112*(L3112/E3112-1)*(1-'Start Here'!$B$16),0)</f>
        <v>0</v>
      </c>
      <c r="U3112" t="str" s="6">
        <v>Currently hidden; do not activate automatically</v>
      </c>
      <c r="V3112" t="str" s="21">
        <v>No</v>
      </c>
      <c r="W3112" t="str" s="21">
        <v>No</v>
      </c>
      <c r="X3112" s="22">
        <v>0</v>
      </c>
      <c r="Y3112" s="18">
        <v>1</v>
      </c>
      <c r="AB3112" t="str" s="6">
        <v>2026-10-01 10:41:27 UTC</v>
      </c>
      <c r="AC3112" t="str" s="6">
        <v>Local Line cache</v>
      </c>
      <c r="AD3112" s="23">
        <v>901471</v>
      </c>
      <c r="AE3112" s="23">
        <v>643754</v>
      </c>
      <c r="AF3112" t="str" s="23">
        <v>901471:643754:guest</v>
      </c>
      <c r="AG3112" t="str" s="23">
        <v>No</v>
      </c>
      <c r="AH3112" t="str" s="23">
        <v>Yes</v>
      </c>
      <c r="AI3112" s="18">
        <v>8</v>
      </c>
    </row>
    <row r="3113" ht="32" customHeight="1">
      <c r="A3113" t="str" s="7">
        <v>Small is Beautiful Farm</v>
      </c>
      <c r="B3113" t="str" s="7">
        <v>Bartlett Pears</v>
      </c>
      <c r="C3113" t="str" s="7">
        <v>ea</v>
      </c>
      <c r="D3113" t="str" s="7">
        <v>SNAP</v>
      </c>
      <c r="E3113" s="12">
        <v>1.4</v>
      </c>
      <c r="F3113" s="13">
        <v>1.4</v>
      </c>
      <c r="G3113" s="13">
        <f>IF(AND(ISNUMBER(E3113),ISNUMBER(F3113)),F3113-E3113,"")</f>
        <v>0</v>
      </c>
      <c r="H3113" s="14">
        <f>IF(AND(ISNUMBER(E3113),E3113&gt;0,ISNUMBER(F3113)),F3113/E3113-1,"")</f>
        <v>0</v>
      </c>
      <c r="I3113" t="str" s="15">
        <v>Keep current</v>
      </c>
      <c r="J3113" s="16"/>
      <c r="K3113" t="str" s="15">
        <v/>
      </c>
      <c r="L3113" s="17">
        <f>IF(AC3113="Local catalog","",IF(AG3113="Yes",IF(ISNUMBER(E3113),E3113,""),IF(I3113="Keep current",IF(ISNUMBER(E3113),E3113,""),IF(AH3113&lt;&gt;"Yes","",IF(I3113="Approve proposed",F3113,IF(AND(I3113="Use my price",AND(ISNUMBER(J3113),J3113&gt;0)),J3113,""))))))</f>
        <v>1.4</v>
      </c>
      <c r="M3113" t="str" s="7">
        <f>IF(AND(AG3113="Yes",OR(I3113="Approve proposed",I3113="Use my price")),"CHECK: protected price kept current",IF(OR(I3113="Unreviewed",I3113=""),"Pending review",IF(I3113="Hold","On hold",IF(I3113="Keep current",IF(ISNUMBER(E3113),"Kept current","CHECK: no confirmed current price"),IF(AH3113&lt;&gt;"Yes","CHECK: source needs review",IF(AND(I3113="Use my price",NOT(AND(ISNUMBER(J3113),J3113&gt;0))),"CHECK: enter a price above zero",IF(NOT(OR(I3113="Approve proposed",I3113="Use my price")),"CHECK: choose a listed decision",IF(OR(NOT(ISNUMBER(L3113)),L3113&lt;=0,NOT(ISNUMBER(Y3113)),Y3113&lt;=0,X3113&gt;=1),"CHECK: price or base unavailable",IF(L3113/(Y3113*(1-X3113))-1&lt;0,"CHECK: price below local base","Ready")))))))))</f>
        <v>Kept current</v>
      </c>
      <c r="N3113" s="18">
        <v>1.4</v>
      </c>
      <c r="O3113" s="19">
        <v>0.4</v>
      </c>
      <c r="P3113" s="14">
        <v>0.4</v>
      </c>
      <c r="Q3113" s="20">
        <f>IF(AND(ISNUMBER(L3113),ISNUMBER(Y3113),Y3113&gt;0,X3113&lt;1),ROUND(L3113/(Y3113*(1-X3113))-1,4),"")</f>
        <v>0.4</v>
      </c>
      <c r="R3113" s="12">
        <v>0</v>
      </c>
      <c r="S3113" s="13">
        <f>IF(AND(ISNUMBER(E3113),E3113&gt;0,ISNUMBER(F3113)),R3113*(F3113/E3113-1)*(1-'Start Here'!$B$16),0)</f>
        <v>0</v>
      </c>
      <c r="T3113" s="17">
        <f>IF(AND(M3113="Ready",OR(I3113="Approve proposed",AND(I3113="Use my price",AND(ISNUMBER(J3113),J3113&gt;0))),ISNUMBER(L3113),E3113&gt;0),R3113*(L3113/E3113-1)*(1-'Start Here'!$B$16),0)</f>
        <v>0</v>
      </c>
      <c r="U3113" t="str" s="6">
        <v>SNAP: preserve existing selling price; Currently hidden; do not activate automatically</v>
      </c>
      <c r="V3113" t="str" s="21">
        <v>No</v>
      </c>
      <c r="W3113" t="str" s="21">
        <v>No</v>
      </c>
      <c r="X3113" s="22">
        <v>0</v>
      </c>
      <c r="Y3113" s="18">
        <v>1</v>
      </c>
      <c r="AB3113" t="str" s="6">
        <v>2026-10-01 10:41:27 UTC</v>
      </c>
      <c r="AC3113" t="str" s="6">
        <v>Local Line cache</v>
      </c>
      <c r="AD3113" s="23">
        <v>901471</v>
      </c>
      <c r="AE3113" s="23">
        <v>643754</v>
      </c>
      <c r="AF3113" t="str" s="23">
        <v>901471:643754:snap</v>
      </c>
      <c r="AG3113" t="str" s="23">
        <v>Yes</v>
      </c>
      <c r="AH3113" t="str" s="23">
        <v>Yes</v>
      </c>
      <c r="AI3113" s="18">
        <v>0</v>
      </c>
    </row>
    <row r="3114" ht="32" customHeight="1">
      <c r="A3114" t="str" s="7">
        <v>Small is Beautiful Farm</v>
      </c>
      <c r="B3114" t="str" s="7">
        <v>Braising Green Bundle</v>
      </c>
      <c r="C3114" t="str" s="7">
        <v>bu</v>
      </c>
      <c r="D3114" t="str" s="7">
        <v>Herd Share Members</v>
      </c>
      <c r="E3114" s="12">
        <v>3.5</v>
      </c>
      <c r="F3114" s="13">
        <v>3.78</v>
      </c>
      <c r="G3114" s="13">
        <f>IF(AND(ISNUMBER(E3114),ISNUMBER(F3114)),F3114-E3114,"")</f>
        <v>0.28</v>
      </c>
      <c r="H3114" s="14">
        <f>IF(AND(ISNUMBER(E3114),E3114&gt;0,ISNUMBER(F3114)),F3114/E3114-1,"")</f>
        <v>0.07999999999999985</v>
      </c>
      <c r="I3114" t="str" s="15">
        <v>Unreviewed</v>
      </c>
      <c r="J3114" s="16"/>
      <c r="K3114" t="str" s="15">
        <v/>
      </c>
      <c r="L3114" s="17" t="str">
        <f>IF(AC3114="Local catalog","",IF(AG3114="Yes",IF(ISNUMBER(E3114),E3114,""),IF(I3114="Keep current",IF(ISNUMBER(E3114),E3114,""),IF(AH3114&lt;&gt;"Yes","",IF(I3114="Approve proposed",F3114,IF(AND(I3114="Use my price",AND(ISNUMBER(J3114),J3114&gt;0)),J3114,""))))))</f>
        <v/>
      </c>
      <c r="M3114" t="str" s="7">
        <f>IF(AND(AG3114="Yes",OR(I3114="Approve proposed",I3114="Use my price")),"CHECK: protected price kept current",IF(OR(I3114="Unreviewed",I3114=""),"Pending review",IF(I3114="Hold","On hold",IF(I3114="Keep current",IF(ISNUMBER(E3114),"Kept current","CHECK: no confirmed current price"),IF(AH3114&lt;&gt;"Yes","CHECK: source needs review",IF(AND(I3114="Use my price",NOT(AND(ISNUMBER(J3114),J3114&gt;0))),"CHECK: enter a price above zero",IF(NOT(OR(I3114="Approve proposed",I3114="Use my price")),"CHECK: choose a listed decision",IF(OR(NOT(ISNUMBER(L3114)),L3114&lt;=0,NOT(ISNUMBER(Y3114)),Y3114&lt;=0,X3114&gt;=1),"CHECK: price or base unavailable",IF(L3114/(Y3114*(1-X3114))-1&lt;0,"CHECK: price below local base","Ready")))))))))</f>
        <v>Pending review</v>
      </c>
      <c r="N3114" s="18">
        <v>3.5</v>
      </c>
      <c r="O3114" s="19">
        <v>0.4</v>
      </c>
      <c r="P3114" s="14">
        <v>0.512</v>
      </c>
      <c r="Q3114" s="20" t="str">
        <f>IF(AND(ISNUMBER(L3114),ISNUMBER(Y3114),Y3114&gt;0,X3114&lt;1),ROUND(L3114/(Y3114*(1-X3114))-1,4),"")</f>
        <v/>
      </c>
      <c r="R3114" s="12">
        <v>0</v>
      </c>
      <c r="S3114" s="13">
        <f>IF(AND(ISNUMBER(E3114),E3114&gt;0,ISNUMBER(F3114)),R3114*(F3114/E3114-1)*(1-'Start Here'!$B$16),0)</f>
        <v>0</v>
      </c>
      <c r="T3114" s="17">
        <f>IF(AND(M3114="Ready",OR(I3114="Approve proposed",AND(I3114="Use my price",AND(ISNUMBER(J3114),J3114&gt;0))),ISNUMBER(L3114),E3114&gt;0),R3114*(L3114/E3114-1)*(1-'Start Here'!$B$16),0)</f>
        <v>0</v>
      </c>
      <c r="U3114" t="str" s="6">
        <v>Currently hidden; do not activate automatically</v>
      </c>
      <c r="V3114" t="str" s="21">
        <v>No</v>
      </c>
      <c r="W3114" t="str" s="21">
        <v>No</v>
      </c>
      <c r="X3114" s="22">
        <v>0</v>
      </c>
      <c r="Y3114" s="18">
        <v>2.5</v>
      </c>
      <c r="AB3114" t="str" s="6">
        <v>2026-10-01 10:41:27 UTC</v>
      </c>
      <c r="AC3114" t="str" s="6">
        <v>Local Line cache</v>
      </c>
      <c r="AD3114" s="23">
        <v>1014310</v>
      </c>
      <c r="AE3114" s="23">
        <v>798441</v>
      </c>
      <c r="AF3114" t="str" s="23">
        <v>1014310:798441:herdShare</v>
      </c>
      <c r="AG3114" t="str" s="23">
        <v>No</v>
      </c>
      <c r="AH3114" t="str" s="23">
        <v>Yes</v>
      </c>
      <c r="AI3114" s="18">
        <v>0</v>
      </c>
    </row>
    <row r="3115" ht="32" customHeight="1">
      <c r="A3115" t="str" s="7">
        <v>Small is Beautiful Farm</v>
      </c>
      <c r="B3115" t="str" s="7">
        <v>Braising Green Bundle</v>
      </c>
      <c r="C3115" t="str" s="7">
        <v>bu</v>
      </c>
      <c r="D3115" t="str" s="7">
        <v>CSA Members</v>
      </c>
      <c r="E3115" s="12">
        <v>3.5</v>
      </c>
      <c r="F3115" s="13">
        <v>3.78</v>
      </c>
      <c r="G3115" s="13">
        <f>IF(AND(ISNUMBER(E3115),ISNUMBER(F3115)),F3115-E3115,"")</f>
        <v>0.28</v>
      </c>
      <c r="H3115" s="14">
        <f>IF(AND(ISNUMBER(E3115),E3115&gt;0,ISNUMBER(F3115)),F3115/E3115-1,"")</f>
        <v>0.07999999999999985</v>
      </c>
      <c r="I3115" t="str" s="15">
        <v>Unreviewed</v>
      </c>
      <c r="J3115" s="16"/>
      <c r="K3115" t="str" s="15">
        <v/>
      </c>
      <c r="L3115" s="17" t="str">
        <f>IF(AC3115="Local catalog","",IF(AG3115="Yes",IF(ISNUMBER(E3115),E3115,""),IF(I3115="Keep current",IF(ISNUMBER(E3115),E3115,""),IF(AH3115&lt;&gt;"Yes","",IF(I3115="Approve proposed",F3115,IF(AND(I3115="Use my price",AND(ISNUMBER(J3115),J3115&gt;0)),J3115,""))))))</f>
        <v/>
      </c>
      <c r="M3115" t="str" s="7">
        <f>IF(AND(AG3115="Yes",OR(I3115="Approve proposed",I3115="Use my price")),"CHECK: protected price kept current",IF(OR(I3115="Unreviewed",I3115=""),"Pending review",IF(I3115="Hold","On hold",IF(I3115="Keep current",IF(ISNUMBER(E3115),"Kept current","CHECK: no confirmed current price"),IF(AH3115&lt;&gt;"Yes","CHECK: source needs review",IF(AND(I3115="Use my price",NOT(AND(ISNUMBER(J3115),J3115&gt;0))),"CHECK: enter a price above zero",IF(NOT(OR(I3115="Approve proposed",I3115="Use my price")),"CHECK: choose a listed decision",IF(OR(NOT(ISNUMBER(L3115)),L3115&lt;=0,NOT(ISNUMBER(Y3115)),Y3115&lt;=0,X3115&gt;=1),"CHECK: price or base unavailable",IF(L3115/(Y3115*(1-X3115))-1&lt;0,"CHECK: price below local base","Ready")))))))))</f>
        <v>Pending review</v>
      </c>
      <c r="N3115" s="18">
        <v>3.5</v>
      </c>
      <c r="O3115" s="19">
        <v>0.4</v>
      </c>
      <c r="P3115" s="14">
        <v>0.512</v>
      </c>
      <c r="Q3115" s="20" t="str">
        <f>IF(AND(ISNUMBER(L3115),ISNUMBER(Y3115),Y3115&gt;0,X3115&lt;1),ROUND(L3115/(Y3115*(1-X3115))-1,4),"")</f>
        <v/>
      </c>
      <c r="R3115" s="12">
        <v>0</v>
      </c>
      <c r="S3115" s="13">
        <f>IF(AND(ISNUMBER(E3115),E3115&gt;0,ISNUMBER(F3115)),R3115*(F3115/E3115-1)*(1-'Start Here'!$B$16),0)</f>
        <v>0</v>
      </c>
      <c r="T3115" s="17">
        <f>IF(AND(M3115="Ready",OR(I3115="Approve proposed",AND(I3115="Use my price",AND(ISNUMBER(J3115),J3115&gt;0))),ISNUMBER(L3115),E3115&gt;0),R3115*(L3115/E3115-1)*(1-'Start Here'!$B$16),0)</f>
        <v>0</v>
      </c>
      <c r="U3115" t="str" s="6">
        <v>Currently hidden; do not activate automatically</v>
      </c>
      <c r="V3115" t="str" s="21">
        <v>No</v>
      </c>
      <c r="W3115" t="str" s="21">
        <v>No</v>
      </c>
      <c r="X3115" s="22">
        <v>0</v>
      </c>
      <c r="Y3115" s="18">
        <v>2.5</v>
      </c>
      <c r="AB3115" t="str" s="6">
        <v>2026-10-01 10:41:27 UTC</v>
      </c>
      <c r="AC3115" t="str" s="6">
        <v>Local Line cache</v>
      </c>
      <c r="AD3115" s="23">
        <v>1014310</v>
      </c>
      <c r="AE3115" s="23">
        <v>798441</v>
      </c>
      <c r="AF3115" t="str" s="23">
        <v>1014310:798441:member</v>
      </c>
      <c r="AG3115" t="str" s="23">
        <v>No</v>
      </c>
      <c r="AH3115" t="str" s="23">
        <v>Yes</v>
      </c>
      <c r="AI3115" s="18">
        <v>0</v>
      </c>
    </row>
    <row r="3116" ht="32" customHeight="1">
      <c r="A3116" t="str" s="7">
        <v>Small is Beautiful Farm</v>
      </c>
      <c r="B3116" t="str" s="7">
        <v>Braising Green Bundle</v>
      </c>
      <c r="C3116" t="str" s="7">
        <v>bu</v>
      </c>
      <c r="D3116" t="str" s="7">
        <v>Guest Basket</v>
      </c>
      <c r="E3116" s="12">
        <v>3.5</v>
      </c>
      <c r="F3116" s="13">
        <v>3.78</v>
      </c>
      <c r="G3116" s="13">
        <f>IF(AND(ISNUMBER(E3116),ISNUMBER(F3116)),F3116-E3116,"")</f>
        <v>0.28</v>
      </c>
      <c r="H3116" s="14">
        <f>IF(AND(ISNUMBER(E3116),E3116&gt;0,ISNUMBER(F3116)),F3116/E3116-1,"")</f>
        <v>0.07999999999999985</v>
      </c>
      <c r="I3116" t="str" s="15">
        <v>Unreviewed</v>
      </c>
      <c r="J3116" s="16"/>
      <c r="K3116" t="str" s="15">
        <v/>
      </c>
      <c r="L3116" s="17" t="str">
        <f>IF(AC3116="Local catalog","",IF(AG3116="Yes",IF(ISNUMBER(E3116),E3116,""),IF(I3116="Keep current",IF(ISNUMBER(E3116),E3116,""),IF(AH3116&lt;&gt;"Yes","",IF(I3116="Approve proposed",F3116,IF(AND(I3116="Use my price",AND(ISNUMBER(J3116),J3116&gt;0)),J3116,""))))))</f>
        <v/>
      </c>
      <c r="M3116" t="str" s="7">
        <f>IF(AND(AG3116="Yes",OR(I3116="Approve proposed",I3116="Use my price")),"CHECK: protected price kept current",IF(OR(I3116="Unreviewed",I3116=""),"Pending review",IF(I3116="Hold","On hold",IF(I3116="Keep current",IF(ISNUMBER(E3116),"Kept current","CHECK: no confirmed current price"),IF(AH3116&lt;&gt;"Yes","CHECK: source needs review",IF(AND(I3116="Use my price",NOT(AND(ISNUMBER(J3116),J3116&gt;0))),"CHECK: enter a price above zero",IF(NOT(OR(I3116="Approve proposed",I3116="Use my price")),"CHECK: choose a listed decision",IF(OR(NOT(ISNUMBER(L3116)),L3116&lt;=0,NOT(ISNUMBER(Y3116)),Y3116&lt;=0,X3116&gt;=1),"CHECK: price or base unavailable",IF(L3116/(Y3116*(1-X3116))-1&lt;0,"CHECK: price below local base","Ready")))))))))</f>
        <v>Pending review</v>
      </c>
      <c r="N3116" s="18">
        <v>3.5</v>
      </c>
      <c r="O3116" s="19">
        <v>0.4</v>
      </c>
      <c r="P3116" s="14">
        <v>0.512</v>
      </c>
      <c r="Q3116" s="20" t="str">
        <f>IF(AND(ISNUMBER(L3116),ISNUMBER(Y3116),Y3116&gt;0,X3116&lt;1),ROUND(L3116/(Y3116*(1-X3116))-1,4),"")</f>
        <v/>
      </c>
      <c r="R3116" s="12">
        <v>0</v>
      </c>
      <c r="S3116" s="13">
        <f>IF(AND(ISNUMBER(E3116),E3116&gt;0,ISNUMBER(F3116)),R3116*(F3116/E3116-1)*(1-'Start Here'!$B$16),0)</f>
        <v>0</v>
      </c>
      <c r="T3116" s="17">
        <f>IF(AND(M3116="Ready",OR(I3116="Approve proposed",AND(I3116="Use my price",AND(ISNUMBER(J3116),J3116&gt;0))),ISNUMBER(L3116),E3116&gt;0),R3116*(L3116/E3116-1)*(1-'Start Here'!$B$16),0)</f>
        <v>0</v>
      </c>
      <c r="U3116" t="str" s="6">
        <v>Currently hidden; do not activate automatically</v>
      </c>
      <c r="V3116" t="str" s="21">
        <v>No</v>
      </c>
      <c r="W3116" t="str" s="21">
        <v>No</v>
      </c>
      <c r="X3116" s="22">
        <v>0</v>
      </c>
      <c r="Y3116" s="18">
        <v>2.5</v>
      </c>
      <c r="AB3116" t="str" s="6">
        <v>2026-10-01 10:41:27 UTC</v>
      </c>
      <c r="AC3116" t="str" s="6">
        <v>Local Line cache</v>
      </c>
      <c r="AD3116" s="23">
        <v>1014310</v>
      </c>
      <c r="AE3116" s="23">
        <v>798441</v>
      </c>
      <c r="AF3116" t="str" s="23">
        <v>1014310:798441:guest</v>
      </c>
      <c r="AG3116" t="str" s="23">
        <v>No</v>
      </c>
      <c r="AH3116" t="str" s="23">
        <v>Yes</v>
      </c>
      <c r="AI3116" s="18">
        <v>0</v>
      </c>
    </row>
    <row r="3117" ht="32" customHeight="1">
      <c r="A3117" t="str" s="7">
        <v>Small is Beautiful Farm</v>
      </c>
      <c r="B3117" t="str" s="7">
        <v>Braising Green Bundle</v>
      </c>
      <c r="C3117" t="str" s="7">
        <v>bu</v>
      </c>
      <c r="D3117" t="str" s="7">
        <v>SNAP</v>
      </c>
      <c r="E3117" s="12">
        <v>3.5</v>
      </c>
      <c r="F3117" s="13">
        <v>3.5</v>
      </c>
      <c r="G3117" s="13">
        <f>IF(AND(ISNUMBER(E3117),ISNUMBER(F3117)),F3117-E3117,"")</f>
        <v>0</v>
      </c>
      <c r="H3117" s="14">
        <f>IF(AND(ISNUMBER(E3117),E3117&gt;0,ISNUMBER(F3117)),F3117/E3117-1,"")</f>
        <v>0</v>
      </c>
      <c r="I3117" t="str" s="15">
        <v>Keep current</v>
      </c>
      <c r="J3117" s="16"/>
      <c r="K3117" t="str" s="15">
        <v/>
      </c>
      <c r="L3117" s="17">
        <f>IF(AC3117="Local catalog","",IF(AG3117="Yes",IF(ISNUMBER(E3117),E3117,""),IF(I3117="Keep current",IF(ISNUMBER(E3117),E3117,""),IF(AH3117&lt;&gt;"Yes","",IF(I3117="Approve proposed",F3117,IF(AND(I3117="Use my price",AND(ISNUMBER(J3117),J3117&gt;0)),J3117,""))))))</f>
        <v>3.5</v>
      </c>
      <c r="M3117" t="str" s="7">
        <f>IF(AND(AG3117="Yes",OR(I3117="Approve proposed",I3117="Use my price")),"CHECK: protected price kept current",IF(OR(I3117="Unreviewed",I3117=""),"Pending review",IF(I3117="Hold","On hold",IF(I3117="Keep current",IF(ISNUMBER(E3117),"Kept current","CHECK: no confirmed current price"),IF(AH3117&lt;&gt;"Yes","CHECK: source needs review",IF(AND(I3117="Use my price",NOT(AND(ISNUMBER(J3117),J3117&gt;0))),"CHECK: enter a price above zero",IF(NOT(OR(I3117="Approve proposed",I3117="Use my price")),"CHECK: choose a listed decision",IF(OR(NOT(ISNUMBER(L3117)),L3117&lt;=0,NOT(ISNUMBER(Y3117)),Y3117&lt;=0,X3117&gt;=1),"CHECK: price or base unavailable",IF(L3117/(Y3117*(1-X3117))-1&lt;0,"CHECK: price below local base","Ready")))))))))</f>
        <v>Kept current</v>
      </c>
      <c r="N3117" s="18">
        <v>3.5</v>
      </c>
      <c r="O3117" s="19">
        <v>0.4</v>
      </c>
      <c r="P3117" s="14">
        <v>0.4</v>
      </c>
      <c r="Q3117" s="20">
        <f>IF(AND(ISNUMBER(L3117),ISNUMBER(Y3117),Y3117&gt;0,X3117&lt;1),ROUND(L3117/(Y3117*(1-X3117))-1,4),"")</f>
        <v>0.4</v>
      </c>
      <c r="R3117" s="12">
        <v>0</v>
      </c>
      <c r="S3117" s="13">
        <f>IF(AND(ISNUMBER(E3117),E3117&gt;0,ISNUMBER(F3117)),R3117*(F3117/E3117-1)*(1-'Start Here'!$B$16),0)</f>
        <v>0</v>
      </c>
      <c r="T3117" s="17">
        <f>IF(AND(M3117="Ready",OR(I3117="Approve proposed",AND(I3117="Use my price",AND(ISNUMBER(J3117),J3117&gt;0))),ISNUMBER(L3117),E3117&gt;0),R3117*(L3117/E3117-1)*(1-'Start Here'!$B$16),0)</f>
        <v>0</v>
      </c>
      <c r="U3117" t="str" s="6">
        <v>SNAP: preserve existing selling price; Currently hidden; do not activate automatically</v>
      </c>
      <c r="V3117" t="str" s="21">
        <v>No</v>
      </c>
      <c r="W3117" t="str" s="21">
        <v>No</v>
      </c>
      <c r="X3117" s="22">
        <v>0</v>
      </c>
      <c r="Y3117" s="18">
        <v>2.5</v>
      </c>
      <c r="AB3117" t="str" s="6">
        <v>2026-10-01 10:41:27 UTC</v>
      </c>
      <c r="AC3117" t="str" s="6">
        <v>Local Line cache</v>
      </c>
      <c r="AD3117" s="23">
        <v>1014310</v>
      </c>
      <c r="AE3117" s="23">
        <v>798441</v>
      </c>
      <c r="AF3117" t="str" s="23">
        <v>1014310:798441:snap</v>
      </c>
      <c r="AG3117" t="str" s="23">
        <v>Yes</v>
      </c>
      <c r="AH3117" t="str" s="23">
        <v>Yes</v>
      </c>
      <c r="AI3117" s="18">
        <v>0</v>
      </c>
    </row>
    <row r="3118" ht="32" customHeight="1">
      <c r="A3118" t="str" s="7">
        <v>Small is Beautiful Farm</v>
      </c>
      <c r="B3118" t="str" s="7">
        <v>Chunks of Sweetmeat Squash</v>
      </c>
      <c r="C3118" t="str" s="7">
        <v>bag</v>
      </c>
      <c r="D3118" t="str" s="7">
        <v>Herd Share Members</v>
      </c>
      <c r="E3118" s="12">
        <v>5.6</v>
      </c>
      <c r="F3118" s="13">
        <v>6.05</v>
      </c>
      <c r="G3118" s="13">
        <f>IF(AND(ISNUMBER(E3118),ISNUMBER(F3118)),F3118-E3118,"")</f>
        <v>0.45</v>
      </c>
      <c r="H3118" s="14">
        <f>IF(AND(ISNUMBER(E3118),E3118&gt;0,ISNUMBER(F3118)),F3118/E3118-1,"")</f>
        <v>0.0803571428571428</v>
      </c>
      <c r="I3118" t="str" s="15">
        <v>Unreviewed</v>
      </c>
      <c r="J3118" s="16"/>
      <c r="K3118" t="str" s="15">
        <v/>
      </c>
      <c r="L3118" s="17" t="str">
        <f>IF(AC3118="Local catalog","",IF(AG3118="Yes",IF(ISNUMBER(E3118),E3118,""),IF(I3118="Keep current",IF(ISNUMBER(E3118),E3118,""),IF(AH3118&lt;&gt;"Yes","",IF(I3118="Approve proposed",F3118,IF(AND(I3118="Use my price",AND(ISNUMBER(J3118),J3118&gt;0)),J3118,""))))))</f>
        <v/>
      </c>
      <c r="M3118" t="str" s="7">
        <f>IF(AND(AG3118="Yes",OR(I3118="Approve proposed",I3118="Use my price")),"CHECK: protected price kept current",IF(OR(I3118="Unreviewed",I3118=""),"Pending review",IF(I3118="Hold","On hold",IF(I3118="Keep current",IF(ISNUMBER(E3118),"Kept current","CHECK: no confirmed current price"),IF(AH3118&lt;&gt;"Yes","CHECK: source needs review",IF(AND(I3118="Use my price",NOT(AND(ISNUMBER(J3118),J3118&gt;0))),"CHECK: enter a price above zero",IF(NOT(OR(I3118="Approve proposed",I3118="Use my price")),"CHECK: choose a listed decision",IF(OR(NOT(ISNUMBER(L3118)),L3118&lt;=0,NOT(ISNUMBER(Y3118)),Y3118&lt;=0,X3118&gt;=1),"CHECK: price or base unavailable",IF(L3118/(Y3118*(1-X3118))-1&lt;0,"CHECK: price below local base","Ready")))))))))</f>
        <v>Pending review</v>
      </c>
      <c r="N3118" s="18">
        <v>5.6</v>
      </c>
      <c r="O3118" s="19">
        <v>0.4</v>
      </c>
      <c r="P3118" s="14">
        <v>0.5125</v>
      </c>
      <c r="Q3118" s="20" t="str">
        <f>IF(AND(ISNUMBER(L3118),ISNUMBER(Y3118),Y3118&gt;0,X3118&lt;1),ROUND(L3118/(Y3118*(1-X3118))-1,4),"")</f>
        <v/>
      </c>
      <c r="R3118" s="12">
        <v>72.8</v>
      </c>
      <c r="S3118" s="13">
        <f>IF(AND(ISNUMBER(E3118),E3118&gt;0,ISNUMBER(F3118)),R3118*(F3118/E3118-1)*(1-'Start Here'!$B$16),0)</f>
        <v>5.674499999999995</v>
      </c>
      <c r="T3118" s="17">
        <f>IF(AND(M3118="Ready",OR(I3118="Approve proposed",AND(I3118="Use my price",AND(ISNUMBER(J3118),J3118&gt;0))),ISNUMBER(L3118),E3118&gt;0),R3118*(L3118/E3118-1)*(1-'Start Here'!$B$16),0)</f>
        <v>0</v>
      </c>
      <c r="U3118" t="str" s="6">
        <v>Currently hidden; do not activate automatically</v>
      </c>
      <c r="V3118" t="str" s="21">
        <v>No</v>
      </c>
      <c r="W3118" t="str" s="21">
        <v>No</v>
      </c>
      <c r="X3118" s="22">
        <v>0</v>
      </c>
      <c r="Y3118" s="18">
        <v>4</v>
      </c>
      <c r="AB3118" t="str" s="6">
        <v>2026-10-01 10:41:27 UTC</v>
      </c>
      <c r="AC3118" t="str" s="6">
        <v>Local Line cache</v>
      </c>
      <c r="AD3118" s="23">
        <v>1106688</v>
      </c>
      <c r="AE3118" s="23">
        <v>924741</v>
      </c>
      <c r="AF3118" t="str" s="23">
        <v>1106688:924741:herdShare</v>
      </c>
      <c r="AG3118" t="str" s="23">
        <v>No</v>
      </c>
      <c r="AH3118" t="str" s="23">
        <v>Yes</v>
      </c>
      <c r="AI3118" s="18">
        <v>52</v>
      </c>
    </row>
    <row r="3119" ht="32" customHeight="1">
      <c r="A3119" t="str" s="7">
        <v>Small is Beautiful Farm</v>
      </c>
      <c r="B3119" t="str" s="7">
        <v>Chunks of Sweetmeat Squash</v>
      </c>
      <c r="C3119" t="str" s="7">
        <v>bag</v>
      </c>
      <c r="D3119" t="str" s="7">
        <v>CSA Members</v>
      </c>
      <c r="E3119" s="12">
        <v>5.6</v>
      </c>
      <c r="F3119" s="13">
        <v>6.05</v>
      </c>
      <c r="G3119" s="13">
        <f>IF(AND(ISNUMBER(E3119),ISNUMBER(F3119)),F3119-E3119,"")</f>
        <v>0.45</v>
      </c>
      <c r="H3119" s="14">
        <f>IF(AND(ISNUMBER(E3119),E3119&gt;0,ISNUMBER(F3119)),F3119/E3119-1,"")</f>
        <v>0.0803571428571428</v>
      </c>
      <c r="I3119" t="str" s="15">
        <v>Unreviewed</v>
      </c>
      <c r="J3119" s="16"/>
      <c r="K3119" t="str" s="15">
        <v/>
      </c>
      <c r="L3119" s="17" t="str">
        <f>IF(AC3119="Local catalog","",IF(AG3119="Yes",IF(ISNUMBER(E3119),E3119,""),IF(I3119="Keep current",IF(ISNUMBER(E3119),E3119,""),IF(AH3119&lt;&gt;"Yes","",IF(I3119="Approve proposed",F3119,IF(AND(I3119="Use my price",AND(ISNUMBER(J3119),J3119&gt;0)),J3119,""))))))</f>
        <v/>
      </c>
      <c r="M3119" t="str" s="7">
        <f>IF(AND(AG3119="Yes",OR(I3119="Approve proposed",I3119="Use my price")),"CHECK: protected price kept current",IF(OR(I3119="Unreviewed",I3119=""),"Pending review",IF(I3119="Hold","On hold",IF(I3119="Keep current",IF(ISNUMBER(E3119),"Kept current","CHECK: no confirmed current price"),IF(AH3119&lt;&gt;"Yes","CHECK: source needs review",IF(AND(I3119="Use my price",NOT(AND(ISNUMBER(J3119),J3119&gt;0))),"CHECK: enter a price above zero",IF(NOT(OR(I3119="Approve proposed",I3119="Use my price")),"CHECK: choose a listed decision",IF(OR(NOT(ISNUMBER(L3119)),L3119&lt;=0,NOT(ISNUMBER(Y3119)),Y3119&lt;=0,X3119&gt;=1),"CHECK: price or base unavailable",IF(L3119/(Y3119*(1-X3119))-1&lt;0,"CHECK: price below local base","Ready")))))))))</f>
        <v>Pending review</v>
      </c>
      <c r="N3119" s="18">
        <v>5.6</v>
      </c>
      <c r="O3119" s="19">
        <v>0.4</v>
      </c>
      <c r="P3119" s="14">
        <v>0.5125</v>
      </c>
      <c r="Q3119" s="20" t="str">
        <f>IF(AND(ISNUMBER(L3119),ISNUMBER(Y3119),Y3119&gt;0,X3119&lt;1),ROUND(L3119/(Y3119*(1-X3119))-1,4),"")</f>
        <v/>
      </c>
      <c r="R3119" s="12">
        <v>0</v>
      </c>
      <c r="S3119" s="13">
        <f>IF(AND(ISNUMBER(E3119),E3119&gt;0,ISNUMBER(F3119)),R3119*(F3119/E3119-1)*(1-'Start Here'!$B$16),0)</f>
        <v>0</v>
      </c>
      <c r="T3119" s="17">
        <f>IF(AND(M3119="Ready",OR(I3119="Approve proposed",AND(I3119="Use my price",AND(ISNUMBER(J3119),J3119&gt;0))),ISNUMBER(L3119),E3119&gt;0),R3119*(L3119/E3119-1)*(1-'Start Here'!$B$16),0)</f>
        <v>0</v>
      </c>
      <c r="U3119" t="str" s="6">
        <v>Currently hidden; do not activate automatically</v>
      </c>
      <c r="V3119" t="str" s="21">
        <v>No</v>
      </c>
      <c r="W3119" t="str" s="21">
        <v>No</v>
      </c>
      <c r="X3119" s="22">
        <v>0</v>
      </c>
      <c r="Y3119" s="18">
        <v>4</v>
      </c>
      <c r="AB3119" t="str" s="6">
        <v>2026-10-01 10:41:27 UTC</v>
      </c>
      <c r="AC3119" t="str" s="6">
        <v>Local Line cache</v>
      </c>
      <c r="AD3119" s="23">
        <v>1106688</v>
      </c>
      <c r="AE3119" s="23">
        <v>924741</v>
      </c>
      <c r="AF3119" t="str" s="23">
        <v>1106688:924741:member</v>
      </c>
      <c r="AG3119" t="str" s="23">
        <v>No</v>
      </c>
      <c r="AH3119" t="str" s="23">
        <v>Yes</v>
      </c>
      <c r="AI3119" s="18">
        <v>0</v>
      </c>
    </row>
    <row r="3120" ht="32" customHeight="1">
      <c r="A3120" t="str" s="7">
        <v>Small is Beautiful Farm</v>
      </c>
      <c r="B3120" t="str" s="7">
        <v>Chunks of Sweetmeat Squash</v>
      </c>
      <c r="C3120" t="str" s="7">
        <v>bag</v>
      </c>
      <c r="D3120" t="str" s="7">
        <v>Guest Basket</v>
      </c>
      <c r="E3120" s="12">
        <v>5.6</v>
      </c>
      <c r="F3120" s="13">
        <v>6.05</v>
      </c>
      <c r="G3120" s="13">
        <f>IF(AND(ISNUMBER(E3120),ISNUMBER(F3120)),F3120-E3120,"")</f>
        <v>0.45</v>
      </c>
      <c r="H3120" s="14">
        <f>IF(AND(ISNUMBER(E3120),E3120&gt;0,ISNUMBER(F3120)),F3120/E3120-1,"")</f>
        <v>0.0803571428571428</v>
      </c>
      <c r="I3120" t="str" s="15">
        <v>Unreviewed</v>
      </c>
      <c r="J3120" s="16"/>
      <c r="K3120" t="str" s="15">
        <v/>
      </c>
      <c r="L3120" s="17" t="str">
        <f>IF(AC3120="Local catalog","",IF(AG3120="Yes",IF(ISNUMBER(E3120),E3120,""),IF(I3120="Keep current",IF(ISNUMBER(E3120),E3120,""),IF(AH3120&lt;&gt;"Yes","",IF(I3120="Approve proposed",F3120,IF(AND(I3120="Use my price",AND(ISNUMBER(J3120),J3120&gt;0)),J3120,""))))))</f>
        <v/>
      </c>
      <c r="M3120" t="str" s="7">
        <f>IF(AND(AG3120="Yes",OR(I3120="Approve proposed",I3120="Use my price")),"CHECK: protected price kept current",IF(OR(I3120="Unreviewed",I3120=""),"Pending review",IF(I3120="Hold","On hold",IF(I3120="Keep current",IF(ISNUMBER(E3120),"Kept current","CHECK: no confirmed current price"),IF(AH3120&lt;&gt;"Yes","CHECK: source needs review",IF(AND(I3120="Use my price",NOT(AND(ISNUMBER(J3120),J3120&gt;0))),"CHECK: enter a price above zero",IF(NOT(OR(I3120="Approve proposed",I3120="Use my price")),"CHECK: choose a listed decision",IF(OR(NOT(ISNUMBER(L3120)),L3120&lt;=0,NOT(ISNUMBER(Y3120)),Y3120&lt;=0,X3120&gt;=1),"CHECK: price or base unavailable",IF(L3120/(Y3120*(1-X3120))-1&lt;0,"CHECK: price below local base","Ready")))))))))</f>
        <v>Pending review</v>
      </c>
      <c r="N3120" s="18">
        <v>5.6</v>
      </c>
      <c r="O3120" s="19">
        <v>0.4</v>
      </c>
      <c r="P3120" s="14">
        <v>0.5125</v>
      </c>
      <c r="Q3120" s="20" t="str">
        <f>IF(AND(ISNUMBER(L3120),ISNUMBER(Y3120),Y3120&gt;0,X3120&lt;1),ROUND(L3120/(Y3120*(1-X3120))-1,4),"")</f>
        <v/>
      </c>
      <c r="R3120" s="12">
        <v>5.6</v>
      </c>
      <c r="S3120" s="13">
        <f>IF(AND(ISNUMBER(E3120),E3120&gt;0,ISNUMBER(F3120)),R3120*(F3120/E3120-1)*(1-'Start Here'!$B$16),0)</f>
        <v>0.4364999999999996</v>
      </c>
      <c r="T3120" s="17">
        <f>IF(AND(M3120="Ready",OR(I3120="Approve proposed",AND(I3120="Use my price",AND(ISNUMBER(J3120),J3120&gt;0))),ISNUMBER(L3120),E3120&gt;0),R3120*(L3120/E3120-1)*(1-'Start Here'!$B$16),0)</f>
        <v>0</v>
      </c>
      <c r="U3120" t="str" s="6">
        <v>Currently hidden; do not activate automatically</v>
      </c>
      <c r="V3120" t="str" s="21">
        <v>No</v>
      </c>
      <c r="W3120" t="str" s="21">
        <v>No</v>
      </c>
      <c r="X3120" s="22">
        <v>0</v>
      </c>
      <c r="Y3120" s="18">
        <v>4</v>
      </c>
      <c r="AB3120" t="str" s="6">
        <v>2026-10-01 10:41:27 UTC</v>
      </c>
      <c r="AC3120" t="str" s="6">
        <v>Local Line cache</v>
      </c>
      <c r="AD3120" s="23">
        <v>1106688</v>
      </c>
      <c r="AE3120" s="23">
        <v>924741</v>
      </c>
      <c r="AF3120" t="str" s="23">
        <v>1106688:924741:guest</v>
      </c>
      <c r="AG3120" t="str" s="23">
        <v>No</v>
      </c>
      <c r="AH3120" t="str" s="23">
        <v>Yes</v>
      </c>
      <c r="AI3120" s="18">
        <v>4</v>
      </c>
    </row>
    <row r="3121" ht="32" customHeight="1">
      <c r="A3121" t="str" s="7">
        <v>Small is Beautiful Farm</v>
      </c>
      <c r="B3121" t="str" s="7">
        <v>Chunks of Sweetmeat Squash</v>
      </c>
      <c r="C3121" t="str" s="7">
        <v>bag</v>
      </c>
      <c r="D3121" t="str" s="7">
        <v>SNAP</v>
      </c>
      <c r="E3121" s="12">
        <v>5.6</v>
      </c>
      <c r="F3121" s="13">
        <v>5.6</v>
      </c>
      <c r="G3121" s="13">
        <f>IF(AND(ISNUMBER(E3121),ISNUMBER(F3121)),F3121-E3121,"")</f>
        <v>0</v>
      </c>
      <c r="H3121" s="14">
        <f>IF(AND(ISNUMBER(E3121),E3121&gt;0,ISNUMBER(F3121)),F3121/E3121-1,"")</f>
        <v>0</v>
      </c>
      <c r="I3121" t="str" s="15">
        <v>Keep current</v>
      </c>
      <c r="J3121" s="16"/>
      <c r="K3121" t="str" s="15">
        <v/>
      </c>
      <c r="L3121" s="17">
        <f>IF(AC3121="Local catalog","",IF(AG3121="Yes",IF(ISNUMBER(E3121),E3121,""),IF(I3121="Keep current",IF(ISNUMBER(E3121),E3121,""),IF(AH3121&lt;&gt;"Yes","",IF(I3121="Approve proposed",F3121,IF(AND(I3121="Use my price",AND(ISNUMBER(J3121),J3121&gt;0)),J3121,""))))))</f>
        <v>5.6</v>
      </c>
      <c r="M3121" t="str" s="7">
        <f>IF(AND(AG3121="Yes",OR(I3121="Approve proposed",I3121="Use my price")),"CHECK: protected price kept current",IF(OR(I3121="Unreviewed",I3121=""),"Pending review",IF(I3121="Hold","On hold",IF(I3121="Keep current",IF(ISNUMBER(E3121),"Kept current","CHECK: no confirmed current price"),IF(AH3121&lt;&gt;"Yes","CHECK: source needs review",IF(AND(I3121="Use my price",NOT(AND(ISNUMBER(J3121),J3121&gt;0))),"CHECK: enter a price above zero",IF(NOT(OR(I3121="Approve proposed",I3121="Use my price")),"CHECK: choose a listed decision",IF(OR(NOT(ISNUMBER(L3121)),L3121&lt;=0,NOT(ISNUMBER(Y3121)),Y3121&lt;=0,X3121&gt;=1),"CHECK: price or base unavailable",IF(L3121/(Y3121*(1-X3121))-1&lt;0,"CHECK: price below local base","Ready")))))))))</f>
        <v>Kept current</v>
      </c>
      <c r="N3121" s="18">
        <v>5.6</v>
      </c>
      <c r="O3121" s="19">
        <v>0.4</v>
      </c>
      <c r="P3121" s="14">
        <v>0.4</v>
      </c>
      <c r="Q3121" s="20">
        <f>IF(AND(ISNUMBER(L3121),ISNUMBER(Y3121),Y3121&gt;0,X3121&lt;1),ROUND(L3121/(Y3121*(1-X3121))-1,4),"")</f>
        <v>0.4</v>
      </c>
      <c r="R3121" s="12">
        <v>0</v>
      </c>
      <c r="S3121" s="13">
        <f>IF(AND(ISNUMBER(E3121),E3121&gt;0,ISNUMBER(F3121)),R3121*(F3121/E3121-1)*(1-'Start Here'!$B$16),0)</f>
        <v>0</v>
      </c>
      <c r="T3121" s="17">
        <f>IF(AND(M3121="Ready",OR(I3121="Approve proposed",AND(I3121="Use my price",AND(ISNUMBER(J3121),J3121&gt;0))),ISNUMBER(L3121),E3121&gt;0),R3121*(L3121/E3121-1)*(1-'Start Here'!$B$16),0)</f>
        <v>0</v>
      </c>
      <c r="U3121" t="str" s="6">
        <v>SNAP: preserve existing selling price; Currently hidden; do not activate automatically</v>
      </c>
      <c r="V3121" t="str" s="21">
        <v>No</v>
      </c>
      <c r="W3121" t="str" s="21">
        <v>No</v>
      </c>
      <c r="X3121" s="22">
        <v>0</v>
      </c>
      <c r="Y3121" s="18">
        <v>4</v>
      </c>
      <c r="AB3121" t="str" s="6">
        <v>2026-10-01 10:41:27 UTC</v>
      </c>
      <c r="AC3121" t="str" s="6">
        <v>Local Line cache</v>
      </c>
      <c r="AD3121" s="23">
        <v>1106688</v>
      </c>
      <c r="AE3121" s="23">
        <v>924741</v>
      </c>
      <c r="AF3121" t="str" s="23">
        <v>1106688:924741:snap</v>
      </c>
      <c r="AG3121" t="str" s="23">
        <v>Yes</v>
      </c>
      <c r="AH3121" t="str" s="23">
        <v>Yes</v>
      </c>
      <c r="AI3121" s="18">
        <v>0</v>
      </c>
    </row>
    <row r="3122" ht="32" customHeight="1">
      <c r="A3122" t="str" s="7">
        <v>Small is Beautiful Farm</v>
      </c>
      <c r="B3122" t="str" s="7">
        <v>Cut Flower Bouquet</v>
      </c>
      <c r="C3122" t="str" s="7">
        <v>each</v>
      </c>
      <c r="D3122" t="str" s="7">
        <v>Herd Share Members</v>
      </c>
      <c r="E3122" s="12">
        <v>14</v>
      </c>
      <c r="F3122" s="13">
        <v>15.12</v>
      </c>
      <c r="G3122" s="13">
        <f>IF(AND(ISNUMBER(E3122),ISNUMBER(F3122)),F3122-E3122,"")</f>
        <v>1.12</v>
      </c>
      <c r="H3122" s="14">
        <f>IF(AND(ISNUMBER(E3122),E3122&gt;0,ISNUMBER(F3122)),F3122/E3122-1,"")</f>
        <v>0.07999999999999985</v>
      </c>
      <c r="I3122" t="str" s="15">
        <v>Unreviewed</v>
      </c>
      <c r="J3122" s="16"/>
      <c r="K3122" t="str" s="15">
        <v/>
      </c>
      <c r="L3122" s="17" t="str">
        <f>IF(AC3122="Local catalog","",IF(AG3122="Yes",IF(ISNUMBER(E3122),E3122,""),IF(I3122="Keep current",IF(ISNUMBER(E3122),E3122,""),IF(AH3122&lt;&gt;"Yes","",IF(I3122="Approve proposed",F3122,IF(AND(I3122="Use my price",AND(ISNUMBER(J3122),J3122&gt;0)),J3122,""))))))</f>
        <v/>
      </c>
      <c r="M3122" t="str" s="7">
        <f>IF(AND(AG3122="Yes",OR(I3122="Approve proposed",I3122="Use my price")),"CHECK: protected price kept current",IF(OR(I3122="Unreviewed",I3122=""),"Pending review",IF(I3122="Hold","On hold",IF(I3122="Keep current",IF(ISNUMBER(E3122),"Kept current","CHECK: no confirmed current price"),IF(AH3122&lt;&gt;"Yes","CHECK: source needs review",IF(AND(I3122="Use my price",NOT(AND(ISNUMBER(J3122),J3122&gt;0))),"CHECK: enter a price above zero",IF(NOT(OR(I3122="Approve proposed",I3122="Use my price")),"CHECK: choose a listed decision",IF(OR(NOT(ISNUMBER(L3122)),L3122&lt;=0,NOT(ISNUMBER(Y3122)),Y3122&lt;=0,X3122&gt;=1),"CHECK: price or base unavailable",IF(L3122/(Y3122*(1-X3122))-1&lt;0,"CHECK: price below local base","Ready")))))))))</f>
        <v>Pending review</v>
      </c>
      <c r="N3122" s="18">
        <v>14</v>
      </c>
      <c r="O3122" s="19">
        <v>0.4</v>
      </c>
      <c r="P3122" s="14">
        <v>0.512</v>
      </c>
      <c r="Q3122" s="20" t="str">
        <f>IF(AND(ISNUMBER(L3122),ISNUMBER(Y3122),Y3122&gt;0,X3122&lt;1),ROUND(L3122/(Y3122*(1-X3122))-1,4),"")</f>
        <v/>
      </c>
      <c r="R3122" s="12">
        <v>1190</v>
      </c>
      <c r="S3122" s="13">
        <f>IF(AND(ISNUMBER(E3122),E3122&gt;0,ISNUMBER(F3122)),R3122*(F3122/E3122-1)*(1-'Start Here'!$B$16),0)</f>
        <v>92.34399999999982</v>
      </c>
      <c r="T3122" s="17">
        <f>IF(AND(M3122="Ready",OR(I3122="Approve proposed",AND(I3122="Use my price",AND(ISNUMBER(J3122),J3122&gt;0))),ISNUMBER(L3122),E3122&gt;0),R3122*(L3122/E3122-1)*(1-'Start Here'!$B$16),0)</f>
        <v>0</v>
      </c>
      <c r="U3122" t="str" s="6">
        <v/>
      </c>
      <c r="V3122" t="str" s="21">
        <v>Yes</v>
      </c>
      <c r="W3122" t="str" s="21">
        <v>No</v>
      </c>
      <c r="X3122" s="22">
        <v>0</v>
      </c>
      <c r="Y3122" s="18">
        <v>10</v>
      </c>
      <c r="AB3122" t="str" s="6">
        <v>2026-10-01 10:41:27 UTC</v>
      </c>
      <c r="AC3122" t="str" s="6">
        <v>Local Line cache</v>
      </c>
      <c r="AD3122" s="23">
        <v>805753</v>
      </c>
      <c r="AE3122" s="23">
        <v>526808</v>
      </c>
      <c r="AF3122" t="str" s="23">
        <v>805753:526808:herdShare</v>
      </c>
      <c r="AG3122" t="str" s="23">
        <v>No</v>
      </c>
      <c r="AH3122" t="str" s="23">
        <v>Yes</v>
      </c>
      <c r="AI3122" s="18">
        <v>850</v>
      </c>
    </row>
    <row r="3123" ht="32" customHeight="1">
      <c r="A3123" t="str" s="7">
        <v>Small is Beautiful Farm</v>
      </c>
      <c r="B3123" t="str" s="7">
        <v>Cut Flower Bouquet</v>
      </c>
      <c r="C3123" t="str" s="7">
        <v>each</v>
      </c>
      <c r="D3123" t="str" s="7">
        <v>CSA Members</v>
      </c>
      <c r="E3123" s="12">
        <v>14</v>
      </c>
      <c r="F3123" s="13">
        <v>15.12</v>
      </c>
      <c r="G3123" s="13">
        <f>IF(AND(ISNUMBER(E3123),ISNUMBER(F3123)),F3123-E3123,"")</f>
        <v>1.12</v>
      </c>
      <c r="H3123" s="14">
        <f>IF(AND(ISNUMBER(E3123),E3123&gt;0,ISNUMBER(F3123)),F3123/E3123-1,"")</f>
        <v>0.07999999999999985</v>
      </c>
      <c r="I3123" t="str" s="15">
        <v>Unreviewed</v>
      </c>
      <c r="J3123" s="16"/>
      <c r="K3123" t="str" s="15">
        <v/>
      </c>
      <c r="L3123" s="17" t="str">
        <f>IF(AC3123="Local catalog","",IF(AG3123="Yes",IF(ISNUMBER(E3123),E3123,""),IF(I3123="Keep current",IF(ISNUMBER(E3123),E3123,""),IF(AH3123&lt;&gt;"Yes","",IF(I3123="Approve proposed",F3123,IF(AND(I3123="Use my price",AND(ISNUMBER(J3123),J3123&gt;0)),J3123,""))))))</f>
        <v/>
      </c>
      <c r="M3123" t="str" s="7">
        <f>IF(AND(AG3123="Yes",OR(I3123="Approve proposed",I3123="Use my price")),"CHECK: protected price kept current",IF(OR(I3123="Unreviewed",I3123=""),"Pending review",IF(I3123="Hold","On hold",IF(I3123="Keep current",IF(ISNUMBER(E3123),"Kept current","CHECK: no confirmed current price"),IF(AH3123&lt;&gt;"Yes","CHECK: source needs review",IF(AND(I3123="Use my price",NOT(AND(ISNUMBER(J3123),J3123&gt;0))),"CHECK: enter a price above zero",IF(NOT(OR(I3123="Approve proposed",I3123="Use my price")),"CHECK: choose a listed decision",IF(OR(NOT(ISNUMBER(L3123)),L3123&lt;=0,NOT(ISNUMBER(Y3123)),Y3123&lt;=0,X3123&gt;=1),"CHECK: price or base unavailable",IF(L3123/(Y3123*(1-X3123))-1&lt;0,"CHECK: price below local base","Ready")))))))))</f>
        <v>Pending review</v>
      </c>
      <c r="N3123" s="18">
        <v>14</v>
      </c>
      <c r="O3123" s="19">
        <v>0.4</v>
      </c>
      <c r="P3123" s="14">
        <v>0.512</v>
      </c>
      <c r="Q3123" s="20" t="str">
        <f>IF(AND(ISNUMBER(L3123),ISNUMBER(Y3123),Y3123&gt;0,X3123&lt;1),ROUND(L3123/(Y3123*(1-X3123))-1,4),"")</f>
        <v/>
      </c>
      <c r="R3123" s="12">
        <v>0</v>
      </c>
      <c r="S3123" s="13">
        <f>IF(AND(ISNUMBER(E3123),E3123&gt;0,ISNUMBER(F3123)),R3123*(F3123/E3123-1)*(1-'Start Here'!$B$16),0)</f>
        <v>0</v>
      </c>
      <c r="T3123" s="17">
        <f>IF(AND(M3123="Ready",OR(I3123="Approve proposed",AND(I3123="Use my price",AND(ISNUMBER(J3123),J3123&gt;0))),ISNUMBER(L3123),E3123&gt;0),R3123*(L3123/E3123-1)*(1-'Start Here'!$B$16),0)</f>
        <v>0</v>
      </c>
      <c r="U3123" t="str" s="6">
        <v/>
      </c>
      <c r="V3123" t="str" s="21">
        <v>Yes</v>
      </c>
      <c r="W3123" t="str" s="21">
        <v>No</v>
      </c>
      <c r="X3123" s="22">
        <v>0</v>
      </c>
      <c r="Y3123" s="18">
        <v>10</v>
      </c>
      <c r="AB3123" t="str" s="6">
        <v>2026-10-01 10:41:27 UTC</v>
      </c>
      <c r="AC3123" t="str" s="6">
        <v>Local Line cache</v>
      </c>
      <c r="AD3123" s="23">
        <v>805753</v>
      </c>
      <c r="AE3123" s="23">
        <v>526808</v>
      </c>
      <c r="AF3123" t="str" s="23">
        <v>805753:526808:member</v>
      </c>
      <c r="AG3123" t="str" s="23">
        <v>No</v>
      </c>
      <c r="AH3123" t="str" s="23">
        <v>Yes</v>
      </c>
      <c r="AI3123" s="18">
        <v>0</v>
      </c>
    </row>
    <row r="3124" ht="32" customHeight="1">
      <c r="A3124" t="str" s="7">
        <v>Small is Beautiful Farm</v>
      </c>
      <c r="B3124" t="str" s="7">
        <v>Cut Flower Bouquet</v>
      </c>
      <c r="C3124" t="str" s="7">
        <v>each</v>
      </c>
      <c r="D3124" t="str" s="7">
        <v>Guest Basket</v>
      </c>
      <c r="E3124" s="12">
        <v>14</v>
      </c>
      <c r="F3124" s="13">
        <v>15.12</v>
      </c>
      <c r="G3124" s="13">
        <f>IF(AND(ISNUMBER(E3124),ISNUMBER(F3124)),F3124-E3124,"")</f>
        <v>1.12</v>
      </c>
      <c r="H3124" s="14">
        <f>IF(AND(ISNUMBER(E3124),E3124&gt;0,ISNUMBER(F3124)),F3124/E3124-1,"")</f>
        <v>0.07999999999999985</v>
      </c>
      <c r="I3124" t="str" s="15">
        <v>Unreviewed</v>
      </c>
      <c r="J3124" s="16"/>
      <c r="K3124" t="str" s="15">
        <v/>
      </c>
      <c r="L3124" s="17" t="str">
        <f>IF(AC3124="Local catalog","",IF(AG3124="Yes",IF(ISNUMBER(E3124),E3124,""),IF(I3124="Keep current",IF(ISNUMBER(E3124),E3124,""),IF(AH3124&lt;&gt;"Yes","",IF(I3124="Approve proposed",F3124,IF(AND(I3124="Use my price",AND(ISNUMBER(J3124),J3124&gt;0)),J3124,""))))))</f>
        <v/>
      </c>
      <c r="M3124" t="str" s="7">
        <f>IF(AND(AG3124="Yes",OR(I3124="Approve proposed",I3124="Use my price")),"CHECK: protected price kept current",IF(OR(I3124="Unreviewed",I3124=""),"Pending review",IF(I3124="Hold","On hold",IF(I3124="Keep current",IF(ISNUMBER(E3124),"Kept current","CHECK: no confirmed current price"),IF(AH3124&lt;&gt;"Yes","CHECK: source needs review",IF(AND(I3124="Use my price",NOT(AND(ISNUMBER(J3124),J3124&gt;0))),"CHECK: enter a price above zero",IF(NOT(OR(I3124="Approve proposed",I3124="Use my price")),"CHECK: choose a listed decision",IF(OR(NOT(ISNUMBER(L3124)),L3124&lt;=0,NOT(ISNUMBER(Y3124)),Y3124&lt;=0,X3124&gt;=1),"CHECK: price or base unavailable",IF(L3124/(Y3124*(1-X3124))-1&lt;0,"CHECK: price below local base","Ready")))))))))</f>
        <v>Pending review</v>
      </c>
      <c r="N3124" s="18">
        <v>14</v>
      </c>
      <c r="O3124" s="19">
        <v>0.4</v>
      </c>
      <c r="P3124" s="14">
        <v>0.512</v>
      </c>
      <c r="Q3124" s="20" t="str">
        <f>IF(AND(ISNUMBER(L3124),ISNUMBER(Y3124),Y3124&gt;0,X3124&lt;1),ROUND(L3124/(Y3124*(1-X3124))-1,4),"")</f>
        <v/>
      </c>
      <c r="R3124" s="12">
        <v>70</v>
      </c>
      <c r="S3124" s="13">
        <f>IF(AND(ISNUMBER(E3124),E3124&gt;0,ISNUMBER(F3124)),R3124*(F3124/E3124-1)*(1-'Start Here'!$B$16),0)</f>
        <v>5.431999999999989</v>
      </c>
      <c r="T3124" s="17">
        <f>IF(AND(M3124="Ready",OR(I3124="Approve proposed",AND(I3124="Use my price",AND(ISNUMBER(J3124),J3124&gt;0))),ISNUMBER(L3124),E3124&gt;0),R3124*(L3124/E3124-1)*(1-'Start Here'!$B$16),0)</f>
        <v>0</v>
      </c>
      <c r="U3124" t="str" s="6">
        <v/>
      </c>
      <c r="V3124" t="str" s="21">
        <v>Yes</v>
      </c>
      <c r="W3124" t="str" s="21">
        <v>No</v>
      </c>
      <c r="X3124" s="22">
        <v>0</v>
      </c>
      <c r="Y3124" s="18">
        <v>10</v>
      </c>
      <c r="AB3124" t="str" s="6">
        <v>2026-10-01 10:41:27 UTC</v>
      </c>
      <c r="AC3124" t="str" s="6">
        <v>Local Line cache</v>
      </c>
      <c r="AD3124" s="23">
        <v>805753</v>
      </c>
      <c r="AE3124" s="23">
        <v>526808</v>
      </c>
      <c r="AF3124" t="str" s="23">
        <v>805753:526808:guest</v>
      </c>
      <c r="AG3124" t="str" s="23">
        <v>No</v>
      </c>
      <c r="AH3124" t="str" s="23">
        <v>Yes</v>
      </c>
      <c r="AI3124" s="18">
        <v>50</v>
      </c>
    </row>
    <row r="3125" ht="32" customHeight="1">
      <c r="A3125" t="str" s="7">
        <v>Small is Beautiful Farm</v>
      </c>
      <c r="B3125" t="str" s="7">
        <v>Cut Flower Bouquet</v>
      </c>
      <c r="C3125" t="str" s="7">
        <v>each</v>
      </c>
      <c r="D3125" t="str" s="7">
        <v>SNAP</v>
      </c>
      <c r="E3125" s="12">
        <v>14</v>
      </c>
      <c r="F3125" s="13">
        <v>14</v>
      </c>
      <c r="G3125" s="13">
        <f>IF(AND(ISNUMBER(E3125),ISNUMBER(F3125)),F3125-E3125,"")</f>
        <v>0</v>
      </c>
      <c r="H3125" s="14">
        <f>IF(AND(ISNUMBER(E3125),E3125&gt;0,ISNUMBER(F3125)),F3125/E3125-1,"")</f>
        <v>0</v>
      </c>
      <c r="I3125" t="str" s="15">
        <v>Keep current</v>
      </c>
      <c r="J3125" s="16"/>
      <c r="K3125" t="str" s="15">
        <v/>
      </c>
      <c r="L3125" s="17">
        <f>IF(AC3125="Local catalog","",IF(AG3125="Yes",IF(ISNUMBER(E3125),E3125,""),IF(I3125="Keep current",IF(ISNUMBER(E3125),E3125,""),IF(AH3125&lt;&gt;"Yes","",IF(I3125="Approve proposed",F3125,IF(AND(I3125="Use my price",AND(ISNUMBER(J3125),J3125&gt;0)),J3125,""))))))</f>
        <v>14</v>
      </c>
      <c r="M3125" t="str" s="7">
        <f>IF(AND(AG3125="Yes",OR(I3125="Approve proposed",I3125="Use my price")),"CHECK: protected price kept current",IF(OR(I3125="Unreviewed",I3125=""),"Pending review",IF(I3125="Hold","On hold",IF(I3125="Keep current",IF(ISNUMBER(E3125),"Kept current","CHECK: no confirmed current price"),IF(AH3125&lt;&gt;"Yes","CHECK: source needs review",IF(AND(I3125="Use my price",NOT(AND(ISNUMBER(J3125),J3125&gt;0))),"CHECK: enter a price above zero",IF(NOT(OR(I3125="Approve proposed",I3125="Use my price")),"CHECK: choose a listed decision",IF(OR(NOT(ISNUMBER(L3125)),L3125&lt;=0,NOT(ISNUMBER(Y3125)),Y3125&lt;=0,X3125&gt;=1),"CHECK: price or base unavailable",IF(L3125/(Y3125*(1-X3125))-1&lt;0,"CHECK: price below local base","Ready")))))))))</f>
        <v>Kept current</v>
      </c>
      <c r="N3125" s="18">
        <v>14</v>
      </c>
      <c r="O3125" s="19">
        <v>0.4</v>
      </c>
      <c r="P3125" s="14">
        <v>0.4</v>
      </c>
      <c r="Q3125" s="20">
        <f>IF(AND(ISNUMBER(L3125),ISNUMBER(Y3125),Y3125&gt;0,X3125&lt;1),ROUND(L3125/(Y3125*(1-X3125))-1,4),"")</f>
        <v>0.4</v>
      </c>
      <c r="R3125" s="12">
        <v>0</v>
      </c>
      <c r="S3125" s="13">
        <f>IF(AND(ISNUMBER(E3125),E3125&gt;0,ISNUMBER(F3125)),R3125*(F3125/E3125-1)*(1-'Start Here'!$B$16),0)</f>
        <v>0</v>
      </c>
      <c r="T3125" s="17">
        <f>IF(AND(M3125="Ready",OR(I3125="Approve proposed",AND(I3125="Use my price",AND(ISNUMBER(J3125),J3125&gt;0))),ISNUMBER(L3125),E3125&gt;0),R3125*(L3125/E3125-1)*(1-'Start Here'!$B$16),0)</f>
        <v>0</v>
      </c>
      <c r="U3125" t="str" s="6">
        <v>SNAP: preserve existing selling price</v>
      </c>
      <c r="V3125" t="str" s="21">
        <v>Yes</v>
      </c>
      <c r="W3125" t="str" s="21">
        <v>No</v>
      </c>
      <c r="X3125" s="22">
        <v>0</v>
      </c>
      <c r="Y3125" s="18">
        <v>10</v>
      </c>
      <c r="AB3125" t="str" s="6">
        <v>2026-10-01 10:41:27 UTC</v>
      </c>
      <c r="AC3125" t="str" s="6">
        <v>Local Line cache</v>
      </c>
      <c r="AD3125" s="23">
        <v>805753</v>
      </c>
      <c r="AE3125" s="23">
        <v>526808</v>
      </c>
      <c r="AF3125" t="str" s="23">
        <v>805753:526808:snap</v>
      </c>
      <c r="AG3125" t="str" s="23">
        <v>Yes</v>
      </c>
      <c r="AH3125" t="str" s="23">
        <v>Yes</v>
      </c>
      <c r="AI3125" s="18">
        <v>0</v>
      </c>
    </row>
    <row r="3126" ht="32" customHeight="1">
      <c r="A3126" t="str" s="7">
        <v>Small is Beautiful Farm</v>
      </c>
      <c r="B3126" t="str" s="7">
        <v>Desert King Fig</v>
      </c>
      <c r="C3126" t="str" s="7">
        <v>pt</v>
      </c>
      <c r="D3126" t="str" s="7">
        <v>Herd Share Members</v>
      </c>
      <c r="E3126" s="12">
        <v>3.5</v>
      </c>
      <c r="F3126" s="13">
        <v>3.78</v>
      </c>
      <c r="G3126" s="13">
        <f>IF(AND(ISNUMBER(E3126),ISNUMBER(F3126)),F3126-E3126,"")</f>
        <v>0.28</v>
      </c>
      <c r="H3126" s="14">
        <f>IF(AND(ISNUMBER(E3126),E3126&gt;0,ISNUMBER(F3126)),F3126/E3126-1,"")</f>
        <v>0.07999999999999985</v>
      </c>
      <c r="I3126" t="str" s="15">
        <v>Unreviewed</v>
      </c>
      <c r="J3126" s="16"/>
      <c r="K3126" t="str" s="15">
        <v/>
      </c>
      <c r="L3126" s="17" t="str">
        <f>IF(AC3126="Local catalog","",IF(AG3126="Yes",IF(ISNUMBER(E3126),E3126,""),IF(I3126="Keep current",IF(ISNUMBER(E3126),E3126,""),IF(AH3126&lt;&gt;"Yes","",IF(I3126="Approve proposed",F3126,IF(AND(I3126="Use my price",AND(ISNUMBER(J3126),J3126&gt;0)),J3126,""))))))</f>
        <v/>
      </c>
      <c r="M3126" t="str" s="7">
        <f>IF(AND(AG3126="Yes",OR(I3126="Approve proposed",I3126="Use my price")),"CHECK: protected price kept current",IF(OR(I3126="Unreviewed",I3126=""),"Pending review",IF(I3126="Hold","On hold",IF(I3126="Keep current",IF(ISNUMBER(E3126),"Kept current","CHECK: no confirmed current price"),IF(AH3126&lt;&gt;"Yes","CHECK: source needs review",IF(AND(I3126="Use my price",NOT(AND(ISNUMBER(J3126),J3126&gt;0))),"CHECK: enter a price above zero",IF(NOT(OR(I3126="Approve proposed",I3126="Use my price")),"CHECK: choose a listed decision",IF(OR(NOT(ISNUMBER(L3126)),L3126&lt;=0,NOT(ISNUMBER(Y3126)),Y3126&lt;=0,X3126&gt;=1),"CHECK: price or base unavailable",IF(L3126/(Y3126*(1-X3126))-1&lt;0,"CHECK: price below local base","Ready")))))))))</f>
        <v>Pending review</v>
      </c>
      <c r="N3126" s="18">
        <v>3.5</v>
      </c>
      <c r="O3126" s="19">
        <v>0.4</v>
      </c>
      <c r="P3126" s="14">
        <v>0.512</v>
      </c>
      <c r="Q3126" s="20" t="str">
        <f>IF(AND(ISNUMBER(L3126),ISNUMBER(Y3126),Y3126&gt;0,X3126&lt;1),ROUND(L3126/(Y3126*(1-X3126))-1,4),"")</f>
        <v/>
      </c>
      <c r="R3126" s="12">
        <v>0</v>
      </c>
      <c r="S3126" s="13">
        <f>IF(AND(ISNUMBER(E3126),E3126&gt;0,ISNUMBER(F3126)),R3126*(F3126/E3126-1)*(1-'Start Here'!$B$16),0)</f>
        <v>0</v>
      </c>
      <c r="T3126" s="17">
        <f>IF(AND(M3126="Ready",OR(I3126="Approve proposed",AND(I3126="Use my price",AND(ISNUMBER(J3126),J3126&gt;0))),ISNUMBER(L3126),E3126&gt;0),R3126*(L3126/E3126-1)*(1-'Start Here'!$B$16),0)</f>
        <v>0</v>
      </c>
      <c r="U3126" t="str" s="6">
        <v>Currently hidden; do not activate automatically</v>
      </c>
      <c r="V3126" t="str" s="21">
        <v>No</v>
      </c>
      <c r="W3126" t="str" s="21">
        <v>No</v>
      </c>
      <c r="X3126" s="22">
        <v>0</v>
      </c>
      <c r="Y3126" s="18">
        <v>2.5</v>
      </c>
      <c r="AB3126" t="str" s="6">
        <v>2026-10-01 10:41:27 UTC</v>
      </c>
      <c r="AC3126" t="str" s="6">
        <v>Local Line cache</v>
      </c>
      <c r="AD3126" s="23">
        <v>994762</v>
      </c>
      <c r="AE3126" s="23">
        <v>768673</v>
      </c>
      <c r="AF3126" t="str" s="23">
        <v>994762:768673:herdShare</v>
      </c>
      <c r="AG3126" t="str" s="23">
        <v>No</v>
      </c>
      <c r="AH3126" t="str" s="23">
        <v>Yes</v>
      </c>
      <c r="AI3126" s="18">
        <v>0</v>
      </c>
    </row>
    <row r="3127" ht="32" customHeight="1">
      <c r="A3127" t="str" s="7">
        <v>Small is Beautiful Farm</v>
      </c>
      <c r="B3127" t="str" s="7">
        <v>Desert King Fig</v>
      </c>
      <c r="C3127" t="str" s="7">
        <v>pt</v>
      </c>
      <c r="D3127" t="str" s="7">
        <v>CSA Members</v>
      </c>
      <c r="E3127" s="12">
        <v>3.5</v>
      </c>
      <c r="F3127" s="13">
        <v>3.78</v>
      </c>
      <c r="G3127" s="13">
        <f>IF(AND(ISNUMBER(E3127),ISNUMBER(F3127)),F3127-E3127,"")</f>
        <v>0.28</v>
      </c>
      <c r="H3127" s="14">
        <f>IF(AND(ISNUMBER(E3127),E3127&gt;0,ISNUMBER(F3127)),F3127/E3127-1,"")</f>
        <v>0.07999999999999985</v>
      </c>
      <c r="I3127" t="str" s="15">
        <v>Unreviewed</v>
      </c>
      <c r="J3127" s="16"/>
      <c r="K3127" t="str" s="15">
        <v/>
      </c>
      <c r="L3127" s="17" t="str">
        <f>IF(AC3127="Local catalog","",IF(AG3127="Yes",IF(ISNUMBER(E3127),E3127,""),IF(I3127="Keep current",IF(ISNUMBER(E3127),E3127,""),IF(AH3127&lt;&gt;"Yes","",IF(I3127="Approve proposed",F3127,IF(AND(I3127="Use my price",AND(ISNUMBER(J3127),J3127&gt;0)),J3127,""))))))</f>
        <v/>
      </c>
      <c r="M3127" t="str" s="7">
        <f>IF(AND(AG3127="Yes",OR(I3127="Approve proposed",I3127="Use my price")),"CHECK: protected price kept current",IF(OR(I3127="Unreviewed",I3127=""),"Pending review",IF(I3127="Hold","On hold",IF(I3127="Keep current",IF(ISNUMBER(E3127),"Kept current","CHECK: no confirmed current price"),IF(AH3127&lt;&gt;"Yes","CHECK: source needs review",IF(AND(I3127="Use my price",NOT(AND(ISNUMBER(J3127),J3127&gt;0))),"CHECK: enter a price above zero",IF(NOT(OR(I3127="Approve proposed",I3127="Use my price")),"CHECK: choose a listed decision",IF(OR(NOT(ISNUMBER(L3127)),L3127&lt;=0,NOT(ISNUMBER(Y3127)),Y3127&lt;=0,X3127&gt;=1),"CHECK: price or base unavailable",IF(L3127/(Y3127*(1-X3127))-1&lt;0,"CHECK: price below local base","Ready")))))))))</f>
        <v>Pending review</v>
      </c>
      <c r="N3127" s="18">
        <v>3.5</v>
      </c>
      <c r="O3127" s="19">
        <v>0.4</v>
      </c>
      <c r="P3127" s="14">
        <v>0.512</v>
      </c>
      <c r="Q3127" s="20" t="str">
        <f>IF(AND(ISNUMBER(L3127),ISNUMBER(Y3127),Y3127&gt;0,X3127&lt;1),ROUND(L3127/(Y3127*(1-X3127))-1,4),"")</f>
        <v/>
      </c>
      <c r="R3127" s="12">
        <v>0</v>
      </c>
      <c r="S3127" s="13">
        <f>IF(AND(ISNUMBER(E3127),E3127&gt;0,ISNUMBER(F3127)),R3127*(F3127/E3127-1)*(1-'Start Here'!$B$16),0)</f>
        <v>0</v>
      </c>
      <c r="T3127" s="17">
        <f>IF(AND(M3127="Ready",OR(I3127="Approve proposed",AND(I3127="Use my price",AND(ISNUMBER(J3127),J3127&gt;0))),ISNUMBER(L3127),E3127&gt;0),R3127*(L3127/E3127-1)*(1-'Start Here'!$B$16),0)</f>
        <v>0</v>
      </c>
      <c r="U3127" t="str" s="6">
        <v>Currently hidden; do not activate automatically</v>
      </c>
      <c r="V3127" t="str" s="21">
        <v>No</v>
      </c>
      <c r="W3127" t="str" s="21">
        <v>No</v>
      </c>
      <c r="X3127" s="22">
        <v>0</v>
      </c>
      <c r="Y3127" s="18">
        <v>2.5</v>
      </c>
      <c r="AB3127" t="str" s="6">
        <v>2026-10-01 10:41:27 UTC</v>
      </c>
      <c r="AC3127" t="str" s="6">
        <v>Local Line cache</v>
      </c>
      <c r="AD3127" s="23">
        <v>994762</v>
      </c>
      <c r="AE3127" s="23">
        <v>768673</v>
      </c>
      <c r="AF3127" t="str" s="23">
        <v>994762:768673:member</v>
      </c>
      <c r="AG3127" t="str" s="23">
        <v>No</v>
      </c>
      <c r="AH3127" t="str" s="23">
        <v>Yes</v>
      </c>
      <c r="AI3127" s="18">
        <v>0</v>
      </c>
    </row>
    <row r="3128" ht="32" customHeight="1">
      <c r="A3128" t="str" s="7">
        <v>Small is Beautiful Farm</v>
      </c>
      <c r="B3128" t="str" s="7">
        <v>Desert King Fig</v>
      </c>
      <c r="C3128" t="str" s="7">
        <v>pt</v>
      </c>
      <c r="D3128" t="str" s="7">
        <v>Guest Basket</v>
      </c>
      <c r="E3128" s="12">
        <v>3.5</v>
      </c>
      <c r="F3128" s="13">
        <v>3.78</v>
      </c>
      <c r="G3128" s="13">
        <f>IF(AND(ISNUMBER(E3128),ISNUMBER(F3128)),F3128-E3128,"")</f>
        <v>0.28</v>
      </c>
      <c r="H3128" s="14">
        <f>IF(AND(ISNUMBER(E3128),E3128&gt;0,ISNUMBER(F3128)),F3128/E3128-1,"")</f>
        <v>0.07999999999999985</v>
      </c>
      <c r="I3128" t="str" s="15">
        <v>Unreviewed</v>
      </c>
      <c r="J3128" s="16"/>
      <c r="K3128" t="str" s="15">
        <v/>
      </c>
      <c r="L3128" s="17" t="str">
        <f>IF(AC3128="Local catalog","",IF(AG3128="Yes",IF(ISNUMBER(E3128),E3128,""),IF(I3128="Keep current",IF(ISNUMBER(E3128),E3128,""),IF(AH3128&lt;&gt;"Yes","",IF(I3128="Approve proposed",F3128,IF(AND(I3128="Use my price",AND(ISNUMBER(J3128),J3128&gt;0)),J3128,""))))))</f>
        <v/>
      </c>
      <c r="M3128" t="str" s="7">
        <f>IF(AND(AG3128="Yes",OR(I3128="Approve proposed",I3128="Use my price")),"CHECK: protected price kept current",IF(OR(I3128="Unreviewed",I3128=""),"Pending review",IF(I3128="Hold","On hold",IF(I3128="Keep current",IF(ISNUMBER(E3128),"Kept current","CHECK: no confirmed current price"),IF(AH3128&lt;&gt;"Yes","CHECK: source needs review",IF(AND(I3128="Use my price",NOT(AND(ISNUMBER(J3128),J3128&gt;0))),"CHECK: enter a price above zero",IF(NOT(OR(I3128="Approve proposed",I3128="Use my price")),"CHECK: choose a listed decision",IF(OR(NOT(ISNUMBER(L3128)),L3128&lt;=0,NOT(ISNUMBER(Y3128)),Y3128&lt;=0,X3128&gt;=1),"CHECK: price or base unavailable",IF(L3128/(Y3128*(1-X3128))-1&lt;0,"CHECK: price below local base","Ready")))))))))</f>
        <v>Pending review</v>
      </c>
      <c r="N3128" s="18">
        <v>3.5</v>
      </c>
      <c r="O3128" s="19">
        <v>0.4</v>
      </c>
      <c r="P3128" s="14">
        <v>0.512</v>
      </c>
      <c r="Q3128" s="20" t="str">
        <f>IF(AND(ISNUMBER(L3128),ISNUMBER(Y3128),Y3128&gt;0,X3128&lt;1),ROUND(L3128/(Y3128*(1-X3128))-1,4),"")</f>
        <v/>
      </c>
      <c r="R3128" s="12">
        <v>0</v>
      </c>
      <c r="S3128" s="13">
        <f>IF(AND(ISNUMBER(E3128),E3128&gt;0,ISNUMBER(F3128)),R3128*(F3128/E3128-1)*(1-'Start Here'!$B$16),0)</f>
        <v>0</v>
      </c>
      <c r="T3128" s="17">
        <f>IF(AND(M3128="Ready",OR(I3128="Approve proposed",AND(I3128="Use my price",AND(ISNUMBER(J3128),J3128&gt;0))),ISNUMBER(L3128),E3128&gt;0),R3128*(L3128/E3128-1)*(1-'Start Here'!$B$16),0)</f>
        <v>0</v>
      </c>
      <c r="U3128" t="str" s="6">
        <v>Currently hidden; do not activate automatically</v>
      </c>
      <c r="V3128" t="str" s="21">
        <v>No</v>
      </c>
      <c r="W3128" t="str" s="21">
        <v>No</v>
      </c>
      <c r="X3128" s="22">
        <v>0</v>
      </c>
      <c r="Y3128" s="18">
        <v>2.5</v>
      </c>
      <c r="AB3128" t="str" s="6">
        <v>2026-10-01 10:41:27 UTC</v>
      </c>
      <c r="AC3128" t="str" s="6">
        <v>Local Line cache</v>
      </c>
      <c r="AD3128" s="23">
        <v>994762</v>
      </c>
      <c r="AE3128" s="23">
        <v>768673</v>
      </c>
      <c r="AF3128" t="str" s="23">
        <v>994762:768673:guest</v>
      </c>
      <c r="AG3128" t="str" s="23">
        <v>No</v>
      </c>
      <c r="AH3128" t="str" s="23">
        <v>Yes</v>
      </c>
      <c r="AI3128" s="18">
        <v>0</v>
      </c>
    </row>
    <row r="3129" ht="32" customHeight="1">
      <c r="A3129" t="str" s="7">
        <v>Small is Beautiful Farm</v>
      </c>
      <c r="B3129" t="str" s="7">
        <v>Desert King Fig</v>
      </c>
      <c r="C3129" t="str" s="7">
        <v>pt</v>
      </c>
      <c r="D3129" t="str" s="7">
        <v>SNAP</v>
      </c>
      <c r="E3129" s="12">
        <v>3.5</v>
      </c>
      <c r="F3129" s="13">
        <v>3.5</v>
      </c>
      <c r="G3129" s="13">
        <f>IF(AND(ISNUMBER(E3129),ISNUMBER(F3129)),F3129-E3129,"")</f>
        <v>0</v>
      </c>
      <c r="H3129" s="14">
        <f>IF(AND(ISNUMBER(E3129),E3129&gt;0,ISNUMBER(F3129)),F3129/E3129-1,"")</f>
        <v>0</v>
      </c>
      <c r="I3129" t="str" s="15">
        <v>Keep current</v>
      </c>
      <c r="J3129" s="16"/>
      <c r="K3129" t="str" s="15">
        <v/>
      </c>
      <c r="L3129" s="17">
        <f>IF(AC3129="Local catalog","",IF(AG3129="Yes",IF(ISNUMBER(E3129),E3129,""),IF(I3129="Keep current",IF(ISNUMBER(E3129),E3129,""),IF(AH3129&lt;&gt;"Yes","",IF(I3129="Approve proposed",F3129,IF(AND(I3129="Use my price",AND(ISNUMBER(J3129),J3129&gt;0)),J3129,""))))))</f>
        <v>3.5</v>
      </c>
      <c r="M3129" t="str" s="7">
        <f>IF(AND(AG3129="Yes",OR(I3129="Approve proposed",I3129="Use my price")),"CHECK: protected price kept current",IF(OR(I3129="Unreviewed",I3129=""),"Pending review",IF(I3129="Hold","On hold",IF(I3129="Keep current",IF(ISNUMBER(E3129),"Kept current","CHECK: no confirmed current price"),IF(AH3129&lt;&gt;"Yes","CHECK: source needs review",IF(AND(I3129="Use my price",NOT(AND(ISNUMBER(J3129),J3129&gt;0))),"CHECK: enter a price above zero",IF(NOT(OR(I3129="Approve proposed",I3129="Use my price")),"CHECK: choose a listed decision",IF(OR(NOT(ISNUMBER(L3129)),L3129&lt;=0,NOT(ISNUMBER(Y3129)),Y3129&lt;=0,X3129&gt;=1),"CHECK: price or base unavailable",IF(L3129/(Y3129*(1-X3129))-1&lt;0,"CHECK: price below local base","Ready")))))))))</f>
        <v>Kept current</v>
      </c>
      <c r="N3129" s="18">
        <v>3.5</v>
      </c>
      <c r="O3129" s="19">
        <v>0.4</v>
      </c>
      <c r="P3129" s="14">
        <v>0.4</v>
      </c>
      <c r="Q3129" s="20">
        <f>IF(AND(ISNUMBER(L3129),ISNUMBER(Y3129),Y3129&gt;0,X3129&lt;1),ROUND(L3129/(Y3129*(1-X3129))-1,4),"")</f>
        <v>0.4</v>
      </c>
      <c r="R3129" s="12">
        <v>0</v>
      </c>
      <c r="S3129" s="13">
        <f>IF(AND(ISNUMBER(E3129),E3129&gt;0,ISNUMBER(F3129)),R3129*(F3129/E3129-1)*(1-'Start Here'!$B$16),0)</f>
        <v>0</v>
      </c>
      <c r="T3129" s="17">
        <f>IF(AND(M3129="Ready",OR(I3129="Approve proposed",AND(I3129="Use my price",AND(ISNUMBER(J3129),J3129&gt;0))),ISNUMBER(L3129),E3129&gt;0),R3129*(L3129/E3129-1)*(1-'Start Here'!$B$16),0)</f>
        <v>0</v>
      </c>
      <c r="U3129" t="str" s="6">
        <v>SNAP: preserve existing selling price; Currently hidden; do not activate automatically</v>
      </c>
      <c r="V3129" t="str" s="21">
        <v>No</v>
      </c>
      <c r="W3129" t="str" s="21">
        <v>No</v>
      </c>
      <c r="X3129" s="22">
        <v>0</v>
      </c>
      <c r="Y3129" s="18">
        <v>2.5</v>
      </c>
      <c r="AB3129" t="str" s="6">
        <v>2026-10-01 10:41:27 UTC</v>
      </c>
      <c r="AC3129" t="str" s="6">
        <v>Local Line cache</v>
      </c>
      <c r="AD3129" s="23">
        <v>994762</v>
      </c>
      <c r="AE3129" s="23">
        <v>768673</v>
      </c>
      <c r="AF3129" t="str" s="23">
        <v>994762:768673:snap</v>
      </c>
      <c r="AG3129" t="str" s="23">
        <v>Yes</v>
      </c>
      <c r="AH3129" t="str" s="23">
        <v>Yes</v>
      </c>
      <c r="AI3129" s="18">
        <v>0</v>
      </c>
    </row>
    <row r="3130" ht="32" customHeight="1">
      <c r="A3130" t="str" s="7">
        <v>Small is Beautiful Farm</v>
      </c>
      <c r="B3130" t="str" s="7">
        <v>Dried Heirloom Tomatoes</v>
      </c>
      <c r="C3130" t="str" s="7">
        <v>2 oz bag</v>
      </c>
      <c r="D3130" t="str" s="7">
        <v>Herd Share Members</v>
      </c>
      <c r="E3130" s="12">
        <v>9.1</v>
      </c>
      <c r="F3130" s="13">
        <v>9.83</v>
      </c>
      <c r="G3130" s="13">
        <f>IF(AND(ISNUMBER(E3130),ISNUMBER(F3130)),F3130-E3130,"")</f>
        <v>0.73</v>
      </c>
      <c r="H3130" s="14">
        <f>IF(AND(ISNUMBER(E3130),E3130&gt;0,ISNUMBER(F3130)),F3130/E3130-1,"")</f>
        <v>0.08021978021978038</v>
      </c>
      <c r="I3130" t="str" s="15">
        <v>Unreviewed</v>
      </c>
      <c r="J3130" s="16"/>
      <c r="K3130" t="str" s="15">
        <v/>
      </c>
      <c r="L3130" s="17" t="str">
        <f>IF(AC3130="Local catalog","",IF(AG3130="Yes",IF(ISNUMBER(E3130),E3130,""),IF(I3130="Keep current",IF(ISNUMBER(E3130),E3130,""),IF(AH3130&lt;&gt;"Yes","",IF(I3130="Approve proposed",F3130,IF(AND(I3130="Use my price",AND(ISNUMBER(J3130),J3130&gt;0)),J3130,""))))))</f>
        <v/>
      </c>
      <c r="M3130" t="str" s="7">
        <f>IF(AND(AG3130="Yes",OR(I3130="Approve proposed",I3130="Use my price")),"CHECK: protected price kept current",IF(OR(I3130="Unreviewed",I3130=""),"Pending review",IF(I3130="Hold","On hold",IF(I3130="Keep current",IF(ISNUMBER(E3130),"Kept current","CHECK: no confirmed current price"),IF(AH3130&lt;&gt;"Yes","CHECK: source needs review",IF(AND(I3130="Use my price",NOT(AND(ISNUMBER(J3130),J3130&gt;0))),"CHECK: enter a price above zero",IF(NOT(OR(I3130="Approve proposed",I3130="Use my price")),"CHECK: choose a listed decision",IF(OR(NOT(ISNUMBER(L3130)),L3130&lt;=0,NOT(ISNUMBER(Y3130)),Y3130&lt;=0,X3130&gt;=1),"CHECK: price or base unavailable",IF(L3130/(Y3130*(1-X3130))-1&lt;0,"CHECK: price below local base","Ready")))))))))</f>
        <v>Pending review</v>
      </c>
      <c r="N3130" s="18">
        <v>9.1</v>
      </c>
      <c r="O3130" s="19">
        <v>0.4</v>
      </c>
      <c r="P3130" s="14">
        <v>0.5123</v>
      </c>
      <c r="Q3130" s="20" t="str">
        <f>IF(AND(ISNUMBER(L3130),ISNUMBER(Y3130),Y3130&gt;0,X3130&lt;1),ROUND(L3130/(Y3130*(1-X3130))-1,4),"")</f>
        <v/>
      </c>
      <c r="R3130" s="12">
        <v>81.9</v>
      </c>
      <c r="S3130" s="13">
        <f>IF(AND(ISNUMBER(E3130),E3130&gt;0,ISNUMBER(F3130)),R3130*(F3130/E3130-1)*(1-'Start Here'!$B$16),0)</f>
        <v>6.372900000000013</v>
      </c>
      <c r="T3130" s="17">
        <f>IF(AND(M3130="Ready",OR(I3130="Approve proposed",AND(I3130="Use my price",AND(ISNUMBER(J3130),J3130&gt;0))),ISNUMBER(L3130),E3130&gt;0),R3130*(L3130/E3130-1)*(1-'Start Here'!$B$16),0)</f>
        <v>0</v>
      </c>
      <c r="U3130" t="str" s="6">
        <v>Currently hidden; do not activate automatically</v>
      </c>
      <c r="V3130" t="str" s="21">
        <v>No</v>
      </c>
      <c r="W3130" t="str" s="21">
        <v>No</v>
      </c>
      <c r="X3130" s="22">
        <v>0</v>
      </c>
      <c r="Y3130" s="18">
        <v>6.5</v>
      </c>
      <c r="AB3130" t="str" s="6">
        <v>2026-10-01 10:41:27 UTC</v>
      </c>
      <c r="AC3130" t="str" s="6">
        <v>Local Line cache</v>
      </c>
      <c r="AD3130" s="23">
        <v>1072323</v>
      </c>
      <c r="AE3130" s="23">
        <v>881484</v>
      </c>
      <c r="AF3130" t="str" s="23">
        <v>1072323:881484:herdShare</v>
      </c>
      <c r="AG3130" t="str" s="23">
        <v>No</v>
      </c>
      <c r="AH3130" t="str" s="23">
        <v>Yes</v>
      </c>
      <c r="AI3130" s="18">
        <v>58.5</v>
      </c>
    </row>
    <row r="3131" ht="32" customHeight="1">
      <c r="A3131" t="str" s="7">
        <v>Small is Beautiful Farm</v>
      </c>
      <c r="B3131" t="str" s="7">
        <v>Dried Heirloom Tomatoes</v>
      </c>
      <c r="C3131" t="str" s="7">
        <v>2 oz bag</v>
      </c>
      <c r="D3131" t="str" s="7">
        <v>CSA Members</v>
      </c>
      <c r="E3131" s="12">
        <v>9.1</v>
      </c>
      <c r="F3131" s="13">
        <v>9.83</v>
      </c>
      <c r="G3131" s="13">
        <f>IF(AND(ISNUMBER(E3131),ISNUMBER(F3131)),F3131-E3131,"")</f>
        <v>0.73</v>
      </c>
      <c r="H3131" s="14">
        <f>IF(AND(ISNUMBER(E3131),E3131&gt;0,ISNUMBER(F3131)),F3131/E3131-1,"")</f>
        <v>0.08021978021978038</v>
      </c>
      <c r="I3131" t="str" s="15">
        <v>Unreviewed</v>
      </c>
      <c r="J3131" s="16"/>
      <c r="K3131" t="str" s="15">
        <v/>
      </c>
      <c r="L3131" s="17" t="str">
        <f>IF(AC3131="Local catalog","",IF(AG3131="Yes",IF(ISNUMBER(E3131),E3131,""),IF(I3131="Keep current",IF(ISNUMBER(E3131),E3131,""),IF(AH3131&lt;&gt;"Yes","",IF(I3131="Approve proposed",F3131,IF(AND(I3131="Use my price",AND(ISNUMBER(J3131),J3131&gt;0)),J3131,""))))))</f>
        <v/>
      </c>
      <c r="M3131" t="str" s="7">
        <f>IF(AND(AG3131="Yes",OR(I3131="Approve proposed",I3131="Use my price")),"CHECK: protected price kept current",IF(OR(I3131="Unreviewed",I3131=""),"Pending review",IF(I3131="Hold","On hold",IF(I3131="Keep current",IF(ISNUMBER(E3131),"Kept current","CHECK: no confirmed current price"),IF(AH3131&lt;&gt;"Yes","CHECK: source needs review",IF(AND(I3131="Use my price",NOT(AND(ISNUMBER(J3131),J3131&gt;0))),"CHECK: enter a price above zero",IF(NOT(OR(I3131="Approve proposed",I3131="Use my price")),"CHECK: choose a listed decision",IF(OR(NOT(ISNUMBER(L3131)),L3131&lt;=0,NOT(ISNUMBER(Y3131)),Y3131&lt;=0,X3131&gt;=1),"CHECK: price or base unavailable",IF(L3131/(Y3131*(1-X3131))-1&lt;0,"CHECK: price below local base","Ready")))))))))</f>
        <v>Pending review</v>
      </c>
      <c r="N3131" s="18">
        <v>9.1</v>
      </c>
      <c r="O3131" s="19">
        <v>0.4</v>
      </c>
      <c r="P3131" s="14">
        <v>0.5123</v>
      </c>
      <c r="Q3131" s="20" t="str">
        <f>IF(AND(ISNUMBER(L3131),ISNUMBER(Y3131),Y3131&gt;0,X3131&lt;1),ROUND(L3131/(Y3131*(1-X3131))-1,4),"")</f>
        <v/>
      </c>
      <c r="R3131" s="12">
        <v>0</v>
      </c>
      <c r="S3131" s="13">
        <f>IF(AND(ISNUMBER(E3131),E3131&gt;0,ISNUMBER(F3131)),R3131*(F3131/E3131-1)*(1-'Start Here'!$B$16),0)</f>
        <v>0</v>
      </c>
      <c r="T3131" s="17">
        <f>IF(AND(M3131="Ready",OR(I3131="Approve proposed",AND(I3131="Use my price",AND(ISNUMBER(J3131),J3131&gt;0))),ISNUMBER(L3131),E3131&gt;0),R3131*(L3131/E3131-1)*(1-'Start Here'!$B$16),0)</f>
        <v>0</v>
      </c>
      <c r="U3131" t="str" s="6">
        <v>Currently hidden; do not activate automatically</v>
      </c>
      <c r="V3131" t="str" s="21">
        <v>No</v>
      </c>
      <c r="W3131" t="str" s="21">
        <v>No</v>
      </c>
      <c r="X3131" s="22">
        <v>0</v>
      </c>
      <c r="Y3131" s="18">
        <v>6.5</v>
      </c>
      <c r="AB3131" t="str" s="6">
        <v>2026-10-01 10:41:27 UTC</v>
      </c>
      <c r="AC3131" t="str" s="6">
        <v>Local Line cache</v>
      </c>
      <c r="AD3131" s="23">
        <v>1072323</v>
      </c>
      <c r="AE3131" s="23">
        <v>881484</v>
      </c>
      <c r="AF3131" t="str" s="23">
        <v>1072323:881484:member</v>
      </c>
      <c r="AG3131" t="str" s="23">
        <v>No</v>
      </c>
      <c r="AH3131" t="str" s="23">
        <v>Yes</v>
      </c>
      <c r="AI3131" s="18">
        <v>0</v>
      </c>
    </row>
    <row r="3132" ht="32" customHeight="1">
      <c r="A3132" t="str" s="7">
        <v>Small is Beautiful Farm</v>
      </c>
      <c r="B3132" t="str" s="7">
        <v>Dried Heirloom Tomatoes</v>
      </c>
      <c r="C3132" t="str" s="7">
        <v>2 oz bag</v>
      </c>
      <c r="D3132" t="str" s="7">
        <v>Guest Basket</v>
      </c>
      <c r="E3132" s="12">
        <v>9.1</v>
      </c>
      <c r="F3132" s="13">
        <v>9.83</v>
      </c>
      <c r="G3132" s="13">
        <f>IF(AND(ISNUMBER(E3132),ISNUMBER(F3132)),F3132-E3132,"")</f>
        <v>0.73</v>
      </c>
      <c r="H3132" s="14">
        <f>IF(AND(ISNUMBER(E3132),E3132&gt;0,ISNUMBER(F3132)),F3132/E3132-1,"")</f>
        <v>0.08021978021978038</v>
      </c>
      <c r="I3132" t="str" s="15">
        <v>Unreviewed</v>
      </c>
      <c r="J3132" s="16"/>
      <c r="K3132" t="str" s="15">
        <v/>
      </c>
      <c r="L3132" s="17" t="str">
        <f>IF(AC3132="Local catalog","",IF(AG3132="Yes",IF(ISNUMBER(E3132),E3132,""),IF(I3132="Keep current",IF(ISNUMBER(E3132),E3132,""),IF(AH3132&lt;&gt;"Yes","",IF(I3132="Approve proposed",F3132,IF(AND(I3132="Use my price",AND(ISNUMBER(J3132),J3132&gt;0)),J3132,""))))))</f>
        <v/>
      </c>
      <c r="M3132" t="str" s="7">
        <f>IF(AND(AG3132="Yes",OR(I3132="Approve proposed",I3132="Use my price")),"CHECK: protected price kept current",IF(OR(I3132="Unreviewed",I3132=""),"Pending review",IF(I3132="Hold","On hold",IF(I3132="Keep current",IF(ISNUMBER(E3132),"Kept current","CHECK: no confirmed current price"),IF(AH3132&lt;&gt;"Yes","CHECK: source needs review",IF(AND(I3132="Use my price",NOT(AND(ISNUMBER(J3132),J3132&gt;0))),"CHECK: enter a price above zero",IF(NOT(OR(I3132="Approve proposed",I3132="Use my price")),"CHECK: choose a listed decision",IF(OR(NOT(ISNUMBER(L3132)),L3132&lt;=0,NOT(ISNUMBER(Y3132)),Y3132&lt;=0,X3132&gt;=1),"CHECK: price or base unavailable",IF(L3132/(Y3132*(1-X3132))-1&lt;0,"CHECK: price below local base","Ready")))))))))</f>
        <v>Pending review</v>
      </c>
      <c r="N3132" s="18">
        <v>9.1</v>
      </c>
      <c r="O3132" s="19">
        <v>0.4</v>
      </c>
      <c r="P3132" s="14">
        <v>0.5123</v>
      </c>
      <c r="Q3132" s="20" t="str">
        <f>IF(AND(ISNUMBER(L3132),ISNUMBER(Y3132),Y3132&gt;0,X3132&lt;1),ROUND(L3132/(Y3132*(1-X3132))-1,4),"")</f>
        <v/>
      </c>
      <c r="R3132" s="12">
        <v>10.08</v>
      </c>
      <c r="S3132" s="13">
        <f>IF(AND(ISNUMBER(E3132),E3132&gt;0,ISNUMBER(F3132)),R3132*(F3132/E3132-1)*(1-'Start Here'!$B$16),0)</f>
        <v>0.7843569230769246</v>
      </c>
      <c r="T3132" s="17">
        <f>IF(AND(M3132="Ready",OR(I3132="Approve proposed",AND(I3132="Use my price",AND(ISNUMBER(J3132),J3132&gt;0))),ISNUMBER(L3132),E3132&gt;0),R3132*(L3132/E3132-1)*(1-'Start Here'!$B$16),0)</f>
        <v>0</v>
      </c>
      <c r="U3132" t="str" s="6">
        <v>Currently hidden; do not activate automatically</v>
      </c>
      <c r="V3132" t="str" s="21">
        <v>No</v>
      </c>
      <c r="W3132" t="str" s="21">
        <v>No</v>
      </c>
      <c r="X3132" s="22">
        <v>0</v>
      </c>
      <c r="Y3132" s="18">
        <v>6.5</v>
      </c>
      <c r="AB3132" t="str" s="6">
        <v>2026-10-01 10:41:27 UTC</v>
      </c>
      <c r="AC3132" t="str" s="6">
        <v>Local Line cache</v>
      </c>
      <c r="AD3132" s="23">
        <v>1072323</v>
      </c>
      <c r="AE3132" s="23">
        <v>881484</v>
      </c>
      <c r="AF3132" t="str" s="23">
        <v>1072323:881484:guest</v>
      </c>
      <c r="AG3132" t="str" s="23">
        <v>No</v>
      </c>
      <c r="AH3132" t="str" s="23">
        <v>Yes</v>
      </c>
      <c r="AI3132" s="18">
        <v>6.5</v>
      </c>
    </row>
    <row r="3133" ht="32" customHeight="1">
      <c r="A3133" t="str" s="7">
        <v>Small is Beautiful Farm</v>
      </c>
      <c r="B3133" t="str" s="7">
        <v>Dried Heirloom Tomatoes</v>
      </c>
      <c r="C3133" t="str" s="7">
        <v>2 oz bag</v>
      </c>
      <c r="D3133" t="str" s="7">
        <v>SNAP</v>
      </c>
      <c r="E3133" s="12">
        <v>9.1</v>
      </c>
      <c r="F3133" s="13">
        <v>9.1</v>
      </c>
      <c r="G3133" s="13">
        <f>IF(AND(ISNUMBER(E3133),ISNUMBER(F3133)),F3133-E3133,"")</f>
        <v>0</v>
      </c>
      <c r="H3133" s="14">
        <f>IF(AND(ISNUMBER(E3133),E3133&gt;0,ISNUMBER(F3133)),F3133/E3133-1,"")</f>
        <v>0</v>
      </c>
      <c r="I3133" t="str" s="15">
        <v>Keep current</v>
      </c>
      <c r="J3133" s="16"/>
      <c r="K3133" t="str" s="15">
        <v/>
      </c>
      <c r="L3133" s="17">
        <f>IF(AC3133="Local catalog","",IF(AG3133="Yes",IF(ISNUMBER(E3133),E3133,""),IF(I3133="Keep current",IF(ISNUMBER(E3133),E3133,""),IF(AH3133&lt;&gt;"Yes","",IF(I3133="Approve proposed",F3133,IF(AND(I3133="Use my price",AND(ISNUMBER(J3133),J3133&gt;0)),J3133,""))))))</f>
        <v>9.1</v>
      </c>
      <c r="M3133" t="str" s="7">
        <f>IF(AND(AG3133="Yes",OR(I3133="Approve proposed",I3133="Use my price")),"CHECK: protected price kept current",IF(OR(I3133="Unreviewed",I3133=""),"Pending review",IF(I3133="Hold","On hold",IF(I3133="Keep current",IF(ISNUMBER(E3133),"Kept current","CHECK: no confirmed current price"),IF(AH3133&lt;&gt;"Yes","CHECK: source needs review",IF(AND(I3133="Use my price",NOT(AND(ISNUMBER(J3133),J3133&gt;0))),"CHECK: enter a price above zero",IF(NOT(OR(I3133="Approve proposed",I3133="Use my price")),"CHECK: choose a listed decision",IF(OR(NOT(ISNUMBER(L3133)),L3133&lt;=0,NOT(ISNUMBER(Y3133)),Y3133&lt;=0,X3133&gt;=1),"CHECK: price or base unavailable",IF(L3133/(Y3133*(1-X3133))-1&lt;0,"CHECK: price below local base","Ready")))))))))</f>
        <v>Kept current</v>
      </c>
      <c r="N3133" s="18">
        <v>9.1</v>
      </c>
      <c r="O3133" s="19">
        <v>0.4</v>
      </c>
      <c r="P3133" s="14">
        <v>0.4</v>
      </c>
      <c r="Q3133" s="20">
        <f>IF(AND(ISNUMBER(L3133),ISNUMBER(Y3133),Y3133&gt;0,X3133&lt;1),ROUND(L3133/(Y3133*(1-X3133))-1,4),"")</f>
        <v>0.4</v>
      </c>
      <c r="R3133" s="12">
        <v>0</v>
      </c>
      <c r="S3133" s="13">
        <f>IF(AND(ISNUMBER(E3133),E3133&gt;0,ISNUMBER(F3133)),R3133*(F3133/E3133-1)*(1-'Start Here'!$B$16),0)</f>
        <v>0</v>
      </c>
      <c r="T3133" s="17">
        <f>IF(AND(M3133="Ready",OR(I3133="Approve proposed",AND(I3133="Use my price",AND(ISNUMBER(J3133),J3133&gt;0))),ISNUMBER(L3133),E3133&gt;0),R3133*(L3133/E3133-1)*(1-'Start Here'!$B$16),0)</f>
        <v>0</v>
      </c>
      <c r="U3133" t="str" s="6">
        <v>SNAP: preserve existing selling price; Currently hidden; do not activate automatically</v>
      </c>
      <c r="V3133" t="str" s="21">
        <v>No</v>
      </c>
      <c r="W3133" t="str" s="21">
        <v>No</v>
      </c>
      <c r="X3133" s="22">
        <v>0</v>
      </c>
      <c r="Y3133" s="18">
        <v>6.5</v>
      </c>
      <c r="AB3133" t="str" s="6">
        <v>2026-10-01 10:41:27 UTC</v>
      </c>
      <c r="AC3133" t="str" s="6">
        <v>Local Line cache</v>
      </c>
      <c r="AD3133" s="23">
        <v>1072323</v>
      </c>
      <c r="AE3133" s="23">
        <v>881484</v>
      </c>
      <c r="AF3133" t="str" s="23">
        <v>1072323:881484:snap</v>
      </c>
      <c r="AG3133" t="str" s="23">
        <v>Yes</v>
      </c>
      <c r="AH3133" t="str" s="23">
        <v>Yes</v>
      </c>
      <c r="AI3133" s="18">
        <v>0</v>
      </c>
    </row>
    <row r="3134" ht="32" customHeight="1">
      <c r="A3134" t="str" s="7">
        <v>Small is Beautiful Farm</v>
      </c>
      <c r="B3134" t="str" s="7">
        <v>German Butterball Potatoes</v>
      </c>
      <c r="C3134" t="str" s="7">
        <v>lb</v>
      </c>
      <c r="D3134" t="str" s="7">
        <v>Herd Share Members</v>
      </c>
      <c r="E3134" s="12">
        <v>2.8</v>
      </c>
      <c r="F3134" s="13">
        <v>3.02</v>
      </c>
      <c r="G3134" s="13">
        <f>IF(AND(ISNUMBER(E3134),ISNUMBER(F3134)),F3134-E3134,"")</f>
        <v>0.22</v>
      </c>
      <c r="H3134" s="14">
        <f>IF(AND(ISNUMBER(E3134),E3134&gt;0,ISNUMBER(F3134)),F3134/E3134-1,"")</f>
        <v>0.07857142857142874</v>
      </c>
      <c r="I3134" t="str" s="15">
        <v>Unreviewed</v>
      </c>
      <c r="J3134" s="16"/>
      <c r="K3134" t="str" s="15">
        <v/>
      </c>
      <c r="L3134" s="17" t="str">
        <f>IF(AC3134="Local catalog","",IF(AG3134="Yes",IF(ISNUMBER(E3134),E3134,""),IF(I3134="Keep current",IF(ISNUMBER(E3134),E3134,""),IF(AH3134&lt;&gt;"Yes","",IF(I3134="Approve proposed",F3134,IF(AND(I3134="Use my price",AND(ISNUMBER(J3134),J3134&gt;0)),J3134,""))))))</f>
        <v/>
      </c>
      <c r="M3134" t="str" s="7">
        <f>IF(AND(AG3134="Yes",OR(I3134="Approve proposed",I3134="Use my price")),"CHECK: protected price kept current",IF(OR(I3134="Unreviewed",I3134=""),"Pending review",IF(I3134="Hold","On hold",IF(I3134="Keep current",IF(ISNUMBER(E3134),"Kept current","CHECK: no confirmed current price"),IF(AH3134&lt;&gt;"Yes","CHECK: source needs review",IF(AND(I3134="Use my price",NOT(AND(ISNUMBER(J3134),J3134&gt;0))),"CHECK: enter a price above zero",IF(NOT(OR(I3134="Approve proposed",I3134="Use my price")),"CHECK: choose a listed decision",IF(OR(NOT(ISNUMBER(L3134)),L3134&lt;=0,NOT(ISNUMBER(Y3134)),Y3134&lt;=0,X3134&gt;=1),"CHECK: price or base unavailable",IF(L3134/(Y3134*(1-X3134))-1&lt;0,"CHECK: price below local base","Ready")))))))))</f>
        <v>Pending review</v>
      </c>
      <c r="N3134" s="18">
        <v>2.8</v>
      </c>
      <c r="O3134" s="19">
        <v>0.4</v>
      </c>
      <c r="P3134" s="14">
        <v>0.51</v>
      </c>
      <c r="Q3134" s="20" t="str">
        <f>IF(AND(ISNUMBER(L3134),ISNUMBER(Y3134),Y3134&gt;0,X3134&lt;1),ROUND(L3134/(Y3134*(1-X3134))-1,4),"")</f>
        <v/>
      </c>
      <c r="R3134" s="12">
        <v>0</v>
      </c>
      <c r="S3134" s="13">
        <f>IF(AND(ISNUMBER(E3134),E3134&gt;0,ISNUMBER(F3134)),R3134*(F3134/E3134-1)*(1-'Start Here'!$B$16),0)</f>
        <v>0</v>
      </c>
      <c r="T3134" s="17">
        <f>IF(AND(M3134="Ready",OR(I3134="Approve proposed",AND(I3134="Use my price",AND(ISNUMBER(J3134),J3134&gt;0))),ISNUMBER(L3134),E3134&gt;0),R3134*(L3134/E3134-1)*(1-'Start Here'!$B$16),0)</f>
        <v>0</v>
      </c>
      <c r="U3134" t="str" s="6">
        <v>Currently hidden; do not activate automatically</v>
      </c>
      <c r="V3134" t="str" s="21">
        <v>No</v>
      </c>
      <c r="W3134" t="str" s="21">
        <v>No</v>
      </c>
      <c r="X3134" s="22">
        <v>0</v>
      </c>
      <c r="Y3134" s="18">
        <v>2</v>
      </c>
      <c r="AB3134" t="str" s="6">
        <v>2026-10-01 10:41:27 UTC</v>
      </c>
      <c r="AC3134" t="str" s="6">
        <v>Local Line cache</v>
      </c>
      <c r="AD3134" s="23">
        <v>956222</v>
      </c>
      <c r="AE3134" s="23">
        <v>714932</v>
      </c>
      <c r="AF3134" t="str" s="23">
        <v>956222:714932:herdShare</v>
      </c>
      <c r="AG3134" t="str" s="23">
        <v>No</v>
      </c>
      <c r="AH3134" t="str" s="23">
        <v>Yes</v>
      </c>
      <c r="AI3134" s="18">
        <v>0</v>
      </c>
    </row>
    <row r="3135" ht="32" customHeight="1">
      <c r="A3135" t="str" s="7">
        <v>Small is Beautiful Farm</v>
      </c>
      <c r="B3135" t="str" s="7">
        <v>German Butterball Potatoes</v>
      </c>
      <c r="C3135" t="str" s="7">
        <v>lb</v>
      </c>
      <c r="D3135" t="str" s="7">
        <v>CSA Members</v>
      </c>
      <c r="E3135" s="12">
        <v>2.8</v>
      </c>
      <c r="F3135" s="13">
        <v>3.02</v>
      </c>
      <c r="G3135" s="13">
        <f>IF(AND(ISNUMBER(E3135),ISNUMBER(F3135)),F3135-E3135,"")</f>
        <v>0.22</v>
      </c>
      <c r="H3135" s="14">
        <f>IF(AND(ISNUMBER(E3135),E3135&gt;0,ISNUMBER(F3135)),F3135/E3135-1,"")</f>
        <v>0.07857142857142874</v>
      </c>
      <c r="I3135" t="str" s="15">
        <v>Unreviewed</v>
      </c>
      <c r="J3135" s="16"/>
      <c r="K3135" t="str" s="15">
        <v/>
      </c>
      <c r="L3135" s="17" t="str">
        <f>IF(AC3135="Local catalog","",IF(AG3135="Yes",IF(ISNUMBER(E3135),E3135,""),IF(I3135="Keep current",IF(ISNUMBER(E3135),E3135,""),IF(AH3135&lt;&gt;"Yes","",IF(I3135="Approve proposed",F3135,IF(AND(I3135="Use my price",AND(ISNUMBER(J3135),J3135&gt;0)),J3135,""))))))</f>
        <v/>
      </c>
      <c r="M3135" t="str" s="7">
        <f>IF(AND(AG3135="Yes",OR(I3135="Approve proposed",I3135="Use my price")),"CHECK: protected price kept current",IF(OR(I3135="Unreviewed",I3135=""),"Pending review",IF(I3135="Hold","On hold",IF(I3135="Keep current",IF(ISNUMBER(E3135),"Kept current","CHECK: no confirmed current price"),IF(AH3135&lt;&gt;"Yes","CHECK: source needs review",IF(AND(I3135="Use my price",NOT(AND(ISNUMBER(J3135),J3135&gt;0))),"CHECK: enter a price above zero",IF(NOT(OR(I3135="Approve proposed",I3135="Use my price")),"CHECK: choose a listed decision",IF(OR(NOT(ISNUMBER(L3135)),L3135&lt;=0,NOT(ISNUMBER(Y3135)),Y3135&lt;=0,X3135&gt;=1),"CHECK: price or base unavailable",IF(L3135/(Y3135*(1-X3135))-1&lt;0,"CHECK: price below local base","Ready")))))))))</f>
        <v>Pending review</v>
      </c>
      <c r="N3135" s="18">
        <v>2.8</v>
      </c>
      <c r="O3135" s="19">
        <v>0.4</v>
      </c>
      <c r="P3135" s="14">
        <v>0.51</v>
      </c>
      <c r="Q3135" s="20" t="str">
        <f>IF(AND(ISNUMBER(L3135),ISNUMBER(Y3135),Y3135&gt;0,X3135&lt;1),ROUND(L3135/(Y3135*(1-X3135))-1,4),"")</f>
        <v/>
      </c>
      <c r="R3135" s="12">
        <v>0</v>
      </c>
      <c r="S3135" s="13">
        <f>IF(AND(ISNUMBER(E3135),E3135&gt;0,ISNUMBER(F3135)),R3135*(F3135/E3135-1)*(1-'Start Here'!$B$16),0)</f>
        <v>0</v>
      </c>
      <c r="T3135" s="17">
        <f>IF(AND(M3135="Ready",OR(I3135="Approve proposed",AND(I3135="Use my price",AND(ISNUMBER(J3135),J3135&gt;0))),ISNUMBER(L3135),E3135&gt;0),R3135*(L3135/E3135-1)*(1-'Start Here'!$B$16),0)</f>
        <v>0</v>
      </c>
      <c r="U3135" t="str" s="6">
        <v>Currently hidden; do not activate automatically</v>
      </c>
      <c r="V3135" t="str" s="21">
        <v>No</v>
      </c>
      <c r="W3135" t="str" s="21">
        <v>No</v>
      </c>
      <c r="X3135" s="22">
        <v>0</v>
      </c>
      <c r="Y3135" s="18">
        <v>2</v>
      </c>
      <c r="AB3135" t="str" s="6">
        <v>2026-10-01 10:41:27 UTC</v>
      </c>
      <c r="AC3135" t="str" s="6">
        <v>Local Line cache</v>
      </c>
      <c r="AD3135" s="23">
        <v>956222</v>
      </c>
      <c r="AE3135" s="23">
        <v>714932</v>
      </c>
      <c r="AF3135" t="str" s="23">
        <v>956222:714932:member</v>
      </c>
      <c r="AG3135" t="str" s="23">
        <v>No</v>
      </c>
      <c r="AH3135" t="str" s="23">
        <v>Yes</v>
      </c>
      <c r="AI3135" s="18">
        <v>0</v>
      </c>
    </row>
    <row r="3136" ht="32" customHeight="1">
      <c r="A3136" t="str" s="7">
        <v>Small is Beautiful Farm</v>
      </c>
      <c r="B3136" t="str" s="7">
        <v>German Butterball Potatoes</v>
      </c>
      <c r="C3136" t="str" s="7">
        <v>lb</v>
      </c>
      <c r="D3136" t="str" s="7">
        <v>Guest Basket</v>
      </c>
      <c r="E3136" s="12">
        <v>2.8</v>
      </c>
      <c r="F3136" s="13">
        <v>3.02</v>
      </c>
      <c r="G3136" s="13">
        <f>IF(AND(ISNUMBER(E3136),ISNUMBER(F3136)),F3136-E3136,"")</f>
        <v>0.22</v>
      </c>
      <c r="H3136" s="14">
        <f>IF(AND(ISNUMBER(E3136),E3136&gt;0,ISNUMBER(F3136)),F3136/E3136-1,"")</f>
        <v>0.07857142857142874</v>
      </c>
      <c r="I3136" t="str" s="15">
        <v>Unreviewed</v>
      </c>
      <c r="J3136" s="16"/>
      <c r="K3136" t="str" s="15">
        <v/>
      </c>
      <c r="L3136" s="17" t="str">
        <f>IF(AC3136="Local catalog","",IF(AG3136="Yes",IF(ISNUMBER(E3136),E3136,""),IF(I3136="Keep current",IF(ISNUMBER(E3136),E3136,""),IF(AH3136&lt;&gt;"Yes","",IF(I3136="Approve proposed",F3136,IF(AND(I3136="Use my price",AND(ISNUMBER(J3136),J3136&gt;0)),J3136,""))))))</f>
        <v/>
      </c>
      <c r="M3136" t="str" s="7">
        <f>IF(AND(AG3136="Yes",OR(I3136="Approve proposed",I3136="Use my price")),"CHECK: protected price kept current",IF(OR(I3136="Unreviewed",I3136=""),"Pending review",IF(I3136="Hold","On hold",IF(I3136="Keep current",IF(ISNUMBER(E3136),"Kept current","CHECK: no confirmed current price"),IF(AH3136&lt;&gt;"Yes","CHECK: source needs review",IF(AND(I3136="Use my price",NOT(AND(ISNUMBER(J3136),J3136&gt;0))),"CHECK: enter a price above zero",IF(NOT(OR(I3136="Approve proposed",I3136="Use my price")),"CHECK: choose a listed decision",IF(OR(NOT(ISNUMBER(L3136)),L3136&lt;=0,NOT(ISNUMBER(Y3136)),Y3136&lt;=0,X3136&gt;=1),"CHECK: price or base unavailable",IF(L3136/(Y3136*(1-X3136))-1&lt;0,"CHECK: price below local base","Ready")))))))))</f>
        <v>Pending review</v>
      </c>
      <c r="N3136" s="18">
        <v>2.8</v>
      </c>
      <c r="O3136" s="19">
        <v>0.4</v>
      </c>
      <c r="P3136" s="14">
        <v>0.51</v>
      </c>
      <c r="Q3136" s="20" t="str">
        <f>IF(AND(ISNUMBER(L3136),ISNUMBER(Y3136),Y3136&gt;0,X3136&lt;1),ROUND(L3136/(Y3136*(1-X3136))-1,4),"")</f>
        <v/>
      </c>
      <c r="R3136" s="12">
        <v>0</v>
      </c>
      <c r="S3136" s="13">
        <f>IF(AND(ISNUMBER(E3136),E3136&gt;0,ISNUMBER(F3136)),R3136*(F3136/E3136-1)*(1-'Start Here'!$B$16),0)</f>
        <v>0</v>
      </c>
      <c r="T3136" s="17">
        <f>IF(AND(M3136="Ready",OR(I3136="Approve proposed",AND(I3136="Use my price",AND(ISNUMBER(J3136),J3136&gt;0))),ISNUMBER(L3136),E3136&gt;0),R3136*(L3136/E3136-1)*(1-'Start Here'!$B$16),0)</f>
        <v>0</v>
      </c>
      <c r="U3136" t="str" s="6">
        <v>Currently hidden; do not activate automatically</v>
      </c>
      <c r="V3136" t="str" s="21">
        <v>No</v>
      </c>
      <c r="W3136" t="str" s="21">
        <v>No</v>
      </c>
      <c r="X3136" s="22">
        <v>0</v>
      </c>
      <c r="Y3136" s="18">
        <v>2</v>
      </c>
      <c r="AB3136" t="str" s="6">
        <v>2026-10-01 10:41:27 UTC</v>
      </c>
      <c r="AC3136" t="str" s="6">
        <v>Local Line cache</v>
      </c>
      <c r="AD3136" s="23">
        <v>956222</v>
      </c>
      <c r="AE3136" s="23">
        <v>714932</v>
      </c>
      <c r="AF3136" t="str" s="23">
        <v>956222:714932:guest</v>
      </c>
      <c r="AG3136" t="str" s="23">
        <v>No</v>
      </c>
      <c r="AH3136" t="str" s="23">
        <v>Yes</v>
      </c>
      <c r="AI3136" s="18">
        <v>0</v>
      </c>
    </row>
    <row r="3137" ht="32" customHeight="1">
      <c r="A3137" t="str" s="7">
        <v>Small is Beautiful Farm</v>
      </c>
      <c r="B3137" t="str" s="7">
        <v>German Butterball Potatoes</v>
      </c>
      <c r="C3137" t="str" s="7">
        <v>lb</v>
      </c>
      <c r="D3137" t="str" s="7">
        <v>SNAP</v>
      </c>
      <c r="E3137" s="12">
        <v>2.8</v>
      </c>
      <c r="F3137" s="13">
        <v>2.8</v>
      </c>
      <c r="G3137" s="13">
        <f>IF(AND(ISNUMBER(E3137),ISNUMBER(F3137)),F3137-E3137,"")</f>
        <v>0</v>
      </c>
      <c r="H3137" s="14">
        <f>IF(AND(ISNUMBER(E3137),E3137&gt;0,ISNUMBER(F3137)),F3137/E3137-1,"")</f>
        <v>0</v>
      </c>
      <c r="I3137" t="str" s="15">
        <v>Keep current</v>
      </c>
      <c r="J3137" s="16"/>
      <c r="K3137" t="str" s="15">
        <v/>
      </c>
      <c r="L3137" s="17">
        <f>IF(AC3137="Local catalog","",IF(AG3137="Yes",IF(ISNUMBER(E3137),E3137,""),IF(I3137="Keep current",IF(ISNUMBER(E3137),E3137,""),IF(AH3137&lt;&gt;"Yes","",IF(I3137="Approve proposed",F3137,IF(AND(I3137="Use my price",AND(ISNUMBER(J3137),J3137&gt;0)),J3137,""))))))</f>
        <v>2.8</v>
      </c>
      <c r="M3137" t="str" s="7">
        <f>IF(AND(AG3137="Yes",OR(I3137="Approve proposed",I3137="Use my price")),"CHECK: protected price kept current",IF(OR(I3137="Unreviewed",I3137=""),"Pending review",IF(I3137="Hold","On hold",IF(I3137="Keep current",IF(ISNUMBER(E3137),"Kept current","CHECK: no confirmed current price"),IF(AH3137&lt;&gt;"Yes","CHECK: source needs review",IF(AND(I3137="Use my price",NOT(AND(ISNUMBER(J3137),J3137&gt;0))),"CHECK: enter a price above zero",IF(NOT(OR(I3137="Approve proposed",I3137="Use my price")),"CHECK: choose a listed decision",IF(OR(NOT(ISNUMBER(L3137)),L3137&lt;=0,NOT(ISNUMBER(Y3137)),Y3137&lt;=0,X3137&gt;=1),"CHECK: price or base unavailable",IF(L3137/(Y3137*(1-X3137))-1&lt;0,"CHECK: price below local base","Ready")))))))))</f>
        <v>Kept current</v>
      </c>
      <c r="N3137" s="18">
        <v>2.8</v>
      </c>
      <c r="O3137" s="19">
        <v>0.4</v>
      </c>
      <c r="P3137" s="14">
        <v>0.4</v>
      </c>
      <c r="Q3137" s="20">
        <f>IF(AND(ISNUMBER(L3137),ISNUMBER(Y3137),Y3137&gt;0,X3137&lt;1),ROUND(L3137/(Y3137*(1-X3137))-1,4),"")</f>
        <v>0.4</v>
      </c>
      <c r="R3137" s="12">
        <v>0</v>
      </c>
      <c r="S3137" s="13">
        <f>IF(AND(ISNUMBER(E3137),E3137&gt;0,ISNUMBER(F3137)),R3137*(F3137/E3137-1)*(1-'Start Here'!$B$16),0)</f>
        <v>0</v>
      </c>
      <c r="T3137" s="17">
        <f>IF(AND(M3137="Ready",OR(I3137="Approve proposed",AND(I3137="Use my price",AND(ISNUMBER(J3137),J3137&gt;0))),ISNUMBER(L3137),E3137&gt;0),R3137*(L3137/E3137-1)*(1-'Start Here'!$B$16),0)</f>
        <v>0</v>
      </c>
      <c r="U3137" t="str" s="6">
        <v>SNAP: preserve existing selling price; Currently hidden; do not activate automatically</v>
      </c>
      <c r="V3137" t="str" s="21">
        <v>No</v>
      </c>
      <c r="W3137" t="str" s="21">
        <v>No</v>
      </c>
      <c r="X3137" s="22">
        <v>0</v>
      </c>
      <c r="Y3137" s="18">
        <v>2</v>
      </c>
      <c r="AB3137" t="str" s="6">
        <v>2026-10-01 10:41:27 UTC</v>
      </c>
      <c r="AC3137" t="str" s="6">
        <v>Local Line cache</v>
      </c>
      <c r="AD3137" s="23">
        <v>956222</v>
      </c>
      <c r="AE3137" s="23">
        <v>714932</v>
      </c>
      <c r="AF3137" t="str" s="23">
        <v>956222:714932:snap</v>
      </c>
      <c r="AG3137" t="str" s="23">
        <v>Yes</v>
      </c>
      <c r="AH3137" t="str" s="23">
        <v>Yes</v>
      </c>
      <c r="AI3137" s="18">
        <v>0</v>
      </c>
    </row>
    <row r="3138" ht="32" customHeight="1">
      <c r="A3138" t="str" s="7">
        <v>Small is Beautiful Farm</v>
      </c>
      <c r="B3138" t="str" s="7">
        <v>Green Scallions</v>
      </c>
      <c r="C3138" t="str" s="7">
        <v>each</v>
      </c>
      <c r="D3138" t="str" s="7">
        <v>Herd Share Members</v>
      </c>
      <c r="E3138" s="12">
        <v>3.5</v>
      </c>
      <c r="F3138" s="13">
        <v>3.78</v>
      </c>
      <c r="G3138" s="13">
        <f>IF(AND(ISNUMBER(E3138),ISNUMBER(F3138)),F3138-E3138,"")</f>
        <v>0.28</v>
      </c>
      <c r="H3138" s="14">
        <f>IF(AND(ISNUMBER(E3138),E3138&gt;0,ISNUMBER(F3138)),F3138/E3138-1,"")</f>
        <v>0.07999999999999985</v>
      </c>
      <c r="I3138" t="str" s="15">
        <v>Unreviewed</v>
      </c>
      <c r="J3138" s="16"/>
      <c r="K3138" t="str" s="15">
        <v/>
      </c>
      <c r="L3138" s="17" t="str">
        <f>IF(AC3138="Local catalog","",IF(AG3138="Yes",IF(ISNUMBER(E3138),E3138,""),IF(I3138="Keep current",IF(ISNUMBER(E3138),E3138,""),IF(AH3138&lt;&gt;"Yes","",IF(I3138="Approve proposed",F3138,IF(AND(I3138="Use my price",AND(ISNUMBER(J3138),J3138&gt;0)),J3138,""))))))</f>
        <v/>
      </c>
      <c r="M3138" t="str" s="7">
        <f>IF(AND(AG3138="Yes",OR(I3138="Approve proposed",I3138="Use my price")),"CHECK: protected price kept current",IF(OR(I3138="Unreviewed",I3138=""),"Pending review",IF(I3138="Hold","On hold",IF(I3138="Keep current",IF(ISNUMBER(E3138),"Kept current","CHECK: no confirmed current price"),IF(AH3138&lt;&gt;"Yes","CHECK: source needs review",IF(AND(I3138="Use my price",NOT(AND(ISNUMBER(J3138),J3138&gt;0))),"CHECK: enter a price above zero",IF(NOT(OR(I3138="Approve proposed",I3138="Use my price")),"CHECK: choose a listed decision",IF(OR(NOT(ISNUMBER(L3138)),L3138&lt;=0,NOT(ISNUMBER(Y3138)),Y3138&lt;=0,X3138&gt;=1),"CHECK: price or base unavailable",IF(L3138/(Y3138*(1-X3138))-1&lt;0,"CHECK: price below local base","Ready")))))))))</f>
        <v>Pending review</v>
      </c>
      <c r="N3138" s="18">
        <v>3.5</v>
      </c>
      <c r="O3138" s="19">
        <v>0.4</v>
      </c>
      <c r="P3138" s="14">
        <v>0.512</v>
      </c>
      <c r="Q3138" s="20" t="str">
        <f>IF(AND(ISNUMBER(L3138),ISNUMBER(Y3138),Y3138&gt;0,X3138&lt;1),ROUND(L3138/(Y3138*(1-X3138))-1,4),"")</f>
        <v/>
      </c>
      <c r="R3138" s="12">
        <v>318.5</v>
      </c>
      <c r="S3138" s="13">
        <f>IF(AND(ISNUMBER(E3138),E3138&gt;0,ISNUMBER(F3138)),R3138*(F3138/E3138-1)*(1-'Start Here'!$B$16),0)</f>
        <v>24.715599999999952</v>
      </c>
      <c r="T3138" s="17">
        <f>IF(AND(M3138="Ready",OR(I3138="Approve proposed",AND(I3138="Use my price",AND(ISNUMBER(J3138),J3138&gt;0))),ISNUMBER(L3138),E3138&gt;0),R3138*(L3138/E3138-1)*(1-'Start Here'!$B$16),0)</f>
        <v>0</v>
      </c>
      <c r="U3138" t="str" s="6">
        <v>Currently hidden; do not activate automatically</v>
      </c>
      <c r="V3138" t="str" s="21">
        <v>No</v>
      </c>
      <c r="W3138" t="str" s="21">
        <v>No</v>
      </c>
      <c r="X3138" s="22">
        <v>0</v>
      </c>
      <c r="Y3138" s="18">
        <v>2.5</v>
      </c>
      <c r="AB3138" t="str" s="6">
        <v>2026-10-01 10:41:27 UTC</v>
      </c>
      <c r="AC3138" t="str" s="6">
        <v>Local Line cache</v>
      </c>
      <c r="AD3138" s="23">
        <v>983730</v>
      </c>
      <c r="AE3138" s="23">
        <v>752815</v>
      </c>
      <c r="AF3138" t="str" s="23">
        <v>983730:752815:herdShare</v>
      </c>
      <c r="AG3138" t="str" s="23">
        <v>No</v>
      </c>
      <c r="AH3138" t="str" s="23">
        <v>Yes</v>
      </c>
      <c r="AI3138" s="18">
        <v>215</v>
      </c>
    </row>
    <row r="3139" ht="32" customHeight="1">
      <c r="A3139" t="str" s="7">
        <v>Small is Beautiful Farm</v>
      </c>
      <c r="B3139" t="str" s="7">
        <v>Green Scallions</v>
      </c>
      <c r="C3139" t="str" s="7">
        <v>each</v>
      </c>
      <c r="D3139" t="str" s="7">
        <v>CSA Members</v>
      </c>
      <c r="E3139" s="12">
        <v>3.5</v>
      </c>
      <c r="F3139" s="13">
        <v>3.78</v>
      </c>
      <c r="G3139" s="13">
        <f>IF(AND(ISNUMBER(E3139),ISNUMBER(F3139)),F3139-E3139,"")</f>
        <v>0.28</v>
      </c>
      <c r="H3139" s="14">
        <f>IF(AND(ISNUMBER(E3139),E3139&gt;0,ISNUMBER(F3139)),F3139/E3139-1,"")</f>
        <v>0.07999999999999985</v>
      </c>
      <c r="I3139" t="str" s="15">
        <v>Unreviewed</v>
      </c>
      <c r="J3139" s="16"/>
      <c r="K3139" t="str" s="15">
        <v/>
      </c>
      <c r="L3139" s="17" t="str">
        <f>IF(AC3139="Local catalog","",IF(AG3139="Yes",IF(ISNUMBER(E3139),E3139,""),IF(I3139="Keep current",IF(ISNUMBER(E3139),E3139,""),IF(AH3139&lt;&gt;"Yes","",IF(I3139="Approve proposed",F3139,IF(AND(I3139="Use my price",AND(ISNUMBER(J3139),J3139&gt;0)),J3139,""))))))</f>
        <v/>
      </c>
      <c r="M3139" t="str" s="7">
        <f>IF(AND(AG3139="Yes",OR(I3139="Approve proposed",I3139="Use my price")),"CHECK: protected price kept current",IF(OR(I3139="Unreviewed",I3139=""),"Pending review",IF(I3139="Hold","On hold",IF(I3139="Keep current",IF(ISNUMBER(E3139),"Kept current","CHECK: no confirmed current price"),IF(AH3139&lt;&gt;"Yes","CHECK: source needs review",IF(AND(I3139="Use my price",NOT(AND(ISNUMBER(J3139),J3139&gt;0))),"CHECK: enter a price above zero",IF(NOT(OR(I3139="Approve proposed",I3139="Use my price")),"CHECK: choose a listed decision",IF(OR(NOT(ISNUMBER(L3139)),L3139&lt;=0,NOT(ISNUMBER(Y3139)),Y3139&lt;=0,X3139&gt;=1),"CHECK: price or base unavailable",IF(L3139/(Y3139*(1-X3139))-1&lt;0,"CHECK: price below local base","Ready")))))))))</f>
        <v>Pending review</v>
      </c>
      <c r="N3139" s="18">
        <v>3.5</v>
      </c>
      <c r="O3139" s="19">
        <v>0.4</v>
      </c>
      <c r="P3139" s="14">
        <v>0.512</v>
      </c>
      <c r="Q3139" s="20" t="str">
        <f>IF(AND(ISNUMBER(L3139),ISNUMBER(Y3139),Y3139&gt;0,X3139&lt;1),ROUND(L3139/(Y3139*(1-X3139))-1,4),"")</f>
        <v/>
      </c>
      <c r="R3139" s="12">
        <v>0</v>
      </c>
      <c r="S3139" s="13">
        <f>IF(AND(ISNUMBER(E3139),E3139&gt;0,ISNUMBER(F3139)),R3139*(F3139/E3139-1)*(1-'Start Here'!$B$16),0)</f>
        <v>0</v>
      </c>
      <c r="T3139" s="17">
        <f>IF(AND(M3139="Ready",OR(I3139="Approve proposed",AND(I3139="Use my price",AND(ISNUMBER(J3139),J3139&gt;0))),ISNUMBER(L3139),E3139&gt;0),R3139*(L3139/E3139-1)*(1-'Start Here'!$B$16),0)</f>
        <v>0</v>
      </c>
      <c r="U3139" t="str" s="6">
        <v>Currently hidden; do not activate automatically</v>
      </c>
      <c r="V3139" t="str" s="21">
        <v>No</v>
      </c>
      <c r="W3139" t="str" s="21">
        <v>No</v>
      </c>
      <c r="X3139" s="22">
        <v>0</v>
      </c>
      <c r="Y3139" s="18">
        <v>2.5</v>
      </c>
      <c r="AB3139" t="str" s="6">
        <v>2026-10-01 10:41:27 UTC</v>
      </c>
      <c r="AC3139" t="str" s="6">
        <v>Local Line cache</v>
      </c>
      <c r="AD3139" s="23">
        <v>983730</v>
      </c>
      <c r="AE3139" s="23">
        <v>752815</v>
      </c>
      <c r="AF3139" t="str" s="23">
        <v>983730:752815:member</v>
      </c>
      <c r="AG3139" t="str" s="23">
        <v>No</v>
      </c>
      <c r="AH3139" t="str" s="23">
        <v>Yes</v>
      </c>
      <c r="AI3139" s="18">
        <v>0</v>
      </c>
    </row>
    <row r="3140" ht="32" customHeight="1">
      <c r="A3140" t="str" s="7">
        <v>Small is Beautiful Farm</v>
      </c>
      <c r="B3140" t="str" s="7">
        <v>Green Scallions</v>
      </c>
      <c r="C3140" t="str" s="7">
        <v>each</v>
      </c>
      <c r="D3140" t="str" s="7">
        <v>Guest Basket</v>
      </c>
      <c r="E3140" s="12">
        <v>3.5</v>
      </c>
      <c r="F3140" s="13">
        <v>3.78</v>
      </c>
      <c r="G3140" s="13">
        <f>IF(AND(ISNUMBER(E3140),ISNUMBER(F3140)),F3140-E3140,"")</f>
        <v>0.28</v>
      </c>
      <c r="H3140" s="14">
        <f>IF(AND(ISNUMBER(E3140),E3140&gt;0,ISNUMBER(F3140)),F3140/E3140-1,"")</f>
        <v>0.07999999999999985</v>
      </c>
      <c r="I3140" t="str" s="15">
        <v>Unreviewed</v>
      </c>
      <c r="J3140" s="16"/>
      <c r="K3140" t="str" s="15">
        <v/>
      </c>
      <c r="L3140" s="17" t="str">
        <f>IF(AC3140="Local catalog","",IF(AG3140="Yes",IF(ISNUMBER(E3140),E3140,""),IF(I3140="Keep current",IF(ISNUMBER(E3140),E3140,""),IF(AH3140&lt;&gt;"Yes","",IF(I3140="Approve proposed",F3140,IF(AND(I3140="Use my price",AND(ISNUMBER(J3140),J3140&gt;0)),J3140,""))))))</f>
        <v/>
      </c>
      <c r="M3140" t="str" s="7">
        <f>IF(AND(AG3140="Yes",OR(I3140="Approve proposed",I3140="Use my price")),"CHECK: protected price kept current",IF(OR(I3140="Unreviewed",I3140=""),"Pending review",IF(I3140="Hold","On hold",IF(I3140="Keep current",IF(ISNUMBER(E3140),"Kept current","CHECK: no confirmed current price"),IF(AH3140&lt;&gt;"Yes","CHECK: source needs review",IF(AND(I3140="Use my price",NOT(AND(ISNUMBER(J3140),J3140&gt;0))),"CHECK: enter a price above zero",IF(NOT(OR(I3140="Approve proposed",I3140="Use my price")),"CHECK: choose a listed decision",IF(OR(NOT(ISNUMBER(L3140)),L3140&lt;=0,NOT(ISNUMBER(Y3140)),Y3140&lt;=0,X3140&gt;=1),"CHECK: price or base unavailable",IF(L3140/(Y3140*(1-X3140))-1&lt;0,"CHECK: price below local base","Ready")))))))))</f>
        <v>Pending review</v>
      </c>
      <c r="N3140" s="18">
        <v>3.5</v>
      </c>
      <c r="O3140" s="19">
        <v>0.4</v>
      </c>
      <c r="P3140" s="14">
        <v>0.512</v>
      </c>
      <c r="Q3140" s="20" t="str">
        <f>IF(AND(ISNUMBER(L3140),ISNUMBER(Y3140),Y3140&gt;0,X3140&lt;1),ROUND(L3140/(Y3140*(1-X3140))-1,4),"")</f>
        <v/>
      </c>
      <c r="R3140" s="12">
        <v>33.6</v>
      </c>
      <c r="S3140" s="13">
        <f>IF(AND(ISNUMBER(E3140),E3140&gt;0,ISNUMBER(F3140)),R3140*(F3140/E3140-1)*(1-'Start Here'!$B$16),0)</f>
        <v>2.607359999999995</v>
      </c>
      <c r="T3140" s="17">
        <f>IF(AND(M3140="Ready",OR(I3140="Approve proposed",AND(I3140="Use my price",AND(ISNUMBER(J3140),J3140&gt;0))),ISNUMBER(L3140),E3140&gt;0),R3140*(L3140/E3140-1)*(1-'Start Here'!$B$16),0)</f>
        <v>0</v>
      </c>
      <c r="U3140" t="str" s="6">
        <v>Currently hidden; do not activate automatically</v>
      </c>
      <c r="V3140" t="str" s="21">
        <v>No</v>
      </c>
      <c r="W3140" t="str" s="21">
        <v>No</v>
      </c>
      <c r="X3140" s="22">
        <v>0</v>
      </c>
      <c r="Y3140" s="18">
        <v>2.5</v>
      </c>
      <c r="AB3140" t="str" s="6">
        <v>2026-10-01 10:41:27 UTC</v>
      </c>
      <c r="AC3140" t="str" s="6">
        <v>Local Line cache</v>
      </c>
      <c r="AD3140" s="23">
        <v>983730</v>
      </c>
      <c r="AE3140" s="23">
        <v>752815</v>
      </c>
      <c r="AF3140" t="str" s="23">
        <v>983730:752815:guest</v>
      </c>
      <c r="AG3140" t="str" s="23">
        <v>No</v>
      </c>
      <c r="AH3140" t="str" s="23">
        <v>Yes</v>
      </c>
      <c r="AI3140" s="18">
        <v>22.5</v>
      </c>
    </row>
    <row r="3141" ht="32" customHeight="1">
      <c r="A3141" t="str" s="7">
        <v>Small is Beautiful Farm</v>
      </c>
      <c r="B3141" t="str" s="7">
        <v>Green Scallions</v>
      </c>
      <c r="C3141" t="str" s="7">
        <v>each</v>
      </c>
      <c r="D3141" t="str" s="7">
        <v>SNAP</v>
      </c>
      <c r="E3141" s="12">
        <v>3.5</v>
      </c>
      <c r="F3141" s="13">
        <v>3.5</v>
      </c>
      <c r="G3141" s="13">
        <f>IF(AND(ISNUMBER(E3141),ISNUMBER(F3141)),F3141-E3141,"")</f>
        <v>0</v>
      </c>
      <c r="H3141" s="14">
        <f>IF(AND(ISNUMBER(E3141),E3141&gt;0,ISNUMBER(F3141)),F3141/E3141-1,"")</f>
        <v>0</v>
      </c>
      <c r="I3141" t="str" s="15">
        <v>Keep current</v>
      </c>
      <c r="J3141" s="16"/>
      <c r="K3141" t="str" s="15">
        <v/>
      </c>
      <c r="L3141" s="17">
        <f>IF(AC3141="Local catalog","",IF(AG3141="Yes",IF(ISNUMBER(E3141),E3141,""),IF(I3141="Keep current",IF(ISNUMBER(E3141),E3141,""),IF(AH3141&lt;&gt;"Yes","",IF(I3141="Approve proposed",F3141,IF(AND(I3141="Use my price",AND(ISNUMBER(J3141),J3141&gt;0)),J3141,""))))))</f>
        <v>3.5</v>
      </c>
      <c r="M3141" t="str" s="7">
        <f>IF(AND(AG3141="Yes",OR(I3141="Approve proposed",I3141="Use my price")),"CHECK: protected price kept current",IF(OR(I3141="Unreviewed",I3141=""),"Pending review",IF(I3141="Hold","On hold",IF(I3141="Keep current",IF(ISNUMBER(E3141),"Kept current","CHECK: no confirmed current price"),IF(AH3141&lt;&gt;"Yes","CHECK: source needs review",IF(AND(I3141="Use my price",NOT(AND(ISNUMBER(J3141),J3141&gt;0))),"CHECK: enter a price above zero",IF(NOT(OR(I3141="Approve proposed",I3141="Use my price")),"CHECK: choose a listed decision",IF(OR(NOT(ISNUMBER(L3141)),L3141&lt;=0,NOT(ISNUMBER(Y3141)),Y3141&lt;=0,X3141&gt;=1),"CHECK: price or base unavailable",IF(L3141/(Y3141*(1-X3141))-1&lt;0,"CHECK: price below local base","Ready")))))))))</f>
        <v>Kept current</v>
      </c>
      <c r="N3141" s="18">
        <v>3.5</v>
      </c>
      <c r="O3141" s="19">
        <v>0.4</v>
      </c>
      <c r="P3141" s="14">
        <v>0.4</v>
      </c>
      <c r="Q3141" s="20">
        <f>IF(AND(ISNUMBER(L3141),ISNUMBER(Y3141),Y3141&gt;0,X3141&lt;1),ROUND(L3141/(Y3141*(1-X3141))-1,4),"")</f>
        <v>0.4</v>
      </c>
      <c r="R3141" s="12">
        <v>0</v>
      </c>
      <c r="S3141" s="13">
        <f>IF(AND(ISNUMBER(E3141),E3141&gt;0,ISNUMBER(F3141)),R3141*(F3141/E3141-1)*(1-'Start Here'!$B$16),0)</f>
        <v>0</v>
      </c>
      <c r="T3141" s="17">
        <f>IF(AND(M3141="Ready",OR(I3141="Approve proposed",AND(I3141="Use my price",AND(ISNUMBER(J3141),J3141&gt;0))),ISNUMBER(L3141),E3141&gt;0),R3141*(L3141/E3141-1)*(1-'Start Here'!$B$16),0)</f>
        <v>0</v>
      </c>
      <c r="U3141" t="str" s="6">
        <v>SNAP: preserve existing selling price; Currently hidden; do not activate automatically</v>
      </c>
      <c r="V3141" t="str" s="21">
        <v>No</v>
      </c>
      <c r="W3141" t="str" s="21">
        <v>No</v>
      </c>
      <c r="X3141" s="22">
        <v>0</v>
      </c>
      <c r="Y3141" s="18">
        <v>2.5</v>
      </c>
      <c r="AB3141" t="str" s="6">
        <v>2026-10-01 10:41:27 UTC</v>
      </c>
      <c r="AC3141" t="str" s="6">
        <v>Local Line cache</v>
      </c>
      <c r="AD3141" s="23">
        <v>983730</v>
      </c>
      <c r="AE3141" s="23">
        <v>752815</v>
      </c>
      <c r="AF3141" t="str" s="23">
        <v>983730:752815:snap</v>
      </c>
      <c r="AG3141" t="str" s="23">
        <v>Yes</v>
      </c>
      <c r="AH3141" t="str" s="23">
        <v>Yes</v>
      </c>
      <c r="AI3141" s="18">
        <v>0</v>
      </c>
    </row>
    <row r="3142" ht="32" customHeight="1">
      <c r="A3142" t="str" s="7">
        <v>Small is Beautiful Farm</v>
      </c>
      <c r="B3142" t="str" s="7">
        <v>Green Seedless Table Grapes</v>
      </c>
      <c r="C3142" t="str" s="7">
        <v>pt</v>
      </c>
      <c r="D3142" t="str" s="7">
        <v>Herd Share Members</v>
      </c>
      <c r="E3142" s="12">
        <v>4.9</v>
      </c>
      <c r="F3142" s="13">
        <v>5.29</v>
      </c>
      <c r="G3142" s="13">
        <f>IF(AND(ISNUMBER(E3142),ISNUMBER(F3142)),F3142-E3142,"")</f>
        <v>0.39</v>
      </c>
      <c r="H3142" s="14">
        <f>IF(AND(ISNUMBER(E3142),E3142&gt;0,ISNUMBER(F3142)),F3142/E3142-1,"")</f>
        <v>0.07959183673469372</v>
      </c>
      <c r="I3142" t="str" s="15">
        <v>Unreviewed</v>
      </c>
      <c r="J3142" s="16"/>
      <c r="K3142" t="str" s="15">
        <v/>
      </c>
      <c r="L3142" s="17" t="str">
        <f>IF(AC3142="Local catalog","",IF(AG3142="Yes",IF(ISNUMBER(E3142),E3142,""),IF(I3142="Keep current",IF(ISNUMBER(E3142),E3142,""),IF(AH3142&lt;&gt;"Yes","",IF(I3142="Approve proposed",F3142,IF(AND(I3142="Use my price",AND(ISNUMBER(J3142),J3142&gt;0)),J3142,""))))))</f>
        <v/>
      </c>
      <c r="M3142" t="str" s="7">
        <f>IF(AND(AG3142="Yes",OR(I3142="Approve proposed",I3142="Use my price")),"CHECK: protected price kept current",IF(OR(I3142="Unreviewed",I3142=""),"Pending review",IF(I3142="Hold","On hold",IF(I3142="Keep current",IF(ISNUMBER(E3142),"Kept current","CHECK: no confirmed current price"),IF(AH3142&lt;&gt;"Yes","CHECK: source needs review",IF(AND(I3142="Use my price",NOT(AND(ISNUMBER(J3142),J3142&gt;0))),"CHECK: enter a price above zero",IF(NOT(OR(I3142="Approve proposed",I3142="Use my price")),"CHECK: choose a listed decision",IF(OR(NOT(ISNUMBER(L3142)),L3142&lt;=0,NOT(ISNUMBER(Y3142)),Y3142&lt;=0,X3142&gt;=1),"CHECK: price or base unavailable",IF(L3142/(Y3142*(1-X3142))-1&lt;0,"CHECK: price below local base","Ready")))))))))</f>
        <v>Pending review</v>
      </c>
      <c r="N3142" s="18">
        <v>4.9</v>
      </c>
      <c r="O3142" s="19">
        <v>0.4</v>
      </c>
      <c r="P3142" s="14">
        <v>0.5114</v>
      </c>
      <c r="Q3142" s="20" t="str">
        <f>IF(AND(ISNUMBER(L3142),ISNUMBER(Y3142),Y3142&gt;0,X3142&lt;1),ROUND(L3142/(Y3142*(1-X3142))-1,4),"")</f>
        <v/>
      </c>
      <c r="R3142" s="12">
        <v>220.5</v>
      </c>
      <c r="S3142" s="13">
        <f>IF(AND(ISNUMBER(E3142),E3142&gt;0,ISNUMBER(F3142)),R3142*(F3142/E3142-1)*(1-'Start Here'!$B$16),0)</f>
        <v>17.023499999999967</v>
      </c>
      <c r="T3142" s="17">
        <f>IF(AND(M3142="Ready",OR(I3142="Approve proposed",AND(I3142="Use my price",AND(ISNUMBER(J3142),J3142&gt;0))),ISNUMBER(L3142),E3142&gt;0),R3142*(L3142/E3142-1)*(1-'Start Here'!$B$16),0)</f>
        <v>0</v>
      </c>
      <c r="U3142" t="str" s="6">
        <v>Currently hidden; do not activate automatically</v>
      </c>
      <c r="V3142" t="str" s="21">
        <v>No</v>
      </c>
      <c r="W3142" t="str" s="21">
        <v>No</v>
      </c>
      <c r="X3142" s="22">
        <v>0</v>
      </c>
      <c r="Y3142" s="18">
        <v>3.5</v>
      </c>
      <c r="AB3142" t="str" s="6">
        <v>2026-10-01 10:41:27 UTC</v>
      </c>
      <c r="AC3142" t="str" s="6">
        <v>Local Line cache</v>
      </c>
      <c r="AD3142" s="23">
        <v>904032</v>
      </c>
      <c r="AE3142" s="23">
        <v>647015</v>
      </c>
      <c r="AF3142" t="str" s="23">
        <v>904032:647015:herdShare</v>
      </c>
      <c r="AG3142" t="str" s="23">
        <v>No</v>
      </c>
      <c r="AH3142" t="str" s="23">
        <v>Yes</v>
      </c>
      <c r="AI3142" s="18">
        <v>157.5</v>
      </c>
    </row>
    <row r="3143" ht="32" customHeight="1">
      <c r="A3143" t="str" s="7">
        <v>Small is Beautiful Farm</v>
      </c>
      <c r="B3143" t="str" s="7">
        <v>Green Seedless Table Grapes</v>
      </c>
      <c r="C3143" t="str" s="7">
        <v>pt</v>
      </c>
      <c r="D3143" t="str" s="7">
        <v>CSA Members</v>
      </c>
      <c r="E3143" s="12">
        <v>4.9</v>
      </c>
      <c r="F3143" s="13">
        <v>5.29</v>
      </c>
      <c r="G3143" s="13">
        <f>IF(AND(ISNUMBER(E3143),ISNUMBER(F3143)),F3143-E3143,"")</f>
        <v>0.39</v>
      </c>
      <c r="H3143" s="14">
        <f>IF(AND(ISNUMBER(E3143),E3143&gt;0,ISNUMBER(F3143)),F3143/E3143-1,"")</f>
        <v>0.07959183673469372</v>
      </c>
      <c r="I3143" t="str" s="15">
        <v>Unreviewed</v>
      </c>
      <c r="J3143" s="16"/>
      <c r="K3143" t="str" s="15">
        <v/>
      </c>
      <c r="L3143" s="17" t="str">
        <f>IF(AC3143="Local catalog","",IF(AG3143="Yes",IF(ISNUMBER(E3143),E3143,""),IF(I3143="Keep current",IF(ISNUMBER(E3143),E3143,""),IF(AH3143&lt;&gt;"Yes","",IF(I3143="Approve proposed",F3143,IF(AND(I3143="Use my price",AND(ISNUMBER(J3143),J3143&gt;0)),J3143,""))))))</f>
        <v/>
      </c>
      <c r="M3143" t="str" s="7">
        <f>IF(AND(AG3143="Yes",OR(I3143="Approve proposed",I3143="Use my price")),"CHECK: protected price kept current",IF(OR(I3143="Unreviewed",I3143=""),"Pending review",IF(I3143="Hold","On hold",IF(I3143="Keep current",IF(ISNUMBER(E3143),"Kept current","CHECK: no confirmed current price"),IF(AH3143&lt;&gt;"Yes","CHECK: source needs review",IF(AND(I3143="Use my price",NOT(AND(ISNUMBER(J3143),J3143&gt;0))),"CHECK: enter a price above zero",IF(NOT(OR(I3143="Approve proposed",I3143="Use my price")),"CHECK: choose a listed decision",IF(OR(NOT(ISNUMBER(L3143)),L3143&lt;=0,NOT(ISNUMBER(Y3143)),Y3143&lt;=0,X3143&gt;=1),"CHECK: price or base unavailable",IF(L3143/(Y3143*(1-X3143))-1&lt;0,"CHECK: price below local base","Ready")))))))))</f>
        <v>Pending review</v>
      </c>
      <c r="N3143" s="18">
        <v>4.9</v>
      </c>
      <c r="O3143" s="19">
        <v>0.4</v>
      </c>
      <c r="P3143" s="14">
        <v>0.5114</v>
      </c>
      <c r="Q3143" s="20" t="str">
        <f>IF(AND(ISNUMBER(L3143),ISNUMBER(Y3143),Y3143&gt;0,X3143&lt;1),ROUND(L3143/(Y3143*(1-X3143))-1,4),"")</f>
        <v/>
      </c>
      <c r="R3143" s="12">
        <v>0</v>
      </c>
      <c r="S3143" s="13">
        <f>IF(AND(ISNUMBER(E3143),E3143&gt;0,ISNUMBER(F3143)),R3143*(F3143/E3143-1)*(1-'Start Here'!$B$16),0)</f>
        <v>0</v>
      </c>
      <c r="T3143" s="17">
        <f>IF(AND(M3143="Ready",OR(I3143="Approve proposed",AND(I3143="Use my price",AND(ISNUMBER(J3143),J3143&gt;0))),ISNUMBER(L3143),E3143&gt;0),R3143*(L3143/E3143-1)*(1-'Start Here'!$B$16),0)</f>
        <v>0</v>
      </c>
      <c r="U3143" t="str" s="6">
        <v>Currently hidden; do not activate automatically</v>
      </c>
      <c r="V3143" t="str" s="21">
        <v>No</v>
      </c>
      <c r="W3143" t="str" s="21">
        <v>No</v>
      </c>
      <c r="X3143" s="22">
        <v>0</v>
      </c>
      <c r="Y3143" s="18">
        <v>3.5</v>
      </c>
      <c r="AB3143" t="str" s="6">
        <v>2026-10-01 10:41:27 UTC</v>
      </c>
      <c r="AC3143" t="str" s="6">
        <v>Local Line cache</v>
      </c>
      <c r="AD3143" s="23">
        <v>904032</v>
      </c>
      <c r="AE3143" s="23">
        <v>647015</v>
      </c>
      <c r="AF3143" t="str" s="23">
        <v>904032:647015:member</v>
      </c>
      <c r="AG3143" t="str" s="23">
        <v>No</v>
      </c>
      <c r="AH3143" t="str" s="23">
        <v>Yes</v>
      </c>
      <c r="AI3143" s="18">
        <v>0</v>
      </c>
    </row>
    <row r="3144" ht="32" customHeight="1">
      <c r="A3144" t="str" s="7">
        <v>Small is Beautiful Farm</v>
      </c>
      <c r="B3144" t="str" s="7">
        <v>Green Seedless Table Grapes</v>
      </c>
      <c r="C3144" t="str" s="7">
        <v>pt</v>
      </c>
      <c r="D3144" t="str" s="7">
        <v>Guest Basket</v>
      </c>
      <c r="E3144" s="12">
        <v>4.9</v>
      </c>
      <c r="F3144" s="13">
        <v>5.29</v>
      </c>
      <c r="G3144" s="13">
        <f>IF(AND(ISNUMBER(E3144),ISNUMBER(F3144)),F3144-E3144,"")</f>
        <v>0.39</v>
      </c>
      <c r="H3144" s="14">
        <f>IF(AND(ISNUMBER(E3144),E3144&gt;0,ISNUMBER(F3144)),F3144/E3144-1,"")</f>
        <v>0.07959183673469372</v>
      </c>
      <c r="I3144" t="str" s="15">
        <v>Unreviewed</v>
      </c>
      <c r="J3144" s="16"/>
      <c r="K3144" t="str" s="15">
        <v/>
      </c>
      <c r="L3144" s="17" t="str">
        <f>IF(AC3144="Local catalog","",IF(AG3144="Yes",IF(ISNUMBER(E3144),E3144,""),IF(I3144="Keep current",IF(ISNUMBER(E3144),E3144,""),IF(AH3144&lt;&gt;"Yes","",IF(I3144="Approve proposed",F3144,IF(AND(I3144="Use my price",AND(ISNUMBER(J3144),J3144&gt;0)),J3144,""))))))</f>
        <v/>
      </c>
      <c r="M3144" t="str" s="7">
        <f>IF(AND(AG3144="Yes",OR(I3144="Approve proposed",I3144="Use my price")),"CHECK: protected price kept current",IF(OR(I3144="Unreviewed",I3144=""),"Pending review",IF(I3144="Hold","On hold",IF(I3144="Keep current",IF(ISNUMBER(E3144),"Kept current","CHECK: no confirmed current price"),IF(AH3144&lt;&gt;"Yes","CHECK: source needs review",IF(AND(I3144="Use my price",NOT(AND(ISNUMBER(J3144),J3144&gt;0))),"CHECK: enter a price above zero",IF(NOT(OR(I3144="Approve proposed",I3144="Use my price")),"CHECK: choose a listed decision",IF(OR(NOT(ISNUMBER(L3144)),L3144&lt;=0,NOT(ISNUMBER(Y3144)),Y3144&lt;=0,X3144&gt;=1),"CHECK: price or base unavailable",IF(L3144/(Y3144*(1-X3144))-1&lt;0,"CHECK: price below local base","Ready")))))))))</f>
        <v>Pending review</v>
      </c>
      <c r="N3144" s="18">
        <v>4.9</v>
      </c>
      <c r="O3144" s="19">
        <v>0.4</v>
      </c>
      <c r="P3144" s="14">
        <v>0.5114</v>
      </c>
      <c r="Q3144" s="20" t="str">
        <f>IF(AND(ISNUMBER(L3144),ISNUMBER(Y3144),Y3144&gt;0,X3144&lt;1),ROUND(L3144/(Y3144*(1-X3144))-1,4),"")</f>
        <v/>
      </c>
      <c r="R3144" s="12">
        <v>34.3</v>
      </c>
      <c r="S3144" s="13">
        <f>IF(AND(ISNUMBER(E3144),E3144&gt;0,ISNUMBER(F3144)),R3144*(F3144/E3144-1)*(1-'Start Here'!$B$16),0)</f>
        <v>2.648099999999994</v>
      </c>
      <c r="T3144" s="17">
        <f>IF(AND(M3144="Ready",OR(I3144="Approve proposed",AND(I3144="Use my price",AND(ISNUMBER(J3144),J3144&gt;0))),ISNUMBER(L3144),E3144&gt;0),R3144*(L3144/E3144-1)*(1-'Start Here'!$B$16),0)</f>
        <v>0</v>
      </c>
      <c r="U3144" t="str" s="6">
        <v>Currently hidden; do not activate automatically</v>
      </c>
      <c r="V3144" t="str" s="21">
        <v>No</v>
      </c>
      <c r="W3144" t="str" s="21">
        <v>No</v>
      </c>
      <c r="X3144" s="22">
        <v>0</v>
      </c>
      <c r="Y3144" s="18">
        <v>3.5</v>
      </c>
      <c r="AB3144" t="str" s="6">
        <v>2026-10-01 10:41:27 UTC</v>
      </c>
      <c r="AC3144" t="str" s="6">
        <v>Local Line cache</v>
      </c>
      <c r="AD3144" s="23">
        <v>904032</v>
      </c>
      <c r="AE3144" s="23">
        <v>647015</v>
      </c>
      <c r="AF3144" t="str" s="23">
        <v>904032:647015:guest</v>
      </c>
      <c r="AG3144" t="str" s="23">
        <v>No</v>
      </c>
      <c r="AH3144" t="str" s="23">
        <v>Yes</v>
      </c>
      <c r="AI3144" s="18">
        <v>24.5</v>
      </c>
    </row>
    <row r="3145" ht="32" customHeight="1">
      <c r="A3145" t="str" s="7">
        <v>Small is Beautiful Farm</v>
      </c>
      <c r="B3145" t="str" s="7">
        <v>Green Seedless Table Grapes</v>
      </c>
      <c r="C3145" t="str" s="7">
        <v>pt</v>
      </c>
      <c r="D3145" t="str" s="7">
        <v>SNAP</v>
      </c>
      <c r="E3145" s="12">
        <v>4.9</v>
      </c>
      <c r="F3145" s="13">
        <v>4.9</v>
      </c>
      <c r="G3145" s="13">
        <f>IF(AND(ISNUMBER(E3145),ISNUMBER(F3145)),F3145-E3145,"")</f>
        <v>0</v>
      </c>
      <c r="H3145" s="14">
        <f>IF(AND(ISNUMBER(E3145),E3145&gt;0,ISNUMBER(F3145)),F3145/E3145-1,"")</f>
        <v>0</v>
      </c>
      <c r="I3145" t="str" s="15">
        <v>Keep current</v>
      </c>
      <c r="J3145" s="16"/>
      <c r="K3145" t="str" s="15">
        <v/>
      </c>
      <c r="L3145" s="17">
        <f>IF(AC3145="Local catalog","",IF(AG3145="Yes",IF(ISNUMBER(E3145),E3145,""),IF(I3145="Keep current",IF(ISNUMBER(E3145),E3145,""),IF(AH3145&lt;&gt;"Yes","",IF(I3145="Approve proposed",F3145,IF(AND(I3145="Use my price",AND(ISNUMBER(J3145),J3145&gt;0)),J3145,""))))))</f>
        <v>4.9</v>
      </c>
      <c r="M3145" t="str" s="7">
        <f>IF(AND(AG3145="Yes",OR(I3145="Approve proposed",I3145="Use my price")),"CHECK: protected price kept current",IF(OR(I3145="Unreviewed",I3145=""),"Pending review",IF(I3145="Hold","On hold",IF(I3145="Keep current",IF(ISNUMBER(E3145),"Kept current","CHECK: no confirmed current price"),IF(AH3145&lt;&gt;"Yes","CHECK: source needs review",IF(AND(I3145="Use my price",NOT(AND(ISNUMBER(J3145),J3145&gt;0))),"CHECK: enter a price above zero",IF(NOT(OR(I3145="Approve proposed",I3145="Use my price")),"CHECK: choose a listed decision",IF(OR(NOT(ISNUMBER(L3145)),L3145&lt;=0,NOT(ISNUMBER(Y3145)),Y3145&lt;=0,X3145&gt;=1),"CHECK: price or base unavailable",IF(L3145/(Y3145*(1-X3145))-1&lt;0,"CHECK: price below local base","Ready")))))))))</f>
        <v>Kept current</v>
      </c>
      <c r="N3145" s="18">
        <v>4.9</v>
      </c>
      <c r="O3145" s="19">
        <v>0.4</v>
      </c>
      <c r="P3145" s="14">
        <v>0.4</v>
      </c>
      <c r="Q3145" s="20">
        <f>IF(AND(ISNUMBER(L3145),ISNUMBER(Y3145),Y3145&gt;0,X3145&lt;1),ROUND(L3145/(Y3145*(1-X3145))-1,4),"")</f>
        <v>0.4</v>
      </c>
      <c r="R3145" s="12">
        <v>0</v>
      </c>
      <c r="S3145" s="13">
        <f>IF(AND(ISNUMBER(E3145),E3145&gt;0,ISNUMBER(F3145)),R3145*(F3145/E3145-1)*(1-'Start Here'!$B$16),0)</f>
        <v>0</v>
      </c>
      <c r="T3145" s="17">
        <f>IF(AND(M3145="Ready",OR(I3145="Approve proposed",AND(I3145="Use my price",AND(ISNUMBER(J3145),J3145&gt;0))),ISNUMBER(L3145),E3145&gt;0),R3145*(L3145/E3145-1)*(1-'Start Here'!$B$16),0)</f>
        <v>0</v>
      </c>
      <c r="U3145" t="str" s="6">
        <v>SNAP: preserve existing selling price; Currently hidden; do not activate automatically</v>
      </c>
      <c r="V3145" t="str" s="21">
        <v>No</v>
      </c>
      <c r="W3145" t="str" s="21">
        <v>No</v>
      </c>
      <c r="X3145" s="22">
        <v>0</v>
      </c>
      <c r="Y3145" s="18">
        <v>3.5</v>
      </c>
      <c r="AB3145" t="str" s="6">
        <v>2026-10-01 10:41:27 UTC</v>
      </c>
      <c r="AC3145" t="str" s="6">
        <v>Local Line cache</v>
      </c>
      <c r="AD3145" s="23">
        <v>904032</v>
      </c>
      <c r="AE3145" s="23">
        <v>647015</v>
      </c>
      <c r="AF3145" t="str" s="23">
        <v>904032:647015:snap</v>
      </c>
      <c r="AG3145" t="str" s="23">
        <v>Yes</v>
      </c>
      <c r="AH3145" t="str" s="23">
        <v>Yes</v>
      </c>
      <c r="AI3145" s="18">
        <v>0</v>
      </c>
    </row>
    <row r="3146" ht="32" customHeight="1">
      <c r="A3146" t="str" s="7">
        <v>Small is Beautiful Farm</v>
      </c>
      <c r="B3146" t="str" s="7">
        <v>Honey Plum</v>
      </c>
      <c r="C3146" t="str" s="7">
        <v>pt</v>
      </c>
      <c r="D3146" t="str" s="7">
        <v>Herd Share Members</v>
      </c>
      <c r="E3146" s="12">
        <v>4.2</v>
      </c>
      <c r="F3146" s="13">
        <v>4.54</v>
      </c>
      <c r="G3146" s="13">
        <f>IF(AND(ISNUMBER(E3146),ISNUMBER(F3146)),F3146-E3146,"")</f>
        <v>0.34</v>
      </c>
      <c r="H3146" s="14">
        <f>IF(AND(ISNUMBER(E3146),E3146&gt;0,ISNUMBER(F3146)),F3146/E3146-1,"")</f>
        <v>0.08095238095238089</v>
      </c>
      <c r="I3146" t="str" s="15">
        <v>Unreviewed</v>
      </c>
      <c r="J3146" s="16"/>
      <c r="K3146" t="str" s="15">
        <v/>
      </c>
      <c r="L3146" s="17" t="str">
        <f>IF(AC3146="Local catalog","",IF(AG3146="Yes",IF(ISNUMBER(E3146),E3146,""),IF(I3146="Keep current",IF(ISNUMBER(E3146),E3146,""),IF(AH3146&lt;&gt;"Yes","",IF(I3146="Approve proposed",F3146,IF(AND(I3146="Use my price",AND(ISNUMBER(J3146),J3146&gt;0)),J3146,""))))))</f>
        <v/>
      </c>
      <c r="M3146" t="str" s="7">
        <f>IF(AND(AG3146="Yes",OR(I3146="Approve proposed",I3146="Use my price")),"CHECK: protected price kept current",IF(OR(I3146="Unreviewed",I3146=""),"Pending review",IF(I3146="Hold","On hold",IF(I3146="Keep current",IF(ISNUMBER(E3146),"Kept current","CHECK: no confirmed current price"),IF(AH3146&lt;&gt;"Yes","CHECK: source needs review",IF(AND(I3146="Use my price",NOT(AND(ISNUMBER(J3146),J3146&gt;0))),"CHECK: enter a price above zero",IF(NOT(OR(I3146="Approve proposed",I3146="Use my price")),"CHECK: choose a listed decision",IF(OR(NOT(ISNUMBER(L3146)),L3146&lt;=0,NOT(ISNUMBER(Y3146)),Y3146&lt;=0,X3146&gt;=1),"CHECK: price or base unavailable",IF(L3146/(Y3146*(1-X3146))-1&lt;0,"CHECK: price below local base","Ready")))))))))</f>
        <v>Pending review</v>
      </c>
      <c r="N3146" s="18">
        <v>4.2</v>
      </c>
      <c r="O3146" s="19">
        <v>0.4</v>
      </c>
      <c r="P3146" s="14">
        <v>0.5133</v>
      </c>
      <c r="Q3146" s="20" t="str">
        <f>IF(AND(ISNUMBER(L3146),ISNUMBER(Y3146),Y3146&gt;0,X3146&lt;1),ROUND(L3146/(Y3146*(1-X3146))-1,4),"")</f>
        <v/>
      </c>
      <c r="R3146" s="12">
        <v>357</v>
      </c>
      <c r="S3146" s="13">
        <f>IF(AND(ISNUMBER(E3146),E3146&gt;0,ISNUMBER(F3146)),R3146*(F3146/E3146-1)*(1-'Start Here'!$B$16),0)</f>
        <v>28.032999999999976</v>
      </c>
      <c r="T3146" s="17">
        <f>IF(AND(M3146="Ready",OR(I3146="Approve proposed",AND(I3146="Use my price",AND(ISNUMBER(J3146),J3146&gt;0))),ISNUMBER(L3146),E3146&gt;0),R3146*(L3146/E3146-1)*(1-'Start Here'!$B$16),0)</f>
        <v>0</v>
      </c>
      <c r="U3146" t="str" s="6">
        <v>Currently hidden; do not activate automatically</v>
      </c>
      <c r="V3146" t="str" s="21">
        <v>No</v>
      </c>
      <c r="W3146" t="str" s="21">
        <v>No</v>
      </c>
      <c r="X3146" s="22">
        <v>0</v>
      </c>
      <c r="Y3146" s="18">
        <v>3</v>
      </c>
      <c r="AB3146" t="str" s="6">
        <v>2026-10-01 10:41:27 UTC</v>
      </c>
      <c r="AC3146" t="str" s="6">
        <v>Local Line cache</v>
      </c>
      <c r="AD3146" s="23">
        <v>991384</v>
      </c>
      <c r="AE3146" s="23">
        <v>763756</v>
      </c>
      <c r="AF3146" t="str" s="23">
        <v>991384:763756:herdShare</v>
      </c>
      <c r="AG3146" t="str" s="23">
        <v>No</v>
      </c>
      <c r="AH3146" t="str" s="23">
        <v>Yes</v>
      </c>
      <c r="AI3146" s="18">
        <v>255</v>
      </c>
    </row>
    <row r="3147" ht="32" customHeight="1">
      <c r="A3147" t="str" s="7">
        <v>Small is Beautiful Farm</v>
      </c>
      <c r="B3147" t="str" s="7">
        <v>Honey Plum</v>
      </c>
      <c r="C3147" t="str" s="7">
        <v>pt</v>
      </c>
      <c r="D3147" t="str" s="7">
        <v>CSA Members</v>
      </c>
      <c r="G3147" s="13" t="str">
        <f>IF(AND(ISNUMBER(E3147),ISNUMBER(F3147)),F3147-E3147,"")</f>
        <v/>
      </c>
      <c r="H3147" s="14" t="str">
        <f>IF(AND(ISNUMBER(E3147),E3147&gt;0,ISNUMBER(F3147)),F3147/E3147-1,"")</f>
        <v/>
      </c>
      <c r="I3147" t="str" s="15">
        <v>Hold</v>
      </c>
      <c r="J3147" s="24"/>
      <c r="K3147" t="str" s="15">
        <v/>
      </c>
      <c r="L3147" s="17" t="str">
        <f>IF(AC3147="Local catalog","",IF(AG3147="Yes",IF(ISNUMBER(E3147),E3147,""),IF(I3147="Keep current",IF(ISNUMBER(E3147),E3147,""),IF(AH3147&lt;&gt;"Yes","",IF(I3147="Approve proposed",F3147,IF(AND(I3147="Use my price",AND(ISNUMBER(J3147),J3147&gt;0)),J3147,""))))))</f>
        <v/>
      </c>
      <c r="M3147" t="str" s="7">
        <f>IF(AND(AG3147="Yes",OR(I3147="Approve proposed",I3147="Use my price")),"CHECK: protected price kept current",IF(OR(I3147="Unreviewed",I3147=""),"Pending review",IF(I3147="Hold","On hold",IF(I3147="Keep current",IF(ISNUMBER(E3147),"Kept current","CHECK: no confirmed current price"),IF(AH3147&lt;&gt;"Yes","CHECK: source needs review",IF(AND(I3147="Use my price",NOT(AND(ISNUMBER(J3147),J3147&gt;0))),"CHECK: enter a price above zero",IF(NOT(OR(I3147="Approve proposed",I3147="Use my price")),"CHECK: choose a listed decision",IF(OR(NOT(ISNUMBER(L3147)),L3147&lt;=0,NOT(ISNUMBER(Y3147)),Y3147&lt;=0,X3147&gt;=1),"CHECK: price or base unavailable",IF(L3147/(Y3147*(1-X3147))-1&lt;0,"CHECK: price below local base","Ready")))))))))</f>
        <v>On hold</v>
      </c>
      <c r="N3147" s="18">
        <v>4.2</v>
      </c>
      <c r="O3147" s="19">
        <v>0.4</v>
      </c>
      <c r="Q3147" s="20" t="str">
        <f>IF(AND(ISNUMBER(L3147),ISNUMBER(Y3147),Y3147&gt;0,X3147&lt;1),ROUND(L3147/(Y3147*(1-X3147))-1,4),"")</f>
        <v/>
      </c>
      <c r="R3147" s="12">
        <v>0</v>
      </c>
      <c r="S3147" s="13">
        <f>IF(AND(ISNUMBER(E3147),E3147&gt;0,ISNUMBER(F3147)),R3147*(F3147/E3147-1)*(1-'Start Here'!$B$16),0)</f>
        <v>0</v>
      </c>
      <c r="T3147" s="17">
        <f>IF(AND(M3147="Ready",OR(I3147="Approve proposed",AND(I3147="Use my price",AND(ISNUMBER(J3147),J3147&gt;0))),ISNUMBER(L3147),E3147&gt;0),R3147*(L3147/E3147-1)*(1-'Start Here'!$B$16),0)</f>
        <v>0</v>
      </c>
      <c r="U3147" t="str" s="6">
        <v>No confirmed Local Line price/list; local calculation is reference only; Currently hidden; do not activate automatically</v>
      </c>
      <c r="V3147" t="str" s="21">
        <v>No</v>
      </c>
      <c r="W3147" t="str" s="21">
        <v>No</v>
      </c>
      <c r="X3147" s="22">
        <v>0</v>
      </c>
      <c r="Y3147" s="18">
        <v>3</v>
      </c>
      <c r="AB3147" t="str" s="6">
        <v/>
      </c>
      <c r="AC3147" t="str" s="6">
        <v>Local calculation only</v>
      </c>
      <c r="AD3147" s="23">
        <v>991384</v>
      </c>
      <c r="AE3147" s="23">
        <v>763756</v>
      </c>
      <c r="AF3147" t="str" s="23">
        <v>991384:763756:member</v>
      </c>
      <c r="AG3147" t="str" s="23">
        <v>No</v>
      </c>
      <c r="AH3147" t="str" s="23">
        <v>No</v>
      </c>
      <c r="AI3147" s="18">
        <v>0</v>
      </c>
    </row>
    <row r="3148" ht="32" customHeight="1">
      <c r="A3148" t="str" s="7">
        <v>Small is Beautiful Farm</v>
      </c>
      <c r="B3148" t="str" s="7">
        <v>Honey Plum</v>
      </c>
      <c r="C3148" t="str" s="7">
        <v>pt</v>
      </c>
      <c r="D3148" t="str" s="7">
        <v>Guest Basket</v>
      </c>
      <c r="E3148" s="12">
        <v>4.2</v>
      </c>
      <c r="F3148" s="13">
        <v>4.54</v>
      </c>
      <c r="G3148" s="13">
        <f>IF(AND(ISNUMBER(E3148),ISNUMBER(F3148)),F3148-E3148,"")</f>
        <v>0.34</v>
      </c>
      <c r="H3148" s="14">
        <f>IF(AND(ISNUMBER(E3148),E3148&gt;0,ISNUMBER(F3148)),F3148/E3148-1,"")</f>
        <v>0.08095238095238089</v>
      </c>
      <c r="I3148" t="str" s="15">
        <v>Unreviewed</v>
      </c>
      <c r="J3148" s="16"/>
      <c r="K3148" t="str" s="15">
        <v/>
      </c>
      <c r="L3148" s="17" t="str">
        <f>IF(AC3148="Local catalog","",IF(AG3148="Yes",IF(ISNUMBER(E3148),E3148,""),IF(I3148="Keep current",IF(ISNUMBER(E3148),E3148,""),IF(AH3148&lt;&gt;"Yes","",IF(I3148="Approve proposed",F3148,IF(AND(I3148="Use my price",AND(ISNUMBER(J3148),J3148&gt;0)),J3148,""))))))</f>
        <v/>
      </c>
      <c r="M3148" t="str" s="7">
        <f>IF(AND(AG3148="Yes",OR(I3148="Approve proposed",I3148="Use my price")),"CHECK: protected price kept current",IF(OR(I3148="Unreviewed",I3148=""),"Pending review",IF(I3148="Hold","On hold",IF(I3148="Keep current",IF(ISNUMBER(E3148),"Kept current","CHECK: no confirmed current price"),IF(AH3148&lt;&gt;"Yes","CHECK: source needs review",IF(AND(I3148="Use my price",NOT(AND(ISNUMBER(J3148),J3148&gt;0))),"CHECK: enter a price above zero",IF(NOT(OR(I3148="Approve proposed",I3148="Use my price")),"CHECK: choose a listed decision",IF(OR(NOT(ISNUMBER(L3148)),L3148&lt;=0,NOT(ISNUMBER(Y3148)),Y3148&lt;=0,X3148&gt;=1),"CHECK: price or base unavailable",IF(L3148/(Y3148*(1-X3148))-1&lt;0,"CHECK: price below local base","Ready")))))))))</f>
        <v>Pending review</v>
      </c>
      <c r="N3148" s="18">
        <v>4.2</v>
      </c>
      <c r="O3148" s="19">
        <v>0.4</v>
      </c>
      <c r="P3148" s="14">
        <v>0.5133</v>
      </c>
      <c r="Q3148" s="20" t="str">
        <f>IF(AND(ISNUMBER(L3148),ISNUMBER(Y3148),Y3148&gt;0,X3148&lt;1),ROUND(L3148/(Y3148*(1-X3148))-1,4),"")</f>
        <v/>
      </c>
      <c r="R3148" s="12">
        <v>46.2</v>
      </c>
      <c r="S3148" s="13">
        <f>IF(AND(ISNUMBER(E3148),E3148&gt;0,ISNUMBER(F3148)),R3148*(F3148/E3148-1)*(1-'Start Here'!$B$16),0)</f>
        <v>3.627799999999997</v>
      </c>
      <c r="T3148" s="17">
        <f>IF(AND(M3148="Ready",OR(I3148="Approve proposed",AND(I3148="Use my price",AND(ISNUMBER(J3148),J3148&gt;0))),ISNUMBER(L3148),E3148&gt;0),R3148*(L3148/E3148-1)*(1-'Start Here'!$B$16),0)</f>
        <v>0</v>
      </c>
      <c r="U3148" t="str" s="6">
        <v>Currently hidden; do not activate automatically</v>
      </c>
      <c r="V3148" t="str" s="21">
        <v>No</v>
      </c>
      <c r="W3148" t="str" s="21">
        <v>No</v>
      </c>
      <c r="X3148" s="22">
        <v>0</v>
      </c>
      <c r="Y3148" s="18">
        <v>3</v>
      </c>
      <c r="AB3148" t="str" s="6">
        <v>2026-10-01 10:41:27 UTC</v>
      </c>
      <c r="AC3148" t="str" s="6">
        <v>Local Line cache</v>
      </c>
      <c r="AD3148" s="23">
        <v>991384</v>
      </c>
      <c r="AE3148" s="23">
        <v>763756</v>
      </c>
      <c r="AF3148" t="str" s="23">
        <v>991384:763756:guest</v>
      </c>
      <c r="AG3148" t="str" s="23">
        <v>No</v>
      </c>
      <c r="AH3148" t="str" s="23">
        <v>Yes</v>
      </c>
      <c r="AI3148" s="18">
        <v>33</v>
      </c>
    </row>
    <row r="3149" ht="32" customHeight="1">
      <c r="A3149" t="str" s="7">
        <v>Small is Beautiful Farm</v>
      </c>
      <c r="B3149" t="str" s="7">
        <v>Honey Plum</v>
      </c>
      <c r="C3149" t="str" s="7">
        <v>pt</v>
      </c>
      <c r="D3149" t="str" s="7">
        <v>SNAP</v>
      </c>
      <c r="E3149" s="12">
        <v>4.2</v>
      </c>
      <c r="F3149" s="13">
        <v>4.2</v>
      </c>
      <c r="G3149" s="13">
        <f>IF(AND(ISNUMBER(E3149),ISNUMBER(F3149)),F3149-E3149,"")</f>
        <v>0</v>
      </c>
      <c r="H3149" s="14">
        <f>IF(AND(ISNUMBER(E3149),E3149&gt;0,ISNUMBER(F3149)),F3149/E3149-1,"")</f>
        <v>0</v>
      </c>
      <c r="I3149" t="str" s="15">
        <v>Keep current</v>
      </c>
      <c r="J3149" s="16"/>
      <c r="K3149" t="str" s="15">
        <v/>
      </c>
      <c r="L3149" s="17">
        <f>IF(AC3149="Local catalog","",IF(AG3149="Yes",IF(ISNUMBER(E3149),E3149,""),IF(I3149="Keep current",IF(ISNUMBER(E3149),E3149,""),IF(AH3149&lt;&gt;"Yes","",IF(I3149="Approve proposed",F3149,IF(AND(I3149="Use my price",AND(ISNUMBER(J3149),J3149&gt;0)),J3149,""))))))</f>
        <v>4.2</v>
      </c>
      <c r="M3149" t="str" s="7">
        <f>IF(AND(AG3149="Yes",OR(I3149="Approve proposed",I3149="Use my price")),"CHECK: protected price kept current",IF(OR(I3149="Unreviewed",I3149=""),"Pending review",IF(I3149="Hold","On hold",IF(I3149="Keep current",IF(ISNUMBER(E3149),"Kept current","CHECK: no confirmed current price"),IF(AH3149&lt;&gt;"Yes","CHECK: source needs review",IF(AND(I3149="Use my price",NOT(AND(ISNUMBER(J3149),J3149&gt;0))),"CHECK: enter a price above zero",IF(NOT(OR(I3149="Approve proposed",I3149="Use my price")),"CHECK: choose a listed decision",IF(OR(NOT(ISNUMBER(L3149)),L3149&lt;=0,NOT(ISNUMBER(Y3149)),Y3149&lt;=0,X3149&gt;=1),"CHECK: price or base unavailable",IF(L3149/(Y3149*(1-X3149))-1&lt;0,"CHECK: price below local base","Ready")))))))))</f>
        <v>Kept current</v>
      </c>
      <c r="N3149" s="18">
        <v>4.2</v>
      </c>
      <c r="O3149" s="19">
        <v>0.4</v>
      </c>
      <c r="P3149" s="14">
        <v>0.4</v>
      </c>
      <c r="Q3149" s="20">
        <f>IF(AND(ISNUMBER(L3149),ISNUMBER(Y3149),Y3149&gt;0,X3149&lt;1),ROUND(L3149/(Y3149*(1-X3149))-1,4),"")</f>
        <v>0.4</v>
      </c>
      <c r="R3149" s="12">
        <v>0</v>
      </c>
      <c r="S3149" s="13">
        <f>IF(AND(ISNUMBER(E3149),E3149&gt;0,ISNUMBER(F3149)),R3149*(F3149/E3149-1)*(1-'Start Here'!$B$16),0)</f>
        <v>0</v>
      </c>
      <c r="T3149" s="17">
        <f>IF(AND(M3149="Ready",OR(I3149="Approve proposed",AND(I3149="Use my price",AND(ISNUMBER(J3149),J3149&gt;0))),ISNUMBER(L3149),E3149&gt;0),R3149*(L3149/E3149-1)*(1-'Start Here'!$B$16),0)</f>
        <v>0</v>
      </c>
      <c r="U3149" t="str" s="6">
        <v>SNAP: preserve existing selling price; Currently hidden; do not activate automatically</v>
      </c>
      <c r="V3149" t="str" s="21">
        <v>No</v>
      </c>
      <c r="W3149" t="str" s="21">
        <v>No</v>
      </c>
      <c r="X3149" s="22">
        <v>0</v>
      </c>
      <c r="Y3149" s="18">
        <v>3</v>
      </c>
      <c r="AB3149" t="str" s="6">
        <v>2026-10-01 10:41:27 UTC</v>
      </c>
      <c r="AC3149" t="str" s="6">
        <v>Local Line cache</v>
      </c>
      <c r="AD3149" s="23">
        <v>991384</v>
      </c>
      <c r="AE3149" s="23">
        <v>763756</v>
      </c>
      <c r="AF3149" t="str" s="23">
        <v>991384:763756:snap</v>
      </c>
      <c r="AG3149" t="str" s="23">
        <v>Yes</v>
      </c>
      <c r="AH3149" t="str" s="23">
        <v>Yes</v>
      </c>
      <c r="AI3149" s="18">
        <v>0</v>
      </c>
    </row>
    <row r="3150" ht="32" customHeight="1">
      <c r="A3150" t="str" s="7">
        <v>Small is Beautiful Farm</v>
      </c>
      <c r="B3150" t="str" s="7">
        <v>Leek</v>
      </c>
      <c r="C3150" t="str" s="7">
        <v>1</v>
      </c>
      <c r="D3150" t="str" s="7">
        <v>Herd Share Members</v>
      </c>
      <c r="E3150" s="12">
        <v>1.4</v>
      </c>
      <c r="F3150" s="13">
        <v>1.51</v>
      </c>
      <c r="G3150" s="13">
        <f>IF(AND(ISNUMBER(E3150),ISNUMBER(F3150)),F3150-E3150,"")</f>
        <v>0.11</v>
      </c>
      <c r="H3150" s="14">
        <f>IF(AND(ISNUMBER(E3150),E3150&gt;0,ISNUMBER(F3150)),F3150/E3150-1,"")</f>
        <v>0.07857142857142874</v>
      </c>
      <c r="I3150" t="str" s="15">
        <v>Unreviewed</v>
      </c>
      <c r="J3150" s="16"/>
      <c r="K3150" t="str" s="15">
        <v/>
      </c>
      <c r="L3150" s="17" t="str">
        <f>IF(AC3150="Local catalog","",IF(AG3150="Yes",IF(ISNUMBER(E3150),E3150,""),IF(I3150="Keep current",IF(ISNUMBER(E3150),E3150,""),IF(AH3150&lt;&gt;"Yes","",IF(I3150="Approve proposed",F3150,IF(AND(I3150="Use my price",AND(ISNUMBER(J3150),J3150&gt;0)),J3150,""))))))</f>
        <v/>
      </c>
      <c r="M3150" t="str" s="7">
        <f>IF(AND(AG3150="Yes",OR(I3150="Approve proposed",I3150="Use my price")),"CHECK: protected price kept current",IF(OR(I3150="Unreviewed",I3150=""),"Pending review",IF(I3150="Hold","On hold",IF(I3150="Keep current",IF(ISNUMBER(E3150),"Kept current","CHECK: no confirmed current price"),IF(AH3150&lt;&gt;"Yes","CHECK: source needs review",IF(AND(I3150="Use my price",NOT(AND(ISNUMBER(J3150),J3150&gt;0))),"CHECK: enter a price above zero",IF(NOT(OR(I3150="Approve proposed",I3150="Use my price")),"CHECK: choose a listed decision",IF(OR(NOT(ISNUMBER(L3150)),L3150&lt;=0,NOT(ISNUMBER(Y3150)),Y3150&lt;=0,X3150&gt;=1),"CHECK: price or base unavailable",IF(L3150/(Y3150*(1-X3150))-1&lt;0,"CHECK: price below local base","Ready")))))))))</f>
        <v>Pending review</v>
      </c>
      <c r="N3150" s="18">
        <v>1.4</v>
      </c>
      <c r="O3150" s="19">
        <v>0.4</v>
      </c>
      <c r="P3150" s="14">
        <v>0.51</v>
      </c>
      <c r="Q3150" s="20" t="str">
        <f>IF(AND(ISNUMBER(L3150),ISNUMBER(Y3150),Y3150&gt;0,X3150&lt;1),ROUND(L3150/(Y3150*(1-X3150))-1,4),"")</f>
        <v/>
      </c>
      <c r="R3150" s="12">
        <v>0</v>
      </c>
      <c r="S3150" s="13">
        <f>IF(AND(ISNUMBER(E3150),E3150&gt;0,ISNUMBER(F3150)),R3150*(F3150/E3150-1)*(1-'Start Here'!$B$16),0)</f>
        <v>0</v>
      </c>
      <c r="T3150" s="17">
        <f>IF(AND(M3150="Ready",OR(I3150="Approve proposed",AND(I3150="Use my price",AND(ISNUMBER(J3150),J3150&gt;0))),ISNUMBER(L3150),E3150&gt;0),R3150*(L3150/E3150-1)*(1-'Start Here'!$B$16),0)</f>
        <v>0</v>
      </c>
      <c r="U3150" t="str" s="6">
        <v>Currently hidden; do not activate automatically</v>
      </c>
      <c r="V3150" t="str" s="21">
        <v>No</v>
      </c>
      <c r="W3150" t="str" s="21">
        <v>No</v>
      </c>
      <c r="X3150" s="22">
        <v>0</v>
      </c>
      <c r="Y3150" s="18">
        <v>1</v>
      </c>
      <c r="AB3150" t="str" s="6">
        <v>2026-10-01 10:41:27 UTC</v>
      </c>
      <c r="AC3150" t="str" s="6">
        <v>Local Line cache</v>
      </c>
      <c r="AD3150" s="23">
        <v>942518</v>
      </c>
      <c r="AE3150" s="23">
        <v>696810</v>
      </c>
      <c r="AF3150" t="str" s="23">
        <v>942518:696810:herdShare</v>
      </c>
      <c r="AG3150" t="str" s="23">
        <v>No</v>
      </c>
      <c r="AH3150" t="str" s="23">
        <v>Yes</v>
      </c>
      <c r="AI3150" s="18">
        <v>0</v>
      </c>
    </row>
    <row r="3151" ht="32" customHeight="1">
      <c r="A3151" t="str" s="7">
        <v>Small is Beautiful Farm</v>
      </c>
      <c r="B3151" t="str" s="7">
        <v>Leek</v>
      </c>
      <c r="C3151" t="str" s="7">
        <v>1</v>
      </c>
      <c r="D3151" t="str" s="7">
        <v>CSA Members</v>
      </c>
      <c r="E3151" s="12">
        <v>1.4</v>
      </c>
      <c r="F3151" s="13">
        <v>1.51</v>
      </c>
      <c r="G3151" s="13">
        <f>IF(AND(ISNUMBER(E3151),ISNUMBER(F3151)),F3151-E3151,"")</f>
        <v>0.11</v>
      </c>
      <c r="H3151" s="14">
        <f>IF(AND(ISNUMBER(E3151),E3151&gt;0,ISNUMBER(F3151)),F3151/E3151-1,"")</f>
        <v>0.07857142857142874</v>
      </c>
      <c r="I3151" t="str" s="15">
        <v>Unreviewed</v>
      </c>
      <c r="J3151" s="16"/>
      <c r="K3151" t="str" s="15">
        <v/>
      </c>
      <c r="L3151" s="17" t="str">
        <f>IF(AC3151="Local catalog","",IF(AG3151="Yes",IF(ISNUMBER(E3151),E3151,""),IF(I3151="Keep current",IF(ISNUMBER(E3151),E3151,""),IF(AH3151&lt;&gt;"Yes","",IF(I3151="Approve proposed",F3151,IF(AND(I3151="Use my price",AND(ISNUMBER(J3151),J3151&gt;0)),J3151,""))))))</f>
        <v/>
      </c>
      <c r="M3151" t="str" s="7">
        <f>IF(AND(AG3151="Yes",OR(I3151="Approve proposed",I3151="Use my price")),"CHECK: protected price kept current",IF(OR(I3151="Unreviewed",I3151=""),"Pending review",IF(I3151="Hold","On hold",IF(I3151="Keep current",IF(ISNUMBER(E3151),"Kept current","CHECK: no confirmed current price"),IF(AH3151&lt;&gt;"Yes","CHECK: source needs review",IF(AND(I3151="Use my price",NOT(AND(ISNUMBER(J3151),J3151&gt;0))),"CHECK: enter a price above zero",IF(NOT(OR(I3151="Approve proposed",I3151="Use my price")),"CHECK: choose a listed decision",IF(OR(NOT(ISNUMBER(L3151)),L3151&lt;=0,NOT(ISNUMBER(Y3151)),Y3151&lt;=0,X3151&gt;=1),"CHECK: price or base unavailable",IF(L3151/(Y3151*(1-X3151))-1&lt;0,"CHECK: price below local base","Ready")))))))))</f>
        <v>Pending review</v>
      </c>
      <c r="N3151" s="18">
        <v>1.4</v>
      </c>
      <c r="O3151" s="19">
        <v>0.4</v>
      </c>
      <c r="P3151" s="14">
        <v>0.51</v>
      </c>
      <c r="Q3151" s="20" t="str">
        <f>IF(AND(ISNUMBER(L3151),ISNUMBER(Y3151),Y3151&gt;0,X3151&lt;1),ROUND(L3151/(Y3151*(1-X3151))-1,4),"")</f>
        <v/>
      </c>
      <c r="R3151" s="12">
        <v>0</v>
      </c>
      <c r="S3151" s="13">
        <f>IF(AND(ISNUMBER(E3151),E3151&gt;0,ISNUMBER(F3151)),R3151*(F3151/E3151-1)*(1-'Start Here'!$B$16),0)</f>
        <v>0</v>
      </c>
      <c r="T3151" s="17">
        <f>IF(AND(M3151="Ready",OR(I3151="Approve proposed",AND(I3151="Use my price",AND(ISNUMBER(J3151),J3151&gt;0))),ISNUMBER(L3151),E3151&gt;0),R3151*(L3151/E3151-1)*(1-'Start Here'!$B$16),0)</f>
        <v>0</v>
      </c>
      <c r="U3151" t="str" s="6">
        <v>Currently hidden; do not activate automatically</v>
      </c>
      <c r="V3151" t="str" s="21">
        <v>No</v>
      </c>
      <c r="W3151" t="str" s="21">
        <v>No</v>
      </c>
      <c r="X3151" s="22">
        <v>0</v>
      </c>
      <c r="Y3151" s="18">
        <v>1</v>
      </c>
      <c r="AB3151" t="str" s="6">
        <v>2026-10-01 10:41:27 UTC</v>
      </c>
      <c r="AC3151" t="str" s="6">
        <v>Local Line cache</v>
      </c>
      <c r="AD3151" s="23">
        <v>942518</v>
      </c>
      <c r="AE3151" s="23">
        <v>696810</v>
      </c>
      <c r="AF3151" t="str" s="23">
        <v>942518:696810:member</v>
      </c>
      <c r="AG3151" t="str" s="23">
        <v>No</v>
      </c>
      <c r="AH3151" t="str" s="23">
        <v>Yes</v>
      </c>
      <c r="AI3151" s="18">
        <v>0</v>
      </c>
    </row>
    <row r="3152" ht="32" customHeight="1">
      <c r="A3152" t="str" s="7">
        <v>Small is Beautiful Farm</v>
      </c>
      <c r="B3152" t="str" s="7">
        <v>Leek</v>
      </c>
      <c r="C3152" t="str" s="7">
        <v>1</v>
      </c>
      <c r="D3152" t="str" s="7">
        <v>Guest Basket</v>
      </c>
      <c r="E3152" s="12">
        <v>1.4</v>
      </c>
      <c r="F3152" s="13">
        <v>1.51</v>
      </c>
      <c r="G3152" s="13">
        <f>IF(AND(ISNUMBER(E3152),ISNUMBER(F3152)),F3152-E3152,"")</f>
        <v>0.11</v>
      </c>
      <c r="H3152" s="14">
        <f>IF(AND(ISNUMBER(E3152),E3152&gt;0,ISNUMBER(F3152)),F3152/E3152-1,"")</f>
        <v>0.07857142857142874</v>
      </c>
      <c r="I3152" t="str" s="15">
        <v>Unreviewed</v>
      </c>
      <c r="J3152" s="16"/>
      <c r="K3152" t="str" s="15">
        <v/>
      </c>
      <c r="L3152" s="17" t="str">
        <f>IF(AC3152="Local catalog","",IF(AG3152="Yes",IF(ISNUMBER(E3152),E3152,""),IF(I3152="Keep current",IF(ISNUMBER(E3152),E3152,""),IF(AH3152&lt;&gt;"Yes","",IF(I3152="Approve proposed",F3152,IF(AND(I3152="Use my price",AND(ISNUMBER(J3152),J3152&gt;0)),J3152,""))))))</f>
        <v/>
      </c>
      <c r="M3152" t="str" s="7">
        <f>IF(AND(AG3152="Yes",OR(I3152="Approve proposed",I3152="Use my price")),"CHECK: protected price kept current",IF(OR(I3152="Unreviewed",I3152=""),"Pending review",IF(I3152="Hold","On hold",IF(I3152="Keep current",IF(ISNUMBER(E3152),"Kept current","CHECK: no confirmed current price"),IF(AH3152&lt;&gt;"Yes","CHECK: source needs review",IF(AND(I3152="Use my price",NOT(AND(ISNUMBER(J3152),J3152&gt;0))),"CHECK: enter a price above zero",IF(NOT(OR(I3152="Approve proposed",I3152="Use my price")),"CHECK: choose a listed decision",IF(OR(NOT(ISNUMBER(L3152)),L3152&lt;=0,NOT(ISNUMBER(Y3152)),Y3152&lt;=0,X3152&gt;=1),"CHECK: price or base unavailable",IF(L3152/(Y3152*(1-X3152))-1&lt;0,"CHECK: price below local base","Ready")))))))))</f>
        <v>Pending review</v>
      </c>
      <c r="N3152" s="18">
        <v>1.4</v>
      </c>
      <c r="O3152" s="19">
        <v>0.4</v>
      </c>
      <c r="P3152" s="14">
        <v>0.51</v>
      </c>
      <c r="Q3152" s="20" t="str">
        <f>IF(AND(ISNUMBER(L3152),ISNUMBER(Y3152),Y3152&gt;0,X3152&lt;1),ROUND(L3152/(Y3152*(1-X3152))-1,4),"")</f>
        <v/>
      </c>
      <c r="R3152" s="12">
        <v>0</v>
      </c>
      <c r="S3152" s="13">
        <f>IF(AND(ISNUMBER(E3152),E3152&gt;0,ISNUMBER(F3152)),R3152*(F3152/E3152-1)*(1-'Start Here'!$B$16),0)</f>
        <v>0</v>
      </c>
      <c r="T3152" s="17">
        <f>IF(AND(M3152="Ready",OR(I3152="Approve proposed",AND(I3152="Use my price",AND(ISNUMBER(J3152),J3152&gt;0))),ISNUMBER(L3152),E3152&gt;0),R3152*(L3152/E3152-1)*(1-'Start Here'!$B$16),0)</f>
        <v>0</v>
      </c>
      <c r="U3152" t="str" s="6">
        <v>Currently hidden; do not activate automatically</v>
      </c>
      <c r="V3152" t="str" s="21">
        <v>No</v>
      </c>
      <c r="W3152" t="str" s="21">
        <v>No</v>
      </c>
      <c r="X3152" s="22">
        <v>0</v>
      </c>
      <c r="Y3152" s="18">
        <v>1</v>
      </c>
      <c r="AB3152" t="str" s="6">
        <v>2026-10-01 10:41:27 UTC</v>
      </c>
      <c r="AC3152" t="str" s="6">
        <v>Local Line cache</v>
      </c>
      <c r="AD3152" s="23">
        <v>942518</v>
      </c>
      <c r="AE3152" s="23">
        <v>696810</v>
      </c>
      <c r="AF3152" t="str" s="23">
        <v>942518:696810:guest</v>
      </c>
      <c r="AG3152" t="str" s="23">
        <v>No</v>
      </c>
      <c r="AH3152" t="str" s="23">
        <v>Yes</v>
      </c>
      <c r="AI3152" s="18">
        <v>0</v>
      </c>
    </row>
    <row r="3153" ht="32" customHeight="1">
      <c r="A3153" t="str" s="7">
        <v>Small is Beautiful Farm</v>
      </c>
      <c r="B3153" t="str" s="7">
        <v>Leek</v>
      </c>
      <c r="C3153" t="str" s="7">
        <v>1</v>
      </c>
      <c r="D3153" t="str" s="7">
        <v>SNAP</v>
      </c>
      <c r="E3153" s="12">
        <v>1.4</v>
      </c>
      <c r="F3153" s="13">
        <v>1.4</v>
      </c>
      <c r="G3153" s="13">
        <f>IF(AND(ISNUMBER(E3153),ISNUMBER(F3153)),F3153-E3153,"")</f>
        <v>0</v>
      </c>
      <c r="H3153" s="14">
        <f>IF(AND(ISNUMBER(E3153),E3153&gt;0,ISNUMBER(F3153)),F3153/E3153-1,"")</f>
        <v>0</v>
      </c>
      <c r="I3153" t="str" s="15">
        <v>Keep current</v>
      </c>
      <c r="J3153" s="16"/>
      <c r="K3153" t="str" s="15">
        <v/>
      </c>
      <c r="L3153" s="17">
        <f>IF(AC3153="Local catalog","",IF(AG3153="Yes",IF(ISNUMBER(E3153),E3153,""),IF(I3153="Keep current",IF(ISNUMBER(E3153),E3153,""),IF(AH3153&lt;&gt;"Yes","",IF(I3153="Approve proposed",F3153,IF(AND(I3153="Use my price",AND(ISNUMBER(J3153),J3153&gt;0)),J3153,""))))))</f>
        <v>1.4</v>
      </c>
      <c r="M3153" t="str" s="7">
        <f>IF(AND(AG3153="Yes",OR(I3153="Approve proposed",I3153="Use my price")),"CHECK: protected price kept current",IF(OR(I3153="Unreviewed",I3153=""),"Pending review",IF(I3153="Hold","On hold",IF(I3153="Keep current",IF(ISNUMBER(E3153),"Kept current","CHECK: no confirmed current price"),IF(AH3153&lt;&gt;"Yes","CHECK: source needs review",IF(AND(I3153="Use my price",NOT(AND(ISNUMBER(J3153),J3153&gt;0))),"CHECK: enter a price above zero",IF(NOT(OR(I3153="Approve proposed",I3153="Use my price")),"CHECK: choose a listed decision",IF(OR(NOT(ISNUMBER(L3153)),L3153&lt;=0,NOT(ISNUMBER(Y3153)),Y3153&lt;=0,X3153&gt;=1),"CHECK: price or base unavailable",IF(L3153/(Y3153*(1-X3153))-1&lt;0,"CHECK: price below local base","Ready")))))))))</f>
        <v>Kept current</v>
      </c>
      <c r="N3153" s="18">
        <v>1.4</v>
      </c>
      <c r="O3153" s="19">
        <v>0.4</v>
      </c>
      <c r="P3153" s="14">
        <v>0.4</v>
      </c>
      <c r="Q3153" s="20">
        <f>IF(AND(ISNUMBER(L3153),ISNUMBER(Y3153),Y3153&gt;0,X3153&lt;1),ROUND(L3153/(Y3153*(1-X3153))-1,4),"")</f>
        <v>0.4</v>
      </c>
      <c r="R3153" s="12">
        <v>0</v>
      </c>
      <c r="S3153" s="13">
        <f>IF(AND(ISNUMBER(E3153),E3153&gt;0,ISNUMBER(F3153)),R3153*(F3153/E3153-1)*(1-'Start Here'!$B$16),0)</f>
        <v>0</v>
      </c>
      <c r="T3153" s="17">
        <f>IF(AND(M3153="Ready",OR(I3153="Approve proposed",AND(I3153="Use my price",AND(ISNUMBER(J3153),J3153&gt;0))),ISNUMBER(L3153),E3153&gt;0),R3153*(L3153/E3153-1)*(1-'Start Here'!$B$16),0)</f>
        <v>0</v>
      </c>
      <c r="U3153" t="str" s="6">
        <v>SNAP: preserve existing selling price; Currently hidden; do not activate automatically</v>
      </c>
      <c r="V3153" t="str" s="21">
        <v>No</v>
      </c>
      <c r="W3153" t="str" s="21">
        <v>No</v>
      </c>
      <c r="X3153" s="22">
        <v>0</v>
      </c>
      <c r="Y3153" s="18">
        <v>1</v>
      </c>
      <c r="AB3153" t="str" s="6">
        <v>2026-10-01 10:41:27 UTC</v>
      </c>
      <c r="AC3153" t="str" s="6">
        <v>Local Line cache</v>
      </c>
      <c r="AD3153" s="23">
        <v>942518</v>
      </c>
      <c r="AE3153" s="23">
        <v>696810</v>
      </c>
      <c r="AF3153" t="str" s="23">
        <v>942518:696810:snap</v>
      </c>
      <c r="AG3153" t="str" s="23">
        <v>Yes</v>
      </c>
      <c r="AH3153" t="str" s="23">
        <v>Yes</v>
      </c>
      <c r="AI3153" s="18">
        <v>0</v>
      </c>
    </row>
    <row r="3154" ht="32" customHeight="1">
      <c r="A3154" t="str" s="7">
        <v>Small is Beautiful Farm</v>
      </c>
      <c r="B3154" t="str" s="7">
        <v>Mix Apples</v>
      </c>
      <c r="C3154" t="str" s="7">
        <v>ea</v>
      </c>
      <c r="D3154" t="str" s="7">
        <v>Herd Share Members</v>
      </c>
      <c r="E3154" s="12">
        <v>1.4</v>
      </c>
      <c r="F3154" s="13">
        <v>1.51</v>
      </c>
      <c r="G3154" s="13">
        <f>IF(AND(ISNUMBER(E3154),ISNUMBER(F3154)),F3154-E3154,"")</f>
        <v>0.11</v>
      </c>
      <c r="H3154" s="14">
        <f>IF(AND(ISNUMBER(E3154),E3154&gt;0,ISNUMBER(F3154)),F3154/E3154-1,"")</f>
        <v>0.07857142857142874</v>
      </c>
      <c r="I3154" t="str" s="15">
        <v>Unreviewed</v>
      </c>
      <c r="J3154" s="16"/>
      <c r="K3154" t="str" s="15">
        <v/>
      </c>
      <c r="L3154" s="17" t="str">
        <f>IF(AC3154="Local catalog","",IF(AG3154="Yes",IF(ISNUMBER(E3154),E3154,""),IF(I3154="Keep current",IF(ISNUMBER(E3154),E3154,""),IF(AH3154&lt;&gt;"Yes","",IF(I3154="Approve proposed",F3154,IF(AND(I3154="Use my price",AND(ISNUMBER(J3154),J3154&gt;0)),J3154,""))))))</f>
        <v/>
      </c>
      <c r="M3154" t="str" s="7">
        <f>IF(AND(AG3154="Yes",OR(I3154="Approve proposed",I3154="Use my price")),"CHECK: protected price kept current",IF(OR(I3154="Unreviewed",I3154=""),"Pending review",IF(I3154="Hold","On hold",IF(I3154="Keep current",IF(ISNUMBER(E3154),"Kept current","CHECK: no confirmed current price"),IF(AH3154&lt;&gt;"Yes","CHECK: source needs review",IF(AND(I3154="Use my price",NOT(AND(ISNUMBER(J3154),J3154&gt;0))),"CHECK: enter a price above zero",IF(NOT(OR(I3154="Approve proposed",I3154="Use my price")),"CHECK: choose a listed decision",IF(OR(NOT(ISNUMBER(L3154)),L3154&lt;=0,NOT(ISNUMBER(Y3154)),Y3154&lt;=0,X3154&gt;=1),"CHECK: price or base unavailable",IF(L3154/(Y3154*(1-X3154))-1&lt;0,"CHECK: price below local base","Ready")))))))))</f>
        <v>Pending review</v>
      </c>
      <c r="N3154" s="18">
        <v>1.4</v>
      </c>
      <c r="O3154" s="19">
        <v>0.4</v>
      </c>
      <c r="P3154" s="14">
        <v>0.51</v>
      </c>
      <c r="Q3154" s="20" t="str">
        <f>IF(AND(ISNUMBER(L3154),ISNUMBER(Y3154),Y3154&gt;0,X3154&lt;1),ROUND(L3154/(Y3154*(1-X3154))-1,4),"")</f>
        <v/>
      </c>
      <c r="R3154" s="12">
        <v>267.4</v>
      </c>
      <c r="S3154" s="13">
        <f>IF(AND(ISNUMBER(E3154),E3154&gt;0,ISNUMBER(F3154)),R3154*(F3154/E3154-1)*(1-'Start Here'!$B$16),0)</f>
        <v>20.37970000000004</v>
      </c>
      <c r="T3154" s="17">
        <f>IF(AND(M3154="Ready",OR(I3154="Approve proposed",AND(I3154="Use my price",AND(ISNUMBER(J3154),J3154&gt;0))),ISNUMBER(L3154),E3154&gt;0),R3154*(L3154/E3154-1)*(1-'Start Here'!$B$16),0)</f>
        <v>0</v>
      </c>
      <c r="U3154" t="str" s="6">
        <v/>
      </c>
      <c r="V3154" t="str" s="21">
        <v>Yes</v>
      </c>
      <c r="W3154" t="str" s="21">
        <v>No</v>
      </c>
      <c r="X3154" s="22">
        <v>0</v>
      </c>
      <c r="Y3154" s="18">
        <v>1</v>
      </c>
      <c r="AB3154" t="str" s="6">
        <v>2026-10-01 10:41:27 UTC</v>
      </c>
      <c r="AC3154" t="str" s="6">
        <v>Local Line cache</v>
      </c>
      <c r="AD3154" s="23">
        <v>998191</v>
      </c>
      <c r="AE3154" s="23">
        <v>774076</v>
      </c>
      <c r="AF3154" t="str" s="23">
        <v>998191:774076:herdShare</v>
      </c>
      <c r="AG3154" t="str" s="23">
        <v>No</v>
      </c>
      <c r="AH3154" t="str" s="23">
        <v>Yes</v>
      </c>
      <c r="AI3154" s="18">
        <v>336</v>
      </c>
    </row>
    <row r="3155" ht="32" customHeight="1">
      <c r="A3155" t="str" s="7">
        <v>Small is Beautiful Farm</v>
      </c>
      <c r="B3155" t="str" s="7">
        <v>Mix Apples</v>
      </c>
      <c r="C3155" t="str" s="7">
        <v>ea</v>
      </c>
      <c r="D3155" t="str" s="7">
        <v>CSA Members</v>
      </c>
      <c r="E3155" s="12">
        <v>1.4</v>
      </c>
      <c r="F3155" s="13">
        <v>1.51</v>
      </c>
      <c r="G3155" s="13">
        <f>IF(AND(ISNUMBER(E3155),ISNUMBER(F3155)),F3155-E3155,"")</f>
        <v>0.11</v>
      </c>
      <c r="H3155" s="14">
        <f>IF(AND(ISNUMBER(E3155),E3155&gt;0,ISNUMBER(F3155)),F3155/E3155-1,"")</f>
        <v>0.07857142857142874</v>
      </c>
      <c r="I3155" t="str" s="15">
        <v>Unreviewed</v>
      </c>
      <c r="J3155" s="16"/>
      <c r="K3155" t="str" s="15">
        <v/>
      </c>
      <c r="L3155" s="17" t="str">
        <f>IF(AC3155="Local catalog","",IF(AG3155="Yes",IF(ISNUMBER(E3155),E3155,""),IF(I3155="Keep current",IF(ISNUMBER(E3155),E3155,""),IF(AH3155&lt;&gt;"Yes","",IF(I3155="Approve proposed",F3155,IF(AND(I3155="Use my price",AND(ISNUMBER(J3155),J3155&gt;0)),J3155,""))))))</f>
        <v/>
      </c>
      <c r="M3155" t="str" s="7">
        <f>IF(AND(AG3155="Yes",OR(I3155="Approve proposed",I3155="Use my price")),"CHECK: protected price kept current",IF(OR(I3155="Unreviewed",I3155=""),"Pending review",IF(I3155="Hold","On hold",IF(I3155="Keep current",IF(ISNUMBER(E3155),"Kept current","CHECK: no confirmed current price"),IF(AH3155&lt;&gt;"Yes","CHECK: source needs review",IF(AND(I3155="Use my price",NOT(AND(ISNUMBER(J3155),J3155&gt;0))),"CHECK: enter a price above zero",IF(NOT(OR(I3155="Approve proposed",I3155="Use my price")),"CHECK: choose a listed decision",IF(OR(NOT(ISNUMBER(L3155)),L3155&lt;=0,NOT(ISNUMBER(Y3155)),Y3155&lt;=0,X3155&gt;=1),"CHECK: price or base unavailable",IF(L3155/(Y3155*(1-X3155))-1&lt;0,"CHECK: price below local base","Ready")))))))))</f>
        <v>Pending review</v>
      </c>
      <c r="N3155" s="18">
        <v>1.4</v>
      </c>
      <c r="O3155" s="19">
        <v>0.4</v>
      </c>
      <c r="P3155" s="14">
        <v>0.51</v>
      </c>
      <c r="Q3155" s="20" t="str">
        <f>IF(AND(ISNUMBER(L3155),ISNUMBER(Y3155),Y3155&gt;0,X3155&lt;1),ROUND(L3155/(Y3155*(1-X3155))-1,4),"")</f>
        <v/>
      </c>
      <c r="R3155" s="12">
        <v>0</v>
      </c>
      <c r="S3155" s="13">
        <f>IF(AND(ISNUMBER(E3155),E3155&gt;0,ISNUMBER(F3155)),R3155*(F3155/E3155-1)*(1-'Start Here'!$B$16),0)</f>
        <v>0</v>
      </c>
      <c r="T3155" s="17">
        <f>IF(AND(M3155="Ready",OR(I3155="Approve proposed",AND(I3155="Use my price",AND(ISNUMBER(J3155),J3155&gt;0))),ISNUMBER(L3155),E3155&gt;0),R3155*(L3155/E3155-1)*(1-'Start Here'!$B$16),0)</f>
        <v>0</v>
      </c>
      <c r="U3155" t="str" s="6">
        <v/>
      </c>
      <c r="V3155" t="str" s="21">
        <v>Yes</v>
      </c>
      <c r="W3155" t="str" s="21">
        <v>No</v>
      </c>
      <c r="X3155" s="22">
        <v>0</v>
      </c>
      <c r="Y3155" s="18">
        <v>1</v>
      </c>
      <c r="AB3155" t="str" s="6">
        <v>2026-10-01 10:41:27 UTC</v>
      </c>
      <c r="AC3155" t="str" s="6">
        <v>Local Line cache</v>
      </c>
      <c r="AD3155" s="23">
        <v>998191</v>
      </c>
      <c r="AE3155" s="23">
        <v>774076</v>
      </c>
      <c r="AF3155" t="str" s="23">
        <v>998191:774076:member</v>
      </c>
      <c r="AG3155" t="str" s="23">
        <v>No</v>
      </c>
      <c r="AH3155" t="str" s="23">
        <v>Yes</v>
      </c>
      <c r="AI3155" s="18">
        <v>0</v>
      </c>
    </row>
    <row r="3156" ht="32" customHeight="1">
      <c r="A3156" t="str" s="7">
        <v>Small is Beautiful Farm</v>
      </c>
      <c r="B3156" t="str" s="7">
        <v>Mix Apples</v>
      </c>
      <c r="C3156" t="str" s="7">
        <v>ea</v>
      </c>
      <c r="D3156" t="str" s="7">
        <v>Guest Basket</v>
      </c>
      <c r="E3156" s="12">
        <v>1.4</v>
      </c>
      <c r="F3156" s="13">
        <v>1.51</v>
      </c>
      <c r="G3156" s="13">
        <f>IF(AND(ISNUMBER(E3156),ISNUMBER(F3156)),F3156-E3156,"")</f>
        <v>0.11</v>
      </c>
      <c r="H3156" s="14">
        <f>IF(AND(ISNUMBER(E3156),E3156&gt;0,ISNUMBER(F3156)),F3156/E3156-1,"")</f>
        <v>0.07857142857142874</v>
      </c>
      <c r="I3156" t="str" s="15">
        <v>Unreviewed</v>
      </c>
      <c r="J3156" s="16"/>
      <c r="K3156" t="str" s="15">
        <v/>
      </c>
      <c r="L3156" s="17" t="str">
        <f>IF(AC3156="Local catalog","",IF(AG3156="Yes",IF(ISNUMBER(E3156),E3156,""),IF(I3156="Keep current",IF(ISNUMBER(E3156),E3156,""),IF(AH3156&lt;&gt;"Yes","",IF(I3156="Approve proposed",F3156,IF(AND(I3156="Use my price",AND(ISNUMBER(J3156),J3156&gt;0)),J3156,""))))))</f>
        <v/>
      </c>
      <c r="M3156" t="str" s="7">
        <f>IF(AND(AG3156="Yes",OR(I3156="Approve proposed",I3156="Use my price")),"CHECK: protected price kept current",IF(OR(I3156="Unreviewed",I3156=""),"Pending review",IF(I3156="Hold","On hold",IF(I3156="Keep current",IF(ISNUMBER(E3156),"Kept current","CHECK: no confirmed current price"),IF(AH3156&lt;&gt;"Yes","CHECK: source needs review",IF(AND(I3156="Use my price",NOT(AND(ISNUMBER(J3156),J3156&gt;0))),"CHECK: enter a price above zero",IF(NOT(OR(I3156="Approve proposed",I3156="Use my price")),"CHECK: choose a listed decision",IF(OR(NOT(ISNUMBER(L3156)),L3156&lt;=0,NOT(ISNUMBER(Y3156)),Y3156&lt;=0,X3156&gt;=1),"CHECK: price or base unavailable",IF(L3156/(Y3156*(1-X3156))-1&lt;0,"CHECK: price below local base","Ready")))))))))</f>
        <v>Pending review</v>
      </c>
      <c r="N3156" s="18">
        <v>1.4</v>
      </c>
      <c r="O3156" s="19">
        <v>0.4</v>
      </c>
      <c r="P3156" s="14">
        <v>0.51</v>
      </c>
      <c r="Q3156" s="20" t="str">
        <f>IF(AND(ISNUMBER(L3156),ISNUMBER(Y3156),Y3156&gt;0,X3156&lt;1),ROUND(L3156/(Y3156*(1-X3156))-1,4),"")</f>
        <v/>
      </c>
      <c r="R3156" s="12">
        <v>12.6</v>
      </c>
      <c r="S3156" s="13">
        <f>IF(AND(ISNUMBER(E3156),E3156&gt;0,ISNUMBER(F3156)),R3156*(F3156/E3156-1)*(1-'Start Here'!$B$16),0)</f>
        <v>0.960300000000002</v>
      </c>
      <c r="T3156" s="17">
        <f>IF(AND(M3156="Ready",OR(I3156="Approve proposed",AND(I3156="Use my price",AND(ISNUMBER(J3156),J3156&gt;0))),ISNUMBER(L3156),E3156&gt;0),R3156*(L3156/E3156-1)*(1-'Start Here'!$B$16),0)</f>
        <v>0</v>
      </c>
      <c r="U3156" t="str" s="6">
        <v/>
      </c>
      <c r="V3156" t="str" s="21">
        <v>Yes</v>
      </c>
      <c r="W3156" t="str" s="21">
        <v>No</v>
      </c>
      <c r="X3156" s="22">
        <v>0</v>
      </c>
      <c r="Y3156" s="18">
        <v>1</v>
      </c>
      <c r="AB3156" t="str" s="6">
        <v>2026-10-01 10:41:27 UTC</v>
      </c>
      <c r="AC3156" t="str" s="6">
        <v>Local Line cache</v>
      </c>
      <c r="AD3156" s="23">
        <v>998191</v>
      </c>
      <c r="AE3156" s="23">
        <v>774076</v>
      </c>
      <c r="AF3156" t="str" s="23">
        <v>998191:774076:guest</v>
      </c>
      <c r="AG3156" t="str" s="23">
        <v>No</v>
      </c>
      <c r="AH3156" t="str" s="23">
        <v>Yes</v>
      </c>
      <c r="AI3156" s="18">
        <v>18</v>
      </c>
    </row>
    <row r="3157" ht="32" customHeight="1">
      <c r="A3157" t="str" s="7">
        <v>Small is Beautiful Farm</v>
      </c>
      <c r="B3157" t="str" s="7">
        <v>Mix Apples</v>
      </c>
      <c r="C3157" t="str" s="7">
        <v>ea</v>
      </c>
      <c r="D3157" t="str" s="7">
        <v>SNAP</v>
      </c>
      <c r="E3157" s="12">
        <v>1.4</v>
      </c>
      <c r="F3157" s="13">
        <v>1.4</v>
      </c>
      <c r="G3157" s="13">
        <f>IF(AND(ISNUMBER(E3157),ISNUMBER(F3157)),F3157-E3157,"")</f>
        <v>0</v>
      </c>
      <c r="H3157" s="14">
        <f>IF(AND(ISNUMBER(E3157),E3157&gt;0,ISNUMBER(F3157)),F3157/E3157-1,"")</f>
        <v>0</v>
      </c>
      <c r="I3157" t="str" s="15">
        <v>Keep current</v>
      </c>
      <c r="J3157" s="16"/>
      <c r="K3157" t="str" s="15">
        <v/>
      </c>
      <c r="L3157" s="17">
        <f>IF(AC3157="Local catalog","",IF(AG3157="Yes",IF(ISNUMBER(E3157),E3157,""),IF(I3157="Keep current",IF(ISNUMBER(E3157),E3157,""),IF(AH3157&lt;&gt;"Yes","",IF(I3157="Approve proposed",F3157,IF(AND(I3157="Use my price",AND(ISNUMBER(J3157),J3157&gt;0)),J3157,""))))))</f>
        <v>1.4</v>
      </c>
      <c r="M3157" t="str" s="7">
        <f>IF(AND(AG3157="Yes",OR(I3157="Approve proposed",I3157="Use my price")),"CHECK: protected price kept current",IF(OR(I3157="Unreviewed",I3157=""),"Pending review",IF(I3157="Hold","On hold",IF(I3157="Keep current",IF(ISNUMBER(E3157),"Kept current","CHECK: no confirmed current price"),IF(AH3157&lt;&gt;"Yes","CHECK: source needs review",IF(AND(I3157="Use my price",NOT(AND(ISNUMBER(J3157),J3157&gt;0))),"CHECK: enter a price above zero",IF(NOT(OR(I3157="Approve proposed",I3157="Use my price")),"CHECK: choose a listed decision",IF(OR(NOT(ISNUMBER(L3157)),L3157&lt;=0,NOT(ISNUMBER(Y3157)),Y3157&lt;=0,X3157&gt;=1),"CHECK: price or base unavailable",IF(L3157/(Y3157*(1-X3157))-1&lt;0,"CHECK: price below local base","Ready")))))))))</f>
        <v>Kept current</v>
      </c>
      <c r="N3157" s="18">
        <v>1.4</v>
      </c>
      <c r="O3157" s="19">
        <v>0.4</v>
      </c>
      <c r="P3157" s="14">
        <v>0.4</v>
      </c>
      <c r="Q3157" s="20">
        <f>IF(AND(ISNUMBER(L3157),ISNUMBER(Y3157),Y3157&gt;0,X3157&lt;1),ROUND(L3157/(Y3157*(1-X3157))-1,4),"")</f>
        <v>0.4</v>
      </c>
      <c r="R3157" s="12">
        <v>0</v>
      </c>
      <c r="S3157" s="13">
        <f>IF(AND(ISNUMBER(E3157),E3157&gt;0,ISNUMBER(F3157)),R3157*(F3157/E3157-1)*(1-'Start Here'!$B$16),0)</f>
        <v>0</v>
      </c>
      <c r="T3157" s="17">
        <f>IF(AND(M3157="Ready",OR(I3157="Approve proposed",AND(I3157="Use my price",AND(ISNUMBER(J3157),J3157&gt;0))),ISNUMBER(L3157),E3157&gt;0),R3157*(L3157/E3157-1)*(1-'Start Here'!$B$16),0)</f>
        <v>0</v>
      </c>
      <c r="U3157" t="str" s="6">
        <v>SNAP: preserve existing selling price</v>
      </c>
      <c r="V3157" t="str" s="21">
        <v>Yes</v>
      </c>
      <c r="W3157" t="str" s="21">
        <v>No</v>
      </c>
      <c r="X3157" s="22">
        <v>0</v>
      </c>
      <c r="Y3157" s="18">
        <v>1</v>
      </c>
      <c r="AB3157" t="str" s="6">
        <v>2026-10-01 10:41:27 UTC</v>
      </c>
      <c r="AC3157" t="str" s="6">
        <v>Local Line cache</v>
      </c>
      <c r="AD3157" s="23">
        <v>998191</v>
      </c>
      <c r="AE3157" s="23">
        <v>774076</v>
      </c>
      <c r="AF3157" t="str" s="23">
        <v>998191:774076:snap</v>
      </c>
      <c r="AG3157" t="str" s="23">
        <v>Yes</v>
      </c>
      <c r="AH3157" t="str" s="23">
        <v>Yes</v>
      </c>
      <c r="AI3157" s="18">
        <v>0</v>
      </c>
    </row>
    <row r="3158" ht="32" customHeight="1">
      <c r="A3158" t="str" s="7">
        <v>Small is Beautiful Farm</v>
      </c>
      <c r="B3158" t="str" s="7">
        <v>Mixed Apple "Seconds"</v>
      </c>
      <c r="C3158" t="str" s="7">
        <v>each</v>
      </c>
      <c r="D3158" t="str" s="7">
        <v>Herd Share Members</v>
      </c>
      <c r="E3158" s="12">
        <v>0.7</v>
      </c>
      <c r="F3158" s="13">
        <v>0.76</v>
      </c>
      <c r="G3158" s="13">
        <f>IF(AND(ISNUMBER(E3158),ISNUMBER(F3158)),F3158-E3158,"")</f>
        <v>0.06</v>
      </c>
      <c r="H3158" s="14">
        <f>IF(AND(ISNUMBER(E3158),E3158&gt;0,ISNUMBER(F3158)),F3158/E3158-1,"")</f>
        <v>0.08571428571428585</v>
      </c>
      <c r="I3158" t="str" s="15">
        <v>Unreviewed</v>
      </c>
      <c r="J3158" s="16"/>
      <c r="K3158" t="str" s="15">
        <v/>
      </c>
      <c r="L3158" s="17" t="str">
        <f>IF(AC3158="Local catalog","",IF(AG3158="Yes",IF(ISNUMBER(E3158),E3158,""),IF(I3158="Keep current",IF(ISNUMBER(E3158),E3158,""),IF(AH3158&lt;&gt;"Yes","",IF(I3158="Approve proposed",F3158,IF(AND(I3158="Use my price",AND(ISNUMBER(J3158),J3158&gt;0)),J3158,""))))))</f>
        <v/>
      </c>
      <c r="M3158" t="str" s="7">
        <f>IF(AND(AG3158="Yes",OR(I3158="Approve proposed",I3158="Use my price")),"CHECK: protected price kept current",IF(OR(I3158="Unreviewed",I3158=""),"Pending review",IF(I3158="Hold","On hold",IF(I3158="Keep current",IF(ISNUMBER(E3158),"Kept current","CHECK: no confirmed current price"),IF(AH3158&lt;&gt;"Yes","CHECK: source needs review",IF(AND(I3158="Use my price",NOT(AND(ISNUMBER(J3158),J3158&gt;0))),"CHECK: enter a price above zero",IF(NOT(OR(I3158="Approve proposed",I3158="Use my price")),"CHECK: choose a listed decision",IF(OR(NOT(ISNUMBER(L3158)),L3158&lt;=0,NOT(ISNUMBER(Y3158)),Y3158&lt;=0,X3158&gt;=1),"CHECK: price or base unavailable",IF(L3158/(Y3158*(1-X3158))-1&lt;0,"CHECK: price below local base","Ready")))))))))</f>
        <v>Pending review</v>
      </c>
      <c r="N3158" s="18">
        <v>0.7</v>
      </c>
      <c r="O3158" s="19">
        <v>0.4</v>
      </c>
      <c r="P3158" s="14">
        <v>0.52</v>
      </c>
      <c r="Q3158" s="20" t="str">
        <f>IF(AND(ISNUMBER(L3158),ISNUMBER(Y3158),Y3158&gt;0,X3158&lt;1),ROUND(L3158/(Y3158*(1-X3158))-1,4),"")</f>
        <v/>
      </c>
      <c r="R3158" s="12">
        <v>53.900000000000006</v>
      </c>
      <c r="S3158" s="13">
        <f>IF(AND(ISNUMBER(E3158),E3158&gt;0,ISNUMBER(F3158)),R3158*(F3158/E3158-1)*(1-'Start Here'!$B$16),0)</f>
        <v>4.481400000000008</v>
      </c>
      <c r="T3158" s="17">
        <f>IF(AND(M3158="Ready",OR(I3158="Approve proposed",AND(I3158="Use my price",AND(ISNUMBER(J3158),J3158&gt;0))),ISNUMBER(L3158),E3158&gt;0),R3158*(L3158/E3158-1)*(1-'Start Here'!$B$16),0)</f>
        <v>0</v>
      </c>
      <c r="U3158" t="str" s="6">
        <v/>
      </c>
      <c r="V3158" t="str" s="21">
        <v>Yes</v>
      </c>
      <c r="W3158" t="str" s="21">
        <v>No</v>
      </c>
      <c r="X3158" s="22">
        <v>0</v>
      </c>
      <c r="Y3158" s="18">
        <v>0.5</v>
      </c>
      <c r="AB3158" t="str" s="6">
        <v>2026-10-01 10:41:27 UTC</v>
      </c>
      <c r="AC3158" t="str" s="6">
        <v>Local Line cache</v>
      </c>
      <c r="AD3158" s="23">
        <v>805790</v>
      </c>
      <c r="AE3158" s="23">
        <v>526846</v>
      </c>
      <c r="AF3158" t="str" s="23">
        <v>805790:526846:herdShare</v>
      </c>
      <c r="AG3158" t="str" s="23">
        <v>No</v>
      </c>
      <c r="AH3158" t="str" s="23">
        <v>Yes</v>
      </c>
      <c r="AI3158" s="18">
        <v>38.5</v>
      </c>
    </row>
    <row r="3159" ht="32" customHeight="1">
      <c r="A3159" t="str" s="7">
        <v>Small is Beautiful Farm</v>
      </c>
      <c r="B3159" t="str" s="7">
        <v>Mixed Apple "Seconds"</v>
      </c>
      <c r="C3159" t="str" s="7">
        <v>each</v>
      </c>
      <c r="D3159" t="str" s="7">
        <v>CSA Members</v>
      </c>
      <c r="E3159" s="12">
        <v>0.7</v>
      </c>
      <c r="F3159" s="13">
        <v>0.76</v>
      </c>
      <c r="G3159" s="13">
        <f>IF(AND(ISNUMBER(E3159),ISNUMBER(F3159)),F3159-E3159,"")</f>
        <v>0.06</v>
      </c>
      <c r="H3159" s="14">
        <f>IF(AND(ISNUMBER(E3159),E3159&gt;0,ISNUMBER(F3159)),F3159/E3159-1,"")</f>
        <v>0.08571428571428585</v>
      </c>
      <c r="I3159" t="str" s="15">
        <v>Unreviewed</v>
      </c>
      <c r="J3159" s="16"/>
      <c r="K3159" t="str" s="15">
        <v/>
      </c>
      <c r="L3159" s="17" t="str">
        <f>IF(AC3159="Local catalog","",IF(AG3159="Yes",IF(ISNUMBER(E3159),E3159,""),IF(I3159="Keep current",IF(ISNUMBER(E3159),E3159,""),IF(AH3159&lt;&gt;"Yes","",IF(I3159="Approve proposed",F3159,IF(AND(I3159="Use my price",AND(ISNUMBER(J3159),J3159&gt;0)),J3159,""))))))</f>
        <v/>
      </c>
      <c r="M3159" t="str" s="7">
        <f>IF(AND(AG3159="Yes",OR(I3159="Approve proposed",I3159="Use my price")),"CHECK: protected price kept current",IF(OR(I3159="Unreviewed",I3159=""),"Pending review",IF(I3159="Hold","On hold",IF(I3159="Keep current",IF(ISNUMBER(E3159),"Kept current","CHECK: no confirmed current price"),IF(AH3159&lt;&gt;"Yes","CHECK: source needs review",IF(AND(I3159="Use my price",NOT(AND(ISNUMBER(J3159),J3159&gt;0))),"CHECK: enter a price above zero",IF(NOT(OR(I3159="Approve proposed",I3159="Use my price")),"CHECK: choose a listed decision",IF(OR(NOT(ISNUMBER(L3159)),L3159&lt;=0,NOT(ISNUMBER(Y3159)),Y3159&lt;=0,X3159&gt;=1),"CHECK: price or base unavailable",IF(L3159/(Y3159*(1-X3159))-1&lt;0,"CHECK: price below local base","Ready")))))))))</f>
        <v>Pending review</v>
      </c>
      <c r="N3159" s="18">
        <v>0.7</v>
      </c>
      <c r="O3159" s="19">
        <v>0.4</v>
      </c>
      <c r="P3159" s="14">
        <v>0.52</v>
      </c>
      <c r="Q3159" s="20" t="str">
        <f>IF(AND(ISNUMBER(L3159),ISNUMBER(Y3159),Y3159&gt;0,X3159&lt;1),ROUND(L3159/(Y3159*(1-X3159))-1,4),"")</f>
        <v/>
      </c>
      <c r="R3159" s="12">
        <v>46.9</v>
      </c>
      <c r="S3159" s="13">
        <f>IF(AND(ISNUMBER(E3159),E3159&gt;0,ISNUMBER(F3159)),R3159*(F3159/E3159-1)*(1-'Start Here'!$B$16),0)</f>
        <v>3.899400000000006</v>
      </c>
      <c r="T3159" s="17">
        <f>IF(AND(M3159="Ready",OR(I3159="Approve proposed",AND(I3159="Use my price",AND(ISNUMBER(J3159),J3159&gt;0))),ISNUMBER(L3159),E3159&gt;0),R3159*(L3159/E3159-1)*(1-'Start Here'!$B$16),0)</f>
        <v>0</v>
      </c>
      <c r="U3159" t="str" s="6">
        <v/>
      </c>
      <c r="V3159" t="str" s="21">
        <v>Yes</v>
      </c>
      <c r="W3159" t="str" s="21">
        <v>No</v>
      </c>
      <c r="X3159" s="22">
        <v>0</v>
      </c>
      <c r="Y3159" s="18">
        <v>0.5</v>
      </c>
      <c r="AB3159" t="str" s="6">
        <v>2026-10-01 10:41:27 UTC</v>
      </c>
      <c r="AC3159" t="str" s="6">
        <v>Local Line cache</v>
      </c>
      <c r="AD3159" s="23">
        <v>805790</v>
      </c>
      <c r="AE3159" s="23">
        <v>526846</v>
      </c>
      <c r="AF3159" t="str" s="23">
        <v>805790:526846:member</v>
      </c>
      <c r="AG3159" t="str" s="23">
        <v>No</v>
      </c>
      <c r="AH3159" t="str" s="23">
        <v>Yes</v>
      </c>
      <c r="AI3159" s="18">
        <v>33.5</v>
      </c>
    </row>
    <row r="3160" ht="32" customHeight="1">
      <c r="A3160" t="str" s="7">
        <v>Small is Beautiful Farm</v>
      </c>
      <c r="B3160" t="str" s="7">
        <v>Mixed Apple "Seconds"</v>
      </c>
      <c r="C3160" t="str" s="7">
        <v>each</v>
      </c>
      <c r="D3160" t="str" s="7">
        <v>Guest Basket</v>
      </c>
      <c r="E3160" s="12">
        <v>0.7</v>
      </c>
      <c r="F3160" s="13">
        <v>0.76</v>
      </c>
      <c r="G3160" s="13">
        <f>IF(AND(ISNUMBER(E3160),ISNUMBER(F3160)),F3160-E3160,"")</f>
        <v>0.06</v>
      </c>
      <c r="H3160" s="14">
        <f>IF(AND(ISNUMBER(E3160),E3160&gt;0,ISNUMBER(F3160)),F3160/E3160-1,"")</f>
        <v>0.08571428571428585</v>
      </c>
      <c r="I3160" t="str" s="15">
        <v>Unreviewed</v>
      </c>
      <c r="J3160" s="16"/>
      <c r="K3160" t="str" s="15">
        <v/>
      </c>
      <c r="L3160" s="17" t="str">
        <f>IF(AC3160="Local catalog","",IF(AG3160="Yes",IF(ISNUMBER(E3160),E3160,""),IF(I3160="Keep current",IF(ISNUMBER(E3160),E3160,""),IF(AH3160&lt;&gt;"Yes","",IF(I3160="Approve proposed",F3160,IF(AND(I3160="Use my price",AND(ISNUMBER(J3160),J3160&gt;0)),J3160,""))))))</f>
        <v/>
      </c>
      <c r="M3160" t="str" s="7">
        <f>IF(AND(AG3160="Yes",OR(I3160="Approve proposed",I3160="Use my price")),"CHECK: protected price kept current",IF(OR(I3160="Unreviewed",I3160=""),"Pending review",IF(I3160="Hold","On hold",IF(I3160="Keep current",IF(ISNUMBER(E3160),"Kept current","CHECK: no confirmed current price"),IF(AH3160&lt;&gt;"Yes","CHECK: source needs review",IF(AND(I3160="Use my price",NOT(AND(ISNUMBER(J3160),J3160&gt;0))),"CHECK: enter a price above zero",IF(NOT(OR(I3160="Approve proposed",I3160="Use my price")),"CHECK: choose a listed decision",IF(OR(NOT(ISNUMBER(L3160)),L3160&lt;=0,NOT(ISNUMBER(Y3160)),Y3160&lt;=0,X3160&gt;=1),"CHECK: price or base unavailable",IF(L3160/(Y3160*(1-X3160))-1&lt;0,"CHECK: price below local base","Ready")))))))))</f>
        <v>Pending review</v>
      </c>
      <c r="N3160" s="18">
        <v>0.7</v>
      </c>
      <c r="O3160" s="19">
        <v>0.4</v>
      </c>
      <c r="P3160" s="14">
        <v>0.52</v>
      </c>
      <c r="Q3160" s="20" t="str">
        <f>IF(AND(ISNUMBER(L3160),ISNUMBER(Y3160),Y3160&gt;0,X3160&lt;1),ROUND(L3160/(Y3160*(1-X3160))-1,4),"")</f>
        <v/>
      </c>
      <c r="R3160" s="12">
        <v>7.5600000000000005</v>
      </c>
      <c r="S3160" s="13">
        <f>IF(AND(ISNUMBER(E3160),E3160&gt;0,ISNUMBER(F3160)),R3160*(F3160/E3160-1)*(1-'Start Here'!$B$16),0)</f>
        <v>0.6285600000000011</v>
      </c>
      <c r="T3160" s="17">
        <f>IF(AND(M3160="Ready",OR(I3160="Approve proposed",AND(I3160="Use my price",AND(ISNUMBER(J3160),J3160&gt;0))),ISNUMBER(L3160),E3160&gt;0),R3160*(L3160/E3160-1)*(1-'Start Here'!$B$16),0)</f>
        <v>0</v>
      </c>
      <c r="U3160" t="str" s="6">
        <v/>
      </c>
      <c r="V3160" t="str" s="21">
        <v>Yes</v>
      </c>
      <c r="W3160" t="str" s="21">
        <v>No</v>
      </c>
      <c r="X3160" s="22">
        <v>0</v>
      </c>
      <c r="Y3160" s="18">
        <v>0.5</v>
      </c>
      <c r="AB3160" t="str" s="6">
        <v>2026-10-01 10:41:27 UTC</v>
      </c>
      <c r="AC3160" t="str" s="6">
        <v>Local Line cache</v>
      </c>
      <c r="AD3160" s="23">
        <v>805790</v>
      </c>
      <c r="AE3160" s="23">
        <v>526846</v>
      </c>
      <c r="AF3160" t="str" s="23">
        <v>805790:526846:guest</v>
      </c>
      <c r="AG3160" t="str" s="23">
        <v>No</v>
      </c>
      <c r="AH3160" t="str" s="23">
        <v>Yes</v>
      </c>
      <c r="AI3160" s="18">
        <v>5</v>
      </c>
    </row>
    <row r="3161" ht="32" customHeight="1">
      <c r="A3161" t="str" s="7">
        <v>Small is Beautiful Farm</v>
      </c>
      <c r="B3161" t="str" s="7">
        <v>Mixed Apple "Seconds"</v>
      </c>
      <c r="C3161" t="str" s="7">
        <v>each</v>
      </c>
      <c r="D3161" t="str" s="7">
        <v>SNAP</v>
      </c>
      <c r="E3161" s="12">
        <v>0.7</v>
      </c>
      <c r="F3161" s="13">
        <v>0.7</v>
      </c>
      <c r="G3161" s="13">
        <f>IF(AND(ISNUMBER(E3161),ISNUMBER(F3161)),F3161-E3161,"")</f>
        <v>0</v>
      </c>
      <c r="H3161" s="14">
        <f>IF(AND(ISNUMBER(E3161),E3161&gt;0,ISNUMBER(F3161)),F3161/E3161-1,"")</f>
        <v>0</v>
      </c>
      <c r="I3161" t="str" s="15">
        <v>Keep current</v>
      </c>
      <c r="J3161" s="16"/>
      <c r="K3161" t="str" s="15">
        <v/>
      </c>
      <c r="L3161" s="17">
        <f>IF(AC3161="Local catalog","",IF(AG3161="Yes",IF(ISNUMBER(E3161),E3161,""),IF(I3161="Keep current",IF(ISNUMBER(E3161),E3161,""),IF(AH3161&lt;&gt;"Yes","",IF(I3161="Approve proposed",F3161,IF(AND(I3161="Use my price",AND(ISNUMBER(J3161),J3161&gt;0)),J3161,""))))))</f>
        <v>0.7</v>
      </c>
      <c r="M3161" t="str" s="7">
        <f>IF(AND(AG3161="Yes",OR(I3161="Approve proposed",I3161="Use my price")),"CHECK: protected price kept current",IF(OR(I3161="Unreviewed",I3161=""),"Pending review",IF(I3161="Hold","On hold",IF(I3161="Keep current",IF(ISNUMBER(E3161),"Kept current","CHECK: no confirmed current price"),IF(AH3161&lt;&gt;"Yes","CHECK: source needs review",IF(AND(I3161="Use my price",NOT(AND(ISNUMBER(J3161),J3161&gt;0))),"CHECK: enter a price above zero",IF(NOT(OR(I3161="Approve proposed",I3161="Use my price")),"CHECK: choose a listed decision",IF(OR(NOT(ISNUMBER(L3161)),L3161&lt;=0,NOT(ISNUMBER(Y3161)),Y3161&lt;=0,X3161&gt;=1),"CHECK: price or base unavailable",IF(L3161/(Y3161*(1-X3161))-1&lt;0,"CHECK: price below local base","Ready")))))))))</f>
        <v>Kept current</v>
      </c>
      <c r="N3161" s="18">
        <v>0.7</v>
      </c>
      <c r="O3161" s="19">
        <v>0.4</v>
      </c>
      <c r="P3161" s="14">
        <v>0.4</v>
      </c>
      <c r="Q3161" s="20">
        <f>IF(AND(ISNUMBER(L3161),ISNUMBER(Y3161),Y3161&gt;0,X3161&lt;1),ROUND(L3161/(Y3161*(1-X3161))-1,4),"")</f>
        <v>0.4</v>
      </c>
      <c r="R3161" s="12">
        <v>0</v>
      </c>
      <c r="S3161" s="13">
        <f>IF(AND(ISNUMBER(E3161),E3161&gt;0,ISNUMBER(F3161)),R3161*(F3161/E3161-1)*(1-'Start Here'!$B$16),0)</f>
        <v>0</v>
      </c>
      <c r="T3161" s="17">
        <f>IF(AND(M3161="Ready",OR(I3161="Approve proposed",AND(I3161="Use my price",AND(ISNUMBER(J3161),J3161&gt;0))),ISNUMBER(L3161),E3161&gt;0),R3161*(L3161/E3161-1)*(1-'Start Here'!$B$16),0)</f>
        <v>0</v>
      </c>
      <c r="U3161" t="str" s="6">
        <v>SNAP: preserve existing selling price</v>
      </c>
      <c r="V3161" t="str" s="21">
        <v>Yes</v>
      </c>
      <c r="W3161" t="str" s="21">
        <v>No</v>
      </c>
      <c r="X3161" s="22">
        <v>0</v>
      </c>
      <c r="Y3161" s="18">
        <v>0.5</v>
      </c>
      <c r="AB3161" t="str" s="6">
        <v>2026-10-01 10:41:27 UTC</v>
      </c>
      <c r="AC3161" t="str" s="6">
        <v>Local Line cache</v>
      </c>
      <c r="AD3161" s="23">
        <v>805790</v>
      </c>
      <c r="AE3161" s="23">
        <v>526846</v>
      </c>
      <c r="AF3161" t="str" s="23">
        <v>805790:526846:snap</v>
      </c>
      <c r="AG3161" t="str" s="23">
        <v>Yes</v>
      </c>
      <c r="AH3161" t="str" s="23">
        <v>Yes</v>
      </c>
      <c r="AI3161" s="18">
        <v>0</v>
      </c>
    </row>
    <row r="3162" ht="32" customHeight="1">
      <c r="A3162" t="str" s="7">
        <v>Small is Beautiful Farm</v>
      </c>
      <c r="B3162" t="str" s="7">
        <v>Mixed Dried Fruit</v>
      </c>
      <c r="C3162" t="str" s="7">
        <v>1/2 Lb. bag</v>
      </c>
      <c r="D3162" t="str" s="7">
        <v>Herd Share Members</v>
      </c>
      <c r="E3162" s="12">
        <v>9.8</v>
      </c>
      <c r="F3162" s="13">
        <v>10.58</v>
      </c>
      <c r="G3162" s="13">
        <f>IF(AND(ISNUMBER(E3162),ISNUMBER(F3162)),F3162-E3162,"")</f>
        <v>0.78</v>
      </c>
      <c r="H3162" s="14">
        <f>IF(AND(ISNUMBER(E3162),E3162&gt;0,ISNUMBER(F3162)),F3162/E3162-1,"")</f>
        <v>0.07959183673469372</v>
      </c>
      <c r="I3162" t="str" s="15">
        <v>Unreviewed</v>
      </c>
      <c r="J3162" s="16"/>
      <c r="K3162" t="str" s="15">
        <v/>
      </c>
      <c r="L3162" s="17" t="str">
        <f>IF(AC3162="Local catalog","",IF(AG3162="Yes",IF(ISNUMBER(E3162),E3162,""),IF(I3162="Keep current",IF(ISNUMBER(E3162),E3162,""),IF(AH3162&lt;&gt;"Yes","",IF(I3162="Approve proposed",F3162,IF(AND(I3162="Use my price",AND(ISNUMBER(J3162),J3162&gt;0)),J3162,""))))))</f>
        <v/>
      </c>
      <c r="M3162" t="str" s="7">
        <f>IF(AND(AG3162="Yes",OR(I3162="Approve proposed",I3162="Use my price")),"CHECK: protected price kept current",IF(OR(I3162="Unreviewed",I3162=""),"Pending review",IF(I3162="Hold","On hold",IF(I3162="Keep current",IF(ISNUMBER(E3162),"Kept current","CHECK: no confirmed current price"),IF(AH3162&lt;&gt;"Yes","CHECK: source needs review",IF(AND(I3162="Use my price",NOT(AND(ISNUMBER(J3162),J3162&gt;0))),"CHECK: enter a price above zero",IF(NOT(OR(I3162="Approve proposed",I3162="Use my price")),"CHECK: choose a listed decision",IF(OR(NOT(ISNUMBER(L3162)),L3162&lt;=0,NOT(ISNUMBER(Y3162)),Y3162&lt;=0,X3162&gt;=1),"CHECK: price or base unavailable",IF(L3162/(Y3162*(1-X3162))-1&lt;0,"CHECK: price below local base","Ready")))))))))</f>
        <v>Pending review</v>
      </c>
      <c r="N3162" s="18">
        <v>9.8</v>
      </c>
      <c r="O3162" s="19">
        <v>0.4</v>
      </c>
      <c r="P3162" s="14">
        <v>0.5114</v>
      </c>
      <c r="Q3162" s="20" t="str">
        <f>IF(AND(ISNUMBER(L3162),ISNUMBER(Y3162),Y3162&gt;0,X3162&lt;1),ROUND(L3162/(Y3162*(1-X3162))-1,4),"")</f>
        <v/>
      </c>
      <c r="R3162" s="12">
        <v>1665.9999999999998</v>
      </c>
      <c r="S3162" s="13">
        <f>IF(AND(ISNUMBER(E3162),E3162&gt;0,ISNUMBER(F3162)),R3162*(F3162/E3162-1)*(1-'Start Here'!$B$16),0)</f>
        <v>128.6219999999997</v>
      </c>
      <c r="T3162" s="17">
        <f>IF(AND(M3162="Ready",OR(I3162="Approve proposed",AND(I3162="Use my price",AND(ISNUMBER(J3162),J3162&gt;0))),ISNUMBER(L3162),E3162&gt;0),R3162*(L3162/E3162-1)*(1-'Start Here'!$B$16),0)</f>
        <v>0</v>
      </c>
      <c r="U3162" t="str" s="6">
        <v>Currently hidden; do not activate automatically</v>
      </c>
      <c r="V3162" t="str" s="21">
        <v>No</v>
      </c>
      <c r="W3162" t="str" s="21">
        <v>No</v>
      </c>
      <c r="X3162" s="22">
        <v>0</v>
      </c>
      <c r="Y3162" s="18">
        <v>7</v>
      </c>
      <c r="AB3162" t="str" s="6">
        <v>2026-10-01 10:41:27 UTC</v>
      </c>
      <c r="AC3162" t="str" s="6">
        <v>Local Line cache</v>
      </c>
      <c r="AD3162" s="23">
        <v>836368</v>
      </c>
      <c r="AE3162" s="23">
        <v>562955</v>
      </c>
      <c r="AF3162" t="str" s="23">
        <v>836368:562955:herdShare</v>
      </c>
      <c r="AG3162" t="str" s="23">
        <v>No</v>
      </c>
      <c r="AH3162" t="str" s="23">
        <v>Yes</v>
      </c>
      <c r="AI3162" s="18">
        <v>1190</v>
      </c>
    </row>
    <row r="3163" ht="32" customHeight="1">
      <c r="A3163" t="str" s="7">
        <v>Small is Beautiful Farm</v>
      </c>
      <c r="B3163" t="str" s="7">
        <v>Mixed Dried Fruit</v>
      </c>
      <c r="C3163" t="str" s="7">
        <v>1/2 Lb. bag</v>
      </c>
      <c r="D3163" t="str" s="7">
        <v>CSA Members</v>
      </c>
      <c r="E3163" s="12">
        <v>9.8</v>
      </c>
      <c r="F3163" s="13">
        <v>10.58</v>
      </c>
      <c r="G3163" s="13">
        <f>IF(AND(ISNUMBER(E3163),ISNUMBER(F3163)),F3163-E3163,"")</f>
        <v>0.78</v>
      </c>
      <c r="H3163" s="14">
        <f>IF(AND(ISNUMBER(E3163),E3163&gt;0,ISNUMBER(F3163)),F3163/E3163-1,"")</f>
        <v>0.07959183673469372</v>
      </c>
      <c r="I3163" t="str" s="15">
        <v>Unreviewed</v>
      </c>
      <c r="J3163" s="16"/>
      <c r="K3163" t="str" s="15">
        <v/>
      </c>
      <c r="L3163" s="17" t="str">
        <f>IF(AC3163="Local catalog","",IF(AG3163="Yes",IF(ISNUMBER(E3163),E3163,""),IF(I3163="Keep current",IF(ISNUMBER(E3163),E3163,""),IF(AH3163&lt;&gt;"Yes","",IF(I3163="Approve proposed",F3163,IF(AND(I3163="Use my price",AND(ISNUMBER(J3163),J3163&gt;0)),J3163,""))))))</f>
        <v/>
      </c>
      <c r="M3163" t="str" s="7">
        <f>IF(AND(AG3163="Yes",OR(I3163="Approve proposed",I3163="Use my price")),"CHECK: protected price kept current",IF(OR(I3163="Unreviewed",I3163=""),"Pending review",IF(I3163="Hold","On hold",IF(I3163="Keep current",IF(ISNUMBER(E3163),"Kept current","CHECK: no confirmed current price"),IF(AH3163&lt;&gt;"Yes","CHECK: source needs review",IF(AND(I3163="Use my price",NOT(AND(ISNUMBER(J3163),J3163&gt;0))),"CHECK: enter a price above zero",IF(NOT(OR(I3163="Approve proposed",I3163="Use my price")),"CHECK: choose a listed decision",IF(OR(NOT(ISNUMBER(L3163)),L3163&lt;=0,NOT(ISNUMBER(Y3163)),Y3163&lt;=0,X3163&gt;=1),"CHECK: price or base unavailable",IF(L3163/(Y3163*(1-X3163))-1&lt;0,"CHECK: price below local base","Ready")))))))))</f>
        <v>Pending review</v>
      </c>
      <c r="N3163" s="18">
        <v>9.8</v>
      </c>
      <c r="O3163" s="19">
        <v>0.4</v>
      </c>
      <c r="P3163" s="14">
        <v>0.5114</v>
      </c>
      <c r="Q3163" s="20" t="str">
        <f>IF(AND(ISNUMBER(L3163),ISNUMBER(Y3163),Y3163&gt;0,X3163&lt;1),ROUND(L3163/(Y3163*(1-X3163))-1,4),"")</f>
        <v/>
      </c>
      <c r="R3163" s="12">
        <v>303.79999999999995</v>
      </c>
      <c r="S3163" s="13">
        <f>IF(AND(ISNUMBER(E3163),E3163&gt;0,ISNUMBER(F3163)),R3163*(F3163/E3163-1)*(1-'Start Here'!$B$16),0)</f>
        <v>23.45459999999995</v>
      </c>
      <c r="T3163" s="17">
        <f>IF(AND(M3163="Ready",OR(I3163="Approve proposed",AND(I3163="Use my price",AND(ISNUMBER(J3163),J3163&gt;0))),ISNUMBER(L3163),E3163&gt;0),R3163*(L3163/E3163-1)*(1-'Start Here'!$B$16),0)</f>
        <v>0</v>
      </c>
      <c r="U3163" t="str" s="6">
        <v>Currently hidden; do not activate automatically</v>
      </c>
      <c r="V3163" t="str" s="21">
        <v>No</v>
      </c>
      <c r="W3163" t="str" s="21">
        <v>No</v>
      </c>
      <c r="X3163" s="22">
        <v>0</v>
      </c>
      <c r="Y3163" s="18">
        <v>7</v>
      </c>
      <c r="AB3163" t="str" s="6">
        <v>2026-10-01 10:41:27 UTC</v>
      </c>
      <c r="AC3163" t="str" s="6">
        <v>Local Line cache</v>
      </c>
      <c r="AD3163" s="23">
        <v>836368</v>
      </c>
      <c r="AE3163" s="23">
        <v>562955</v>
      </c>
      <c r="AF3163" t="str" s="23">
        <v>836368:562955:member</v>
      </c>
      <c r="AG3163" t="str" s="23">
        <v>No</v>
      </c>
      <c r="AH3163" t="str" s="23">
        <v>Yes</v>
      </c>
      <c r="AI3163" s="18">
        <v>217</v>
      </c>
    </row>
    <row r="3164" ht="32" customHeight="1">
      <c r="A3164" t="str" s="7">
        <v>Small is Beautiful Farm</v>
      </c>
      <c r="B3164" t="str" s="7">
        <v>Mixed Dried Fruit</v>
      </c>
      <c r="C3164" t="str" s="7">
        <v>1/2 Lb. bag</v>
      </c>
      <c r="D3164" t="str" s="7">
        <v>Guest Basket</v>
      </c>
      <c r="E3164" s="12">
        <v>9.8</v>
      </c>
      <c r="F3164" s="13">
        <v>10.58</v>
      </c>
      <c r="G3164" s="13">
        <f>IF(AND(ISNUMBER(E3164),ISNUMBER(F3164)),F3164-E3164,"")</f>
        <v>0.78</v>
      </c>
      <c r="H3164" s="14">
        <f>IF(AND(ISNUMBER(E3164),E3164&gt;0,ISNUMBER(F3164)),F3164/E3164-1,"")</f>
        <v>0.07959183673469372</v>
      </c>
      <c r="I3164" t="str" s="15">
        <v>Unreviewed</v>
      </c>
      <c r="J3164" s="16"/>
      <c r="K3164" t="str" s="15">
        <v/>
      </c>
      <c r="L3164" s="17" t="str">
        <f>IF(AC3164="Local catalog","",IF(AG3164="Yes",IF(ISNUMBER(E3164),E3164,""),IF(I3164="Keep current",IF(ISNUMBER(E3164),E3164,""),IF(AH3164&lt;&gt;"Yes","",IF(I3164="Approve proposed",F3164,IF(AND(I3164="Use my price",AND(ISNUMBER(J3164),J3164&gt;0)),J3164,""))))))</f>
        <v/>
      </c>
      <c r="M3164" t="str" s="7">
        <f>IF(AND(AG3164="Yes",OR(I3164="Approve proposed",I3164="Use my price")),"CHECK: protected price kept current",IF(OR(I3164="Unreviewed",I3164=""),"Pending review",IF(I3164="Hold","On hold",IF(I3164="Keep current",IF(ISNUMBER(E3164),"Kept current","CHECK: no confirmed current price"),IF(AH3164&lt;&gt;"Yes","CHECK: source needs review",IF(AND(I3164="Use my price",NOT(AND(ISNUMBER(J3164),J3164&gt;0))),"CHECK: enter a price above zero",IF(NOT(OR(I3164="Approve proposed",I3164="Use my price")),"CHECK: choose a listed decision",IF(OR(NOT(ISNUMBER(L3164)),L3164&lt;=0,NOT(ISNUMBER(Y3164)),Y3164&lt;=0,X3164&gt;=1),"CHECK: price or base unavailable",IF(L3164/(Y3164*(1-X3164))-1&lt;0,"CHECK: price below local base","Ready")))))))))</f>
        <v>Pending review</v>
      </c>
      <c r="N3164" s="18">
        <v>9.8</v>
      </c>
      <c r="O3164" s="19">
        <v>0.4</v>
      </c>
      <c r="P3164" s="14">
        <v>0.5114</v>
      </c>
      <c r="Q3164" s="20" t="str">
        <f>IF(AND(ISNUMBER(L3164),ISNUMBER(Y3164),Y3164&gt;0,X3164&lt;1),ROUND(L3164/(Y3164*(1-X3164))-1,4),"")</f>
        <v/>
      </c>
      <c r="R3164" s="12">
        <v>125.99999999999999</v>
      </c>
      <c r="S3164" s="13">
        <f>IF(AND(ISNUMBER(E3164),E3164&gt;0,ISNUMBER(F3164)),R3164*(F3164/E3164-1)*(1-'Start Here'!$B$16),0)</f>
        <v>9.727714285714265</v>
      </c>
      <c r="T3164" s="17">
        <f>IF(AND(M3164="Ready",OR(I3164="Approve proposed",AND(I3164="Use my price",AND(ISNUMBER(J3164),J3164&gt;0))),ISNUMBER(L3164),E3164&gt;0),R3164*(L3164/E3164-1)*(1-'Start Here'!$B$16),0)</f>
        <v>0</v>
      </c>
      <c r="U3164" t="str" s="6">
        <v>Currently hidden; do not activate automatically</v>
      </c>
      <c r="V3164" t="str" s="21">
        <v>No</v>
      </c>
      <c r="W3164" t="str" s="21">
        <v>No</v>
      </c>
      <c r="X3164" s="22">
        <v>0</v>
      </c>
      <c r="Y3164" s="18">
        <v>7</v>
      </c>
      <c r="AB3164" t="str" s="6">
        <v>2026-10-01 10:41:27 UTC</v>
      </c>
      <c r="AC3164" t="str" s="6">
        <v>Local Line cache</v>
      </c>
      <c r="AD3164" s="23">
        <v>836368</v>
      </c>
      <c r="AE3164" s="23">
        <v>562955</v>
      </c>
      <c r="AF3164" t="str" s="23">
        <v>836368:562955:guest</v>
      </c>
      <c r="AG3164" t="str" s="23">
        <v>No</v>
      </c>
      <c r="AH3164" t="str" s="23">
        <v>Yes</v>
      </c>
      <c r="AI3164" s="18">
        <v>84</v>
      </c>
    </row>
    <row r="3165" ht="32" customHeight="1">
      <c r="A3165" t="str" s="7">
        <v>Small is Beautiful Farm</v>
      </c>
      <c r="B3165" t="str" s="7">
        <v>Mixed Dried Fruit</v>
      </c>
      <c r="C3165" t="str" s="7">
        <v>1/2 Lb. bag</v>
      </c>
      <c r="D3165" t="str" s="7">
        <v>SNAP</v>
      </c>
      <c r="E3165" s="12">
        <v>9.8</v>
      </c>
      <c r="F3165" s="13">
        <v>9.8</v>
      </c>
      <c r="G3165" s="13">
        <f>IF(AND(ISNUMBER(E3165),ISNUMBER(F3165)),F3165-E3165,"")</f>
        <v>0</v>
      </c>
      <c r="H3165" s="14">
        <f>IF(AND(ISNUMBER(E3165),E3165&gt;0,ISNUMBER(F3165)),F3165/E3165-1,"")</f>
        <v>0</v>
      </c>
      <c r="I3165" t="str" s="15">
        <v>Keep current</v>
      </c>
      <c r="J3165" s="16"/>
      <c r="K3165" t="str" s="15">
        <v/>
      </c>
      <c r="L3165" s="17">
        <f>IF(AC3165="Local catalog","",IF(AG3165="Yes",IF(ISNUMBER(E3165),E3165,""),IF(I3165="Keep current",IF(ISNUMBER(E3165),E3165,""),IF(AH3165&lt;&gt;"Yes","",IF(I3165="Approve proposed",F3165,IF(AND(I3165="Use my price",AND(ISNUMBER(J3165),J3165&gt;0)),J3165,""))))))</f>
        <v>9.8</v>
      </c>
      <c r="M3165" t="str" s="7">
        <f>IF(AND(AG3165="Yes",OR(I3165="Approve proposed",I3165="Use my price")),"CHECK: protected price kept current",IF(OR(I3165="Unreviewed",I3165=""),"Pending review",IF(I3165="Hold","On hold",IF(I3165="Keep current",IF(ISNUMBER(E3165),"Kept current","CHECK: no confirmed current price"),IF(AH3165&lt;&gt;"Yes","CHECK: source needs review",IF(AND(I3165="Use my price",NOT(AND(ISNUMBER(J3165),J3165&gt;0))),"CHECK: enter a price above zero",IF(NOT(OR(I3165="Approve proposed",I3165="Use my price")),"CHECK: choose a listed decision",IF(OR(NOT(ISNUMBER(L3165)),L3165&lt;=0,NOT(ISNUMBER(Y3165)),Y3165&lt;=0,X3165&gt;=1),"CHECK: price or base unavailable",IF(L3165/(Y3165*(1-X3165))-1&lt;0,"CHECK: price below local base","Ready")))))))))</f>
        <v>Kept current</v>
      </c>
      <c r="N3165" s="18">
        <v>9.8</v>
      </c>
      <c r="O3165" s="19">
        <v>0.4</v>
      </c>
      <c r="P3165" s="14">
        <v>0.4</v>
      </c>
      <c r="Q3165" s="20">
        <f>IF(AND(ISNUMBER(L3165),ISNUMBER(Y3165),Y3165&gt;0,X3165&lt;1),ROUND(L3165/(Y3165*(1-X3165))-1,4),"")</f>
        <v>0.4</v>
      </c>
      <c r="R3165" s="12">
        <v>0</v>
      </c>
      <c r="S3165" s="13">
        <f>IF(AND(ISNUMBER(E3165),E3165&gt;0,ISNUMBER(F3165)),R3165*(F3165/E3165-1)*(1-'Start Here'!$B$16),0)</f>
        <v>0</v>
      </c>
      <c r="T3165" s="17">
        <f>IF(AND(M3165="Ready",OR(I3165="Approve proposed",AND(I3165="Use my price",AND(ISNUMBER(J3165),J3165&gt;0))),ISNUMBER(L3165),E3165&gt;0),R3165*(L3165/E3165-1)*(1-'Start Here'!$B$16),0)</f>
        <v>0</v>
      </c>
      <c r="U3165" t="str" s="6">
        <v>SNAP: preserve existing selling price; Currently hidden; do not activate automatically</v>
      </c>
      <c r="V3165" t="str" s="21">
        <v>No</v>
      </c>
      <c r="W3165" t="str" s="21">
        <v>No</v>
      </c>
      <c r="X3165" s="22">
        <v>0</v>
      </c>
      <c r="Y3165" s="18">
        <v>7</v>
      </c>
      <c r="AB3165" t="str" s="6">
        <v>2026-10-01 10:41:27 UTC</v>
      </c>
      <c r="AC3165" t="str" s="6">
        <v>Local Line cache</v>
      </c>
      <c r="AD3165" s="23">
        <v>836368</v>
      </c>
      <c r="AE3165" s="23">
        <v>562955</v>
      </c>
      <c r="AF3165" t="str" s="23">
        <v>836368:562955:snap</v>
      </c>
      <c r="AG3165" t="str" s="23">
        <v>Yes</v>
      </c>
      <c r="AH3165" t="str" s="23">
        <v>Yes</v>
      </c>
      <c r="AI3165" s="18">
        <v>0</v>
      </c>
    </row>
    <row r="3166" ht="32" customHeight="1">
      <c r="A3166" t="str" s="7">
        <v>Small is Beautiful Farm</v>
      </c>
      <c r="B3166" t="str" s="7">
        <v>Persimmon</v>
      </c>
      <c r="C3166" t="str" s="7">
        <v>ea</v>
      </c>
      <c r="D3166" t="str" s="7">
        <v>Herd Share Members</v>
      </c>
      <c r="E3166" s="12">
        <v>2.1</v>
      </c>
      <c r="F3166" s="13">
        <v>2.27</v>
      </c>
      <c r="G3166" s="13">
        <f>IF(AND(ISNUMBER(E3166),ISNUMBER(F3166)),F3166-E3166,"")</f>
        <v>0.17</v>
      </c>
      <c r="H3166" s="14">
        <f>IF(AND(ISNUMBER(E3166),E3166&gt;0,ISNUMBER(F3166)),F3166/E3166-1,"")</f>
        <v>0.08095238095238089</v>
      </c>
      <c r="I3166" t="str" s="15">
        <v>Unreviewed</v>
      </c>
      <c r="J3166" s="16"/>
      <c r="K3166" t="str" s="15">
        <v/>
      </c>
      <c r="L3166" s="17" t="str">
        <f>IF(AC3166="Local catalog","",IF(AG3166="Yes",IF(ISNUMBER(E3166),E3166,""),IF(I3166="Keep current",IF(ISNUMBER(E3166),E3166,""),IF(AH3166&lt;&gt;"Yes","",IF(I3166="Approve proposed",F3166,IF(AND(I3166="Use my price",AND(ISNUMBER(J3166),J3166&gt;0)),J3166,""))))))</f>
        <v/>
      </c>
      <c r="M3166" t="str" s="7">
        <f>IF(AND(AG3166="Yes",OR(I3166="Approve proposed",I3166="Use my price")),"CHECK: protected price kept current",IF(OR(I3166="Unreviewed",I3166=""),"Pending review",IF(I3166="Hold","On hold",IF(I3166="Keep current",IF(ISNUMBER(E3166),"Kept current","CHECK: no confirmed current price"),IF(AH3166&lt;&gt;"Yes","CHECK: source needs review",IF(AND(I3166="Use my price",NOT(AND(ISNUMBER(J3166),J3166&gt;0))),"CHECK: enter a price above zero",IF(NOT(OR(I3166="Approve proposed",I3166="Use my price")),"CHECK: choose a listed decision",IF(OR(NOT(ISNUMBER(L3166)),L3166&lt;=0,NOT(ISNUMBER(Y3166)),Y3166&lt;=0,X3166&gt;=1),"CHECK: price or base unavailable",IF(L3166/(Y3166*(1-X3166))-1&lt;0,"CHECK: price below local base","Ready")))))))))</f>
        <v>Pending review</v>
      </c>
      <c r="N3166" s="18">
        <v>2.1</v>
      </c>
      <c r="O3166" s="19">
        <v>0.4</v>
      </c>
      <c r="P3166" s="14">
        <v>0.5133</v>
      </c>
      <c r="Q3166" s="20" t="str">
        <f>IF(AND(ISNUMBER(L3166),ISNUMBER(Y3166),Y3166&gt;0,X3166&lt;1),ROUND(L3166/(Y3166*(1-X3166))-1,4),"")</f>
        <v/>
      </c>
      <c r="R3166" s="12">
        <v>0</v>
      </c>
      <c r="S3166" s="13">
        <f>IF(AND(ISNUMBER(E3166),E3166&gt;0,ISNUMBER(F3166)),R3166*(F3166/E3166-1)*(1-'Start Here'!$B$16),0)</f>
        <v>0</v>
      </c>
      <c r="T3166" s="17">
        <f>IF(AND(M3166="Ready",OR(I3166="Approve proposed",AND(I3166="Use my price",AND(ISNUMBER(J3166),J3166&gt;0))),ISNUMBER(L3166),E3166&gt;0),R3166*(L3166/E3166-1)*(1-'Start Here'!$B$16),0)</f>
        <v>0</v>
      </c>
      <c r="U3166" t="str" s="6">
        <v>Currently hidden; do not activate automatically</v>
      </c>
      <c r="V3166" t="str" s="21">
        <v>No</v>
      </c>
      <c r="W3166" t="str" s="21">
        <v>No</v>
      </c>
      <c r="X3166" s="22">
        <v>0</v>
      </c>
      <c r="Y3166" s="18">
        <v>1.5</v>
      </c>
      <c r="AB3166" t="str" s="6">
        <v>2026-10-01 10:41:27 UTC</v>
      </c>
      <c r="AC3166" t="str" s="6">
        <v>Local Line cache</v>
      </c>
      <c r="AD3166" s="23">
        <v>821118</v>
      </c>
      <c r="AE3166" s="23">
        <v>544095</v>
      </c>
      <c r="AF3166" t="str" s="23">
        <v>821118:544095:herdShare</v>
      </c>
      <c r="AG3166" t="str" s="23">
        <v>No</v>
      </c>
      <c r="AH3166" t="str" s="23">
        <v>Yes</v>
      </c>
      <c r="AI3166" s="18">
        <v>0</v>
      </c>
    </row>
    <row r="3167" ht="32" customHeight="1">
      <c r="A3167" t="str" s="7">
        <v>Small is Beautiful Farm</v>
      </c>
      <c r="B3167" t="str" s="7">
        <v>Persimmon</v>
      </c>
      <c r="C3167" t="str" s="7">
        <v>ea</v>
      </c>
      <c r="D3167" t="str" s="7">
        <v>CSA Members</v>
      </c>
      <c r="E3167" s="12">
        <v>2.1</v>
      </c>
      <c r="F3167" s="13">
        <v>2.27</v>
      </c>
      <c r="G3167" s="13">
        <f>IF(AND(ISNUMBER(E3167),ISNUMBER(F3167)),F3167-E3167,"")</f>
        <v>0.17</v>
      </c>
      <c r="H3167" s="14">
        <f>IF(AND(ISNUMBER(E3167),E3167&gt;0,ISNUMBER(F3167)),F3167/E3167-1,"")</f>
        <v>0.08095238095238089</v>
      </c>
      <c r="I3167" t="str" s="15">
        <v>Unreviewed</v>
      </c>
      <c r="J3167" s="16"/>
      <c r="K3167" t="str" s="15">
        <v/>
      </c>
      <c r="L3167" s="17" t="str">
        <f>IF(AC3167="Local catalog","",IF(AG3167="Yes",IF(ISNUMBER(E3167),E3167,""),IF(I3167="Keep current",IF(ISNUMBER(E3167),E3167,""),IF(AH3167&lt;&gt;"Yes","",IF(I3167="Approve proposed",F3167,IF(AND(I3167="Use my price",AND(ISNUMBER(J3167),J3167&gt;0)),J3167,""))))))</f>
        <v/>
      </c>
      <c r="M3167" t="str" s="7">
        <f>IF(AND(AG3167="Yes",OR(I3167="Approve proposed",I3167="Use my price")),"CHECK: protected price kept current",IF(OR(I3167="Unreviewed",I3167=""),"Pending review",IF(I3167="Hold","On hold",IF(I3167="Keep current",IF(ISNUMBER(E3167),"Kept current","CHECK: no confirmed current price"),IF(AH3167&lt;&gt;"Yes","CHECK: source needs review",IF(AND(I3167="Use my price",NOT(AND(ISNUMBER(J3167),J3167&gt;0))),"CHECK: enter a price above zero",IF(NOT(OR(I3167="Approve proposed",I3167="Use my price")),"CHECK: choose a listed decision",IF(OR(NOT(ISNUMBER(L3167)),L3167&lt;=0,NOT(ISNUMBER(Y3167)),Y3167&lt;=0,X3167&gt;=1),"CHECK: price or base unavailable",IF(L3167/(Y3167*(1-X3167))-1&lt;0,"CHECK: price below local base","Ready")))))))))</f>
        <v>Pending review</v>
      </c>
      <c r="N3167" s="18">
        <v>2.1</v>
      </c>
      <c r="O3167" s="19">
        <v>0.4</v>
      </c>
      <c r="P3167" s="14">
        <v>0.5133</v>
      </c>
      <c r="Q3167" s="20" t="str">
        <f>IF(AND(ISNUMBER(L3167),ISNUMBER(Y3167),Y3167&gt;0,X3167&lt;1),ROUND(L3167/(Y3167*(1-X3167))-1,4),"")</f>
        <v/>
      </c>
      <c r="R3167" s="12">
        <v>0</v>
      </c>
      <c r="S3167" s="13">
        <f>IF(AND(ISNUMBER(E3167),E3167&gt;0,ISNUMBER(F3167)),R3167*(F3167/E3167-1)*(1-'Start Here'!$B$16),0)</f>
        <v>0</v>
      </c>
      <c r="T3167" s="17">
        <f>IF(AND(M3167="Ready",OR(I3167="Approve proposed",AND(I3167="Use my price",AND(ISNUMBER(J3167),J3167&gt;0))),ISNUMBER(L3167),E3167&gt;0),R3167*(L3167/E3167-1)*(1-'Start Here'!$B$16),0)</f>
        <v>0</v>
      </c>
      <c r="U3167" t="str" s="6">
        <v>Currently hidden; do not activate automatically</v>
      </c>
      <c r="V3167" t="str" s="21">
        <v>No</v>
      </c>
      <c r="W3167" t="str" s="21">
        <v>No</v>
      </c>
      <c r="X3167" s="22">
        <v>0</v>
      </c>
      <c r="Y3167" s="18">
        <v>1.5</v>
      </c>
      <c r="AB3167" t="str" s="6">
        <v>2026-10-01 10:41:27 UTC</v>
      </c>
      <c r="AC3167" t="str" s="6">
        <v>Local Line cache</v>
      </c>
      <c r="AD3167" s="23">
        <v>821118</v>
      </c>
      <c r="AE3167" s="23">
        <v>544095</v>
      </c>
      <c r="AF3167" t="str" s="23">
        <v>821118:544095:member</v>
      </c>
      <c r="AG3167" t="str" s="23">
        <v>No</v>
      </c>
      <c r="AH3167" t="str" s="23">
        <v>Yes</v>
      </c>
      <c r="AI3167" s="18">
        <v>0</v>
      </c>
    </row>
    <row r="3168" ht="32" customHeight="1">
      <c r="A3168" t="str" s="7">
        <v>Small is Beautiful Farm</v>
      </c>
      <c r="B3168" t="str" s="7">
        <v>Persimmon</v>
      </c>
      <c r="C3168" t="str" s="7">
        <v>ea</v>
      </c>
      <c r="D3168" t="str" s="7">
        <v>Guest Basket</v>
      </c>
      <c r="E3168" s="12">
        <v>2.1</v>
      </c>
      <c r="F3168" s="13">
        <v>2.27</v>
      </c>
      <c r="G3168" s="13">
        <f>IF(AND(ISNUMBER(E3168),ISNUMBER(F3168)),F3168-E3168,"")</f>
        <v>0.17</v>
      </c>
      <c r="H3168" s="14">
        <f>IF(AND(ISNUMBER(E3168),E3168&gt;0,ISNUMBER(F3168)),F3168/E3168-1,"")</f>
        <v>0.08095238095238089</v>
      </c>
      <c r="I3168" t="str" s="15">
        <v>Unreviewed</v>
      </c>
      <c r="J3168" s="16"/>
      <c r="K3168" t="str" s="15">
        <v/>
      </c>
      <c r="L3168" s="17" t="str">
        <f>IF(AC3168="Local catalog","",IF(AG3168="Yes",IF(ISNUMBER(E3168),E3168,""),IF(I3168="Keep current",IF(ISNUMBER(E3168),E3168,""),IF(AH3168&lt;&gt;"Yes","",IF(I3168="Approve proposed",F3168,IF(AND(I3168="Use my price",AND(ISNUMBER(J3168),J3168&gt;0)),J3168,""))))))</f>
        <v/>
      </c>
      <c r="M3168" t="str" s="7">
        <f>IF(AND(AG3168="Yes",OR(I3168="Approve proposed",I3168="Use my price")),"CHECK: protected price kept current",IF(OR(I3168="Unreviewed",I3168=""),"Pending review",IF(I3168="Hold","On hold",IF(I3168="Keep current",IF(ISNUMBER(E3168),"Kept current","CHECK: no confirmed current price"),IF(AH3168&lt;&gt;"Yes","CHECK: source needs review",IF(AND(I3168="Use my price",NOT(AND(ISNUMBER(J3168),J3168&gt;0))),"CHECK: enter a price above zero",IF(NOT(OR(I3168="Approve proposed",I3168="Use my price")),"CHECK: choose a listed decision",IF(OR(NOT(ISNUMBER(L3168)),L3168&lt;=0,NOT(ISNUMBER(Y3168)),Y3168&lt;=0,X3168&gt;=1),"CHECK: price or base unavailable",IF(L3168/(Y3168*(1-X3168))-1&lt;0,"CHECK: price below local base","Ready")))))))))</f>
        <v>Pending review</v>
      </c>
      <c r="N3168" s="18">
        <v>2.1</v>
      </c>
      <c r="O3168" s="19">
        <v>0.4</v>
      </c>
      <c r="P3168" s="14">
        <v>0.5133</v>
      </c>
      <c r="Q3168" s="20" t="str">
        <f>IF(AND(ISNUMBER(L3168),ISNUMBER(Y3168),Y3168&gt;0,X3168&lt;1),ROUND(L3168/(Y3168*(1-X3168))-1,4),"")</f>
        <v/>
      </c>
      <c r="R3168" s="12">
        <v>0</v>
      </c>
      <c r="S3168" s="13">
        <f>IF(AND(ISNUMBER(E3168),E3168&gt;0,ISNUMBER(F3168)),R3168*(F3168/E3168-1)*(1-'Start Here'!$B$16),0)</f>
        <v>0</v>
      </c>
      <c r="T3168" s="17">
        <f>IF(AND(M3168="Ready",OR(I3168="Approve proposed",AND(I3168="Use my price",AND(ISNUMBER(J3168),J3168&gt;0))),ISNUMBER(L3168),E3168&gt;0),R3168*(L3168/E3168-1)*(1-'Start Here'!$B$16),0)</f>
        <v>0</v>
      </c>
      <c r="U3168" t="str" s="6">
        <v>Currently hidden; do not activate automatically</v>
      </c>
      <c r="V3168" t="str" s="21">
        <v>No</v>
      </c>
      <c r="W3168" t="str" s="21">
        <v>No</v>
      </c>
      <c r="X3168" s="22">
        <v>0</v>
      </c>
      <c r="Y3168" s="18">
        <v>1.5</v>
      </c>
      <c r="AB3168" t="str" s="6">
        <v>2026-10-01 10:41:27 UTC</v>
      </c>
      <c r="AC3168" t="str" s="6">
        <v>Local Line cache</v>
      </c>
      <c r="AD3168" s="23">
        <v>821118</v>
      </c>
      <c r="AE3168" s="23">
        <v>544095</v>
      </c>
      <c r="AF3168" t="str" s="23">
        <v>821118:544095:guest</v>
      </c>
      <c r="AG3168" t="str" s="23">
        <v>No</v>
      </c>
      <c r="AH3168" t="str" s="23">
        <v>Yes</v>
      </c>
      <c r="AI3168" s="18">
        <v>0</v>
      </c>
    </row>
    <row r="3169" ht="32" customHeight="1">
      <c r="A3169" t="str" s="7">
        <v>Small is Beautiful Farm</v>
      </c>
      <c r="B3169" t="str" s="7">
        <v>Persimmon</v>
      </c>
      <c r="C3169" t="str" s="7">
        <v>ea</v>
      </c>
      <c r="D3169" t="str" s="7">
        <v>SNAP</v>
      </c>
      <c r="E3169" s="12">
        <v>2.1</v>
      </c>
      <c r="F3169" s="13">
        <v>2.1</v>
      </c>
      <c r="G3169" s="13">
        <f>IF(AND(ISNUMBER(E3169),ISNUMBER(F3169)),F3169-E3169,"")</f>
        <v>0</v>
      </c>
      <c r="H3169" s="14">
        <f>IF(AND(ISNUMBER(E3169),E3169&gt;0,ISNUMBER(F3169)),F3169/E3169-1,"")</f>
        <v>0</v>
      </c>
      <c r="I3169" t="str" s="15">
        <v>Keep current</v>
      </c>
      <c r="J3169" s="16"/>
      <c r="K3169" t="str" s="15">
        <v/>
      </c>
      <c r="L3169" s="17">
        <f>IF(AC3169="Local catalog","",IF(AG3169="Yes",IF(ISNUMBER(E3169),E3169,""),IF(I3169="Keep current",IF(ISNUMBER(E3169),E3169,""),IF(AH3169&lt;&gt;"Yes","",IF(I3169="Approve proposed",F3169,IF(AND(I3169="Use my price",AND(ISNUMBER(J3169),J3169&gt;0)),J3169,""))))))</f>
        <v>2.1</v>
      </c>
      <c r="M3169" t="str" s="7">
        <f>IF(AND(AG3169="Yes",OR(I3169="Approve proposed",I3169="Use my price")),"CHECK: protected price kept current",IF(OR(I3169="Unreviewed",I3169=""),"Pending review",IF(I3169="Hold","On hold",IF(I3169="Keep current",IF(ISNUMBER(E3169),"Kept current","CHECK: no confirmed current price"),IF(AH3169&lt;&gt;"Yes","CHECK: source needs review",IF(AND(I3169="Use my price",NOT(AND(ISNUMBER(J3169),J3169&gt;0))),"CHECK: enter a price above zero",IF(NOT(OR(I3169="Approve proposed",I3169="Use my price")),"CHECK: choose a listed decision",IF(OR(NOT(ISNUMBER(L3169)),L3169&lt;=0,NOT(ISNUMBER(Y3169)),Y3169&lt;=0,X3169&gt;=1),"CHECK: price or base unavailable",IF(L3169/(Y3169*(1-X3169))-1&lt;0,"CHECK: price below local base","Ready")))))))))</f>
        <v>Kept current</v>
      </c>
      <c r="N3169" s="18">
        <v>2.1</v>
      </c>
      <c r="O3169" s="19">
        <v>0.4</v>
      </c>
      <c r="P3169" s="14">
        <v>0.4</v>
      </c>
      <c r="Q3169" s="20">
        <f>IF(AND(ISNUMBER(L3169),ISNUMBER(Y3169),Y3169&gt;0,X3169&lt;1),ROUND(L3169/(Y3169*(1-X3169))-1,4),"")</f>
        <v>0.4</v>
      </c>
      <c r="R3169" s="12">
        <v>0</v>
      </c>
      <c r="S3169" s="13">
        <f>IF(AND(ISNUMBER(E3169),E3169&gt;0,ISNUMBER(F3169)),R3169*(F3169/E3169-1)*(1-'Start Here'!$B$16),0)</f>
        <v>0</v>
      </c>
      <c r="T3169" s="17">
        <f>IF(AND(M3169="Ready",OR(I3169="Approve proposed",AND(I3169="Use my price",AND(ISNUMBER(J3169),J3169&gt;0))),ISNUMBER(L3169),E3169&gt;0),R3169*(L3169/E3169-1)*(1-'Start Here'!$B$16),0)</f>
        <v>0</v>
      </c>
      <c r="U3169" t="str" s="6">
        <v>SNAP: preserve existing selling price; Currently hidden; do not activate automatically</v>
      </c>
      <c r="V3169" t="str" s="21">
        <v>No</v>
      </c>
      <c r="W3169" t="str" s="21">
        <v>No</v>
      </c>
      <c r="X3169" s="22">
        <v>0</v>
      </c>
      <c r="Y3169" s="18">
        <v>1.5</v>
      </c>
      <c r="AB3169" t="str" s="6">
        <v>2026-10-01 10:41:27 UTC</v>
      </c>
      <c r="AC3169" t="str" s="6">
        <v>Local Line cache</v>
      </c>
      <c r="AD3169" s="23">
        <v>821118</v>
      </c>
      <c r="AE3169" s="23">
        <v>544095</v>
      </c>
      <c r="AF3169" t="str" s="23">
        <v>821118:544095:snap</v>
      </c>
      <c r="AG3169" t="str" s="23">
        <v>Yes</v>
      </c>
      <c r="AH3169" t="str" s="23">
        <v>Yes</v>
      </c>
      <c r="AI3169" s="18">
        <v>0</v>
      </c>
    </row>
    <row r="3170" ht="32" customHeight="1">
      <c r="A3170" t="str" s="7">
        <v>Small is Beautiful Farm</v>
      </c>
      <c r="B3170" t="str" s="7">
        <v>Popping Corn</v>
      </c>
      <c r="C3170" t="str" s="7">
        <v>1 lb bag</v>
      </c>
      <c r="D3170" t="str" s="7">
        <v>Herd Share Members</v>
      </c>
      <c r="E3170" s="12">
        <v>8.4</v>
      </c>
      <c r="F3170" s="13">
        <v>9.07</v>
      </c>
      <c r="G3170" s="13">
        <f>IF(AND(ISNUMBER(E3170),ISNUMBER(F3170)),F3170-E3170,"")</f>
        <v>0.67</v>
      </c>
      <c r="H3170" s="14">
        <f>IF(AND(ISNUMBER(E3170),E3170&gt;0,ISNUMBER(F3170)),F3170/E3170-1,"")</f>
        <v>0.0797619047619047</v>
      </c>
      <c r="I3170" t="str" s="15">
        <v>Unreviewed</v>
      </c>
      <c r="J3170" s="16"/>
      <c r="K3170" t="str" s="15">
        <v/>
      </c>
      <c r="L3170" s="17" t="str">
        <f>IF(AC3170="Local catalog","",IF(AG3170="Yes",IF(ISNUMBER(E3170),E3170,""),IF(I3170="Keep current",IF(ISNUMBER(E3170),E3170,""),IF(AH3170&lt;&gt;"Yes","",IF(I3170="Approve proposed",F3170,IF(AND(I3170="Use my price",AND(ISNUMBER(J3170),J3170&gt;0)),J3170,""))))))</f>
        <v/>
      </c>
      <c r="M3170" t="str" s="7">
        <f>IF(AND(AG3170="Yes",OR(I3170="Approve proposed",I3170="Use my price")),"CHECK: protected price kept current",IF(OR(I3170="Unreviewed",I3170=""),"Pending review",IF(I3170="Hold","On hold",IF(I3170="Keep current",IF(ISNUMBER(E3170),"Kept current","CHECK: no confirmed current price"),IF(AH3170&lt;&gt;"Yes","CHECK: source needs review",IF(AND(I3170="Use my price",NOT(AND(ISNUMBER(J3170),J3170&gt;0))),"CHECK: enter a price above zero",IF(NOT(OR(I3170="Approve proposed",I3170="Use my price")),"CHECK: choose a listed decision",IF(OR(NOT(ISNUMBER(L3170)),L3170&lt;=0,NOT(ISNUMBER(Y3170)),Y3170&lt;=0,X3170&gt;=1),"CHECK: price or base unavailable",IF(L3170/(Y3170*(1-X3170))-1&lt;0,"CHECK: price below local base","Ready")))))))))</f>
        <v>Pending review</v>
      </c>
      <c r="N3170" s="18">
        <v>8.4</v>
      </c>
      <c r="O3170" s="19">
        <v>0.4</v>
      </c>
      <c r="P3170" s="14">
        <v>0.5117</v>
      </c>
      <c r="Q3170" s="20" t="str">
        <f>IF(AND(ISNUMBER(L3170),ISNUMBER(Y3170),Y3170&gt;0,X3170&lt;1),ROUND(L3170/(Y3170*(1-X3170))-1,4),"")</f>
        <v/>
      </c>
      <c r="R3170" s="12">
        <v>42</v>
      </c>
      <c r="S3170" s="13">
        <f>IF(AND(ISNUMBER(E3170),E3170&gt;0,ISNUMBER(F3170)),R3170*(F3170/E3170-1)*(1-'Start Here'!$B$16),0)</f>
        <v>3.2494999999999976</v>
      </c>
      <c r="T3170" s="17">
        <f>IF(AND(M3170="Ready",OR(I3170="Approve proposed",AND(I3170="Use my price",AND(ISNUMBER(J3170),J3170&gt;0))),ISNUMBER(L3170),E3170&gt;0),R3170*(L3170/E3170-1)*(1-'Start Here'!$B$16),0)</f>
        <v>0</v>
      </c>
      <c r="U3170" t="str" s="6">
        <v>Currently hidden; do not activate automatically</v>
      </c>
      <c r="V3170" t="str" s="21">
        <v>No</v>
      </c>
      <c r="W3170" t="str" s="21">
        <v>No</v>
      </c>
      <c r="X3170" s="22">
        <v>0</v>
      </c>
      <c r="Y3170" s="18">
        <v>6</v>
      </c>
      <c r="AB3170" t="str" s="6">
        <v>2026-10-01 10:41:27 UTC</v>
      </c>
      <c r="AC3170" t="str" s="6">
        <v>Local Line cache</v>
      </c>
      <c r="AD3170" s="23">
        <v>1042575</v>
      </c>
      <c r="AE3170" s="23">
        <v>844561</v>
      </c>
      <c r="AF3170" t="str" s="23">
        <v>1042575:844561:herdShare</v>
      </c>
      <c r="AG3170" t="str" s="23">
        <v>No</v>
      </c>
      <c r="AH3170" t="str" s="23">
        <v>Yes</v>
      </c>
      <c r="AI3170" s="18">
        <v>30</v>
      </c>
    </row>
    <row r="3171" ht="32" customHeight="1">
      <c r="A3171" t="str" s="7">
        <v>Small is Beautiful Farm</v>
      </c>
      <c r="B3171" t="str" s="7">
        <v>Popping Corn</v>
      </c>
      <c r="C3171" t="str" s="7">
        <v>1 lb bag</v>
      </c>
      <c r="D3171" t="str" s="7">
        <v>CSA Members</v>
      </c>
      <c r="E3171" s="12">
        <v>8.4</v>
      </c>
      <c r="F3171" s="13">
        <v>9.07</v>
      </c>
      <c r="G3171" s="13">
        <f>IF(AND(ISNUMBER(E3171),ISNUMBER(F3171)),F3171-E3171,"")</f>
        <v>0.67</v>
      </c>
      <c r="H3171" s="14">
        <f>IF(AND(ISNUMBER(E3171),E3171&gt;0,ISNUMBER(F3171)),F3171/E3171-1,"")</f>
        <v>0.0797619047619047</v>
      </c>
      <c r="I3171" t="str" s="15">
        <v>Unreviewed</v>
      </c>
      <c r="J3171" s="16"/>
      <c r="K3171" t="str" s="15">
        <v/>
      </c>
      <c r="L3171" s="17" t="str">
        <f>IF(AC3171="Local catalog","",IF(AG3171="Yes",IF(ISNUMBER(E3171),E3171,""),IF(I3171="Keep current",IF(ISNUMBER(E3171),E3171,""),IF(AH3171&lt;&gt;"Yes","",IF(I3171="Approve proposed",F3171,IF(AND(I3171="Use my price",AND(ISNUMBER(J3171),J3171&gt;0)),J3171,""))))))</f>
        <v/>
      </c>
      <c r="M3171" t="str" s="7">
        <f>IF(AND(AG3171="Yes",OR(I3171="Approve proposed",I3171="Use my price")),"CHECK: protected price kept current",IF(OR(I3171="Unreviewed",I3171=""),"Pending review",IF(I3171="Hold","On hold",IF(I3171="Keep current",IF(ISNUMBER(E3171),"Kept current","CHECK: no confirmed current price"),IF(AH3171&lt;&gt;"Yes","CHECK: source needs review",IF(AND(I3171="Use my price",NOT(AND(ISNUMBER(J3171),J3171&gt;0))),"CHECK: enter a price above zero",IF(NOT(OR(I3171="Approve proposed",I3171="Use my price")),"CHECK: choose a listed decision",IF(OR(NOT(ISNUMBER(L3171)),L3171&lt;=0,NOT(ISNUMBER(Y3171)),Y3171&lt;=0,X3171&gt;=1),"CHECK: price or base unavailable",IF(L3171/(Y3171*(1-X3171))-1&lt;0,"CHECK: price below local base","Ready")))))))))</f>
        <v>Pending review</v>
      </c>
      <c r="N3171" s="18">
        <v>8.4</v>
      </c>
      <c r="O3171" s="19">
        <v>0.4</v>
      </c>
      <c r="P3171" s="14">
        <v>0.5117</v>
      </c>
      <c r="Q3171" s="20" t="str">
        <f>IF(AND(ISNUMBER(L3171),ISNUMBER(Y3171),Y3171&gt;0,X3171&lt;1),ROUND(L3171/(Y3171*(1-X3171))-1,4),"")</f>
        <v/>
      </c>
      <c r="R3171" s="12">
        <v>42</v>
      </c>
      <c r="S3171" s="13">
        <f>IF(AND(ISNUMBER(E3171),E3171&gt;0,ISNUMBER(F3171)),R3171*(F3171/E3171-1)*(1-'Start Here'!$B$16),0)</f>
        <v>3.2494999999999976</v>
      </c>
      <c r="T3171" s="17">
        <f>IF(AND(M3171="Ready",OR(I3171="Approve proposed",AND(I3171="Use my price",AND(ISNUMBER(J3171),J3171&gt;0))),ISNUMBER(L3171),E3171&gt;0),R3171*(L3171/E3171-1)*(1-'Start Here'!$B$16),0)</f>
        <v>0</v>
      </c>
      <c r="U3171" t="str" s="6">
        <v>Currently hidden; do not activate automatically</v>
      </c>
      <c r="V3171" t="str" s="21">
        <v>No</v>
      </c>
      <c r="W3171" t="str" s="21">
        <v>No</v>
      </c>
      <c r="X3171" s="22">
        <v>0</v>
      </c>
      <c r="Y3171" s="18">
        <v>6</v>
      </c>
      <c r="AB3171" t="str" s="6">
        <v>2026-10-01 10:41:27 UTC</v>
      </c>
      <c r="AC3171" t="str" s="6">
        <v>Local Line cache</v>
      </c>
      <c r="AD3171" s="23">
        <v>1042575</v>
      </c>
      <c r="AE3171" s="23">
        <v>844561</v>
      </c>
      <c r="AF3171" t="str" s="23">
        <v>1042575:844561:member</v>
      </c>
      <c r="AG3171" t="str" s="23">
        <v>No</v>
      </c>
      <c r="AH3171" t="str" s="23">
        <v>Yes</v>
      </c>
      <c r="AI3171" s="18">
        <v>30</v>
      </c>
    </row>
    <row r="3172" ht="32" customHeight="1">
      <c r="A3172" t="str" s="7">
        <v>Small is Beautiful Farm</v>
      </c>
      <c r="B3172" t="str" s="7">
        <v>Popping Corn</v>
      </c>
      <c r="C3172" t="str" s="7">
        <v>1 lb bag</v>
      </c>
      <c r="D3172" t="str" s="7">
        <v>Guest Basket</v>
      </c>
      <c r="G3172" s="13" t="str">
        <f>IF(AND(ISNUMBER(E3172),ISNUMBER(F3172)),F3172-E3172,"")</f>
        <v/>
      </c>
      <c r="H3172" s="14" t="str">
        <f>IF(AND(ISNUMBER(E3172),E3172&gt;0,ISNUMBER(F3172)),F3172/E3172-1,"")</f>
        <v/>
      </c>
      <c r="I3172" t="str" s="15">
        <v>Hold</v>
      </c>
      <c r="J3172" s="24"/>
      <c r="K3172" t="str" s="15">
        <v/>
      </c>
      <c r="L3172" s="17" t="str">
        <f>IF(AC3172="Local catalog","",IF(AG3172="Yes",IF(ISNUMBER(E3172),E3172,""),IF(I3172="Keep current",IF(ISNUMBER(E3172),E3172,""),IF(AH3172&lt;&gt;"Yes","",IF(I3172="Approve proposed",F3172,IF(AND(I3172="Use my price",AND(ISNUMBER(J3172),J3172&gt;0)),J3172,""))))))</f>
        <v/>
      </c>
      <c r="M3172" t="str" s="7">
        <f>IF(AND(AG3172="Yes",OR(I3172="Approve proposed",I3172="Use my price")),"CHECK: protected price kept current",IF(OR(I3172="Unreviewed",I3172=""),"Pending review",IF(I3172="Hold","On hold",IF(I3172="Keep current",IF(ISNUMBER(E3172),"Kept current","CHECK: no confirmed current price"),IF(AH3172&lt;&gt;"Yes","CHECK: source needs review",IF(AND(I3172="Use my price",NOT(AND(ISNUMBER(J3172),J3172&gt;0))),"CHECK: enter a price above zero",IF(NOT(OR(I3172="Approve proposed",I3172="Use my price")),"CHECK: choose a listed decision",IF(OR(NOT(ISNUMBER(L3172)),L3172&lt;=0,NOT(ISNUMBER(Y3172)),Y3172&lt;=0,X3172&gt;=1),"CHECK: price or base unavailable",IF(L3172/(Y3172*(1-X3172))-1&lt;0,"CHECK: price below local base","Ready")))))))))</f>
        <v>On hold</v>
      </c>
      <c r="N3172" s="18">
        <v>8.4</v>
      </c>
      <c r="O3172" s="19">
        <v>0.4</v>
      </c>
      <c r="Q3172" s="20" t="str">
        <f>IF(AND(ISNUMBER(L3172),ISNUMBER(Y3172),Y3172&gt;0,X3172&lt;1),ROUND(L3172/(Y3172*(1-X3172))-1,4),"")</f>
        <v/>
      </c>
      <c r="R3172" s="12">
        <v>0</v>
      </c>
      <c r="S3172" s="13">
        <f>IF(AND(ISNUMBER(E3172),E3172&gt;0,ISNUMBER(F3172)),R3172*(F3172/E3172-1)*(1-'Start Here'!$B$16),0)</f>
        <v>0</v>
      </c>
      <c r="T3172" s="17">
        <f>IF(AND(M3172="Ready",OR(I3172="Approve proposed",AND(I3172="Use my price",AND(ISNUMBER(J3172),J3172&gt;0))),ISNUMBER(L3172),E3172&gt;0),R3172*(L3172/E3172-1)*(1-'Start Here'!$B$16),0)</f>
        <v>0</v>
      </c>
      <c r="U3172" t="str" s="6">
        <v>No confirmed Local Line price/list; local calculation is reference only; Currently hidden; do not activate automatically</v>
      </c>
      <c r="V3172" t="str" s="21">
        <v>No</v>
      </c>
      <c r="W3172" t="str" s="21">
        <v>No</v>
      </c>
      <c r="X3172" s="22">
        <v>0</v>
      </c>
      <c r="Y3172" s="18">
        <v>6</v>
      </c>
      <c r="AB3172" t="str" s="6">
        <v/>
      </c>
      <c r="AC3172" t="str" s="6">
        <v>Local calculation only</v>
      </c>
      <c r="AD3172" s="23">
        <v>1042575</v>
      </c>
      <c r="AE3172" s="23">
        <v>844561</v>
      </c>
      <c r="AF3172" t="str" s="23">
        <v>1042575:844561:guest</v>
      </c>
      <c r="AG3172" t="str" s="23">
        <v>No</v>
      </c>
      <c r="AH3172" t="str" s="23">
        <v>No</v>
      </c>
      <c r="AI3172" s="18">
        <v>0</v>
      </c>
    </row>
    <row r="3173" ht="32" customHeight="1">
      <c r="A3173" t="str" s="7">
        <v>Small is Beautiful Farm</v>
      </c>
      <c r="B3173" t="str" s="7">
        <v>Popping Corn</v>
      </c>
      <c r="C3173" t="str" s="7">
        <v>1 lb bag</v>
      </c>
      <c r="D3173" t="str" s="7">
        <v>SNAP</v>
      </c>
      <c r="E3173" s="12">
        <v>8.4</v>
      </c>
      <c r="F3173" s="13">
        <v>8.4</v>
      </c>
      <c r="G3173" s="13">
        <f>IF(AND(ISNUMBER(E3173),ISNUMBER(F3173)),F3173-E3173,"")</f>
        <v>0</v>
      </c>
      <c r="H3173" s="14">
        <f>IF(AND(ISNUMBER(E3173),E3173&gt;0,ISNUMBER(F3173)),F3173/E3173-1,"")</f>
        <v>0</v>
      </c>
      <c r="I3173" t="str" s="15">
        <v>Keep current</v>
      </c>
      <c r="J3173" s="16"/>
      <c r="K3173" t="str" s="15">
        <v/>
      </c>
      <c r="L3173" s="17">
        <f>IF(AC3173="Local catalog","",IF(AG3173="Yes",IF(ISNUMBER(E3173),E3173,""),IF(I3173="Keep current",IF(ISNUMBER(E3173),E3173,""),IF(AH3173&lt;&gt;"Yes","",IF(I3173="Approve proposed",F3173,IF(AND(I3173="Use my price",AND(ISNUMBER(J3173),J3173&gt;0)),J3173,""))))))</f>
        <v>8.4</v>
      </c>
      <c r="M3173" t="str" s="7">
        <f>IF(AND(AG3173="Yes",OR(I3173="Approve proposed",I3173="Use my price")),"CHECK: protected price kept current",IF(OR(I3173="Unreviewed",I3173=""),"Pending review",IF(I3173="Hold","On hold",IF(I3173="Keep current",IF(ISNUMBER(E3173),"Kept current","CHECK: no confirmed current price"),IF(AH3173&lt;&gt;"Yes","CHECK: source needs review",IF(AND(I3173="Use my price",NOT(AND(ISNUMBER(J3173),J3173&gt;0))),"CHECK: enter a price above zero",IF(NOT(OR(I3173="Approve proposed",I3173="Use my price")),"CHECK: choose a listed decision",IF(OR(NOT(ISNUMBER(L3173)),L3173&lt;=0,NOT(ISNUMBER(Y3173)),Y3173&lt;=0,X3173&gt;=1),"CHECK: price or base unavailable",IF(L3173/(Y3173*(1-X3173))-1&lt;0,"CHECK: price below local base","Ready")))))))))</f>
        <v>Kept current</v>
      </c>
      <c r="N3173" s="18">
        <v>8.4</v>
      </c>
      <c r="O3173" s="19">
        <v>0.4</v>
      </c>
      <c r="P3173" s="14">
        <v>0.4</v>
      </c>
      <c r="Q3173" s="20">
        <f>IF(AND(ISNUMBER(L3173),ISNUMBER(Y3173),Y3173&gt;0,X3173&lt;1),ROUND(L3173/(Y3173*(1-X3173))-1,4),"")</f>
        <v>0.4</v>
      </c>
      <c r="R3173" s="12">
        <v>0</v>
      </c>
      <c r="S3173" s="13">
        <f>IF(AND(ISNUMBER(E3173),E3173&gt;0,ISNUMBER(F3173)),R3173*(F3173/E3173-1)*(1-'Start Here'!$B$16),0)</f>
        <v>0</v>
      </c>
      <c r="T3173" s="17">
        <f>IF(AND(M3173="Ready",OR(I3173="Approve proposed",AND(I3173="Use my price",AND(ISNUMBER(J3173),J3173&gt;0))),ISNUMBER(L3173),E3173&gt;0),R3173*(L3173/E3173-1)*(1-'Start Here'!$B$16),0)</f>
        <v>0</v>
      </c>
      <c r="U3173" t="str" s="6">
        <v>SNAP: preserve existing selling price; Currently hidden; do not activate automatically</v>
      </c>
      <c r="V3173" t="str" s="21">
        <v>No</v>
      </c>
      <c r="W3173" t="str" s="21">
        <v>No</v>
      </c>
      <c r="X3173" s="22">
        <v>0</v>
      </c>
      <c r="Y3173" s="18">
        <v>6</v>
      </c>
      <c r="AB3173" t="str" s="6">
        <v>2026-10-01 10:41:27 UTC</v>
      </c>
      <c r="AC3173" t="str" s="6">
        <v>Local Line cache</v>
      </c>
      <c r="AD3173" s="23">
        <v>1042575</v>
      </c>
      <c r="AE3173" s="23">
        <v>844561</v>
      </c>
      <c r="AF3173" t="str" s="23">
        <v>1042575:844561:snap</v>
      </c>
      <c r="AG3173" t="str" s="23">
        <v>Yes</v>
      </c>
      <c r="AH3173" t="str" s="23">
        <v>Yes</v>
      </c>
      <c r="AI3173" s="18">
        <v>0</v>
      </c>
    </row>
    <row r="3174" ht="32" customHeight="1">
      <c r="A3174" t="str" s="7">
        <v>Small is Beautiful Farm</v>
      </c>
      <c r="B3174" t="str" s="7">
        <v>Prune Plum</v>
      </c>
      <c r="C3174" t="str" s="7">
        <v>each</v>
      </c>
      <c r="D3174" t="str" s="7">
        <v>Herd Share Members</v>
      </c>
      <c r="E3174" s="12">
        <v>4.2</v>
      </c>
      <c r="F3174" s="13">
        <v>4.54</v>
      </c>
      <c r="G3174" s="13">
        <f>IF(AND(ISNUMBER(E3174),ISNUMBER(F3174)),F3174-E3174,"")</f>
        <v>0.34</v>
      </c>
      <c r="H3174" s="14">
        <f>IF(AND(ISNUMBER(E3174),E3174&gt;0,ISNUMBER(F3174)),F3174/E3174-1,"")</f>
        <v>0.08095238095238089</v>
      </c>
      <c r="I3174" t="str" s="15">
        <v>Unreviewed</v>
      </c>
      <c r="J3174" s="16"/>
      <c r="K3174" t="str" s="15">
        <v/>
      </c>
      <c r="L3174" s="17" t="str">
        <f>IF(AC3174="Local catalog","",IF(AG3174="Yes",IF(ISNUMBER(E3174),E3174,""),IF(I3174="Keep current",IF(ISNUMBER(E3174),E3174,""),IF(AH3174&lt;&gt;"Yes","",IF(I3174="Approve proposed",F3174,IF(AND(I3174="Use my price",AND(ISNUMBER(J3174),J3174&gt;0)),J3174,""))))))</f>
        <v/>
      </c>
      <c r="M3174" t="str" s="7">
        <f>IF(AND(AG3174="Yes",OR(I3174="Approve proposed",I3174="Use my price")),"CHECK: protected price kept current",IF(OR(I3174="Unreviewed",I3174=""),"Pending review",IF(I3174="Hold","On hold",IF(I3174="Keep current",IF(ISNUMBER(E3174),"Kept current","CHECK: no confirmed current price"),IF(AH3174&lt;&gt;"Yes","CHECK: source needs review",IF(AND(I3174="Use my price",NOT(AND(ISNUMBER(J3174),J3174&gt;0))),"CHECK: enter a price above zero",IF(NOT(OR(I3174="Approve proposed",I3174="Use my price")),"CHECK: choose a listed decision",IF(OR(NOT(ISNUMBER(L3174)),L3174&lt;=0,NOT(ISNUMBER(Y3174)),Y3174&lt;=0,X3174&gt;=1),"CHECK: price or base unavailable",IF(L3174/(Y3174*(1-X3174))-1&lt;0,"CHECK: price below local base","Ready")))))))))</f>
        <v>Pending review</v>
      </c>
      <c r="N3174" s="18">
        <v>4.2</v>
      </c>
      <c r="O3174" s="19">
        <v>0.4</v>
      </c>
      <c r="P3174" s="14">
        <v>0.5133</v>
      </c>
      <c r="Q3174" s="20" t="str">
        <f>IF(AND(ISNUMBER(L3174),ISNUMBER(Y3174),Y3174&gt;0,X3174&lt;1),ROUND(L3174/(Y3174*(1-X3174))-1,4),"")</f>
        <v/>
      </c>
      <c r="R3174" s="12">
        <v>54.6</v>
      </c>
      <c r="S3174" s="13">
        <f>IF(AND(ISNUMBER(E3174),E3174&gt;0,ISNUMBER(F3174)),R3174*(F3174/E3174-1)*(1-'Start Here'!$B$16),0)</f>
        <v>4.287399999999996</v>
      </c>
      <c r="T3174" s="17">
        <f>IF(AND(M3174="Ready",OR(I3174="Approve proposed",AND(I3174="Use my price",AND(ISNUMBER(J3174),J3174&gt;0))),ISNUMBER(L3174),E3174&gt;0),R3174*(L3174/E3174-1)*(1-'Start Here'!$B$16),0)</f>
        <v>0</v>
      </c>
      <c r="U3174" t="str" s="6">
        <v>Currently hidden; do not activate automatically</v>
      </c>
      <c r="V3174" t="str" s="21">
        <v>No</v>
      </c>
      <c r="W3174" t="str" s="21">
        <v>No</v>
      </c>
      <c r="X3174" s="22">
        <v>0</v>
      </c>
      <c r="Y3174" s="18">
        <v>3</v>
      </c>
      <c r="AB3174" t="str" s="6">
        <v>2026-10-01 10:41:27 UTC</v>
      </c>
      <c r="AC3174" t="str" s="6">
        <v>Local Line cache</v>
      </c>
      <c r="AD3174" s="23">
        <v>805793</v>
      </c>
      <c r="AE3174" s="23">
        <v>526849</v>
      </c>
      <c r="AF3174" t="str" s="23">
        <v>805793:526849:herdShare</v>
      </c>
      <c r="AG3174" t="str" s="23">
        <v>No</v>
      </c>
      <c r="AH3174" t="str" s="23">
        <v>Yes</v>
      </c>
      <c r="AI3174" s="18">
        <v>39</v>
      </c>
    </row>
    <row r="3175" ht="32" customHeight="1">
      <c r="A3175" t="str" s="7">
        <v>Small is Beautiful Farm</v>
      </c>
      <c r="B3175" t="str" s="7">
        <v>Prune Plum</v>
      </c>
      <c r="C3175" t="str" s="7">
        <v>each</v>
      </c>
      <c r="D3175" t="str" s="7">
        <v>CSA Members</v>
      </c>
      <c r="E3175" s="12">
        <v>4.2</v>
      </c>
      <c r="F3175" s="13">
        <v>4.54</v>
      </c>
      <c r="G3175" s="13">
        <f>IF(AND(ISNUMBER(E3175),ISNUMBER(F3175)),F3175-E3175,"")</f>
        <v>0.34</v>
      </c>
      <c r="H3175" s="14">
        <f>IF(AND(ISNUMBER(E3175),E3175&gt;0,ISNUMBER(F3175)),F3175/E3175-1,"")</f>
        <v>0.08095238095238089</v>
      </c>
      <c r="I3175" t="str" s="15">
        <v>Unreviewed</v>
      </c>
      <c r="J3175" s="16"/>
      <c r="K3175" t="str" s="15">
        <v/>
      </c>
      <c r="L3175" s="17" t="str">
        <f>IF(AC3175="Local catalog","",IF(AG3175="Yes",IF(ISNUMBER(E3175),E3175,""),IF(I3175="Keep current",IF(ISNUMBER(E3175),E3175,""),IF(AH3175&lt;&gt;"Yes","",IF(I3175="Approve proposed",F3175,IF(AND(I3175="Use my price",AND(ISNUMBER(J3175),J3175&gt;0)),J3175,""))))))</f>
        <v/>
      </c>
      <c r="M3175" t="str" s="7">
        <f>IF(AND(AG3175="Yes",OR(I3175="Approve proposed",I3175="Use my price")),"CHECK: protected price kept current",IF(OR(I3175="Unreviewed",I3175=""),"Pending review",IF(I3175="Hold","On hold",IF(I3175="Keep current",IF(ISNUMBER(E3175),"Kept current","CHECK: no confirmed current price"),IF(AH3175&lt;&gt;"Yes","CHECK: source needs review",IF(AND(I3175="Use my price",NOT(AND(ISNUMBER(J3175),J3175&gt;0))),"CHECK: enter a price above zero",IF(NOT(OR(I3175="Approve proposed",I3175="Use my price")),"CHECK: choose a listed decision",IF(OR(NOT(ISNUMBER(L3175)),L3175&lt;=0,NOT(ISNUMBER(Y3175)),Y3175&lt;=0,X3175&gt;=1),"CHECK: price or base unavailable",IF(L3175/(Y3175*(1-X3175))-1&lt;0,"CHECK: price below local base","Ready")))))))))</f>
        <v>Pending review</v>
      </c>
      <c r="N3175" s="18">
        <v>4.2</v>
      </c>
      <c r="O3175" s="19">
        <v>0.4</v>
      </c>
      <c r="P3175" s="14">
        <v>0.5133</v>
      </c>
      <c r="Q3175" s="20" t="str">
        <f>IF(AND(ISNUMBER(L3175),ISNUMBER(Y3175),Y3175&gt;0,X3175&lt;1),ROUND(L3175/(Y3175*(1-X3175))-1,4),"")</f>
        <v/>
      </c>
      <c r="R3175" s="12">
        <v>0</v>
      </c>
      <c r="S3175" s="13">
        <f>IF(AND(ISNUMBER(E3175),E3175&gt;0,ISNUMBER(F3175)),R3175*(F3175/E3175-1)*(1-'Start Here'!$B$16),0)</f>
        <v>0</v>
      </c>
      <c r="T3175" s="17">
        <f>IF(AND(M3175="Ready",OR(I3175="Approve proposed",AND(I3175="Use my price",AND(ISNUMBER(J3175),J3175&gt;0))),ISNUMBER(L3175),E3175&gt;0),R3175*(L3175/E3175-1)*(1-'Start Here'!$B$16),0)</f>
        <v>0</v>
      </c>
      <c r="U3175" t="str" s="6">
        <v>Currently hidden; do not activate automatically</v>
      </c>
      <c r="V3175" t="str" s="21">
        <v>No</v>
      </c>
      <c r="W3175" t="str" s="21">
        <v>No</v>
      </c>
      <c r="X3175" s="22">
        <v>0</v>
      </c>
      <c r="Y3175" s="18">
        <v>3</v>
      </c>
      <c r="AB3175" t="str" s="6">
        <v>2026-10-01 10:41:27 UTC</v>
      </c>
      <c r="AC3175" t="str" s="6">
        <v>Local Line cache</v>
      </c>
      <c r="AD3175" s="23">
        <v>805793</v>
      </c>
      <c r="AE3175" s="23">
        <v>526849</v>
      </c>
      <c r="AF3175" t="str" s="23">
        <v>805793:526849:member</v>
      </c>
      <c r="AG3175" t="str" s="23">
        <v>No</v>
      </c>
      <c r="AH3175" t="str" s="23">
        <v>Yes</v>
      </c>
      <c r="AI3175" s="18">
        <v>0</v>
      </c>
    </row>
    <row r="3176" ht="32" customHeight="1">
      <c r="A3176" t="str" s="7">
        <v>Small is Beautiful Farm</v>
      </c>
      <c r="B3176" t="str" s="7">
        <v>Prune Plum</v>
      </c>
      <c r="C3176" t="str" s="7">
        <v>each</v>
      </c>
      <c r="D3176" t="str" s="7">
        <v>Guest Basket</v>
      </c>
      <c r="E3176" s="12">
        <v>4.2</v>
      </c>
      <c r="F3176" s="13">
        <v>4.54</v>
      </c>
      <c r="G3176" s="13">
        <f>IF(AND(ISNUMBER(E3176),ISNUMBER(F3176)),F3176-E3176,"")</f>
        <v>0.34</v>
      </c>
      <c r="H3176" s="14">
        <f>IF(AND(ISNUMBER(E3176),E3176&gt;0,ISNUMBER(F3176)),F3176/E3176-1,"")</f>
        <v>0.08095238095238089</v>
      </c>
      <c r="I3176" t="str" s="15">
        <v>Unreviewed</v>
      </c>
      <c r="J3176" s="16"/>
      <c r="K3176" t="str" s="15">
        <v/>
      </c>
      <c r="L3176" s="17" t="str">
        <f>IF(AC3176="Local catalog","",IF(AG3176="Yes",IF(ISNUMBER(E3176),E3176,""),IF(I3176="Keep current",IF(ISNUMBER(E3176),E3176,""),IF(AH3176&lt;&gt;"Yes","",IF(I3176="Approve proposed",F3176,IF(AND(I3176="Use my price",AND(ISNUMBER(J3176),J3176&gt;0)),J3176,""))))))</f>
        <v/>
      </c>
      <c r="M3176" t="str" s="7">
        <f>IF(AND(AG3176="Yes",OR(I3176="Approve proposed",I3176="Use my price")),"CHECK: protected price kept current",IF(OR(I3176="Unreviewed",I3176=""),"Pending review",IF(I3176="Hold","On hold",IF(I3176="Keep current",IF(ISNUMBER(E3176),"Kept current","CHECK: no confirmed current price"),IF(AH3176&lt;&gt;"Yes","CHECK: source needs review",IF(AND(I3176="Use my price",NOT(AND(ISNUMBER(J3176),J3176&gt;0))),"CHECK: enter a price above zero",IF(NOT(OR(I3176="Approve proposed",I3176="Use my price")),"CHECK: choose a listed decision",IF(OR(NOT(ISNUMBER(L3176)),L3176&lt;=0,NOT(ISNUMBER(Y3176)),Y3176&lt;=0,X3176&gt;=1),"CHECK: price or base unavailable",IF(L3176/(Y3176*(1-X3176))-1&lt;0,"CHECK: price below local base","Ready")))))))))</f>
        <v>Pending review</v>
      </c>
      <c r="N3176" s="18">
        <v>4.2</v>
      </c>
      <c r="O3176" s="19">
        <v>0.4</v>
      </c>
      <c r="P3176" s="14">
        <v>0.5133</v>
      </c>
      <c r="Q3176" s="20" t="str">
        <f>IF(AND(ISNUMBER(L3176),ISNUMBER(Y3176),Y3176&gt;0,X3176&lt;1),ROUND(L3176/(Y3176*(1-X3176))-1,4),"")</f>
        <v/>
      </c>
      <c r="R3176" s="12">
        <v>0</v>
      </c>
      <c r="S3176" s="13">
        <f>IF(AND(ISNUMBER(E3176),E3176&gt;0,ISNUMBER(F3176)),R3176*(F3176/E3176-1)*(1-'Start Here'!$B$16),0)</f>
        <v>0</v>
      </c>
      <c r="T3176" s="17">
        <f>IF(AND(M3176="Ready",OR(I3176="Approve proposed",AND(I3176="Use my price",AND(ISNUMBER(J3176),J3176&gt;0))),ISNUMBER(L3176),E3176&gt;0),R3176*(L3176/E3176-1)*(1-'Start Here'!$B$16),0)</f>
        <v>0</v>
      </c>
      <c r="U3176" t="str" s="6">
        <v>Currently hidden; do not activate automatically</v>
      </c>
      <c r="V3176" t="str" s="21">
        <v>No</v>
      </c>
      <c r="W3176" t="str" s="21">
        <v>No</v>
      </c>
      <c r="X3176" s="22">
        <v>0</v>
      </c>
      <c r="Y3176" s="18">
        <v>3</v>
      </c>
      <c r="AB3176" t="str" s="6">
        <v>2026-10-01 10:41:27 UTC</v>
      </c>
      <c r="AC3176" t="str" s="6">
        <v>Local Line cache</v>
      </c>
      <c r="AD3176" s="23">
        <v>805793</v>
      </c>
      <c r="AE3176" s="23">
        <v>526849</v>
      </c>
      <c r="AF3176" t="str" s="23">
        <v>805793:526849:guest</v>
      </c>
      <c r="AG3176" t="str" s="23">
        <v>No</v>
      </c>
      <c r="AH3176" t="str" s="23">
        <v>Yes</v>
      </c>
      <c r="AI3176" s="18">
        <v>0</v>
      </c>
    </row>
    <row r="3177" ht="32" customHeight="1">
      <c r="A3177" t="str" s="7">
        <v>Small is Beautiful Farm</v>
      </c>
      <c r="B3177" t="str" s="7">
        <v>Prune Plum</v>
      </c>
      <c r="C3177" t="str" s="7">
        <v>each</v>
      </c>
      <c r="D3177" t="str" s="7">
        <v>SNAP</v>
      </c>
      <c r="E3177" s="12">
        <v>4.2</v>
      </c>
      <c r="F3177" s="13">
        <v>4.2</v>
      </c>
      <c r="G3177" s="13">
        <f>IF(AND(ISNUMBER(E3177),ISNUMBER(F3177)),F3177-E3177,"")</f>
        <v>0</v>
      </c>
      <c r="H3177" s="14">
        <f>IF(AND(ISNUMBER(E3177),E3177&gt;0,ISNUMBER(F3177)),F3177/E3177-1,"")</f>
        <v>0</v>
      </c>
      <c r="I3177" t="str" s="15">
        <v>Keep current</v>
      </c>
      <c r="J3177" s="16"/>
      <c r="K3177" t="str" s="15">
        <v/>
      </c>
      <c r="L3177" s="17">
        <f>IF(AC3177="Local catalog","",IF(AG3177="Yes",IF(ISNUMBER(E3177),E3177,""),IF(I3177="Keep current",IF(ISNUMBER(E3177),E3177,""),IF(AH3177&lt;&gt;"Yes","",IF(I3177="Approve proposed",F3177,IF(AND(I3177="Use my price",AND(ISNUMBER(J3177),J3177&gt;0)),J3177,""))))))</f>
        <v>4.2</v>
      </c>
      <c r="M3177" t="str" s="7">
        <f>IF(AND(AG3177="Yes",OR(I3177="Approve proposed",I3177="Use my price")),"CHECK: protected price kept current",IF(OR(I3177="Unreviewed",I3177=""),"Pending review",IF(I3177="Hold","On hold",IF(I3177="Keep current",IF(ISNUMBER(E3177),"Kept current","CHECK: no confirmed current price"),IF(AH3177&lt;&gt;"Yes","CHECK: source needs review",IF(AND(I3177="Use my price",NOT(AND(ISNUMBER(J3177),J3177&gt;0))),"CHECK: enter a price above zero",IF(NOT(OR(I3177="Approve proposed",I3177="Use my price")),"CHECK: choose a listed decision",IF(OR(NOT(ISNUMBER(L3177)),L3177&lt;=0,NOT(ISNUMBER(Y3177)),Y3177&lt;=0,X3177&gt;=1),"CHECK: price or base unavailable",IF(L3177/(Y3177*(1-X3177))-1&lt;0,"CHECK: price below local base","Ready")))))))))</f>
        <v>Kept current</v>
      </c>
      <c r="N3177" s="18">
        <v>4.2</v>
      </c>
      <c r="O3177" s="19">
        <v>0.4</v>
      </c>
      <c r="P3177" s="14">
        <v>0.4</v>
      </c>
      <c r="Q3177" s="20">
        <f>IF(AND(ISNUMBER(L3177),ISNUMBER(Y3177),Y3177&gt;0,X3177&lt;1),ROUND(L3177/(Y3177*(1-X3177))-1,4),"")</f>
        <v>0.4</v>
      </c>
      <c r="R3177" s="12">
        <v>0</v>
      </c>
      <c r="S3177" s="13">
        <f>IF(AND(ISNUMBER(E3177),E3177&gt;0,ISNUMBER(F3177)),R3177*(F3177/E3177-1)*(1-'Start Here'!$B$16),0)</f>
        <v>0</v>
      </c>
      <c r="T3177" s="17">
        <f>IF(AND(M3177="Ready",OR(I3177="Approve proposed",AND(I3177="Use my price",AND(ISNUMBER(J3177),J3177&gt;0))),ISNUMBER(L3177),E3177&gt;0),R3177*(L3177/E3177-1)*(1-'Start Here'!$B$16),0)</f>
        <v>0</v>
      </c>
      <c r="U3177" t="str" s="6">
        <v>SNAP: preserve existing selling price; Currently hidden; do not activate automatically</v>
      </c>
      <c r="V3177" t="str" s="21">
        <v>No</v>
      </c>
      <c r="W3177" t="str" s="21">
        <v>No</v>
      </c>
      <c r="X3177" s="22">
        <v>0</v>
      </c>
      <c r="Y3177" s="18">
        <v>3</v>
      </c>
      <c r="AB3177" t="str" s="6">
        <v>2026-10-01 10:41:27 UTC</v>
      </c>
      <c r="AC3177" t="str" s="6">
        <v>Local Line cache</v>
      </c>
      <c r="AD3177" s="23">
        <v>805793</v>
      </c>
      <c r="AE3177" s="23">
        <v>526849</v>
      </c>
      <c r="AF3177" t="str" s="23">
        <v>805793:526849:snap</v>
      </c>
      <c r="AG3177" t="str" s="23">
        <v>Yes</v>
      </c>
      <c r="AH3177" t="str" s="23">
        <v>Yes</v>
      </c>
      <c r="AI3177" s="18">
        <v>0</v>
      </c>
    </row>
    <row r="3178" ht="32" customHeight="1">
      <c r="A3178" t="str" s="7">
        <v>Small is Beautiful Farm</v>
      </c>
      <c r="B3178" t="str" s="7">
        <v>Red Onion</v>
      </c>
      <c r="C3178" t="str" s="7">
        <v>lb</v>
      </c>
      <c r="D3178" t="str" s="7">
        <v>Herd Share Members</v>
      </c>
      <c r="E3178" s="12">
        <v>2.1</v>
      </c>
      <c r="F3178" s="13">
        <v>2.27</v>
      </c>
      <c r="G3178" s="13">
        <f>IF(AND(ISNUMBER(E3178),ISNUMBER(F3178)),F3178-E3178,"")</f>
        <v>0.17</v>
      </c>
      <c r="H3178" s="14">
        <f>IF(AND(ISNUMBER(E3178),E3178&gt;0,ISNUMBER(F3178)),F3178/E3178-1,"")</f>
        <v>0.08095238095238089</v>
      </c>
      <c r="I3178" t="str" s="15">
        <v>Unreviewed</v>
      </c>
      <c r="J3178" s="16"/>
      <c r="K3178" t="str" s="15">
        <v/>
      </c>
      <c r="L3178" s="17" t="str">
        <f>IF(AC3178="Local catalog","",IF(AG3178="Yes",IF(ISNUMBER(E3178),E3178,""),IF(I3178="Keep current",IF(ISNUMBER(E3178),E3178,""),IF(AH3178&lt;&gt;"Yes","",IF(I3178="Approve proposed",F3178,IF(AND(I3178="Use my price",AND(ISNUMBER(J3178),J3178&gt;0)),J3178,""))))))</f>
        <v/>
      </c>
      <c r="M3178" t="str" s="7">
        <f>IF(AND(AG3178="Yes",OR(I3178="Approve proposed",I3178="Use my price")),"CHECK: protected price kept current",IF(OR(I3178="Unreviewed",I3178=""),"Pending review",IF(I3178="Hold","On hold",IF(I3178="Keep current",IF(ISNUMBER(E3178),"Kept current","CHECK: no confirmed current price"),IF(AH3178&lt;&gt;"Yes","CHECK: source needs review",IF(AND(I3178="Use my price",NOT(AND(ISNUMBER(J3178),J3178&gt;0))),"CHECK: enter a price above zero",IF(NOT(OR(I3178="Approve proposed",I3178="Use my price")),"CHECK: choose a listed decision",IF(OR(NOT(ISNUMBER(L3178)),L3178&lt;=0,NOT(ISNUMBER(Y3178)),Y3178&lt;=0,X3178&gt;=1),"CHECK: price or base unavailable",IF(L3178/(Y3178*(1-X3178))-1&lt;0,"CHECK: price below local base","Ready")))))))))</f>
        <v>Pending review</v>
      </c>
      <c r="N3178" s="18">
        <v>2.1</v>
      </c>
      <c r="O3178" s="19">
        <v>0.4</v>
      </c>
      <c r="P3178" s="14">
        <v>0.5133</v>
      </c>
      <c r="Q3178" s="20" t="str">
        <f>IF(AND(ISNUMBER(L3178),ISNUMBER(Y3178),Y3178&gt;0,X3178&lt;1),ROUND(L3178/(Y3178*(1-X3178))-1,4),"")</f>
        <v/>
      </c>
      <c r="R3178" s="12">
        <v>117.6</v>
      </c>
      <c r="S3178" s="13">
        <f>IF(AND(ISNUMBER(E3178),E3178&gt;0,ISNUMBER(F3178)),R3178*(F3178/E3178-1)*(1-'Start Here'!$B$16),0)</f>
        <v>9.234399999999992</v>
      </c>
      <c r="T3178" s="17">
        <f>IF(AND(M3178="Ready",OR(I3178="Approve proposed",AND(I3178="Use my price",AND(ISNUMBER(J3178),J3178&gt;0))),ISNUMBER(L3178),E3178&gt;0),R3178*(L3178/E3178-1)*(1-'Start Here'!$B$16),0)</f>
        <v>0</v>
      </c>
      <c r="U3178" t="str" s="6">
        <v/>
      </c>
      <c r="V3178" t="str" s="21">
        <v>Yes</v>
      </c>
      <c r="W3178" t="str" s="21">
        <v>No</v>
      </c>
      <c r="X3178" s="22">
        <v>0</v>
      </c>
      <c r="Y3178" s="18">
        <v>1.5</v>
      </c>
      <c r="AB3178" t="str" s="6">
        <v>2026-10-01 10:41:27 UTC</v>
      </c>
      <c r="AC3178" t="str" s="6">
        <v>Local Line cache</v>
      </c>
      <c r="AD3178" s="23">
        <v>805918</v>
      </c>
      <c r="AE3178" s="23">
        <v>526979</v>
      </c>
      <c r="AF3178" t="str" s="23">
        <v>805918:526979:herdShare</v>
      </c>
      <c r="AG3178" t="str" s="23">
        <v>No</v>
      </c>
      <c r="AH3178" t="str" s="23">
        <v>Yes</v>
      </c>
      <c r="AI3178" s="18">
        <v>84</v>
      </c>
    </row>
    <row r="3179" ht="32" customHeight="1">
      <c r="A3179" t="str" s="7">
        <v>Small is Beautiful Farm</v>
      </c>
      <c r="B3179" t="str" s="7">
        <v>Red Onion</v>
      </c>
      <c r="C3179" t="str" s="7">
        <v>lb</v>
      </c>
      <c r="D3179" t="str" s="7">
        <v>Herd Share Members</v>
      </c>
      <c r="E3179" s="12">
        <v>2.8</v>
      </c>
      <c r="F3179" s="13">
        <v>3.02</v>
      </c>
      <c r="G3179" s="13">
        <f>IF(AND(ISNUMBER(E3179),ISNUMBER(F3179)),F3179-E3179,"")</f>
        <v>0.22</v>
      </c>
      <c r="H3179" s="14">
        <f>IF(AND(ISNUMBER(E3179),E3179&gt;0,ISNUMBER(F3179)),F3179/E3179-1,"")</f>
        <v>0.07857142857142874</v>
      </c>
      <c r="I3179" t="str" s="15">
        <v>Unreviewed</v>
      </c>
      <c r="J3179" s="16"/>
      <c r="K3179" t="str" s="15">
        <v/>
      </c>
      <c r="L3179" s="17" t="str">
        <f>IF(AC3179="Local catalog","",IF(AG3179="Yes",IF(ISNUMBER(E3179),E3179,""),IF(I3179="Keep current",IF(ISNUMBER(E3179),E3179,""),IF(AH3179&lt;&gt;"Yes","",IF(I3179="Approve proposed",F3179,IF(AND(I3179="Use my price",AND(ISNUMBER(J3179),J3179&gt;0)),J3179,""))))))</f>
        <v/>
      </c>
      <c r="M3179" t="str" s="7">
        <f>IF(AND(AG3179="Yes",OR(I3179="Approve proposed",I3179="Use my price")),"CHECK: protected price kept current",IF(OR(I3179="Unreviewed",I3179=""),"Pending review",IF(I3179="Hold","On hold",IF(I3179="Keep current",IF(ISNUMBER(E3179),"Kept current","CHECK: no confirmed current price"),IF(AH3179&lt;&gt;"Yes","CHECK: source needs review",IF(AND(I3179="Use my price",NOT(AND(ISNUMBER(J3179),J3179&gt;0))),"CHECK: enter a price above zero",IF(NOT(OR(I3179="Approve proposed",I3179="Use my price")),"CHECK: choose a listed decision",IF(OR(NOT(ISNUMBER(L3179)),L3179&lt;=0,NOT(ISNUMBER(Y3179)),Y3179&lt;=0,X3179&gt;=1),"CHECK: price or base unavailable",IF(L3179/(Y3179*(1-X3179))-1&lt;0,"CHECK: price below local base","Ready")))))))))</f>
        <v>Pending review</v>
      </c>
      <c r="N3179" s="18">
        <v>2.8</v>
      </c>
      <c r="O3179" s="19">
        <v>0.4</v>
      </c>
      <c r="P3179" s="14">
        <v>0.51</v>
      </c>
      <c r="Q3179" s="20" t="str">
        <f>IF(AND(ISNUMBER(L3179),ISNUMBER(Y3179),Y3179&gt;0,X3179&lt;1),ROUND(L3179/(Y3179*(1-X3179))-1,4),"")</f>
        <v/>
      </c>
      <c r="R3179" s="12">
        <v>162.39999999999998</v>
      </c>
      <c r="S3179" s="13">
        <f>IF(AND(ISNUMBER(E3179),E3179&gt;0,ISNUMBER(F3179)),R3179*(F3179/E3179-1)*(1-'Start Here'!$B$16),0)</f>
        <v>12.377200000000023</v>
      </c>
      <c r="T3179" s="17">
        <f>IF(AND(M3179="Ready",OR(I3179="Approve proposed",AND(I3179="Use my price",AND(ISNUMBER(J3179),J3179&gt;0))),ISNUMBER(L3179),E3179&gt;0),R3179*(L3179/E3179-1)*(1-'Start Here'!$B$16),0)</f>
        <v>0</v>
      </c>
      <c r="U3179" t="str" s="6">
        <v>Currently hidden; do not activate automatically</v>
      </c>
      <c r="V3179" t="str" s="21">
        <v>No</v>
      </c>
      <c r="W3179" t="str" s="21">
        <v>No</v>
      </c>
      <c r="X3179" s="22">
        <v>0</v>
      </c>
      <c r="Y3179" s="18">
        <v>2</v>
      </c>
      <c r="AB3179" t="str" s="6">
        <v>2026-10-01 10:41:27 UTC</v>
      </c>
      <c r="AC3179" t="str" s="6">
        <v>Local Line cache</v>
      </c>
      <c r="AD3179" s="23">
        <v>1005221</v>
      </c>
      <c r="AE3179" s="23">
        <v>785525</v>
      </c>
      <c r="AF3179" t="str" s="23">
        <v>1005221:785525:herdShare</v>
      </c>
      <c r="AG3179" t="str" s="23">
        <v>No</v>
      </c>
      <c r="AH3179" t="str" s="23">
        <v>Yes</v>
      </c>
      <c r="AI3179" s="18">
        <v>116</v>
      </c>
    </row>
    <row r="3180" ht="32" customHeight="1">
      <c r="A3180" t="str" s="7">
        <v>Small is Beautiful Farm</v>
      </c>
      <c r="B3180" t="str" s="7">
        <v>Red Onion</v>
      </c>
      <c r="C3180" t="str" s="7">
        <v>lb</v>
      </c>
      <c r="D3180" t="str" s="7">
        <v>CSA Members</v>
      </c>
      <c r="E3180" s="12">
        <v>2.1</v>
      </c>
      <c r="F3180" s="13">
        <v>2.27</v>
      </c>
      <c r="G3180" s="13">
        <f>IF(AND(ISNUMBER(E3180),ISNUMBER(F3180)),F3180-E3180,"")</f>
        <v>0.17</v>
      </c>
      <c r="H3180" s="14">
        <f>IF(AND(ISNUMBER(E3180),E3180&gt;0,ISNUMBER(F3180)),F3180/E3180-1,"")</f>
        <v>0.08095238095238089</v>
      </c>
      <c r="I3180" t="str" s="15">
        <v>Unreviewed</v>
      </c>
      <c r="J3180" s="16"/>
      <c r="K3180" t="str" s="15">
        <v/>
      </c>
      <c r="L3180" s="17" t="str">
        <f>IF(AC3180="Local catalog","",IF(AG3180="Yes",IF(ISNUMBER(E3180),E3180,""),IF(I3180="Keep current",IF(ISNUMBER(E3180),E3180,""),IF(AH3180&lt;&gt;"Yes","",IF(I3180="Approve proposed",F3180,IF(AND(I3180="Use my price",AND(ISNUMBER(J3180),J3180&gt;0)),J3180,""))))))</f>
        <v/>
      </c>
      <c r="M3180" t="str" s="7">
        <f>IF(AND(AG3180="Yes",OR(I3180="Approve proposed",I3180="Use my price")),"CHECK: protected price kept current",IF(OR(I3180="Unreviewed",I3180=""),"Pending review",IF(I3180="Hold","On hold",IF(I3180="Keep current",IF(ISNUMBER(E3180),"Kept current","CHECK: no confirmed current price"),IF(AH3180&lt;&gt;"Yes","CHECK: source needs review",IF(AND(I3180="Use my price",NOT(AND(ISNUMBER(J3180),J3180&gt;0))),"CHECK: enter a price above zero",IF(NOT(OR(I3180="Approve proposed",I3180="Use my price")),"CHECK: choose a listed decision",IF(OR(NOT(ISNUMBER(L3180)),L3180&lt;=0,NOT(ISNUMBER(Y3180)),Y3180&lt;=0,X3180&gt;=1),"CHECK: price or base unavailable",IF(L3180/(Y3180*(1-X3180))-1&lt;0,"CHECK: price below local base","Ready")))))))))</f>
        <v>Pending review</v>
      </c>
      <c r="N3180" s="18">
        <v>2.1</v>
      </c>
      <c r="O3180" s="19">
        <v>0.4</v>
      </c>
      <c r="P3180" s="14">
        <v>0.5133</v>
      </c>
      <c r="Q3180" s="20" t="str">
        <f>IF(AND(ISNUMBER(L3180),ISNUMBER(Y3180),Y3180&gt;0,X3180&lt;1),ROUND(L3180/(Y3180*(1-X3180))-1,4),"")</f>
        <v/>
      </c>
      <c r="R3180" s="12">
        <v>0</v>
      </c>
      <c r="S3180" s="13">
        <f>IF(AND(ISNUMBER(E3180),E3180&gt;0,ISNUMBER(F3180)),R3180*(F3180/E3180-1)*(1-'Start Here'!$B$16),0)</f>
        <v>0</v>
      </c>
      <c r="T3180" s="17">
        <f>IF(AND(M3180="Ready",OR(I3180="Approve proposed",AND(I3180="Use my price",AND(ISNUMBER(J3180),J3180&gt;0))),ISNUMBER(L3180),E3180&gt;0),R3180*(L3180/E3180-1)*(1-'Start Here'!$B$16),0)</f>
        <v>0</v>
      </c>
      <c r="U3180" t="str" s="6">
        <v/>
      </c>
      <c r="V3180" t="str" s="21">
        <v>Yes</v>
      </c>
      <c r="W3180" t="str" s="21">
        <v>No</v>
      </c>
      <c r="X3180" s="22">
        <v>0</v>
      </c>
      <c r="Y3180" s="18">
        <v>1.5</v>
      </c>
      <c r="AB3180" t="str" s="6">
        <v>2026-10-01 10:41:27 UTC</v>
      </c>
      <c r="AC3180" t="str" s="6">
        <v>Local Line cache</v>
      </c>
      <c r="AD3180" s="23">
        <v>805918</v>
      </c>
      <c r="AE3180" s="23">
        <v>526979</v>
      </c>
      <c r="AF3180" t="str" s="23">
        <v>805918:526979:member</v>
      </c>
      <c r="AG3180" t="str" s="23">
        <v>No</v>
      </c>
      <c r="AH3180" t="str" s="23">
        <v>Yes</v>
      </c>
      <c r="AI3180" s="18">
        <v>0</v>
      </c>
    </row>
    <row r="3181" ht="32" customHeight="1">
      <c r="A3181" t="str" s="7">
        <v>Small is Beautiful Farm</v>
      </c>
      <c r="B3181" t="str" s="7">
        <v>Red Onion</v>
      </c>
      <c r="C3181" t="str" s="7">
        <v>lb</v>
      </c>
      <c r="D3181" t="str" s="7">
        <v>CSA Members</v>
      </c>
      <c r="E3181" s="12">
        <v>2.8</v>
      </c>
      <c r="F3181" s="13">
        <v>3.02</v>
      </c>
      <c r="G3181" s="13">
        <f>IF(AND(ISNUMBER(E3181),ISNUMBER(F3181)),F3181-E3181,"")</f>
        <v>0.22</v>
      </c>
      <c r="H3181" s="14">
        <f>IF(AND(ISNUMBER(E3181),E3181&gt;0,ISNUMBER(F3181)),F3181/E3181-1,"")</f>
        <v>0.07857142857142874</v>
      </c>
      <c r="I3181" t="str" s="15">
        <v>Unreviewed</v>
      </c>
      <c r="J3181" s="16"/>
      <c r="K3181" t="str" s="15">
        <v/>
      </c>
      <c r="L3181" s="17" t="str">
        <f>IF(AC3181="Local catalog","",IF(AG3181="Yes",IF(ISNUMBER(E3181),E3181,""),IF(I3181="Keep current",IF(ISNUMBER(E3181),E3181,""),IF(AH3181&lt;&gt;"Yes","",IF(I3181="Approve proposed",F3181,IF(AND(I3181="Use my price",AND(ISNUMBER(J3181),J3181&gt;0)),J3181,""))))))</f>
        <v/>
      </c>
      <c r="M3181" t="str" s="7">
        <f>IF(AND(AG3181="Yes",OR(I3181="Approve proposed",I3181="Use my price")),"CHECK: protected price kept current",IF(OR(I3181="Unreviewed",I3181=""),"Pending review",IF(I3181="Hold","On hold",IF(I3181="Keep current",IF(ISNUMBER(E3181),"Kept current","CHECK: no confirmed current price"),IF(AH3181&lt;&gt;"Yes","CHECK: source needs review",IF(AND(I3181="Use my price",NOT(AND(ISNUMBER(J3181),J3181&gt;0))),"CHECK: enter a price above zero",IF(NOT(OR(I3181="Approve proposed",I3181="Use my price")),"CHECK: choose a listed decision",IF(OR(NOT(ISNUMBER(L3181)),L3181&lt;=0,NOT(ISNUMBER(Y3181)),Y3181&lt;=0,X3181&gt;=1),"CHECK: price or base unavailable",IF(L3181/(Y3181*(1-X3181))-1&lt;0,"CHECK: price below local base","Ready")))))))))</f>
        <v>Pending review</v>
      </c>
      <c r="N3181" s="18">
        <v>2.8</v>
      </c>
      <c r="O3181" s="19">
        <v>0.4</v>
      </c>
      <c r="P3181" s="14">
        <v>0.51</v>
      </c>
      <c r="Q3181" s="20" t="str">
        <f>IF(AND(ISNUMBER(L3181),ISNUMBER(Y3181),Y3181&gt;0,X3181&lt;1),ROUND(L3181/(Y3181*(1-X3181))-1,4),"")</f>
        <v/>
      </c>
      <c r="R3181" s="12">
        <v>75.6</v>
      </c>
      <c r="S3181" s="13">
        <f>IF(AND(ISNUMBER(E3181),E3181&gt;0,ISNUMBER(F3181)),R3181*(F3181/E3181-1)*(1-'Start Here'!$B$16),0)</f>
        <v>5.761800000000012</v>
      </c>
      <c r="T3181" s="17">
        <f>IF(AND(M3181="Ready",OR(I3181="Approve proposed",AND(I3181="Use my price",AND(ISNUMBER(J3181),J3181&gt;0))),ISNUMBER(L3181),E3181&gt;0),R3181*(L3181/E3181-1)*(1-'Start Here'!$B$16),0)</f>
        <v>0</v>
      </c>
      <c r="U3181" t="str" s="6">
        <v>Currently hidden; do not activate automatically</v>
      </c>
      <c r="V3181" t="str" s="21">
        <v>No</v>
      </c>
      <c r="W3181" t="str" s="21">
        <v>No</v>
      </c>
      <c r="X3181" s="22">
        <v>0</v>
      </c>
      <c r="Y3181" s="18">
        <v>2</v>
      </c>
      <c r="AB3181" t="str" s="6">
        <v>2026-10-01 10:41:27 UTC</v>
      </c>
      <c r="AC3181" t="str" s="6">
        <v>Local Line cache</v>
      </c>
      <c r="AD3181" s="23">
        <v>1005221</v>
      </c>
      <c r="AE3181" s="23">
        <v>785525</v>
      </c>
      <c r="AF3181" t="str" s="23">
        <v>1005221:785525:member</v>
      </c>
      <c r="AG3181" t="str" s="23">
        <v>No</v>
      </c>
      <c r="AH3181" t="str" s="23">
        <v>Yes</v>
      </c>
      <c r="AI3181" s="18">
        <v>54</v>
      </c>
    </row>
    <row r="3182" ht="32" customHeight="1">
      <c r="A3182" t="str" s="7">
        <v>Small is Beautiful Farm</v>
      </c>
      <c r="B3182" t="str" s="7">
        <v>Red Onion</v>
      </c>
      <c r="C3182" t="str" s="7">
        <v>lb</v>
      </c>
      <c r="D3182" t="str" s="7">
        <v>Guest Basket</v>
      </c>
      <c r="E3182" s="12">
        <v>2.1</v>
      </c>
      <c r="F3182" s="13">
        <v>2.27</v>
      </c>
      <c r="G3182" s="13">
        <f>IF(AND(ISNUMBER(E3182),ISNUMBER(F3182)),F3182-E3182,"")</f>
        <v>0.17</v>
      </c>
      <c r="H3182" s="14">
        <f>IF(AND(ISNUMBER(E3182),E3182&gt;0,ISNUMBER(F3182)),F3182/E3182-1,"")</f>
        <v>0.08095238095238089</v>
      </c>
      <c r="I3182" t="str" s="15">
        <v>Unreviewed</v>
      </c>
      <c r="J3182" s="16"/>
      <c r="K3182" t="str" s="15">
        <v/>
      </c>
      <c r="L3182" s="17" t="str">
        <f>IF(AC3182="Local catalog","",IF(AG3182="Yes",IF(ISNUMBER(E3182),E3182,""),IF(I3182="Keep current",IF(ISNUMBER(E3182),E3182,""),IF(AH3182&lt;&gt;"Yes","",IF(I3182="Approve proposed",F3182,IF(AND(I3182="Use my price",AND(ISNUMBER(J3182),J3182&gt;0)),J3182,""))))))</f>
        <v/>
      </c>
      <c r="M3182" t="str" s="7">
        <f>IF(AND(AG3182="Yes",OR(I3182="Approve proposed",I3182="Use my price")),"CHECK: protected price kept current",IF(OR(I3182="Unreviewed",I3182=""),"Pending review",IF(I3182="Hold","On hold",IF(I3182="Keep current",IF(ISNUMBER(E3182),"Kept current","CHECK: no confirmed current price"),IF(AH3182&lt;&gt;"Yes","CHECK: source needs review",IF(AND(I3182="Use my price",NOT(AND(ISNUMBER(J3182),J3182&gt;0))),"CHECK: enter a price above zero",IF(NOT(OR(I3182="Approve proposed",I3182="Use my price")),"CHECK: choose a listed decision",IF(OR(NOT(ISNUMBER(L3182)),L3182&lt;=0,NOT(ISNUMBER(Y3182)),Y3182&lt;=0,X3182&gt;=1),"CHECK: price or base unavailable",IF(L3182/(Y3182*(1-X3182))-1&lt;0,"CHECK: price below local base","Ready")))))))))</f>
        <v>Pending review</v>
      </c>
      <c r="N3182" s="18">
        <v>2.1</v>
      </c>
      <c r="O3182" s="19">
        <v>0.4</v>
      </c>
      <c r="P3182" s="14">
        <v>0.5133</v>
      </c>
      <c r="Q3182" s="20" t="str">
        <f>IF(AND(ISNUMBER(L3182),ISNUMBER(Y3182),Y3182&gt;0,X3182&lt;1),ROUND(L3182/(Y3182*(1-X3182))-1,4),"")</f>
        <v/>
      </c>
      <c r="R3182" s="12">
        <v>12.6</v>
      </c>
      <c r="S3182" s="13">
        <f>IF(AND(ISNUMBER(E3182),E3182&gt;0,ISNUMBER(F3182)),R3182*(F3182/E3182-1)*(1-'Start Here'!$B$16),0)</f>
        <v>0.9893999999999992</v>
      </c>
      <c r="T3182" s="17">
        <f>IF(AND(M3182="Ready",OR(I3182="Approve proposed",AND(I3182="Use my price",AND(ISNUMBER(J3182),J3182&gt;0))),ISNUMBER(L3182),E3182&gt;0),R3182*(L3182/E3182-1)*(1-'Start Here'!$B$16),0)</f>
        <v>0</v>
      </c>
      <c r="U3182" t="str" s="6">
        <v/>
      </c>
      <c r="V3182" t="str" s="21">
        <v>Yes</v>
      </c>
      <c r="W3182" t="str" s="21">
        <v>No</v>
      </c>
      <c r="X3182" s="22">
        <v>0</v>
      </c>
      <c r="Y3182" s="18">
        <v>1.5</v>
      </c>
      <c r="AB3182" t="str" s="6">
        <v>2026-10-01 10:41:27 UTC</v>
      </c>
      <c r="AC3182" t="str" s="6">
        <v>Local Line cache</v>
      </c>
      <c r="AD3182" s="23">
        <v>805918</v>
      </c>
      <c r="AE3182" s="23">
        <v>526979</v>
      </c>
      <c r="AF3182" t="str" s="23">
        <v>805918:526979:guest</v>
      </c>
      <c r="AG3182" t="str" s="23">
        <v>No</v>
      </c>
      <c r="AH3182" t="str" s="23">
        <v>Yes</v>
      </c>
      <c r="AI3182" s="18">
        <v>9</v>
      </c>
    </row>
    <row r="3183" ht="32" customHeight="1">
      <c r="A3183" t="str" s="7">
        <v>Small is Beautiful Farm</v>
      </c>
      <c r="B3183" t="str" s="7">
        <v>Red Onion</v>
      </c>
      <c r="C3183" t="str" s="7">
        <v>lb</v>
      </c>
      <c r="D3183" t="str" s="7">
        <v>Guest Basket</v>
      </c>
      <c r="E3183" s="12">
        <v>2.8</v>
      </c>
      <c r="F3183" s="13">
        <v>3.02</v>
      </c>
      <c r="G3183" s="13">
        <f>IF(AND(ISNUMBER(E3183),ISNUMBER(F3183)),F3183-E3183,"")</f>
        <v>0.22</v>
      </c>
      <c r="H3183" s="14">
        <f>IF(AND(ISNUMBER(E3183),E3183&gt;0,ISNUMBER(F3183)),F3183/E3183-1,"")</f>
        <v>0.07857142857142874</v>
      </c>
      <c r="I3183" t="str" s="15">
        <v>Unreviewed</v>
      </c>
      <c r="J3183" s="16"/>
      <c r="K3183" t="str" s="15">
        <v/>
      </c>
      <c r="L3183" s="17" t="str">
        <f>IF(AC3183="Local catalog","",IF(AG3183="Yes",IF(ISNUMBER(E3183),E3183,""),IF(I3183="Keep current",IF(ISNUMBER(E3183),E3183,""),IF(AH3183&lt;&gt;"Yes","",IF(I3183="Approve proposed",F3183,IF(AND(I3183="Use my price",AND(ISNUMBER(J3183),J3183&gt;0)),J3183,""))))))</f>
        <v/>
      </c>
      <c r="M3183" t="str" s="7">
        <f>IF(AND(AG3183="Yes",OR(I3183="Approve proposed",I3183="Use my price")),"CHECK: protected price kept current",IF(OR(I3183="Unreviewed",I3183=""),"Pending review",IF(I3183="Hold","On hold",IF(I3183="Keep current",IF(ISNUMBER(E3183),"Kept current","CHECK: no confirmed current price"),IF(AH3183&lt;&gt;"Yes","CHECK: source needs review",IF(AND(I3183="Use my price",NOT(AND(ISNUMBER(J3183),J3183&gt;0))),"CHECK: enter a price above zero",IF(NOT(OR(I3183="Approve proposed",I3183="Use my price")),"CHECK: choose a listed decision",IF(OR(NOT(ISNUMBER(L3183)),L3183&lt;=0,NOT(ISNUMBER(Y3183)),Y3183&lt;=0,X3183&gt;=1),"CHECK: price or base unavailable",IF(L3183/(Y3183*(1-X3183))-1&lt;0,"CHECK: price below local base","Ready")))))))))</f>
        <v>Pending review</v>
      </c>
      <c r="N3183" s="18">
        <v>2.8</v>
      </c>
      <c r="O3183" s="19">
        <v>0.4</v>
      </c>
      <c r="P3183" s="14">
        <v>0.51</v>
      </c>
      <c r="Q3183" s="20" t="str">
        <f>IF(AND(ISNUMBER(L3183),ISNUMBER(Y3183),Y3183&gt;0,X3183&lt;1),ROUND(L3183/(Y3183*(1-X3183))-1,4),"")</f>
        <v/>
      </c>
      <c r="R3183" s="12">
        <v>9.3</v>
      </c>
      <c r="S3183" s="13">
        <f>IF(AND(ISNUMBER(E3183),E3183&gt;0,ISNUMBER(F3183)),R3183*(F3183/E3183-1)*(1-'Start Here'!$B$16),0)</f>
        <v>0.7087928571428587</v>
      </c>
      <c r="T3183" s="17">
        <f>IF(AND(M3183="Ready",OR(I3183="Approve proposed",AND(I3183="Use my price",AND(ISNUMBER(J3183),J3183&gt;0))),ISNUMBER(L3183),E3183&gt;0),R3183*(L3183/E3183-1)*(1-'Start Here'!$B$16),0)</f>
        <v>0</v>
      </c>
      <c r="U3183" t="str" s="6">
        <v>Currently hidden; do not activate automatically</v>
      </c>
      <c r="V3183" t="str" s="21">
        <v>No</v>
      </c>
      <c r="W3183" t="str" s="21">
        <v>No</v>
      </c>
      <c r="X3183" s="22">
        <v>0</v>
      </c>
      <c r="Y3183" s="18">
        <v>2</v>
      </c>
      <c r="AB3183" t="str" s="6">
        <v>2026-10-01 10:41:27 UTC</v>
      </c>
      <c r="AC3183" t="str" s="6">
        <v>Local Line cache</v>
      </c>
      <c r="AD3183" s="23">
        <v>1005221</v>
      </c>
      <c r="AE3183" s="23">
        <v>785525</v>
      </c>
      <c r="AF3183" t="str" s="23">
        <v>1005221:785525:guest</v>
      </c>
      <c r="AG3183" t="str" s="23">
        <v>No</v>
      </c>
      <c r="AH3183" t="str" s="23">
        <v>Yes</v>
      </c>
      <c r="AI3183" s="18">
        <v>6</v>
      </c>
    </row>
    <row r="3184" ht="32" customHeight="1">
      <c r="A3184" t="str" s="7">
        <v>Small is Beautiful Farm</v>
      </c>
      <c r="B3184" t="str" s="7">
        <v>Red Onion</v>
      </c>
      <c r="C3184" t="str" s="7">
        <v>lb</v>
      </c>
      <c r="D3184" t="str" s="7">
        <v>SNAP</v>
      </c>
      <c r="E3184" s="12">
        <v>2.1</v>
      </c>
      <c r="F3184" s="13">
        <v>2.1</v>
      </c>
      <c r="G3184" s="13">
        <f>IF(AND(ISNUMBER(E3184),ISNUMBER(F3184)),F3184-E3184,"")</f>
        <v>0</v>
      </c>
      <c r="H3184" s="14">
        <f>IF(AND(ISNUMBER(E3184),E3184&gt;0,ISNUMBER(F3184)),F3184/E3184-1,"")</f>
        <v>0</v>
      </c>
      <c r="I3184" t="str" s="15">
        <v>Keep current</v>
      </c>
      <c r="J3184" s="16"/>
      <c r="K3184" t="str" s="15">
        <v/>
      </c>
      <c r="L3184" s="17">
        <f>IF(AC3184="Local catalog","",IF(AG3184="Yes",IF(ISNUMBER(E3184),E3184,""),IF(I3184="Keep current",IF(ISNUMBER(E3184),E3184,""),IF(AH3184&lt;&gt;"Yes","",IF(I3184="Approve proposed",F3184,IF(AND(I3184="Use my price",AND(ISNUMBER(J3184),J3184&gt;0)),J3184,""))))))</f>
        <v>2.1</v>
      </c>
      <c r="M3184" t="str" s="7">
        <f>IF(AND(AG3184="Yes",OR(I3184="Approve proposed",I3184="Use my price")),"CHECK: protected price kept current",IF(OR(I3184="Unreviewed",I3184=""),"Pending review",IF(I3184="Hold","On hold",IF(I3184="Keep current",IF(ISNUMBER(E3184),"Kept current","CHECK: no confirmed current price"),IF(AH3184&lt;&gt;"Yes","CHECK: source needs review",IF(AND(I3184="Use my price",NOT(AND(ISNUMBER(J3184),J3184&gt;0))),"CHECK: enter a price above zero",IF(NOT(OR(I3184="Approve proposed",I3184="Use my price")),"CHECK: choose a listed decision",IF(OR(NOT(ISNUMBER(L3184)),L3184&lt;=0,NOT(ISNUMBER(Y3184)),Y3184&lt;=0,X3184&gt;=1),"CHECK: price or base unavailable",IF(L3184/(Y3184*(1-X3184))-1&lt;0,"CHECK: price below local base","Ready")))))))))</f>
        <v>Kept current</v>
      </c>
      <c r="N3184" s="18">
        <v>2.1</v>
      </c>
      <c r="O3184" s="19">
        <v>0.4</v>
      </c>
      <c r="P3184" s="14">
        <v>0.4</v>
      </c>
      <c r="Q3184" s="20">
        <f>IF(AND(ISNUMBER(L3184),ISNUMBER(Y3184),Y3184&gt;0,X3184&lt;1),ROUND(L3184/(Y3184*(1-X3184))-1,4),"")</f>
        <v>0.4</v>
      </c>
      <c r="R3184" s="12">
        <v>0</v>
      </c>
      <c r="S3184" s="13">
        <f>IF(AND(ISNUMBER(E3184),E3184&gt;0,ISNUMBER(F3184)),R3184*(F3184/E3184-1)*(1-'Start Here'!$B$16),0)</f>
        <v>0</v>
      </c>
      <c r="T3184" s="17">
        <f>IF(AND(M3184="Ready",OR(I3184="Approve proposed",AND(I3184="Use my price",AND(ISNUMBER(J3184),J3184&gt;0))),ISNUMBER(L3184),E3184&gt;0),R3184*(L3184/E3184-1)*(1-'Start Here'!$B$16),0)</f>
        <v>0</v>
      </c>
      <c r="U3184" t="str" s="6">
        <v>SNAP: preserve existing selling price</v>
      </c>
      <c r="V3184" t="str" s="21">
        <v>Yes</v>
      </c>
      <c r="W3184" t="str" s="21">
        <v>No</v>
      </c>
      <c r="X3184" s="22">
        <v>0</v>
      </c>
      <c r="Y3184" s="18">
        <v>1.5</v>
      </c>
      <c r="AB3184" t="str" s="6">
        <v>2026-10-01 10:41:27 UTC</v>
      </c>
      <c r="AC3184" t="str" s="6">
        <v>Local Line cache</v>
      </c>
      <c r="AD3184" s="23">
        <v>805918</v>
      </c>
      <c r="AE3184" s="23">
        <v>526979</v>
      </c>
      <c r="AF3184" t="str" s="23">
        <v>805918:526979:snap</v>
      </c>
      <c r="AG3184" t="str" s="23">
        <v>Yes</v>
      </c>
      <c r="AH3184" t="str" s="23">
        <v>Yes</v>
      </c>
      <c r="AI3184" s="18">
        <v>0</v>
      </c>
    </row>
    <row r="3185" ht="32" customHeight="1">
      <c r="A3185" t="str" s="7">
        <v>Small is Beautiful Farm</v>
      </c>
      <c r="B3185" t="str" s="7">
        <v>Red Onion</v>
      </c>
      <c r="C3185" t="str" s="7">
        <v>lb</v>
      </c>
      <c r="D3185" t="str" s="7">
        <v>SNAP</v>
      </c>
      <c r="E3185" s="12">
        <v>2.8</v>
      </c>
      <c r="F3185" s="13">
        <v>2.8</v>
      </c>
      <c r="G3185" s="13">
        <f>IF(AND(ISNUMBER(E3185),ISNUMBER(F3185)),F3185-E3185,"")</f>
        <v>0</v>
      </c>
      <c r="H3185" s="14">
        <f>IF(AND(ISNUMBER(E3185),E3185&gt;0,ISNUMBER(F3185)),F3185/E3185-1,"")</f>
        <v>0</v>
      </c>
      <c r="I3185" t="str" s="15">
        <v>Keep current</v>
      </c>
      <c r="J3185" s="16"/>
      <c r="K3185" t="str" s="15">
        <v/>
      </c>
      <c r="L3185" s="17">
        <f>IF(AC3185="Local catalog","",IF(AG3185="Yes",IF(ISNUMBER(E3185),E3185,""),IF(I3185="Keep current",IF(ISNUMBER(E3185),E3185,""),IF(AH3185&lt;&gt;"Yes","",IF(I3185="Approve proposed",F3185,IF(AND(I3185="Use my price",AND(ISNUMBER(J3185),J3185&gt;0)),J3185,""))))))</f>
        <v>2.8</v>
      </c>
      <c r="M3185" t="str" s="7">
        <f>IF(AND(AG3185="Yes",OR(I3185="Approve proposed",I3185="Use my price")),"CHECK: protected price kept current",IF(OR(I3185="Unreviewed",I3185=""),"Pending review",IF(I3185="Hold","On hold",IF(I3185="Keep current",IF(ISNUMBER(E3185),"Kept current","CHECK: no confirmed current price"),IF(AH3185&lt;&gt;"Yes","CHECK: source needs review",IF(AND(I3185="Use my price",NOT(AND(ISNUMBER(J3185),J3185&gt;0))),"CHECK: enter a price above zero",IF(NOT(OR(I3185="Approve proposed",I3185="Use my price")),"CHECK: choose a listed decision",IF(OR(NOT(ISNUMBER(L3185)),L3185&lt;=0,NOT(ISNUMBER(Y3185)),Y3185&lt;=0,X3185&gt;=1),"CHECK: price or base unavailable",IF(L3185/(Y3185*(1-X3185))-1&lt;0,"CHECK: price below local base","Ready")))))))))</f>
        <v>Kept current</v>
      </c>
      <c r="N3185" s="18">
        <v>2.8</v>
      </c>
      <c r="O3185" s="19">
        <v>0.4</v>
      </c>
      <c r="P3185" s="14">
        <v>0.4</v>
      </c>
      <c r="Q3185" s="20">
        <f>IF(AND(ISNUMBER(L3185),ISNUMBER(Y3185),Y3185&gt;0,X3185&lt;1),ROUND(L3185/(Y3185*(1-X3185))-1,4),"")</f>
        <v>0.4</v>
      </c>
      <c r="R3185" s="12">
        <v>0</v>
      </c>
      <c r="S3185" s="13">
        <f>IF(AND(ISNUMBER(E3185),E3185&gt;0,ISNUMBER(F3185)),R3185*(F3185/E3185-1)*(1-'Start Here'!$B$16),0)</f>
        <v>0</v>
      </c>
      <c r="T3185" s="17">
        <f>IF(AND(M3185="Ready",OR(I3185="Approve proposed",AND(I3185="Use my price",AND(ISNUMBER(J3185),J3185&gt;0))),ISNUMBER(L3185),E3185&gt;0),R3185*(L3185/E3185-1)*(1-'Start Here'!$B$16),0)</f>
        <v>0</v>
      </c>
      <c r="U3185" t="str" s="6">
        <v>SNAP: preserve existing selling price; Currently hidden; do not activate automatically</v>
      </c>
      <c r="V3185" t="str" s="21">
        <v>No</v>
      </c>
      <c r="W3185" t="str" s="21">
        <v>No</v>
      </c>
      <c r="X3185" s="22">
        <v>0</v>
      </c>
      <c r="Y3185" s="18">
        <v>2</v>
      </c>
      <c r="AB3185" t="str" s="6">
        <v>2026-10-01 10:41:27 UTC</v>
      </c>
      <c r="AC3185" t="str" s="6">
        <v>Local Line cache</v>
      </c>
      <c r="AD3185" s="23">
        <v>1005221</v>
      </c>
      <c r="AE3185" s="23">
        <v>785525</v>
      </c>
      <c r="AF3185" t="str" s="23">
        <v>1005221:785525:snap</v>
      </c>
      <c r="AG3185" t="str" s="23">
        <v>Yes</v>
      </c>
      <c r="AH3185" t="str" s="23">
        <v>Yes</v>
      </c>
      <c r="AI3185" s="18">
        <v>0</v>
      </c>
    </row>
    <row r="3186" ht="32" customHeight="1">
      <c r="A3186" t="str" s="7">
        <v>Small is Beautiful Farm</v>
      </c>
      <c r="B3186" t="str" s="7">
        <v>Satsuma plums</v>
      </c>
      <c r="C3186" t="str" s="7">
        <v>pt</v>
      </c>
      <c r="D3186" t="str" s="7">
        <v>Herd Share Members</v>
      </c>
      <c r="E3186" s="12">
        <v>5.6</v>
      </c>
      <c r="F3186" s="13">
        <v>6.05</v>
      </c>
      <c r="G3186" s="13">
        <f>IF(AND(ISNUMBER(E3186),ISNUMBER(F3186)),F3186-E3186,"")</f>
        <v>0.45</v>
      </c>
      <c r="H3186" s="14">
        <f>IF(AND(ISNUMBER(E3186),E3186&gt;0,ISNUMBER(F3186)),F3186/E3186-1,"")</f>
        <v>0.0803571428571428</v>
      </c>
      <c r="I3186" t="str" s="15">
        <v>Unreviewed</v>
      </c>
      <c r="J3186" s="16"/>
      <c r="K3186" t="str" s="15">
        <v/>
      </c>
      <c r="L3186" s="17" t="str">
        <f>IF(AC3186="Local catalog","",IF(AG3186="Yes",IF(ISNUMBER(E3186),E3186,""),IF(I3186="Keep current",IF(ISNUMBER(E3186),E3186,""),IF(AH3186&lt;&gt;"Yes","",IF(I3186="Approve proposed",F3186,IF(AND(I3186="Use my price",AND(ISNUMBER(J3186),J3186&gt;0)),J3186,""))))))</f>
        <v/>
      </c>
      <c r="M3186" t="str" s="7">
        <f>IF(AND(AG3186="Yes",OR(I3186="Approve proposed",I3186="Use my price")),"CHECK: protected price kept current",IF(OR(I3186="Unreviewed",I3186=""),"Pending review",IF(I3186="Hold","On hold",IF(I3186="Keep current",IF(ISNUMBER(E3186),"Kept current","CHECK: no confirmed current price"),IF(AH3186&lt;&gt;"Yes","CHECK: source needs review",IF(AND(I3186="Use my price",NOT(AND(ISNUMBER(J3186),J3186&gt;0))),"CHECK: enter a price above zero",IF(NOT(OR(I3186="Approve proposed",I3186="Use my price")),"CHECK: choose a listed decision",IF(OR(NOT(ISNUMBER(L3186)),L3186&lt;=0,NOT(ISNUMBER(Y3186)),Y3186&lt;=0,X3186&gt;=1),"CHECK: price or base unavailable",IF(L3186/(Y3186*(1-X3186))-1&lt;0,"CHECK: price below local base","Ready")))))))))</f>
        <v>Pending review</v>
      </c>
      <c r="N3186" s="18">
        <v>5.6</v>
      </c>
      <c r="O3186" s="19">
        <v>0.4</v>
      </c>
      <c r="P3186" s="14">
        <v>0.5125</v>
      </c>
      <c r="Q3186" s="20" t="str">
        <f>IF(AND(ISNUMBER(L3186),ISNUMBER(Y3186),Y3186&gt;0,X3186&lt;1),ROUND(L3186/(Y3186*(1-X3186))-1,4),"")</f>
        <v/>
      </c>
      <c r="R3186" s="12">
        <v>0</v>
      </c>
      <c r="S3186" s="13">
        <f>IF(AND(ISNUMBER(E3186),E3186&gt;0,ISNUMBER(F3186)),R3186*(F3186/E3186-1)*(1-'Start Here'!$B$16),0)</f>
        <v>0</v>
      </c>
      <c r="T3186" s="17">
        <f>IF(AND(M3186="Ready",OR(I3186="Approve proposed",AND(I3186="Use my price",AND(ISNUMBER(J3186),J3186&gt;0))),ISNUMBER(L3186),E3186&gt;0),R3186*(L3186/E3186-1)*(1-'Start Here'!$B$16),0)</f>
        <v>0</v>
      </c>
      <c r="U3186" t="str" s="6">
        <v>Currently hidden; do not activate automatically</v>
      </c>
      <c r="V3186" t="str" s="21">
        <v>No</v>
      </c>
      <c r="W3186" t="str" s="21">
        <v>No</v>
      </c>
      <c r="X3186" s="22">
        <v>0</v>
      </c>
      <c r="Y3186" s="18">
        <v>4</v>
      </c>
      <c r="AB3186" t="str" s="6">
        <v>2026-10-01 10:41:27 UTC</v>
      </c>
      <c r="AC3186" t="str" s="6">
        <v>Local Line cache</v>
      </c>
      <c r="AD3186" s="23">
        <v>998896</v>
      </c>
      <c r="AE3186" s="23">
        <v>775170</v>
      </c>
      <c r="AF3186" t="str" s="23">
        <v>998896:775170:herdShare</v>
      </c>
      <c r="AG3186" t="str" s="23">
        <v>No</v>
      </c>
      <c r="AH3186" t="str" s="23">
        <v>Yes</v>
      </c>
      <c r="AI3186" s="18">
        <v>0</v>
      </c>
    </row>
    <row r="3187" ht="32" customHeight="1">
      <c r="A3187" t="str" s="7">
        <v>Small is Beautiful Farm</v>
      </c>
      <c r="B3187" t="str" s="7">
        <v>Satsuma plums</v>
      </c>
      <c r="C3187" t="str" s="7">
        <v>pt</v>
      </c>
      <c r="D3187" t="str" s="7">
        <v>Herd Share Members</v>
      </c>
      <c r="E3187" s="12">
        <v>4.2</v>
      </c>
      <c r="F3187" s="13">
        <v>4.54</v>
      </c>
      <c r="G3187" s="13">
        <f>IF(AND(ISNUMBER(E3187),ISNUMBER(F3187)),F3187-E3187,"")</f>
        <v>0.34</v>
      </c>
      <c r="H3187" s="14">
        <f>IF(AND(ISNUMBER(E3187),E3187&gt;0,ISNUMBER(F3187)),F3187/E3187-1,"")</f>
        <v>0.08095238095238089</v>
      </c>
      <c r="I3187" t="str" s="15">
        <v>Unreviewed</v>
      </c>
      <c r="J3187" s="16"/>
      <c r="K3187" t="str" s="15">
        <v/>
      </c>
      <c r="L3187" s="17" t="str">
        <f>IF(AC3187="Local catalog","",IF(AG3187="Yes",IF(ISNUMBER(E3187),E3187,""),IF(I3187="Keep current",IF(ISNUMBER(E3187),E3187,""),IF(AH3187&lt;&gt;"Yes","",IF(I3187="Approve proposed",F3187,IF(AND(I3187="Use my price",AND(ISNUMBER(J3187),J3187&gt;0)),J3187,""))))))</f>
        <v/>
      </c>
      <c r="M3187" t="str" s="7">
        <f>IF(AND(AG3187="Yes",OR(I3187="Approve proposed",I3187="Use my price")),"CHECK: protected price kept current",IF(OR(I3187="Unreviewed",I3187=""),"Pending review",IF(I3187="Hold","On hold",IF(I3187="Keep current",IF(ISNUMBER(E3187),"Kept current","CHECK: no confirmed current price"),IF(AH3187&lt;&gt;"Yes","CHECK: source needs review",IF(AND(I3187="Use my price",NOT(AND(ISNUMBER(J3187),J3187&gt;0))),"CHECK: enter a price above zero",IF(NOT(OR(I3187="Approve proposed",I3187="Use my price")),"CHECK: choose a listed decision",IF(OR(NOT(ISNUMBER(L3187)),L3187&lt;=0,NOT(ISNUMBER(Y3187)),Y3187&lt;=0,X3187&gt;=1),"CHECK: price or base unavailable",IF(L3187/(Y3187*(1-X3187))-1&lt;0,"CHECK: price below local base","Ready")))))))))</f>
        <v>Pending review</v>
      </c>
      <c r="N3187" s="18">
        <v>4.2</v>
      </c>
      <c r="O3187" s="19">
        <v>0.4</v>
      </c>
      <c r="P3187" s="14">
        <v>0.5133</v>
      </c>
      <c r="Q3187" s="20" t="str">
        <f>IF(AND(ISNUMBER(L3187),ISNUMBER(Y3187),Y3187&gt;0,X3187&lt;1),ROUND(L3187/(Y3187*(1-X3187))-1,4),"")</f>
        <v/>
      </c>
      <c r="R3187" s="12">
        <v>340.2</v>
      </c>
      <c r="S3187" s="13">
        <f>IF(AND(ISNUMBER(E3187),E3187&gt;0,ISNUMBER(F3187)),R3187*(F3187/E3187-1)*(1-'Start Here'!$B$16),0)</f>
        <v>26.713799999999978</v>
      </c>
      <c r="T3187" s="17">
        <f>IF(AND(M3187="Ready",OR(I3187="Approve proposed",AND(I3187="Use my price",AND(ISNUMBER(J3187),J3187&gt;0))),ISNUMBER(L3187),E3187&gt;0),R3187*(L3187/E3187-1)*(1-'Start Here'!$B$16),0)</f>
        <v>0</v>
      </c>
      <c r="U3187" t="str" s="6">
        <v>Currently hidden; do not activate automatically</v>
      </c>
      <c r="V3187" t="str" s="21">
        <v>No</v>
      </c>
      <c r="W3187" t="str" s="21">
        <v>No</v>
      </c>
      <c r="X3187" s="22">
        <v>0</v>
      </c>
      <c r="Y3187" s="18">
        <v>3</v>
      </c>
      <c r="AB3187" t="str" s="6">
        <v>2026-10-01 10:41:27 UTC</v>
      </c>
      <c r="AC3187" t="str" s="6">
        <v>Local Line cache</v>
      </c>
      <c r="AD3187" s="23">
        <v>999637</v>
      </c>
      <c r="AE3187" s="23">
        <v>776515</v>
      </c>
      <c r="AF3187" t="str" s="23">
        <v>999637:776515:herdShare</v>
      </c>
      <c r="AG3187" t="str" s="23">
        <v>No</v>
      </c>
      <c r="AH3187" t="str" s="23">
        <v>Yes</v>
      </c>
      <c r="AI3187" s="18">
        <v>243</v>
      </c>
    </row>
    <row r="3188" ht="32" customHeight="1">
      <c r="A3188" t="str" s="7">
        <v>Small is Beautiful Farm</v>
      </c>
      <c r="B3188" t="str" s="7">
        <v>Satsuma plums</v>
      </c>
      <c r="C3188" t="str" s="7">
        <v>pt</v>
      </c>
      <c r="D3188" t="str" s="7">
        <v>CSA Members</v>
      </c>
      <c r="E3188" s="12">
        <v>5.6</v>
      </c>
      <c r="F3188" s="13">
        <v>6.05</v>
      </c>
      <c r="G3188" s="13">
        <f>IF(AND(ISNUMBER(E3188),ISNUMBER(F3188)),F3188-E3188,"")</f>
        <v>0.45</v>
      </c>
      <c r="H3188" s="14">
        <f>IF(AND(ISNUMBER(E3188),E3188&gt;0,ISNUMBER(F3188)),F3188/E3188-1,"")</f>
        <v>0.0803571428571428</v>
      </c>
      <c r="I3188" t="str" s="15">
        <v>Unreviewed</v>
      </c>
      <c r="J3188" s="16"/>
      <c r="K3188" t="str" s="15">
        <v/>
      </c>
      <c r="L3188" s="17" t="str">
        <f>IF(AC3188="Local catalog","",IF(AG3188="Yes",IF(ISNUMBER(E3188),E3188,""),IF(I3188="Keep current",IF(ISNUMBER(E3188),E3188,""),IF(AH3188&lt;&gt;"Yes","",IF(I3188="Approve proposed",F3188,IF(AND(I3188="Use my price",AND(ISNUMBER(J3188),J3188&gt;0)),J3188,""))))))</f>
        <v/>
      </c>
      <c r="M3188" t="str" s="7">
        <f>IF(AND(AG3188="Yes",OR(I3188="Approve proposed",I3188="Use my price")),"CHECK: protected price kept current",IF(OR(I3188="Unreviewed",I3188=""),"Pending review",IF(I3188="Hold","On hold",IF(I3188="Keep current",IF(ISNUMBER(E3188),"Kept current","CHECK: no confirmed current price"),IF(AH3188&lt;&gt;"Yes","CHECK: source needs review",IF(AND(I3188="Use my price",NOT(AND(ISNUMBER(J3188),J3188&gt;0))),"CHECK: enter a price above zero",IF(NOT(OR(I3188="Approve proposed",I3188="Use my price")),"CHECK: choose a listed decision",IF(OR(NOT(ISNUMBER(L3188)),L3188&lt;=0,NOT(ISNUMBER(Y3188)),Y3188&lt;=0,X3188&gt;=1),"CHECK: price or base unavailable",IF(L3188/(Y3188*(1-X3188))-1&lt;0,"CHECK: price below local base","Ready")))))))))</f>
        <v>Pending review</v>
      </c>
      <c r="N3188" s="18">
        <v>5.6</v>
      </c>
      <c r="O3188" s="19">
        <v>0.4</v>
      </c>
      <c r="P3188" s="14">
        <v>0.5125</v>
      </c>
      <c r="Q3188" s="20" t="str">
        <f>IF(AND(ISNUMBER(L3188),ISNUMBER(Y3188),Y3188&gt;0,X3188&lt;1),ROUND(L3188/(Y3188*(1-X3188))-1,4),"")</f>
        <v/>
      </c>
      <c r="R3188" s="12">
        <v>0</v>
      </c>
      <c r="S3188" s="13">
        <f>IF(AND(ISNUMBER(E3188),E3188&gt;0,ISNUMBER(F3188)),R3188*(F3188/E3188-1)*(1-'Start Here'!$B$16),0)</f>
        <v>0</v>
      </c>
      <c r="T3188" s="17">
        <f>IF(AND(M3188="Ready",OR(I3188="Approve proposed",AND(I3188="Use my price",AND(ISNUMBER(J3188),J3188&gt;0))),ISNUMBER(L3188),E3188&gt;0),R3188*(L3188/E3188-1)*(1-'Start Here'!$B$16),0)</f>
        <v>0</v>
      </c>
      <c r="U3188" t="str" s="6">
        <v>Currently hidden; do not activate automatically</v>
      </c>
      <c r="V3188" t="str" s="21">
        <v>No</v>
      </c>
      <c r="W3188" t="str" s="21">
        <v>No</v>
      </c>
      <c r="X3188" s="22">
        <v>0</v>
      </c>
      <c r="Y3188" s="18">
        <v>4</v>
      </c>
      <c r="AB3188" t="str" s="6">
        <v>2026-10-01 10:41:27 UTC</v>
      </c>
      <c r="AC3188" t="str" s="6">
        <v>Local Line cache</v>
      </c>
      <c r="AD3188" s="23">
        <v>998896</v>
      </c>
      <c r="AE3188" s="23">
        <v>775170</v>
      </c>
      <c r="AF3188" t="str" s="23">
        <v>998896:775170:member</v>
      </c>
      <c r="AG3188" t="str" s="23">
        <v>No</v>
      </c>
      <c r="AH3188" t="str" s="23">
        <v>Yes</v>
      </c>
      <c r="AI3188" s="18">
        <v>0</v>
      </c>
    </row>
    <row r="3189" ht="32" customHeight="1">
      <c r="A3189" t="str" s="7">
        <v>Small is Beautiful Farm</v>
      </c>
      <c r="B3189" t="str" s="7">
        <v>Satsuma plums</v>
      </c>
      <c r="C3189" t="str" s="7">
        <v>pt</v>
      </c>
      <c r="D3189" t="str" s="7">
        <v>CSA Members</v>
      </c>
      <c r="E3189" s="12">
        <v>4.2</v>
      </c>
      <c r="F3189" s="13">
        <v>4.54</v>
      </c>
      <c r="G3189" s="13">
        <f>IF(AND(ISNUMBER(E3189),ISNUMBER(F3189)),F3189-E3189,"")</f>
        <v>0.34</v>
      </c>
      <c r="H3189" s="14">
        <f>IF(AND(ISNUMBER(E3189),E3189&gt;0,ISNUMBER(F3189)),F3189/E3189-1,"")</f>
        <v>0.08095238095238089</v>
      </c>
      <c r="I3189" t="str" s="15">
        <v>Unreviewed</v>
      </c>
      <c r="J3189" s="16"/>
      <c r="K3189" t="str" s="15">
        <v/>
      </c>
      <c r="L3189" s="17" t="str">
        <f>IF(AC3189="Local catalog","",IF(AG3189="Yes",IF(ISNUMBER(E3189),E3189,""),IF(I3189="Keep current",IF(ISNUMBER(E3189),E3189,""),IF(AH3189&lt;&gt;"Yes","",IF(I3189="Approve proposed",F3189,IF(AND(I3189="Use my price",AND(ISNUMBER(J3189),J3189&gt;0)),J3189,""))))))</f>
        <v/>
      </c>
      <c r="M3189" t="str" s="7">
        <f>IF(AND(AG3189="Yes",OR(I3189="Approve proposed",I3189="Use my price")),"CHECK: protected price kept current",IF(OR(I3189="Unreviewed",I3189=""),"Pending review",IF(I3189="Hold","On hold",IF(I3189="Keep current",IF(ISNUMBER(E3189),"Kept current","CHECK: no confirmed current price"),IF(AH3189&lt;&gt;"Yes","CHECK: source needs review",IF(AND(I3189="Use my price",NOT(AND(ISNUMBER(J3189),J3189&gt;0))),"CHECK: enter a price above zero",IF(NOT(OR(I3189="Approve proposed",I3189="Use my price")),"CHECK: choose a listed decision",IF(OR(NOT(ISNUMBER(L3189)),L3189&lt;=0,NOT(ISNUMBER(Y3189)),Y3189&lt;=0,X3189&gt;=1),"CHECK: price or base unavailable",IF(L3189/(Y3189*(1-X3189))-1&lt;0,"CHECK: price below local base","Ready")))))))))</f>
        <v>Pending review</v>
      </c>
      <c r="N3189" s="18">
        <v>4.2</v>
      </c>
      <c r="O3189" s="19">
        <v>0.4</v>
      </c>
      <c r="P3189" s="14">
        <v>0.5133</v>
      </c>
      <c r="Q3189" s="20" t="str">
        <f>IF(AND(ISNUMBER(L3189),ISNUMBER(Y3189),Y3189&gt;0,X3189&lt;1),ROUND(L3189/(Y3189*(1-X3189))-1,4),"")</f>
        <v/>
      </c>
      <c r="R3189" s="12">
        <v>0</v>
      </c>
      <c r="S3189" s="13">
        <f>IF(AND(ISNUMBER(E3189),E3189&gt;0,ISNUMBER(F3189)),R3189*(F3189/E3189-1)*(1-'Start Here'!$B$16),0)</f>
        <v>0</v>
      </c>
      <c r="T3189" s="17">
        <f>IF(AND(M3189="Ready",OR(I3189="Approve proposed",AND(I3189="Use my price",AND(ISNUMBER(J3189),J3189&gt;0))),ISNUMBER(L3189),E3189&gt;0),R3189*(L3189/E3189-1)*(1-'Start Here'!$B$16),0)</f>
        <v>0</v>
      </c>
      <c r="U3189" t="str" s="6">
        <v>Currently hidden; do not activate automatically</v>
      </c>
      <c r="V3189" t="str" s="21">
        <v>No</v>
      </c>
      <c r="W3189" t="str" s="21">
        <v>No</v>
      </c>
      <c r="X3189" s="22">
        <v>0</v>
      </c>
      <c r="Y3189" s="18">
        <v>3</v>
      </c>
      <c r="AB3189" t="str" s="6">
        <v>2026-10-01 10:41:27 UTC</v>
      </c>
      <c r="AC3189" t="str" s="6">
        <v>Local Line cache</v>
      </c>
      <c r="AD3189" s="23">
        <v>999637</v>
      </c>
      <c r="AE3189" s="23">
        <v>776515</v>
      </c>
      <c r="AF3189" t="str" s="23">
        <v>999637:776515:member</v>
      </c>
      <c r="AG3189" t="str" s="23">
        <v>No</v>
      </c>
      <c r="AH3189" t="str" s="23">
        <v>Yes</v>
      </c>
      <c r="AI3189" s="18">
        <v>0</v>
      </c>
    </row>
    <row r="3190" ht="32" customHeight="1">
      <c r="A3190" t="str" s="7">
        <v>Small is Beautiful Farm</v>
      </c>
      <c r="B3190" t="str" s="7">
        <v>Satsuma plums</v>
      </c>
      <c r="C3190" t="str" s="7">
        <v>pt</v>
      </c>
      <c r="D3190" t="str" s="7">
        <v>Guest Basket</v>
      </c>
      <c r="E3190" s="12">
        <v>5.6</v>
      </c>
      <c r="F3190" s="13">
        <v>6.05</v>
      </c>
      <c r="G3190" s="13">
        <f>IF(AND(ISNUMBER(E3190),ISNUMBER(F3190)),F3190-E3190,"")</f>
        <v>0.45</v>
      </c>
      <c r="H3190" s="14">
        <f>IF(AND(ISNUMBER(E3190),E3190&gt;0,ISNUMBER(F3190)),F3190/E3190-1,"")</f>
        <v>0.0803571428571428</v>
      </c>
      <c r="I3190" t="str" s="15">
        <v>Unreviewed</v>
      </c>
      <c r="J3190" s="16"/>
      <c r="K3190" t="str" s="15">
        <v/>
      </c>
      <c r="L3190" s="17" t="str">
        <f>IF(AC3190="Local catalog","",IF(AG3190="Yes",IF(ISNUMBER(E3190),E3190,""),IF(I3190="Keep current",IF(ISNUMBER(E3190),E3190,""),IF(AH3190&lt;&gt;"Yes","",IF(I3190="Approve proposed",F3190,IF(AND(I3190="Use my price",AND(ISNUMBER(J3190),J3190&gt;0)),J3190,""))))))</f>
        <v/>
      </c>
      <c r="M3190" t="str" s="7">
        <f>IF(AND(AG3190="Yes",OR(I3190="Approve proposed",I3190="Use my price")),"CHECK: protected price kept current",IF(OR(I3190="Unreviewed",I3190=""),"Pending review",IF(I3190="Hold","On hold",IF(I3190="Keep current",IF(ISNUMBER(E3190),"Kept current","CHECK: no confirmed current price"),IF(AH3190&lt;&gt;"Yes","CHECK: source needs review",IF(AND(I3190="Use my price",NOT(AND(ISNUMBER(J3190),J3190&gt;0))),"CHECK: enter a price above zero",IF(NOT(OR(I3190="Approve proposed",I3190="Use my price")),"CHECK: choose a listed decision",IF(OR(NOT(ISNUMBER(L3190)),L3190&lt;=0,NOT(ISNUMBER(Y3190)),Y3190&lt;=0,X3190&gt;=1),"CHECK: price or base unavailable",IF(L3190/(Y3190*(1-X3190))-1&lt;0,"CHECK: price below local base","Ready")))))))))</f>
        <v>Pending review</v>
      </c>
      <c r="N3190" s="18">
        <v>5.6</v>
      </c>
      <c r="O3190" s="19">
        <v>0.4</v>
      </c>
      <c r="P3190" s="14">
        <v>0.5125</v>
      </c>
      <c r="Q3190" s="20" t="str">
        <f>IF(AND(ISNUMBER(L3190),ISNUMBER(Y3190),Y3190&gt;0,X3190&lt;1),ROUND(L3190/(Y3190*(1-X3190))-1,4),"")</f>
        <v/>
      </c>
      <c r="R3190" s="12">
        <v>0</v>
      </c>
      <c r="S3190" s="13">
        <f>IF(AND(ISNUMBER(E3190),E3190&gt;0,ISNUMBER(F3190)),R3190*(F3190/E3190-1)*(1-'Start Here'!$B$16),0)</f>
        <v>0</v>
      </c>
      <c r="T3190" s="17">
        <f>IF(AND(M3190="Ready",OR(I3190="Approve proposed",AND(I3190="Use my price",AND(ISNUMBER(J3190),J3190&gt;0))),ISNUMBER(L3190),E3190&gt;0),R3190*(L3190/E3190-1)*(1-'Start Here'!$B$16),0)</f>
        <v>0</v>
      </c>
      <c r="U3190" t="str" s="6">
        <v>Currently hidden; do not activate automatically</v>
      </c>
      <c r="V3190" t="str" s="21">
        <v>No</v>
      </c>
      <c r="W3190" t="str" s="21">
        <v>No</v>
      </c>
      <c r="X3190" s="22">
        <v>0</v>
      </c>
      <c r="Y3190" s="18">
        <v>4</v>
      </c>
      <c r="AB3190" t="str" s="6">
        <v>2026-10-01 10:41:27 UTC</v>
      </c>
      <c r="AC3190" t="str" s="6">
        <v>Local Line cache</v>
      </c>
      <c r="AD3190" s="23">
        <v>998896</v>
      </c>
      <c r="AE3190" s="23">
        <v>775170</v>
      </c>
      <c r="AF3190" t="str" s="23">
        <v>998896:775170:guest</v>
      </c>
      <c r="AG3190" t="str" s="23">
        <v>No</v>
      </c>
      <c r="AH3190" t="str" s="23">
        <v>Yes</v>
      </c>
      <c r="AI3190" s="18">
        <v>0</v>
      </c>
    </row>
    <row r="3191" ht="32" customHeight="1">
      <c r="A3191" t="str" s="7">
        <v>Small is Beautiful Farm</v>
      </c>
      <c r="B3191" t="str" s="7">
        <v>Satsuma plums</v>
      </c>
      <c r="C3191" t="str" s="7">
        <v>pt</v>
      </c>
      <c r="D3191" t="str" s="7">
        <v>Guest Basket</v>
      </c>
      <c r="E3191" s="12">
        <v>4.2</v>
      </c>
      <c r="F3191" s="13">
        <v>4.54</v>
      </c>
      <c r="G3191" s="13">
        <f>IF(AND(ISNUMBER(E3191),ISNUMBER(F3191)),F3191-E3191,"")</f>
        <v>0.34</v>
      </c>
      <c r="H3191" s="14">
        <f>IF(AND(ISNUMBER(E3191),E3191&gt;0,ISNUMBER(F3191)),F3191/E3191-1,"")</f>
        <v>0.08095238095238089</v>
      </c>
      <c r="I3191" t="str" s="15">
        <v>Unreviewed</v>
      </c>
      <c r="J3191" s="16"/>
      <c r="K3191" t="str" s="15">
        <v/>
      </c>
      <c r="L3191" s="17" t="str">
        <f>IF(AC3191="Local catalog","",IF(AG3191="Yes",IF(ISNUMBER(E3191),E3191,""),IF(I3191="Keep current",IF(ISNUMBER(E3191),E3191,""),IF(AH3191&lt;&gt;"Yes","",IF(I3191="Approve proposed",F3191,IF(AND(I3191="Use my price",AND(ISNUMBER(J3191),J3191&gt;0)),J3191,""))))))</f>
        <v/>
      </c>
      <c r="M3191" t="str" s="7">
        <f>IF(AND(AG3191="Yes",OR(I3191="Approve proposed",I3191="Use my price")),"CHECK: protected price kept current",IF(OR(I3191="Unreviewed",I3191=""),"Pending review",IF(I3191="Hold","On hold",IF(I3191="Keep current",IF(ISNUMBER(E3191),"Kept current","CHECK: no confirmed current price"),IF(AH3191&lt;&gt;"Yes","CHECK: source needs review",IF(AND(I3191="Use my price",NOT(AND(ISNUMBER(J3191),J3191&gt;0))),"CHECK: enter a price above zero",IF(NOT(OR(I3191="Approve proposed",I3191="Use my price")),"CHECK: choose a listed decision",IF(OR(NOT(ISNUMBER(L3191)),L3191&lt;=0,NOT(ISNUMBER(Y3191)),Y3191&lt;=0,X3191&gt;=1),"CHECK: price or base unavailable",IF(L3191/(Y3191*(1-X3191))-1&lt;0,"CHECK: price below local base","Ready")))))))))</f>
        <v>Pending review</v>
      </c>
      <c r="N3191" s="18">
        <v>4.2</v>
      </c>
      <c r="O3191" s="19">
        <v>0.4</v>
      </c>
      <c r="P3191" s="14">
        <v>0.5133</v>
      </c>
      <c r="Q3191" s="20" t="str">
        <f>IF(AND(ISNUMBER(L3191),ISNUMBER(Y3191),Y3191&gt;0,X3191&lt;1),ROUND(L3191/(Y3191*(1-X3191))-1,4),"")</f>
        <v/>
      </c>
      <c r="R3191" s="12">
        <v>33.6</v>
      </c>
      <c r="S3191" s="13">
        <f>IF(AND(ISNUMBER(E3191),E3191&gt;0,ISNUMBER(F3191)),R3191*(F3191/E3191-1)*(1-'Start Here'!$B$16),0)</f>
        <v>2.638399999999998</v>
      </c>
      <c r="T3191" s="17">
        <f>IF(AND(M3191="Ready",OR(I3191="Approve proposed",AND(I3191="Use my price",AND(ISNUMBER(J3191),J3191&gt;0))),ISNUMBER(L3191),E3191&gt;0),R3191*(L3191/E3191-1)*(1-'Start Here'!$B$16),0)</f>
        <v>0</v>
      </c>
      <c r="U3191" t="str" s="6">
        <v>Currently hidden; do not activate automatically</v>
      </c>
      <c r="V3191" t="str" s="21">
        <v>No</v>
      </c>
      <c r="W3191" t="str" s="21">
        <v>No</v>
      </c>
      <c r="X3191" s="22">
        <v>0</v>
      </c>
      <c r="Y3191" s="18">
        <v>3</v>
      </c>
      <c r="AB3191" t="str" s="6">
        <v>2026-10-01 10:41:27 UTC</v>
      </c>
      <c r="AC3191" t="str" s="6">
        <v>Local Line cache</v>
      </c>
      <c r="AD3191" s="23">
        <v>999637</v>
      </c>
      <c r="AE3191" s="23">
        <v>776515</v>
      </c>
      <c r="AF3191" t="str" s="23">
        <v>999637:776515:guest</v>
      </c>
      <c r="AG3191" t="str" s="23">
        <v>No</v>
      </c>
      <c r="AH3191" t="str" s="23">
        <v>Yes</v>
      </c>
      <c r="AI3191" s="18">
        <v>24</v>
      </c>
    </row>
    <row r="3192" ht="32" customHeight="1">
      <c r="A3192" t="str" s="7">
        <v>Small is Beautiful Farm</v>
      </c>
      <c r="B3192" t="str" s="7">
        <v>Satsuma plums</v>
      </c>
      <c r="C3192" t="str" s="7">
        <v>pt</v>
      </c>
      <c r="D3192" t="str" s="7">
        <v>SNAP</v>
      </c>
      <c r="E3192" s="12">
        <v>5.6</v>
      </c>
      <c r="F3192" s="13">
        <v>5.6</v>
      </c>
      <c r="G3192" s="13">
        <f>IF(AND(ISNUMBER(E3192),ISNUMBER(F3192)),F3192-E3192,"")</f>
        <v>0</v>
      </c>
      <c r="H3192" s="14">
        <f>IF(AND(ISNUMBER(E3192),E3192&gt;0,ISNUMBER(F3192)),F3192/E3192-1,"")</f>
        <v>0</v>
      </c>
      <c r="I3192" t="str" s="15">
        <v>Keep current</v>
      </c>
      <c r="J3192" s="16"/>
      <c r="K3192" t="str" s="15">
        <v/>
      </c>
      <c r="L3192" s="17">
        <f>IF(AC3192="Local catalog","",IF(AG3192="Yes",IF(ISNUMBER(E3192),E3192,""),IF(I3192="Keep current",IF(ISNUMBER(E3192),E3192,""),IF(AH3192&lt;&gt;"Yes","",IF(I3192="Approve proposed",F3192,IF(AND(I3192="Use my price",AND(ISNUMBER(J3192),J3192&gt;0)),J3192,""))))))</f>
        <v>5.6</v>
      </c>
      <c r="M3192" t="str" s="7">
        <f>IF(AND(AG3192="Yes",OR(I3192="Approve proposed",I3192="Use my price")),"CHECK: protected price kept current",IF(OR(I3192="Unreviewed",I3192=""),"Pending review",IF(I3192="Hold","On hold",IF(I3192="Keep current",IF(ISNUMBER(E3192),"Kept current","CHECK: no confirmed current price"),IF(AH3192&lt;&gt;"Yes","CHECK: source needs review",IF(AND(I3192="Use my price",NOT(AND(ISNUMBER(J3192),J3192&gt;0))),"CHECK: enter a price above zero",IF(NOT(OR(I3192="Approve proposed",I3192="Use my price")),"CHECK: choose a listed decision",IF(OR(NOT(ISNUMBER(L3192)),L3192&lt;=0,NOT(ISNUMBER(Y3192)),Y3192&lt;=0,X3192&gt;=1),"CHECK: price or base unavailable",IF(L3192/(Y3192*(1-X3192))-1&lt;0,"CHECK: price below local base","Ready")))))))))</f>
        <v>Kept current</v>
      </c>
      <c r="N3192" s="18">
        <v>5.6</v>
      </c>
      <c r="O3192" s="19">
        <v>0.4</v>
      </c>
      <c r="P3192" s="14">
        <v>0.4</v>
      </c>
      <c r="Q3192" s="20">
        <f>IF(AND(ISNUMBER(L3192),ISNUMBER(Y3192),Y3192&gt;0,X3192&lt;1),ROUND(L3192/(Y3192*(1-X3192))-1,4),"")</f>
        <v>0.4</v>
      </c>
      <c r="R3192" s="12">
        <v>0</v>
      </c>
      <c r="S3192" s="13">
        <f>IF(AND(ISNUMBER(E3192),E3192&gt;0,ISNUMBER(F3192)),R3192*(F3192/E3192-1)*(1-'Start Here'!$B$16),0)</f>
        <v>0</v>
      </c>
      <c r="T3192" s="17">
        <f>IF(AND(M3192="Ready",OR(I3192="Approve proposed",AND(I3192="Use my price",AND(ISNUMBER(J3192),J3192&gt;0))),ISNUMBER(L3192),E3192&gt;0),R3192*(L3192/E3192-1)*(1-'Start Here'!$B$16),0)</f>
        <v>0</v>
      </c>
      <c r="U3192" t="str" s="6">
        <v>SNAP: preserve existing selling price; Currently hidden; do not activate automatically</v>
      </c>
      <c r="V3192" t="str" s="21">
        <v>No</v>
      </c>
      <c r="W3192" t="str" s="21">
        <v>No</v>
      </c>
      <c r="X3192" s="22">
        <v>0</v>
      </c>
      <c r="Y3192" s="18">
        <v>4</v>
      </c>
      <c r="AB3192" t="str" s="6">
        <v>2026-10-01 10:41:27 UTC</v>
      </c>
      <c r="AC3192" t="str" s="6">
        <v>Local Line cache</v>
      </c>
      <c r="AD3192" s="23">
        <v>998896</v>
      </c>
      <c r="AE3192" s="23">
        <v>775170</v>
      </c>
      <c r="AF3192" t="str" s="23">
        <v>998896:775170:snap</v>
      </c>
      <c r="AG3192" t="str" s="23">
        <v>Yes</v>
      </c>
      <c r="AH3192" t="str" s="23">
        <v>Yes</v>
      </c>
      <c r="AI3192" s="18">
        <v>0</v>
      </c>
    </row>
    <row r="3193" ht="32" customHeight="1">
      <c r="A3193" t="str" s="7">
        <v>Small is Beautiful Farm</v>
      </c>
      <c r="B3193" t="str" s="7">
        <v>Satsuma plums</v>
      </c>
      <c r="C3193" t="str" s="7">
        <v>pt</v>
      </c>
      <c r="D3193" t="str" s="7">
        <v>SNAP</v>
      </c>
      <c r="E3193" s="12">
        <v>4.2</v>
      </c>
      <c r="F3193" s="13">
        <v>4.2</v>
      </c>
      <c r="G3193" s="13">
        <f>IF(AND(ISNUMBER(E3193),ISNUMBER(F3193)),F3193-E3193,"")</f>
        <v>0</v>
      </c>
      <c r="H3193" s="14">
        <f>IF(AND(ISNUMBER(E3193),E3193&gt;0,ISNUMBER(F3193)),F3193/E3193-1,"")</f>
        <v>0</v>
      </c>
      <c r="I3193" t="str" s="15">
        <v>Keep current</v>
      </c>
      <c r="J3193" s="16"/>
      <c r="K3193" t="str" s="15">
        <v/>
      </c>
      <c r="L3193" s="17">
        <f>IF(AC3193="Local catalog","",IF(AG3193="Yes",IF(ISNUMBER(E3193),E3193,""),IF(I3193="Keep current",IF(ISNUMBER(E3193),E3193,""),IF(AH3193&lt;&gt;"Yes","",IF(I3193="Approve proposed",F3193,IF(AND(I3193="Use my price",AND(ISNUMBER(J3193),J3193&gt;0)),J3193,""))))))</f>
        <v>4.2</v>
      </c>
      <c r="M3193" t="str" s="7">
        <f>IF(AND(AG3193="Yes",OR(I3193="Approve proposed",I3193="Use my price")),"CHECK: protected price kept current",IF(OR(I3193="Unreviewed",I3193=""),"Pending review",IF(I3193="Hold","On hold",IF(I3193="Keep current",IF(ISNUMBER(E3193),"Kept current","CHECK: no confirmed current price"),IF(AH3193&lt;&gt;"Yes","CHECK: source needs review",IF(AND(I3193="Use my price",NOT(AND(ISNUMBER(J3193),J3193&gt;0))),"CHECK: enter a price above zero",IF(NOT(OR(I3193="Approve proposed",I3193="Use my price")),"CHECK: choose a listed decision",IF(OR(NOT(ISNUMBER(L3193)),L3193&lt;=0,NOT(ISNUMBER(Y3193)),Y3193&lt;=0,X3193&gt;=1),"CHECK: price or base unavailable",IF(L3193/(Y3193*(1-X3193))-1&lt;0,"CHECK: price below local base","Ready")))))))))</f>
        <v>Kept current</v>
      </c>
      <c r="N3193" s="18">
        <v>4.2</v>
      </c>
      <c r="O3193" s="19">
        <v>0.4</v>
      </c>
      <c r="P3193" s="14">
        <v>0.4</v>
      </c>
      <c r="Q3193" s="20">
        <f>IF(AND(ISNUMBER(L3193),ISNUMBER(Y3193),Y3193&gt;0,X3193&lt;1),ROUND(L3193/(Y3193*(1-X3193))-1,4),"")</f>
        <v>0.4</v>
      </c>
      <c r="R3193" s="12">
        <v>0</v>
      </c>
      <c r="S3193" s="13">
        <f>IF(AND(ISNUMBER(E3193),E3193&gt;0,ISNUMBER(F3193)),R3193*(F3193/E3193-1)*(1-'Start Here'!$B$16),0)</f>
        <v>0</v>
      </c>
      <c r="T3193" s="17">
        <f>IF(AND(M3193="Ready",OR(I3193="Approve proposed",AND(I3193="Use my price",AND(ISNUMBER(J3193),J3193&gt;0))),ISNUMBER(L3193),E3193&gt;0),R3193*(L3193/E3193-1)*(1-'Start Here'!$B$16),0)</f>
        <v>0</v>
      </c>
      <c r="U3193" t="str" s="6">
        <v>SNAP: preserve existing selling price; Currently hidden; do not activate automatically</v>
      </c>
      <c r="V3193" t="str" s="21">
        <v>No</v>
      </c>
      <c r="W3193" t="str" s="21">
        <v>No</v>
      </c>
      <c r="X3193" s="22">
        <v>0</v>
      </c>
      <c r="Y3193" s="18">
        <v>3</v>
      </c>
      <c r="AB3193" t="str" s="6">
        <v>2026-10-01 10:41:27 UTC</v>
      </c>
      <c r="AC3193" t="str" s="6">
        <v>Local Line cache</v>
      </c>
      <c r="AD3193" s="23">
        <v>999637</v>
      </c>
      <c r="AE3193" s="23">
        <v>776515</v>
      </c>
      <c r="AF3193" t="str" s="23">
        <v>999637:776515:snap</v>
      </c>
      <c r="AG3193" t="str" s="23">
        <v>Yes</v>
      </c>
      <c r="AH3193" t="str" s="23">
        <v>Yes</v>
      </c>
      <c r="AI3193" s="18">
        <v>0</v>
      </c>
    </row>
    <row r="3194" ht="32" customHeight="1">
      <c r="A3194" t="str" s="7">
        <v>Small is Beautiful Farm</v>
      </c>
      <c r="B3194" t="str" s="7">
        <v>Shiro plums</v>
      </c>
      <c r="C3194" t="str" s="7">
        <v>dozen</v>
      </c>
      <c r="D3194" t="str" s="7">
        <v>Herd Share Members</v>
      </c>
      <c r="E3194" s="12">
        <v>4.9</v>
      </c>
      <c r="F3194" s="13">
        <v>5.29</v>
      </c>
      <c r="G3194" s="13">
        <f>IF(AND(ISNUMBER(E3194),ISNUMBER(F3194)),F3194-E3194,"")</f>
        <v>0.39</v>
      </c>
      <c r="H3194" s="14">
        <f>IF(AND(ISNUMBER(E3194),E3194&gt;0,ISNUMBER(F3194)),F3194/E3194-1,"")</f>
        <v>0.07959183673469372</v>
      </c>
      <c r="I3194" t="str" s="15">
        <v>Unreviewed</v>
      </c>
      <c r="J3194" s="16"/>
      <c r="K3194" t="str" s="15">
        <v/>
      </c>
      <c r="L3194" s="17" t="str">
        <f>IF(AC3194="Local catalog","",IF(AG3194="Yes",IF(ISNUMBER(E3194),E3194,""),IF(I3194="Keep current",IF(ISNUMBER(E3194),E3194,""),IF(AH3194&lt;&gt;"Yes","",IF(I3194="Approve proposed",F3194,IF(AND(I3194="Use my price",AND(ISNUMBER(J3194),J3194&gt;0)),J3194,""))))))</f>
        <v/>
      </c>
      <c r="M3194" t="str" s="7">
        <f>IF(AND(AG3194="Yes",OR(I3194="Approve proposed",I3194="Use my price")),"CHECK: protected price kept current",IF(OR(I3194="Unreviewed",I3194=""),"Pending review",IF(I3194="Hold","On hold",IF(I3194="Keep current",IF(ISNUMBER(E3194),"Kept current","CHECK: no confirmed current price"),IF(AH3194&lt;&gt;"Yes","CHECK: source needs review",IF(AND(I3194="Use my price",NOT(AND(ISNUMBER(J3194),J3194&gt;0))),"CHECK: enter a price above zero",IF(NOT(OR(I3194="Approve proposed",I3194="Use my price")),"CHECK: choose a listed decision",IF(OR(NOT(ISNUMBER(L3194)),L3194&lt;=0,NOT(ISNUMBER(Y3194)),Y3194&lt;=0,X3194&gt;=1),"CHECK: price or base unavailable",IF(L3194/(Y3194*(1-X3194))-1&lt;0,"CHECK: price below local base","Ready")))))))))</f>
        <v>Pending review</v>
      </c>
      <c r="N3194" s="18">
        <v>4.9</v>
      </c>
      <c r="O3194" s="19">
        <v>0.4</v>
      </c>
      <c r="P3194" s="14">
        <v>0.5114</v>
      </c>
      <c r="Q3194" s="20" t="str">
        <f>IF(AND(ISNUMBER(L3194),ISNUMBER(Y3194),Y3194&gt;0,X3194&lt;1),ROUND(L3194/(Y3194*(1-X3194))-1,4),"")</f>
        <v/>
      </c>
      <c r="R3194" s="12">
        <v>186.2</v>
      </c>
      <c r="S3194" s="13">
        <f>IF(AND(ISNUMBER(E3194),E3194&gt;0,ISNUMBER(F3194)),R3194*(F3194/E3194-1)*(1-'Start Here'!$B$16),0)</f>
        <v>14.37539999999997</v>
      </c>
      <c r="T3194" s="17">
        <f>IF(AND(M3194="Ready",OR(I3194="Approve proposed",AND(I3194="Use my price",AND(ISNUMBER(J3194),J3194&gt;0))),ISNUMBER(L3194),E3194&gt;0),R3194*(L3194/E3194-1)*(1-'Start Here'!$B$16),0)</f>
        <v>0</v>
      </c>
      <c r="U3194" t="str" s="6">
        <v>Currently hidden; do not activate automatically</v>
      </c>
      <c r="V3194" t="str" s="21">
        <v>No</v>
      </c>
      <c r="W3194" t="str" s="21">
        <v>No</v>
      </c>
      <c r="X3194" s="22">
        <v>0</v>
      </c>
      <c r="Y3194" s="18">
        <v>3.5</v>
      </c>
      <c r="AB3194" t="str" s="6">
        <v>2026-10-01 10:41:27 UTC</v>
      </c>
      <c r="AC3194" t="str" s="6">
        <v>Local Line cache</v>
      </c>
      <c r="AD3194" s="23">
        <v>897016</v>
      </c>
      <c r="AE3194" s="23">
        <v>638086</v>
      </c>
      <c r="AF3194" t="str" s="23">
        <v>897016:638086:herdShare</v>
      </c>
      <c r="AG3194" t="str" s="23">
        <v>No</v>
      </c>
      <c r="AH3194" t="str" s="23">
        <v>Yes</v>
      </c>
      <c r="AI3194" s="18">
        <v>133</v>
      </c>
    </row>
    <row r="3195" ht="32" customHeight="1">
      <c r="A3195" t="str" s="7">
        <v>Small is Beautiful Farm</v>
      </c>
      <c r="B3195" t="str" s="7">
        <v>Shiro plums</v>
      </c>
      <c r="C3195" t="str" s="7">
        <v>dozen</v>
      </c>
      <c r="D3195" t="str" s="7">
        <v>CSA Members</v>
      </c>
      <c r="E3195" s="12">
        <v>4.9</v>
      </c>
      <c r="F3195" s="13">
        <v>5.29</v>
      </c>
      <c r="G3195" s="13">
        <f>IF(AND(ISNUMBER(E3195),ISNUMBER(F3195)),F3195-E3195,"")</f>
        <v>0.39</v>
      </c>
      <c r="H3195" s="14">
        <f>IF(AND(ISNUMBER(E3195),E3195&gt;0,ISNUMBER(F3195)),F3195/E3195-1,"")</f>
        <v>0.07959183673469372</v>
      </c>
      <c r="I3195" t="str" s="15">
        <v>Unreviewed</v>
      </c>
      <c r="J3195" s="16"/>
      <c r="K3195" t="str" s="15">
        <v/>
      </c>
      <c r="L3195" s="17" t="str">
        <f>IF(AC3195="Local catalog","",IF(AG3195="Yes",IF(ISNUMBER(E3195),E3195,""),IF(I3195="Keep current",IF(ISNUMBER(E3195),E3195,""),IF(AH3195&lt;&gt;"Yes","",IF(I3195="Approve proposed",F3195,IF(AND(I3195="Use my price",AND(ISNUMBER(J3195),J3195&gt;0)),J3195,""))))))</f>
        <v/>
      </c>
      <c r="M3195" t="str" s="7">
        <f>IF(AND(AG3195="Yes",OR(I3195="Approve proposed",I3195="Use my price")),"CHECK: protected price kept current",IF(OR(I3195="Unreviewed",I3195=""),"Pending review",IF(I3195="Hold","On hold",IF(I3195="Keep current",IF(ISNUMBER(E3195),"Kept current","CHECK: no confirmed current price"),IF(AH3195&lt;&gt;"Yes","CHECK: source needs review",IF(AND(I3195="Use my price",NOT(AND(ISNUMBER(J3195),J3195&gt;0))),"CHECK: enter a price above zero",IF(NOT(OR(I3195="Approve proposed",I3195="Use my price")),"CHECK: choose a listed decision",IF(OR(NOT(ISNUMBER(L3195)),L3195&lt;=0,NOT(ISNUMBER(Y3195)),Y3195&lt;=0,X3195&gt;=1),"CHECK: price or base unavailable",IF(L3195/(Y3195*(1-X3195))-1&lt;0,"CHECK: price below local base","Ready")))))))))</f>
        <v>Pending review</v>
      </c>
      <c r="N3195" s="18">
        <v>4.9</v>
      </c>
      <c r="O3195" s="19">
        <v>0.4</v>
      </c>
      <c r="P3195" s="14">
        <v>0.5114</v>
      </c>
      <c r="Q3195" s="20" t="str">
        <f>IF(AND(ISNUMBER(L3195),ISNUMBER(Y3195),Y3195&gt;0,X3195&lt;1),ROUND(L3195/(Y3195*(1-X3195))-1,4),"")</f>
        <v/>
      </c>
      <c r="R3195" s="12">
        <v>0</v>
      </c>
      <c r="S3195" s="13">
        <f>IF(AND(ISNUMBER(E3195),E3195&gt;0,ISNUMBER(F3195)),R3195*(F3195/E3195-1)*(1-'Start Here'!$B$16),0)</f>
        <v>0</v>
      </c>
      <c r="T3195" s="17">
        <f>IF(AND(M3195="Ready",OR(I3195="Approve proposed",AND(I3195="Use my price",AND(ISNUMBER(J3195),J3195&gt;0))),ISNUMBER(L3195),E3195&gt;0),R3195*(L3195/E3195-1)*(1-'Start Here'!$B$16),0)</f>
        <v>0</v>
      </c>
      <c r="U3195" t="str" s="6">
        <v>Currently hidden; do not activate automatically</v>
      </c>
      <c r="V3195" t="str" s="21">
        <v>No</v>
      </c>
      <c r="W3195" t="str" s="21">
        <v>No</v>
      </c>
      <c r="X3195" s="22">
        <v>0</v>
      </c>
      <c r="Y3195" s="18">
        <v>3.5</v>
      </c>
      <c r="AB3195" t="str" s="6">
        <v>2026-10-01 10:41:27 UTC</v>
      </c>
      <c r="AC3195" t="str" s="6">
        <v>Local Line cache</v>
      </c>
      <c r="AD3195" s="23">
        <v>897016</v>
      </c>
      <c r="AE3195" s="23">
        <v>638086</v>
      </c>
      <c r="AF3195" t="str" s="23">
        <v>897016:638086:member</v>
      </c>
      <c r="AG3195" t="str" s="23">
        <v>No</v>
      </c>
      <c r="AH3195" t="str" s="23">
        <v>Yes</v>
      </c>
      <c r="AI3195" s="18">
        <v>0</v>
      </c>
    </row>
    <row r="3196" ht="32" customHeight="1">
      <c r="A3196" t="str" s="7">
        <v>Small is Beautiful Farm</v>
      </c>
      <c r="B3196" t="str" s="7">
        <v>Shiro plums</v>
      </c>
      <c r="C3196" t="str" s="7">
        <v>dozen</v>
      </c>
      <c r="D3196" t="str" s="7">
        <v>Guest Basket</v>
      </c>
      <c r="E3196" s="12">
        <v>4.9</v>
      </c>
      <c r="F3196" s="13">
        <v>5.29</v>
      </c>
      <c r="G3196" s="13">
        <f>IF(AND(ISNUMBER(E3196),ISNUMBER(F3196)),F3196-E3196,"")</f>
        <v>0.39</v>
      </c>
      <c r="H3196" s="14">
        <f>IF(AND(ISNUMBER(E3196),E3196&gt;0,ISNUMBER(F3196)),F3196/E3196-1,"")</f>
        <v>0.07959183673469372</v>
      </c>
      <c r="I3196" t="str" s="15">
        <v>Unreviewed</v>
      </c>
      <c r="J3196" s="16"/>
      <c r="K3196" t="str" s="15">
        <v/>
      </c>
      <c r="L3196" s="17" t="str">
        <f>IF(AC3196="Local catalog","",IF(AG3196="Yes",IF(ISNUMBER(E3196),E3196,""),IF(I3196="Keep current",IF(ISNUMBER(E3196),E3196,""),IF(AH3196&lt;&gt;"Yes","",IF(I3196="Approve proposed",F3196,IF(AND(I3196="Use my price",AND(ISNUMBER(J3196),J3196&gt;0)),J3196,""))))))</f>
        <v/>
      </c>
      <c r="M3196" t="str" s="7">
        <f>IF(AND(AG3196="Yes",OR(I3196="Approve proposed",I3196="Use my price")),"CHECK: protected price kept current",IF(OR(I3196="Unreviewed",I3196=""),"Pending review",IF(I3196="Hold","On hold",IF(I3196="Keep current",IF(ISNUMBER(E3196),"Kept current","CHECK: no confirmed current price"),IF(AH3196&lt;&gt;"Yes","CHECK: source needs review",IF(AND(I3196="Use my price",NOT(AND(ISNUMBER(J3196),J3196&gt;0))),"CHECK: enter a price above zero",IF(NOT(OR(I3196="Approve proposed",I3196="Use my price")),"CHECK: choose a listed decision",IF(OR(NOT(ISNUMBER(L3196)),L3196&lt;=0,NOT(ISNUMBER(Y3196)),Y3196&lt;=0,X3196&gt;=1),"CHECK: price or base unavailable",IF(L3196/(Y3196*(1-X3196))-1&lt;0,"CHECK: price below local base","Ready")))))))))</f>
        <v>Pending review</v>
      </c>
      <c r="N3196" s="18">
        <v>4.9</v>
      </c>
      <c r="O3196" s="19">
        <v>0.4</v>
      </c>
      <c r="P3196" s="14">
        <v>0.5114</v>
      </c>
      <c r="Q3196" s="20" t="str">
        <f>IF(AND(ISNUMBER(L3196),ISNUMBER(Y3196),Y3196&gt;0,X3196&lt;1),ROUND(L3196/(Y3196*(1-X3196))-1,4),"")</f>
        <v/>
      </c>
      <c r="R3196" s="12">
        <v>9.8</v>
      </c>
      <c r="S3196" s="13">
        <f>IF(AND(ISNUMBER(E3196),E3196&gt;0,ISNUMBER(F3196)),R3196*(F3196/E3196-1)*(1-'Start Here'!$B$16),0)</f>
        <v>0.7565999999999986</v>
      </c>
      <c r="T3196" s="17">
        <f>IF(AND(M3196="Ready",OR(I3196="Approve proposed",AND(I3196="Use my price",AND(ISNUMBER(J3196),J3196&gt;0))),ISNUMBER(L3196),E3196&gt;0),R3196*(L3196/E3196-1)*(1-'Start Here'!$B$16),0)</f>
        <v>0</v>
      </c>
      <c r="U3196" t="str" s="6">
        <v>Currently hidden; do not activate automatically</v>
      </c>
      <c r="V3196" t="str" s="21">
        <v>No</v>
      </c>
      <c r="W3196" t="str" s="21">
        <v>No</v>
      </c>
      <c r="X3196" s="22">
        <v>0</v>
      </c>
      <c r="Y3196" s="18">
        <v>3.5</v>
      </c>
      <c r="AB3196" t="str" s="6">
        <v>2026-10-01 10:41:27 UTC</v>
      </c>
      <c r="AC3196" t="str" s="6">
        <v>Local Line cache</v>
      </c>
      <c r="AD3196" s="23">
        <v>897016</v>
      </c>
      <c r="AE3196" s="23">
        <v>638086</v>
      </c>
      <c r="AF3196" t="str" s="23">
        <v>897016:638086:guest</v>
      </c>
      <c r="AG3196" t="str" s="23">
        <v>No</v>
      </c>
      <c r="AH3196" t="str" s="23">
        <v>Yes</v>
      </c>
      <c r="AI3196" s="18">
        <v>7</v>
      </c>
    </row>
    <row r="3197" ht="32" customHeight="1">
      <c r="A3197" t="str" s="7">
        <v>Small is Beautiful Farm</v>
      </c>
      <c r="B3197" t="str" s="7">
        <v>Shiro plums</v>
      </c>
      <c r="C3197" t="str" s="7">
        <v>dozen</v>
      </c>
      <c r="D3197" t="str" s="7">
        <v>SNAP</v>
      </c>
      <c r="E3197" s="12">
        <v>4.9</v>
      </c>
      <c r="F3197" s="13">
        <v>4.9</v>
      </c>
      <c r="G3197" s="13">
        <f>IF(AND(ISNUMBER(E3197),ISNUMBER(F3197)),F3197-E3197,"")</f>
        <v>0</v>
      </c>
      <c r="H3197" s="14">
        <f>IF(AND(ISNUMBER(E3197),E3197&gt;0,ISNUMBER(F3197)),F3197/E3197-1,"")</f>
        <v>0</v>
      </c>
      <c r="I3197" t="str" s="15">
        <v>Keep current</v>
      </c>
      <c r="J3197" s="16"/>
      <c r="K3197" t="str" s="15">
        <v/>
      </c>
      <c r="L3197" s="17">
        <f>IF(AC3197="Local catalog","",IF(AG3197="Yes",IF(ISNUMBER(E3197),E3197,""),IF(I3197="Keep current",IF(ISNUMBER(E3197),E3197,""),IF(AH3197&lt;&gt;"Yes","",IF(I3197="Approve proposed",F3197,IF(AND(I3197="Use my price",AND(ISNUMBER(J3197),J3197&gt;0)),J3197,""))))))</f>
        <v>4.9</v>
      </c>
      <c r="M3197" t="str" s="7">
        <f>IF(AND(AG3197="Yes",OR(I3197="Approve proposed",I3197="Use my price")),"CHECK: protected price kept current",IF(OR(I3197="Unreviewed",I3197=""),"Pending review",IF(I3197="Hold","On hold",IF(I3197="Keep current",IF(ISNUMBER(E3197),"Kept current","CHECK: no confirmed current price"),IF(AH3197&lt;&gt;"Yes","CHECK: source needs review",IF(AND(I3197="Use my price",NOT(AND(ISNUMBER(J3197),J3197&gt;0))),"CHECK: enter a price above zero",IF(NOT(OR(I3197="Approve proposed",I3197="Use my price")),"CHECK: choose a listed decision",IF(OR(NOT(ISNUMBER(L3197)),L3197&lt;=0,NOT(ISNUMBER(Y3197)),Y3197&lt;=0,X3197&gt;=1),"CHECK: price or base unavailable",IF(L3197/(Y3197*(1-X3197))-1&lt;0,"CHECK: price below local base","Ready")))))))))</f>
        <v>Kept current</v>
      </c>
      <c r="N3197" s="18">
        <v>4.9</v>
      </c>
      <c r="O3197" s="19">
        <v>0.4</v>
      </c>
      <c r="P3197" s="14">
        <v>0.4</v>
      </c>
      <c r="Q3197" s="20">
        <f>IF(AND(ISNUMBER(L3197),ISNUMBER(Y3197),Y3197&gt;0,X3197&lt;1),ROUND(L3197/(Y3197*(1-X3197))-1,4),"")</f>
        <v>0.4</v>
      </c>
      <c r="R3197" s="12">
        <v>0</v>
      </c>
      <c r="S3197" s="13">
        <f>IF(AND(ISNUMBER(E3197),E3197&gt;0,ISNUMBER(F3197)),R3197*(F3197/E3197-1)*(1-'Start Here'!$B$16),0)</f>
        <v>0</v>
      </c>
      <c r="T3197" s="17">
        <f>IF(AND(M3197="Ready",OR(I3197="Approve proposed",AND(I3197="Use my price",AND(ISNUMBER(J3197),J3197&gt;0))),ISNUMBER(L3197),E3197&gt;0),R3197*(L3197/E3197-1)*(1-'Start Here'!$B$16),0)</f>
        <v>0</v>
      </c>
      <c r="U3197" t="str" s="6">
        <v>SNAP: preserve existing selling price; Currently hidden; do not activate automatically</v>
      </c>
      <c r="V3197" t="str" s="21">
        <v>No</v>
      </c>
      <c r="W3197" t="str" s="21">
        <v>No</v>
      </c>
      <c r="X3197" s="22">
        <v>0</v>
      </c>
      <c r="Y3197" s="18">
        <v>3.5</v>
      </c>
      <c r="AB3197" t="str" s="6">
        <v>2026-10-01 10:41:27 UTC</v>
      </c>
      <c r="AC3197" t="str" s="6">
        <v>Local Line cache</v>
      </c>
      <c r="AD3197" s="23">
        <v>897016</v>
      </c>
      <c r="AE3197" s="23">
        <v>638086</v>
      </c>
      <c r="AF3197" t="str" s="23">
        <v>897016:638086:snap</v>
      </c>
      <c r="AG3197" t="str" s="23">
        <v>Yes</v>
      </c>
      <c r="AH3197" t="str" s="23">
        <v>Yes</v>
      </c>
      <c r="AI3197" s="18">
        <v>0</v>
      </c>
    </row>
    <row r="3198" ht="32" customHeight="1">
      <c r="A3198" t="str" s="7">
        <v>Small is Beautiful Farm</v>
      </c>
      <c r="B3198" t="str" s="7">
        <v>Spinach  1/2 Lb.</v>
      </c>
      <c r="C3198" t="str" s="7">
        <v>each</v>
      </c>
      <c r="D3198" t="str" s="7">
        <v>Herd Share Members</v>
      </c>
      <c r="E3198" s="12">
        <v>5.6</v>
      </c>
      <c r="F3198" s="13">
        <v>6.05</v>
      </c>
      <c r="G3198" s="13">
        <f>IF(AND(ISNUMBER(E3198),ISNUMBER(F3198)),F3198-E3198,"")</f>
        <v>0.45</v>
      </c>
      <c r="H3198" s="14">
        <f>IF(AND(ISNUMBER(E3198),E3198&gt;0,ISNUMBER(F3198)),F3198/E3198-1,"")</f>
        <v>0.0803571428571428</v>
      </c>
      <c r="I3198" t="str" s="15">
        <v>Unreviewed</v>
      </c>
      <c r="J3198" s="16"/>
      <c r="K3198" t="str" s="15">
        <v/>
      </c>
      <c r="L3198" s="17" t="str">
        <f>IF(AC3198="Local catalog","",IF(AG3198="Yes",IF(ISNUMBER(E3198),E3198,""),IF(I3198="Keep current",IF(ISNUMBER(E3198),E3198,""),IF(AH3198&lt;&gt;"Yes","",IF(I3198="Approve proposed",F3198,IF(AND(I3198="Use my price",AND(ISNUMBER(J3198),J3198&gt;0)),J3198,""))))))</f>
        <v/>
      </c>
      <c r="M3198" t="str" s="7">
        <f>IF(AND(AG3198="Yes",OR(I3198="Approve proposed",I3198="Use my price")),"CHECK: protected price kept current",IF(OR(I3198="Unreviewed",I3198=""),"Pending review",IF(I3198="Hold","On hold",IF(I3198="Keep current",IF(ISNUMBER(E3198),"Kept current","CHECK: no confirmed current price"),IF(AH3198&lt;&gt;"Yes","CHECK: source needs review",IF(AND(I3198="Use my price",NOT(AND(ISNUMBER(J3198),J3198&gt;0))),"CHECK: enter a price above zero",IF(NOT(OR(I3198="Approve proposed",I3198="Use my price")),"CHECK: choose a listed decision",IF(OR(NOT(ISNUMBER(L3198)),L3198&lt;=0,NOT(ISNUMBER(Y3198)),Y3198&lt;=0,X3198&gt;=1),"CHECK: price or base unavailable",IF(L3198/(Y3198*(1-X3198))-1&lt;0,"CHECK: price below local base","Ready")))))))))</f>
        <v>Pending review</v>
      </c>
      <c r="N3198" s="18">
        <v>5.6</v>
      </c>
      <c r="O3198" s="19">
        <v>0.4</v>
      </c>
      <c r="P3198" s="14">
        <v>0.5125</v>
      </c>
      <c r="Q3198" s="20" t="str">
        <f>IF(AND(ISNUMBER(L3198),ISNUMBER(Y3198),Y3198&gt;0,X3198&lt;1),ROUND(L3198/(Y3198*(1-X3198))-1,4),"")</f>
        <v/>
      </c>
      <c r="R3198" s="12">
        <v>330.4</v>
      </c>
      <c r="S3198" s="13">
        <f>IF(AND(ISNUMBER(E3198),E3198&gt;0,ISNUMBER(F3198)),R3198*(F3198/E3198-1)*(1-'Start Here'!$B$16),0)</f>
        <v>25.753499999999978</v>
      </c>
      <c r="T3198" s="17">
        <f>IF(AND(M3198="Ready",OR(I3198="Approve proposed",AND(I3198="Use my price",AND(ISNUMBER(J3198),J3198&gt;0))),ISNUMBER(L3198),E3198&gt;0),R3198*(L3198/E3198-1)*(1-'Start Here'!$B$16),0)</f>
        <v>0</v>
      </c>
      <c r="U3198" t="str" s="6">
        <v>Currently hidden; do not activate automatically</v>
      </c>
      <c r="V3198" t="str" s="21">
        <v>No</v>
      </c>
      <c r="W3198" t="str" s="21">
        <v>No</v>
      </c>
      <c r="X3198" s="22">
        <v>0</v>
      </c>
      <c r="Y3198" s="18">
        <v>4</v>
      </c>
      <c r="AB3198" t="str" s="6">
        <v>2026-10-01 10:41:27 UTC</v>
      </c>
      <c r="AC3198" t="str" s="6">
        <v>Local Line cache</v>
      </c>
      <c r="AD3198" s="23">
        <v>805832</v>
      </c>
      <c r="AE3198" s="23">
        <v>526889</v>
      </c>
      <c r="AF3198" t="str" s="23">
        <v>805832:526889:herdShare</v>
      </c>
      <c r="AG3198" t="str" s="23">
        <v>No</v>
      </c>
      <c r="AH3198" t="str" s="23">
        <v>Yes</v>
      </c>
      <c r="AI3198" s="18">
        <v>236</v>
      </c>
    </row>
    <row r="3199" ht="32" customHeight="1">
      <c r="A3199" t="str" s="7">
        <v>Small is Beautiful Farm</v>
      </c>
      <c r="B3199" t="str" s="7">
        <v>Spinach  1/2 Lb.</v>
      </c>
      <c r="C3199" t="str" s="7">
        <v>each</v>
      </c>
      <c r="D3199" t="str" s="7">
        <v>CSA Members</v>
      </c>
      <c r="E3199" s="12">
        <v>5.6</v>
      </c>
      <c r="F3199" s="13">
        <v>6.05</v>
      </c>
      <c r="G3199" s="13">
        <f>IF(AND(ISNUMBER(E3199),ISNUMBER(F3199)),F3199-E3199,"")</f>
        <v>0.45</v>
      </c>
      <c r="H3199" s="14">
        <f>IF(AND(ISNUMBER(E3199),E3199&gt;0,ISNUMBER(F3199)),F3199/E3199-1,"")</f>
        <v>0.0803571428571428</v>
      </c>
      <c r="I3199" t="str" s="15">
        <v>Unreviewed</v>
      </c>
      <c r="J3199" s="16"/>
      <c r="K3199" t="str" s="15">
        <v/>
      </c>
      <c r="L3199" s="17" t="str">
        <f>IF(AC3199="Local catalog","",IF(AG3199="Yes",IF(ISNUMBER(E3199),E3199,""),IF(I3199="Keep current",IF(ISNUMBER(E3199),E3199,""),IF(AH3199&lt;&gt;"Yes","",IF(I3199="Approve proposed",F3199,IF(AND(I3199="Use my price",AND(ISNUMBER(J3199),J3199&gt;0)),J3199,""))))))</f>
        <v/>
      </c>
      <c r="M3199" t="str" s="7">
        <f>IF(AND(AG3199="Yes",OR(I3199="Approve proposed",I3199="Use my price")),"CHECK: protected price kept current",IF(OR(I3199="Unreviewed",I3199=""),"Pending review",IF(I3199="Hold","On hold",IF(I3199="Keep current",IF(ISNUMBER(E3199),"Kept current","CHECK: no confirmed current price"),IF(AH3199&lt;&gt;"Yes","CHECK: source needs review",IF(AND(I3199="Use my price",NOT(AND(ISNUMBER(J3199),J3199&gt;0))),"CHECK: enter a price above zero",IF(NOT(OR(I3199="Approve proposed",I3199="Use my price")),"CHECK: choose a listed decision",IF(OR(NOT(ISNUMBER(L3199)),L3199&lt;=0,NOT(ISNUMBER(Y3199)),Y3199&lt;=0,X3199&gt;=1),"CHECK: price or base unavailable",IF(L3199/(Y3199*(1-X3199))-1&lt;0,"CHECK: price below local base","Ready")))))))))</f>
        <v>Pending review</v>
      </c>
      <c r="N3199" s="18">
        <v>5.6</v>
      </c>
      <c r="O3199" s="19">
        <v>0.4</v>
      </c>
      <c r="P3199" s="14">
        <v>0.5125</v>
      </c>
      <c r="Q3199" s="20" t="str">
        <f>IF(AND(ISNUMBER(L3199),ISNUMBER(Y3199),Y3199&gt;0,X3199&lt;1),ROUND(L3199/(Y3199*(1-X3199))-1,4),"")</f>
        <v/>
      </c>
      <c r="R3199" s="12">
        <v>0</v>
      </c>
      <c r="S3199" s="13">
        <f>IF(AND(ISNUMBER(E3199),E3199&gt;0,ISNUMBER(F3199)),R3199*(F3199/E3199-1)*(1-'Start Here'!$B$16),0)</f>
        <v>0</v>
      </c>
      <c r="T3199" s="17">
        <f>IF(AND(M3199="Ready",OR(I3199="Approve proposed",AND(I3199="Use my price",AND(ISNUMBER(J3199),J3199&gt;0))),ISNUMBER(L3199),E3199&gt;0),R3199*(L3199/E3199-1)*(1-'Start Here'!$B$16),0)</f>
        <v>0</v>
      </c>
      <c r="U3199" t="str" s="6">
        <v>Currently hidden; do not activate automatically</v>
      </c>
      <c r="V3199" t="str" s="21">
        <v>No</v>
      </c>
      <c r="W3199" t="str" s="21">
        <v>No</v>
      </c>
      <c r="X3199" s="22">
        <v>0</v>
      </c>
      <c r="Y3199" s="18">
        <v>4</v>
      </c>
      <c r="AB3199" t="str" s="6">
        <v>2026-10-01 10:41:27 UTC</v>
      </c>
      <c r="AC3199" t="str" s="6">
        <v>Local Line cache</v>
      </c>
      <c r="AD3199" s="23">
        <v>805832</v>
      </c>
      <c r="AE3199" s="23">
        <v>526889</v>
      </c>
      <c r="AF3199" t="str" s="23">
        <v>805832:526889:member</v>
      </c>
      <c r="AG3199" t="str" s="23">
        <v>No</v>
      </c>
      <c r="AH3199" t="str" s="23">
        <v>Yes</v>
      </c>
      <c r="AI3199" s="18">
        <v>0</v>
      </c>
    </row>
    <row r="3200" ht="32" customHeight="1">
      <c r="A3200" t="str" s="7">
        <v>Small is Beautiful Farm</v>
      </c>
      <c r="B3200" t="str" s="7">
        <v>Spinach  1/2 Lb.</v>
      </c>
      <c r="C3200" t="str" s="7">
        <v>each</v>
      </c>
      <c r="D3200" t="str" s="7">
        <v>Guest Basket</v>
      </c>
      <c r="E3200" s="12">
        <v>5.6</v>
      </c>
      <c r="F3200" s="13">
        <v>6.05</v>
      </c>
      <c r="G3200" s="13">
        <f>IF(AND(ISNUMBER(E3200),ISNUMBER(F3200)),F3200-E3200,"")</f>
        <v>0.45</v>
      </c>
      <c r="H3200" s="14">
        <f>IF(AND(ISNUMBER(E3200),E3200&gt;0,ISNUMBER(F3200)),F3200/E3200-1,"")</f>
        <v>0.0803571428571428</v>
      </c>
      <c r="I3200" t="str" s="15">
        <v>Unreviewed</v>
      </c>
      <c r="J3200" s="16"/>
      <c r="K3200" t="str" s="15">
        <v/>
      </c>
      <c r="L3200" s="17" t="str">
        <f>IF(AC3200="Local catalog","",IF(AG3200="Yes",IF(ISNUMBER(E3200),E3200,""),IF(I3200="Keep current",IF(ISNUMBER(E3200),E3200,""),IF(AH3200&lt;&gt;"Yes","",IF(I3200="Approve proposed",F3200,IF(AND(I3200="Use my price",AND(ISNUMBER(J3200),J3200&gt;0)),J3200,""))))))</f>
        <v/>
      </c>
      <c r="M3200" t="str" s="7">
        <f>IF(AND(AG3200="Yes",OR(I3200="Approve proposed",I3200="Use my price")),"CHECK: protected price kept current",IF(OR(I3200="Unreviewed",I3200=""),"Pending review",IF(I3200="Hold","On hold",IF(I3200="Keep current",IF(ISNUMBER(E3200),"Kept current","CHECK: no confirmed current price"),IF(AH3200&lt;&gt;"Yes","CHECK: source needs review",IF(AND(I3200="Use my price",NOT(AND(ISNUMBER(J3200),J3200&gt;0))),"CHECK: enter a price above zero",IF(NOT(OR(I3200="Approve proposed",I3200="Use my price")),"CHECK: choose a listed decision",IF(OR(NOT(ISNUMBER(L3200)),L3200&lt;=0,NOT(ISNUMBER(Y3200)),Y3200&lt;=0,X3200&gt;=1),"CHECK: price or base unavailable",IF(L3200/(Y3200*(1-X3200))-1&lt;0,"CHECK: price below local base","Ready")))))))))</f>
        <v>Pending review</v>
      </c>
      <c r="N3200" s="18">
        <v>5.6</v>
      </c>
      <c r="O3200" s="19">
        <v>0.4</v>
      </c>
      <c r="P3200" s="14">
        <v>0.5125</v>
      </c>
      <c r="Q3200" s="20" t="str">
        <f>IF(AND(ISNUMBER(L3200),ISNUMBER(Y3200),Y3200&gt;0,X3200&lt;1),ROUND(L3200/(Y3200*(1-X3200))-1,4),"")</f>
        <v/>
      </c>
      <c r="R3200" s="12">
        <v>16.799999999999997</v>
      </c>
      <c r="S3200" s="13">
        <f>IF(AND(ISNUMBER(E3200),E3200&gt;0,ISNUMBER(F3200)),R3200*(F3200/E3200-1)*(1-'Start Here'!$B$16),0)</f>
        <v>1.3094999999999988</v>
      </c>
      <c r="T3200" s="17">
        <f>IF(AND(M3200="Ready",OR(I3200="Approve proposed",AND(I3200="Use my price",AND(ISNUMBER(J3200),J3200&gt;0))),ISNUMBER(L3200),E3200&gt;0),R3200*(L3200/E3200-1)*(1-'Start Here'!$B$16),0)</f>
        <v>0</v>
      </c>
      <c r="U3200" t="str" s="6">
        <v>Currently hidden; do not activate automatically</v>
      </c>
      <c r="V3200" t="str" s="21">
        <v>No</v>
      </c>
      <c r="W3200" t="str" s="21">
        <v>No</v>
      </c>
      <c r="X3200" s="22">
        <v>0</v>
      </c>
      <c r="Y3200" s="18">
        <v>4</v>
      </c>
      <c r="AB3200" t="str" s="6">
        <v>2026-10-01 10:41:27 UTC</v>
      </c>
      <c r="AC3200" t="str" s="6">
        <v>Local Line cache</v>
      </c>
      <c r="AD3200" s="23">
        <v>805832</v>
      </c>
      <c r="AE3200" s="23">
        <v>526889</v>
      </c>
      <c r="AF3200" t="str" s="23">
        <v>805832:526889:guest</v>
      </c>
      <c r="AG3200" t="str" s="23">
        <v>No</v>
      </c>
      <c r="AH3200" t="str" s="23">
        <v>Yes</v>
      </c>
      <c r="AI3200" s="18">
        <v>12</v>
      </c>
    </row>
    <row r="3201" ht="32" customHeight="1">
      <c r="A3201" t="str" s="7">
        <v>Small is Beautiful Farm</v>
      </c>
      <c r="B3201" t="str" s="7">
        <v>Spinach  1/2 Lb.</v>
      </c>
      <c r="C3201" t="str" s="7">
        <v>each</v>
      </c>
      <c r="D3201" t="str" s="7">
        <v>SNAP</v>
      </c>
      <c r="E3201" s="12">
        <v>5.6</v>
      </c>
      <c r="F3201" s="13">
        <v>5.6</v>
      </c>
      <c r="G3201" s="13">
        <f>IF(AND(ISNUMBER(E3201),ISNUMBER(F3201)),F3201-E3201,"")</f>
        <v>0</v>
      </c>
      <c r="H3201" s="14">
        <f>IF(AND(ISNUMBER(E3201),E3201&gt;0,ISNUMBER(F3201)),F3201/E3201-1,"")</f>
        <v>0</v>
      </c>
      <c r="I3201" t="str" s="15">
        <v>Keep current</v>
      </c>
      <c r="J3201" s="16"/>
      <c r="K3201" t="str" s="15">
        <v/>
      </c>
      <c r="L3201" s="17">
        <f>IF(AC3201="Local catalog","",IF(AG3201="Yes",IF(ISNUMBER(E3201),E3201,""),IF(I3201="Keep current",IF(ISNUMBER(E3201),E3201,""),IF(AH3201&lt;&gt;"Yes","",IF(I3201="Approve proposed",F3201,IF(AND(I3201="Use my price",AND(ISNUMBER(J3201),J3201&gt;0)),J3201,""))))))</f>
        <v>5.6</v>
      </c>
      <c r="M3201" t="str" s="7">
        <f>IF(AND(AG3201="Yes",OR(I3201="Approve proposed",I3201="Use my price")),"CHECK: protected price kept current",IF(OR(I3201="Unreviewed",I3201=""),"Pending review",IF(I3201="Hold","On hold",IF(I3201="Keep current",IF(ISNUMBER(E3201),"Kept current","CHECK: no confirmed current price"),IF(AH3201&lt;&gt;"Yes","CHECK: source needs review",IF(AND(I3201="Use my price",NOT(AND(ISNUMBER(J3201),J3201&gt;0))),"CHECK: enter a price above zero",IF(NOT(OR(I3201="Approve proposed",I3201="Use my price")),"CHECK: choose a listed decision",IF(OR(NOT(ISNUMBER(L3201)),L3201&lt;=0,NOT(ISNUMBER(Y3201)),Y3201&lt;=0,X3201&gt;=1),"CHECK: price or base unavailable",IF(L3201/(Y3201*(1-X3201))-1&lt;0,"CHECK: price below local base","Ready")))))))))</f>
        <v>Kept current</v>
      </c>
      <c r="N3201" s="18">
        <v>5.6</v>
      </c>
      <c r="O3201" s="19">
        <v>0.4</v>
      </c>
      <c r="P3201" s="14">
        <v>0.4</v>
      </c>
      <c r="Q3201" s="20">
        <f>IF(AND(ISNUMBER(L3201),ISNUMBER(Y3201),Y3201&gt;0,X3201&lt;1),ROUND(L3201/(Y3201*(1-X3201))-1,4),"")</f>
        <v>0.4</v>
      </c>
      <c r="R3201" s="12">
        <v>0</v>
      </c>
      <c r="S3201" s="13">
        <f>IF(AND(ISNUMBER(E3201),E3201&gt;0,ISNUMBER(F3201)),R3201*(F3201/E3201-1)*(1-'Start Here'!$B$16),0)</f>
        <v>0</v>
      </c>
      <c r="T3201" s="17">
        <f>IF(AND(M3201="Ready",OR(I3201="Approve proposed",AND(I3201="Use my price",AND(ISNUMBER(J3201),J3201&gt;0))),ISNUMBER(L3201),E3201&gt;0),R3201*(L3201/E3201-1)*(1-'Start Here'!$B$16),0)</f>
        <v>0</v>
      </c>
      <c r="U3201" t="str" s="6">
        <v>SNAP: preserve existing selling price; Currently hidden; do not activate automatically</v>
      </c>
      <c r="V3201" t="str" s="21">
        <v>No</v>
      </c>
      <c r="W3201" t="str" s="21">
        <v>No</v>
      </c>
      <c r="X3201" s="22">
        <v>0</v>
      </c>
      <c r="Y3201" s="18">
        <v>4</v>
      </c>
      <c r="AB3201" t="str" s="6">
        <v>2026-10-01 10:41:27 UTC</v>
      </c>
      <c r="AC3201" t="str" s="6">
        <v>Local Line cache</v>
      </c>
      <c r="AD3201" s="23">
        <v>805832</v>
      </c>
      <c r="AE3201" s="23">
        <v>526889</v>
      </c>
      <c r="AF3201" t="str" s="23">
        <v>805832:526889:snap</v>
      </c>
      <c r="AG3201" t="str" s="23">
        <v>Yes</v>
      </c>
      <c r="AH3201" t="str" s="23">
        <v>Yes</v>
      </c>
      <c r="AI3201" s="18">
        <v>0</v>
      </c>
    </row>
    <row r="3202" ht="32" customHeight="1">
      <c r="A3202" t="str" s="7">
        <v>Small is Beautiful Farm</v>
      </c>
      <c r="B3202" t="str" s="7">
        <v>Suncrest Peach</v>
      </c>
      <c r="C3202" t="str" s="7">
        <v>ea</v>
      </c>
      <c r="D3202" t="str" s="7">
        <v>Herd Share Members</v>
      </c>
      <c r="E3202" s="12">
        <v>1.75</v>
      </c>
      <c r="F3202" s="13">
        <v>1.89</v>
      </c>
      <c r="G3202" s="13">
        <f>IF(AND(ISNUMBER(E3202),ISNUMBER(F3202)),F3202-E3202,"")</f>
        <v>0.14</v>
      </c>
      <c r="H3202" s="14">
        <f>IF(AND(ISNUMBER(E3202),E3202&gt;0,ISNUMBER(F3202)),F3202/E3202-1,"")</f>
        <v>0.07999999999999985</v>
      </c>
      <c r="I3202" t="str" s="15">
        <v>Unreviewed</v>
      </c>
      <c r="J3202" s="16"/>
      <c r="K3202" t="str" s="15">
        <v/>
      </c>
      <c r="L3202" s="17" t="str">
        <f>IF(AC3202="Local catalog","",IF(AG3202="Yes",IF(ISNUMBER(E3202),E3202,""),IF(I3202="Keep current",IF(ISNUMBER(E3202),E3202,""),IF(AH3202&lt;&gt;"Yes","",IF(I3202="Approve proposed",F3202,IF(AND(I3202="Use my price",AND(ISNUMBER(J3202),J3202&gt;0)),J3202,""))))))</f>
        <v/>
      </c>
      <c r="M3202" t="str" s="7">
        <f>IF(AND(AG3202="Yes",OR(I3202="Approve proposed",I3202="Use my price")),"CHECK: protected price kept current",IF(OR(I3202="Unreviewed",I3202=""),"Pending review",IF(I3202="Hold","On hold",IF(I3202="Keep current",IF(ISNUMBER(E3202),"Kept current","CHECK: no confirmed current price"),IF(AH3202&lt;&gt;"Yes","CHECK: source needs review",IF(AND(I3202="Use my price",NOT(AND(ISNUMBER(J3202),J3202&gt;0))),"CHECK: enter a price above zero",IF(NOT(OR(I3202="Approve proposed",I3202="Use my price")),"CHECK: choose a listed decision",IF(OR(NOT(ISNUMBER(L3202)),L3202&lt;=0,NOT(ISNUMBER(Y3202)),Y3202&lt;=0,X3202&gt;=1),"CHECK: price or base unavailable",IF(L3202/(Y3202*(1-X3202))-1&lt;0,"CHECK: price below local base","Ready")))))))))</f>
        <v>Pending review</v>
      </c>
      <c r="N3202" s="18">
        <v>1.75</v>
      </c>
      <c r="O3202" s="19">
        <v>0.4</v>
      </c>
      <c r="P3202" s="14">
        <v>0.512</v>
      </c>
      <c r="Q3202" s="20" t="str">
        <f>IF(AND(ISNUMBER(L3202),ISNUMBER(Y3202),Y3202&gt;0,X3202&lt;1),ROUND(L3202/(Y3202*(1-X3202))-1,4),"")</f>
        <v/>
      </c>
      <c r="R3202" s="12">
        <v>0</v>
      </c>
      <c r="S3202" s="13">
        <f>IF(AND(ISNUMBER(E3202),E3202&gt;0,ISNUMBER(F3202)),R3202*(F3202/E3202-1)*(1-'Start Here'!$B$16),0)</f>
        <v>0</v>
      </c>
      <c r="T3202" s="17">
        <f>IF(AND(M3202="Ready",OR(I3202="Approve proposed",AND(I3202="Use my price",AND(ISNUMBER(J3202),J3202&gt;0))),ISNUMBER(L3202),E3202&gt;0),R3202*(L3202/E3202-1)*(1-'Start Here'!$B$16),0)</f>
        <v>0</v>
      </c>
      <c r="U3202" t="str" s="6">
        <v>Currently hidden; do not activate automatically</v>
      </c>
      <c r="V3202" t="str" s="21">
        <v>No</v>
      </c>
      <c r="W3202" t="str" s="21">
        <v>No</v>
      </c>
      <c r="X3202" s="22">
        <v>0</v>
      </c>
      <c r="Y3202" s="18">
        <v>1.25</v>
      </c>
      <c r="AB3202" t="str" s="6">
        <v>2026-10-01 10:41:27 UTC</v>
      </c>
      <c r="AC3202" t="str" s="6">
        <v>Local Line cache</v>
      </c>
      <c r="AD3202" s="23">
        <v>899381</v>
      </c>
      <c r="AE3202" s="23">
        <v>641228</v>
      </c>
      <c r="AF3202" t="str" s="23">
        <v>899381:641228:herdShare</v>
      </c>
      <c r="AG3202" t="str" s="23">
        <v>No</v>
      </c>
      <c r="AH3202" t="str" s="23">
        <v>Yes</v>
      </c>
      <c r="AI3202" s="18">
        <v>0</v>
      </c>
    </row>
    <row r="3203" ht="32" customHeight="1">
      <c r="A3203" t="str" s="7">
        <v>Small is Beautiful Farm</v>
      </c>
      <c r="B3203" t="str" s="7">
        <v>Suncrest Peach</v>
      </c>
      <c r="C3203" t="str" s="7">
        <v>ea</v>
      </c>
      <c r="D3203" t="str" s="7">
        <v>CSA Members</v>
      </c>
      <c r="E3203" s="12">
        <v>1.75</v>
      </c>
      <c r="F3203" s="13">
        <v>1.89</v>
      </c>
      <c r="G3203" s="13">
        <f>IF(AND(ISNUMBER(E3203),ISNUMBER(F3203)),F3203-E3203,"")</f>
        <v>0.14</v>
      </c>
      <c r="H3203" s="14">
        <f>IF(AND(ISNUMBER(E3203),E3203&gt;0,ISNUMBER(F3203)),F3203/E3203-1,"")</f>
        <v>0.07999999999999985</v>
      </c>
      <c r="I3203" t="str" s="15">
        <v>Unreviewed</v>
      </c>
      <c r="J3203" s="16"/>
      <c r="K3203" t="str" s="15">
        <v/>
      </c>
      <c r="L3203" s="17" t="str">
        <f>IF(AC3203="Local catalog","",IF(AG3203="Yes",IF(ISNUMBER(E3203),E3203,""),IF(I3203="Keep current",IF(ISNUMBER(E3203),E3203,""),IF(AH3203&lt;&gt;"Yes","",IF(I3203="Approve proposed",F3203,IF(AND(I3203="Use my price",AND(ISNUMBER(J3203),J3203&gt;0)),J3203,""))))))</f>
        <v/>
      </c>
      <c r="M3203" t="str" s="7">
        <f>IF(AND(AG3203="Yes",OR(I3203="Approve proposed",I3203="Use my price")),"CHECK: protected price kept current",IF(OR(I3203="Unreviewed",I3203=""),"Pending review",IF(I3203="Hold","On hold",IF(I3203="Keep current",IF(ISNUMBER(E3203),"Kept current","CHECK: no confirmed current price"),IF(AH3203&lt;&gt;"Yes","CHECK: source needs review",IF(AND(I3203="Use my price",NOT(AND(ISNUMBER(J3203),J3203&gt;0))),"CHECK: enter a price above zero",IF(NOT(OR(I3203="Approve proposed",I3203="Use my price")),"CHECK: choose a listed decision",IF(OR(NOT(ISNUMBER(L3203)),L3203&lt;=0,NOT(ISNUMBER(Y3203)),Y3203&lt;=0,X3203&gt;=1),"CHECK: price or base unavailable",IF(L3203/(Y3203*(1-X3203))-1&lt;0,"CHECK: price below local base","Ready")))))))))</f>
        <v>Pending review</v>
      </c>
      <c r="N3203" s="18">
        <v>1.75</v>
      </c>
      <c r="O3203" s="19">
        <v>0.4</v>
      </c>
      <c r="P3203" s="14">
        <v>0.512</v>
      </c>
      <c r="Q3203" s="20" t="str">
        <f>IF(AND(ISNUMBER(L3203),ISNUMBER(Y3203),Y3203&gt;0,X3203&lt;1),ROUND(L3203/(Y3203*(1-X3203))-1,4),"")</f>
        <v/>
      </c>
      <c r="R3203" s="12">
        <v>0</v>
      </c>
      <c r="S3203" s="13">
        <f>IF(AND(ISNUMBER(E3203),E3203&gt;0,ISNUMBER(F3203)),R3203*(F3203/E3203-1)*(1-'Start Here'!$B$16),0)</f>
        <v>0</v>
      </c>
      <c r="T3203" s="17">
        <f>IF(AND(M3203="Ready",OR(I3203="Approve proposed",AND(I3203="Use my price",AND(ISNUMBER(J3203),J3203&gt;0))),ISNUMBER(L3203),E3203&gt;0),R3203*(L3203/E3203-1)*(1-'Start Here'!$B$16),0)</f>
        <v>0</v>
      </c>
      <c r="U3203" t="str" s="6">
        <v>Currently hidden; do not activate automatically</v>
      </c>
      <c r="V3203" t="str" s="21">
        <v>No</v>
      </c>
      <c r="W3203" t="str" s="21">
        <v>No</v>
      </c>
      <c r="X3203" s="22">
        <v>0</v>
      </c>
      <c r="Y3203" s="18">
        <v>1.25</v>
      </c>
      <c r="AB3203" t="str" s="6">
        <v>2026-10-01 10:41:27 UTC</v>
      </c>
      <c r="AC3203" t="str" s="6">
        <v>Local Line cache</v>
      </c>
      <c r="AD3203" s="23">
        <v>899381</v>
      </c>
      <c r="AE3203" s="23">
        <v>641228</v>
      </c>
      <c r="AF3203" t="str" s="23">
        <v>899381:641228:member</v>
      </c>
      <c r="AG3203" t="str" s="23">
        <v>No</v>
      </c>
      <c r="AH3203" t="str" s="23">
        <v>Yes</v>
      </c>
      <c r="AI3203" s="18">
        <v>0</v>
      </c>
    </row>
    <row r="3204" ht="32" customHeight="1">
      <c r="A3204" t="str" s="7">
        <v>Small is Beautiful Farm</v>
      </c>
      <c r="B3204" t="str" s="7">
        <v>Suncrest Peach</v>
      </c>
      <c r="C3204" t="str" s="7">
        <v>ea</v>
      </c>
      <c r="D3204" t="str" s="7">
        <v>Guest Basket</v>
      </c>
      <c r="E3204" s="12">
        <v>1.75</v>
      </c>
      <c r="F3204" s="13">
        <v>1.89</v>
      </c>
      <c r="G3204" s="13">
        <f>IF(AND(ISNUMBER(E3204),ISNUMBER(F3204)),F3204-E3204,"")</f>
        <v>0.14</v>
      </c>
      <c r="H3204" s="14">
        <f>IF(AND(ISNUMBER(E3204),E3204&gt;0,ISNUMBER(F3204)),F3204/E3204-1,"")</f>
        <v>0.07999999999999985</v>
      </c>
      <c r="I3204" t="str" s="15">
        <v>Unreviewed</v>
      </c>
      <c r="J3204" s="16"/>
      <c r="K3204" t="str" s="15">
        <v/>
      </c>
      <c r="L3204" s="17" t="str">
        <f>IF(AC3204="Local catalog","",IF(AG3204="Yes",IF(ISNUMBER(E3204),E3204,""),IF(I3204="Keep current",IF(ISNUMBER(E3204),E3204,""),IF(AH3204&lt;&gt;"Yes","",IF(I3204="Approve proposed",F3204,IF(AND(I3204="Use my price",AND(ISNUMBER(J3204),J3204&gt;0)),J3204,""))))))</f>
        <v/>
      </c>
      <c r="M3204" t="str" s="7">
        <f>IF(AND(AG3204="Yes",OR(I3204="Approve proposed",I3204="Use my price")),"CHECK: protected price kept current",IF(OR(I3204="Unreviewed",I3204=""),"Pending review",IF(I3204="Hold","On hold",IF(I3204="Keep current",IF(ISNUMBER(E3204),"Kept current","CHECK: no confirmed current price"),IF(AH3204&lt;&gt;"Yes","CHECK: source needs review",IF(AND(I3204="Use my price",NOT(AND(ISNUMBER(J3204),J3204&gt;0))),"CHECK: enter a price above zero",IF(NOT(OR(I3204="Approve proposed",I3204="Use my price")),"CHECK: choose a listed decision",IF(OR(NOT(ISNUMBER(L3204)),L3204&lt;=0,NOT(ISNUMBER(Y3204)),Y3204&lt;=0,X3204&gt;=1),"CHECK: price or base unavailable",IF(L3204/(Y3204*(1-X3204))-1&lt;0,"CHECK: price below local base","Ready")))))))))</f>
        <v>Pending review</v>
      </c>
      <c r="N3204" s="18">
        <v>1.75</v>
      </c>
      <c r="O3204" s="19">
        <v>0.4</v>
      </c>
      <c r="P3204" s="14">
        <v>0.512</v>
      </c>
      <c r="Q3204" s="20" t="str">
        <f>IF(AND(ISNUMBER(L3204),ISNUMBER(Y3204),Y3204&gt;0,X3204&lt;1),ROUND(L3204/(Y3204*(1-X3204))-1,4),"")</f>
        <v/>
      </c>
      <c r="R3204" s="12">
        <v>0</v>
      </c>
      <c r="S3204" s="13">
        <f>IF(AND(ISNUMBER(E3204),E3204&gt;0,ISNUMBER(F3204)),R3204*(F3204/E3204-1)*(1-'Start Here'!$B$16),0)</f>
        <v>0</v>
      </c>
      <c r="T3204" s="17">
        <f>IF(AND(M3204="Ready",OR(I3204="Approve proposed",AND(I3204="Use my price",AND(ISNUMBER(J3204),J3204&gt;0))),ISNUMBER(L3204),E3204&gt;0),R3204*(L3204/E3204-1)*(1-'Start Here'!$B$16),0)</f>
        <v>0</v>
      </c>
      <c r="U3204" t="str" s="6">
        <v>Currently hidden; do not activate automatically</v>
      </c>
      <c r="V3204" t="str" s="21">
        <v>No</v>
      </c>
      <c r="W3204" t="str" s="21">
        <v>No</v>
      </c>
      <c r="X3204" s="22">
        <v>0</v>
      </c>
      <c r="Y3204" s="18">
        <v>1.25</v>
      </c>
      <c r="AB3204" t="str" s="6">
        <v>2026-10-01 10:41:27 UTC</v>
      </c>
      <c r="AC3204" t="str" s="6">
        <v>Local Line cache</v>
      </c>
      <c r="AD3204" s="23">
        <v>899381</v>
      </c>
      <c r="AE3204" s="23">
        <v>641228</v>
      </c>
      <c r="AF3204" t="str" s="23">
        <v>899381:641228:guest</v>
      </c>
      <c r="AG3204" t="str" s="23">
        <v>No</v>
      </c>
      <c r="AH3204" t="str" s="23">
        <v>Yes</v>
      </c>
      <c r="AI3204" s="18">
        <v>0</v>
      </c>
    </row>
    <row r="3205" ht="32" customHeight="1">
      <c r="A3205" t="str" s="7">
        <v>Small is Beautiful Farm</v>
      </c>
      <c r="B3205" t="str" s="7">
        <v>Suncrest Peach</v>
      </c>
      <c r="C3205" t="str" s="7">
        <v>ea</v>
      </c>
      <c r="D3205" t="str" s="7">
        <v>SNAP</v>
      </c>
      <c r="E3205" s="12">
        <v>1.75</v>
      </c>
      <c r="F3205" s="13">
        <v>1.75</v>
      </c>
      <c r="G3205" s="13">
        <f>IF(AND(ISNUMBER(E3205),ISNUMBER(F3205)),F3205-E3205,"")</f>
        <v>0</v>
      </c>
      <c r="H3205" s="14">
        <f>IF(AND(ISNUMBER(E3205),E3205&gt;0,ISNUMBER(F3205)),F3205/E3205-1,"")</f>
        <v>0</v>
      </c>
      <c r="I3205" t="str" s="15">
        <v>Keep current</v>
      </c>
      <c r="J3205" s="16"/>
      <c r="K3205" t="str" s="15">
        <v/>
      </c>
      <c r="L3205" s="17">
        <f>IF(AC3205="Local catalog","",IF(AG3205="Yes",IF(ISNUMBER(E3205),E3205,""),IF(I3205="Keep current",IF(ISNUMBER(E3205),E3205,""),IF(AH3205&lt;&gt;"Yes","",IF(I3205="Approve proposed",F3205,IF(AND(I3205="Use my price",AND(ISNUMBER(J3205),J3205&gt;0)),J3205,""))))))</f>
        <v>1.75</v>
      </c>
      <c r="M3205" t="str" s="7">
        <f>IF(AND(AG3205="Yes",OR(I3205="Approve proposed",I3205="Use my price")),"CHECK: protected price kept current",IF(OR(I3205="Unreviewed",I3205=""),"Pending review",IF(I3205="Hold","On hold",IF(I3205="Keep current",IF(ISNUMBER(E3205),"Kept current","CHECK: no confirmed current price"),IF(AH3205&lt;&gt;"Yes","CHECK: source needs review",IF(AND(I3205="Use my price",NOT(AND(ISNUMBER(J3205),J3205&gt;0))),"CHECK: enter a price above zero",IF(NOT(OR(I3205="Approve proposed",I3205="Use my price")),"CHECK: choose a listed decision",IF(OR(NOT(ISNUMBER(L3205)),L3205&lt;=0,NOT(ISNUMBER(Y3205)),Y3205&lt;=0,X3205&gt;=1),"CHECK: price or base unavailable",IF(L3205/(Y3205*(1-X3205))-1&lt;0,"CHECK: price below local base","Ready")))))))))</f>
        <v>Kept current</v>
      </c>
      <c r="N3205" s="18">
        <v>1.75</v>
      </c>
      <c r="O3205" s="19">
        <v>0.4</v>
      </c>
      <c r="P3205" s="14">
        <v>0.4</v>
      </c>
      <c r="Q3205" s="20">
        <f>IF(AND(ISNUMBER(L3205),ISNUMBER(Y3205),Y3205&gt;0,X3205&lt;1),ROUND(L3205/(Y3205*(1-X3205))-1,4),"")</f>
        <v>0.4</v>
      </c>
      <c r="R3205" s="12">
        <v>0</v>
      </c>
      <c r="S3205" s="13">
        <f>IF(AND(ISNUMBER(E3205),E3205&gt;0,ISNUMBER(F3205)),R3205*(F3205/E3205-1)*(1-'Start Here'!$B$16),0)</f>
        <v>0</v>
      </c>
      <c r="T3205" s="17">
        <f>IF(AND(M3205="Ready",OR(I3205="Approve proposed",AND(I3205="Use my price",AND(ISNUMBER(J3205),J3205&gt;0))),ISNUMBER(L3205),E3205&gt;0),R3205*(L3205/E3205-1)*(1-'Start Here'!$B$16),0)</f>
        <v>0</v>
      </c>
      <c r="U3205" t="str" s="6">
        <v>SNAP: preserve existing selling price; Currently hidden; do not activate automatically</v>
      </c>
      <c r="V3205" t="str" s="21">
        <v>No</v>
      </c>
      <c r="W3205" t="str" s="21">
        <v>No</v>
      </c>
      <c r="X3205" s="22">
        <v>0</v>
      </c>
      <c r="Y3205" s="18">
        <v>1.25</v>
      </c>
      <c r="AB3205" t="str" s="6">
        <v>2026-10-01 10:41:27 UTC</v>
      </c>
      <c r="AC3205" t="str" s="6">
        <v>Local Line cache</v>
      </c>
      <c r="AD3205" s="23">
        <v>899381</v>
      </c>
      <c r="AE3205" s="23">
        <v>641228</v>
      </c>
      <c r="AF3205" t="str" s="23">
        <v>899381:641228:snap</v>
      </c>
      <c r="AG3205" t="str" s="23">
        <v>Yes</v>
      </c>
      <c r="AH3205" t="str" s="23">
        <v>Yes</v>
      </c>
      <c r="AI3205" s="18">
        <v>0</v>
      </c>
    </row>
    <row r="3206" ht="32" customHeight="1">
      <c r="A3206" t="str" s="7">
        <v>Small is Beautiful Farm</v>
      </c>
      <c r="B3206" t="str" s="7">
        <v>Sweet Gypsy Red Peppers</v>
      </c>
      <c r="C3206" t="str" s="7">
        <v>each</v>
      </c>
      <c r="D3206" t="str" s="7">
        <v>Herd Share Members</v>
      </c>
      <c r="E3206" s="12">
        <v>1.4</v>
      </c>
      <c r="F3206" s="13">
        <v>1.51</v>
      </c>
      <c r="G3206" s="13">
        <f>IF(AND(ISNUMBER(E3206),ISNUMBER(F3206)),F3206-E3206,"")</f>
        <v>0.11</v>
      </c>
      <c r="H3206" s="14">
        <f>IF(AND(ISNUMBER(E3206),E3206&gt;0,ISNUMBER(F3206)),F3206/E3206-1,"")</f>
        <v>0.07857142857142874</v>
      </c>
      <c r="I3206" t="str" s="15">
        <v>Unreviewed</v>
      </c>
      <c r="J3206" s="16"/>
      <c r="K3206" t="str" s="15">
        <v/>
      </c>
      <c r="L3206" s="17" t="str">
        <f>IF(AC3206="Local catalog","",IF(AG3206="Yes",IF(ISNUMBER(E3206),E3206,""),IF(I3206="Keep current",IF(ISNUMBER(E3206),E3206,""),IF(AH3206&lt;&gt;"Yes","",IF(I3206="Approve proposed",F3206,IF(AND(I3206="Use my price",AND(ISNUMBER(J3206),J3206&gt;0)),J3206,""))))))</f>
        <v/>
      </c>
      <c r="M3206" t="str" s="7">
        <f>IF(AND(AG3206="Yes",OR(I3206="Approve proposed",I3206="Use my price")),"CHECK: protected price kept current",IF(OR(I3206="Unreviewed",I3206=""),"Pending review",IF(I3206="Hold","On hold",IF(I3206="Keep current",IF(ISNUMBER(E3206),"Kept current","CHECK: no confirmed current price"),IF(AH3206&lt;&gt;"Yes","CHECK: source needs review",IF(AND(I3206="Use my price",NOT(AND(ISNUMBER(J3206),J3206&gt;0))),"CHECK: enter a price above zero",IF(NOT(OR(I3206="Approve proposed",I3206="Use my price")),"CHECK: choose a listed decision",IF(OR(NOT(ISNUMBER(L3206)),L3206&lt;=0,NOT(ISNUMBER(Y3206)),Y3206&lt;=0,X3206&gt;=1),"CHECK: price or base unavailable",IF(L3206/(Y3206*(1-X3206))-1&lt;0,"CHECK: price below local base","Ready")))))))))</f>
        <v>Pending review</v>
      </c>
      <c r="N3206" s="18">
        <v>1.4</v>
      </c>
      <c r="O3206" s="19">
        <v>0.4</v>
      </c>
      <c r="P3206" s="14">
        <v>0.51</v>
      </c>
      <c r="Q3206" s="20" t="str">
        <f>IF(AND(ISNUMBER(L3206),ISNUMBER(Y3206),Y3206&gt;0,X3206&lt;1),ROUND(L3206/(Y3206*(1-X3206))-1,4),"")</f>
        <v/>
      </c>
      <c r="R3206" s="12">
        <v>0</v>
      </c>
      <c r="S3206" s="13">
        <f>IF(AND(ISNUMBER(E3206),E3206&gt;0,ISNUMBER(F3206)),R3206*(F3206/E3206-1)*(1-'Start Here'!$B$16),0)</f>
        <v>0</v>
      </c>
      <c r="T3206" s="17">
        <f>IF(AND(M3206="Ready",OR(I3206="Approve proposed",AND(I3206="Use my price",AND(ISNUMBER(J3206),J3206&gt;0))),ISNUMBER(L3206),E3206&gt;0),R3206*(L3206/E3206-1)*(1-'Start Here'!$B$16),0)</f>
        <v>0</v>
      </c>
      <c r="U3206" t="str" s="6">
        <v>Currently hidden; do not activate automatically</v>
      </c>
      <c r="V3206" t="str" s="21">
        <v>No</v>
      </c>
      <c r="W3206" t="str" s="21">
        <v>No</v>
      </c>
      <c r="X3206" s="22">
        <v>0</v>
      </c>
      <c r="Y3206" s="18">
        <v>1</v>
      </c>
      <c r="AB3206" t="str" s="6">
        <v>2026-10-01 10:41:27 UTC</v>
      </c>
      <c r="AC3206" t="str" s="6">
        <v>Local Line cache</v>
      </c>
      <c r="AD3206" s="23">
        <v>805967</v>
      </c>
      <c r="AE3206" s="23">
        <v>527027</v>
      </c>
      <c r="AF3206" t="str" s="23">
        <v>805967:527027:herdShare</v>
      </c>
      <c r="AG3206" t="str" s="23">
        <v>No</v>
      </c>
      <c r="AH3206" t="str" s="23">
        <v>Yes</v>
      </c>
      <c r="AI3206" s="18">
        <v>0</v>
      </c>
    </row>
    <row r="3207" ht="32" customHeight="1">
      <c r="A3207" t="str" s="7">
        <v>Small is Beautiful Farm</v>
      </c>
      <c r="B3207" t="str" s="7">
        <v>Sweet Gypsy Red Peppers</v>
      </c>
      <c r="C3207" t="str" s="7">
        <v>each</v>
      </c>
      <c r="D3207" t="str" s="7">
        <v>CSA Members</v>
      </c>
      <c r="E3207" s="12">
        <v>1.4</v>
      </c>
      <c r="F3207" s="13">
        <v>1.51</v>
      </c>
      <c r="G3207" s="13">
        <f>IF(AND(ISNUMBER(E3207),ISNUMBER(F3207)),F3207-E3207,"")</f>
        <v>0.11</v>
      </c>
      <c r="H3207" s="14">
        <f>IF(AND(ISNUMBER(E3207),E3207&gt;0,ISNUMBER(F3207)),F3207/E3207-1,"")</f>
        <v>0.07857142857142874</v>
      </c>
      <c r="I3207" t="str" s="15">
        <v>Unreviewed</v>
      </c>
      <c r="J3207" s="16"/>
      <c r="K3207" t="str" s="15">
        <v/>
      </c>
      <c r="L3207" s="17" t="str">
        <f>IF(AC3207="Local catalog","",IF(AG3207="Yes",IF(ISNUMBER(E3207),E3207,""),IF(I3207="Keep current",IF(ISNUMBER(E3207),E3207,""),IF(AH3207&lt;&gt;"Yes","",IF(I3207="Approve proposed",F3207,IF(AND(I3207="Use my price",AND(ISNUMBER(J3207),J3207&gt;0)),J3207,""))))))</f>
        <v/>
      </c>
      <c r="M3207" t="str" s="7">
        <f>IF(AND(AG3207="Yes",OR(I3207="Approve proposed",I3207="Use my price")),"CHECK: protected price kept current",IF(OR(I3207="Unreviewed",I3207=""),"Pending review",IF(I3207="Hold","On hold",IF(I3207="Keep current",IF(ISNUMBER(E3207),"Kept current","CHECK: no confirmed current price"),IF(AH3207&lt;&gt;"Yes","CHECK: source needs review",IF(AND(I3207="Use my price",NOT(AND(ISNUMBER(J3207),J3207&gt;0))),"CHECK: enter a price above zero",IF(NOT(OR(I3207="Approve proposed",I3207="Use my price")),"CHECK: choose a listed decision",IF(OR(NOT(ISNUMBER(L3207)),L3207&lt;=0,NOT(ISNUMBER(Y3207)),Y3207&lt;=0,X3207&gt;=1),"CHECK: price or base unavailable",IF(L3207/(Y3207*(1-X3207))-1&lt;0,"CHECK: price below local base","Ready")))))))))</f>
        <v>Pending review</v>
      </c>
      <c r="N3207" s="18">
        <v>1.4</v>
      </c>
      <c r="O3207" s="19">
        <v>0.4</v>
      </c>
      <c r="P3207" s="14">
        <v>0.51</v>
      </c>
      <c r="Q3207" s="20" t="str">
        <f>IF(AND(ISNUMBER(L3207),ISNUMBER(Y3207),Y3207&gt;0,X3207&lt;1),ROUND(L3207/(Y3207*(1-X3207))-1,4),"")</f>
        <v/>
      </c>
      <c r="R3207" s="12">
        <v>0</v>
      </c>
      <c r="S3207" s="13">
        <f>IF(AND(ISNUMBER(E3207),E3207&gt;0,ISNUMBER(F3207)),R3207*(F3207/E3207-1)*(1-'Start Here'!$B$16),0)</f>
        <v>0</v>
      </c>
      <c r="T3207" s="17">
        <f>IF(AND(M3207="Ready",OR(I3207="Approve proposed",AND(I3207="Use my price",AND(ISNUMBER(J3207),J3207&gt;0))),ISNUMBER(L3207),E3207&gt;0),R3207*(L3207/E3207-1)*(1-'Start Here'!$B$16),0)</f>
        <v>0</v>
      </c>
      <c r="U3207" t="str" s="6">
        <v>Currently hidden; do not activate automatically</v>
      </c>
      <c r="V3207" t="str" s="21">
        <v>No</v>
      </c>
      <c r="W3207" t="str" s="21">
        <v>No</v>
      </c>
      <c r="X3207" s="22">
        <v>0</v>
      </c>
      <c r="Y3207" s="18">
        <v>1</v>
      </c>
      <c r="AB3207" t="str" s="6">
        <v>2026-10-01 10:41:27 UTC</v>
      </c>
      <c r="AC3207" t="str" s="6">
        <v>Local Line cache</v>
      </c>
      <c r="AD3207" s="23">
        <v>805967</v>
      </c>
      <c r="AE3207" s="23">
        <v>527027</v>
      </c>
      <c r="AF3207" t="str" s="23">
        <v>805967:527027:member</v>
      </c>
      <c r="AG3207" t="str" s="23">
        <v>No</v>
      </c>
      <c r="AH3207" t="str" s="23">
        <v>Yes</v>
      </c>
      <c r="AI3207" s="18">
        <v>0</v>
      </c>
    </row>
    <row r="3208" ht="32" customHeight="1">
      <c r="A3208" t="str" s="7">
        <v>Small is Beautiful Farm</v>
      </c>
      <c r="B3208" t="str" s="7">
        <v>Sweet Gypsy Red Peppers</v>
      </c>
      <c r="C3208" t="str" s="7">
        <v>each</v>
      </c>
      <c r="D3208" t="str" s="7">
        <v>Guest Basket</v>
      </c>
      <c r="E3208" s="12">
        <v>1.4</v>
      </c>
      <c r="F3208" s="13">
        <v>1.51</v>
      </c>
      <c r="G3208" s="13">
        <f>IF(AND(ISNUMBER(E3208),ISNUMBER(F3208)),F3208-E3208,"")</f>
        <v>0.11</v>
      </c>
      <c r="H3208" s="14">
        <f>IF(AND(ISNUMBER(E3208),E3208&gt;0,ISNUMBER(F3208)),F3208/E3208-1,"")</f>
        <v>0.07857142857142874</v>
      </c>
      <c r="I3208" t="str" s="15">
        <v>Unreviewed</v>
      </c>
      <c r="J3208" s="16"/>
      <c r="K3208" t="str" s="15">
        <v/>
      </c>
      <c r="L3208" s="17" t="str">
        <f>IF(AC3208="Local catalog","",IF(AG3208="Yes",IF(ISNUMBER(E3208),E3208,""),IF(I3208="Keep current",IF(ISNUMBER(E3208),E3208,""),IF(AH3208&lt;&gt;"Yes","",IF(I3208="Approve proposed",F3208,IF(AND(I3208="Use my price",AND(ISNUMBER(J3208),J3208&gt;0)),J3208,""))))))</f>
        <v/>
      </c>
      <c r="M3208" t="str" s="7">
        <f>IF(AND(AG3208="Yes",OR(I3208="Approve proposed",I3208="Use my price")),"CHECK: protected price kept current",IF(OR(I3208="Unreviewed",I3208=""),"Pending review",IF(I3208="Hold","On hold",IF(I3208="Keep current",IF(ISNUMBER(E3208),"Kept current","CHECK: no confirmed current price"),IF(AH3208&lt;&gt;"Yes","CHECK: source needs review",IF(AND(I3208="Use my price",NOT(AND(ISNUMBER(J3208),J3208&gt;0))),"CHECK: enter a price above zero",IF(NOT(OR(I3208="Approve proposed",I3208="Use my price")),"CHECK: choose a listed decision",IF(OR(NOT(ISNUMBER(L3208)),L3208&lt;=0,NOT(ISNUMBER(Y3208)),Y3208&lt;=0,X3208&gt;=1),"CHECK: price or base unavailable",IF(L3208/(Y3208*(1-X3208))-1&lt;0,"CHECK: price below local base","Ready")))))))))</f>
        <v>Pending review</v>
      </c>
      <c r="N3208" s="18">
        <v>1.4</v>
      </c>
      <c r="O3208" s="19">
        <v>0.4</v>
      </c>
      <c r="P3208" s="14">
        <v>0.51</v>
      </c>
      <c r="Q3208" s="20" t="str">
        <f>IF(AND(ISNUMBER(L3208),ISNUMBER(Y3208),Y3208&gt;0,X3208&lt;1),ROUND(L3208/(Y3208*(1-X3208))-1,4),"")</f>
        <v/>
      </c>
      <c r="R3208" s="12">
        <v>0</v>
      </c>
      <c r="S3208" s="13">
        <f>IF(AND(ISNUMBER(E3208),E3208&gt;0,ISNUMBER(F3208)),R3208*(F3208/E3208-1)*(1-'Start Here'!$B$16),0)</f>
        <v>0</v>
      </c>
      <c r="T3208" s="17">
        <f>IF(AND(M3208="Ready",OR(I3208="Approve proposed",AND(I3208="Use my price",AND(ISNUMBER(J3208),J3208&gt;0))),ISNUMBER(L3208),E3208&gt;0),R3208*(L3208/E3208-1)*(1-'Start Here'!$B$16),0)</f>
        <v>0</v>
      </c>
      <c r="U3208" t="str" s="6">
        <v>Currently hidden; do not activate automatically</v>
      </c>
      <c r="V3208" t="str" s="21">
        <v>No</v>
      </c>
      <c r="W3208" t="str" s="21">
        <v>No</v>
      </c>
      <c r="X3208" s="22">
        <v>0</v>
      </c>
      <c r="Y3208" s="18">
        <v>1</v>
      </c>
      <c r="AB3208" t="str" s="6">
        <v>2026-10-01 10:41:27 UTC</v>
      </c>
      <c r="AC3208" t="str" s="6">
        <v>Local Line cache</v>
      </c>
      <c r="AD3208" s="23">
        <v>805967</v>
      </c>
      <c r="AE3208" s="23">
        <v>527027</v>
      </c>
      <c r="AF3208" t="str" s="23">
        <v>805967:527027:guest</v>
      </c>
      <c r="AG3208" t="str" s="23">
        <v>No</v>
      </c>
      <c r="AH3208" t="str" s="23">
        <v>Yes</v>
      </c>
      <c r="AI3208" s="18">
        <v>0</v>
      </c>
    </row>
    <row r="3209" ht="32" customHeight="1">
      <c r="A3209" t="str" s="7">
        <v>Small is Beautiful Farm</v>
      </c>
      <c r="B3209" t="str" s="7">
        <v>Sweet Gypsy Red Peppers</v>
      </c>
      <c r="C3209" t="str" s="7">
        <v>each</v>
      </c>
      <c r="D3209" t="str" s="7">
        <v>SNAP</v>
      </c>
      <c r="E3209" s="12">
        <v>1.4</v>
      </c>
      <c r="F3209" s="13">
        <v>1.4</v>
      </c>
      <c r="G3209" s="13">
        <f>IF(AND(ISNUMBER(E3209),ISNUMBER(F3209)),F3209-E3209,"")</f>
        <v>0</v>
      </c>
      <c r="H3209" s="14">
        <f>IF(AND(ISNUMBER(E3209),E3209&gt;0,ISNUMBER(F3209)),F3209/E3209-1,"")</f>
        <v>0</v>
      </c>
      <c r="I3209" t="str" s="15">
        <v>Keep current</v>
      </c>
      <c r="J3209" s="16"/>
      <c r="K3209" t="str" s="15">
        <v/>
      </c>
      <c r="L3209" s="17">
        <f>IF(AC3209="Local catalog","",IF(AG3209="Yes",IF(ISNUMBER(E3209),E3209,""),IF(I3209="Keep current",IF(ISNUMBER(E3209),E3209,""),IF(AH3209&lt;&gt;"Yes","",IF(I3209="Approve proposed",F3209,IF(AND(I3209="Use my price",AND(ISNUMBER(J3209),J3209&gt;0)),J3209,""))))))</f>
        <v>1.4</v>
      </c>
      <c r="M3209" t="str" s="7">
        <f>IF(AND(AG3209="Yes",OR(I3209="Approve proposed",I3209="Use my price")),"CHECK: protected price kept current",IF(OR(I3209="Unreviewed",I3209=""),"Pending review",IF(I3209="Hold","On hold",IF(I3209="Keep current",IF(ISNUMBER(E3209),"Kept current","CHECK: no confirmed current price"),IF(AH3209&lt;&gt;"Yes","CHECK: source needs review",IF(AND(I3209="Use my price",NOT(AND(ISNUMBER(J3209),J3209&gt;0))),"CHECK: enter a price above zero",IF(NOT(OR(I3209="Approve proposed",I3209="Use my price")),"CHECK: choose a listed decision",IF(OR(NOT(ISNUMBER(L3209)),L3209&lt;=0,NOT(ISNUMBER(Y3209)),Y3209&lt;=0,X3209&gt;=1),"CHECK: price or base unavailable",IF(L3209/(Y3209*(1-X3209))-1&lt;0,"CHECK: price below local base","Ready")))))))))</f>
        <v>Kept current</v>
      </c>
      <c r="N3209" s="18">
        <v>1.4</v>
      </c>
      <c r="O3209" s="19">
        <v>0.4</v>
      </c>
      <c r="P3209" s="14">
        <v>0.4</v>
      </c>
      <c r="Q3209" s="20">
        <f>IF(AND(ISNUMBER(L3209),ISNUMBER(Y3209),Y3209&gt;0,X3209&lt;1),ROUND(L3209/(Y3209*(1-X3209))-1,4),"")</f>
        <v>0.4</v>
      </c>
      <c r="R3209" s="12">
        <v>0</v>
      </c>
      <c r="S3209" s="13">
        <f>IF(AND(ISNUMBER(E3209),E3209&gt;0,ISNUMBER(F3209)),R3209*(F3209/E3209-1)*(1-'Start Here'!$B$16),0)</f>
        <v>0</v>
      </c>
      <c r="T3209" s="17">
        <f>IF(AND(M3209="Ready",OR(I3209="Approve proposed",AND(I3209="Use my price",AND(ISNUMBER(J3209),J3209&gt;0))),ISNUMBER(L3209),E3209&gt;0),R3209*(L3209/E3209-1)*(1-'Start Here'!$B$16),0)</f>
        <v>0</v>
      </c>
      <c r="U3209" t="str" s="6">
        <v>SNAP: preserve existing selling price; Currently hidden; do not activate automatically</v>
      </c>
      <c r="V3209" t="str" s="21">
        <v>No</v>
      </c>
      <c r="W3209" t="str" s="21">
        <v>No</v>
      </c>
      <c r="X3209" s="22">
        <v>0</v>
      </c>
      <c r="Y3209" s="18">
        <v>1</v>
      </c>
      <c r="AB3209" t="str" s="6">
        <v>2026-10-01 10:41:27 UTC</v>
      </c>
      <c r="AC3209" t="str" s="6">
        <v>Local Line cache</v>
      </c>
      <c r="AD3209" s="23">
        <v>805967</v>
      </c>
      <c r="AE3209" s="23">
        <v>527027</v>
      </c>
      <c r="AF3209" t="str" s="23">
        <v>805967:527027:snap</v>
      </c>
      <c r="AG3209" t="str" s="23">
        <v>Yes</v>
      </c>
      <c r="AH3209" t="str" s="23">
        <v>Yes</v>
      </c>
      <c r="AI3209" s="18">
        <v>0</v>
      </c>
    </row>
    <row r="3210" ht="32" customHeight="1">
      <c r="A3210" t="str" s="7">
        <v>Small is Beautiful Farm</v>
      </c>
      <c r="B3210" t="str" s="7">
        <v>Winter Beets</v>
      </c>
      <c r="C3210" t="str" s="7">
        <v>2 lb bag</v>
      </c>
      <c r="D3210" t="str" s="7">
        <v>Herd Share Members</v>
      </c>
      <c r="E3210" s="12">
        <v>5.6</v>
      </c>
      <c r="F3210" s="13">
        <v>6.05</v>
      </c>
      <c r="G3210" s="13">
        <f>IF(AND(ISNUMBER(E3210),ISNUMBER(F3210)),F3210-E3210,"")</f>
        <v>0.45</v>
      </c>
      <c r="H3210" s="14">
        <f>IF(AND(ISNUMBER(E3210),E3210&gt;0,ISNUMBER(F3210)),F3210/E3210-1,"")</f>
        <v>0.0803571428571428</v>
      </c>
      <c r="I3210" t="str" s="15">
        <v>Unreviewed</v>
      </c>
      <c r="J3210" s="16"/>
      <c r="K3210" t="str" s="15">
        <v/>
      </c>
      <c r="L3210" s="17" t="str">
        <f>IF(AC3210="Local catalog","",IF(AG3210="Yes",IF(ISNUMBER(E3210),E3210,""),IF(I3210="Keep current",IF(ISNUMBER(E3210),E3210,""),IF(AH3210&lt;&gt;"Yes","",IF(I3210="Approve proposed",F3210,IF(AND(I3210="Use my price",AND(ISNUMBER(J3210),J3210&gt;0)),J3210,""))))))</f>
        <v/>
      </c>
      <c r="M3210" t="str" s="7">
        <f>IF(AND(AG3210="Yes",OR(I3210="Approve proposed",I3210="Use my price")),"CHECK: protected price kept current",IF(OR(I3210="Unreviewed",I3210=""),"Pending review",IF(I3210="Hold","On hold",IF(I3210="Keep current",IF(ISNUMBER(E3210),"Kept current","CHECK: no confirmed current price"),IF(AH3210&lt;&gt;"Yes","CHECK: source needs review",IF(AND(I3210="Use my price",NOT(AND(ISNUMBER(J3210),J3210&gt;0))),"CHECK: enter a price above zero",IF(NOT(OR(I3210="Approve proposed",I3210="Use my price")),"CHECK: choose a listed decision",IF(OR(NOT(ISNUMBER(L3210)),L3210&lt;=0,NOT(ISNUMBER(Y3210)),Y3210&lt;=0,X3210&gt;=1),"CHECK: price or base unavailable",IF(L3210/(Y3210*(1-X3210))-1&lt;0,"CHECK: price below local base","Ready")))))))))</f>
        <v>Pending review</v>
      </c>
      <c r="N3210" s="18">
        <v>5.6</v>
      </c>
      <c r="O3210" s="19">
        <v>0.4</v>
      </c>
      <c r="P3210" s="14">
        <v>0.5125</v>
      </c>
      <c r="Q3210" s="20" t="str">
        <f>IF(AND(ISNUMBER(L3210),ISNUMBER(Y3210),Y3210&gt;0,X3210&lt;1),ROUND(L3210/(Y3210*(1-X3210))-1,4),"")</f>
        <v/>
      </c>
      <c r="R3210" s="12">
        <v>11.2</v>
      </c>
      <c r="S3210" s="13">
        <f>IF(AND(ISNUMBER(E3210),E3210&gt;0,ISNUMBER(F3210)),R3210*(F3210/E3210-1)*(1-'Start Here'!$B$16),0)</f>
        <v>0.8729999999999992</v>
      </c>
      <c r="T3210" s="17">
        <f>IF(AND(M3210="Ready",OR(I3210="Approve proposed",AND(I3210="Use my price",AND(ISNUMBER(J3210),J3210&gt;0))),ISNUMBER(L3210),E3210&gt;0),R3210*(L3210/E3210-1)*(1-'Start Here'!$B$16),0)</f>
        <v>0</v>
      </c>
      <c r="U3210" t="str" s="6">
        <v>Currently hidden; do not activate automatically</v>
      </c>
      <c r="V3210" t="str" s="21">
        <v>No</v>
      </c>
      <c r="W3210" t="str" s="21">
        <v>No</v>
      </c>
      <c r="X3210" s="22">
        <v>0</v>
      </c>
      <c r="Y3210" s="18">
        <v>4</v>
      </c>
      <c r="AB3210" t="str" s="6">
        <v>2026-10-01 10:41:27 UTC</v>
      </c>
      <c r="AC3210" t="str" s="6">
        <v>Local Line cache</v>
      </c>
      <c r="AD3210" s="23">
        <v>1042571</v>
      </c>
      <c r="AE3210" s="23">
        <v>844557</v>
      </c>
      <c r="AF3210" t="str" s="23">
        <v>1042571:844557:herdShare</v>
      </c>
      <c r="AG3210" t="str" s="23">
        <v>No</v>
      </c>
      <c r="AH3210" t="str" s="23">
        <v>Yes</v>
      </c>
      <c r="AI3210" s="18">
        <v>8</v>
      </c>
    </row>
    <row r="3211" ht="32" customHeight="1">
      <c r="A3211" t="str" s="7">
        <v>Small is Beautiful Farm</v>
      </c>
      <c r="B3211" t="str" s="7">
        <v>Winter Beets</v>
      </c>
      <c r="C3211" t="str" s="7">
        <v>2 lb bag</v>
      </c>
      <c r="D3211" t="str" s="7">
        <v>CSA Members</v>
      </c>
      <c r="E3211" s="12">
        <v>5.6</v>
      </c>
      <c r="F3211" s="13">
        <v>6.05</v>
      </c>
      <c r="G3211" s="13">
        <f>IF(AND(ISNUMBER(E3211),ISNUMBER(F3211)),F3211-E3211,"")</f>
        <v>0.45</v>
      </c>
      <c r="H3211" s="14">
        <f>IF(AND(ISNUMBER(E3211),E3211&gt;0,ISNUMBER(F3211)),F3211/E3211-1,"")</f>
        <v>0.0803571428571428</v>
      </c>
      <c r="I3211" t="str" s="15">
        <v>Unreviewed</v>
      </c>
      <c r="J3211" s="16"/>
      <c r="K3211" t="str" s="15">
        <v/>
      </c>
      <c r="L3211" s="17" t="str">
        <f>IF(AC3211="Local catalog","",IF(AG3211="Yes",IF(ISNUMBER(E3211),E3211,""),IF(I3211="Keep current",IF(ISNUMBER(E3211),E3211,""),IF(AH3211&lt;&gt;"Yes","",IF(I3211="Approve proposed",F3211,IF(AND(I3211="Use my price",AND(ISNUMBER(J3211),J3211&gt;0)),J3211,""))))))</f>
        <v/>
      </c>
      <c r="M3211" t="str" s="7">
        <f>IF(AND(AG3211="Yes",OR(I3211="Approve proposed",I3211="Use my price")),"CHECK: protected price kept current",IF(OR(I3211="Unreviewed",I3211=""),"Pending review",IF(I3211="Hold","On hold",IF(I3211="Keep current",IF(ISNUMBER(E3211),"Kept current","CHECK: no confirmed current price"),IF(AH3211&lt;&gt;"Yes","CHECK: source needs review",IF(AND(I3211="Use my price",NOT(AND(ISNUMBER(J3211),J3211&gt;0))),"CHECK: enter a price above zero",IF(NOT(OR(I3211="Approve proposed",I3211="Use my price")),"CHECK: choose a listed decision",IF(OR(NOT(ISNUMBER(L3211)),L3211&lt;=0,NOT(ISNUMBER(Y3211)),Y3211&lt;=0,X3211&gt;=1),"CHECK: price or base unavailable",IF(L3211/(Y3211*(1-X3211))-1&lt;0,"CHECK: price below local base","Ready")))))))))</f>
        <v>Pending review</v>
      </c>
      <c r="N3211" s="18">
        <v>5.6</v>
      </c>
      <c r="O3211" s="19">
        <v>0.4</v>
      </c>
      <c r="P3211" s="14">
        <v>0.5125</v>
      </c>
      <c r="Q3211" s="20" t="str">
        <f>IF(AND(ISNUMBER(L3211),ISNUMBER(Y3211),Y3211&gt;0,X3211&lt;1),ROUND(L3211/(Y3211*(1-X3211))-1,4),"")</f>
        <v/>
      </c>
      <c r="R3211" s="12">
        <v>11.2</v>
      </c>
      <c r="S3211" s="13">
        <f>IF(AND(ISNUMBER(E3211),E3211&gt;0,ISNUMBER(F3211)),R3211*(F3211/E3211-1)*(1-'Start Here'!$B$16),0)</f>
        <v>0.8729999999999992</v>
      </c>
      <c r="T3211" s="17">
        <f>IF(AND(M3211="Ready",OR(I3211="Approve proposed",AND(I3211="Use my price",AND(ISNUMBER(J3211),J3211&gt;0))),ISNUMBER(L3211),E3211&gt;0),R3211*(L3211/E3211-1)*(1-'Start Here'!$B$16),0)</f>
        <v>0</v>
      </c>
      <c r="U3211" t="str" s="6">
        <v>Currently hidden; do not activate automatically</v>
      </c>
      <c r="V3211" t="str" s="21">
        <v>No</v>
      </c>
      <c r="W3211" t="str" s="21">
        <v>No</v>
      </c>
      <c r="X3211" s="22">
        <v>0</v>
      </c>
      <c r="Y3211" s="18">
        <v>4</v>
      </c>
      <c r="AB3211" t="str" s="6">
        <v>2026-10-01 10:41:27 UTC</v>
      </c>
      <c r="AC3211" t="str" s="6">
        <v>Local Line cache</v>
      </c>
      <c r="AD3211" s="23">
        <v>1042571</v>
      </c>
      <c r="AE3211" s="23">
        <v>844557</v>
      </c>
      <c r="AF3211" t="str" s="23">
        <v>1042571:844557:member</v>
      </c>
      <c r="AG3211" t="str" s="23">
        <v>No</v>
      </c>
      <c r="AH3211" t="str" s="23">
        <v>Yes</v>
      </c>
      <c r="AI3211" s="18">
        <v>8</v>
      </c>
    </row>
    <row r="3212" ht="32" customHeight="1">
      <c r="A3212" t="str" s="7">
        <v>Small is Beautiful Farm</v>
      </c>
      <c r="B3212" t="str" s="7">
        <v>Winter Beets</v>
      </c>
      <c r="C3212" t="str" s="7">
        <v>2 lb bag</v>
      </c>
      <c r="D3212" t="str" s="7">
        <v>Guest Basket</v>
      </c>
      <c r="E3212" s="12">
        <v>5.6</v>
      </c>
      <c r="F3212" s="13">
        <v>6.05</v>
      </c>
      <c r="G3212" s="13">
        <f>IF(AND(ISNUMBER(E3212),ISNUMBER(F3212)),F3212-E3212,"")</f>
        <v>0.45</v>
      </c>
      <c r="H3212" s="14">
        <f>IF(AND(ISNUMBER(E3212),E3212&gt;0,ISNUMBER(F3212)),F3212/E3212-1,"")</f>
        <v>0.0803571428571428</v>
      </c>
      <c r="I3212" t="str" s="15">
        <v>Unreviewed</v>
      </c>
      <c r="J3212" s="16"/>
      <c r="K3212" t="str" s="15">
        <v/>
      </c>
      <c r="L3212" s="17" t="str">
        <f>IF(AC3212="Local catalog","",IF(AG3212="Yes",IF(ISNUMBER(E3212),E3212,""),IF(I3212="Keep current",IF(ISNUMBER(E3212),E3212,""),IF(AH3212&lt;&gt;"Yes","",IF(I3212="Approve proposed",F3212,IF(AND(I3212="Use my price",AND(ISNUMBER(J3212),J3212&gt;0)),J3212,""))))))</f>
        <v/>
      </c>
      <c r="M3212" t="str" s="7">
        <f>IF(AND(AG3212="Yes",OR(I3212="Approve proposed",I3212="Use my price")),"CHECK: protected price kept current",IF(OR(I3212="Unreviewed",I3212=""),"Pending review",IF(I3212="Hold","On hold",IF(I3212="Keep current",IF(ISNUMBER(E3212),"Kept current","CHECK: no confirmed current price"),IF(AH3212&lt;&gt;"Yes","CHECK: source needs review",IF(AND(I3212="Use my price",NOT(AND(ISNUMBER(J3212),J3212&gt;0))),"CHECK: enter a price above zero",IF(NOT(OR(I3212="Approve proposed",I3212="Use my price")),"CHECK: choose a listed decision",IF(OR(NOT(ISNUMBER(L3212)),L3212&lt;=0,NOT(ISNUMBER(Y3212)),Y3212&lt;=0,X3212&gt;=1),"CHECK: price or base unavailable",IF(L3212/(Y3212*(1-X3212))-1&lt;0,"CHECK: price below local base","Ready")))))))))</f>
        <v>Pending review</v>
      </c>
      <c r="N3212" s="18">
        <v>5.6</v>
      </c>
      <c r="O3212" s="19">
        <v>0.4</v>
      </c>
      <c r="P3212" s="14">
        <v>0.5125</v>
      </c>
      <c r="Q3212" s="20" t="str">
        <f>IF(AND(ISNUMBER(L3212),ISNUMBER(Y3212),Y3212&gt;0,X3212&lt;1),ROUND(L3212/(Y3212*(1-X3212))-1,4),"")</f>
        <v/>
      </c>
      <c r="R3212" s="12">
        <v>0</v>
      </c>
      <c r="S3212" s="13">
        <f>IF(AND(ISNUMBER(E3212),E3212&gt;0,ISNUMBER(F3212)),R3212*(F3212/E3212-1)*(1-'Start Here'!$B$16),0)</f>
        <v>0</v>
      </c>
      <c r="T3212" s="17">
        <f>IF(AND(M3212="Ready",OR(I3212="Approve proposed",AND(I3212="Use my price",AND(ISNUMBER(J3212),J3212&gt;0))),ISNUMBER(L3212),E3212&gt;0),R3212*(L3212/E3212-1)*(1-'Start Here'!$B$16),0)</f>
        <v>0</v>
      </c>
      <c r="U3212" t="str" s="6">
        <v>Currently hidden; do not activate automatically</v>
      </c>
      <c r="V3212" t="str" s="21">
        <v>No</v>
      </c>
      <c r="W3212" t="str" s="21">
        <v>No</v>
      </c>
      <c r="X3212" s="22">
        <v>0</v>
      </c>
      <c r="Y3212" s="18">
        <v>4</v>
      </c>
      <c r="AB3212" t="str" s="6">
        <v>2026-10-01 10:41:27 UTC</v>
      </c>
      <c r="AC3212" t="str" s="6">
        <v>Local Line cache</v>
      </c>
      <c r="AD3212" s="23">
        <v>1042571</v>
      </c>
      <c r="AE3212" s="23">
        <v>844557</v>
      </c>
      <c r="AF3212" t="str" s="23">
        <v>1042571:844557:guest</v>
      </c>
      <c r="AG3212" t="str" s="23">
        <v>No</v>
      </c>
      <c r="AH3212" t="str" s="23">
        <v>Yes</v>
      </c>
      <c r="AI3212" s="18">
        <v>0</v>
      </c>
    </row>
    <row r="3213" ht="32" customHeight="1">
      <c r="A3213" t="str" s="7">
        <v>Small is Beautiful Farm</v>
      </c>
      <c r="B3213" t="str" s="7">
        <v>Winter Beets</v>
      </c>
      <c r="C3213" t="str" s="7">
        <v>2 lb bag</v>
      </c>
      <c r="D3213" t="str" s="7">
        <v>SNAP</v>
      </c>
      <c r="E3213" s="12">
        <v>5.6</v>
      </c>
      <c r="F3213" s="13">
        <v>5.6</v>
      </c>
      <c r="G3213" s="13">
        <f>IF(AND(ISNUMBER(E3213),ISNUMBER(F3213)),F3213-E3213,"")</f>
        <v>0</v>
      </c>
      <c r="H3213" s="14">
        <f>IF(AND(ISNUMBER(E3213),E3213&gt;0,ISNUMBER(F3213)),F3213/E3213-1,"")</f>
        <v>0</v>
      </c>
      <c r="I3213" t="str" s="15">
        <v>Keep current</v>
      </c>
      <c r="J3213" s="16"/>
      <c r="K3213" t="str" s="15">
        <v/>
      </c>
      <c r="L3213" s="17">
        <f>IF(AC3213="Local catalog","",IF(AG3213="Yes",IF(ISNUMBER(E3213),E3213,""),IF(I3213="Keep current",IF(ISNUMBER(E3213),E3213,""),IF(AH3213&lt;&gt;"Yes","",IF(I3213="Approve proposed",F3213,IF(AND(I3213="Use my price",AND(ISNUMBER(J3213),J3213&gt;0)),J3213,""))))))</f>
        <v>5.6</v>
      </c>
      <c r="M3213" t="str" s="7">
        <f>IF(AND(AG3213="Yes",OR(I3213="Approve proposed",I3213="Use my price")),"CHECK: protected price kept current",IF(OR(I3213="Unreviewed",I3213=""),"Pending review",IF(I3213="Hold","On hold",IF(I3213="Keep current",IF(ISNUMBER(E3213),"Kept current","CHECK: no confirmed current price"),IF(AH3213&lt;&gt;"Yes","CHECK: source needs review",IF(AND(I3213="Use my price",NOT(AND(ISNUMBER(J3213),J3213&gt;0))),"CHECK: enter a price above zero",IF(NOT(OR(I3213="Approve proposed",I3213="Use my price")),"CHECK: choose a listed decision",IF(OR(NOT(ISNUMBER(L3213)),L3213&lt;=0,NOT(ISNUMBER(Y3213)),Y3213&lt;=0,X3213&gt;=1),"CHECK: price or base unavailable",IF(L3213/(Y3213*(1-X3213))-1&lt;0,"CHECK: price below local base","Ready")))))))))</f>
        <v>Kept current</v>
      </c>
      <c r="N3213" s="18">
        <v>5.6</v>
      </c>
      <c r="O3213" s="19">
        <v>0.4</v>
      </c>
      <c r="P3213" s="14">
        <v>0.4</v>
      </c>
      <c r="Q3213" s="20">
        <f>IF(AND(ISNUMBER(L3213),ISNUMBER(Y3213),Y3213&gt;0,X3213&lt;1),ROUND(L3213/(Y3213*(1-X3213))-1,4),"")</f>
        <v>0.4</v>
      </c>
      <c r="R3213" s="12">
        <v>0</v>
      </c>
      <c r="S3213" s="13">
        <f>IF(AND(ISNUMBER(E3213),E3213&gt;0,ISNUMBER(F3213)),R3213*(F3213/E3213-1)*(1-'Start Here'!$B$16),0)</f>
        <v>0</v>
      </c>
      <c r="T3213" s="17">
        <f>IF(AND(M3213="Ready",OR(I3213="Approve proposed",AND(I3213="Use my price",AND(ISNUMBER(J3213),J3213&gt;0))),ISNUMBER(L3213),E3213&gt;0),R3213*(L3213/E3213-1)*(1-'Start Here'!$B$16),0)</f>
        <v>0</v>
      </c>
      <c r="U3213" t="str" s="6">
        <v>SNAP: preserve existing selling price; Currently hidden; do not activate automatically</v>
      </c>
      <c r="V3213" t="str" s="21">
        <v>No</v>
      </c>
      <c r="W3213" t="str" s="21">
        <v>No</v>
      </c>
      <c r="X3213" s="22">
        <v>0</v>
      </c>
      <c r="Y3213" s="18">
        <v>4</v>
      </c>
      <c r="AB3213" t="str" s="6">
        <v>2026-10-01 10:41:27 UTC</v>
      </c>
      <c r="AC3213" t="str" s="6">
        <v>Local Line cache</v>
      </c>
      <c r="AD3213" s="23">
        <v>1042571</v>
      </c>
      <c r="AE3213" s="23">
        <v>844557</v>
      </c>
      <c r="AF3213" t="str" s="23">
        <v>1042571:844557:snap</v>
      </c>
      <c r="AG3213" t="str" s="23">
        <v>Yes</v>
      </c>
      <c r="AH3213" t="str" s="23">
        <v>Yes</v>
      </c>
      <c r="AI3213" s="18">
        <v>0</v>
      </c>
    </row>
    <row r="3214" ht="32" customHeight="1">
      <c r="A3214" t="str" s="7">
        <v>Small is Beautiful Farm</v>
      </c>
      <c r="B3214" t="str" s="7">
        <v>Winter Carrots</v>
      </c>
      <c r="C3214" t="str" s="7">
        <v>2# bag</v>
      </c>
      <c r="D3214" t="str" s="7">
        <v>Herd Share Members</v>
      </c>
      <c r="E3214" s="12">
        <v>5.6</v>
      </c>
      <c r="F3214" s="13">
        <v>6.05</v>
      </c>
      <c r="G3214" s="13">
        <f>IF(AND(ISNUMBER(E3214),ISNUMBER(F3214)),F3214-E3214,"")</f>
        <v>0.45</v>
      </c>
      <c r="H3214" s="14">
        <f>IF(AND(ISNUMBER(E3214),E3214&gt;0,ISNUMBER(F3214)),F3214/E3214-1,"")</f>
        <v>0.0803571428571428</v>
      </c>
      <c r="I3214" t="str" s="15">
        <v>Unreviewed</v>
      </c>
      <c r="J3214" s="16"/>
      <c r="K3214" t="str" s="15">
        <v/>
      </c>
      <c r="L3214" s="17" t="str">
        <f>IF(AC3214="Local catalog","",IF(AG3214="Yes",IF(ISNUMBER(E3214),E3214,""),IF(I3214="Keep current",IF(ISNUMBER(E3214),E3214,""),IF(AH3214&lt;&gt;"Yes","",IF(I3214="Approve proposed",F3214,IF(AND(I3214="Use my price",AND(ISNUMBER(J3214),J3214&gt;0)),J3214,""))))))</f>
        <v/>
      </c>
      <c r="M3214" t="str" s="7">
        <f>IF(AND(AG3214="Yes",OR(I3214="Approve proposed",I3214="Use my price")),"CHECK: protected price kept current",IF(OR(I3214="Unreviewed",I3214=""),"Pending review",IF(I3214="Hold","On hold",IF(I3214="Keep current",IF(ISNUMBER(E3214),"Kept current","CHECK: no confirmed current price"),IF(AH3214&lt;&gt;"Yes","CHECK: source needs review",IF(AND(I3214="Use my price",NOT(AND(ISNUMBER(J3214),J3214&gt;0))),"CHECK: enter a price above zero",IF(NOT(OR(I3214="Approve proposed",I3214="Use my price")),"CHECK: choose a listed decision",IF(OR(NOT(ISNUMBER(L3214)),L3214&lt;=0,NOT(ISNUMBER(Y3214)),Y3214&lt;=0,X3214&gt;=1),"CHECK: price or base unavailable",IF(L3214/(Y3214*(1-X3214))-1&lt;0,"CHECK: price below local base","Ready")))))))))</f>
        <v>Pending review</v>
      </c>
      <c r="N3214" s="18">
        <v>5.6</v>
      </c>
      <c r="O3214" s="19">
        <v>0.4</v>
      </c>
      <c r="P3214" s="14">
        <v>0.5125</v>
      </c>
      <c r="Q3214" s="20" t="str">
        <f>IF(AND(ISNUMBER(L3214),ISNUMBER(Y3214),Y3214&gt;0,X3214&lt;1),ROUND(L3214/(Y3214*(1-X3214))-1,4),"")</f>
        <v/>
      </c>
      <c r="R3214" s="12">
        <v>890.4</v>
      </c>
      <c r="S3214" s="13">
        <f>IF(AND(ISNUMBER(E3214),E3214&gt;0,ISNUMBER(F3214)),R3214*(F3214/E3214-1)*(1-'Start Here'!$B$16),0)</f>
        <v>69.40349999999994</v>
      </c>
      <c r="T3214" s="17">
        <f>IF(AND(M3214="Ready",OR(I3214="Approve proposed",AND(I3214="Use my price",AND(ISNUMBER(J3214),J3214&gt;0))),ISNUMBER(L3214),E3214&gt;0),R3214*(L3214/E3214-1)*(1-'Start Here'!$B$16),0)</f>
        <v>0</v>
      </c>
      <c r="U3214" t="str" s="6">
        <v>Currently hidden; do not activate automatically</v>
      </c>
      <c r="V3214" t="str" s="21">
        <v>No</v>
      </c>
      <c r="W3214" t="str" s="21">
        <v>No</v>
      </c>
      <c r="X3214" s="22">
        <v>0</v>
      </c>
      <c r="Y3214" s="18">
        <v>4</v>
      </c>
      <c r="AB3214" t="str" s="6">
        <v>2026-10-01 10:41:27 UTC</v>
      </c>
      <c r="AC3214" t="str" s="6">
        <v>Local Line cache</v>
      </c>
      <c r="AD3214" s="23">
        <v>929322</v>
      </c>
      <c r="AE3214" s="23">
        <v>677788</v>
      </c>
      <c r="AF3214" t="str" s="23">
        <v>929322:677788:herdShare</v>
      </c>
      <c r="AG3214" t="str" s="23">
        <v>No</v>
      </c>
      <c r="AH3214" t="str" s="23">
        <v>Yes</v>
      </c>
      <c r="AI3214" s="18">
        <v>636</v>
      </c>
    </row>
    <row r="3215" ht="32" customHeight="1">
      <c r="A3215" t="str" s="7">
        <v>Small is Beautiful Farm</v>
      </c>
      <c r="B3215" t="str" s="7">
        <v>Winter Carrots</v>
      </c>
      <c r="C3215" t="str" s="7">
        <v>2# bag</v>
      </c>
      <c r="D3215" t="str" s="7">
        <v>CSA Members</v>
      </c>
      <c r="E3215" s="12">
        <v>5.6</v>
      </c>
      <c r="F3215" s="13">
        <v>6.05</v>
      </c>
      <c r="G3215" s="13">
        <f>IF(AND(ISNUMBER(E3215),ISNUMBER(F3215)),F3215-E3215,"")</f>
        <v>0.45</v>
      </c>
      <c r="H3215" s="14">
        <f>IF(AND(ISNUMBER(E3215),E3215&gt;0,ISNUMBER(F3215)),F3215/E3215-1,"")</f>
        <v>0.0803571428571428</v>
      </c>
      <c r="I3215" t="str" s="15">
        <v>Unreviewed</v>
      </c>
      <c r="J3215" s="16"/>
      <c r="K3215" t="str" s="15">
        <v/>
      </c>
      <c r="L3215" s="17" t="str">
        <f>IF(AC3215="Local catalog","",IF(AG3215="Yes",IF(ISNUMBER(E3215),E3215,""),IF(I3215="Keep current",IF(ISNUMBER(E3215),E3215,""),IF(AH3215&lt;&gt;"Yes","",IF(I3215="Approve proposed",F3215,IF(AND(I3215="Use my price",AND(ISNUMBER(J3215),J3215&gt;0)),J3215,""))))))</f>
        <v/>
      </c>
      <c r="M3215" t="str" s="7">
        <f>IF(AND(AG3215="Yes",OR(I3215="Approve proposed",I3215="Use my price")),"CHECK: protected price kept current",IF(OR(I3215="Unreviewed",I3215=""),"Pending review",IF(I3215="Hold","On hold",IF(I3215="Keep current",IF(ISNUMBER(E3215),"Kept current","CHECK: no confirmed current price"),IF(AH3215&lt;&gt;"Yes","CHECK: source needs review",IF(AND(I3215="Use my price",NOT(AND(ISNUMBER(J3215),J3215&gt;0))),"CHECK: enter a price above zero",IF(NOT(OR(I3215="Approve proposed",I3215="Use my price")),"CHECK: choose a listed decision",IF(OR(NOT(ISNUMBER(L3215)),L3215&lt;=0,NOT(ISNUMBER(Y3215)),Y3215&lt;=0,X3215&gt;=1),"CHECK: price or base unavailable",IF(L3215/(Y3215*(1-X3215))-1&lt;0,"CHECK: price below local base","Ready")))))))))</f>
        <v>Pending review</v>
      </c>
      <c r="N3215" s="18">
        <v>5.6</v>
      </c>
      <c r="O3215" s="19">
        <v>0.4</v>
      </c>
      <c r="P3215" s="14">
        <v>0.5125</v>
      </c>
      <c r="Q3215" s="20" t="str">
        <f>IF(AND(ISNUMBER(L3215),ISNUMBER(Y3215),Y3215&gt;0,X3215&lt;1),ROUND(L3215/(Y3215*(1-X3215))-1,4),"")</f>
        <v/>
      </c>
      <c r="R3215" s="12">
        <v>196</v>
      </c>
      <c r="S3215" s="13">
        <f>IF(AND(ISNUMBER(E3215),E3215&gt;0,ISNUMBER(F3215)),R3215*(F3215/E3215-1)*(1-'Start Here'!$B$16),0)</f>
        <v>15.277499999999987</v>
      </c>
      <c r="T3215" s="17">
        <f>IF(AND(M3215="Ready",OR(I3215="Approve proposed",AND(I3215="Use my price",AND(ISNUMBER(J3215),J3215&gt;0))),ISNUMBER(L3215),E3215&gt;0),R3215*(L3215/E3215-1)*(1-'Start Here'!$B$16),0)</f>
        <v>0</v>
      </c>
      <c r="U3215" t="str" s="6">
        <v>Currently hidden; do not activate automatically</v>
      </c>
      <c r="V3215" t="str" s="21">
        <v>No</v>
      </c>
      <c r="W3215" t="str" s="21">
        <v>No</v>
      </c>
      <c r="X3215" s="22">
        <v>0</v>
      </c>
      <c r="Y3215" s="18">
        <v>4</v>
      </c>
      <c r="AB3215" t="str" s="6">
        <v>2026-10-01 10:41:27 UTC</v>
      </c>
      <c r="AC3215" t="str" s="6">
        <v>Local Line cache</v>
      </c>
      <c r="AD3215" s="23">
        <v>929322</v>
      </c>
      <c r="AE3215" s="23">
        <v>677788</v>
      </c>
      <c r="AF3215" t="str" s="23">
        <v>929322:677788:member</v>
      </c>
      <c r="AG3215" t="str" s="23">
        <v>No</v>
      </c>
      <c r="AH3215" t="str" s="23">
        <v>Yes</v>
      </c>
      <c r="AI3215" s="18">
        <v>140</v>
      </c>
    </row>
    <row r="3216" ht="32" customHeight="1">
      <c r="A3216" t="str" s="7">
        <v>Small is Beautiful Farm</v>
      </c>
      <c r="B3216" t="str" s="7">
        <v>Winter Carrots</v>
      </c>
      <c r="C3216" t="str" s="7">
        <v>2# bag</v>
      </c>
      <c r="D3216" t="str" s="7">
        <v>Guest Basket</v>
      </c>
      <c r="E3216" s="12">
        <v>5.6</v>
      </c>
      <c r="F3216" s="13">
        <v>6.05</v>
      </c>
      <c r="G3216" s="13">
        <f>IF(AND(ISNUMBER(E3216),ISNUMBER(F3216)),F3216-E3216,"")</f>
        <v>0.45</v>
      </c>
      <c r="H3216" s="14">
        <f>IF(AND(ISNUMBER(E3216),E3216&gt;0,ISNUMBER(F3216)),F3216/E3216-1,"")</f>
        <v>0.0803571428571428</v>
      </c>
      <c r="I3216" t="str" s="15">
        <v>Unreviewed</v>
      </c>
      <c r="J3216" s="16"/>
      <c r="K3216" t="str" s="15">
        <v/>
      </c>
      <c r="L3216" s="17" t="str">
        <f>IF(AC3216="Local catalog","",IF(AG3216="Yes",IF(ISNUMBER(E3216),E3216,""),IF(I3216="Keep current",IF(ISNUMBER(E3216),E3216,""),IF(AH3216&lt;&gt;"Yes","",IF(I3216="Approve proposed",F3216,IF(AND(I3216="Use my price",AND(ISNUMBER(J3216),J3216&gt;0)),J3216,""))))))</f>
        <v/>
      </c>
      <c r="M3216" t="str" s="7">
        <f>IF(AND(AG3216="Yes",OR(I3216="Approve proposed",I3216="Use my price")),"CHECK: protected price kept current",IF(OR(I3216="Unreviewed",I3216=""),"Pending review",IF(I3216="Hold","On hold",IF(I3216="Keep current",IF(ISNUMBER(E3216),"Kept current","CHECK: no confirmed current price"),IF(AH3216&lt;&gt;"Yes","CHECK: source needs review",IF(AND(I3216="Use my price",NOT(AND(ISNUMBER(J3216),J3216&gt;0))),"CHECK: enter a price above zero",IF(NOT(OR(I3216="Approve proposed",I3216="Use my price")),"CHECK: choose a listed decision",IF(OR(NOT(ISNUMBER(L3216)),L3216&lt;=0,NOT(ISNUMBER(Y3216)),Y3216&lt;=0,X3216&gt;=1),"CHECK: price or base unavailable",IF(L3216/(Y3216*(1-X3216))-1&lt;0,"CHECK: price below local base","Ready")))))))))</f>
        <v>Pending review</v>
      </c>
      <c r="N3216" s="18">
        <v>5.6</v>
      </c>
      <c r="O3216" s="19">
        <v>0.4</v>
      </c>
      <c r="P3216" s="14">
        <v>0.5125</v>
      </c>
      <c r="Q3216" s="20" t="str">
        <f>IF(AND(ISNUMBER(L3216),ISNUMBER(Y3216),Y3216&gt;0,X3216&lt;1),ROUND(L3216/(Y3216*(1-X3216))-1,4),"")</f>
        <v/>
      </c>
      <c r="R3216" s="12">
        <v>86.8</v>
      </c>
      <c r="S3216" s="13">
        <f>IF(AND(ISNUMBER(E3216),E3216&gt;0,ISNUMBER(F3216)),R3216*(F3216/E3216-1)*(1-'Start Here'!$B$16),0)</f>
        <v>6.765749999999994</v>
      </c>
      <c r="T3216" s="17">
        <f>IF(AND(M3216="Ready",OR(I3216="Approve proposed",AND(I3216="Use my price",AND(ISNUMBER(J3216),J3216&gt;0))),ISNUMBER(L3216),E3216&gt;0),R3216*(L3216/E3216-1)*(1-'Start Here'!$B$16),0)</f>
        <v>0</v>
      </c>
      <c r="U3216" t="str" s="6">
        <v>Currently hidden; do not activate automatically</v>
      </c>
      <c r="V3216" t="str" s="21">
        <v>No</v>
      </c>
      <c r="W3216" t="str" s="21">
        <v>No</v>
      </c>
      <c r="X3216" s="22">
        <v>0</v>
      </c>
      <c r="Y3216" s="18">
        <v>4</v>
      </c>
      <c r="AB3216" t="str" s="6">
        <v>2026-10-01 10:41:27 UTC</v>
      </c>
      <c r="AC3216" t="str" s="6">
        <v>Local Line cache</v>
      </c>
      <c r="AD3216" s="23">
        <v>929322</v>
      </c>
      <c r="AE3216" s="23">
        <v>677788</v>
      </c>
      <c r="AF3216" t="str" s="23">
        <v>929322:677788:guest</v>
      </c>
      <c r="AG3216" t="str" s="23">
        <v>No</v>
      </c>
      <c r="AH3216" t="str" s="23">
        <v>Yes</v>
      </c>
      <c r="AI3216" s="18">
        <v>56</v>
      </c>
    </row>
    <row r="3217" ht="32" customHeight="1">
      <c r="A3217" t="str" s="7">
        <v>Small is Beautiful Farm</v>
      </c>
      <c r="B3217" t="str" s="7">
        <v>Winter Carrots</v>
      </c>
      <c r="C3217" t="str" s="7">
        <v>2# bag</v>
      </c>
      <c r="D3217" t="str" s="7">
        <v>SNAP</v>
      </c>
      <c r="E3217" s="12">
        <v>5.6</v>
      </c>
      <c r="F3217" s="13">
        <v>5.6</v>
      </c>
      <c r="G3217" s="13">
        <f>IF(AND(ISNUMBER(E3217),ISNUMBER(F3217)),F3217-E3217,"")</f>
        <v>0</v>
      </c>
      <c r="H3217" s="14">
        <f>IF(AND(ISNUMBER(E3217),E3217&gt;0,ISNUMBER(F3217)),F3217/E3217-1,"")</f>
        <v>0</v>
      </c>
      <c r="I3217" t="str" s="15">
        <v>Keep current</v>
      </c>
      <c r="J3217" s="16"/>
      <c r="K3217" t="str" s="15">
        <v/>
      </c>
      <c r="L3217" s="17">
        <f>IF(AC3217="Local catalog","",IF(AG3217="Yes",IF(ISNUMBER(E3217),E3217,""),IF(I3217="Keep current",IF(ISNUMBER(E3217),E3217,""),IF(AH3217&lt;&gt;"Yes","",IF(I3217="Approve proposed",F3217,IF(AND(I3217="Use my price",AND(ISNUMBER(J3217),J3217&gt;0)),J3217,""))))))</f>
        <v>5.6</v>
      </c>
      <c r="M3217" t="str" s="7">
        <f>IF(AND(AG3217="Yes",OR(I3217="Approve proposed",I3217="Use my price")),"CHECK: protected price kept current",IF(OR(I3217="Unreviewed",I3217=""),"Pending review",IF(I3217="Hold","On hold",IF(I3217="Keep current",IF(ISNUMBER(E3217),"Kept current","CHECK: no confirmed current price"),IF(AH3217&lt;&gt;"Yes","CHECK: source needs review",IF(AND(I3217="Use my price",NOT(AND(ISNUMBER(J3217),J3217&gt;0))),"CHECK: enter a price above zero",IF(NOT(OR(I3217="Approve proposed",I3217="Use my price")),"CHECK: choose a listed decision",IF(OR(NOT(ISNUMBER(L3217)),L3217&lt;=0,NOT(ISNUMBER(Y3217)),Y3217&lt;=0,X3217&gt;=1),"CHECK: price or base unavailable",IF(L3217/(Y3217*(1-X3217))-1&lt;0,"CHECK: price below local base","Ready")))))))))</f>
        <v>Kept current</v>
      </c>
      <c r="N3217" s="18">
        <v>5.6</v>
      </c>
      <c r="O3217" s="19">
        <v>0.4</v>
      </c>
      <c r="P3217" s="14">
        <v>0.4</v>
      </c>
      <c r="Q3217" s="20">
        <f>IF(AND(ISNUMBER(L3217),ISNUMBER(Y3217),Y3217&gt;0,X3217&lt;1),ROUND(L3217/(Y3217*(1-X3217))-1,4),"")</f>
        <v>0.4</v>
      </c>
      <c r="R3217" s="12">
        <v>0</v>
      </c>
      <c r="S3217" s="13">
        <f>IF(AND(ISNUMBER(E3217),E3217&gt;0,ISNUMBER(F3217)),R3217*(F3217/E3217-1)*(1-'Start Here'!$B$16),0)</f>
        <v>0</v>
      </c>
      <c r="T3217" s="17">
        <f>IF(AND(M3217="Ready",OR(I3217="Approve proposed",AND(I3217="Use my price",AND(ISNUMBER(J3217),J3217&gt;0))),ISNUMBER(L3217),E3217&gt;0),R3217*(L3217/E3217-1)*(1-'Start Here'!$B$16),0)</f>
        <v>0</v>
      </c>
      <c r="U3217" t="str" s="6">
        <v>SNAP: preserve existing selling price; Currently hidden; do not activate automatically</v>
      </c>
      <c r="V3217" t="str" s="21">
        <v>No</v>
      </c>
      <c r="W3217" t="str" s="21">
        <v>No</v>
      </c>
      <c r="X3217" s="22">
        <v>0</v>
      </c>
      <c r="Y3217" s="18">
        <v>4</v>
      </c>
      <c r="AB3217" t="str" s="6">
        <v>2026-10-01 10:41:27 UTC</v>
      </c>
      <c r="AC3217" t="str" s="6">
        <v>Local Line cache</v>
      </c>
      <c r="AD3217" s="23">
        <v>929322</v>
      </c>
      <c r="AE3217" s="23">
        <v>677788</v>
      </c>
      <c r="AF3217" t="str" s="23">
        <v>929322:677788:snap</v>
      </c>
      <c r="AG3217" t="str" s="23">
        <v>Yes</v>
      </c>
      <c r="AH3217" t="str" s="23">
        <v>Yes</v>
      </c>
      <c r="AI3217" s="18">
        <v>0</v>
      </c>
    </row>
    <row r="3218" ht="32" customHeight="1">
      <c r="A3218" t="str" s="7">
        <v>Small is Beautiful Farm</v>
      </c>
      <c r="B3218" t="str" s="7">
        <v>Winter Salad Mix</v>
      </c>
      <c r="C3218" t="str" s="7">
        <v>1/2 lb</v>
      </c>
      <c r="D3218" t="str" s="7">
        <v>Herd Share Members</v>
      </c>
      <c r="E3218" s="12">
        <v>5.6</v>
      </c>
      <c r="F3218" s="13">
        <v>6.05</v>
      </c>
      <c r="G3218" s="13">
        <f>IF(AND(ISNUMBER(E3218),ISNUMBER(F3218)),F3218-E3218,"")</f>
        <v>0.45</v>
      </c>
      <c r="H3218" s="14">
        <f>IF(AND(ISNUMBER(E3218),E3218&gt;0,ISNUMBER(F3218)),F3218/E3218-1,"")</f>
        <v>0.0803571428571428</v>
      </c>
      <c r="I3218" t="str" s="15">
        <v>Unreviewed</v>
      </c>
      <c r="J3218" s="16"/>
      <c r="K3218" t="str" s="15">
        <v/>
      </c>
      <c r="L3218" s="17" t="str">
        <f>IF(AC3218="Local catalog","",IF(AG3218="Yes",IF(ISNUMBER(E3218),E3218,""),IF(I3218="Keep current",IF(ISNUMBER(E3218),E3218,""),IF(AH3218&lt;&gt;"Yes","",IF(I3218="Approve proposed",F3218,IF(AND(I3218="Use my price",AND(ISNUMBER(J3218),J3218&gt;0)),J3218,""))))))</f>
        <v/>
      </c>
      <c r="M3218" t="str" s="7">
        <f>IF(AND(AG3218="Yes",OR(I3218="Approve proposed",I3218="Use my price")),"CHECK: protected price kept current",IF(OR(I3218="Unreviewed",I3218=""),"Pending review",IF(I3218="Hold","On hold",IF(I3218="Keep current",IF(ISNUMBER(E3218),"Kept current","CHECK: no confirmed current price"),IF(AH3218&lt;&gt;"Yes","CHECK: source needs review",IF(AND(I3218="Use my price",NOT(AND(ISNUMBER(J3218),J3218&gt;0))),"CHECK: enter a price above zero",IF(NOT(OR(I3218="Approve proposed",I3218="Use my price")),"CHECK: choose a listed decision",IF(OR(NOT(ISNUMBER(L3218)),L3218&lt;=0,NOT(ISNUMBER(Y3218)),Y3218&lt;=0,X3218&gt;=1),"CHECK: price or base unavailable",IF(L3218/(Y3218*(1-X3218))-1&lt;0,"CHECK: price below local base","Ready")))))))))</f>
        <v>Pending review</v>
      </c>
      <c r="N3218" s="18">
        <v>5.6</v>
      </c>
      <c r="O3218" s="19">
        <v>0.4</v>
      </c>
      <c r="P3218" s="14">
        <v>0.5125</v>
      </c>
      <c r="Q3218" s="20" t="str">
        <f>IF(AND(ISNUMBER(L3218),ISNUMBER(Y3218),Y3218&gt;0,X3218&lt;1),ROUND(L3218/(Y3218*(1-X3218))-1,4),"")</f>
        <v/>
      </c>
      <c r="R3218" s="12">
        <v>520.8</v>
      </c>
      <c r="S3218" s="13">
        <f>IF(AND(ISNUMBER(E3218),E3218&gt;0,ISNUMBER(F3218)),R3218*(F3218/E3218-1)*(1-'Start Here'!$B$16),0)</f>
        <v>40.59449999999997</v>
      </c>
      <c r="T3218" s="17">
        <f>IF(AND(M3218="Ready",OR(I3218="Approve proposed",AND(I3218="Use my price",AND(ISNUMBER(J3218),J3218&gt;0))),ISNUMBER(L3218),E3218&gt;0),R3218*(L3218/E3218-1)*(1-'Start Here'!$B$16),0)</f>
        <v>0</v>
      </c>
      <c r="U3218" t="str" s="6">
        <v>Currently hidden; do not activate automatically</v>
      </c>
      <c r="V3218" t="str" s="21">
        <v>No</v>
      </c>
      <c r="W3218" t="str" s="21">
        <v>No</v>
      </c>
      <c r="X3218" s="22">
        <v>0</v>
      </c>
      <c r="Y3218" s="18">
        <v>4</v>
      </c>
      <c r="AB3218" t="str" s="6">
        <v>2026-10-01 10:41:27 UTC</v>
      </c>
      <c r="AC3218" t="str" s="6">
        <v>Local Line cache</v>
      </c>
      <c r="AD3218" s="23">
        <v>1082291</v>
      </c>
      <c r="AE3218" s="23">
        <v>894785</v>
      </c>
      <c r="AF3218" t="str" s="23">
        <v>1082291:894785:herdShare</v>
      </c>
      <c r="AG3218" t="str" s="23">
        <v>No</v>
      </c>
      <c r="AH3218" t="str" s="23">
        <v>Yes</v>
      </c>
      <c r="AI3218" s="18">
        <v>372</v>
      </c>
    </row>
    <row r="3219" ht="32" customHeight="1">
      <c r="A3219" t="str" s="7">
        <v>Small is Beautiful Farm</v>
      </c>
      <c r="B3219" t="str" s="7">
        <v>Winter Salad Mix</v>
      </c>
      <c r="C3219" t="str" s="7">
        <v>1/2 lb</v>
      </c>
      <c r="D3219" t="str" s="7">
        <v>CSA Members</v>
      </c>
      <c r="E3219" s="12">
        <v>5.6</v>
      </c>
      <c r="F3219" s="13">
        <v>6.05</v>
      </c>
      <c r="G3219" s="13">
        <f>IF(AND(ISNUMBER(E3219),ISNUMBER(F3219)),F3219-E3219,"")</f>
        <v>0.45</v>
      </c>
      <c r="H3219" s="14">
        <f>IF(AND(ISNUMBER(E3219),E3219&gt;0,ISNUMBER(F3219)),F3219/E3219-1,"")</f>
        <v>0.0803571428571428</v>
      </c>
      <c r="I3219" t="str" s="15">
        <v>Unreviewed</v>
      </c>
      <c r="J3219" s="16"/>
      <c r="K3219" t="str" s="15">
        <v/>
      </c>
      <c r="L3219" s="17" t="str">
        <f>IF(AC3219="Local catalog","",IF(AG3219="Yes",IF(ISNUMBER(E3219),E3219,""),IF(I3219="Keep current",IF(ISNUMBER(E3219),E3219,""),IF(AH3219&lt;&gt;"Yes","",IF(I3219="Approve proposed",F3219,IF(AND(I3219="Use my price",AND(ISNUMBER(J3219),J3219&gt;0)),J3219,""))))))</f>
        <v/>
      </c>
      <c r="M3219" t="str" s="7">
        <f>IF(AND(AG3219="Yes",OR(I3219="Approve proposed",I3219="Use my price")),"CHECK: protected price kept current",IF(OR(I3219="Unreviewed",I3219=""),"Pending review",IF(I3219="Hold","On hold",IF(I3219="Keep current",IF(ISNUMBER(E3219),"Kept current","CHECK: no confirmed current price"),IF(AH3219&lt;&gt;"Yes","CHECK: source needs review",IF(AND(I3219="Use my price",NOT(AND(ISNUMBER(J3219),J3219&gt;0))),"CHECK: enter a price above zero",IF(NOT(OR(I3219="Approve proposed",I3219="Use my price")),"CHECK: choose a listed decision",IF(OR(NOT(ISNUMBER(L3219)),L3219&lt;=0,NOT(ISNUMBER(Y3219)),Y3219&lt;=0,X3219&gt;=1),"CHECK: price or base unavailable",IF(L3219/(Y3219*(1-X3219))-1&lt;0,"CHECK: price below local base","Ready")))))))))</f>
        <v>Pending review</v>
      </c>
      <c r="N3219" s="18">
        <v>5.6</v>
      </c>
      <c r="O3219" s="19">
        <v>0.4</v>
      </c>
      <c r="P3219" s="14">
        <v>0.5125</v>
      </c>
      <c r="Q3219" s="20" t="str">
        <f>IF(AND(ISNUMBER(L3219),ISNUMBER(Y3219),Y3219&gt;0,X3219&lt;1),ROUND(L3219/(Y3219*(1-X3219))-1,4),"")</f>
        <v/>
      </c>
      <c r="R3219" s="12">
        <v>0</v>
      </c>
      <c r="S3219" s="13">
        <f>IF(AND(ISNUMBER(E3219),E3219&gt;0,ISNUMBER(F3219)),R3219*(F3219/E3219-1)*(1-'Start Here'!$B$16),0)</f>
        <v>0</v>
      </c>
      <c r="T3219" s="17">
        <f>IF(AND(M3219="Ready",OR(I3219="Approve proposed",AND(I3219="Use my price",AND(ISNUMBER(J3219),J3219&gt;0))),ISNUMBER(L3219),E3219&gt;0),R3219*(L3219/E3219-1)*(1-'Start Here'!$B$16),0)</f>
        <v>0</v>
      </c>
      <c r="U3219" t="str" s="6">
        <v>Currently hidden; do not activate automatically</v>
      </c>
      <c r="V3219" t="str" s="21">
        <v>No</v>
      </c>
      <c r="W3219" t="str" s="21">
        <v>No</v>
      </c>
      <c r="X3219" s="22">
        <v>0</v>
      </c>
      <c r="Y3219" s="18">
        <v>4</v>
      </c>
      <c r="AB3219" t="str" s="6">
        <v>2026-10-01 10:41:27 UTC</v>
      </c>
      <c r="AC3219" t="str" s="6">
        <v>Local Line cache</v>
      </c>
      <c r="AD3219" s="23">
        <v>1082291</v>
      </c>
      <c r="AE3219" s="23">
        <v>894785</v>
      </c>
      <c r="AF3219" t="str" s="23">
        <v>1082291:894785:member</v>
      </c>
      <c r="AG3219" t="str" s="23">
        <v>No</v>
      </c>
      <c r="AH3219" t="str" s="23">
        <v>Yes</v>
      </c>
      <c r="AI3219" s="18">
        <v>0</v>
      </c>
    </row>
    <row r="3220" ht="32" customHeight="1">
      <c r="A3220" t="str" s="7">
        <v>Small is Beautiful Farm</v>
      </c>
      <c r="B3220" t="str" s="7">
        <v>Winter Salad Mix</v>
      </c>
      <c r="C3220" t="str" s="7">
        <v>1/2 lb</v>
      </c>
      <c r="D3220" t="str" s="7">
        <v>Guest Basket</v>
      </c>
      <c r="E3220" s="12">
        <v>5.6</v>
      </c>
      <c r="F3220" s="13">
        <v>6.05</v>
      </c>
      <c r="G3220" s="13">
        <f>IF(AND(ISNUMBER(E3220),ISNUMBER(F3220)),F3220-E3220,"")</f>
        <v>0.45</v>
      </c>
      <c r="H3220" s="14">
        <f>IF(AND(ISNUMBER(E3220),E3220&gt;0,ISNUMBER(F3220)),F3220/E3220-1,"")</f>
        <v>0.0803571428571428</v>
      </c>
      <c r="I3220" t="str" s="15">
        <v>Unreviewed</v>
      </c>
      <c r="J3220" s="16"/>
      <c r="K3220" t="str" s="15">
        <v/>
      </c>
      <c r="L3220" s="17" t="str">
        <f>IF(AC3220="Local catalog","",IF(AG3220="Yes",IF(ISNUMBER(E3220),E3220,""),IF(I3220="Keep current",IF(ISNUMBER(E3220),E3220,""),IF(AH3220&lt;&gt;"Yes","",IF(I3220="Approve proposed",F3220,IF(AND(I3220="Use my price",AND(ISNUMBER(J3220),J3220&gt;0)),J3220,""))))))</f>
        <v/>
      </c>
      <c r="M3220" t="str" s="7">
        <f>IF(AND(AG3220="Yes",OR(I3220="Approve proposed",I3220="Use my price")),"CHECK: protected price kept current",IF(OR(I3220="Unreviewed",I3220=""),"Pending review",IF(I3220="Hold","On hold",IF(I3220="Keep current",IF(ISNUMBER(E3220),"Kept current","CHECK: no confirmed current price"),IF(AH3220&lt;&gt;"Yes","CHECK: source needs review",IF(AND(I3220="Use my price",NOT(AND(ISNUMBER(J3220),J3220&gt;0))),"CHECK: enter a price above zero",IF(NOT(OR(I3220="Approve proposed",I3220="Use my price")),"CHECK: choose a listed decision",IF(OR(NOT(ISNUMBER(L3220)),L3220&lt;=0,NOT(ISNUMBER(Y3220)),Y3220&lt;=0,X3220&gt;=1),"CHECK: price or base unavailable",IF(L3220/(Y3220*(1-X3220))-1&lt;0,"CHECK: price below local base","Ready")))))))))</f>
        <v>Pending review</v>
      </c>
      <c r="N3220" s="18">
        <v>5.6</v>
      </c>
      <c r="O3220" s="19">
        <v>0.4</v>
      </c>
      <c r="P3220" s="14">
        <v>0.5125</v>
      </c>
      <c r="Q3220" s="20" t="str">
        <f>IF(AND(ISNUMBER(L3220),ISNUMBER(Y3220),Y3220&gt;0,X3220&lt;1),ROUND(L3220/(Y3220*(1-X3220))-1,4),"")</f>
        <v/>
      </c>
      <c r="R3220" s="12">
        <v>56.00000000000001</v>
      </c>
      <c r="S3220" s="13">
        <f>IF(AND(ISNUMBER(E3220),E3220&gt;0,ISNUMBER(F3220)),R3220*(F3220/E3220-1)*(1-'Start Here'!$B$16),0)</f>
        <v>4.3649999999999975</v>
      </c>
      <c r="T3220" s="17">
        <f>IF(AND(M3220="Ready",OR(I3220="Approve proposed",AND(I3220="Use my price",AND(ISNUMBER(J3220),J3220&gt;0))),ISNUMBER(L3220),E3220&gt;0),R3220*(L3220/E3220-1)*(1-'Start Here'!$B$16),0)</f>
        <v>0</v>
      </c>
      <c r="U3220" t="str" s="6">
        <v>Currently hidden; do not activate automatically</v>
      </c>
      <c r="V3220" t="str" s="21">
        <v>No</v>
      </c>
      <c r="W3220" t="str" s="21">
        <v>No</v>
      </c>
      <c r="X3220" s="22">
        <v>0</v>
      </c>
      <c r="Y3220" s="18">
        <v>4</v>
      </c>
      <c r="AB3220" t="str" s="6">
        <v>2026-10-01 10:41:27 UTC</v>
      </c>
      <c r="AC3220" t="str" s="6">
        <v>Local Line cache</v>
      </c>
      <c r="AD3220" s="23">
        <v>1082291</v>
      </c>
      <c r="AE3220" s="23">
        <v>894785</v>
      </c>
      <c r="AF3220" t="str" s="23">
        <v>1082291:894785:guest</v>
      </c>
      <c r="AG3220" t="str" s="23">
        <v>No</v>
      </c>
      <c r="AH3220" t="str" s="23">
        <v>Yes</v>
      </c>
      <c r="AI3220" s="18">
        <v>40</v>
      </c>
    </row>
    <row r="3221" ht="32" customHeight="1">
      <c r="A3221" t="str" s="7">
        <v>Small is Beautiful Farm</v>
      </c>
      <c r="B3221" t="str" s="7">
        <v>Winter Salad Mix</v>
      </c>
      <c r="C3221" t="str" s="7">
        <v>1/2 lb</v>
      </c>
      <c r="D3221" t="str" s="7">
        <v>SNAP</v>
      </c>
      <c r="E3221" s="12">
        <v>5.6</v>
      </c>
      <c r="F3221" s="13">
        <v>5.6</v>
      </c>
      <c r="G3221" s="13">
        <f>IF(AND(ISNUMBER(E3221),ISNUMBER(F3221)),F3221-E3221,"")</f>
        <v>0</v>
      </c>
      <c r="H3221" s="14">
        <f>IF(AND(ISNUMBER(E3221),E3221&gt;0,ISNUMBER(F3221)),F3221/E3221-1,"")</f>
        <v>0</v>
      </c>
      <c r="I3221" t="str" s="15">
        <v>Keep current</v>
      </c>
      <c r="J3221" s="16"/>
      <c r="K3221" t="str" s="15">
        <v/>
      </c>
      <c r="L3221" s="17">
        <f>IF(AC3221="Local catalog","",IF(AG3221="Yes",IF(ISNUMBER(E3221),E3221,""),IF(I3221="Keep current",IF(ISNUMBER(E3221),E3221,""),IF(AH3221&lt;&gt;"Yes","",IF(I3221="Approve proposed",F3221,IF(AND(I3221="Use my price",AND(ISNUMBER(J3221),J3221&gt;0)),J3221,""))))))</f>
        <v>5.6</v>
      </c>
      <c r="M3221" t="str" s="7">
        <f>IF(AND(AG3221="Yes",OR(I3221="Approve proposed",I3221="Use my price")),"CHECK: protected price kept current",IF(OR(I3221="Unreviewed",I3221=""),"Pending review",IF(I3221="Hold","On hold",IF(I3221="Keep current",IF(ISNUMBER(E3221),"Kept current","CHECK: no confirmed current price"),IF(AH3221&lt;&gt;"Yes","CHECK: source needs review",IF(AND(I3221="Use my price",NOT(AND(ISNUMBER(J3221),J3221&gt;0))),"CHECK: enter a price above zero",IF(NOT(OR(I3221="Approve proposed",I3221="Use my price")),"CHECK: choose a listed decision",IF(OR(NOT(ISNUMBER(L3221)),L3221&lt;=0,NOT(ISNUMBER(Y3221)),Y3221&lt;=0,X3221&gt;=1),"CHECK: price or base unavailable",IF(L3221/(Y3221*(1-X3221))-1&lt;0,"CHECK: price below local base","Ready")))))))))</f>
        <v>Kept current</v>
      </c>
      <c r="N3221" s="18">
        <v>5.6</v>
      </c>
      <c r="O3221" s="19">
        <v>0.4</v>
      </c>
      <c r="P3221" s="14">
        <v>0.4</v>
      </c>
      <c r="Q3221" s="20">
        <f>IF(AND(ISNUMBER(L3221),ISNUMBER(Y3221),Y3221&gt;0,X3221&lt;1),ROUND(L3221/(Y3221*(1-X3221))-1,4),"")</f>
        <v>0.4</v>
      </c>
      <c r="R3221" s="12">
        <v>0</v>
      </c>
      <c r="S3221" s="13">
        <f>IF(AND(ISNUMBER(E3221),E3221&gt;0,ISNUMBER(F3221)),R3221*(F3221/E3221-1)*(1-'Start Here'!$B$16),0)</f>
        <v>0</v>
      </c>
      <c r="T3221" s="17">
        <f>IF(AND(M3221="Ready",OR(I3221="Approve proposed",AND(I3221="Use my price",AND(ISNUMBER(J3221),J3221&gt;0))),ISNUMBER(L3221),E3221&gt;0),R3221*(L3221/E3221-1)*(1-'Start Here'!$B$16),0)</f>
        <v>0</v>
      </c>
      <c r="U3221" t="str" s="6">
        <v>SNAP: preserve existing selling price; Currently hidden; do not activate automatically</v>
      </c>
      <c r="V3221" t="str" s="21">
        <v>No</v>
      </c>
      <c r="W3221" t="str" s="21">
        <v>No</v>
      </c>
      <c r="X3221" s="22">
        <v>0</v>
      </c>
      <c r="Y3221" s="18">
        <v>4</v>
      </c>
      <c r="AB3221" t="str" s="6">
        <v>2026-10-01 10:41:27 UTC</v>
      </c>
      <c r="AC3221" t="str" s="6">
        <v>Local Line cache</v>
      </c>
      <c r="AD3221" s="23">
        <v>1082291</v>
      </c>
      <c r="AE3221" s="23">
        <v>894785</v>
      </c>
      <c r="AF3221" t="str" s="23">
        <v>1082291:894785:snap</v>
      </c>
      <c r="AG3221" t="str" s="23">
        <v>Yes</v>
      </c>
      <c r="AH3221" t="str" s="23">
        <v>Yes</v>
      </c>
      <c r="AI3221" s="18">
        <v>0</v>
      </c>
    </row>
    <row r="3222" ht="32" customHeight="1">
      <c r="A3222" t="str" s="7">
        <v>Small is Beautiful Farm</v>
      </c>
      <c r="B3222" t="str" s="7">
        <v>Yellow Onion</v>
      </c>
      <c r="C3222" t="str" s="7">
        <v>1lb</v>
      </c>
      <c r="D3222" t="str" s="7">
        <v>Herd Share Members</v>
      </c>
      <c r="E3222" s="12">
        <v>2.1</v>
      </c>
      <c r="F3222" s="13">
        <v>2.27</v>
      </c>
      <c r="G3222" s="13">
        <f>IF(AND(ISNUMBER(E3222),ISNUMBER(F3222)),F3222-E3222,"")</f>
        <v>0.17</v>
      </c>
      <c r="H3222" s="14">
        <f>IF(AND(ISNUMBER(E3222),E3222&gt;0,ISNUMBER(F3222)),F3222/E3222-1,"")</f>
        <v>0.08095238095238089</v>
      </c>
      <c r="I3222" t="str" s="15">
        <v>Unreviewed</v>
      </c>
      <c r="J3222" s="16"/>
      <c r="K3222" t="str" s="15">
        <v/>
      </c>
      <c r="L3222" s="17" t="str">
        <f>IF(AC3222="Local catalog","",IF(AG3222="Yes",IF(ISNUMBER(E3222),E3222,""),IF(I3222="Keep current",IF(ISNUMBER(E3222),E3222,""),IF(AH3222&lt;&gt;"Yes","",IF(I3222="Approve proposed",F3222,IF(AND(I3222="Use my price",AND(ISNUMBER(J3222),J3222&gt;0)),J3222,""))))))</f>
        <v/>
      </c>
      <c r="M3222" t="str" s="7">
        <f>IF(AND(AG3222="Yes",OR(I3222="Approve proposed",I3222="Use my price")),"CHECK: protected price kept current",IF(OR(I3222="Unreviewed",I3222=""),"Pending review",IF(I3222="Hold","On hold",IF(I3222="Keep current",IF(ISNUMBER(E3222),"Kept current","CHECK: no confirmed current price"),IF(AH3222&lt;&gt;"Yes","CHECK: source needs review",IF(AND(I3222="Use my price",NOT(AND(ISNUMBER(J3222),J3222&gt;0))),"CHECK: enter a price above zero",IF(NOT(OR(I3222="Approve proposed",I3222="Use my price")),"CHECK: choose a listed decision",IF(OR(NOT(ISNUMBER(L3222)),L3222&lt;=0,NOT(ISNUMBER(Y3222)),Y3222&lt;=0,X3222&gt;=1),"CHECK: price or base unavailable",IF(L3222/(Y3222*(1-X3222))-1&lt;0,"CHECK: price below local base","Ready")))))))))</f>
        <v>Pending review</v>
      </c>
      <c r="N3222" s="18">
        <v>2.1</v>
      </c>
      <c r="O3222" s="19">
        <v>0.4</v>
      </c>
      <c r="P3222" s="14">
        <v>0.5133</v>
      </c>
      <c r="Q3222" s="20" t="str">
        <f>IF(AND(ISNUMBER(L3222),ISNUMBER(Y3222),Y3222&gt;0,X3222&lt;1),ROUND(L3222/(Y3222*(1-X3222))-1,4),"")</f>
        <v/>
      </c>
      <c r="R3222" s="12">
        <v>275.8</v>
      </c>
      <c r="S3222" s="13">
        <f>IF(AND(ISNUMBER(E3222),E3222&gt;0,ISNUMBER(F3222)),R3222*(F3222/E3222-1)*(1-'Start Here'!$B$16),0)</f>
        <v>21.65686666666665</v>
      </c>
      <c r="T3222" s="17">
        <f>IF(AND(M3222="Ready",OR(I3222="Approve proposed",AND(I3222="Use my price",AND(ISNUMBER(J3222),J3222&gt;0))),ISNUMBER(L3222),E3222&gt;0),R3222*(L3222/E3222-1)*(1-'Start Here'!$B$16),0)</f>
        <v>0</v>
      </c>
      <c r="U3222" t="str" s="6">
        <v/>
      </c>
      <c r="V3222" t="str" s="21">
        <v>Yes</v>
      </c>
      <c r="W3222" t="str" s="21">
        <v>No</v>
      </c>
      <c r="X3222" s="22">
        <v>0</v>
      </c>
      <c r="Y3222" s="18">
        <v>1.5</v>
      </c>
      <c r="AB3222" t="str" s="6">
        <v>2026-10-01 10:41:27 UTC</v>
      </c>
      <c r="AC3222" t="str" s="6">
        <v>Local Line cache</v>
      </c>
      <c r="AD3222" s="23">
        <v>1018192</v>
      </c>
      <c r="AE3222" s="23">
        <v>803748</v>
      </c>
      <c r="AF3222" t="str" s="23">
        <v>1018192:803748:herdShare</v>
      </c>
      <c r="AG3222" t="str" s="23">
        <v>No</v>
      </c>
      <c r="AH3222" t="str" s="23">
        <v>Yes</v>
      </c>
      <c r="AI3222" s="18">
        <v>197</v>
      </c>
    </row>
    <row r="3223" ht="32" customHeight="1">
      <c r="A3223" t="str" s="7">
        <v>Small is Beautiful Farm</v>
      </c>
      <c r="B3223" t="str" s="7">
        <v>Yellow Onion</v>
      </c>
      <c r="C3223" t="str" s="7">
        <v>1lb</v>
      </c>
      <c r="D3223" t="str" s="7">
        <v>CSA Members</v>
      </c>
      <c r="E3223" s="12">
        <v>2.1</v>
      </c>
      <c r="F3223" s="13">
        <v>2.27</v>
      </c>
      <c r="G3223" s="13">
        <f>IF(AND(ISNUMBER(E3223),ISNUMBER(F3223)),F3223-E3223,"")</f>
        <v>0.17</v>
      </c>
      <c r="H3223" s="14">
        <f>IF(AND(ISNUMBER(E3223),E3223&gt;0,ISNUMBER(F3223)),F3223/E3223-1,"")</f>
        <v>0.08095238095238089</v>
      </c>
      <c r="I3223" t="str" s="15">
        <v>Unreviewed</v>
      </c>
      <c r="J3223" s="16"/>
      <c r="K3223" t="str" s="15">
        <v/>
      </c>
      <c r="L3223" s="17" t="str">
        <f>IF(AC3223="Local catalog","",IF(AG3223="Yes",IF(ISNUMBER(E3223),E3223,""),IF(I3223="Keep current",IF(ISNUMBER(E3223),E3223,""),IF(AH3223&lt;&gt;"Yes","",IF(I3223="Approve proposed",F3223,IF(AND(I3223="Use my price",AND(ISNUMBER(J3223),J3223&gt;0)),J3223,""))))))</f>
        <v/>
      </c>
      <c r="M3223" t="str" s="7">
        <f>IF(AND(AG3223="Yes",OR(I3223="Approve proposed",I3223="Use my price")),"CHECK: protected price kept current",IF(OR(I3223="Unreviewed",I3223=""),"Pending review",IF(I3223="Hold","On hold",IF(I3223="Keep current",IF(ISNUMBER(E3223),"Kept current","CHECK: no confirmed current price"),IF(AH3223&lt;&gt;"Yes","CHECK: source needs review",IF(AND(I3223="Use my price",NOT(AND(ISNUMBER(J3223),J3223&gt;0))),"CHECK: enter a price above zero",IF(NOT(OR(I3223="Approve proposed",I3223="Use my price")),"CHECK: choose a listed decision",IF(OR(NOT(ISNUMBER(L3223)),L3223&lt;=0,NOT(ISNUMBER(Y3223)),Y3223&lt;=0,X3223&gt;=1),"CHECK: price or base unavailable",IF(L3223/(Y3223*(1-X3223))-1&lt;0,"CHECK: price below local base","Ready")))))))))</f>
        <v>Pending review</v>
      </c>
      <c r="N3223" s="18">
        <v>2.1</v>
      </c>
      <c r="O3223" s="19">
        <v>0.4</v>
      </c>
      <c r="P3223" s="14">
        <v>0.5133</v>
      </c>
      <c r="Q3223" s="20" t="str">
        <f>IF(AND(ISNUMBER(L3223),ISNUMBER(Y3223),Y3223&gt;0,X3223&lt;1),ROUND(L3223/(Y3223*(1-X3223))-1,4),"")</f>
        <v/>
      </c>
      <c r="R3223" s="12">
        <v>0</v>
      </c>
      <c r="S3223" s="13">
        <f>IF(AND(ISNUMBER(E3223),E3223&gt;0,ISNUMBER(F3223)),R3223*(F3223/E3223-1)*(1-'Start Here'!$B$16),0)</f>
        <v>0</v>
      </c>
      <c r="T3223" s="17">
        <f>IF(AND(M3223="Ready",OR(I3223="Approve proposed",AND(I3223="Use my price",AND(ISNUMBER(J3223),J3223&gt;0))),ISNUMBER(L3223),E3223&gt;0),R3223*(L3223/E3223-1)*(1-'Start Here'!$B$16),0)</f>
        <v>0</v>
      </c>
      <c r="U3223" t="str" s="6">
        <v/>
      </c>
      <c r="V3223" t="str" s="21">
        <v>Yes</v>
      </c>
      <c r="W3223" t="str" s="21">
        <v>No</v>
      </c>
      <c r="X3223" s="22">
        <v>0</v>
      </c>
      <c r="Y3223" s="18">
        <v>1.5</v>
      </c>
      <c r="AB3223" t="str" s="6">
        <v>2026-10-01 10:41:27 UTC</v>
      </c>
      <c r="AC3223" t="str" s="6">
        <v>Local Line cache</v>
      </c>
      <c r="AD3223" s="23">
        <v>1018192</v>
      </c>
      <c r="AE3223" s="23">
        <v>803748</v>
      </c>
      <c r="AF3223" t="str" s="23">
        <v>1018192:803748:member</v>
      </c>
      <c r="AG3223" t="str" s="23">
        <v>No</v>
      </c>
      <c r="AH3223" t="str" s="23">
        <v>Yes</v>
      </c>
      <c r="AI3223" s="18">
        <v>0</v>
      </c>
    </row>
    <row r="3224" ht="32" customHeight="1">
      <c r="A3224" t="str" s="7">
        <v>Small is Beautiful Farm</v>
      </c>
      <c r="B3224" t="str" s="7">
        <v>Yellow Onion</v>
      </c>
      <c r="C3224" t="str" s="7">
        <v>1lb</v>
      </c>
      <c r="D3224" t="str" s="7">
        <v>Guest Basket</v>
      </c>
      <c r="E3224" s="12">
        <v>2.1</v>
      </c>
      <c r="F3224" s="13">
        <v>2.27</v>
      </c>
      <c r="G3224" s="13">
        <f>IF(AND(ISNUMBER(E3224),ISNUMBER(F3224)),F3224-E3224,"")</f>
        <v>0.17</v>
      </c>
      <c r="H3224" s="14">
        <f>IF(AND(ISNUMBER(E3224),E3224&gt;0,ISNUMBER(F3224)),F3224/E3224-1,"")</f>
        <v>0.08095238095238089</v>
      </c>
      <c r="I3224" t="str" s="15">
        <v>Unreviewed</v>
      </c>
      <c r="J3224" s="16"/>
      <c r="K3224" t="str" s="15">
        <v/>
      </c>
      <c r="L3224" s="17" t="str">
        <f>IF(AC3224="Local catalog","",IF(AG3224="Yes",IF(ISNUMBER(E3224),E3224,""),IF(I3224="Keep current",IF(ISNUMBER(E3224),E3224,""),IF(AH3224&lt;&gt;"Yes","",IF(I3224="Approve proposed",F3224,IF(AND(I3224="Use my price",AND(ISNUMBER(J3224),J3224&gt;0)),J3224,""))))))</f>
        <v/>
      </c>
      <c r="M3224" t="str" s="7">
        <f>IF(AND(AG3224="Yes",OR(I3224="Approve proposed",I3224="Use my price")),"CHECK: protected price kept current",IF(OR(I3224="Unreviewed",I3224=""),"Pending review",IF(I3224="Hold","On hold",IF(I3224="Keep current",IF(ISNUMBER(E3224),"Kept current","CHECK: no confirmed current price"),IF(AH3224&lt;&gt;"Yes","CHECK: source needs review",IF(AND(I3224="Use my price",NOT(AND(ISNUMBER(J3224),J3224&gt;0))),"CHECK: enter a price above zero",IF(NOT(OR(I3224="Approve proposed",I3224="Use my price")),"CHECK: choose a listed decision",IF(OR(NOT(ISNUMBER(L3224)),L3224&lt;=0,NOT(ISNUMBER(Y3224)),Y3224&lt;=0,X3224&gt;=1),"CHECK: price or base unavailable",IF(L3224/(Y3224*(1-X3224))-1&lt;0,"CHECK: price below local base","Ready")))))))))</f>
        <v>Pending review</v>
      </c>
      <c r="N3224" s="18">
        <v>2.1</v>
      </c>
      <c r="O3224" s="19">
        <v>0.4</v>
      </c>
      <c r="P3224" s="14">
        <v>0.5133</v>
      </c>
      <c r="Q3224" s="20" t="str">
        <f>IF(AND(ISNUMBER(L3224),ISNUMBER(Y3224),Y3224&gt;0,X3224&lt;1),ROUND(L3224/(Y3224*(1-X3224))-1,4),"")</f>
        <v/>
      </c>
      <c r="R3224" s="12">
        <v>25.900000000000002</v>
      </c>
      <c r="S3224" s="13">
        <f>IF(AND(ISNUMBER(E3224),E3224&gt;0,ISNUMBER(F3224)),R3224*(F3224/E3224-1)*(1-'Start Here'!$B$16),0)</f>
        <v>2.0337666666666654</v>
      </c>
      <c r="T3224" s="17">
        <f>IF(AND(M3224="Ready",OR(I3224="Approve proposed",AND(I3224="Use my price",AND(ISNUMBER(J3224),J3224&gt;0))),ISNUMBER(L3224),E3224&gt;0),R3224*(L3224/E3224-1)*(1-'Start Here'!$B$16),0)</f>
        <v>0</v>
      </c>
      <c r="U3224" t="str" s="6">
        <v/>
      </c>
      <c r="V3224" t="str" s="21">
        <v>Yes</v>
      </c>
      <c r="W3224" t="str" s="21">
        <v>No</v>
      </c>
      <c r="X3224" s="22">
        <v>0</v>
      </c>
      <c r="Y3224" s="18">
        <v>1.5</v>
      </c>
      <c r="AB3224" t="str" s="6">
        <v>2026-10-01 10:41:27 UTC</v>
      </c>
      <c r="AC3224" t="str" s="6">
        <v>Local Line cache</v>
      </c>
      <c r="AD3224" s="23">
        <v>1018192</v>
      </c>
      <c r="AE3224" s="23">
        <v>803748</v>
      </c>
      <c r="AF3224" t="str" s="23">
        <v>1018192:803748:guest</v>
      </c>
      <c r="AG3224" t="str" s="23">
        <v>No</v>
      </c>
      <c r="AH3224" t="str" s="23">
        <v>Yes</v>
      </c>
      <c r="AI3224" s="18">
        <v>18.5</v>
      </c>
    </row>
    <row r="3225" ht="32" customHeight="1">
      <c r="A3225" t="str" s="7">
        <v>Small is Beautiful Farm</v>
      </c>
      <c r="B3225" t="str" s="7">
        <v>Yellow Onion</v>
      </c>
      <c r="C3225" t="str" s="7">
        <v>1lb</v>
      </c>
      <c r="D3225" t="str" s="7">
        <v>SNAP</v>
      </c>
      <c r="E3225" s="12">
        <v>2.1</v>
      </c>
      <c r="F3225" s="13">
        <v>2.1</v>
      </c>
      <c r="G3225" s="13">
        <f>IF(AND(ISNUMBER(E3225),ISNUMBER(F3225)),F3225-E3225,"")</f>
        <v>0</v>
      </c>
      <c r="H3225" s="14">
        <f>IF(AND(ISNUMBER(E3225),E3225&gt;0,ISNUMBER(F3225)),F3225/E3225-1,"")</f>
        <v>0</v>
      </c>
      <c r="I3225" t="str" s="15">
        <v>Keep current</v>
      </c>
      <c r="J3225" s="16"/>
      <c r="K3225" t="str" s="15">
        <v/>
      </c>
      <c r="L3225" s="17">
        <f>IF(AC3225="Local catalog","",IF(AG3225="Yes",IF(ISNUMBER(E3225),E3225,""),IF(I3225="Keep current",IF(ISNUMBER(E3225),E3225,""),IF(AH3225&lt;&gt;"Yes","",IF(I3225="Approve proposed",F3225,IF(AND(I3225="Use my price",AND(ISNUMBER(J3225),J3225&gt;0)),J3225,""))))))</f>
        <v>2.1</v>
      </c>
      <c r="M3225" t="str" s="7">
        <f>IF(AND(AG3225="Yes",OR(I3225="Approve proposed",I3225="Use my price")),"CHECK: protected price kept current",IF(OR(I3225="Unreviewed",I3225=""),"Pending review",IF(I3225="Hold","On hold",IF(I3225="Keep current",IF(ISNUMBER(E3225),"Kept current","CHECK: no confirmed current price"),IF(AH3225&lt;&gt;"Yes","CHECK: source needs review",IF(AND(I3225="Use my price",NOT(AND(ISNUMBER(J3225),J3225&gt;0))),"CHECK: enter a price above zero",IF(NOT(OR(I3225="Approve proposed",I3225="Use my price")),"CHECK: choose a listed decision",IF(OR(NOT(ISNUMBER(L3225)),L3225&lt;=0,NOT(ISNUMBER(Y3225)),Y3225&lt;=0,X3225&gt;=1),"CHECK: price or base unavailable",IF(L3225/(Y3225*(1-X3225))-1&lt;0,"CHECK: price below local base","Ready")))))))))</f>
        <v>Kept current</v>
      </c>
      <c r="N3225" s="18">
        <v>2.1</v>
      </c>
      <c r="O3225" s="19">
        <v>0.4</v>
      </c>
      <c r="P3225" s="14">
        <v>0.4</v>
      </c>
      <c r="Q3225" s="20">
        <f>IF(AND(ISNUMBER(L3225),ISNUMBER(Y3225),Y3225&gt;0,X3225&lt;1),ROUND(L3225/(Y3225*(1-X3225))-1,4),"")</f>
        <v>0.4</v>
      </c>
      <c r="R3225" s="12">
        <v>0</v>
      </c>
      <c r="S3225" s="13">
        <f>IF(AND(ISNUMBER(E3225),E3225&gt;0,ISNUMBER(F3225)),R3225*(F3225/E3225-1)*(1-'Start Here'!$B$16),0)</f>
        <v>0</v>
      </c>
      <c r="T3225" s="17">
        <f>IF(AND(M3225="Ready",OR(I3225="Approve proposed",AND(I3225="Use my price",AND(ISNUMBER(J3225),J3225&gt;0))),ISNUMBER(L3225),E3225&gt;0),R3225*(L3225/E3225-1)*(1-'Start Here'!$B$16),0)</f>
        <v>0</v>
      </c>
      <c r="U3225" t="str" s="6">
        <v>SNAP: preserve existing selling price</v>
      </c>
      <c r="V3225" t="str" s="21">
        <v>Yes</v>
      </c>
      <c r="W3225" t="str" s="21">
        <v>No</v>
      </c>
      <c r="X3225" s="22">
        <v>0</v>
      </c>
      <c r="Y3225" s="18">
        <v>1.5</v>
      </c>
      <c r="AB3225" t="str" s="6">
        <v>2026-10-01 10:41:27 UTC</v>
      </c>
      <c r="AC3225" t="str" s="6">
        <v>Local Line cache</v>
      </c>
      <c r="AD3225" s="23">
        <v>1018192</v>
      </c>
      <c r="AE3225" s="23">
        <v>803748</v>
      </c>
      <c r="AF3225" t="str" s="23">
        <v>1018192:803748:snap</v>
      </c>
      <c r="AG3225" t="str" s="23">
        <v>Yes</v>
      </c>
      <c r="AH3225" t="str" s="23">
        <v>Yes</v>
      </c>
      <c r="AI3225" s="18">
        <v>0</v>
      </c>
    </row>
    <row r="3226" ht="32" customHeight="1">
      <c r="A3226" t="str" s="7">
        <v>Sweet Creek</v>
      </c>
      <c r="B3226" t="str" s="7">
        <v>Apricot Fruit Spread</v>
      </c>
      <c r="C3226" t="str" s="7">
        <v>10 oz</v>
      </c>
      <c r="D3226" t="str" s="7">
        <v>Herd Share Members</v>
      </c>
      <c r="E3226" s="12">
        <v>7.87</v>
      </c>
      <c r="F3226" s="13">
        <v>8.5</v>
      </c>
      <c r="G3226" s="13">
        <f>IF(AND(ISNUMBER(E3226),ISNUMBER(F3226)),F3226-E3226,"")</f>
        <v>0.63</v>
      </c>
      <c r="H3226" s="14">
        <f>IF(AND(ISNUMBER(E3226),E3226&gt;0,ISNUMBER(F3226)),F3226/E3226-1,"")</f>
        <v>0.08005082592121981</v>
      </c>
      <c r="I3226" t="str" s="15">
        <v>Unreviewed</v>
      </c>
      <c r="J3226" s="16"/>
      <c r="K3226" t="str" s="15">
        <v/>
      </c>
      <c r="L3226" s="17" t="str">
        <f>IF(AC3226="Local catalog","",IF(AG3226="Yes",IF(ISNUMBER(E3226),E3226,""),IF(I3226="Keep current",IF(ISNUMBER(E3226),E3226,""),IF(AH3226&lt;&gt;"Yes","",IF(I3226="Approve proposed",F3226,IF(AND(I3226="Use my price",AND(ISNUMBER(J3226),J3226&gt;0)),J3226,""))))))</f>
        <v/>
      </c>
      <c r="M3226" t="str" s="7">
        <f>IF(AND(AG3226="Yes",OR(I3226="Approve proposed",I3226="Use my price")),"CHECK: protected price kept current",IF(OR(I3226="Unreviewed",I3226=""),"Pending review",IF(I3226="Hold","On hold",IF(I3226="Keep current",IF(ISNUMBER(E3226),"Kept current","CHECK: no confirmed current price"),IF(AH3226&lt;&gt;"Yes","CHECK: source needs review",IF(AND(I3226="Use my price",NOT(AND(ISNUMBER(J3226),J3226&gt;0))),"CHECK: enter a price above zero",IF(NOT(OR(I3226="Approve proposed",I3226="Use my price")),"CHECK: choose a listed decision",IF(OR(NOT(ISNUMBER(L3226)),L3226&lt;=0,NOT(ISNUMBER(Y3226)),Y3226&lt;=0,X3226&gt;=1),"CHECK: price or base unavailable",IF(L3226/(Y3226*(1-X3226))-1&lt;0,"CHECK: price below local base","Ready")))))))))</f>
        <v>Pending review</v>
      </c>
      <c r="N3226" s="18">
        <v>7.87</v>
      </c>
      <c r="O3226" s="19">
        <v>0.4</v>
      </c>
      <c r="P3226" s="14">
        <v>0.5125</v>
      </c>
      <c r="Q3226" s="20" t="str">
        <f>IF(AND(ISNUMBER(L3226),ISNUMBER(Y3226),Y3226&gt;0,X3226&lt;1),ROUND(L3226/(Y3226*(1-X3226))-1,4),"")</f>
        <v/>
      </c>
      <c r="R3226" s="12">
        <v>354.15000000000003</v>
      </c>
      <c r="S3226" s="13">
        <f>IF(AND(ISNUMBER(E3226),E3226&gt;0,ISNUMBER(F3226)),R3226*(F3226/E3226-1)*(1-'Start Here'!$B$16),0)</f>
        <v>27.4995</v>
      </c>
      <c r="T3226" s="17">
        <f>IF(AND(M3226="Ready",OR(I3226="Approve proposed",AND(I3226="Use my price",AND(ISNUMBER(J3226),J3226&gt;0))),ISNUMBER(L3226),E3226&gt;0),R3226*(L3226/E3226-1)*(1-'Start Here'!$B$16),0)</f>
        <v>0</v>
      </c>
      <c r="U3226" t="str" s="6">
        <v/>
      </c>
      <c r="V3226" t="str" s="21">
        <v>Yes</v>
      </c>
      <c r="W3226" t="str" s="21">
        <v>No</v>
      </c>
      <c r="X3226" s="22">
        <v>0</v>
      </c>
      <c r="Y3226" s="18">
        <v>5.62</v>
      </c>
      <c r="AB3226" t="str" s="6">
        <v>2026-10-01 10:41:27 UTC</v>
      </c>
      <c r="AC3226" t="str" s="6">
        <v>Local Line cache</v>
      </c>
      <c r="AD3226" s="23">
        <v>806076</v>
      </c>
      <c r="AE3226" s="23">
        <v>527140</v>
      </c>
      <c r="AF3226" t="str" s="23">
        <v>806076:527140:herdShare</v>
      </c>
      <c r="AG3226" t="str" s="23">
        <v>No</v>
      </c>
      <c r="AH3226" t="str" s="23">
        <v>Yes</v>
      </c>
      <c r="AI3226" s="18">
        <v>252.89999999999998</v>
      </c>
    </row>
    <row r="3227" ht="32" customHeight="1">
      <c r="A3227" t="str" s="7">
        <v>Sweet Creek</v>
      </c>
      <c r="B3227" t="str" s="7">
        <v>Apricot Fruit Spread</v>
      </c>
      <c r="C3227" t="str" s="7">
        <v>10 oz</v>
      </c>
      <c r="D3227" t="str" s="7">
        <v>CSA Members</v>
      </c>
      <c r="E3227" s="12">
        <v>7.87</v>
      </c>
      <c r="F3227" s="13">
        <v>8.5</v>
      </c>
      <c r="G3227" s="13">
        <f>IF(AND(ISNUMBER(E3227),ISNUMBER(F3227)),F3227-E3227,"")</f>
        <v>0.63</v>
      </c>
      <c r="H3227" s="14">
        <f>IF(AND(ISNUMBER(E3227),E3227&gt;0,ISNUMBER(F3227)),F3227/E3227-1,"")</f>
        <v>0.08005082592121981</v>
      </c>
      <c r="I3227" t="str" s="15">
        <v>Unreviewed</v>
      </c>
      <c r="J3227" s="16"/>
      <c r="K3227" t="str" s="15">
        <v/>
      </c>
      <c r="L3227" s="17" t="str">
        <f>IF(AC3227="Local catalog","",IF(AG3227="Yes",IF(ISNUMBER(E3227),E3227,""),IF(I3227="Keep current",IF(ISNUMBER(E3227),E3227,""),IF(AH3227&lt;&gt;"Yes","",IF(I3227="Approve proposed",F3227,IF(AND(I3227="Use my price",AND(ISNUMBER(J3227),J3227&gt;0)),J3227,""))))))</f>
        <v/>
      </c>
      <c r="M3227" t="str" s="7">
        <f>IF(AND(AG3227="Yes",OR(I3227="Approve proposed",I3227="Use my price")),"CHECK: protected price kept current",IF(OR(I3227="Unreviewed",I3227=""),"Pending review",IF(I3227="Hold","On hold",IF(I3227="Keep current",IF(ISNUMBER(E3227),"Kept current","CHECK: no confirmed current price"),IF(AH3227&lt;&gt;"Yes","CHECK: source needs review",IF(AND(I3227="Use my price",NOT(AND(ISNUMBER(J3227),J3227&gt;0))),"CHECK: enter a price above zero",IF(NOT(OR(I3227="Approve proposed",I3227="Use my price")),"CHECK: choose a listed decision",IF(OR(NOT(ISNUMBER(L3227)),L3227&lt;=0,NOT(ISNUMBER(Y3227)),Y3227&lt;=0,X3227&gt;=1),"CHECK: price or base unavailable",IF(L3227/(Y3227*(1-X3227))-1&lt;0,"CHECK: price below local base","Ready")))))))))</f>
        <v>Pending review</v>
      </c>
      <c r="N3227" s="18">
        <v>7.87</v>
      </c>
      <c r="O3227" s="19">
        <v>0.4</v>
      </c>
      <c r="P3227" s="14">
        <v>0.5125</v>
      </c>
      <c r="Q3227" s="20" t="str">
        <f>IF(AND(ISNUMBER(L3227),ISNUMBER(Y3227),Y3227&gt;0,X3227&lt;1),ROUND(L3227/(Y3227*(1-X3227))-1,4),"")</f>
        <v/>
      </c>
      <c r="R3227" s="12">
        <v>23.61</v>
      </c>
      <c r="S3227" s="13">
        <f>IF(AND(ISNUMBER(E3227),E3227&gt;0,ISNUMBER(F3227)),R3227*(F3227/E3227-1)*(1-'Start Here'!$B$16),0)</f>
        <v>1.8332999999999997</v>
      </c>
      <c r="T3227" s="17">
        <f>IF(AND(M3227="Ready",OR(I3227="Approve proposed",AND(I3227="Use my price",AND(ISNUMBER(J3227),J3227&gt;0))),ISNUMBER(L3227),E3227&gt;0),R3227*(L3227/E3227-1)*(1-'Start Here'!$B$16),0)</f>
        <v>0</v>
      </c>
      <c r="U3227" t="str" s="6">
        <v/>
      </c>
      <c r="V3227" t="str" s="21">
        <v>Yes</v>
      </c>
      <c r="W3227" t="str" s="21">
        <v>No</v>
      </c>
      <c r="X3227" s="22">
        <v>0</v>
      </c>
      <c r="Y3227" s="18">
        <v>5.62</v>
      </c>
      <c r="AB3227" t="str" s="6">
        <v>2026-10-01 10:41:27 UTC</v>
      </c>
      <c r="AC3227" t="str" s="6">
        <v>Local Line cache</v>
      </c>
      <c r="AD3227" s="23">
        <v>806076</v>
      </c>
      <c r="AE3227" s="23">
        <v>527140</v>
      </c>
      <c r="AF3227" t="str" s="23">
        <v>806076:527140:member</v>
      </c>
      <c r="AG3227" t="str" s="23">
        <v>No</v>
      </c>
      <c r="AH3227" t="str" s="23">
        <v>Yes</v>
      </c>
      <c r="AI3227" s="18">
        <v>16.86</v>
      </c>
    </row>
    <row r="3228" ht="32" customHeight="1">
      <c r="A3228" t="str" s="7">
        <v>Sweet Creek</v>
      </c>
      <c r="B3228" t="str" s="7">
        <v>Apricot Fruit Spread</v>
      </c>
      <c r="C3228" t="str" s="7">
        <v>10 oz</v>
      </c>
      <c r="D3228" t="str" s="7">
        <v>Guest Basket</v>
      </c>
      <c r="E3228" s="12">
        <v>7.87</v>
      </c>
      <c r="F3228" s="13">
        <v>8.5</v>
      </c>
      <c r="G3228" s="13">
        <f>IF(AND(ISNUMBER(E3228),ISNUMBER(F3228)),F3228-E3228,"")</f>
        <v>0.63</v>
      </c>
      <c r="H3228" s="14">
        <f>IF(AND(ISNUMBER(E3228),E3228&gt;0,ISNUMBER(F3228)),F3228/E3228-1,"")</f>
        <v>0.08005082592121981</v>
      </c>
      <c r="I3228" t="str" s="15">
        <v>Unreviewed</v>
      </c>
      <c r="J3228" s="16"/>
      <c r="K3228" t="str" s="15">
        <v/>
      </c>
      <c r="L3228" s="17" t="str">
        <f>IF(AC3228="Local catalog","",IF(AG3228="Yes",IF(ISNUMBER(E3228),E3228,""),IF(I3228="Keep current",IF(ISNUMBER(E3228),E3228,""),IF(AH3228&lt;&gt;"Yes","",IF(I3228="Approve proposed",F3228,IF(AND(I3228="Use my price",AND(ISNUMBER(J3228),J3228&gt;0)),J3228,""))))))</f>
        <v/>
      </c>
      <c r="M3228" t="str" s="7">
        <f>IF(AND(AG3228="Yes",OR(I3228="Approve proposed",I3228="Use my price")),"CHECK: protected price kept current",IF(OR(I3228="Unreviewed",I3228=""),"Pending review",IF(I3228="Hold","On hold",IF(I3228="Keep current",IF(ISNUMBER(E3228),"Kept current","CHECK: no confirmed current price"),IF(AH3228&lt;&gt;"Yes","CHECK: source needs review",IF(AND(I3228="Use my price",NOT(AND(ISNUMBER(J3228),J3228&gt;0))),"CHECK: enter a price above zero",IF(NOT(OR(I3228="Approve proposed",I3228="Use my price")),"CHECK: choose a listed decision",IF(OR(NOT(ISNUMBER(L3228)),L3228&lt;=0,NOT(ISNUMBER(Y3228)),Y3228&lt;=0,X3228&gt;=1),"CHECK: price or base unavailable",IF(L3228/(Y3228*(1-X3228))-1&lt;0,"CHECK: price below local base","Ready")))))))))</f>
        <v>Pending review</v>
      </c>
      <c r="N3228" s="18">
        <v>7.87</v>
      </c>
      <c r="O3228" s="19">
        <v>0.4</v>
      </c>
      <c r="P3228" s="14">
        <v>0.5125</v>
      </c>
      <c r="Q3228" s="20" t="str">
        <f>IF(AND(ISNUMBER(L3228),ISNUMBER(Y3228),Y3228&gt;0,X3228&lt;1),ROUND(L3228/(Y3228*(1-X3228))-1,4),"")</f>
        <v/>
      </c>
      <c r="R3228" s="12">
        <v>24.450000000000003</v>
      </c>
      <c r="S3228" s="13">
        <f>IF(AND(ISNUMBER(E3228),E3228&gt;0,ISNUMBER(F3228)),R3228*(F3228/E3228-1)*(1-'Start Here'!$B$16),0)</f>
        <v>1.89852541296061</v>
      </c>
      <c r="T3228" s="17">
        <f>IF(AND(M3228="Ready",OR(I3228="Approve proposed",AND(I3228="Use my price",AND(ISNUMBER(J3228),J3228&gt;0))),ISNUMBER(L3228),E3228&gt;0),R3228*(L3228/E3228-1)*(1-'Start Here'!$B$16),0)</f>
        <v>0</v>
      </c>
      <c r="U3228" t="str" s="6">
        <v/>
      </c>
      <c r="V3228" t="str" s="21">
        <v>Yes</v>
      </c>
      <c r="W3228" t="str" s="21">
        <v>No</v>
      </c>
      <c r="X3228" s="22">
        <v>0</v>
      </c>
      <c r="Y3228" s="18">
        <v>5.62</v>
      </c>
      <c r="AB3228" t="str" s="6">
        <v>2026-10-01 10:41:27 UTC</v>
      </c>
      <c r="AC3228" t="str" s="6">
        <v>Local Line cache</v>
      </c>
      <c r="AD3228" s="23">
        <v>806076</v>
      </c>
      <c r="AE3228" s="23">
        <v>527140</v>
      </c>
      <c r="AF3228" t="str" s="23">
        <v>806076:527140:guest</v>
      </c>
      <c r="AG3228" t="str" s="23">
        <v>No</v>
      </c>
      <c r="AH3228" t="str" s="23">
        <v>Yes</v>
      </c>
      <c r="AI3228" s="18">
        <v>16.86</v>
      </c>
    </row>
    <row r="3229" ht="32" customHeight="1">
      <c r="A3229" t="str" s="7">
        <v>Sweet Creek</v>
      </c>
      <c r="B3229" t="str" s="7">
        <v>Apricot Fruit Spread</v>
      </c>
      <c r="C3229" t="str" s="7">
        <v>10 oz</v>
      </c>
      <c r="D3229" t="str" s="7">
        <v>SNAP</v>
      </c>
      <c r="E3229" s="12">
        <v>7.87</v>
      </c>
      <c r="F3229" s="13">
        <v>7.87</v>
      </c>
      <c r="G3229" s="13">
        <f>IF(AND(ISNUMBER(E3229),ISNUMBER(F3229)),F3229-E3229,"")</f>
        <v>0</v>
      </c>
      <c r="H3229" s="14">
        <f>IF(AND(ISNUMBER(E3229),E3229&gt;0,ISNUMBER(F3229)),F3229/E3229-1,"")</f>
        <v>0</v>
      </c>
      <c r="I3229" t="str" s="15">
        <v>Keep current</v>
      </c>
      <c r="J3229" s="16"/>
      <c r="K3229" t="str" s="15">
        <v/>
      </c>
      <c r="L3229" s="17">
        <f>IF(AC3229="Local catalog","",IF(AG3229="Yes",IF(ISNUMBER(E3229),E3229,""),IF(I3229="Keep current",IF(ISNUMBER(E3229),E3229,""),IF(AH3229&lt;&gt;"Yes","",IF(I3229="Approve proposed",F3229,IF(AND(I3229="Use my price",AND(ISNUMBER(J3229),J3229&gt;0)),J3229,""))))))</f>
        <v>7.87</v>
      </c>
      <c r="M3229" t="str" s="7">
        <f>IF(AND(AG3229="Yes",OR(I3229="Approve proposed",I3229="Use my price")),"CHECK: protected price kept current",IF(OR(I3229="Unreviewed",I3229=""),"Pending review",IF(I3229="Hold","On hold",IF(I3229="Keep current",IF(ISNUMBER(E3229),"Kept current","CHECK: no confirmed current price"),IF(AH3229&lt;&gt;"Yes","CHECK: source needs review",IF(AND(I3229="Use my price",NOT(AND(ISNUMBER(J3229),J3229&gt;0))),"CHECK: enter a price above zero",IF(NOT(OR(I3229="Approve proposed",I3229="Use my price")),"CHECK: choose a listed decision",IF(OR(NOT(ISNUMBER(L3229)),L3229&lt;=0,NOT(ISNUMBER(Y3229)),Y3229&lt;=0,X3229&gt;=1),"CHECK: price or base unavailable",IF(L3229/(Y3229*(1-X3229))-1&lt;0,"CHECK: price below local base","Ready")))))))))</f>
        <v>Kept current</v>
      </c>
      <c r="N3229" s="18">
        <v>7.87</v>
      </c>
      <c r="O3229" s="19">
        <v>0.4</v>
      </c>
      <c r="P3229" s="14">
        <v>0.4004</v>
      </c>
      <c r="Q3229" s="20">
        <f>IF(AND(ISNUMBER(L3229),ISNUMBER(Y3229),Y3229&gt;0,X3229&lt;1),ROUND(L3229/(Y3229*(1-X3229))-1,4),"")</f>
        <v>0.4004</v>
      </c>
      <c r="R3229" s="12">
        <v>0</v>
      </c>
      <c r="S3229" s="13">
        <f>IF(AND(ISNUMBER(E3229),E3229&gt;0,ISNUMBER(F3229)),R3229*(F3229/E3229-1)*(1-'Start Here'!$B$16),0)</f>
        <v>0</v>
      </c>
      <c r="T3229" s="17">
        <f>IF(AND(M3229="Ready",OR(I3229="Approve proposed",AND(I3229="Use my price",AND(ISNUMBER(J3229),J3229&gt;0))),ISNUMBER(L3229),E3229&gt;0),R3229*(L3229/E3229-1)*(1-'Start Here'!$B$16),0)</f>
        <v>0</v>
      </c>
      <c r="U3229" t="str" s="6">
        <v>SNAP: preserve existing selling price</v>
      </c>
      <c r="V3229" t="str" s="21">
        <v>Yes</v>
      </c>
      <c r="W3229" t="str" s="21">
        <v>No</v>
      </c>
      <c r="X3229" s="22">
        <v>0</v>
      </c>
      <c r="Y3229" s="18">
        <v>5.62</v>
      </c>
      <c r="AB3229" t="str" s="6">
        <v>2026-10-01 10:41:27 UTC</v>
      </c>
      <c r="AC3229" t="str" s="6">
        <v>Local Line cache</v>
      </c>
      <c r="AD3229" s="23">
        <v>806076</v>
      </c>
      <c r="AE3229" s="23">
        <v>527140</v>
      </c>
      <c r="AF3229" t="str" s="23">
        <v>806076:527140:snap</v>
      </c>
      <c r="AG3229" t="str" s="23">
        <v>Yes</v>
      </c>
      <c r="AH3229" t="str" s="23">
        <v>Yes</v>
      </c>
      <c r="AI3229" s="18">
        <v>0</v>
      </c>
    </row>
    <row r="3230" ht="32" customHeight="1">
      <c r="A3230" t="str" s="7">
        <v>Sweet Creek</v>
      </c>
      <c r="B3230" t="str" s="7">
        <v>Basil Tomato Sauce</v>
      </c>
      <c r="C3230" t="str" s="7">
        <v>16 oz</v>
      </c>
      <c r="D3230" t="str" s="7">
        <v>Herd Share Members</v>
      </c>
      <c r="E3230" s="12">
        <v>7.38</v>
      </c>
      <c r="F3230" s="13">
        <v>7.97</v>
      </c>
      <c r="G3230" s="13">
        <f>IF(AND(ISNUMBER(E3230),ISNUMBER(F3230)),F3230-E3230,"")</f>
        <v>0.59</v>
      </c>
      <c r="H3230" s="14">
        <f>IF(AND(ISNUMBER(E3230),E3230&gt;0,ISNUMBER(F3230)),F3230/E3230-1,"")</f>
        <v>0.07994579945799463</v>
      </c>
      <c r="I3230" t="str" s="15">
        <v>Unreviewed</v>
      </c>
      <c r="J3230" s="16"/>
      <c r="K3230" t="str" s="15">
        <v/>
      </c>
      <c r="L3230" s="17" t="str">
        <f>IF(AC3230="Local catalog","",IF(AG3230="Yes",IF(ISNUMBER(E3230),E3230,""),IF(I3230="Keep current",IF(ISNUMBER(E3230),E3230,""),IF(AH3230&lt;&gt;"Yes","",IF(I3230="Approve proposed",F3230,IF(AND(I3230="Use my price",AND(ISNUMBER(J3230),J3230&gt;0)),J3230,""))))))</f>
        <v/>
      </c>
      <c r="M3230" t="str" s="7">
        <f>IF(AND(AG3230="Yes",OR(I3230="Approve proposed",I3230="Use my price")),"CHECK: protected price kept current",IF(OR(I3230="Unreviewed",I3230=""),"Pending review",IF(I3230="Hold","On hold",IF(I3230="Keep current",IF(ISNUMBER(E3230),"Kept current","CHECK: no confirmed current price"),IF(AH3230&lt;&gt;"Yes","CHECK: source needs review",IF(AND(I3230="Use my price",NOT(AND(ISNUMBER(J3230),J3230&gt;0))),"CHECK: enter a price above zero",IF(NOT(OR(I3230="Approve proposed",I3230="Use my price")),"CHECK: choose a listed decision",IF(OR(NOT(ISNUMBER(L3230)),L3230&lt;=0,NOT(ISNUMBER(Y3230)),Y3230&lt;=0,X3230&gt;=1),"CHECK: price or base unavailable",IF(L3230/(Y3230*(1-X3230))-1&lt;0,"CHECK: price below local base","Ready")))))))))</f>
        <v>Pending review</v>
      </c>
      <c r="N3230" s="18">
        <v>7.38</v>
      </c>
      <c r="O3230" s="19">
        <v>0.4</v>
      </c>
      <c r="P3230" s="14">
        <v>0.5123</v>
      </c>
      <c r="Q3230" s="20" t="str">
        <f>IF(AND(ISNUMBER(L3230),ISNUMBER(Y3230),Y3230&gt;0,X3230&lt;1),ROUND(L3230/(Y3230*(1-X3230))-1,4),"")</f>
        <v/>
      </c>
      <c r="R3230" s="12">
        <v>730.62</v>
      </c>
      <c r="S3230" s="13">
        <f>IF(AND(ISNUMBER(E3230),E3230&gt;0,ISNUMBER(F3230)),R3230*(F3230/E3230-1)*(1-'Start Here'!$B$16),0)</f>
        <v>56.65770000000003</v>
      </c>
      <c r="T3230" s="17">
        <f>IF(AND(M3230="Ready",OR(I3230="Approve proposed",AND(I3230="Use my price",AND(ISNUMBER(J3230),J3230&gt;0))),ISNUMBER(L3230),E3230&gt;0),R3230*(L3230/E3230-1)*(1-'Start Here'!$B$16),0)</f>
        <v>0</v>
      </c>
      <c r="U3230" t="str" s="6">
        <v>Currently hidden; do not activate automatically</v>
      </c>
      <c r="V3230" t="str" s="21">
        <v>No</v>
      </c>
      <c r="W3230" t="str" s="21">
        <v>No</v>
      </c>
      <c r="X3230" s="22">
        <v>0</v>
      </c>
      <c r="Y3230" s="18">
        <v>5.27</v>
      </c>
      <c r="AB3230" t="str" s="6">
        <v>2026-10-01 10:41:27 UTC</v>
      </c>
      <c r="AC3230" t="str" s="6">
        <v>Local Line cache</v>
      </c>
      <c r="AD3230" s="23">
        <v>806148</v>
      </c>
      <c r="AE3230" s="23">
        <v>527213</v>
      </c>
      <c r="AF3230" t="str" s="23">
        <v>806148:527213:herdShare</v>
      </c>
      <c r="AG3230" t="str" s="23">
        <v>No</v>
      </c>
      <c r="AH3230" t="str" s="23">
        <v>Yes</v>
      </c>
      <c r="AI3230" s="18">
        <v>521.73</v>
      </c>
    </row>
    <row r="3231" ht="32" customHeight="1">
      <c r="A3231" t="str" s="7">
        <v>Sweet Creek</v>
      </c>
      <c r="B3231" t="str" s="7">
        <v>Basil Tomato Sauce</v>
      </c>
      <c r="C3231" t="str" s="7">
        <v>16 oz</v>
      </c>
      <c r="D3231" t="str" s="7">
        <v>CSA Members</v>
      </c>
      <c r="E3231" s="12">
        <v>7.38</v>
      </c>
      <c r="F3231" s="13">
        <v>7.97</v>
      </c>
      <c r="G3231" s="13">
        <f>IF(AND(ISNUMBER(E3231),ISNUMBER(F3231)),F3231-E3231,"")</f>
        <v>0.59</v>
      </c>
      <c r="H3231" s="14">
        <f>IF(AND(ISNUMBER(E3231),E3231&gt;0,ISNUMBER(F3231)),F3231/E3231-1,"")</f>
        <v>0.07994579945799463</v>
      </c>
      <c r="I3231" t="str" s="15">
        <v>Unreviewed</v>
      </c>
      <c r="J3231" s="16"/>
      <c r="K3231" t="str" s="15">
        <v/>
      </c>
      <c r="L3231" s="17" t="str">
        <f>IF(AC3231="Local catalog","",IF(AG3231="Yes",IF(ISNUMBER(E3231),E3231,""),IF(I3231="Keep current",IF(ISNUMBER(E3231),E3231,""),IF(AH3231&lt;&gt;"Yes","",IF(I3231="Approve proposed",F3231,IF(AND(I3231="Use my price",AND(ISNUMBER(J3231),J3231&gt;0)),J3231,""))))))</f>
        <v/>
      </c>
      <c r="M3231" t="str" s="7">
        <f>IF(AND(AG3231="Yes",OR(I3231="Approve proposed",I3231="Use my price")),"CHECK: protected price kept current",IF(OR(I3231="Unreviewed",I3231=""),"Pending review",IF(I3231="Hold","On hold",IF(I3231="Keep current",IF(ISNUMBER(E3231),"Kept current","CHECK: no confirmed current price"),IF(AH3231&lt;&gt;"Yes","CHECK: source needs review",IF(AND(I3231="Use my price",NOT(AND(ISNUMBER(J3231),J3231&gt;0))),"CHECK: enter a price above zero",IF(NOT(OR(I3231="Approve proposed",I3231="Use my price")),"CHECK: choose a listed decision",IF(OR(NOT(ISNUMBER(L3231)),L3231&lt;=0,NOT(ISNUMBER(Y3231)),Y3231&lt;=0,X3231&gt;=1),"CHECK: price or base unavailable",IF(L3231/(Y3231*(1-X3231))-1&lt;0,"CHECK: price below local base","Ready")))))))))</f>
        <v>Pending review</v>
      </c>
      <c r="N3231" s="18">
        <v>7.38</v>
      </c>
      <c r="O3231" s="19">
        <v>0.4</v>
      </c>
      <c r="P3231" s="14">
        <v>0.5123</v>
      </c>
      <c r="Q3231" s="20" t="str">
        <f>IF(AND(ISNUMBER(L3231),ISNUMBER(Y3231),Y3231&gt;0,X3231&lt;1),ROUND(L3231/(Y3231*(1-X3231))-1,4),"")</f>
        <v/>
      </c>
      <c r="R3231" s="12">
        <v>81.18</v>
      </c>
      <c r="S3231" s="13">
        <f>IF(AND(ISNUMBER(E3231),E3231&gt;0,ISNUMBER(F3231)),R3231*(F3231/E3231-1)*(1-'Start Here'!$B$16),0)</f>
        <v>6.295300000000005</v>
      </c>
      <c r="T3231" s="17">
        <f>IF(AND(M3231="Ready",OR(I3231="Approve proposed",AND(I3231="Use my price",AND(ISNUMBER(J3231),J3231&gt;0))),ISNUMBER(L3231),E3231&gt;0),R3231*(L3231/E3231-1)*(1-'Start Here'!$B$16),0)</f>
        <v>0</v>
      </c>
      <c r="U3231" t="str" s="6">
        <v>Currently hidden; do not activate automatically</v>
      </c>
      <c r="V3231" t="str" s="21">
        <v>No</v>
      </c>
      <c r="W3231" t="str" s="21">
        <v>No</v>
      </c>
      <c r="X3231" s="22">
        <v>0</v>
      </c>
      <c r="Y3231" s="18">
        <v>5.27</v>
      </c>
      <c r="AB3231" t="str" s="6">
        <v>2026-10-01 10:41:27 UTC</v>
      </c>
      <c r="AC3231" t="str" s="6">
        <v>Local Line cache</v>
      </c>
      <c r="AD3231" s="23">
        <v>806148</v>
      </c>
      <c r="AE3231" s="23">
        <v>527213</v>
      </c>
      <c r="AF3231" t="str" s="23">
        <v>806148:527213:member</v>
      </c>
      <c r="AG3231" t="str" s="23">
        <v>No</v>
      </c>
      <c r="AH3231" t="str" s="23">
        <v>Yes</v>
      </c>
      <c r="AI3231" s="18">
        <v>57.97</v>
      </c>
    </row>
    <row r="3232" ht="32" customHeight="1">
      <c r="A3232" t="str" s="7">
        <v>Sweet Creek</v>
      </c>
      <c r="B3232" t="str" s="7">
        <v>Basil Tomato Sauce</v>
      </c>
      <c r="C3232" t="str" s="7">
        <v>16 oz</v>
      </c>
      <c r="D3232" t="str" s="7">
        <v>Guest Basket</v>
      </c>
      <c r="E3232" s="12">
        <v>7.38</v>
      </c>
      <c r="F3232" s="13">
        <v>7.97</v>
      </c>
      <c r="G3232" s="13">
        <f>IF(AND(ISNUMBER(E3232),ISNUMBER(F3232)),F3232-E3232,"")</f>
        <v>0.59</v>
      </c>
      <c r="H3232" s="14">
        <f>IF(AND(ISNUMBER(E3232),E3232&gt;0,ISNUMBER(F3232)),F3232/E3232-1,"")</f>
        <v>0.07994579945799463</v>
      </c>
      <c r="I3232" t="str" s="15">
        <v>Unreviewed</v>
      </c>
      <c r="J3232" s="16"/>
      <c r="K3232" t="str" s="15">
        <v/>
      </c>
      <c r="L3232" s="17" t="str">
        <f>IF(AC3232="Local catalog","",IF(AG3232="Yes",IF(ISNUMBER(E3232),E3232,""),IF(I3232="Keep current",IF(ISNUMBER(E3232),E3232,""),IF(AH3232&lt;&gt;"Yes","",IF(I3232="Approve proposed",F3232,IF(AND(I3232="Use my price",AND(ISNUMBER(J3232),J3232&gt;0)),J3232,""))))))</f>
        <v/>
      </c>
      <c r="M3232" t="str" s="7">
        <f>IF(AND(AG3232="Yes",OR(I3232="Approve proposed",I3232="Use my price")),"CHECK: protected price kept current",IF(OR(I3232="Unreviewed",I3232=""),"Pending review",IF(I3232="Hold","On hold",IF(I3232="Keep current",IF(ISNUMBER(E3232),"Kept current","CHECK: no confirmed current price"),IF(AH3232&lt;&gt;"Yes","CHECK: source needs review",IF(AND(I3232="Use my price",NOT(AND(ISNUMBER(J3232),J3232&gt;0))),"CHECK: enter a price above zero",IF(NOT(OR(I3232="Approve proposed",I3232="Use my price")),"CHECK: choose a listed decision",IF(OR(NOT(ISNUMBER(L3232)),L3232&lt;=0,NOT(ISNUMBER(Y3232)),Y3232&lt;=0,X3232&gt;=1),"CHECK: price or base unavailable",IF(L3232/(Y3232*(1-X3232))-1&lt;0,"CHECK: price below local base","Ready")))))))))</f>
        <v>Pending review</v>
      </c>
      <c r="N3232" s="18">
        <v>7.38</v>
      </c>
      <c r="O3232" s="19">
        <v>0.4</v>
      </c>
      <c r="P3232" s="14">
        <v>0.5123</v>
      </c>
      <c r="Q3232" s="20" t="str">
        <f>IF(AND(ISNUMBER(L3232),ISNUMBER(Y3232),Y3232&gt;0,X3232&lt;1),ROUND(L3232/(Y3232*(1-X3232))-1,4),"")</f>
        <v/>
      </c>
      <c r="R3232" s="12">
        <v>59.04</v>
      </c>
      <c r="S3232" s="13">
        <f>IF(AND(ISNUMBER(E3232),E3232&gt;0,ISNUMBER(F3232)),R3232*(F3232/E3232-1)*(1-'Start Here'!$B$16),0)</f>
        <v>4.578400000000002</v>
      </c>
      <c r="T3232" s="17">
        <f>IF(AND(M3232="Ready",OR(I3232="Approve proposed",AND(I3232="Use my price",AND(ISNUMBER(J3232),J3232&gt;0))),ISNUMBER(L3232),E3232&gt;0),R3232*(L3232/E3232-1)*(1-'Start Here'!$B$16),0)</f>
        <v>0</v>
      </c>
      <c r="U3232" t="str" s="6">
        <v>Currently hidden; do not activate automatically</v>
      </c>
      <c r="V3232" t="str" s="21">
        <v>No</v>
      </c>
      <c r="W3232" t="str" s="21">
        <v>No</v>
      </c>
      <c r="X3232" s="22">
        <v>0</v>
      </c>
      <c r="Y3232" s="18">
        <v>5.27</v>
      </c>
      <c r="AB3232" t="str" s="6">
        <v>2026-10-01 10:41:27 UTC</v>
      </c>
      <c r="AC3232" t="str" s="6">
        <v>Local Line cache</v>
      </c>
      <c r="AD3232" s="23">
        <v>806148</v>
      </c>
      <c r="AE3232" s="23">
        <v>527213</v>
      </c>
      <c r="AF3232" t="str" s="23">
        <v>806148:527213:guest</v>
      </c>
      <c r="AG3232" t="str" s="23">
        <v>No</v>
      </c>
      <c r="AH3232" t="str" s="23">
        <v>Yes</v>
      </c>
      <c r="AI3232" s="18">
        <v>42.16</v>
      </c>
    </row>
    <row r="3233" ht="32" customHeight="1">
      <c r="A3233" t="str" s="7">
        <v>Sweet Creek</v>
      </c>
      <c r="B3233" t="str" s="7">
        <v>Basil Tomato Sauce</v>
      </c>
      <c r="C3233" t="str" s="7">
        <v>16 oz</v>
      </c>
      <c r="D3233" t="str" s="7">
        <v>SNAP</v>
      </c>
      <c r="E3233" s="12">
        <v>7.38</v>
      </c>
      <c r="F3233" s="13">
        <v>7.38</v>
      </c>
      <c r="G3233" s="13">
        <f>IF(AND(ISNUMBER(E3233),ISNUMBER(F3233)),F3233-E3233,"")</f>
        <v>0</v>
      </c>
      <c r="H3233" s="14">
        <f>IF(AND(ISNUMBER(E3233),E3233&gt;0,ISNUMBER(F3233)),F3233/E3233-1,"")</f>
        <v>0</v>
      </c>
      <c r="I3233" t="str" s="15">
        <v>Keep current</v>
      </c>
      <c r="J3233" s="16"/>
      <c r="K3233" t="str" s="15">
        <v/>
      </c>
      <c r="L3233" s="17">
        <f>IF(AC3233="Local catalog","",IF(AG3233="Yes",IF(ISNUMBER(E3233),E3233,""),IF(I3233="Keep current",IF(ISNUMBER(E3233),E3233,""),IF(AH3233&lt;&gt;"Yes","",IF(I3233="Approve proposed",F3233,IF(AND(I3233="Use my price",AND(ISNUMBER(J3233),J3233&gt;0)),J3233,""))))))</f>
        <v>7.38</v>
      </c>
      <c r="M3233" t="str" s="7">
        <f>IF(AND(AG3233="Yes",OR(I3233="Approve proposed",I3233="Use my price")),"CHECK: protected price kept current",IF(OR(I3233="Unreviewed",I3233=""),"Pending review",IF(I3233="Hold","On hold",IF(I3233="Keep current",IF(ISNUMBER(E3233),"Kept current","CHECK: no confirmed current price"),IF(AH3233&lt;&gt;"Yes","CHECK: source needs review",IF(AND(I3233="Use my price",NOT(AND(ISNUMBER(J3233),J3233&gt;0))),"CHECK: enter a price above zero",IF(NOT(OR(I3233="Approve proposed",I3233="Use my price")),"CHECK: choose a listed decision",IF(OR(NOT(ISNUMBER(L3233)),L3233&lt;=0,NOT(ISNUMBER(Y3233)),Y3233&lt;=0,X3233&gt;=1),"CHECK: price or base unavailable",IF(L3233/(Y3233*(1-X3233))-1&lt;0,"CHECK: price below local base","Ready")))))))))</f>
        <v>Kept current</v>
      </c>
      <c r="N3233" s="18">
        <v>7.38</v>
      </c>
      <c r="O3233" s="19">
        <v>0.4</v>
      </c>
      <c r="P3233" s="14">
        <v>0.4004</v>
      </c>
      <c r="Q3233" s="20">
        <f>IF(AND(ISNUMBER(L3233),ISNUMBER(Y3233),Y3233&gt;0,X3233&lt;1),ROUND(L3233/(Y3233*(1-X3233))-1,4),"")</f>
        <v>0.4004</v>
      </c>
      <c r="R3233" s="12">
        <v>0</v>
      </c>
      <c r="S3233" s="13">
        <f>IF(AND(ISNUMBER(E3233),E3233&gt;0,ISNUMBER(F3233)),R3233*(F3233/E3233-1)*(1-'Start Here'!$B$16),0)</f>
        <v>0</v>
      </c>
      <c r="T3233" s="17">
        <f>IF(AND(M3233="Ready",OR(I3233="Approve proposed",AND(I3233="Use my price",AND(ISNUMBER(J3233),J3233&gt;0))),ISNUMBER(L3233),E3233&gt;0),R3233*(L3233/E3233-1)*(1-'Start Here'!$B$16),0)</f>
        <v>0</v>
      </c>
      <c r="U3233" t="str" s="6">
        <v>SNAP: preserve existing selling price; Currently hidden; do not activate automatically</v>
      </c>
      <c r="V3233" t="str" s="21">
        <v>No</v>
      </c>
      <c r="W3233" t="str" s="21">
        <v>No</v>
      </c>
      <c r="X3233" s="22">
        <v>0</v>
      </c>
      <c r="Y3233" s="18">
        <v>5.27</v>
      </c>
      <c r="AB3233" t="str" s="6">
        <v>2026-10-01 10:41:27 UTC</v>
      </c>
      <c r="AC3233" t="str" s="6">
        <v>Local Line cache</v>
      </c>
      <c r="AD3233" s="23">
        <v>806148</v>
      </c>
      <c r="AE3233" s="23">
        <v>527213</v>
      </c>
      <c r="AF3233" t="str" s="23">
        <v>806148:527213:snap</v>
      </c>
      <c r="AG3233" t="str" s="23">
        <v>Yes</v>
      </c>
      <c r="AH3233" t="str" s="23">
        <v>Yes</v>
      </c>
      <c r="AI3233" s="18">
        <v>0</v>
      </c>
    </row>
    <row r="3234" ht="32" customHeight="1">
      <c r="A3234" t="str" s="7">
        <v>Sweet Creek</v>
      </c>
      <c r="B3234" t="str" s="7">
        <v>Blackberry Fruit Spread</v>
      </c>
      <c r="C3234" t="str" s="7">
        <v>10 oz</v>
      </c>
      <c r="D3234" t="str" s="7">
        <v>Herd Share Members</v>
      </c>
      <c r="E3234" s="12">
        <v>6.27</v>
      </c>
      <c r="F3234" s="13">
        <v>6.77</v>
      </c>
      <c r="G3234" s="13">
        <f>IF(AND(ISNUMBER(E3234),ISNUMBER(F3234)),F3234-E3234,"")</f>
        <v>0.5</v>
      </c>
      <c r="H3234" s="14">
        <f>IF(AND(ISNUMBER(E3234),E3234&gt;0,ISNUMBER(F3234)),F3234/E3234-1,"")</f>
        <v>0.0797448165869219</v>
      </c>
      <c r="I3234" t="str" s="15">
        <v>Unreviewed</v>
      </c>
      <c r="J3234" s="16"/>
      <c r="K3234" t="str" s="15">
        <v/>
      </c>
      <c r="L3234" s="17" t="str">
        <f>IF(AC3234="Local catalog","",IF(AG3234="Yes",IF(ISNUMBER(E3234),E3234,""),IF(I3234="Keep current",IF(ISNUMBER(E3234),E3234,""),IF(AH3234&lt;&gt;"Yes","",IF(I3234="Approve proposed",F3234,IF(AND(I3234="Use my price",AND(ISNUMBER(J3234),J3234&gt;0)),J3234,""))))))</f>
        <v/>
      </c>
      <c r="M3234" t="str" s="7">
        <f>IF(AND(AG3234="Yes",OR(I3234="Approve proposed",I3234="Use my price")),"CHECK: protected price kept current",IF(OR(I3234="Unreviewed",I3234=""),"Pending review",IF(I3234="Hold","On hold",IF(I3234="Keep current",IF(ISNUMBER(E3234),"Kept current","CHECK: no confirmed current price"),IF(AH3234&lt;&gt;"Yes","CHECK: source needs review",IF(AND(I3234="Use my price",NOT(AND(ISNUMBER(J3234),J3234&gt;0))),"CHECK: enter a price above zero",IF(NOT(OR(I3234="Approve proposed",I3234="Use my price")),"CHECK: choose a listed decision",IF(OR(NOT(ISNUMBER(L3234)),L3234&lt;=0,NOT(ISNUMBER(Y3234)),Y3234&lt;=0,X3234&gt;=1),"CHECK: price or base unavailable",IF(L3234/(Y3234*(1-X3234))-1&lt;0,"CHECK: price below local base","Ready")))))))))</f>
        <v>Pending review</v>
      </c>
      <c r="N3234" s="18">
        <v>6.27</v>
      </c>
      <c r="O3234" s="19">
        <v>0.4</v>
      </c>
      <c r="P3234" s="14">
        <v>0.5112</v>
      </c>
      <c r="Q3234" s="20" t="str">
        <f>IF(AND(ISNUMBER(L3234),ISNUMBER(Y3234),Y3234&gt;0,X3234&lt;1),ROUND(L3234/(Y3234*(1-X3234))-1,4),"")</f>
        <v/>
      </c>
      <c r="R3234" s="12">
        <v>407.55</v>
      </c>
      <c r="S3234" s="13">
        <f>IF(AND(ISNUMBER(E3234),E3234&gt;0,ISNUMBER(F3234)),R3234*(F3234/E3234-1)*(1-'Start Here'!$B$16),0)</f>
        <v>31.52500000000002</v>
      </c>
      <c r="T3234" s="17">
        <f>IF(AND(M3234="Ready",OR(I3234="Approve proposed",AND(I3234="Use my price",AND(ISNUMBER(J3234),J3234&gt;0))),ISNUMBER(L3234),E3234&gt;0),R3234*(L3234/E3234-1)*(1-'Start Here'!$B$16),0)</f>
        <v>0</v>
      </c>
      <c r="U3234" t="str" s="6">
        <v/>
      </c>
      <c r="V3234" t="str" s="21">
        <v>Yes</v>
      </c>
      <c r="W3234" t="str" s="21">
        <v>No</v>
      </c>
      <c r="X3234" s="22">
        <v>0</v>
      </c>
      <c r="Y3234" s="18">
        <v>4.48</v>
      </c>
      <c r="AB3234" t="str" s="6">
        <v>2026-10-01 10:41:27 UTC</v>
      </c>
      <c r="AC3234" t="str" s="6">
        <v>Local Line cache</v>
      </c>
      <c r="AD3234" s="23">
        <v>806081</v>
      </c>
      <c r="AE3234" s="23">
        <v>527145</v>
      </c>
      <c r="AF3234" t="str" s="23">
        <v>806081:527145:herdShare</v>
      </c>
      <c r="AG3234" t="str" s="23">
        <v>No</v>
      </c>
      <c r="AH3234" t="str" s="23">
        <v>Yes</v>
      </c>
      <c r="AI3234" s="18">
        <v>291.2</v>
      </c>
    </row>
    <row r="3235" ht="32" customHeight="1">
      <c r="A3235" t="str" s="7">
        <v>Sweet Creek</v>
      </c>
      <c r="B3235" t="str" s="7">
        <v>Blackberry Fruit Spread</v>
      </c>
      <c r="C3235" t="str" s="7">
        <v>10 oz</v>
      </c>
      <c r="D3235" t="str" s="7">
        <v>CSA Members</v>
      </c>
      <c r="E3235" s="12">
        <v>6.27</v>
      </c>
      <c r="F3235" s="13">
        <v>6.77</v>
      </c>
      <c r="G3235" s="13">
        <f>IF(AND(ISNUMBER(E3235),ISNUMBER(F3235)),F3235-E3235,"")</f>
        <v>0.5</v>
      </c>
      <c r="H3235" s="14">
        <f>IF(AND(ISNUMBER(E3235),E3235&gt;0,ISNUMBER(F3235)),F3235/E3235-1,"")</f>
        <v>0.0797448165869219</v>
      </c>
      <c r="I3235" t="str" s="15">
        <v>Unreviewed</v>
      </c>
      <c r="J3235" s="16"/>
      <c r="K3235" t="str" s="15">
        <v/>
      </c>
      <c r="L3235" s="17" t="str">
        <f>IF(AC3235="Local catalog","",IF(AG3235="Yes",IF(ISNUMBER(E3235),E3235,""),IF(I3235="Keep current",IF(ISNUMBER(E3235),E3235,""),IF(AH3235&lt;&gt;"Yes","",IF(I3235="Approve proposed",F3235,IF(AND(I3235="Use my price",AND(ISNUMBER(J3235),J3235&gt;0)),J3235,""))))))</f>
        <v/>
      </c>
      <c r="M3235" t="str" s="7">
        <f>IF(AND(AG3235="Yes",OR(I3235="Approve proposed",I3235="Use my price")),"CHECK: protected price kept current",IF(OR(I3235="Unreviewed",I3235=""),"Pending review",IF(I3235="Hold","On hold",IF(I3235="Keep current",IF(ISNUMBER(E3235),"Kept current","CHECK: no confirmed current price"),IF(AH3235&lt;&gt;"Yes","CHECK: source needs review",IF(AND(I3235="Use my price",NOT(AND(ISNUMBER(J3235),J3235&gt;0))),"CHECK: enter a price above zero",IF(NOT(OR(I3235="Approve proposed",I3235="Use my price")),"CHECK: choose a listed decision",IF(OR(NOT(ISNUMBER(L3235)),L3235&lt;=0,NOT(ISNUMBER(Y3235)),Y3235&lt;=0,X3235&gt;=1),"CHECK: price or base unavailable",IF(L3235/(Y3235*(1-X3235))-1&lt;0,"CHECK: price below local base","Ready")))))))))</f>
        <v>Pending review</v>
      </c>
      <c r="N3235" s="18">
        <v>6.27</v>
      </c>
      <c r="O3235" s="19">
        <v>0.4</v>
      </c>
      <c r="P3235" s="14">
        <v>0.5112</v>
      </c>
      <c r="Q3235" s="20" t="str">
        <f>IF(AND(ISNUMBER(L3235),ISNUMBER(Y3235),Y3235&gt;0,X3235&lt;1),ROUND(L3235/(Y3235*(1-X3235))-1,4),"")</f>
        <v/>
      </c>
      <c r="R3235" s="12">
        <v>31.349999999999998</v>
      </c>
      <c r="S3235" s="13">
        <f>IF(AND(ISNUMBER(E3235),E3235&gt;0,ISNUMBER(F3235)),R3235*(F3235/E3235-1)*(1-'Start Here'!$B$16),0)</f>
        <v>2.425000000000001</v>
      </c>
      <c r="T3235" s="17">
        <f>IF(AND(M3235="Ready",OR(I3235="Approve proposed",AND(I3235="Use my price",AND(ISNUMBER(J3235),J3235&gt;0))),ISNUMBER(L3235),E3235&gt;0),R3235*(L3235/E3235-1)*(1-'Start Here'!$B$16),0)</f>
        <v>0</v>
      </c>
      <c r="U3235" t="str" s="6">
        <v/>
      </c>
      <c r="V3235" t="str" s="21">
        <v>Yes</v>
      </c>
      <c r="W3235" t="str" s="21">
        <v>No</v>
      </c>
      <c r="X3235" s="22">
        <v>0</v>
      </c>
      <c r="Y3235" s="18">
        <v>4.48</v>
      </c>
      <c r="AB3235" t="str" s="6">
        <v>2026-10-01 10:41:27 UTC</v>
      </c>
      <c r="AC3235" t="str" s="6">
        <v>Local Line cache</v>
      </c>
      <c r="AD3235" s="23">
        <v>806081</v>
      </c>
      <c r="AE3235" s="23">
        <v>527145</v>
      </c>
      <c r="AF3235" t="str" s="23">
        <v>806081:527145:member</v>
      </c>
      <c r="AG3235" t="str" s="23">
        <v>No</v>
      </c>
      <c r="AH3235" t="str" s="23">
        <v>Yes</v>
      </c>
      <c r="AI3235" s="18">
        <v>22.4</v>
      </c>
    </row>
    <row r="3236" ht="32" customHeight="1">
      <c r="A3236" t="str" s="7">
        <v>Sweet Creek</v>
      </c>
      <c r="B3236" t="str" s="7">
        <v>Blackberry Fruit Spread</v>
      </c>
      <c r="C3236" t="str" s="7">
        <v>10 oz</v>
      </c>
      <c r="D3236" t="str" s="7">
        <v>Guest Basket</v>
      </c>
      <c r="E3236" s="12">
        <v>6.27</v>
      </c>
      <c r="F3236" s="13">
        <v>6.77</v>
      </c>
      <c r="G3236" s="13">
        <f>IF(AND(ISNUMBER(E3236),ISNUMBER(F3236)),F3236-E3236,"")</f>
        <v>0.5</v>
      </c>
      <c r="H3236" s="14">
        <f>IF(AND(ISNUMBER(E3236),E3236&gt;0,ISNUMBER(F3236)),F3236/E3236-1,"")</f>
        <v>0.0797448165869219</v>
      </c>
      <c r="I3236" t="str" s="15">
        <v>Unreviewed</v>
      </c>
      <c r="J3236" s="16"/>
      <c r="K3236" t="str" s="15">
        <v/>
      </c>
      <c r="L3236" s="17" t="str">
        <f>IF(AC3236="Local catalog","",IF(AG3236="Yes",IF(ISNUMBER(E3236),E3236,""),IF(I3236="Keep current",IF(ISNUMBER(E3236),E3236,""),IF(AH3236&lt;&gt;"Yes","",IF(I3236="Approve proposed",F3236,IF(AND(I3236="Use my price",AND(ISNUMBER(J3236),J3236&gt;0)),J3236,""))))))</f>
        <v/>
      </c>
      <c r="M3236" t="str" s="7">
        <f>IF(AND(AG3236="Yes",OR(I3236="Approve proposed",I3236="Use my price")),"CHECK: protected price kept current",IF(OR(I3236="Unreviewed",I3236=""),"Pending review",IF(I3236="Hold","On hold",IF(I3236="Keep current",IF(ISNUMBER(E3236),"Kept current","CHECK: no confirmed current price"),IF(AH3236&lt;&gt;"Yes","CHECK: source needs review",IF(AND(I3236="Use my price",NOT(AND(ISNUMBER(J3236),J3236&gt;0))),"CHECK: enter a price above zero",IF(NOT(OR(I3236="Approve proposed",I3236="Use my price")),"CHECK: choose a listed decision",IF(OR(NOT(ISNUMBER(L3236)),L3236&lt;=0,NOT(ISNUMBER(Y3236)),Y3236&lt;=0,X3236&gt;=1),"CHECK: price or base unavailable",IF(L3236/(Y3236*(1-X3236))-1&lt;0,"CHECK: price below local base","Ready")))))))))</f>
        <v>Pending review</v>
      </c>
      <c r="N3236" s="18">
        <v>6.27</v>
      </c>
      <c r="O3236" s="19">
        <v>0.4</v>
      </c>
      <c r="P3236" s="14">
        <v>0.5112</v>
      </c>
      <c r="Q3236" s="20" t="str">
        <f>IF(AND(ISNUMBER(L3236),ISNUMBER(Y3236),Y3236&gt;0,X3236&lt;1),ROUND(L3236/(Y3236*(1-X3236))-1,4),"")</f>
        <v/>
      </c>
      <c r="R3236" s="12">
        <v>18.81</v>
      </c>
      <c r="S3236" s="13">
        <f>IF(AND(ISNUMBER(E3236),E3236&gt;0,ISNUMBER(F3236)),R3236*(F3236/E3236-1)*(1-'Start Here'!$B$16),0)</f>
        <v>1.4550000000000005</v>
      </c>
      <c r="T3236" s="17">
        <f>IF(AND(M3236="Ready",OR(I3236="Approve proposed",AND(I3236="Use my price",AND(ISNUMBER(J3236),J3236&gt;0))),ISNUMBER(L3236),E3236&gt;0),R3236*(L3236/E3236-1)*(1-'Start Here'!$B$16),0)</f>
        <v>0</v>
      </c>
      <c r="U3236" t="str" s="6">
        <v/>
      </c>
      <c r="V3236" t="str" s="21">
        <v>Yes</v>
      </c>
      <c r="W3236" t="str" s="21">
        <v>No</v>
      </c>
      <c r="X3236" s="22">
        <v>0</v>
      </c>
      <c r="Y3236" s="18">
        <v>4.48</v>
      </c>
      <c r="AB3236" t="str" s="6">
        <v>2026-10-01 10:41:27 UTC</v>
      </c>
      <c r="AC3236" t="str" s="6">
        <v>Local Line cache</v>
      </c>
      <c r="AD3236" s="23">
        <v>806081</v>
      </c>
      <c r="AE3236" s="23">
        <v>527145</v>
      </c>
      <c r="AF3236" t="str" s="23">
        <v>806081:527145:guest</v>
      </c>
      <c r="AG3236" t="str" s="23">
        <v>No</v>
      </c>
      <c r="AH3236" t="str" s="23">
        <v>Yes</v>
      </c>
      <c r="AI3236" s="18">
        <v>13.440000000000001</v>
      </c>
    </row>
    <row r="3237" ht="32" customHeight="1">
      <c r="A3237" t="str" s="7">
        <v>Sweet Creek</v>
      </c>
      <c r="B3237" t="str" s="7">
        <v>Blackberry Fruit Spread</v>
      </c>
      <c r="C3237" t="str" s="7">
        <v>10 oz</v>
      </c>
      <c r="D3237" t="str" s="7">
        <v>SNAP</v>
      </c>
      <c r="E3237" s="12">
        <v>6.27</v>
      </c>
      <c r="F3237" s="13">
        <v>6.27</v>
      </c>
      <c r="G3237" s="13">
        <f>IF(AND(ISNUMBER(E3237),ISNUMBER(F3237)),F3237-E3237,"")</f>
        <v>0</v>
      </c>
      <c r="H3237" s="14">
        <f>IF(AND(ISNUMBER(E3237),E3237&gt;0,ISNUMBER(F3237)),F3237/E3237-1,"")</f>
        <v>0</v>
      </c>
      <c r="I3237" t="str" s="15">
        <v>Keep current</v>
      </c>
      <c r="J3237" s="16"/>
      <c r="K3237" t="str" s="15">
        <v/>
      </c>
      <c r="L3237" s="17">
        <f>IF(AC3237="Local catalog","",IF(AG3237="Yes",IF(ISNUMBER(E3237),E3237,""),IF(I3237="Keep current",IF(ISNUMBER(E3237),E3237,""),IF(AH3237&lt;&gt;"Yes","",IF(I3237="Approve proposed",F3237,IF(AND(I3237="Use my price",AND(ISNUMBER(J3237),J3237&gt;0)),J3237,""))))))</f>
        <v>6.27</v>
      </c>
      <c r="M3237" t="str" s="7">
        <f>IF(AND(AG3237="Yes",OR(I3237="Approve proposed",I3237="Use my price")),"CHECK: protected price kept current",IF(OR(I3237="Unreviewed",I3237=""),"Pending review",IF(I3237="Hold","On hold",IF(I3237="Keep current",IF(ISNUMBER(E3237),"Kept current","CHECK: no confirmed current price"),IF(AH3237&lt;&gt;"Yes","CHECK: source needs review",IF(AND(I3237="Use my price",NOT(AND(ISNUMBER(J3237),J3237&gt;0))),"CHECK: enter a price above zero",IF(NOT(OR(I3237="Approve proposed",I3237="Use my price")),"CHECK: choose a listed decision",IF(OR(NOT(ISNUMBER(L3237)),L3237&lt;=0,NOT(ISNUMBER(Y3237)),Y3237&lt;=0,X3237&gt;=1),"CHECK: price or base unavailable",IF(L3237/(Y3237*(1-X3237))-1&lt;0,"CHECK: price below local base","Ready")))))))))</f>
        <v>Kept current</v>
      </c>
      <c r="N3237" s="18">
        <v>6.27</v>
      </c>
      <c r="O3237" s="19">
        <v>0.4</v>
      </c>
      <c r="P3237" s="14">
        <v>0.3996</v>
      </c>
      <c r="Q3237" s="20">
        <f>IF(AND(ISNUMBER(L3237),ISNUMBER(Y3237),Y3237&gt;0,X3237&lt;1),ROUND(L3237/(Y3237*(1-X3237))-1,4),"")</f>
        <v>0.3996</v>
      </c>
      <c r="R3237" s="12">
        <v>0</v>
      </c>
      <c r="S3237" s="13">
        <f>IF(AND(ISNUMBER(E3237),E3237&gt;0,ISNUMBER(F3237)),R3237*(F3237/E3237-1)*(1-'Start Here'!$B$16),0)</f>
        <v>0</v>
      </c>
      <c r="T3237" s="17">
        <f>IF(AND(M3237="Ready",OR(I3237="Approve proposed",AND(I3237="Use my price",AND(ISNUMBER(J3237),J3237&gt;0))),ISNUMBER(L3237),E3237&gt;0),R3237*(L3237/E3237-1)*(1-'Start Here'!$B$16),0)</f>
        <v>0</v>
      </c>
      <c r="U3237" t="str" s="6">
        <v>SNAP: preserve existing selling price</v>
      </c>
      <c r="V3237" t="str" s="21">
        <v>Yes</v>
      </c>
      <c r="W3237" t="str" s="21">
        <v>No</v>
      </c>
      <c r="X3237" s="22">
        <v>0</v>
      </c>
      <c r="Y3237" s="18">
        <v>4.48</v>
      </c>
      <c r="AB3237" t="str" s="6">
        <v>2026-10-01 10:41:27 UTC</v>
      </c>
      <c r="AC3237" t="str" s="6">
        <v>Local Line cache</v>
      </c>
      <c r="AD3237" s="23">
        <v>806081</v>
      </c>
      <c r="AE3237" s="23">
        <v>527145</v>
      </c>
      <c r="AF3237" t="str" s="23">
        <v>806081:527145:snap</v>
      </c>
      <c r="AG3237" t="str" s="23">
        <v>Yes</v>
      </c>
      <c r="AH3237" t="str" s="23">
        <v>Yes</v>
      </c>
      <c r="AI3237" s="18">
        <v>0</v>
      </c>
    </row>
    <row r="3238" ht="32" customHeight="1">
      <c r="A3238" t="str" s="7">
        <v>Sweet Creek</v>
      </c>
      <c r="B3238" t="str" s="7">
        <v>Blueberry Apple Sauce</v>
      </c>
      <c r="C3238" t="str" s="7">
        <v>each</v>
      </c>
      <c r="D3238" t="str" s="7">
        <v>Herd Share Members</v>
      </c>
      <c r="E3238" s="12">
        <v>8.96</v>
      </c>
      <c r="F3238" s="13">
        <v>9.68</v>
      </c>
      <c r="G3238" s="13">
        <f>IF(AND(ISNUMBER(E3238),ISNUMBER(F3238)),F3238-E3238,"")</f>
        <v>0.72</v>
      </c>
      <c r="H3238" s="14">
        <f>IF(AND(ISNUMBER(E3238),E3238&gt;0,ISNUMBER(F3238)),F3238/E3238-1,"")</f>
        <v>0.0803571428571428</v>
      </c>
      <c r="I3238" t="str" s="15">
        <v>Unreviewed</v>
      </c>
      <c r="J3238" s="16"/>
      <c r="K3238" t="str" s="15">
        <v/>
      </c>
      <c r="L3238" s="17" t="str">
        <f>IF(AC3238="Local catalog","",IF(AG3238="Yes",IF(ISNUMBER(E3238),E3238,""),IF(I3238="Keep current",IF(ISNUMBER(E3238),E3238,""),IF(AH3238&lt;&gt;"Yes","",IF(I3238="Approve proposed",F3238,IF(AND(I3238="Use my price",AND(ISNUMBER(J3238),J3238&gt;0)),J3238,""))))))</f>
        <v/>
      </c>
      <c r="M3238" t="str" s="7">
        <f>IF(AND(AG3238="Yes",OR(I3238="Approve proposed",I3238="Use my price")),"CHECK: protected price kept current",IF(OR(I3238="Unreviewed",I3238=""),"Pending review",IF(I3238="Hold","On hold",IF(I3238="Keep current",IF(ISNUMBER(E3238),"Kept current","CHECK: no confirmed current price"),IF(AH3238&lt;&gt;"Yes","CHECK: source needs review",IF(AND(I3238="Use my price",NOT(AND(ISNUMBER(J3238),J3238&gt;0))),"CHECK: enter a price above zero",IF(NOT(OR(I3238="Approve proposed",I3238="Use my price")),"CHECK: choose a listed decision",IF(OR(NOT(ISNUMBER(L3238)),L3238&lt;=0,NOT(ISNUMBER(Y3238)),Y3238&lt;=0,X3238&gt;=1),"CHECK: price or base unavailable",IF(L3238/(Y3238*(1-X3238))-1&lt;0,"CHECK: price below local base","Ready")))))))))</f>
        <v>Pending review</v>
      </c>
      <c r="N3238" s="18">
        <v>8.96</v>
      </c>
      <c r="O3238" s="19">
        <v>0.4</v>
      </c>
      <c r="P3238" s="14">
        <v>0.5125</v>
      </c>
      <c r="Q3238" s="20" t="str">
        <f>IF(AND(ISNUMBER(L3238),ISNUMBER(Y3238),Y3238&gt;0,X3238&lt;1),ROUND(L3238/(Y3238*(1-X3238))-1,4),"")</f>
        <v/>
      </c>
      <c r="R3238" s="12">
        <v>161.28000000000003</v>
      </c>
      <c r="S3238" s="13">
        <f>IF(AND(ISNUMBER(E3238),E3238&gt;0,ISNUMBER(F3238)),R3238*(F3238/E3238-1)*(1-'Start Here'!$B$16),0)</f>
        <v>12.571199999999992</v>
      </c>
      <c r="T3238" s="17">
        <f>IF(AND(M3238="Ready",OR(I3238="Approve proposed",AND(I3238="Use my price",AND(ISNUMBER(J3238),J3238&gt;0))),ISNUMBER(L3238),E3238&gt;0),R3238*(L3238/E3238-1)*(1-'Start Here'!$B$16),0)</f>
        <v>0</v>
      </c>
      <c r="U3238" t="str" s="6">
        <v/>
      </c>
      <c r="V3238" t="str" s="21">
        <v>Yes</v>
      </c>
      <c r="W3238" t="str" s="21">
        <v>No</v>
      </c>
      <c r="X3238" s="22">
        <v>0</v>
      </c>
      <c r="Y3238" s="18">
        <v>6.4</v>
      </c>
      <c r="AB3238" t="str" s="6">
        <v>2026-10-01 10:41:27 UTC</v>
      </c>
      <c r="AC3238" t="str" s="6">
        <v>Local Line cache</v>
      </c>
      <c r="AD3238" s="23">
        <v>806085</v>
      </c>
      <c r="AE3238" s="23">
        <v>527149</v>
      </c>
      <c r="AF3238" t="str" s="23">
        <v>806085:527149:herdShare</v>
      </c>
      <c r="AG3238" t="str" s="23">
        <v>No</v>
      </c>
      <c r="AH3238" t="str" s="23">
        <v>Yes</v>
      </c>
      <c r="AI3238" s="18">
        <v>115.19999999999999</v>
      </c>
    </row>
    <row r="3239" ht="32" customHeight="1">
      <c r="A3239" t="str" s="7">
        <v>Sweet Creek</v>
      </c>
      <c r="B3239" t="str" s="7">
        <v>Blueberry Apple Sauce</v>
      </c>
      <c r="C3239" t="str" s="7">
        <v>each</v>
      </c>
      <c r="D3239" t="str" s="7">
        <v>CSA Members</v>
      </c>
      <c r="E3239" s="12">
        <v>8.96</v>
      </c>
      <c r="F3239" s="13">
        <v>9.68</v>
      </c>
      <c r="G3239" s="13">
        <f>IF(AND(ISNUMBER(E3239),ISNUMBER(F3239)),F3239-E3239,"")</f>
        <v>0.72</v>
      </c>
      <c r="H3239" s="14">
        <f>IF(AND(ISNUMBER(E3239),E3239&gt;0,ISNUMBER(F3239)),F3239/E3239-1,"")</f>
        <v>0.0803571428571428</v>
      </c>
      <c r="I3239" t="str" s="15">
        <v>Unreviewed</v>
      </c>
      <c r="J3239" s="16"/>
      <c r="K3239" t="str" s="15">
        <v/>
      </c>
      <c r="L3239" s="17" t="str">
        <f>IF(AC3239="Local catalog","",IF(AG3239="Yes",IF(ISNUMBER(E3239),E3239,""),IF(I3239="Keep current",IF(ISNUMBER(E3239),E3239,""),IF(AH3239&lt;&gt;"Yes","",IF(I3239="Approve proposed",F3239,IF(AND(I3239="Use my price",AND(ISNUMBER(J3239),J3239&gt;0)),J3239,""))))))</f>
        <v/>
      </c>
      <c r="M3239" t="str" s="7">
        <f>IF(AND(AG3239="Yes",OR(I3239="Approve proposed",I3239="Use my price")),"CHECK: protected price kept current",IF(OR(I3239="Unreviewed",I3239=""),"Pending review",IF(I3239="Hold","On hold",IF(I3239="Keep current",IF(ISNUMBER(E3239),"Kept current","CHECK: no confirmed current price"),IF(AH3239&lt;&gt;"Yes","CHECK: source needs review",IF(AND(I3239="Use my price",NOT(AND(ISNUMBER(J3239),J3239&gt;0))),"CHECK: enter a price above zero",IF(NOT(OR(I3239="Approve proposed",I3239="Use my price")),"CHECK: choose a listed decision",IF(OR(NOT(ISNUMBER(L3239)),L3239&lt;=0,NOT(ISNUMBER(Y3239)),Y3239&lt;=0,X3239&gt;=1),"CHECK: price or base unavailable",IF(L3239/(Y3239*(1-X3239))-1&lt;0,"CHECK: price below local base","Ready")))))))))</f>
        <v>Pending review</v>
      </c>
      <c r="N3239" s="18">
        <v>8.96</v>
      </c>
      <c r="O3239" s="19">
        <v>0.4</v>
      </c>
      <c r="P3239" s="14">
        <v>0.5125</v>
      </c>
      <c r="Q3239" s="20" t="str">
        <f>IF(AND(ISNUMBER(L3239),ISNUMBER(Y3239),Y3239&gt;0,X3239&lt;1),ROUND(L3239/(Y3239*(1-X3239))-1,4),"")</f>
        <v/>
      </c>
      <c r="R3239" s="12">
        <v>44.800000000000004</v>
      </c>
      <c r="S3239" s="13">
        <f>IF(AND(ISNUMBER(E3239),E3239&gt;0,ISNUMBER(F3239)),R3239*(F3239/E3239-1)*(1-'Start Here'!$B$16),0)</f>
        <v>3.4919999999999973</v>
      </c>
      <c r="T3239" s="17">
        <f>IF(AND(M3239="Ready",OR(I3239="Approve proposed",AND(I3239="Use my price",AND(ISNUMBER(J3239),J3239&gt;0))),ISNUMBER(L3239),E3239&gt;0),R3239*(L3239/E3239-1)*(1-'Start Here'!$B$16),0)</f>
        <v>0</v>
      </c>
      <c r="U3239" t="str" s="6">
        <v/>
      </c>
      <c r="V3239" t="str" s="21">
        <v>Yes</v>
      </c>
      <c r="W3239" t="str" s="21">
        <v>No</v>
      </c>
      <c r="X3239" s="22">
        <v>0</v>
      </c>
      <c r="Y3239" s="18">
        <v>6.4</v>
      </c>
      <c r="AB3239" t="str" s="6">
        <v>2026-10-01 10:41:27 UTC</v>
      </c>
      <c r="AC3239" t="str" s="6">
        <v>Local Line cache</v>
      </c>
      <c r="AD3239" s="23">
        <v>806085</v>
      </c>
      <c r="AE3239" s="23">
        <v>527149</v>
      </c>
      <c r="AF3239" t="str" s="23">
        <v>806085:527149:member</v>
      </c>
      <c r="AG3239" t="str" s="23">
        <v>No</v>
      </c>
      <c r="AH3239" t="str" s="23">
        <v>Yes</v>
      </c>
      <c r="AI3239" s="18">
        <v>32</v>
      </c>
    </row>
    <row r="3240" ht="32" customHeight="1">
      <c r="A3240" t="str" s="7">
        <v>Sweet Creek</v>
      </c>
      <c r="B3240" t="str" s="7">
        <v>Blueberry Apple Sauce</v>
      </c>
      <c r="C3240" t="str" s="7">
        <v>each</v>
      </c>
      <c r="D3240" t="str" s="7">
        <v>Guest Basket</v>
      </c>
      <c r="E3240" s="12">
        <v>8.96</v>
      </c>
      <c r="F3240" s="13">
        <v>9.68</v>
      </c>
      <c r="G3240" s="13">
        <f>IF(AND(ISNUMBER(E3240),ISNUMBER(F3240)),F3240-E3240,"")</f>
        <v>0.72</v>
      </c>
      <c r="H3240" s="14">
        <f>IF(AND(ISNUMBER(E3240),E3240&gt;0,ISNUMBER(F3240)),F3240/E3240-1,"")</f>
        <v>0.0803571428571428</v>
      </c>
      <c r="I3240" t="str" s="15">
        <v>Unreviewed</v>
      </c>
      <c r="J3240" s="16"/>
      <c r="K3240" t="str" s="15">
        <v/>
      </c>
      <c r="L3240" s="17" t="str">
        <f>IF(AC3240="Local catalog","",IF(AG3240="Yes",IF(ISNUMBER(E3240),E3240,""),IF(I3240="Keep current",IF(ISNUMBER(E3240),E3240,""),IF(AH3240&lt;&gt;"Yes","",IF(I3240="Approve proposed",F3240,IF(AND(I3240="Use my price",AND(ISNUMBER(J3240),J3240&gt;0)),J3240,""))))))</f>
        <v/>
      </c>
      <c r="M3240" t="str" s="7">
        <f>IF(AND(AG3240="Yes",OR(I3240="Approve proposed",I3240="Use my price")),"CHECK: protected price kept current",IF(OR(I3240="Unreviewed",I3240=""),"Pending review",IF(I3240="Hold","On hold",IF(I3240="Keep current",IF(ISNUMBER(E3240),"Kept current","CHECK: no confirmed current price"),IF(AH3240&lt;&gt;"Yes","CHECK: source needs review",IF(AND(I3240="Use my price",NOT(AND(ISNUMBER(J3240),J3240&gt;0))),"CHECK: enter a price above zero",IF(NOT(OR(I3240="Approve proposed",I3240="Use my price")),"CHECK: choose a listed decision",IF(OR(NOT(ISNUMBER(L3240)),L3240&lt;=0,NOT(ISNUMBER(Y3240)),Y3240&lt;=0,X3240&gt;=1),"CHECK: price or base unavailable",IF(L3240/(Y3240*(1-X3240))-1&lt;0,"CHECK: price below local base","Ready")))))))))</f>
        <v>Pending review</v>
      </c>
      <c r="N3240" s="18">
        <v>8.96</v>
      </c>
      <c r="O3240" s="19">
        <v>0.4</v>
      </c>
      <c r="P3240" s="14">
        <v>0.5125</v>
      </c>
      <c r="Q3240" s="20" t="str">
        <f>IF(AND(ISNUMBER(L3240),ISNUMBER(Y3240),Y3240&gt;0,X3240&lt;1),ROUND(L3240/(Y3240*(1-X3240))-1,4),"")</f>
        <v/>
      </c>
      <c r="R3240" s="12">
        <v>18.880000000000003</v>
      </c>
      <c r="S3240" s="13">
        <f>IF(AND(ISNUMBER(E3240),E3240&gt;0,ISNUMBER(F3240)),R3240*(F3240/E3240-1)*(1-'Start Here'!$B$16),0)</f>
        <v>1.4716285714285706</v>
      </c>
      <c r="T3240" s="17">
        <f>IF(AND(M3240="Ready",OR(I3240="Approve proposed",AND(I3240="Use my price",AND(ISNUMBER(J3240),J3240&gt;0))),ISNUMBER(L3240),E3240&gt;0),R3240*(L3240/E3240-1)*(1-'Start Here'!$B$16),0)</f>
        <v>0</v>
      </c>
      <c r="U3240" t="str" s="6">
        <v/>
      </c>
      <c r="V3240" t="str" s="21">
        <v>Yes</v>
      </c>
      <c r="W3240" t="str" s="21">
        <v>No</v>
      </c>
      <c r="X3240" s="22">
        <v>0</v>
      </c>
      <c r="Y3240" s="18">
        <v>6.4</v>
      </c>
      <c r="AB3240" t="str" s="6">
        <v>2026-10-01 10:41:27 UTC</v>
      </c>
      <c r="AC3240" t="str" s="6">
        <v>Local Line cache</v>
      </c>
      <c r="AD3240" s="23">
        <v>806085</v>
      </c>
      <c r="AE3240" s="23">
        <v>527149</v>
      </c>
      <c r="AF3240" t="str" s="23">
        <v>806085:527149:guest</v>
      </c>
      <c r="AG3240" t="str" s="23">
        <v>No</v>
      </c>
      <c r="AH3240" t="str" s="23">
        <v>Yes</v>
      </c>
      <c r="AI3240" s="18">
        <v>12.8</v>
      </c>
    </row>
    <row r="3241" ht="32" customHeight="1">
      <c r="A3241" t="str" s="7">
        <v>Sweet Creek</v>
      </c>
      <c r="B3241" t="str" s="7">
        <v>Blueberry Apple Sauce</v>
      </c>
      <c r="C3241" t="str" s="7">
        <v>each</v>
      </c>
      <c r="D3241" t="str" s="7">
        <v>SNAP</v>
      </c>
      <c r="E3241" s="12">
        <v>8.96</v>
      </c>
      <c r="F3241" s="13">
        <v>8.96</v>
      </c>
      <c r="G3241" s="13">
        <f>IF(AND(ISNUMBER(E3241),ISNUMBER(F3241)),F3241-E3241,"")</f>
        <v>0</v>
      </c>
      <c r="H3241" s="14">
        <f>IF(AND(ISNUMBER(E3241),E3241&gt;0,ISNUMBER(F3241)),F3241/E3241-1,"")</f>
        <v>0</v>
      </c>
      <c r="I3241" t="str" s="15">
        <v>Keep current</v>
      </c>
      <c r="J3241" s="16"/>
      <c r="K3241" t="str" s="15">
        <v/>
      </c>
      <c r="L3241" s="17">
        <f>IF(AC3241="Local catalog","",IF(AG3241="Yes",IF(ISNUMBER(E3241),E3241,""),IF(I3241="Keep current",IF(ISNUMBER(E3241),E3241,""),IF(AH3241&lt;&gt;"Yes","",IF(I3241="Approve proposed",F3241,IF(AND(I3241="Use my price",AND(ISNUMBER(J3241),J3241&gt;0)),J3241,""))))))</f>
        <v>8.96</v>
      </c>
      <c r="M3241" t="str" s="7">
        <f>IF(AND(AG3241="Yes",OR(I3241="Approve proposed",I3241="Use my price")),"CHECK: protected price kept current",IF(OR(I3241="Unreviewed",I3241=""),"Pending review",IF(I3241="Hold","On hold",IF(I3241="Keep current",IF(ISNUMBER(E3241),"Kept current","CHECK: no confirmed current price"),IF(AH3241&lt;&gt;"Yes","CHECK: source needs review",IF(AND(I3241="Use my price",NOT(AND(ISNUMBER(J3241),J3241&gt;0))),"CHECK: enter a price above zero",IF(NOT(OR(I3241="Approve proposed",I3241="Use my price")),"CHECK: choose a listed decision",IF(OR(NOT(ISNUMBER(L3241)),L3241&lt;=0,NOT(ISNUMBER(Y3241)),Y3241&lt;=0,X3241&gt;=1),"CHECK: price or base unavailable",IF(L3241/(Y3241*(1-X3241))-1&lt;0,"CHECK: price below local base","Ready")))))))))</f>
        <v>Kept current</v>
      </c>
      <c r="N3241" s="18">
        <v>8.96</v>
      </c>
      <c r="O3241" s="19">
        <v>0.4</v>
      </c>
      <c r="P3241" s="14">
        <v>0.4</v>
      </c>
      <c r="Q3241" s="20">
        <f>IF(AND(ISNUMBER(L3241),ISNUMBER(Y3241),Y3241&gt;0,X3241&lt;1),ROUND(L3241/(Y3241*(1-X3241))-1,4),"")</f>
        <v>0.4</v>
      </c>
      <c r="R3241" s="12">
        <v>0</v>
      </c>
      <c r="S3241" s="13">
        <f>IF(AND(ISNUMBER(E3241),E3241&gt;0,ISNUMBER(F3241)),R3241*(F3241/E3241-1)*(1-'Start Here'!$B$16),0)</f>
        <v>0</v>
      </c>
      <c r="T3241" s="17">
        <f>IF(AND(M3241="Ready",OR(I3241="Approve proposed",AND(I3241="Use my price",AND(ISNUMBER(J3241),J3241&gt;0))),ISNUMBER(L3241),E3241&gt;0),R3241*(L3241/E3241-1)*(1-'Start Here'!$B$16),0)</f>
        <v>0</v>
      </c>
      <c r="U3241" t="str" s="6">
        <v>SNAP: preserve existing selling price</v>
      </c>
      <c r="V3241" t="str" s="21">
        <v>Yes</v>
      </c>
      <c r="W3241" t="str" s="21">
        <v>No</v>
      </c>
      <c r="X3241" s="22">
        <v>0</v>
      </c>
      <c r="Y3241" s="18">
        <v>6.4</v>
      </c>
      <c r="AB3241" t="str" s="6">
        <v>2026-10-01 10:41:27 UTC</v>
      </c>
      <c r="AC3241" t="str" s="6">
        <v>Local Line cache</v>
      </c>
      <c r="AD3241" s="23">
        <v>806085</v>
      </c>
      <c r="AE3241" s="23">
        <v>527149</v>
      </c>
      <c r="AF3241" t="str" s="23">
        <v>806085:527149:snap</v>
      </c>
      <c r="AG3241" t="str" s="23">
        <v>Yes</v>
      </c>
      <c r="AH3241" t="str" s="23">
        <v>Yes</v>
      </c>
      <c r="AI3241" s="18">
        <v>0</v>
      </c>
    </row>
    <row r="3242" ht="32" customHeight="1">
      <c r="A3242" t="str" s="7">
        <v>Sweet Creek</v>
      </c>
      <c r="B3242" t="str" s="7">
        <v>Blueberry Fruit Spread</v>
      </c>
      <c r="C3242" t="str" s="7">
        <v>10 oz</v>
      </c>
      <c r="D3242" t="str" s="7">
        <v>Herd Share Members</v>
      </c>
      <c r="E3242" s="12">
        <v>6.27</v>
      </c>
      <c r="F3242" s="13">
        <v>6.77</v>
      </c>
      <c r="G3242" s="13">
        <f>IF(AND(ISNUMBER(E3242),ISNUMBER(F3242)),F3242-E3242,"")</f>
        <v>0.5</v>
      </c>
      <c r="H3242" s="14">
        <f>IF(AND(ISNUMBER(E3242),E3242&gt;0,ISNUMBER(F3242)),F3242/E3242-1,"")</f>
        <v>0.0797448165869219</v>
      </c>
      <c r="I3242" t="str" s="15">
        <v>Unreviewed</v>
      </c>
      <c r="J3242" s="16"/>
      <c r="K3242" t="str" s="15">
        <v/>
      </c>
      <c r="L3242" s="17" t="str">
        <f>IF(AC3242="Local catalog","",IF(AG3242="Yes",IF(ISNUMBER(E3242),E3242,""),IF(I3242="Keep current",IF(ISNUMBER(E3242),E3242,""),IF(AH3242&lt;&gt;"Yes","",IF(I3242="Approve proposed",F3242,IF(AND(I3242="Use my price",AND(ISNUMBER(J3242),J3242&gt;0)),J3242,""))))))</f>
        <v/>
      </c>
      <c r="M3242" t="str" s="7">
        <f>IF(AND(AG3242="Yes",OR(I3242="Approve proposed",I3242="Use my price")),"CHECK: protected price kept current",IF(OR(I3242="Unreviewed",I3242=""),"Pending review",IF(I3242="Hold","On hold",IF(I3242="Keep current",IF(ISNUMBER(E3242),"Kept current","CHECK: no confirmed current price"),IF(AH3242&lt;&gt;"Yes","CHECK: source needs review",IF(AND(I3242="Use my price",NOT(AND(ISNUMBER(J3242),J3242&gt;0))),"CHECK: enter a price above zero",IF(NOT(OR(I3242="Approve proposed",I3242="Use my price")),"CHECK: choose a listed decision",IF(OR(NOT(ISNUMBER(L3242)),L3242&lt;=0,NOT(ISNUMBER(Y3242)),Y3242&lt;=0,X3242&gt;=1),"CHECK: price or base unavailable",IF(L3242/(Y3242*(1-X3242))-1&lt;0,"CHECK: price below local base","Ready")))))))))</f>
        <v>Pending review</v>
      </c>
      <c r="N3242" s="18">
        <v>6.27</v>
      </c>
      <c r="O3242" s="19">
        <v>0.4</v>
      </c>
      <c r="P3242" s="14">
        <v>0.5112</v>
      </c>
      <c r="Q3242" s="20" t="str">
        <f>IF(AND(ISNUMBER(L3242),ISNUMBER(Y3242),Y3242&gt;0,X3242&lt;1),ROUND(L3242/(Y3242*(1-X3242))-1,4),"")</f>
        <v/>
      </c>
      <c r="R3242" s="12">
        <v>194.37</v>
      </c>
      <c r="S3242" s="13">
        <f>IF(AND(ISNUMBER(E3242),E3242&gt;0,ISNUMBER(F3242)),R3242*(F3242/E3242-1)*(1-'Start Here'!$B$16),0)</f>
        <v>15.035000000000009</v>
      </c>
      <c r="T3242" s="17">
        <f>IF(AND(M3242="Ready",OR(I3242="Approve proposed",AND(I3242="Use my price",AND(ISNUMBER(J3242),J3242&gt;0))),ISNUMBER(L3242),E3242&gt;0),R3242*(L3242/E3242-1)*(1-'Start Here'!$B$16),0)</f>
        <v>0</v>
      </c>
      <c r="U3242" t="str" s="6">
        <v/>
      </c>
      <c r="V3242" t="str" s="21">
        <v>Yes</v>
      </c>
      <c r="W3242" t="str" s="21">
        <v>No</v>
      </c>
      <c r="X3242" s="22">
        <v>0</v>
      </c>
      <c r="Y3242" s="18">
        <v>4.48</v>
      </c>
      <c r="AB3242" t="str" s="6">
        <v>2026-10-01 10:41:27 UTC</v>
      </c>
      <c r="AC3242" t="str" s="6">
        <v>Local Line cache</v>
      </c>
      <c r="AD3242" s="23">
        <v>806089</v>
      </c>
      <c r="AE3242" s="23">
        <v>527153</v>
      </c>
      <c r="AF3242" t="str" s="23">
        <v>806089:527153:herdShare</v>
      </c>
      <c r="AG3242" t="str" s="23">
        <v>No</v>
      </c>
      <c r="AH3242" t="str" s="23">
        <v>Yes</v>
      </c>
      <c r="AI3242" s="18">
        <v>138.88</v>
      </c>
    </row>
    <row r="3243" ht="32" customHeight="1">
      <c r="A3243" t="str" s="7">
        <v>Sweet Creek</v>
      </c>
      <c r="B3243" t="str" s="7">
        <v>Blueberry Fruit Spread</v>
      </c>
      <c r="C3243" t="str" s="7">
        <v>10 oz</v>
      </c>
      <c r="D3243" t="str" s="7">
        <v>CSA Members</v>
      </c>
      <c r="E3243" s="12">
        <v>6.27</v>
      </c>
      <c r="F3243" s="13">
        <v>6.77</v>
      </c>
      <c r="G3243" s="13">
        <f>IF(AND(ISNUMBER(E3243),ISNUMBER(F3243)),F3243-E3243,"")</f>
        <v>0.5</v>
      </c>
      <c r="H3243" s="14">
        <f>IF(AND(ISNUMBER(E3243),E3243&gt;0,ISNUMBER(F3243)),F3243/E3243-1,"")</f>
        <v>0.0797448165869219</v>
      </c>
      <c r="I3243" t="str" s="15">
        <v>Unreviewed</v>
      </c>
      <c r="J3243" s="16"/>
      <c r="K3243" t="str" s="15">
        <v/>
      </c>
      <c r="L3243" s="17" t="str">
        <f>IF(AC3243="Local catalog","",IF(AG3243="Yes",IF(ISNUMBER(E3243),E3243,""),IF(I3243="Keep current",IF(ISNUMBER(E3243),E3243,""),IF(AH3243&lt;&gt;"Yes","",IF(I3243="Approve proposed",F3243,IF(AND(I3243="Use my price",AND(ISNUMBER(J3243),J3243&gt;0)),J3243,""))))))</f>
        <v/>
      </c>
      <c r="M3243" t="str" s="7">
        <f>IF(AND(AG3243="Yes",OR(I3243="Approve proposed",I3243="Use my price")),"CHECK: protected price kept current",IF(OR(I3243="Unreviewed",I3243=""),"Pending review",IF(I3243="Hold","On hold",IF(I3243="Keep current",IF(ISNUMBER(E3243),"Kept current","CHECK: no confirmed current price"),IF(AH3243&lt;&gt;"Yes","CHECK: source needs review",IF(AND(I3243="Use my price",NOT(AND(ISNUMBER(J3243),J3243&gt;0))),"CHECK: enter a price above zero",IF(NOT(OR(I3243="Approve proposed",I3243="Use my price")),"CHECK: choose a listed decision",IF(OR(NOT(ISNUMBER(L3243)),L3243&lt;=0,NOT(ISNUMBER(Y3243)),Y3243&lt;=0,X3243&gt;=1),"CHECK: price or base unavailable",IF(L3243/(Y3243*(1-X3243))-1&lt;0,"CHECK: price below local base","Ready")))))))))</f>
        <v>Pending review</v>
      </c>
      <c r="N3243" s="18">
        <v>6.27</v>
      </c>
      <c r="O3243" s="19">
        <v>0.4</v>
      </c>
      <c r="P3243" s="14">
        <v>0.5112</v>
      </c>
      <c r="Q3243" s="20" t="str">
        <f>IF(AND(ISNUMBER(L3243),ISNUMBER(Y3243),Y3243&gt;0,X3243&lt;1),ROUND(L3243/(Y3243*(1-X3243))-1,4),"")</f>
        <v/>
      </c>
      <c r="R3243" s="12">
        <v>12.54</v>
      </c>
      <c r="S3243" s="13">
        <f>IF(AND(ISNUMBER(E3243),E3243&gt;0,ISNUMBER(F3243)),R3243*(F3243/E3243-1)*(1-'Start Here'!$B$16),0)</f>
        <v>0.9700000000000004</v>
      </c>
      <c r="T3243" s="17">
        <f>IF(AND(M3243="Ready",OR(I3243="Approve proposed",AND(I3243="Use my price",AND(ISNUMBER(J3243),J3243&gt;0))),ISNUMBER(L3243),E3243&gt;0),R3243*(L3243/E3243-1)*(1-'Start Here'!$B$16),0)</f>
        <v>0</v>
      </c>
      <c r="U3243" t="str" s="6">
        <v/>
      </c>
      <c r="V3243" t="str" s="21">
        <v>Yes</v>
      </c>
      <c r="W3243" t="str" s="21">
        <v>No</v>
      </c>
      <c r="X3243" s="22">
        <v>0</v>
      </c>
      <c r="Y3243" s="18">
        <v>4.48</v>
      </c>
      <c r="AB3243" t="str" s="6">
        <v>2026-10-01 10:41:27 UTC</v>
      </c>
      <c r="AC3243" t="str" s="6">
        <v>Local Line cache</v>
      </c>
      <c r="AD3243" s="23">
        <v>806089</v>
      </c>
      <c r="AE3243" s="23">
        <v>527153</v>
      </c>
      <c r="AF3243" t="str" s="23">
        <v>806089:527153:member</v>
      </c>
      <c r="AG3243" t="str" s="23">
        <v>No</v>
      </c>
      <c r="AH3243" t="str" s="23">
        <v>Yes</v>
      </c>
      <c r="AI3243" s="18">
        <v>8.96</v>
      </c>
    </row>
    <row r="3244" ht="32" customHeight="1">
      <c r="A3244" t="str" s="7">
        <v>Sweet Creek</v>
      </c>
      <c r="B3244" t="str" s="7">
        <v>Blueberry Fruit Spread</v>
      </c>
      <c r="C3244" t="str" s="7">
        <v>10 oz</v>
      </c>
      <c r="D3244" t="str" s="7">
        <v>Guest Basket</v>
      </c>
      <c r="E3244" s="12">
        <v>6.27</v>
      </c>
      <c r="F3244" s="13">
        <v>6.77</v>
      </c>
      <c r="G3244" s="13">
        <f>IF(AND(ISNUMBER(E3244),ISNUMBER(F3244)),F3244-E3244,"")</f>
        <v>0.5</v>
      </c>
      <c r="H3244" s="14">
        <f>IF(AND(ISNUMBER(E3244),E3244&gt;0,ISNUMBER(F3244)),F3244/E3244-1,"")</f>
        <v>0.0797448165869219</v>
      </c>
      <c r="I3244" t="str" s="15">
        <v>Unreviewed</v>
      </c>
      <c r="J3244" s="16"/>
      <c r="K3244" t="str" s="15">
        <v/>
      </c>
      <c r="L3244" s="17" t="str">
        <f>IF(AC3244="Local catalog","",IF(AG3244="Yes",IF(ISNUMBER(E3244),E3244,""),IF(I3244="Keep current",IF(ISNUMBER(E3244),E3244,""),IF(AH3244&lt;&gt;"Yes","",IF(I3244="Approve proposed",F3244,IF(AND(I3244="Use my price",AND(ISNUMBER(J3244),J3244&gt;0)),J3244,""))))))</f>
        <v/>
      </c>
      <c r="M3244" t="str" s="7">
        <f>IF(AND(AG3244="Yes",OR(I3244="Approve proposed",I3244="Use my price")),"CHECK: protected price kept current",IF(OR(I3244="Unreviewed",I3244=""),"Pending review",IF(I3244="Hold","On hold",IF(I3244="Keep current",IF(ISNUMBER(E3244),"Kept current","CHECK: no confirmed current price"),IF(AH3244&lt;&gt;"Yes","CHECK: source needs review",IF(AND(I3244="Use my price",NOT(AND(ISNUMBER(J3244),J3244&gt;0))),"CHECK: enter a price above zero",IF(NOT(OR(I3244="Approve proposed",I3244="Use my price")),"CHECK: choose a listed decision",IF(OR(NOT(ISNUMBER(L3244)),L3244&lt;=0,NOT(ISNUMBER(Y3244)),Y3244&lt;=0,X3244&gt;=1),"CHECK: price or base unavailable",IF(L3244/(Y3244*(1-X3244))-1&lt;0,"CHECK: price below local base","Ready")))))))))</f>
        <v>Pending review</v>
      </c>
      <c r="N3244" s="18">
        <v>6.27</v>
      </c>
      <c r="O3244" s="19">
        <v>0.4</v>
      </c>
      <c r="P3244" s="14">
        <v>0.5112</v>
      </c>
      <c r="Q3244" s="20" t="str">
        <f>IF(AND(ISNUMBER(L3244),ISNUMBER(Y3244),Y3244&gt;0,X3244&lt;1),ROUND(L3244/(Y3244*(1-X3244))-1,4),"")</f>
        <v/>
      </c>
      <c r="R3244" s="12">
        <v>12.54</v>
      </c>
      <c r="S3244" s="13">
        <f>IF(AND(ISNUMBER(E3244),E3244&gt;0,ISNUMBER(F3244)),R3244*(F3244/E3244-1)*(1-'Start Here'!$B$16),0)</f>
        <v>0.9700000000000004</v>
      </c>
      <c r="T3244" s="17">
        <f>IF(AND(M3244="Ready",OR(I3244="Approve proposed",AND(I3244="Use my price",AND(ISNUMBER(J3244),J3244&gt;0))),ISNUMBER(L3244),E3244&gt;0),R3244*(L3244/E3244-1)*(1-'Start Here'!$B$16),0)</f>
        <v>0</v>
      </c>
      <c r="U3244" t="str" s="6">
        <v/>
      </c>
      <c r="V3244" t="str" s="21">
        <v>Yes</v>
      </c>
      <c r="W3244" t="str" s="21">
        <v>No</v>
      </c>
      <c r="X3244" s="22">
        <v>0</v>
      </c>
      <c r="Y3244" s="18">
        <v>4.48</v>
      </c>
      <c r="AB3244" t="str" s="6">
        <v>2026-10-01 10:41:27 UTC</v>
      </c>
      <c r="AC3244" t="str" s="6">
        <v>Local Line cache</v>
      </c>
      <c r="AD3244" s="23">
        <v>806089</v>
      </c>
      <c r="AE3244" s="23">
        <v>527153</v>
      </c>
      <c r="AF3244" t="str" s="23">
        <v>806089:527153:guest</v>
      </c>
      <c r="AG3244" t="str" s="23">
        <v>No</v>
      </c>
      <c r="AH3244" t="str" s="23">
        <v>Yes</v>
      </c>
      <c r="AI3244" s="18">
        <v>8.96</v>
      </c>
    </row>
    <row r="3245" ht="32" customHeight="1">
      <c r="A3245" t="str" s="7">
        <v>Sweet Creek</v>
      </c>
      <c r="B3245" t="str" s="7">
        <v>Blueberry Fruit Spread</v>
      </c>
      <c r="C3245" t="str" s="7">
        <v>10 oz</v>
      </c>
      <c r="D3245" t="str" s="7">
        <v>SNAP</v>
      </c>
      <c r="E3245" s="12">
        <v>6.27</v>
      </c>
      <c r="F3245" s="13">
        <v>6.27</v>
      </c>
      <c r="G3245" s="13">
        <f>IF(AND(ISNUMBER(E3245),ISNUMBER(F3245)),F3245-E3245,"")</f>
        <v>0</v>
      </c>
      <c r="H3245" s="14">
        <f>IF(AND(ISNUMBER(E3245),E3245&gt;0,ISNUMBER(F3245)),F3245/E3245-1,"")</f>
        <v>0</v>
      </c>
      <c r="I3245" t="str" s="15">
        <v>Keep current</v>
      </c>
      <c r="J3245" s="16"/>
      <c r="K3245" t="str" s="15">
        <v/>
      </c>
      <c r="L3245" s="17">
        <f>IF(AC3245="Local catalog","",IF(AG3245="Yes",IF(ISNUMBER(E3245),E3245,""),IF(I3245="Keep current",IF(ISNUMBER(E3245),E3245,""),IF(AH3245&lt;&gt;"Yes","",IF(I3245="Approve proposed",F3245,IF(AND(I3245="Use my price",AND(ISNUMBER(J3245),J3245&gt;0)),J3245,""))))))</f>
        <v>6.27</v>
      </c>
      <c r="M3245" t="str" s="7">
        <f>IF(AND(AG3245="Yes",OR(I3245="Approve proposed",I3245="Use my price")),"CHECK: protected price kept current",IF(OR(I3245="Unreviewed",I3245=""),"Pending review",IF(I3245="Hold","On hold",IF(I3245="Keep current",IF(ISNUMBER(E3245),"Kept current","CHECK: no confirmed current price"),IF(AH3245&lt;&gt;"Yes","CHECK: source needs review",IF(AND(I3245="Use my price",NOT(AND(ISNUMBER(J3245),J3245&gt;0))),"CHECK: enter a price above zero",IF(NOT(OR(I3245="Approve proposed",I3245="Use my price")),"CHECK: choose a listed decision",IF(OR(NOT(ISNUMBER(L3245)),L3245&lt;=0,NOT(ISNUMBER(Y3245)),Y3245&lt;=0,X3245&gt;=1),"CHECK: price or base unavailable",IF(L3245/(Y3245*(1-X3245))-1&lt;0,"CHECK: price below local base","Ready")))))))))</f>
        <v>Kept current</v>
      </c>
      <c r="N3245" s="18">
        <v>6.27</v>
      </c>
      <c r="O3245" s="19">
        <v>0.4</v>
      </c>
      <c r="P3245" s="14">
        <v>0.3996</v>
      </c>
      <c r="Q3245" s="20">
        <f>IF(AND(ISNUMBER(L3245),ISNUMBER(Y3245),Y3245&gt;0,X3245&lt;1),ROUND(L3245/(Y3245*(1-X3245))-1,4),"")</f>
        <v>0.3996</v>
      </c>
      <c r="R3245" s="12">
        <v>0</v>
      </c>
      <c r="S3245" s="13">
        <f>IF(AND(ISNUMBER(E3245),E3245&gt;0,ISNUMBER(F3245)),R3245*(F3245/E3245-1)*(1-'Start Here'!$B$16),0)</f>
        <v>0</v>
      </c>
      <c r="T3245" s="17">
        <f>IF(AND(M3245="Ready",OR(I3245="Approve proposed",AND(I3245="Use my price",AND(ISNUMBER(J3245),J3245&gt;0))),ISNUMBER(L3245),E3245&gt;0),R3245*(L3245/E3245-1)*(1-'Start Here'!$B$16),0)</f>
        <v>0</v>
      </c>
      <c r="U3245" t="str" s="6">
        <v>SNAP: preserve existing selling price</v>
      </c>
      <c r="V3245" t="str" s="21">
        <v>Yes</v>
      </c>
      <c r="W3245" t="str" s="21">
        <v>No</v>
      </c>
      <c r="X3245" s="22">
        <v>0</v>
      </c>
      <c r="Y3245" s="18">
        <v>4.48</v>
      </c>
      <c r="AB3245" t="str" s="6">
        <v>2026-10-01 10:41:27 UTC</v>
      </c>
      <c r="AC3245" t="str" s="6">
        <v>Local Line cache</v>
      </c>
      <c r="AD3245" s="23">
        <v>806089</v>
      </c>
      <c r="AE3245" s="23">
        <v>527153</v>
      </c>
      <c r="AF3245" t="str" s="23">
        <v>806089:527153:snap</v>
      </c>
      <c r="AG3245" t="str" s="23">
        <v>Yes</v>
      </c>
      <c r="AH3245" t="str" s="23">
        <v>Yes</v>
      </c>
      <c r="AI3245" s="18">
        <v>0</v>
      </c>
    </row>
    <row r="3246" ht="32" customHeight="1">
      <c r="A3246" t="str" s="7">
        <v>Sweet Creek</v>
      </c>
      <c r="B3246" t="str" s="7">
        <v>Chipotle Enchilada Sauce</v>
      </c>
      <c r="C3246" t="str" s="7">
        <v>16 oz ea</v>
      </c>
      <c r="D3246" t="str" s="7">
        <v>Herd Share Members</v>
      </c>
      <c r="E3246" s="12">
        <v>7.64</v>
      </c>
      <c r="F3246" s="13">
        <v>8.25</v>
      </c>
      <c r="G3246" s="13">
        <f>IF(AND(ISNUMBER(E3246),ISNUMBER(F3246)),F3246-E3246,"")</f>
        <v>0.61</v>
      </c>
      <c r="H3246" s="14">
        <f>IF(AND(ISNUMBER(E3246),E3246&gt;0,ISNUMBER(F3246)),F3246/E3246-1,"")</f>
        <v>0.07984293193717273</v>
      </c>
      <c r="I3246" t="str" s="15">
        <v>Unreviewed</v>
      </c>
      <c r="J3246" s="16"/>
      <c r="K3246" t="str" s="15">
        <v/>
      </c>
      <c r="L3246" s="17" t="str">
        <f>IF(AC3246="Local catalog","",IF(AG3246="Yes",IF(ISNUMBER(E3246),E3246,""),IF(I3246="Keep current",IF(ISNUMBER(E3246),E3246,""),IF(AH3246&lt;&gt;"Yes","",IF(I3246="Approve proposed",F3246,IF(AND(I3246="Use my price",AND(ISNUMBER(J3246),J3246&gt;0)),J3246,""))))))</f>
        <v/>
      </c>
      <c r="M3246" t="str" s="7">
        <f>IF(AND(AG3246="Yes",OR(I3246="Approve proposed",I3246="Use my price")),"CHECK: protected price kept current",IF(OR(I3246="Unreviewed",I3246=""),"Pending review",IF(I3246="Hold","On hold",IF(I3246="Keep current",IF(ISNUMBER(E3246),"Kept current","CHECK: no confirmed current price"),IF(AH3246&lt;&gt;"Yes","CHECK: source needs review",IF(AND(I3246="Use my price",NOT(AND(ISNUMBER(J3246),J3246&gt;0))),"CHECK: enter a price above zero",IF(NOT(OR(I3246="Approve proposed",I3246="Use my price")),"CHECK: choose a listed decision",IF(OR(NOT(ISNUMBER(L3246)),L3246&lt;=0,NOT(ISNUMBER(Y3246)),Y3246&lt;=0,X3246&gt;=1),"CHECK: price or base unavailable",IF(L3246/(Y3246*(1-X3246))-1&lt;0,"CHECK: price below local base","Ready")))))))))</f>
        <v>Pending review</v>
      </c>
      <c r="N3246" s="18">
        <v>7.64</v>
      </c>
      <c r="O3246" s="19">
        <v>0.4</v>
      </c>
      <c r="P3246" s="14">
        <v>0.511</v>
      </c>
      <c r="Q3246" s="20" t="str">
        <f>IF(AND(ISNUMBER(L3246),ISNUMBER(Y3246),Y3246&gt;0,X3246&lt;1),ROUND(L3246/(Y3246*(1-X3246))-1,4),"")</f>
        <v/>
      </c>
      <c r="R3246" s="12">
        <v>320.87999999999994</v>
      </c>
      <c r="S3246" s="13">
        <f>IF(AND(ISNUMBER(E3246),E3246&gt;0,ISNUMBER(F3246)),R3246*(F3246/E3246-1)*(1-'Start Here'!$B$16),0)</f>
        <v>24.851399999999984</v>
      </c>
      <c r="T3246" s="17">
        <f>IF(AND(M3246="Ready",OR(I3246="Approve proposed",AND(I3246="Use my price",AND(ISNUMBER(J3246),J3246&gt;0))),ISNUMBER(L3246),E3246&gt;0),R3246*(L3246/E3246-1)*(1-'Start Here'!$B$16),0)</f>
        <v>0</v>
      </c>
      <c r="U3246" t="str" s="6">
        <v/>
      </c>
      <c r="V3246" t="str" s="21">
        <v>Yes</v>
      </c>
      <c r="W3246" t="str" s="21">
        <v>No</v>
      </c>
      <c r="X3246" s="22">
        <v>0</v>
      </c>
      <c r="Y3246" s="18">
        <v>5.46</v>
      </c>
      <c r="AB3246" t="str" s="6">
        <v>2026-10-01 10:41:27 UTC</v>
      </c>
      <c r="AC3246" t="str" s="6">
        <v>Local Line cache</v>
      </c>
      <c r="AD3246" s="23">
        <v>1061158</v>
      </c>
      <c r="AE3246" s="23">
        <v>868144</v>
      </c>
      <c r="AF3246" t="str" s="23">
        <v>1061158:868144:herdShare</v>
      </c>
      <c r="AG3246" t="str" s="23">
        <v>No</v>
      </c>
      <c r="AH3246" t="str" s="23">
        <v>Yes</v>
      </c>
      <c r="AI3246" s="18">
        <v>229.31999999999996</v>
      </c>
    </row>
    <row r="3247" ht="32" customHeight="1">
      <c r="A3247" t="str" s="7">
        <v>Sweet Creek</v>
      </c>
      <c r="B3247" t="str" s="7">
        <v>Chipotle Enchilada Sauce</v>
      </c>
      <c r="C3247" t="str" s="7">
        <v>16 oz ea</v>
      </c>
      <c r="D3247" t="str" s="7">
        <v>CSA Members</v>
      </c>
      <c r="E3247" s="12">
        <v>7.64</v>
      </c>
      <c r="F3247" s="13">
        <v>8.25</v>
      </c>
      <c r="G3247" s="13">
        <f>IF(AND(ISNUMBER(E3247),ISNUMBER(F3247)),F3247-E3247,"")</f>
        <v>0.61</v>
      </c>
      <c r="H3247" s="14">
        <f>IF(AND(ISNUMBER(E3247),E3247&gt;0,ISNUMBER(F3247)),F3247/E3247-1,"")</f>
        <v>0.07984293193717273</v>
      </c>
      <c r="I3247" t="str" s="15">
        <v>Unreviewed</v>
      </c>
      <c r="J3247" s="16"/>
      <c r="K3247" t="str" s="15">
        <v/>
      </c>
      <c r="L3247" s="17" t="str">
        <f>IF(AC3247="Local catalog","",IF(AG3247="Yes",IF(ISNUMBER(E3247),E3247,""),IF(I3247="Keep current",IF(ISNUMBER(E3247),E3247,""),IF(AH3247&lt;&gt;"Yes","",IF(I3247="Approve proposed",F3247,IF(AND(I3247="Use my price",AND(ISNUMBER(J3247),J3247&gt;0)),J3247,""))))))</f>
        <v/>
      </c>
      <c r="M3247" t="str" s="7">
        <f>IF(AND(AG3247="Yes",OR(I3247="Approve proposed",I3247="Use my price")),"CHECK: protected price kept current",IF(OR(I3247="Unreviewed",I3247=""),"Pending review",IF(I3247="Hold","On hold",IF(I3247="Keep current",IF(ISNUMBER(E3247),"Kept current","CHECK: no confirmed current price"),IF(AH3247&lt;&gt;"Yes","CHECK: source needs review",IF(AND(I3247="Use my price",NOT(AND(ISNUMBER(J3247),J3247&gt;0))),"CHECK: enter a price above zero",IF(NOT(OR(I3247="Approve proposed",I3247="Use my price")),"CHECK: choose a listed decision",IF(OR(NOT(ISNUMBER(L3247)),L3247&lt;=0,NOT(ISNUMBER(Y3247)),Y3247&lt;=0,X3247&gt;=1),"CHECK: price or base unavailable",IF(L3247/(Y3247*(1-X3247))-1&lt;0,"CHECK: price below local base","Ready")))))))))</f>
        <v>Pending review</v>
      </c>
      <c r="N3247" s="18">
        <v>7.64</v>
      </c>
      <c r="O3247" s="19">
        <v>0.4</v>
      </c>
      <c r="P3247" s="14">
        <v>0.511</v>
      </c>
      <c r="Q3247" s="20" t="str">
        <f>IF(AND(ISNUMBER(L3247),ISNUMBER(Y3247),Y3247&gt;0,X3247&lt;1),ROUND(L3247/(Y3247*(1-X3247))-1,4),"")</f>
        <v/>
      </c>
      <c r="R3247" s="12">
        <v>0</v>
      </c>
      <c r="S3247" s="13">
        <f>IF(AND(ISNUMBER(E3247),E3247&gt;0,ISNUMBER(F3247)),R3247*(F3247/E3247-1)*(1-'Start Here'!$B$16),0)</f>
        <v>0</v>
      </c>
      <c r="T3247" s="17">
        <f>IF(AND(M3247="Ready",OR(I3247="Approve proposed",AND(I3247="Use my price",AND(ISNUMBER(J3247),J3247&gt;0))),ISNUMBER(L3247),E3247&gt;0),R3247*(L3247/E3247-1)*(1-'Start Here'!$B$16),0)</f>
        <v>0</v>
      </c>
      <c r="U3247" t="str" s="6">
        <v/>
      </c>
      <c r="V3247" t="str" s="21">
        <v>Yes</v>
      </c>
      <c r="W3247" t="str" s="21">
        <v>No</v>
      </c>
      <c r="X3247" s="22">
        <v>0</v>
      </c>
      <c r="Y3247" s="18">
        <v>5.46</v>
      </c>
      <c r="AB3247" t="str" s="6">
        <v>2026-10-01 10:41:27 UTC</v>
      </c>
      <c r="AC3247" t="str" s="6">
        <v>Local Line cache</v>
      </c>
      <c r="AD3247" s="23">
        <v>1061158</v>
      </c>
      <c r="AE3247" s="23">
        <v>868144</v>
      </c>
      <c r="AF3247" t="str" s="23">
        <v>1061158:868144:member</v>
      </c>
      <c r="AG3247" t="str" s="23">
        <v>No</v>
      </c>
      <c r="AH3247" t="str" s="23">
        <v>Yes</v>
      </c>
      <c r="AI3247" s="18">
        <v>0</v>
      </c>
    </row>
    <row r="3248" ht="32" customHeight="1">
      <c r="A3248" t="str" s="7">
        <v>Sweet Creek</v>
      </c>
      <c r="B3248" t="str" s="7">
        <v>Chipotle Enchilada Sauce</v>
      </c>
      <c r="C3248" t="str" s="7">
        <v>16 oz ea</v>
      </c>
      <c r="D3248" t="str" s="7">
        <v>Guest Basket</v>
      </c>
      <c r="E3248" s="12">
        <v>7.64</v>
      </c>
      <c r="F3248" s="13">
        <v>8.25</v>
      </c>
      <c r="G3248" s="13">
        <f>IF(AND(ISNUMBER(E3248),ISNUMBER(F3248)),F3248-E3248,"")</f>
        <v>0.61</v>
      </c>
      <c r="H3248" s="14">
        <f>IF(AND(ISNUMBER(E3248),E3248&gt;0,ISNUMBER(F3248)),F3248/E3248-1,"")</f>
        <v>0.07984293193717273</v>
      </c>
      <c r="I3248" t="str" s="15">
        <v>Unreviewed</v>
      </c>
      <c r="J3248" s="16"/>
      <c r="K3248" t="str" s="15">
        <v/>
      </c>
      <c r="L3248" s="17" t="str">
        <f>IF(AC3248="Local catalog","",IF(AG3248="Yes",IF(ISNUMBER(E3248),E3248,""),IF(I3248="Keep current",IF(ISNUMBER(E3248),E3248,""),IF(AH3248&lt;&gt;"Yes","",IF(I3248="Approve proposed",F3248,IF(AND(I3248="Use my price",AND(ISNUMBER(J3248),J3248&gt;0)),J3248,""))))))</f>
        <v/>
      </c>
      <c r="M3248" t="str" s="7">
        <f>IF(AND(AG3248="Yes",OR(I3248="Approve proposed",I3248="Use my price")),"CHECK: protected price kept current",IF(OR(I3248="Unreviewed",I3248=""),"Pending review",IF(I3248="Hold","On hold",IF(I3248="Keep current",IF(ISNUMBER(E3248),"Kept current","CHECK: no confirmed current price"),IF(AH3248&lt;&gt;"Yes","CHECK: source needs review",IF(AND(I3248="Use my price",NOT(AND(ISNUMBER(J3248),J3248&gt;0))),"CHECK: enter a price above zero",IF(NOT(OR(I3248="Approve proposed",I3248="Use my price")),"CHECK: choose a listed decision",IF(OR(NOT(ISNUMBER(L3248)),L3248&lt;=0,NOT(ISNUMBER(Y3248)),Y3248&lt;=0,X3248&gt;=1),"CHECK: price or base unavailable",IF(L3248/(Y3248*(1-X3248))-1&lt;0,"CHECK: price below local base","Ready")))))))))</f>
        <v>Pending review</v>
      </c>
      <c r="N3248" s="18">
        <v>7.64</v>
      </c>
      <c r="O3248" s="19">
        <v>0.4</v>
      </c>
      <c r="P3248" s="14">
        <v>0.511</v>
      </c>
      <c r="Q3248" s="20" t="str">
        <f>IF(AND(ISNUMBER(L3248),ISNUMBER(Y3248),Y3248&gt;0,X3248&lt;1),ROUND(L3248/(Y3248*(1-X3248))-1,4),"")</f>
        <v/>
      </c>
      <c r="R3248" s="12">
        <v>0</v>
      </c>
      <c r="S3248" s="13">
        <f>IF(AND(ISNUMBER(E3248),E3248&gt;0,ISNUMBER(F3248)),R3248*(F3248/E3248-1)*(1-'Start Here'!$B$16),0)</f>
        <v>0</v>
      </c>
      <c r="T3248" s="17">
        <f>IF(AND(M3248="Ready",OR(I3248="Approve proposed",AND(I3248="Use my price",AND(ISNUMBER(J3248),J3248&gt;0))),ISNUMBER(L3248),E3248&gt;0),R3248*(L3248/E3248-1)*(1-'Start Here'!$B$16),0)</f>
        <v>0</v>
      </c>
      <c r="U3248" t="str" s="6">
        <v/>
      </c>
      <c r="V3248" t="str" s="21">
        <v>Yes</v>
      </c>
      <c r="W3248" t="str" s="21">
        <v>No</v>
      </c>
      <c r="X3248" s="22">
        <v>0</v>
      </c>
      <c r="Y3248" s="18">
        <v>5.46</v>
      </c>
      <c r="AB3248" t="str" s="6">
        <v>2026-10-01 10:41:27 UTC</v>
      </c>
      <c r="AC3248" t="str" s="6">
        <v>Local Line cache</v>
      </c>
      <c r="AD3248" s="23">
        <v>1061158</v>
      </c>
      <c r="AE3248" s="23">
        <v>868144</v>
      </c>
      <c r="AF3248" t="str" s="23">
        <v>1061158:868144:guest</v>
      </c>
      <c r="AG3248" t="str" s="23">
        <v>No</v>
      </c>
      <c r="AH3248" t="str" s="23">
        <v>Yes</v>
      </c>
      <c r="AI3248" s="18">
        <v>0</v>
      </c>
    </row>
    <row r="3249" ht="32" customHeight="1">
      <c r="A3249" t="str" s="7">
        <v>Sweet Creek</v>
      </c>
      <c r="B3249" t="str" s="7">
        <v>Chipotle Enchilada Sauce</v>
      </c>
      <c r="C3249" t="str" s="7">
        <v>16 oz ea</v>
      </c>
      <c r="D3249" t="str" s="7">
        <v>SNAP</v>
      </c>
      <c r="E3249" s="12">
        <v>7.64</v>
      </c>
      <c r="F3249" s="13">
        <v>7.64</v>
      </c>
      <c r="G3249" s="13">
        <f>IF(AND(ISNUMBER(E3249),ISNUMBER(F3249)),F3249-E3249,"")</f>
        <v>0</v>
      </c>
      <c r="H3249" s="14">
        <f>IF(AND(ISNUMBER(E3249),E3249&gt;0,ISNUMBER(F3249)),F3249/E3249-1,"")</f>
        <v>0</v>
      </c>
      <c r="I3249" t="str" s="15">
        <v>Keep current</v>
      </c>
      <c r="J3249" s="16"/>
      <c r="K3249" t="str" s="15">
        <v/>
      </c>
      <c r="L3249" s="17">
        <f>IF(AC3249="Local catalog","",IF(AG3249="Yes",IF(ISNUMBER(E3249),E3249,""),IF(I3249="Keep current",IF(ISNUMBER(E3249),E3249,""),IF(AH3249&lt;&gt;"Yes","",IF(I3249="Approve proposed",F3249,IF(AND(I3249="Use my price",AND(ISNUMBER(J3249),J3249&gt;0)),J3249,""))))))</f>
        <v>7.64</v>
      </c>
      <c r="M3249" t="str" s="7">
        <f>IF(AND(AG3249="Yes",OR(I3249="Approve proposed",I3249="Use my price")),"CHECK: protected price kept current",IF(OR(I3249="Unreviewed",I3249=""),"Pending review",IF(I3249="Hold","On hold",IF(I3249="Keep current",IF(ISNUMBER(E3249),"Kept current","CHECK: no confirmed current price"),IF(AH3249&lt;&gt;"Yes","CHECK: source needs review",IF(AND(I3249="Use my price",NOT(AND(ISNUMBER(J3249),J3249&gt;0))),"CHECK: enter a price above zero",IF(NOT(OR(I3249="Approve proposed",I3249="Use my price")),"CHECK: choose a listed decision",IF(OR(NOT(ISNUMBER(L3249)),L3249&lt;=0,NOT(ISNUMBER(Y3249)),Y3249&lt;=0,X3249&gt;=1),"CHECK: price or base unavailable",IF(L3249/(Y3249*(1-X3249))-1&lt;0,"CHECK: price below local base","Ready")))))))))</f>
        <v>Kept current</v>
      </c>
      <c r="N3249" s="18">
        <v>7.64</v>
      </c>
      <c r="O3249" s="19">
        <v>0.4</v>
      </c>
      <c r="P3249" s="14">
        <v>0.3993</v>
      </c>
      <c r="Q3249" s="20">
        <f>IF(AND(ISNUMBER(L3249),ISNUMBER(Y3249),Y3249&gt;0,X3249&lt;1),ROUND(L3249/(Y3249*(1-X3249))-1,4),"")</f>
        <v>0.3993</v>
      </c>
      <c r="R3249" s="12">
        <v>0</v>
      </c>
      <c r="S3249" s="13">
        <f>IF(AND(ISNUMBER(E3249),E3249&gt;0,ISNUMBER(F3249)),R3249*(F3249/E3249-1)*(1-'Start Here'!$B$16),0)</f>
        <v>0</v>
      </c>
      <c r="T3249" s="17">
        <f>IF(AND(M3249="Ready",OR(I3249="Approve proposed",AND(I3249="Use my price",AND(ISNUMBER(J3249),J3249&gt;0))),ISNUMBER(L3249),E3249&gt;0),R3249*(L3249/E3249-1)*(1-'Start Here'!$B$16),0)</f>
        <v>0</v>
      </c>
      <c r="U3249" t="str" s="6">
        <v>SNAP: preserve existing selling price</v>
      </c>
      <c r="V3249" t="str" s="21">
        <v>Yes</v>
      </c>
      <c r="W3249" t="str" s="21">
        <v>No</v>
      </c>
      <c r="X3249" s="22">
        <v>0</v>
      </c>
      <c r="Y3249" s="18">
        <v>5.46</v>
      </c>
      <c r="AB3249" t="str" s="6">
        <v>2026-10-01 10:41:27 UTC</v>
      </c>
      <c r="AC3249" t="str" s="6">
        <v>Local Line cache</v>
      </c>
      <c r="AD3249" s="23">
        <v>1061158</v>
      </c>
      <c r="AE3249" s="23">
        <v>868144</v>
      </c>
      <c r="AF3249" t="str" s="23">
        <v>1061158:868144:snap</v>
      </c>
      <c r="AG3249" t="str" s="23">
        <v>Yes</v>
      </c>
      <c r="AH3249" t="str" s="23">
        <v>Yes</v>
      </c>
      <c r="AI3249" s="18">
        <v>0</v>
      </c>
    </row>
    <row r="3250" ht="32" customHeight="1">
      <c r="A3250" t="str" s="7">
        <v>Sweet Creek</v>
      </c>
      <c r="B3250" t="str" s="7">
        <v>Cinnamon Apple Sauce</v>
      </c>
      <c r="C3250" t="str" s="7">
        <v>32 oz</v>
      </c>
      <c r="D3250" t="str" s="7">
        <v>Herd Share Members</v>
      </c>
      <c r="E3250" s="12">
        <v>8.43</v>
      </c>
      <c r="F3250" s="13">
        <v>9.1</v>
      </c>
      <c r="G3250" s="13">
        <f>IF(AND(ISNUMBER(E3250),ISNUMBER(F3250)),F3250-E3250,"")</f>
        <v>0.67</v>
      </c>
      <c r="H3250" s="14">
        <f>IF(AND(ISNUMBER(E3250),E3250&gt;0,ISNUMBER(F3250)),F3250/E3250-1,"")</f>
        <v>0.07947805456702262</v>
      </c>
      <c r="I3250" t="str" s="15">
        <v>Unreviewed</v>
      </c>
      <c r="J3250" s="16"/>
      <c r="K3250" t="str" s="15">
        <v/>
      </c>
      <c r="L3250" s="17" t="str">
        <f>IF(AC3250="Local catalog","",IF(AG3250="Yes",IF(ISNUMBER(E3250),E3250,""),IF(I3250="Keep current",IF(ISNUMBER(E3250),E3250,""),IF(AH3250&lt;&gt;"Yes","",IF(I3250="Approve proposed",F3250,IF(AND(I3250="Use my price",AND(ISNUMBER(J3250),J3250&gt;0)),J3250,""))))))</f>
        <v/>
      </c>
      <c r="M3250" t="str" s="7">
        <f>IF(AND(AG3250="Yes",OR(I3250="Approve proposed",I3250="Use my price")),"CHECK: protected price kept current",IF(OR(I3250="Unreviewed",I3250=""),"Pending review",IF(I3250="Hold","On hold",IF(I3250="Keep current",IF(ISNUMBER(E3250),"Kept current","CHECK: no confirmed current price"),IF(AH3250&lt;&gt;"Yes","CHECK: source needs review",IF(AND(I3250="Use my price",NOT(AND(ISNUMBER(J3250),J3250&gt;0))),"CHECK: enter a price above zero",IF(NOT(OR(I3250="Approve proposed",I3250="Use my price")),"CHECK: choose a listed decision",IF(OR(NOT(ISNUMBER(L3250)),L3250&lt;=0,NOT(ISNUMBER(Y3250)),Y3250&lt;=0,X3250&gt;=1),"CHECK: price or base unavailable",IF(L3250/(Y3250*(1-X3250))-1&lt;0,"CHECK: price below local base","Ready")))))))))</f>
        <v>Pending review</v>
      </c>
      <c r="N3250" s="18">
        <v>8.43</v>
      </c>
      <c r="O3250" s="19">
        <v>0.4</v>
      </c>
      <c r="P3250" s="14">
        <v>0.5116</v>
      </c>
      <c r="Q3250" s="20" t="str">
        <f>IF(AND(ISNUMBER(L3250),ISNUMBER(Y3250),Y3250&gt;0,X3250&lt;1),ROUND(L3250/(Y3250*(1-X3250))-1,4),"")</f>
        <v/>
      </c>
      <c r="R3250" s="12">
        <v>328.77</v>
      </c>
      <c r="S3250" s="13">
        <f>IF(AND(ISNUMBER(E3250),E3250&gt;0,ISNUMBER(F3250)),R3250*(F3250/E3250-1)*(1-'Start Here'!$B$16),0)</f>
        <v>25.34610000000002</v>
      </c>
      <c r="T3250" s="17">
        <f>IF(AND(M3250="Ready",OR(I3250="Approve proposed",AND(I3250="Use my price",AND(ISNUMBER(J3250),J3250&gt;0))),ISNUMBER(L3250),E3250&gt;0),R3250*(L3250/E3250-1)*(1-'Start Here'!$B$16),0)</f>
        <v>0</v>
      </c>
      <c r="U3250" t="str" s="6">
        <v/>
      </c>
      <c r="V3250" t="str" s="21">
        <v>Yes</v>
      </c>
      <c r="W3250" t="str" s="21">
        <v>No</v>
      </c>
      <c r="X3250" s="22">
        <v>0</v>
      </c>
      <c r="Y3250" s="18">
        <v>6.02</v>
      </c>
      <c r="AB3250" t="str" s="6">
        <v>2026-10-01 10:41:27 UTC</v>
      </c>
      <c r="AC3250" t="str" s="6">
        <v>Local Line cache</v>
      </c>
      <c r="AD3250" s="23">
        <v>806092</v>
      </c>
      <c r="AE3250" s="23">
        <v>527156</v>
      </c>
      <c r="AF3250" t="str" s="23">
        <v>806092:527156:herdShare</v>
      </c>
      <c r="AG3250" t="str" s="23">
        <v>No</v>
      </c>
      <c r="AH3250" t="str" s="23">
        <v>Yes</v>
      </c>
      <c r="AI3250" s="18">
        <v>234.78</v>
      </c>
    </row>
    <row r="3251" ht="32" customHeight="1">
      <c r="A3251" t="str" s="7">
        <v>Sweet Creek</v>
      </c>
      <c r="B3251" t="str" s="7">
        <v>Cinnamon Apple Sauce</v>
      </c>
      <c r="C3251" t="str" s="7">
        <v>32 oz</v>
      </c>
      <c r="D3251" t="str" s="7">
        <v>CSA Members</v>
      </c>
      <c r="E3251" s="12">
        <v>8.43</v>
      </c>
      <c r="F3251" s="13">
        <v>9.1</v>
      </c>
      <c r="G3251" s="13">
        <f>IF(AND(ISNUMBER(E3251),ISNUMBER(F3251)),F3251-E3251,"")</f>
        <v>0.67</v>
      </c>
      <c r="H3251" s="14">
        <f>IF(AND(ISNUMBER(E3251),E3251&gt;0,ISNUMBER(F3251)),F3251/E3251-1,"")</f>
        <v>0.07947805456702262</v>
      </c>
      <c r="I3251" t="str" s="15">
        <v>Unreviewed</v>
      </c>
      <c r="J3251" s="16"/>
      <c r="K3251" t="str" s="15">
        <v/>
      </c>
      <c r="L3251" s="17" t="str">
        <f>IF(AC3251="Local catalog","",IF(AG3251="Yes",IF(ISNUMBER(E3251),E3251,""),IF(I3251="Keep current",IF(ISNUMBER(E3251),E3251,""),IF(AH3251&lt;&gt;"Yes","",IF(I3251="Approve proposed",F3251,IF(AND(I3251="Use my price",AND(ISNUMBER(J3251),J3251&gt;0)),J3251,""))))))</f>
        <v/>
      </c>
      <c r="M3251" t="str" s="7">
        <f>IF(AND(AG3251="Yes",OR(I3251="Approve proposed",I3251="Use my price")),"CHECK: protected price kept current",IF(OR(I3251="Unreviewed",I3251=""),"Pending review",IF(I3251="Hold","On hold",IF(I3251="Keep current",IF(ISNUMBER(E3251),"Kept current","CHECK: no confirmed current price"),IF(AH3251&lt;&gt;"Yes","CHECK: source needs review",IF(AND(I3251="Use my price",NOT(AND(ISNUMBER(J3251),J3251&gt;0))),"CHECK: enter a price above zero",IF(NOT(OR(I3251="Approve proposed",I3251="Use my price")),"CHECK: choose a listed decision",IF(OR(NOT(ISNUMBER(L3251)),L3251&lt;=0,NOT(ISNUMBER(Y3251)),Y3251&lt;=0,X3251&gt;=1),"CHECK: price or base unavailable",IF(L3251/(Y3251*(1-X3251))-1&lt;0,"CHECK: price below local base","Ready")))))))))</f>
        <v>Pending review</v>
      </c>
      <c r="N3251" s="18">
        <v>8.43</v>
      </c>
      <c r="O3251" s="19">
        <v>0.4</v>
      </c>
      <c r="P3251" s="14">
        <v>0.5116</v>
      </c>
      <c r="Q3251" s="20" t="str">
        <f>IF(AND(ISNUMBER(L3251),ISNUMBER(Y3251),Y3251&gt;0,X3251&lt;1),ROUND(L3251/(Y3251*(1-X3251))-1,4),"")</f>
        <v/>
      </c>
      <c r="R3251" s="12">
        <v>0</v>
      </c>
      <c r="S3251" s="13">
        <f>IF(AND(ISNUMBER(E3251),E3251&gt;0,ISNUMBER(F3251)),R3251*(F3251/E3251-1)*(1-'Start Here'!$B$16),0)</f>
        <v>0</v>
      </c>
      <c r="T3251" s="17">
        <f>IF(AND(M3251="Ready",OR(I3251="Approve proposed",AND(I3251="Use my price",AND(ISNUMBER(J3251),J3251&gt;0))),ISNUMBER(L3251),E3251&gt;0),R3251*(L3251/E3251-1)*(1-'Start Here'!$B$16),0)</f>
        <v>0</v>
      </c>
      <c r="U3251" t="str" s="6">
        <v/>
      </c>
      <c r="V3251" t="str" s="21">
        <v>Yes</v>
      </c>
      <c r="W3251" t="str" s="21">
        <v>No</v>
      </c>
      <c r="X3251" s="22">
        <v>0</v>
      </c>
      <c r="Y3251" s="18">
        <v>6.02</v>
      </c>
      <c r="AB3251" t="str" s="6">
        <v>2026-10-01 10:41:27 UTC</v>
      </c>
      <c r="AC3251" t="str" s="6">
        <v>Local Line cache</v>
      </c>
      <c r="AD3251" s="23">
        <v>806092</v>
      </c>
      <c r="AE3251" s="23">
        <v>527156</v>
      </c>
      <c r="AF3251" t="str" s="23">
        <v>806092:527156:member</v>
      </c>
      <c r="AG3251" t="str" s="23">
        <v>No</v>
      </c>
      <c r="AH3251" t="str" s="23">
        <v>Yes</v>
      </c>
      <c r="AI3251" s="18">
        <v>0</v>
      </c>
    </row>
    <row r="3252" ht="32" customHeight="1">
      <c r="A3252" t="str" s="7">
        <v>Sweet Creek</v>
      </c>
      <c r="B3252" t="str" s="7">
        <v>Cinnamon Apple Sauce</v>
      </c>
      <c r="C3252" t="str" s="7">
        <v>32 oz</v>
      </c>
      <c r="D3252" t="str" s="7">
        <v>Guest Basket</v>
      </c>
      <c r="E3252" s="12">
        <v>8.43</v>
      </c>
      <c r="F3252" s="13">
        <v>9.1</v>
      </c>
      <c r="G3252" s="13">
        <f>IF(AND(ISNUMBER(E3252),ISNUMBER(F3252)),F3252-E3252,"")</f>
        <v>0.67</v>
      </c>
      <c r="H3252" s="14">
        <f>IF(AND(ISNUMBER(E3252),E3252&gt;0,ISNUMBER(F3252)),F3252/E3252-1,"")</f>
        <v>0.07947805456702262</v>
      </c>
      <c r="I3252" t="str" s="15">
        <v>Unreviewed</v>
      </c>
      <c r="J3252" s="16"/>
      <c r="K3252" t="str" s="15">
        <v/>
      </c>
      <c r="L3252" s="17" t="str">
        <f>IF(AC3252="Local catalog","",IF(AG3252="Yes",IF(ISNUMBER(E3252),E3252,""),IF(I3252="Keep current",IF(ISNUMBER(E3252),E3252,""),IF(AH3252&lt;&gt;"Yes","",IF(I3252="Approve proposed",F3252,IF(AND(I3252="Use my price",AND(ISNUMBER(J3252),J3252&gt;0)),J3252,""))))))</f>
        <v/>
      </c>
      <c r="M3252" t="str" s="7">
        <f>IF(AND(AG3252="Yes",OR(I3252="Approve proposed",I3252="Use my price")),"CHECK: protected price kept current",IF(OR(I3252="Unreviewed",I3252=""),"Pending review",IF(I3252="Hold","On hold",IF(I3252="Keep current",IF(ISNUMBER(E3252),"Kept current","CHECK: no confirmed current price"),IF(AH3252&lt;&gt;"Yes","CHECK: source needs review",IF(AND(I3252="Use my price",NOT(AND(ISNUMBER(J3252),J3252&gt;0))),"CHECK: enter a price above zero",IF(NOT(OR(I3252="Approve proposed",I3252="Use my price")),"CHECK: choose a listed decision",IF(OR(NOT(ISNUMBER(L3252)),L3252&lt;=0,NOT(ISNUMBER(Y3252)),Y3252&lt;=0,X3252&gt;=1),"CHECK: price or base unavailable",IF(L3252/(Y3252*(1-X3252))-1&lt;0,"CHECK: price below local base","Ready")))))))))</f>
        <v>Pending review</v>
      </c>
      <c r="N3252" s="18">
        <v>8.43</v>
      </c>
      <c r="O3252" s="19">
        <v>0.4</v>
      </c>
      <c r="P3252" s="14">
        <v>0.5116</v>
      </c>
      <c r="Q3252" s="20" t="str">
        <f>IF(AND(ISNUMBER(L3252),ISNUMBER(Y3252),Y3252&gt;0,X3252&lt;1),ROUND(L3252/(Y3252*(1-X3252))-1,4),"")</f>
        <v/>
      </c>
      <c r="R3252" s="12">
        <v>8.43</v>
      </c>
      <c r="S3252" s="13">
        <f>IF(AND(ISNUMBER(E3252),E3252&gt;0,ISNUMBER(F3252)),R3252*(F3252/E3252-1)*(1-'Start Here'!$B$16),0)</f>
        <v>0.6499000000000006</v>
      </c>
      <c r="T3252" s="17">
        <f>IF(AND(M3252="Ready",OR(I3252="Approve proposed",AND(I3252="Use my price",AND(ISNUMBER(J3252),J3252&gt;0))),ISNUMBER(L3252),E3252&gt;0),R3252*(L3252/E3252-1)*(1-'Start Here'!$B$16),0)</f>
        <v>0</v>
      </c>
      <c r="U3252" t="str" s="6">
        <v/>
      </c>
      <c r="V3252" t="str" s="21">
        <v>Yes</v>
      </c>
      <c r="W3252" t="str" s="21">
        <v>No</v>
      </c>
      <c r="X3252" s="22">
        <v>0</v>
      </c>
      <c r="Y3252" s="18">
        <v>6.02</v>
      </c>
      <c r="AB3252" t="str" s="6">
        <v>2026-10-01 10:41:27 UTC</v>
      </c>
      <c r="AC3252" t="str" s="6">
        <v>Local Line cache</v>
      </c>
      <c r="AD3252" s="23">
        <v>806092</v>
      </c>
      <c r="AE3252" s="23">
        <v>527156</v>
      </c>
      <c r="AF3252" t="str" s="23">
        <v>806092:527156:guest</v>
      </c>
      <c r="AG3252" t="str" s="23">
        <v>No</v>
      </c>
      <c r="AH3252" t="str" s="23">
        <v>Yes</v>
      </c>
      <c r="AI3252" s="18">
        <v>6.02</v>
      </c>
    </row>
    <row r="3253" ht="32" customHeight="1">
      <c r="A3253" t="str" s="7">
        <v>Sweet Creek</v>
      </c>
      <c r="B3253" t="str" s="7">
        <v>Cinnamon Apple Sauce</v>
      </c>
      <c r="C3253" t="str" s="7">
        <v>32 oz</v>
      </c>
      <c r="D3253" t="str" s="7">
        <v>SNAP</v>
      </c>
      <c r="E3253" s="12">
        <v>8.43</v>
      </c>
      <c r="F3253" s="13">
        <v>8.43</v>
      </c>
      <c r="G3253" s="13">
        <f>IF(AND(ISNUMBER(E3253),ISNUMBER(F3253)),F3253-E3253,"")</f>
        <v>0</v>
      </c>
      <c r="H3253" s="14">
        <f>IF(AND(ISNUMBER(E3253),E3253&gt;0,ISNUMBER(F3253)),F3253/E3253-1,"")</f>
        <v>0</v>
      </c>
      <c r="I3253" t="str" s="15">
        <v>Keep current</v>
      </c>
      <c r="J3253" s="16"/>
      <c r="K3253" t="str" s="15">
        <v/>
      </c>
      <c r="L3253" s="17">
        <f>IF(AC3253="Local catalog","",IF(AG3253="Yes",IF(ISNUMBER(E3253),E3253,""),IF(I3253="Keep current",IF(ISNUMBER(E3253),E3253,""),IF(AH3253&lt;&gt;"Yes","",IF(I3253="Approve proposed",F3253,IF(AND(I3253="Use my price",AND(ISNUMBER(J3253),J3253&gt;0)),J3253,""))))))</f>
        <v>8.43</v>
      </c>
      <c r="M3253" t="str" s="7">
        <f>IF(AND(AG3253="Yes",OR(I3253="Approve proposed",I3253="Use my price")),"CHECK: protected price kept current",IF(OR(I3253="Unreviewed",I3253=""),"Pending review",IF(I3253="Hold","On hold",IF(I3253="Keep current",IF(ISNUMBER(E3253),"Kept current","CHECK: no confirmed current price"),IF(AH3253&lt;&gt;"Yes","CHECK: source needs review",IF(AND(I3253="Use my price",NOT(AND(ISNUMBER(J3253),J3253&gt;0))),"CHECK: enter a price above zero",IF(NOT(OR(I3253="Approve proposed",I3253="Use my price")),"CHECK: choose a listed decision",IF(OR(NOT(ISNUMBER(L3253)),L3253&lt;=0,NOT(ISNUMBER(Y3253)),Y3253&lt;=0,X3253&gt;=1),"CHECK: price or base unavailable",IF(L3253/(Y3253*(1-X3253))-1&lt;0,"CHECK: price below local base","Ready")))))))))</f>
        <v>Kept current</v>
      </c>
      <c r="N3253" s="18">
        <v>8.43</v>
      </c>
      <c r="O3253" s="19">
        <v>0.4</v>
      </c>
      <c r="P3253" s="14">
        <v>0.4003</v>
      </c>
      <c r="Q3253" s="20">
        <f>IF(AND(ISNUMBER(L3253),ISNUMBER(Y3253),Y3253&gt;0,X3253&lt;1),ROUND(L3253/(Y3253*(1-X3253))-1,4),"")</f>
        <v>0.4003</v>
      </c>
      <c r="R3253" s="12">
        <v>0</v>
      </c>
      <c r="S3253" s="13">
        <f>IF(AND(ISNUMBER(E3253),E3253&gt;0,ISNUMBER(F3253)),R3253*(F3253/E3253-1)*(1-'Start Here'!$B$16),0)</f>
        <v>0</v>
      </c>
      <c r="T3253" s="17">
        <f>IF(AND(M3253="Ready",OR(I3253="Approve proposed",AND(I3253="Use my price",AND(ISNUMBER(J3253),J3253&gt;0))),ISNUMBER(L3253),E3253&gt;0),R3253*(L3253/E3253-1)*(1-'Start Here'!$B$16),0)</f>
        <v>0</v>
      </c>
      <c r="U3253" t="str" s="6">
        <v>SNAP: preserve existing selling price</v>
      </c>
      <c r="V3253" t="str" s="21">
        <v>Yes</v>
      </c>
      <c r="W3253" t="str" s="21">
        <v>No</v>
      </c>
      <c r="X3253" s="22">
        <v>0</v>
      </c>
      <c r="Y3253" s="18">
        <v>6.02</v>
      </c>
      <c r="AB3253" t="str" s="6">
        <v>2026-10-01 10:41:27 UTC</v>
      </c>
      <c r="AC3253" t="str" s="6">
        <v>Local Line cache</v>
      </c>
      <c r="AD3253" s="23">
        <v>806092</v>
      </c>
      <c r="AE3253" s="23">
        <v>527156</v>
      </c>
      <c r="AF3253" t="str" s="23">
        <v>806092:527156:snap</v>
      </c>
      <c r="AG3253" t="str" s="23">
        <v>Yes</v>
      </c>
      <c r="AH3253" t="str" s="23">
        <v>Yes</v>
      </c>
      <c r="AI3253" s="18">
        <v>0</v>
      </c>
    </row>
    <row r="3254" ht="32" customHeight="1">
      <c r="A3254" t="str" s="7">
        <v>Sweet Creek</v>
      </c>
      <c r="B3254" t="str" s="7">
        <v>Dill Relish</v>
      </c>
      <c r="C3254" t="str" s="7">
        <v>16 oz</v>
      </c>
      <c r="D3254" t="str" s="7">
        <v>Herd Share Members</v>
      </c>
      <c r="E3254" s="12">
        <v>7.76</v>
      </c>
      <c r="F3254" s="13">
        <v>8.38</v>
      </c>
      <c r="G3254" s="13">
        <f>IF(AND(ISNUMBER(E3254),ISNUMBER(F3254)),F3254-E3254,"")</f>
        <v>0.62</v>
      </c>
      <c r="H3254" s="14">
        <f>IF(AND(ISNUMBER(E3254),E3254&gt;0,ISNUMBER(F3254)),F3254/E3254-1,"")</f>
        <v>0.079896907216495</v>
      </c>
      <c r="I3254" t="str" s="15">
        <v>Unreviewed</v>
      </c>
      <c r="J3254" s="16"/>
      <c r="K3254" t="str" s="15">
        <v/>
      </c>
      <c r="L3254" s="17" t="str">
        <f>IF(AC3254="Local catalog","",IF(AG3254="Yes",IF(ISNUMBER(E3254),E3254,""),IF(I3254="Keep current",IF(ISNUMBER(E3254),E3254,""),IF(AH3254&lt;&gt;"Yes","",IF(I3254="Approve proposed",F3254,IF(AND(I3254="Use my price",AND(ISNUMBER(J3254),J3254&gt;0)),J3254,""))))))</f>
        <v/>
      </c>
      <c r="M3254" t="str" s="7">
        <f>IF(AND(AG3254="Yes",OR(I3254="Approve proposed",I3254="Use my price")),"CHECK: protected price kept current",IF(OR(I3254="Unreviewed",I3254=""),"Pending review",IF(I3254="Hold","On hold",IF(I3254="Keep current",IF(ISNUMBER(E3254),"Kept current","CHECK: no confirmed current price"),IF(AH3254&lt;&gt;"Yes","CHECK: source needs review",IF(AND(I3254="Use my price",NOT(AND(ISNUMBER(J3254),J3254&gt;0))),"CHECK: enter a price above zero",IF(NOT(OR(I3254="Approve proposed",I3254="Use my price")),"CHECK: choose a listed decision",IF(OR(NOT(ISNUMBER(L3254)),L3254&lt;=0,NOT(ISNUMBER(Y3254)),Y3254&lt;=0,X3254&gt;=1),"CHECK: price or base unavailable",IF(L3254/(Y3254*(1-X3254))-1&lt;0,"CHECK: price below local base","Ready")))))))))</f>
        <v>Pending review</v>
      </c>
      <c r="N3254" s="18">
        <v>7.76</v>
      </c>
      <c r="O3254" s="19">
        <v>0.4</v>
      </c>
      <c r="P3254" s="14">
        <v>0.5126</v>
      </c>
      <c r="Q3254" s="20" t="str">
        <f>IF(AND(ISNUMBER(L3254),ISNUMBER(Y3254),Y3254&gt;0,X3254&lt;1),ROUND(L3254/(Y3254*(1-X3254))-1,4),"")</f>
        <v/>
      </c>
      <c r="R3254" s="12">
        <v>124.16</v>
      </c>
      <c r="S3254" s="13">
        <f>IF(AND(ISNUMBER(E3254),E3254&gt;0,ISNUMBER(F3254)),R3254*(F3254/E3254-1)*(1-'Start Here'!$B$16),0)</f>
        <v>9.622400000000018</v>
      </c>
      <c r="T3254" s="17">
        <f>IF(AND(M3254="Ready",OR(I3254="Approve proposed",AND(I3254="Use my price",AND(ISNUMBER(J3254),J3254&gt;0))),ISNUMBER(L3254),E3254&gt;0),R3254*(L3254/E3254-1)*(1-'Start Here'!$B$16),0)</f>
        <v>0</v>
      </c>
      <c r="U3254" t="str" s="6">
        <v/>
      </c>
      <c r="V3254" t="str" s="21">
        <v>Yes</v>
      </c>
      <c r="W3254" t="str" s="21">
        <v>No</v>
      </c>
      <c r="X3254" s="22">
        <v>0</v>
      </c>
      <c r="Y3254" s="18">
        <v>5.54</v>
      </c>
      <c r="AB3254" t="str" s="6">
        <v>2026-10-01 10:41:27 UTC</v>
      </c>
      <c r="AC3254" t="str" s="6">
        <v>Local Line cache</v>
      </c>
      <c r="AD3254" s="23">
        <v>806095</v>
      </c>
      <c r="AE3254" s="23">
        <v>527160</v>
      </c>
      <c r="AF3254" t="str" s="23">
        <v>806095:527160:herdShare</v>
      </c>
      <c r="AG3254" t="str" s="23">
        <v>No</v>
      </c>
      <c r="AH3254" t="str" s="23">
        <v>Yes</v>
      </c>
      <c r="AI3254" s="18">
        <v>88.64</v>
      </c>
    </row>
    <row r="3255" ht="32" customHeight="1">
      <c r="A3255" t="str" s="7">
        <v>Sweet Creek</v>
      </c>
      <c r="B3255" t="str" s="7">
        <v>Dill Relish</v>
      </c>
      <c r="C3255" t="str" s="7">
        <v>16 oz</v>
      </c>
      <c r="D3255" t="str" s="7">
        <v>CSA Members</v>
      </c>
      <c r="E3255" s="12">
        <v>7.76</v>
      </c>
      <c r="F3255" s="13">
        <v>8.38</v>
      </c>
      <c r="G3255" s="13">
        <f>IF(AND(ISNUMBER(E3255),ISNUMBER(F3255)),F3255-E3255,"")</f>
        <v>0.62</v>
      </c>
      <c r="H3255" s="14">
        <f>IF(AND(ISNUMBER(E3255),E3255&gt;0,ISNUMBER(F3255)),F3255/E3255-1,"")</f>
        <v>0.079896907216495</v>
      </c>
      <c r="I3255" t="str" s="15">
        <v>Unreviewed</v>
      </c>
      <c r="J3255" s="16"/>
      <c r="K3255" t="str" s="15">
        <v/>
      </c>
      <c r="L3255" s="17" t="str">
        <f>IF(AC3255="Local catalog","",IF(AG3255="Yes",IF(ISNUMBER(E3255),E3255,""),IF(I3255="Keep current",IF(ISNUMBER(E3255),E3255,""),IF(AH3255&lt;&gt;"Yes","",IF(I3255="Approve proposed",F3255,IF(AND(I3255="Use my price",AND(ISNUMBER(J3255),J3255&gt;0)),J3255,""))))))</f>
        <v/>
      </c>
      <c r="M3255" t="str" s="7">
        <f>IF(AND(AG3255="Yes",OR(I3255="Approve proposed",I3255="Use my price")),"CHECK: protected price kept current",IF(OR(I3255="Unreviewed",I3255=""),"Pending review",IF(I3255="Hold","On hold",IF(I3255="Keep current",IF(ISNUMBER(E3255),"Kept current","CHECK: no confirmed current price"),IF(AH3255&lt;&gt;"Yes","CHECK: source needs review",IF(AND(I3255="Use my price",NOT(AND(ISNUMBER(J3255),J3255&gt;0))),"CHECK: enter a price above zero",IF(NOT(OR(I3255="Approve proposed",I3255="Use my price")),"CHECK: choose a listed decision",IF(OR(NOT(ISNUMBER(L3255)),L3255&lt;=0,NOT(ISNUMBER(Y3255)),Y3255&lt;=0,X3255&gt;=1),"CHECK: price or base unavailable",IF(L3255/(Y3255*(1-X3255))-1&lt;0,"CHECK: price below local base","Ready")))))))))</f>
        <v>Pending review</v>
      </c>
      <c r="N3255" s="18">
        <v>7.76</v>
      </c>
      <c r="O3255" s="19">
        <v>0.4</v>
      </c>
      <c r="P3255" s="14">
        <v>0.5126</v>
      </c>
      <c r="Q3255" s="20" t="str">
        <f>IF(AND(ISNUMBER(L3255),ISNUMBER(Y3255),Y3255&gt;0,X3255&lt;1),ROUND(L3255/(Y3255*(1-X3255))-1,4),"")</f>
        <v/>
      </c>
      <c r="R3255" s="12">
        <v>23.28</v>
      </c>
      <c r="S3255" s="13">
        <f>IF(AND(ISNUMBER(E3255),E3255&gt;0,ISNUMBER(F3255)),R3255*(F3255/E3255-1)*(1-'Start Here'!$B$16),0)</f>
        <v>1.8042000000000038</v>
      </c>
      <c r="T3255" s="17">
        <f>IF(AND(M3255="Ready",OR(I3255="Approve proposed",AND(I3255="Use my price",AND(ISNUMBER(J3255),J3255&gt;0))),ISNUMBER(L3255),E3255&gt;0),R3255*(L3255/E3255-1)*(1-'Start Here'!$B$16),0)</f>
        <v>0</v>
      </c>
      <c r="U3255" t="str" s="6">
        <v/>
      </c>
      <c r="V3255" t="str" s="21">
        <v>Yes</v>
      </c>
      <c r="W3255" t="str" s="21">
        <v>No</v>
      </c>
      <c r="X3255" s="22">
        <v>0</v>
      </c>
      <c r="Y3255" s="18">
        <v>5.54</v>
      </c>
      <c r="AB3255" t="str" s="6">
        <v>2026-10-01 10:41:27 UTC</v>
      </c>
      <c r="AC3255" t="str" s="6">
        <v>Local Line cache</v>
      </c>
      <c r="AD3255" s="23">
        <v>806095</v>
      </c>
      <c r="AE3255" s="23">
        <v>527160</v>
      </c>
      <c r="AF3255" t="str" s="23">
        <v>806095:527160:member</v>
      </c>
      <c r="AG3255" t="str" s="23">
        <v>No</v>
      </c>
      <c r="AH3255" t="str" s="23">
        <v>Yes</v>
      </c>
      <c r="AI3255" s="18">
        <v>16.62</v>
      </c>
    </row>
    <row r="3256" ht="32" customHeight="1">
      <c r="A3256" t="str" s="7">
        <v>Sweet Creek</v>
      </c>
      <c r="B3256" t="str" s="7">
        <v>Dill Relish</v>
      </c>
      <c r="C3256" t="str" s="7">
        <v>16 oz</v>
      </c>
      <c r="D3256" t="str" s="7">
        <v>Guest Basket</v>
      </c>
      <c r="E3256" s="12">
        <v>7.76</v>
      </c>
      <c r="F3256" s="13">
        <v>8.38</v>
      </c>
      <c r="G3256" s="13">
        <f>IF(AND(ISNUMBER(E3256),ISNUMBER(F3256)),F3256-E3256,"")</f>
        <v>0.62</v>
      </c>
      <c r="H3256" s="14">
        <f>IF(AND(ISNUMBER(E3256),E3256&gt;0,ISNUMBER(F3256)),F3256/E3256-1,"")</f>
        <v>0.079896907216495</v>
      </c>
      <c r="I3256" t="str" s="15">
        <v>Unreviewed</v>
      </c>
      <c r="J3256" s="16"/>
      <c r="K3256" t="str" s="15">
        <v/>
      </c>
      <c r="L3256" s="17" t="str">
        <f>IF(AC3256="Local catalog","",IF(AG3256="Yes",IF(ISNUMBER(E3256),E3256,""),IF(I3256="Keep current",IF(ISNUMBER(E3256),E3256,""),IF(AH3256&lt;&gt;"Yes","",IF(I3256="Approve proposed",F3256,IF(AND(I3256="Use my price",AND(ISNUMBER(J3256),J3256&gt;0)),J3256,""))))))</f>
        <v/>
      </c>
      <c r="M3256" t="str" s="7">
        <f>IF(AND(AG3256="Yes",OR(I3256="Approve proposed",I3256="Use my price")),"CHECK: protected price kept current",IF(OR(I3256="Unreviewed",I3256=""),"Pending review",IF(I3256="Hold","On hold",IF(I3256="Keep current",IF(ISNUMBER(E3256),"Kept current","CHECK: no confirmed current price"),IF(AH3256&lt;&gt;"Yes","CHECK: source needs review",IF(AND(I3256="Use my price",NOT(AND(ISNUMBER(J3256),J3256&gt;0))),"CHECK: enter a price above zero",IF(NOT(OR(I3256="Approve proposed",I3256="Use my price")),"CHECK: choose a listed decision",IF(OR(NOT(ISNUMBER(L3256)),L3256&lt;=0,NOT(ISNUMBER(Y3256)),Y3256&lt;=0,X3256&gt;=1),"CHECK: price or base unavailable",IF(L3256/(Y3256*(1-X3256))-1&lt;0,"CHECK: price below local base","Ready")))))))))</f>
        <v>Pending review</v>
      </c>
      <c r="N3256" s="18">
        <v>7.76</v>
      </c>
      <c r="O3256" s="19">
        <v>0.4</v>
      </c>
      <c r="P3256" s="14">
        <v>0.5126</v>
      </c>
      <c r="Q3256" s="20" t="str">
        <f>IF(AND(ISNUMBER(L3256),ISNUMBER(Y3256),Y3256&gt;0,X3256&lt;1),ROUND(L3256/(Y3256*(1-X3256))-1,4),"")</f>
        <v/>
      </c>
      <c r="R3256" s="12">
        <v>7.76</v>
      </c>
      <c r="S3256" s="13">
        <f>IF(AND(ISNUMBER(E3256),E3256&gt;0,ISNUMBER(F3256)),R3256*(F3256/E3256-1)*(1-'Start Here'!$B$16),0)</f>
        <v>0.6014000000000012</v>
      </c>
      <c r="T3256" s="17">
        <f>IF(AND(M3256="Ready",OR(I3256="Approve proposed",AND(I3256="Use my price",AND(ISNUMBER(J3256),J3256&gt;0))),ISNUMBER(L3256),E3256&gt;0),R3256*(L3256/E3256-1)*(1-'Start Here'!$B$16),0)</f>
        <v>0</v>
      </c>
      <c r="U3256" t="str" s="6">
        <v/>
      </c>
      <c r="V3256" t="str" s="21">
        <v>Yes</v>
      </c>
      <c r="W3256" t="str" s="21">
        <v>No</v>
      </c>
      <c r="X3256" s="22">
        <v>0</v>
      </c>
      <c r="Y3256" s="18">
        <v>5.54</v>
      </c>
      <c r="AB3256" t="str" s="6">
        <v>2026-10-01 10:41:27 UTC</v>
      </c>
      <c r="AC3256" t="str" s="6">
        <v>Local Line cache</v>
      </c>
      <c r="AD3256" s="23">
        <v>806095</v>
      </c>
      <c r="AE3256" s="23">
        <v>527160</v>
      </c>
      <c r="AF3256" t="str" s="23">
        <v>806095:527160:guest</v>
      </c>
      <c r="AG3256" t="str" s="23">
        <v>No</v>
      </c>
      <c r="AH3256" t="str" s="23">
        <v>Yes</v>
      </c>
      <c r="AI3256" s="18">
        <v>5.54</v>
      </c>
    </row>
    <row r="3257" ht="32" customHeight="1">
      <c r="A3257" t="str" s="7">
        <v>Sweet Creek</v>
      </c>
      <c r="B3257" t="str" s="7">
        <v>Dill Relish</v>
      </c>
      <c r="C3257" t="str" s="7">
        <v>16 oz</v>
      </c>
      <c r="D3257" t="str" s="7">
        <v>SNAP</v>
      </c>
      <c r="E3257" s="12">
        <v>7.76</v>
      </c>
      <c r="F3257" s="13">
        <v>7.76</v>
      </c>
      <c r="G3257" s="13">
        <f>IF(AND(ISNUMBER(E3257),ISNUMBER(F3257)),F3257-E3257,"")</f>
        <v>0</v>
      </c>
      <c r="H3257" s="14">
        <f>IF(AND(ISNUMBER(E3257),E3257&gt;0,ISNUMBER(F3257)),F3257/E3257-1,"")</f>
        <v>0</v>
      </c>
      <c r="I3257" t="str" s="15">
        <v>Keep current</v>
      </c>
      <c r="J3257" s="16"/>
      <c r="K3257" t="str" s="15">
        <v/>
      </c>
      <c r="L3257" s="17">
        <f>IF(AC3257="Local catalog","",IF(AG3257="Yes",IF(ISNUMBER(E3257),E3257,""),IF(I3257="Keep current",IF(ISNUMBER(E3257),E3257,""),IF(AH3257&lt;&gt;"Yes","",IF(I3257="Approve proposed",F3257,IF(AND(I3257="Use my price",AND(ISNUMBER(J3257),J3257&gt;0)),J3257,""))))))</f>
        <v>7.76</v>
      </c>
      <c r="M3257" t="str" s="7">
        <f>IF(AND(AG3257="Yes",OR(I3257="Approve proposed",I3257="Use my price")),"CHECK: protected price kept current",IF(OR(I3257="Unreviewed",I3257=""),"Pending review",IF(I3257="Hold","On hold",IF(I3257="Keep current",IF(ISNUMBER(E3257),"Kept current","CHECK: no confirmed current price"),IF(AH3257&lt;&gt;"Yes","CHECK: source needs review",IF(AND(I3257="Use my price",NOT(AND(ISNUMBER(J3257),J3257&gt;0))),"CHECK: enter a price above zero",IF(NOT(OR(I3257="Approve proposed",I3257="Use my price")),"CHECK: choose a listed decision",IF(OR(NOT(ISNUMBER(L3257)),L3257&lt;=0,NOT(ISNUMBER(Y3257)),Y3257&lt;=0,X3257&gt;=1),"CHECK: price or base unavailable",IF(L3257/(Y3257*(1-X3257))-1&lt;0,"CHECK: price below local base","Ready")))))))))</f>
        <v>Kept current</v>
      </c>
      <c r="N3257" s="18">
        <v>7.76</v>
      </c>
      <c r="O3257" s="19">
        <v>0.4</v>
      </c>
      <c r="P3257" s="14">
        <v>0.4007</v>
      </c>
      <c r="Q3257" s="20">
        <f>IF(AND(ISNUMBER(L3257),ISNUMBER(Y3257),Y3257&gt;0,X3257&lt;1),ROUND(L3257/(Y3257*(1-X3257))-1,4),"")</f>
        <v>0.4007</v>
      </c>
      <c r="R3257" s="12">
        <v>0</v>
      </c>
      <c r="S3257" s="13">
        <f>IF(AND(ISNUMBER(E3257),E3257&gt;0,ISNUMBER(F3257)),R3257*(F3257/E3257-1)*(1-'Start Here'!$B$16),0)</f>
        <v>0</v>
      </c>
      <c r="T3257" s="17">
        <f>IF(AND(M3257="Ready",OR(I3257="Approve proposed",AND(I3257="Use my price",AND(ISNUMBER(J3257),J3257&gt;0))),ISNUMBER(L3257),E3257&gt;0),R3257*(L3257/E3257-1)*(1-'Start Here'!$B$16),0)</f>
        <v>0</v>
      </c>
      <c r="U3257" t="str" s="6">
        <v>SNAP: preserve existing selling price</v>
      </c>
      <c r="V3257" t="str" s="21">
        <v>Yes</v>
      </c>
      <c r="W3257" t="str" s="21">
        <v>No</v>
      </c>
      <c r="X3257" s="22">
        <v>0</v>
      </c>
      <c r="Y3257" s="18">
        <v>5.54</v>
      </c>
      <c r="AB3257" t="str" s="6">
        <v>2026-10-01 10:41:27 UTC</v>
      </c>
      <c r="AC3257" t="str" s="6">
        <v>Local Line cache</v>
      </c>
      <c r="AD3257" s="23">
        <v>806095</v>
      </c>
      <c r="AE3257" s="23">
        <v>527160</v>
      </c>
      <c r="AF3257" t="str" s="23">
        <v>806095:527160:snap</v>
      </c>
      <c r="AG3257" t="str" s="23">
        <v>Yes</v>
      </c>
      <c r="AH3257" t="str" s="23">
        <v>Yes</v>
      </c>
      <c r="AI3257" s="18">
        <v>0</v>
      </c>
    </row>
    <row r="3258" ht="32" customHeight="1">
      <c r="A3258" t="str" s="7">
        <v>Sweet Creek</v>
      </c>
      <c r="B3258" t="str" s="7">
        <v>Enchilada Red Sauce, Medium</v>
      </c>
      <c r="C3258" t="str" s="7">
        <v>16 oz</v>
      </c>
      <c r="D3258" t="str" s="7">
        <v>Herd Share Members</v>
      </c>
      <c r="E3258" s="12">
        <v>6.89</v>
      </c>
      <c r="F3258" s="13">
        <v>7.44</v>
      </c>
      <c r="G3258" s="13">
        <f>IF(AND(ISNUMBER(E3258),ISNUMBER(F3258)),F3258-E3258,"")</f>
        <v>0.55</v>
      </c>
      <c r="H3258" s="14">
        <f>IF(AND(ISNUMBER(E3258),E3258&gt;0,ISNUMBER(F3258)),F3258/E3258-1,"")</f>
        <v>0.07982583454281578</v>
      </c>
      <c r="I3258" t="str" s="15">
        <v>Unreviewed</v>
      </c>
      <c r="J3258" s="16"/>
      <c r="K3258" t="str" s="15">
        <v/>
      </c>
      <c r="L3258" s="17" t="str">
        <f>IF(AC3258="Local catalog","",IF(AG3258="Yes",IF(ISNUMBER(E3258),E3258,""),IF(I3258="Keep current",IF(ISNUMBER(E3258),E3258,""),IF(AH3258&lt;&gt;"Yes","",IF(I3258="Approve proposed",F3258,IF(AND(I3258="Use my price",AND(ISNUMBER(J3258),J3258&gt;0)),J3258,""))))))</f>
        <v/>
      </c>
      <c r="M3258" t="str" s="7">
        <f>IF(AND(AG3258="Yes",OR(I3258="Approve proposed",I3258="Use my price")),"CHECK: protected price kept current",IF(OR(I3258="Unreviewed",I3258=""),"Pending review",IF(I3258="Hold","On hold",IF(I3258="Keep current",IF(ISNUMBER(E3258),"Kept current","CHECK: no confirmed current price"),IF(AH3258&lt;&gt;"Yes","CHECK: source needs review",IF(AND(I3258="Use my price",NOT(AND(ISNUMBER(J3258),J3258&gt;0))),"CHECK: enter a price above zero",IF(NOT(OR(I3258="Approve proposed",I3258="Use my price")),"CHECK: choose a listed decision",IF(OR(NOT(ISNUMBER(L3258)),L3258&lt;=0,NOT(ISNUMBER(Y3258)),Y3258&lt;=0,X3258&gt;=1),"CHECK: price or base unavailable",IF(L3258/(Y3258*(1-X3258))-1&lt;0,"CHECK: price below local base","Ready")))))))))</f>
        <v>Pending review</v>
      </c>
      <c r="N3258" s="18">
        <v>6.89</v>
      </c>
      <c r="O3258" s="19">
        <v>0.4</v>
      </c>
      <c r="P3258" s="14">
        <v>0.5122</v>
      </c>
      <c r="Q3258" s="20" t="str">
        <f>IF(AND(ISNUMBER(L3258),ISNUMBER(Y3258),Y3258&gt;0,X3258&lt;1),ROUND(L3258/(Y3258*(1-X3258))-1,4),"")</f>
        <v/>
      </c>
      <c r="R3258" s="12">
        <v>261.82</v>
      </c>
      <c r="S3258" s="13">
        <f>IF(AND(ISNUMBER(E3258),E3258&gt;0,ISNUMBER(F3258)),R3258*(F3258/E3258-1)*(1-'Start Here'!$B$16),0)</f>
        <v>20.273000000000025</v>
      </c>
      <c r="T3258" s="17">
        <f>IF(AND(M3258="Ready",OR(I3258="Approve proposed",AND(I3258="Use my price",AND(ISNUMBER(J3258),J3258&gt;0))),ISNUMBER(L3258),E3258&gt;0),R3258*(L3258/E3258-1)*(1-'Start Here'!$B$16),0)</f>
        <v>0</v>
      </c>
      <c r="U3258" t="str" s="6">
        <v/>
      </c>
      <c r="V3258" t="str" s="21">
        <v>Yes</v>
      </c>
      <c r="W3258" t="str" s="21">
        <v>No</v>
      </c>
      <c r="X3258" s="22">
        <v>0</v>
      </c>
      <c r="Y3258" s="18">
        <v>4.92</v>
      </c>
      <c r="AB3258" t="str" s="6">
        <v>2026-10-01 10:41:27 UTC</v>
      </c>
      <c r="AC3258" t="str" s="6">
        <v>Local Line cache</v>
      </c>
      <c r="AD3258" s="23">
        <v>806099</v>
      </c>
      <c r="AE3258" s="23">
        <v>527163</v>
      </c>
      <c r="AF3258" t="str" s="23">
        <v>806099:527163:herdShare</v>
      </c>
      <c r="AG3258" t="str" s="23">
        <v>No</v>
      </c>
      <c r="AH3258" t="str" s="23">
        <v>Yes</v>
      </c>
      <c r="AI3258" s="18">
        <v>186.96</v>
      </c>
    </row>
    <row r="3259" ht="32" customHeight="1">
      <c r="A3259" t="str" s="7">
        <v>Sweet Creek</v>
      </c>
      <c r="B3259" t="str" s="7">
        <v>Enchilada Red Sauce, Medium</v>
      </c>
      <c r="C3259" t="str" s="7">
        <v>16 oz</v>
      </c>
      <c r="D3259" t="str" s="7">
        <v>CSA Members</v>
      </c>
      <c r="E3259" s="12">
        <v>6.89</v>
      </c>
      <c r="F3259" s="13">
        <v>7.44</v>
      </c>
      <c r="G3259" s="13">
        <f>IF(AND(ISNUMBER(E3259),ISNUMBER(F3259)),F3259-E3259,"")</f>
        <v>0.55</v>
      </c>
      <c r="H3259" s="14">
        <f>IF(AND(ISNUMBER(E3259),E3259&gt;0,ISNUMBER(F3259)),F3259/E3259-1,"")</f>
        <v>0.07982583454281578</v>
      </c>
      <c r="I3259" t="str" s="15">
        <v>Unreviewed</v>
      </c>
      <c r="J3259" s="16"/>
      <c r="K3259" t="str" s="15">
        <v/>
      </c>
      <c r="L3259" s="17" t="str">
        <f>IF(AC3259="Local catalog","",IF(AG3259="Yes",IF(ISNUMBER(E3259),E3259,""),IF(I3259="Keep current",IF(ISNUMBER(E3259),E3259,""),IF(AH3259&lt;&gt;"Yes","",IF(I3259="Approve proposed",F3259,IF(AND(I3259="Use my price",AND(ISNUMBER(J3259),J3259&gt;0)),J3259,""))))))</f>
        <v/>
      </c>
      <c r="M3259" t="str" s="7">
        <f>IF(AND(AG3259="Yes",OR(I3259="Approve proposed",I3259="Use my price")),"CHECK: protected price kept current",IF(OR(I3259="Unreviewed",I3259=""),"Pending review",IF(I3259="Hold","On hold",IF(I3259="Keep current",IF(ISNUMBER(E3259),"Kept current","CHECK: no confirmed current price"),IF(AH3259&lt;&gt;"Yes","CHECK: source needs review",IF(AND(I3259="Use my price",NOT(AND(ISNUMBER(J3259),J3259&gt;0))),"CHECK: enter a price above zero",IF(NOT(OR(I3259="Approve proposed",I3259="Use my price")),"CHECK: choose a listed decision",IF(OR(NOT(ISNUMBER(L3259)),L3259&lt;=0,NOT(ISNUMBER(Y3259)),Y3259&lt;=0,X3259&gt;=1),"CHECK: price or base unavailable",IF(L3259/(Y3259*(1-X3259))-1&lt;0,"CHECK: price below local base","Ready")))))))))</f>
        <v>Pending review</v>
      </c>
      <c r="N3259" s="18">
        <v>6.89</v>
      </c>
      <c r="O3259" s="19">
        <v>0.4</v>
      </c>
      <c r="P3259" s="14">
        <v>0.5122</v>
      </c>
      <c r="Q3259" s="20" t="str">
        <f>IF(AND(ISNUMBER(L3259),ISNUMBER(Y3259),Y3259&gt;0,X3259&lt;1),ROUND(L3259/(Y3259*(1-X3259))-1,4),"")</f>
        <v/>
      </c>
      <c r="R3259" s="12">
        <v>27.560000000000002</v>
      </c>
      <c r="S3259" s="13">
        <f>IF(AND(ISNUMBER(E3259),E3259&gt;0,ISNUMBER(F3259)),R3259*(F3259/E3259-1)*(1-'Start Here'!$B$16),0)</f>
        <v>2.1340000000000026</v>
      </c>
      <c r="T3259" s="17">
        <f>IF(AND(M3259="Ready",OR(I3259="Approve proposed",AND(I3259="Use my price",AND(ISNUMBER(J3259),J3259&gt;0))),ISNUMBER(L3259),E3259&gt;0),R3259*(L3259/E3259-1)*(1-'Start Here'!$B$16),0)</f>
        <v>0</v>
      </c>
      <c r="U3259" t="str" s="6">
        <v/>
      </c>
      <c r="V3259" t="str" s="21">
        <v>Yes</v>
      </c>
      <c r="W3259" t="str" s="21">
        <v>No</v>
      </c>
      <c r="X3259" s="22">
        <v>0</v>
      </c>
      <c r="Y3259" s="18">
        <v>4.92</v>
      </c>
      <c r="AB3259" t="str" s="6">
        <v>2026-10-01 10:41:27 UTC</v>
      </c>
      <c r="AC3259" t="str" s="6">
        <v>Local Line cache</v>
      </c>
      <c r="AD3259" s="23">
        <v>806099</v>
      </c>
      <c r="AE3259" s="23">
        <v>527163</v>
      </c>
      <c r="AF3259" t="str" s="23">
        <v>806099:527163:member</v>
      </c>
      <c r="AG3259" t="str" s="23">
        <v>No</v>
      </c>
      <c r="AH3259" t="str" s="23">
        <v>Yes</v>
      </c>
      <c r="AI3259" s="18">
        <v>19.68</v>
      </c>
    </row>
    <row r="3260" ht="32" customHeight="1">
      <c r="A3260" t="str" s="7">
        <v>Sweet Creek</v>
      </c>
      <c r="B3260" t="str" s="7">
        <v>Enchilada Red Sauce, Medium</v>
      </c>
      <c r="C3260" t="str" s="7">
        <v>16 oz</v>
      </c>
      <c r="D3260" t="str" s="7">
        <v>Guest Basket</v>
      </c>
      <c r="E3260" s="12">
        <v>6.89</v>
      </c>
      <c r="F3260" s="13">
        <v>7.44</v>
      </c>
      <c r="G3260" s="13">
        <f>IF(AND(ISNUMBER(E3260),ISNUMBER(F3260)),F3260-E3260,"")</f>
        <v>0.55</v>
      </c>
      <c r="H3260" s="14">
        <f>IF(AND(ISNUMBER(E3260),E3260&gt;0,ISNUMBER(F3260)),F3260/E3260-1,"")</f>
        <v>0.07982583454281578</v>
      </c>
      <c r="I3260" t="str" s="15">
        <v>Unreviewed</v>
      </c>
      <c r="J3260" s="16"/>
      <c r="K3260" t="str" s="15">
        <v/>
      </c>
      <c r="L3260" s="17" t="str">
        <f>IF(AC3260="Local catalog","",IF(AG3260="Yes",IF(ISNUMBER(E3260),E3260,""),IF(I3260="Keep current",IF(ISNUMBER(E3260),E3260,""),IF(AH3260&lt;&gt;"Yes","",IF(I3260="Approve proposed",F3260,IF(AND(I3260="Use my price",AND(ISNUMBER(J3260),J3260&gt;0)),J3260,""))))))</f>
        <v/>
      </c>
      <c r="M3260" t="str" s="7">
        <f>IF(AND(AG3260="Yes",OR(I3260="Approve proposed",I3260="Use my price")),"CHECK: protected price kept current",IF(OR(I3260="Unreviewed",I3260=""),"Pending review",IF(I3260="Hold","On hold",IF(I3260="Keep current",IF(ISNUMBER(E3260),"Kept current","CHECK: no confirmed current price"),IF(AH3260&lt;&gt;"Yes","CHECK: source needs review",IF(AND(I3260="Use my price",NOT(AND(ISNUMBER(J3260),J3260&gt;0))),"CHECK: enter a price above zero",IF(NOT(OR(I3260="Approve proposed",I3260="Use my price")),"CHECK: choose a listed decision",IF(OR(NOT(ISNUMBER(L3260)),L3260&lt;=0,NOT(ISNUMBER(Y3260)),Y3260&lt;=0,X3260&gt;=1),"CHECK: price or base unavailable",IF(L3260/(Y3260*(1-X3260))-1&lt;0,"CHECK: price below local base","Ready")))))))))</f>
        <v>Pending review</v>
      </c>
      <c r="N3260" s="18">
        <v>6.89</v>
      </c>
      <c r="O3260" s="19">
        <v>0.4</v>
      </c>
      <c r="P3260" s="14">
        <v>0.5122</v>
      </c>
      <c r="Q3260" s="20" t="str">
        <f>IF(AND(ISNUMBER(L3260),ISNUMBER(Y3260),Y3260&gt;0,X3260&lt;1),ROUND(L3260/(Y3260*(1-X3260))-1,4),"")</f>
        <v/>
      </c>
      <c r="R3260" s="12">
        <v>13.78</v>
      </c>
      <c r="S3260" s="13">
        <f>IF(AND(ISNUMBER(E3260),E3260&gt;0,ISNUMBER(F3260)),R3260*(F3260/E3260-1)*(1-'Start Here'!$B$16),0)</f>
        <v>1.0670000000000013</v>
      </c>
      <c r="T3260" s="17">
        <f>IF(AND(M3260="Ready",OR(I3260="Approve proposed",AND(I3260="Use my price",AND(ISNUMBER(J3260),J3260&gt;0))),ISNUMBER(L3260),E3260&gt;0),R3260*(L3260/E3260-1)*(1-'Start Here'!$B$16),0)</f>
        <v>0</v>
      </c>
      <c r="U3260" t="str" s="6">
        <v/>
      </c>
      <c r="V3260" t="str" s="21">
        <v>Yes</v>
      </c>
      <c r="W3260" t="str" s="21">
        <v>No</v>
      </c>
      <c r="X3260" s="22">
        <v>0</v>
      </c>
      <c r="Y3260" s="18">
        <v>4.92</v>
      </c>
      <c r="AB3260" t="str" s="6">
        <v>2026-10-01 10:41:27 UTC</v>
      </c>
      <c r="AC3260" t="str" s="6">
        <v>Local Line cache</v>
      </c>
      <c r="AD3260" s="23">
        <v>806099</v>
      </c>
      <c r="AE3260" s="23">
        <v>527163</v>
      </c>
      <c r="AF3260" t="str" s="23">
        <v>806099:527163:guest</v>
      </c>
      <c r="AG3260" t="str" s="23">
        <v>No</v>
      </c>
      <c r="AH3260" t="str" s="23">
        <v>Yes</v>
      </c>
      <c r="AI3260" s="18">
        <v>9.84</v>
      </c>
    </row>
    <row r="3261" ht="32" customHeight="1">
      <c r="A3261" t="str" s="7">
        <v>Sweet Creek</v>
      </c>
      <c r="B3261" t="str" s="7">
        <v>Enchilada Red Sauce, Medium</v>
      </c>
      <c r="C3261" t="str" s="7">
        <v>16 oz</v>
      </c>
      <c r="D3261" t="str" s="7">
        <v>SNAP</v>
      </c>
      <c r="E3261" s="12">
        <v>6.89</v>
      </c>
      <c r="F3261" s="13">
        <v>6.89</v>
      </c>
      <c r="G3261" s="13">
        <f>IF(AND(ISNUMBER(E3261),ISNUMBER(F3261)),F3261-E3261,"")</f>
        <v>0</v>
      </c>
      <c r="H3261" s="14">
        <f>IF(AND(ISNUMBER(E3261),E3261&gt;0,ISNUMBER(F3261)),F3261/E3261-1,"")</f>
        <v>0</v>
      </c>
      <c r="I3261" t="str" s="15">
        <v>Keep current</v>
      </c>
      <c r="J3261" s="16"/>
      <c r="K3261" t="str" s="15">
        <v/>
      </c>
      <c r="L3261" s="17">
        <f>IF(AC3261="Local catalog","",IF(AG3261="Yes",IF(ISNUMBER(E3261),E3261,""),IF(I3261="Keep current",IF(ISNUMBER(E3261),E3261,""),IF(AH3261&lt;&gt;"Yes","",IF(I3261="Approve proposed",F3261,IF(AND(I3261="Use my price",AND(ISNUMBER(J3261),J3261&gt;0)),J3261,""))))))</f>
        <v>6.89</v>
      </c>
      <c r="M3261" t="str" s="7">
        <f>IF(AND(AG3261="Yes",OR(I3261="Approve proposed",I3261="Use my price")),"CHECK: protected price kept current",IF(OR(I3261="Unreviewed",I3261=""),"Pending review",IF(I3261="Hold","On hold",IF(I3261="Keep current",IF(ISNUMBER(E3261),"Kept current","CHECK: no confirmed current price"),IF(AH3261&lt;&gt;"Yes","CHECK: source needs review",IF(AND(I3261="Use my price",NOT(AND(ISNUMBER(J3261),J3261&gt;0))),"CHECK: enter a price above zero",IF(NOT(OR(I3261="Approve proposed",I3261="Use my price")),"CHECK: choose a listed decision",IF(OR(NOT(ISNUMBER(L3261)),L3261&lt;=0,NOT(ISNUMBER(Y3261)),Y3261&lt;=0,X3261&gt;=1),"CHECK: price or base unavailable",IF(L3261/(Y3261*(1-X3261))-1&lt;0,"CHECK: price below local base","Ready")))))))))</f>
        <v>Kept current</v>
      </c>
      <c r="N3261" s="18">
        <v>6.89</v>
      </c>
      <c r="O3261" s="19">
        <v>0.4</v>
      </c>
      <c r="P3261" s="14">
        <v>0.4004</v>
      </c>
      <c r="Q3261" s="20">
        <f>IF(AND(ISNUMBER(L3261),ISNUMBER(Y3261),Y3261&gt;0,X3261&lt;1),ROUND(L3261/(Y3261*(1-X3261))-1,4),"")</f>
        <v>0.4004</v>
      </c>
      <c r="R3261" s="12">
        <v>0</v>
      </c>
      <c r="S3261" s="13">
        <f>IF(AND(ISNUMBER(E3261),E3261&gt;0,ISNUMBER(F3261)),R3261*(F3261/E3261-1)*(1-'Start Here'!$B$16),0)</f>
        <v>0</v>
      </c>
      <c r="T3261" s="17">
        <f>IF(AND(M3261="Ready",OR(I3261="Approve proposed",AND(I3261="Use my price",AND(ISNUMBER(J3261),J3261&gt;0))),ISNUMBER(L3261),E3261&gt;0),R3261*(L3261/E3261-1)*(1-'Start Here'!$B$16),0)</f>
        <v>0</v>
      </c>
      <c r="U3261" t="str" s="6">
        <v>SNAP: preserve existing selling price</v>
      </c>
      <c r="V3261" t="str" s="21">
        <v>Yes</v>
      </c>
      <c r="W3261" t="str" s="21">
        <v>No</v>
      </c>
      <c r="X3261" s="22">
        <v>0</v>
      </c>
      <c r="Y3261" s="18">
        <v>4.92</v>
      </c>
      <c r="AB3261" t="str" s="6">
        <v>2026-10-01 10:41:27 UTC</v>
      </c>
      <c r="AC3261" t="str" s="6">
        <v>Local Line cache</v>
      </c>
      <c r="AD3261" s="23">
        <v>806099</v>
      </c>
      <c r="AE3261" s="23">
        <v>527163</v>
      </c>
      <c r="AF3261" t="str" s="23">
        <v>806099:527163:snap</v>
      </c>
      <c r="AG3261" t="str" s="23">
        <v>Yes</v>
      </c>
      <c r="AH3261" t="str" s="23">
        <v>Yes</v>
      </c>
      <c r="AI3261" s="18">
        <v>0</v>
      </c>
    </row>
    <row r="3262" ht="32" customHeight="1">
      <c r="A3262" t="str" s="7">
        <v>Sweet Creek</v>
      </c>
      <c r="B3262" t="str" s="7">
        <v>Green Enchilada Sauce</v>
      </c>
      <c r="C3262" t="str" s="7">
        <v>each</v>
      </c>
      <c r="D3262" t="str" s="7">
        <v>Herd Share Members</v>
      </c>
      <c r="E3262" s="12">
        <v>7.7</v>
      </c>
      <c r="F3262" s="13">
        <v>8.32</v>
      </c>
      <c r="G3262" s="13">
        <f>IF(AND(ISNUMBER(E3262),ISNUMBER(F3262)),F3262-E3262,"")</f>
        <v>0.62</v>
      </c>
      <c r="H3262" s="14">
        <f>IF(AND(ISNUMBER(E3262),E3262&gt;0,ISNUMBER(F3262)),F3262/E3262-1,"")</f>
        <v>0.08051948051948044</v>
      </c>
      <c r="I3262" t="str" s="15">
        <v>Unreviewed</v>
      </c>
      <c r="J3262" s="16"/>
      <c r="K3262" t="str" s="15">
        <v/>
      </c>
      <c r="L3262" s="17" t="str">
        <f>IF(AC3262="Local catalog","",IF(AG3262="Yes",IF(ISNUMBER(E3262),E3262,""),IF(I3262="Keep current",IF(ISNUMBER(E3262),E3262,""),IF(AH3262&lt;&gt;"Yes","",IF(I3262="Approve proposed",F3262,IF(AND(I3262="Use my price",AND(ISNUMBER(J3262),J3262&gt;0)),J3262,""))))))</f>
        <v/>
      </c>
      <c r="M3262" t="str" s="7">
        <f>IF(AND(AG3262="Yes",OR(I3262="Approve proposed",I3262="Use my price")),"CHECK: protected price kept current",IF(OR(I3262="Unreviewed",I3262=""),"Pending review",IF(I3262="Hold","On hold",IF(I3262="Keep current",IF(ISNUMBER(E3262),"Kept current","CHECK: no confirmed current price"),IF(AH3262&lt;&gt;"Yes","CHECK: source needs review",IF(AND(I3262="Use my price",NOT(AND(ISNUMBER(J3262),J3262&gt;0))),"CHECK: enter a price above zero",IF(NOT(OR(I3262="Approve proposed",I3262="Use my price")),"CHECK: choose a listed decision",IF(OR(NOT(ISNUMBER(L3262)),L3262&lt;=0,NOT(ISNUMBER(Y3262)),Y3262&lt;=0,X3262&gt;=1),"CHECK: price or base unavailable",IF(L3262/(Y3262*(1-X3262))-1&lt;0,"CHECK: price below local base","Ready")))))))))</f>
        <v>Pending review</v>
      </c>
      <c r="N3262" s="18">
        <v>7.7</v>
      </c>
      <c r="O3262" s="19">
        <v>0.4</v>
      </c>
      <c r="P3262" s="14">
        <v>0.5127</v>
      </c>
      <c r="Q3262" s="20" t="str">
        <f>IF(AND(ISNUMBER(L3262),ISNUMBER(Y3262),Y3262&gt;0,X3262&lt;1),ROUND(L3262/(Y3262*(1-X3262))-1,4),"")</f>
        <v/>
      </c>
      <c r="R3262" s="12">
        <v>377.30000000000007</v>
      </c>
      <c r="S3262" s="13">
        <f>IF(AND(ISNUMBER(E3262),E3262&gt;0,ISNUMBER(F3262)),R3262*(F3262/E3262-1)*(1-'Start Here'!$B$16),0)</f>
        <v>29.468599999999974</v>
      </c>
      <c r="T3262" s="17">
        <f>IF(AND(M3262="Ready",OR(I3262="Approve proposed",AND(I3262="Use my price",AND(ISNUMBER(J3262),J3262&gt;0))),ISNUMBER(L3262),E3262&gt;0),R3262*(L3262/E3262-1)*(1-'Start Here'!$B$16),0)</f>
        <v>0</v>
      </c>
      <c r="U3262" t="str" s="6">
        <v/>
      </c>
      <c r="V3262" t="str" s="21">
        <v>Yes</v>
      </c>
      <c r="W3262" t="str" s="21">
        <v>No</v>
      </c>
      <c r="X3262" s="22">
        <v>0</v>
      </c>
      <c r="Y3262" s="18">
        <v>5.5</v>
      </c>
      <c r="AB3262" t="str" s="6">
        <v>2026-10-01 10:41:27 UTC</v>
      </c>
      <c r="AC3262" t="str" s="6">
        <v>Local Line cache</v>
      </c>
      <c r="AD3262" s="23">
        <v>806106</v>
      </c>
      <c r="AE3262" s="23">
        <v>527170</v>
      </c>
      <c r="AF3262" t="str" s="23">
        <v>806106:527170:herdShare</v>
      </c>
      <c r="AG3262" t="str" s="23">
        <v>No</v>
      </c>
      <c r="AH3262" t="str" s="23">
        <v>Yes</v>
      </c>
      <c r="AI3262" s="18">
        <v>269.5</v>
      </c>
    </row>
    <row r="3263" ht="32" customHeight="1">
      <c r="A3263" t="str" s="7">
        <v>Sweet Creek</v>
      </c>
      <c r="B3263" t="str" s="7">
        <v>Green Enchilada Sauce</v>
      </c>
      <c r="C3263" t="str" s="7">
        <v>each</v>
      </c>
      <c r="D3263" t="str" s="7">
        <v>CSA Members</v>
      </c>
      <c r="E3263" s="12">
        <v>7.7</v>
      </c>
      <c r="F3263" s="13">
        <v>8.32</v>
      </c>
      <c r="G3263" s="13">
        <f>IF(AND(ISNUMBER(E3263),ISNUMBER(F3263)),F3263-E3263,"")</f>
        <v>0.62</v>
      </c>
      <c r="H3263" s="14">
        <f>IF(AND(ISNUMBER(E3263),E3263&gt;0,ISNUMBER(F3263)),F3263/E3263-1,"")</f>
        <v>0.08051948051948044</v>
      </c>
      <c r="I3263" t="str" s="15">
        <v>Unreviewed</v>
      </c>
      <c r="J3263" s="16"/>
      <c r="K3263" t="str" s="15">
        <v/>
      </c>
      <c r="L3263" s="17" t="str">
        <f>IF(AC3263="Local catalog","",IF(AG3263="Yes",IF(ISNUMBER(E3263),E3263,""),IF(I3263="Keep current",IF(ISNUMBER(E3263),E3263,""),IF(AH3263&lt;&gt;"Yes","",IF(I3263="Approve proposed",F3263,IF(AND(I3263="Use my price",AND(ISNUMBER(J3263),J3263&gt;0)),J3263,""))))))</f>
        <v/>
      </c>
      <c r="M3263" t="str" s="7">
        <f>IF(AND(AG3263="Yes",OR(I3263="Approve proposed",I3263="Use my price")),"CHECK: protected price kept current",IF(OR(I3263="Unreviewed",I3263=""),"Pending review",IF(I3263="Hold","On hold",IF(I3263="Keep current",IF(ISNUMBER(E3263),"Kept current","CHECK: no confirmed current price"),IF(AH3263&lt;&gt;"Yes","CHECK: source needs review",IF(AND(I3263="Use my price",NOT(AND(ISNUMBER(J3263),J3263&gt;0))),"CHECK: enter a price above zero",IF(NOT(OR(I3263="Approve proposed",I3263="Use my price")),"CHECK: choose a listed decision",IF(OR(NOT(ISNUMBER(L3263)),L3263&lt;=0,NOT(ISNUMBER(Y3263)),Y3263&lt;=0,X3263&gt;=1),"CHECK: price or base unavailable",IF(L3263/(Y3263*(1-X3263))-1&lt;0,"CHECK: price below local base","Ready")))))))))</f>
        <v>Pending review</v>
      </c>
      <c r="N3263" s="18">
        <v>7.7</v>
      </c>
      <c r="O3263" s="19">
        <v>0.4</v>
      </c>
      <c r="P3263" s="14">
        <v>0.5127</v>
      </c>
      <c r="Q3263" s="20" t="str">
        <f>IF(AND(ISNUMBER(L3263),ISNUMBER(Y3263),Y3263&gt;0,X3263&lt;1),ROUND(L3263/(Y3263*(1-X3263))-1,4),"")</f>
        <v/>
      </c>
      <c r="R3263" s="12">
        <v>38.5</v>
      </c>
      <c r="S3263" s="13">
        <f>IF(AND(ISNUMBER(E3263),E3263&gt;0,ISNUMBER(F3263)),R3263*(F3263/E3263-1)*(1-'Start Here'!$B$16),0)</f>
        <v>3.006999999999997</v>
      </c>
      <c r="T3263" s="17">
        <f>IF(AND(M3263="Ready",OR(I3263="Approve proposed",AND(I3263="Use my price",AND(ISNUMBER(J3263),J3263&gt;0))),ISNUMBER(L3263),E3263&gt;0),R3263*(L3263/E3263-1)*(1-'Start Here'!$B$16),0)</f>
        <v>0</v>
      </c>
      <c r="U3263" t="str" s="6">
        <v/>
      </c>
      <c r="V3263" t="str" s="21">
        <v>Yes</v>
      </c>
      <c r="W3263" t="str" s="21">
        <v>No</v>
      </c>
      <c r="X3263" s="22">
        <v>0</v>
      </c>
      <c r="Y3263" s="18">
        <v>5.5</v>
      </c>
      <c r="AB3263" t="str" s="6">
        <v>2026-10-01 10:41:27 UTC</v>
      </c>
      <c r="AC3263" t="str" s="6">
        <v>Local Line cache</v>
      </c>
      <c r="AD3263" s="23">
        <v>806106</v>
      </c>
      <c r="AE3263" s="23">
        <v>527170</v>
      </c>
      <c r="AF3263" t="str" s="23">
        <v>806106:527170:member</v>
      </c>
      <c r="AG3263" t="str" s="23">
        <v>No</v>
      </c>
      <c r="AH3263" t="str" s="23">
        <v>Yes</v>
      </c>
      <c r="AI3263" s="18">
        <v>27.5</v>
      </c>
    </row>
    <row r="3264" ht="32" customHeight="1">
      <c r="A3264" t="str" s="7">
        <v>Sweet Creek</v>
      </c>
      <c r="B3264" t="str" s="7">
        <v>Green Enchilada Sauce</v>
      </c>
      <c r="C3264" t="str" s="7">
        <v>each</v>
      </c>
      <c r="D3264" t="str" s="7">
        <v>Guest Basket</v>
      </c>
      <c r="E3264" s="12">
        <v>7.7</v>
      </c>
      <c r="F3264" s="13">
        <v>8.32</v>
      </c>
      <c r="G3264" s="13">
        <f>IF(AND(ISNUMBER(E3264),ISNUMBER(F3264)),F3264-E3264,"")</f>
        <v>0.62</v>
      </c>
      <c r="H3264" s="14">
        <f>IF(AND(ISNUMBER(E3264),E3264&gt;0,ISNUMBER(F3264)),F3264/E3264-1,"")</f>
        <v>0.08051948051948044</v>
      </c>
      <c r="I3264" t="str" s="15">
        <v>Unreviewed</v>
      </c>
      <c r="J3264" s="16"/>
      <c r="K3264" t="str" s="15">
        <v/>
      </c>
      <c r="L3264" s="17" t="str">
        <f>IF(AC3264="Local catalog","",IF(AG3264="Yes",IF(ISNUMBER(E3264),E3264,""),IF(I3264="Keep current",IF(ISNUMBER(E3264),E3264,""),IF(AH3264&lt;&gt;"Yes","",IF(I3264="Approve proposed",F3264,IF(AND(I3264="Use my price",AND(ISNUMBER(J3264),J3264&gt;0)),J3264,""))))))</f>
        <v/>
      </c>
      <c r="M3264" t="str" s="7">
        <f>IF(AND(AG3264="Yes",OR(I3264="Approve proposed",I3264="Use my price")),"CHECK: protected price kept current",IF(OR(I3264="Unreviewed",I3264=""),"Pending review",IF(I3264="Hold","On hold",IF(I3264="Keep current",IF(ISNUMBER(E3264),"Kept current","CHECK: no confirmed current price"),IF(AH3264&lt;&gt;"Yes","CHECK: source needs review",IF(AND(I3264="Use my price",NOT(AND(ISNUMBER(J3264),J3264&gt;0))),"CHECK: enter a price above zero",IF(NOT(OR(I3264="Approve proposed",I3264="Use my price")),"CHECK: choose a listed decision",IF(OR(NOT(ISNUMBER(L3264)),L3264&lt;=0,NOT(ISNUMBER(Y3264)),Y3264&lt;=0,X3264&gt;=1),"CHECK: price or base unavailable",IF(L3264/(Y3264*(1-X3264))-1&lt;0,"CHECK: price below local base","Ready")))))))))</f>
        <v>Pending review</v>
      </c>
      <c r="N3264" s="18">
        <v>7.7</v>
      </c>
      <c r="O3264" s="19">
        <v>0.4</v>
      </c>
      <c r="P3264" s="14">
        <v>0.5127</v>
      </c>
      <c r="Q3264" s="20" t="str">
        <f>IF(AND(ISNUMBER(L3264),ISNUMBER(Y3264),Y3264&gt;0,X3264&lt;1),ROUND(L3264/(Y3264*(1-X3264))-1,4),"")</f>
        <v/>
      </c>
      <c r="R3264" s="12">
        <v>23.919999999999998</v>
      </c>
      <c r="S3264" s="13">
        <f>IF(AND(ISNUMBER(E3264),E3264&gt;0,ISNUMBER(F3264)),R3264*(F3264/E3264-1)*(1-'Start Here'!$B$16),0)</f>
        <v>1.8682451948051926</v>
      </c>
      <c r="T3264" s="17">
        <f>IF(AND(M3264="Ready",OR(I3264="Approve proposed",AND(I3264="Use my price",AND(ISNUMBER(J3264),J3264&gt;0))),ISNUMBER(L3264),E3264&gt;0),R3264*(L3264/E3264-1)*(1-'Start Here'!$B$16),0)</f>
        <v>0</v>
      </c>
      <c r="U3264" t="str" s="6">
        <v/>
      </c>
      <c r="V3264" t="str" s="21">
        <v>Yes</v>
      </c>
      <c r="W3264" t="str" s="21">
        <v>No</v>
      </c>
      <c r="X3264" s="22">
        <v>0</v>
      </c>
      <c r="Y3264" s="18">
        <v>5.5</v>
      </c>
      <c r="AB3264" t="str" s="6">
        <v>2026-10-01 10:41:27 UTC</v>
      </c>
      <c r="AC3264" t="str" s="6">
        <v>Local Line cache</v>
      </c>
      <c r="AD3264" s="23">
        <v>806106</v>
      </c>
      <c r="AE3264" s="23">
        <v>527170</v>
      </c>
      <c r="AF3264" t="str" s="23">
        <v>806106:527170:guest</v>
      </c>
      <c r="AG3264" t="str" s="23">
        <v>No</v>
      </c>
      <c r="AH3264" t="str" s="23">
        <v>Yes</v>
      </c>
      <c r="AI3264" s="18">
        <v>16.5</v>
      </c>
    </row>
    <row r="3265" ht="32" customHeight="1">
      <c r="A3265" t="str" s="7">
        <v>Sweet Creek</v>
      </c>
      <c r="B3265" t="str" s="7">
        <v>Green Enchilada Sauce</v>
      </c>
      <c r="C3265" t="str" s="7">
        <v>each</v>
      </c>
      <c r="D3265" t="str" s="7">
        <v>SNAP</v>
      </c>
      <c r="E3265" s="12">
        <v>7.7</v>
      </c>
      <c r="F3265" s="13">
        <v>7.7</v>
      </c>
      <c r="G3265" s="13">
        <f>IF(AND(ISNUMBER(E3265),ISNUMBER(F3265)),F3265-E3265,"")</f>
        <v>0</v>
      </c>
      <c r="H3265" s="14">
        <f>IF(AND(ISNUMBER(E3265),E3265&gt;0,ISNUMBER(F3265)),F3265/E3265-1,"")</f>
        <v>0</v>
      </c>
      <c r="I3265" t="str" s="15">
        <v>Keep current</v>
      </c>
      <c r="J3265" s="16"/>
      <c r="K3265" t="str" s="15">
        <v/>
      </c>
      <c r="L3265" s="17">
        <f>IF(AC3265="Local catalog","",IF(AG3265="Yes",IF(ISNUMBER(E3265),E3265,""),IF(I3265="Keep current",IF(ISNUMBER(E3265),E3265,""),IF(AH3265&lt;&gt;"Yes","",IF(I3265="Approve proposed",F3265,IF(AND(I3265="Use my price",AND(ISNUMBER(J3265),J3265&gt;0)),J3265,""))))))</f>
        <v>7.7</v>
      </c>
      <c r="M3265" t="str" s="7">
        <f>IF(AND(AG3265="Yes",OR(I3265="Approve proposed",I3265="Use my price")),"CHECK: protected price kept current",IF(OR(I3265="Unreviewed",I3265=""),"Pending review",IF(I3265="Hold","On hold",IF(I3265="Keep current",IF(ISNUMBER(E3265),"Kept current","CHECK: no confirmed current price"),IF(AH3265&lt;&gt;"Yes","CHECK: source needs review",IF(AND(I3265="Use my price",NOT(AND(ISNUMBER(J3265),J3265&gt;0))),"CHECK: enter a price above zero",IF(NOT(OR(I3265="Approve proposed",I3265="Use my price")),"CHECK: choose a listed decision",IF(OR(NOT(ISNUMBER(L3265)),L3265&lt;=0,NOT(ISNUMBER(Y3265)),Y3265&lt;=0,X3265&gt;=1),"CHECK: price or base unavailable",IF(L3265/(Y3265*(1-X3265))-1&lt;0,"CHECK: price below local base","Ready")))))))))</f>
        <v>Kept current</v>
      </c>
      <c r="N3265" s="18">
        <v>7.7</v>
      </c>
      <c r="O3265" s="19">
        <v>0.4</v>
      </c>
      <c r="P3265" s="14">
        <v>0.4</v>
      </c>
      <c r="Q3265" s="20">
        <f>IF(AND(ISNUMBER(L3265),ISNUMBER(Y3265),Y3265&gt;0,X3265&lt;1),ROUND(L3265/(Y3265*(1-X3265))-1,4),"")</f>
        <v>0.4</v>
      </c>
      <c r="R3265" s="12">
        <v>0</v>
      </c>
      <c r="S3265" s="13">
        <f>IF(AND(ISNUMBER(E3265),E3265&gt;0,ISNUMBER(F3265)),R3265*(F3265/E3265-1)*(1-'Start Here'!$B$16),0)</f>
        <v>0</v>
      </c>
      <c r="T3265" s="17">
        <f>IF(AND(M3265="Ready",OR(I3265="Approve proposed",AND(I3265="Use my price",AND(ISNUMBER(J3265),J3265&gt;0))),ISNUMBER(L3265),E3265&gt;0),R3265*(L3265/E3265-1)*(1-'Start Here'!$B$16),0)</f>
        <v>0</v>
      </c>
      <c r="U3265" t="str" s="6">
        <v>SNAP: preserve existing selling price</v>
      </c>
      <c r="V3265" t="str" s="21">
        <v>Yes</v>
      </c>
      <c r="W3265" t="str" s="21">
        <v>No</v>
      </c>
      <c r="X3265" s="22">
        <v>0</v>
      </c>
      <c r="Y3265" s="18">
        <v>5.5</v>
      </c>
      <c r="AB3265" t="str" s="6">
        <v>2026-10-01 10:41:27 UTC</v>
      </c>
      <c r="AC3265" t="str" s="6">
        <v>Local Line cache</v>
      </c>
      <c r="AD3265" s="23">
        <v>806106</v>
      </c>
      <c r="AE3265" s="23">
        <v>527170</v>
      </c>
      <c r="AF3265" t="str" s="23">
        <v>806106:527170:snap</v>
      </c>
      <c r="AG3265" t="str" s="23">
        <v>Yes</v>
      </c>
      <c r="AH3265" t="str" s="23">
        <v>Yes</v>
      </c>
      <c r="AI3265" s="18">
        <v>0</v>
      </c>
    </row>
    <row r="3266" ht="32" customHeight="1">
      <c r="A3266" t="str" s="7">
        <v>Sweet Creek</v>
      </c>
      <c r="B3266" t="str" s="7">
        <v>Hot Red Enchilada Sauce</v>
      </c>
      <c r="C3266" t="str" s="7">
        <v>16 oz ea</v>
      </c>
      <c r="D3266" t="str" s="7">
        <v>Herd Share Members</v>
      </c>
      <c r="E3266" s="12">
        <v>7.66</v>
      </c>
      <c r="F3266" s="13">
        <v>8.27</v>
      </c>
      <c r="G3266" s="13">
        <f>IF(AND(ISNUMBER(E3266),ISNUMBER(F3266)),F3266-E3266,"")</f>
        <v>0.61</v>
      </c>
      <c r="H3266" s="14">
        <f>IF(AND(ISNUMBER(E3266),E3266&gt;0,ISNUMBER(F3266)),F3266/E3266-1,"")</f>
        <v>0.07963446475195823</v>
      </c>
      <c r="I3266" t="str" s="15">
        <v>Unreviewed</v>
      </c>
      <c r="J3266" s="16"/>
      <c r="K3266" t="str" s="15">
        <v/>
      </c>
      <c r="L3266" s="17" t="str">
        <f>IF(AC3266="Local catalog","",IF(AG3266="Yes",IF(ISNUMBER(E3266),E3266,""),IF(I3266="Keep current",IF(ISNUMBER(E3266),E3266,""),IF(AH3266&lt;&gt;"Yes","",IF(I3266="Approve proposed",F3266,IF(AND(I3266="Use my price",AND(ISNUMBER(J3266),J3266&gt;0)),J3266,""))))))</f>
        <v/>
      </c>
      <c r="M3266" t="str" s="7">
        <f>IF(AND(AG3266="Yes",OR(I3266="Approve proposed",I3266="Use my price")),"CHECK: protected price kept current",IF(OR(I3266="Unreviewed",I3266=""),"Pending review",IF(I3266="Hold","On hold",IF(I3266="Keep current",IF(ISNUMBER(E3266),"Kept current","CHECK: no confirmed current price"),IF(AH3266&lt;&gt;"Yes","CHECK: source needs review",IF(AND(I3266="Use my price",NOT(AND(ISNUMBER(J3266),J3266&gt;0))),"CHECK: enter a price above zero",IF(NOT(OR(I3266="Approve proposed",I3266="Use my price")),"CHECK: choose a listed decision",IF(OR(NOT(ISNUMBER(L3266)),L3266&lt;=0,NOT(ISNUMBER(Y3266)),Y3266&lt;=0,X3266&gt;=1),"CHECK: price or base unavailable",IF(L3266/(Y3266*(1-X3266))-1&lt;0,"CHECK: price below local base","Ready")))))))))</f>
        <v>Pending review</v>
      </c>
      <c r="N3266" s="18">
        <v>7.66</v>
      </c>
      <c r="O3266" s="19">
        <v>0.4</v>
      </c>
      <c r="P3266" s="14">
        <v>0.5119</v>
      </c>
      <c r="Q3266" s="20" t="str">
        <f>IF(AND(ISNUMBER(L3266),ISNUMBER(Y3266),Y3266&gt;0,X3266&lt;1),ROUND(L3266/(Y3266*(1-X3266))-1,4),"")</f>
        <v/>
      </c>
      <c r="R3266" s="12">
        <v>122.55999999999999</v>
      </c>
      <c r="S3266" s="13">
        <f>IF(AND(ISNUMBER(E3266),E3266&gt;0,ISNUMBER(F3266)),R3266*(F3266/E3266-1)*(1-'Start Here'!$B$16),0)</f>
        <v>9.4672</v>
      </c>
      <c r="T3266" s="17">
        <f>IF(AND(M3266="Ready",OR(I3266="Approve proposed",AND(I3266="Use my price",AND(ISNUMBER(J3266),J3266&gt;0))),ISNUMBER(L3266),E3266&gt;0),R3266*(L3266/E3266-1)*(1-'Start Here'!$B$16),0)</f>
        <v>0</v>
      </c>
      <c r="U3266" t="str" s="6">
        <v/>
      </c>
      <c r="V3266" t="str" s="21">
        <v>Yes</v>
      </c>
      <c r="W3266" t="str" s="21">
        <v>No</v>
      </c>
      <c r="X3266" s="22">
        <v>0</v>
      </c>
      <c r="Y3266" s="18">
        <v>5.47</v>
      </c>
      <c r="AB3266" t="str" s="6">
        <v>2026-10-01 10:41:27 UTC</v>
      </c>
      <c r="AC3266" t="str" s="6">
        <v>Local Line cache</v>
      </c>
      <c r="AD3266" s="23">
        <v>1061159</v>
      </c>
      <c r="AE3266" s="23">
        <v>868145</v>
      </c>
      <c r="AF3266" t="str" s="23">
        <v>1061159:868145:herdShare</v>
      </c>
      <c r="AG3266" t="str" s="23">
        <v>No</v>
      </c>
      <c r="AH3266" t="str" s="23">
        <v>Yes</v>
      </c>
      <c r="AI3266" s="18">
        <v>87.52</v>
      </c>
    </row>
    <row r="3267" ht="32" customHeight="1">
      <c r="A3267" t="str" s="7">
        <v>Sweet Creek</v>
      </c>
      <c r="B3267" t="str" s="7">
        <v>Hot Red Enchilada Sauce</v>
      </c>
      <c r="C3267" t="str" s="7">
        <v>16 oz ea</v>
      </c>
      <c r="D3267" t="str" s="7">
        <v>CSA Members</v>
      </c>
      <c r="E3267" s="12">
        <v>7.66</v>
      </c>
      <c r="F3267" s="13">
        <v>8.27</v>
      </c>
      <c r="G3267" s="13">
        <f>IF(AND(ISNUMBER(E3267),ISNUMBER(F3267)),F3267-E3267,"")</f>
        <v>0.61</v>
      </c>
      <c r="H3267" s="14">
        <f>IF(AND(ISNUMBER(E3267),E3267&gt;0,ISNUMBER(F3267)),F3267/E3267-1,"")</f>
        <v>0.07963446475195823</v>
      </c>
      <c r="I3267" t="str" s="15">
        <v>Unreviewed</v>
      </c>
      <c r="J3267" s="16"/>
      <c r="K3267" t="str" s="15">
        <v/>
      </c>
      <c r="L3267" s="17" t="str">
        <f>IF(AC3267="Local catalog","",IF(AG3267="Yes",IF(ISNUMBER(E3267),E3267,""),IF(I3267="Keep current",IF(ISNUMBER(E3267),E3267,""),IF(AH3267&lt;&gt;"Yes","",IF(I3267="Approve proposed",F3267,IF(AND(I3267="Use my price",AND(ISNUMBER(J3267),J3267&gt;0)),J3267,""))))))</f>
        <v/>
      </c>
      <c r="M3267" t="str" s="7">
        <f>IF(AND(AG3267="Yes",OR(I3267="Approve proposed",I3267="Use my price")),"CHECK: protected price kept current",IF(OR(I3267="Unreviewed",I3267=""),"Pending review",IF(I3267="Hold","On hold",IF(I3267="Keep current",IF(ISNUMBER(E3267),"Kept current","CHECK: no confirmed current price"),IF(AH3267&lt;&gt;"Yes","CHECK: source needs review",IF(AND(I3267="Use my price",NOT(AND(ISNUMBER(J3267),J3267&gt;0))),"CHECK: enter a price above zero",IF(NOT(OR(I3267="Approve proposed",I3267="Use my price")),"CHECK: choose a listed decision",IF(OR(NOT(ISNUMBER(L3267)),L3267&lt;=0,NOT(ISNUMBER(Y3267)),Y3267&lt;=0,X3267&gt;=1),"CHECK: price or base unavailable",IF(L3267/(Y3267*(1-X3267))-1&lt;0,"CHECK: price below local base","Ready")))))))))</f>
        <v>Pending review</v>
      </c>
      <c r="N3267" s="18">
        <v>7.66</v>
      </c>
      <c r="O3267" s="19">
        <v>0.4</v>
      </c>
      <c r="P3267" s="14">
        <v>0.5119</v>
      </c>
      <c r="Q3267" s="20" t="str">
        <f>IF(AND(ISNUMBER(L3267),ISNUMBER(Y3267),Y3267&gt;0,X3267&lt;1),ROUND(L3267/(Y3267*(1-X3267))-1,4),"")</f>
        <v/>
      </c>
      <c r="R3267" s="12">
        <v>0</v>
      </c>
      <c r="S3267" s="13">
        <f>IF(AND(ISNUMBER(E3267),E3267&gt;0,ISNUMBER(F3267)),R3267*(F3267/E3267-1)*(1-'Start Here'!$B$16),0)</f>
        <v>0</v>
      </c>
      <c r="T3267" s="17">
        <f>IF(AND(M3267="Ready",OR(I3267="Approve proposed",AND(I3267="Use my price",AND(ISNUMBER(J3267),J3267&gt;0))),ISNUMBER(L3267),E3267&gt;0),R3267*(L3267/E3267-1)*(1-'Start Here'!$B$16),0)</f>
        <v>0</v>
      </c>
      <c r="U3267" t="str" s="6">
        <v/>
      </c>
      <c r="V3267" t="str" s="21">
        <v>Yes</v>
      </c>
      <c r="W3267" t="str" s="21">
        <v>No</v>
      </c>
      <c r="X3267" s="22">
        <v>0</v>
      </c>
      <c r="Y3267" s="18">
        <v>5.47</v>
      </c>
      <c r="AB3267" t="str" s="6">
        <v>2026-10-01 10:41:27 UTC</v>
      </c>
      <c r="AC3267" t="str" s="6">
        <v>Local Line cache</v>
      </c>
      <c r="AD3267" s="23">
        <v>1061159</v>
      </c>
      <c r="AE3267" s="23">
        <v>868145</v>
      </c>
      <c r="AF3267" t="str" s="23">
        <v>1061159:868145:member</v>
      </c>
      <c r="AG3267" t="str" s="23">
        <v>No</v>
      </c>
      <c r="AH3267" t="str" s="23">
        <v>Yes</v>
      </c>
      <c r="AI3267" s="18">
        <v>0</v>
      </c>
    </row>
    <row r="3268" ht="32" customHeight="1">
      <c r="A3268" t="str" s="7">
        <v>Sweet Creek</v>
      </c>
      <c r="B3268" t="str" s="7">
        <v>Hot Red Enchilada Sauce</v>
      </c>
      <c r="C3268" t="str" s="7">
        <v>16 oz ea</v>
      </c>
      <c r="D3268" t="str" s="7">
        <v>Guest Basket</v>
      </c>
      <c r="E3268" s="12">
        <v>7.66</v>
      </c>
      <c r="F3268" s="13">
        <v>8.27</v>
      </c>
      <c r="G3268" s="13">
        <f>IF(AND(ISNUMBER(E3268),ISNUMBER(F3268)),F3268-E3268,"")</f>
        <v>0.61</v>
      </c>
      <c r="H3268" s="14">
        <f>IF(AND(ISNUMBER(E3268),E3268&gt;0,ISNUMBER(F3268)),F3268/E3268-1,"")</f>
        <v>0.07963446475195823</v>
      </c>
      <c r="I3268" t="str" s="15">
        <v>Unreviewed</v>
      </c>
      <c r="J3268" s="16"/>
      <c r="K3268" t="str" s="15">
        <v/>
      </c>
      <c r="L3268" s="17" t="str">
        <f>IF(AC3268="Local catalog","",IF(AG3268="Yes",IF(ISNUMBER(E3268),E3268,""),IF(I3268="Keep current",IF(ISNUMBER(E3268),E3268,""),IF(AH3268&lt;&gt;"Yes","",IF(I3268="Approve proposed",F3268,IF(AND(I3268="Use my price",AND(ISNUMBER(J3268),J3268&gt;0)),J3268,""))))))</f>
        <v/>
      </c>
      <c r="M3268" t="str" s="7">
        <f>IF(AND(AG3268="Yes",OR(I3268="Approve proposed",I3268="Use my price")),"CHECK: protected price kept current",IF(OR(I3268="Unreviewed",I3268=""),"Pending review",IF(I3268="Hold","On hold",IF(I3268="Keep current",IF(ISNUMBER(E3268),"Kept current","CHECK: no confirmed current price"),IF(AH3268&lt;&gt;"Yes","CHECK: source needs review",IF(AND(I3268="Use my price",NOT(AND(ISNUMBER(J3268),J3268&gt;0))),"CHECK: enter a price above zero",IF(NOT(OR(I3268="Approve proposed",I3268="Use my price")),"CHECK: choose a listed decision",IF(OR(NOT(ISNUMBER(L3268)),L3268&lt;=0,NOT(ISNUMBER(Y3268)),Y3268&lt;=0,X3268&gt;=1),"CHECK: price or base unavailable",IF(L3268/(Y3268*(1-X3268))-1&lt;0,"CHECK: price below local base","Ready")))))))))</f>
        <v>Pending review</v>
      </c>
      <c r="N3268" s="18">
        <v>7.66</v>
      </c>
      <c r="O3268" s="19">
        <v>0.4</v>
      </c>
      <c r="P3268" s="14">
        <v>0.5119</v>
      </c>
      <c r="Q3268" s="20" t="str">
        <f>IF(AND(ISNUMBER(L3268),ISNUMBER(Y3268),Y3268&gt;0,X3268&lt;1),ROUND(L3268/(Y3268*(1-X3268))-1,4),"")</f>
        <v/>
      </c>
      <c r="R3268" s="12">
        <v>0</v>
      </c>
      <c r="S3268" s="13">
        <f>IF(AND(ISNUMBER(E3268),E3268&gt;0,ISNUMBER(F3268)),R3268*(F3268/E3268-1)*(1-'Start Here'!$B$16),0)</f>
        <v>0</v>
      </c>
      <c r="T3268" s="17">
        <f>IF(AND(M3268="Ready",OR(I3268="Approve proposed",AND(I3268="Use my price",AND(ISNUMBER(J3268),J3268&gt;0))),ISNUMBER(L3268),E3268&gt;0),R3268*(L3268/E3268-1)*(1-'Start Here'!$B$16),0)</f>
        <v>0</v>
      </c>
      <c r="U3268" t="str" s="6">
        <v/>
      </c>
      <c r="V3268" t="str" s="21">
        <v>Yes</v>
      </c>
      <c r="W3268" t="str" s="21">
        <v>No</v>
      </c>
      <c r="X3268" s="22">
        <v>0</v>
      </c>
      <c r="Y3268" s="18">
        <v>5.47</v>
      </c>
      <c r="AB3268" t="str" s="6">
        <v>2026-10-01 10:41:27 UTC</v>
      </c>
      <c r="AC3268" t="str" s="6">
        <v>Local Line cache</v>
      </c>
      <c r="AD3268" s="23">
        <v>1061159</v>
      </c>
      <c r="AE3268" s="23">
        <v>868145</v>
      </c>
      <c r="AF3268" t="str" s="23">
        <v>1061159:868145:guest</v>
      </c>
      <c r="AG3268" t="str" s="23">
        <v>No</v>
      </c>
      <c r="AH3268" t="str" s="23">
        <v>Yes</v>
      </c>
      <c r="AI3268" s="18">
        <v>0</v>
      </c>
    </row>
    <row r="3269" ht="32" customHeight="1">
      <c r="A3269" t="str" s="7">
        <v>Sweet Creek</v>
      </c>
      <c r="B3269" t="str" s="7">
        <v>Hot Red Enchilada Sauce</v>
      </c>
      <c r="C3269" t="str" s="7">
        <v>16 oz ea</v>
      </c>
      <c r="D3269" t="str" s="7">
        <v>SNAP</v>
      </c>
      <c r="E3269" s="12">
        <v>7.66</v>
      </c>
      <c r="F3269" s="13">
        <v>7.66</v>
      </c>
      <c r="G3269" s="13">
        <f>IF(AND(ISNUMBER(E3269),ISNUMBER(F3269)),F3269-E3269,"")</f>
        <v>0</v>
      </c>
      <c r="H3269" s="14">
        <f>IF(AND(ISNUMBER(E3269),E3269&gt;0,ISNUMBER(F3269)),F3269/E3269-1,"")</f>
        <v>0</v>
      </c>
      <c r="I3269" t="str" s="15">
        <v>Keep current</v>
      </c>
      <c r="J3269" s="16"/>
      <c r="K3269" t="str" s="15">
        <v/>
      </c>
      <c r="L3269" s="17">
        <f>IF(AC3269="Local catalog","",IF(AG3269="Yes",IF(ISNUMBER(E3269),E3269,""),IF(I3269="Keep current",IF(ISNUMBER(E3269),E3269,""),IF(AH3269&lt;&gt;"Yes","",IF(I3269="Approve proposed",F3269,IF(AND(I3269="Use my price",AND(ISNUMBER(J3269),J3269&gt;0)),J3269,""))))))</f>
        <v>7.66</v>
      </c>
      <c r="M3269" t="str" s="7">
        <f>IF(AND(AG3269="Yes",OR(I3269="Approve proposed",I3269="Use my price")),"CHECK: protected price kept current",IF(OR(I3269="Unreviewed",I3269=""),"Pending review",IF(I3269="Hold","On hold",IF(I3269="Keep current",IF(ISNUMBER(E3269),"Kept current","CHECK: no confirmed current price"),IF(AH3269&lt;&gt;"Yes","CHECK: source needs review",IF(AND(I3269="Use my price",NOT(AND(ISNUMBER(J3269),J3269&gt;0))),"CHECK: enter a price above zero",IF(NOT(OR(I3269="Approve proposed",I3269="Use my price")),"CHECK: choose a listed decision",IF(OR(NOT(ISNUMBER(L3269)),L3269&lt;=0,NOT(ISNUMBER(Y3269)),Y3269&lt;=0,X3269&gt;=1),"CHECK: price or base unavailable",IF(L3269/(Y3269*(1-X3269))-1&lt;0,"CHECK: price below local base","Ready")))))))))</f>
        <v>Kept current</v>
      </c>
      <c r="N3269" s="18">
        <v>7.66</v>
      </c>
      <c r="O3269" s="19">
        <v>0.4</v>
      </c>
      <c r="P3269" s="14">
        <v>0.4004</v>
      </c>
      <c r="Q3269" s="20">
        <f>IF(AND(ISNUMBER(L3269),ISNUMBER(Y3269),Y3269&gt;0,X3269&lt;1),ROUND(L3269/(Y3269*(1-X3269))-1,4),"")</f>
        <v>0.4004</v>
      </c>
      <c r="R3269" s="12">
        <v>0</v>
      </c>
      <c r="S3269" s="13">
        <f>IF(AND(ISNUMBER(E3269),E3269&gt;0,ISNUMBER(F3269)),R3269*(F3269/E3269-1)*(1-'Start Here'!$B$16),0)</f>
        <v>0</v>
      </c>
      <c r="T3269" s="17">
        <f>IF(AND(M3269="Ready",OR(I3269="Approve proposed",AND(I3269="Use my price",AND(ISNUMBER(J3269),J3269&gt;0))),ISNUMBER(L3269),E3269&gt;0),R3269*(L3269/E3269-1)*(1-'Start Here'!$B$16),0)</f>
        <v>0</v>
      </c>
      <c r="U3269" t="str" s="6">
        <v>SNAP: preserve existing selling price</v>
      </c>
      <c r="V3269" t="str" s="21">
        <v>Yes</v>
      </c>
      <c r="W3269" t="str" s="21">
        <v>No</v>
      </c>
      <c r="X3269" s="22">
        <v>0</v>
      </c>
      <c r="Y3269" s="18">
        <v>5.47</v>
      </c>
      <c r="AB3269" t="str" s="6">
        <v>2026-10-01 10:41:27 UTC</v>
      </c>
      <c r="AC3269" t="str" s="6">
        <v>Local Line cache</v>
      </c>
      <c r="AD3269" s="23">
        <v>1061159</v>
      </c>
      <c r="AE3269" s="23">
        <v>868145</v>
      </c>
      <c r="AF3269" t="str" s="23">
        <v>1061159:868145:snap</v>
      </c>
      <c r="AG3269" t="str" s="23">
        <v>Yes</v>
      </c>
      <c r="AH3269" t="str" s="23">
        <v>Yes</v>
      </c>
      <c r="AI3269" s="18">
        <v>0</v>
      </c>
    </row>
    <row r="3270" ht="32" customHeight="1">
      <c r="A3270" t="str" s="7">
        <v>Sweet Creek</v>
      </c>
      <c r="B3270" t="str" s="7">
        <v>Jalapeno Relish</v>
      </c>
      <c r="C3270" t="str" s="7">
        <v>each</v>
      </c>
      <c r="D3270" t="str" s="7">
        <v>Herd Share Members</v>
      </c>
      <c r="E3270" s="12">
        <v>14.7</v>
      </c>
      <c r="F3270" s="13">
        <v>15.88</v>
      </c>
      <c r="G3270" s="13">
        <f>IF(AND(ISNUMBER(E3270),ISNUMBER(F3270)),F3270-E3270,"")</f>
        <v>1.18</v>
      </c>
      <c r="H3270" s="14">
        <f>IF(AND(ISNUMBER(E3270),E3270&gt;0,ISNUMBER(F3270)),F3270/E3270-1,"")</f>
        <v>0.08027210884353742</v>
      </c>
      <c r="I3270" t="str" s="15">
        <v>Unreviewed</v>
      </c>
      <c r="J3270" s="16"/>
      <c r="K3270" t="str" s="15">
        <v/>
      </c>
      <c r="L3270" s="17" t="str">
        <f>IF(AC3270="Local catalog","",IF(AG3270="Yes",IF(ISNUMBER(E3270),E3270,""),IF(I3270="Keep current",IF(ISNUMBER(E3270),E3270,""),IF(AH3270&lt;&gt;"Yes","",IF(I3270="Approve proposed",F3270,IF(AND(I3270="Use my price",AND(ISNUMBER(J3270),J3270&gt;0)),J3270,""))))))</f>
        <v/>
      </c>
      <c r="M3270" t="str" s="7">
        <f>IF(AND(AG3270="Yes",OR(I3270="Approve proposed",I3270="Use my price")),"CHECK: protected price kept current",IF(OR(I3270="Unreviewed",I3270=""),"Pending review",IF(I3270="Hold","On hold",IF(I3270="Keep current",IF(ISNUMBER(E3270),"Kept current","CHECK: no confirmed current price"),IF(AH3270&lt;&gt;"Yes","CHECK: source needs review",IF(AND(I3270="Use my price",NOT(AND(ISNUMBER(J3270),J3270&gt;0))),"CHECK: enter a price above zero",IF(NOT(OR(I3270="Approve proposed",I3270="Use my price")),"CHECK: choose a listed decision",IF(OR(NOT(ISNUMBER(L3270)),L3270&lt;=0,NOT(ISNUMBER(Y3270)),Y3270&lt;=0,X3270&gt;=1),"CHECK: price or base unavailable",IF(L3270/(Y3270*(1-X3270))-1&lt;0,"CHECK: price below local base","Ready")))))))))</f>
        <v>Pending review</v>
      </c>
      <c r="N3270" s="18">
        <v>14.7</v>
      </c>
      <c r="O3270" s="19">
        <v>0.4</v>
      </c>
      <c r="P3270" s="14">
        <v>0.5124</v>
      </c>
      <c r="Q3270" s="20" t="str">
        <f>IF(AND(ISNUMBER(L3270),ISNUMBER(Y3270),Y3270&gt;0,X3270&lt;1),ROUND(L3270/(Y3270*(1-X3270))-1,4),"")</f>
        <v/>
      </c>
      <c r="R3270" s="12">
        <v>88.2</v>
      </c>
      <c r="S3270" s="13">
        <f>IF(AND(ISNUMBER(E3270),E3270&gt;0,ISNUMBER(F3270)),R3270*(F3270/E3270-1)*(1-'Start Here'!$B$16),0)</f>
        <v>6.8675999999999995</v>
      </c>
      <c r="T3270" s="17">
        <f>IF(AND(M3270="Ready",OR(I3270="Approve proposed",AND(I3270="Use my price",AND(ISNUMBER(J3270),J3270&gt;0))),ISNUMBER(L3270),E3270&gt;0),R3270*(L3270/E3270-1)*(1-'Start Here'!$B$16),0)</f>
        <v>0</v>
      </c>
      <c r="U3270" t="str" s="6">
        <v/>
      </c>
      <c r="V3270" t="str" s="21">
        <v>Yes</v>
      </c>
      <c r="W3270" t="str" s="21">
        <v>No</v>
      </c>
      <c r="X3270" s="22">
        <v>0</v>
      </c>
      <c r="Y3270" s="18">
        <v>10.5</v>
      </c>
      <c r="AB3270" t="str" s="6">
        <v>2026-10-01 10:41:27 UTC</v>
      </c>
      <c r="AC3270" t="str" s="6">
        <v>Local Line cache</v>
      </c>
      <c r="AD3270" s="23">
        <v>806109</v>
      </c>
      <c r="AE3270" s="23">
        <v>527174</v>
      </c>
      <c r="AF3270" t="str" s="23">
        <v>806109:527174:herdShare</v>
      </c>
      <c r="AG3270" t="str" s="23">
        <v>No</v>
      </c>
      <c r="AH3270" t="str" s="23">
        <v>Yes</v>
      </c>
      <c r="AI3270" s="18">
        <v>63</v>
      </c>
    </row>
    <row r="3271" ht="32" customHeight="1">
      <c r="A3271" t="str" s="7">
        <v>Sweet Creek</v>
      </c>
      <c r="B3271" t="str" s="7">
        <v>Jalapeno Relish</v>
      </c>
      <c r="C3271" t="str" s="7">
        <v>each</v>
      </c>
      <c r="D3271" t="str" s="7">
        <v>CSA Members</v>
      </c>
      <c r="E3271" s="12">
        <v>14.7</v>
      </c>
      <c r="F3271" s="13">
        <v>15.88</v>
      </c>
      <c r="G3271" s="13">
        <f>IF(AND(ISNUMBER(E3271),ISNUMBER(F3271)),F3271-E3271,"")</f>
        <v>1.18</v>
      </c>
      <c r="H3271" s="14">
        <f>IF(AND(ISNUMBER(E3271),E3271&gt;0,ISNUMBER(F3271)),F3271/E3271-1,"")</f>
        <v>0.08027210884353742</v>
      </c>
      <c r="I3271" t="str" s="15">
        <v>Unreviewed</v>
      </c>
      <c r="J3271" s="16"/>
      <c r="K3271" t="str" s="15">
        <v/>
      </c>
      <c r="L3271" s="17" t="str">
        <f>IF(AC3271="Local catalog","",IF(AG3271="Yes",IF(ISNUMBER(E3271),E3271,""),IF(I3271="Keep current",IF(ISNUMBER(E3271),E3271,""),IF(AH3271&lt;&gt;"Yes","",IF(I3271="Approve proposed",F3271,IF(AND(I3271="Use my price",AND(ISNUMBER(J3271),J3271&gt;0)),J3271,""))))))</f>
        <v/>
      </c>
      <c r="M3271" t="str" s="7">
        <f>IF(AND(AG3271="Yes",OR(I3271="Approve proposed",I3271="Use my price")),"CHECK: protected price kept current",IF(OR(I3271="Unreviewed",I3271=""),"Pending review",IF(I3271="Hold","On hold",IF(I3271="Keep current",IF(ISNUMBER(E3271),"Kept current","CHECK: no confirmed current price"),IF(AH3271&lt;&gt;"Yes","CHECK: source needs review",IF(AND(I3271="Use my price",NOT(AND(ISNUMBER(J3271),J3271&gt;0))),"CHECK: enter a price above zero",IF(NOT(OR(I3271="Approve proposed",I3271="Use my price")),"CHECK: choose a listed decision",IF(OR(NOT(ISNUMBER(L3271)),L3271&lt;=0,NOT(ISNUMBER(Y3271)),Y3271&lt;=0,X3271&gt;=1),"CHECK: price or base unavailable",IF(L3271/(Y3271*(1-X3271))-1&lt;0,"CHECK: price below local base","Ready")))))))))</f>
        <v>Pending review</v>
      </c>
      <c r="N3271" s="18">
        <v>14.7</v>
      </c>
      <c r="O3271" s="19">
        <v>0.4</v>
      </c>
      <c r="P3271" s="14">
        <v>0.5124</v>
      </c>
      <c r="Q3271" s="20" t="str">
        <f>IF(AND(ISNUMBER(L3271),ISNUMBER(Y3271),Y3271&gt;0,X3271&lt;1),ROUND(L3271/(Y3271*(1-X3271))-1,4),"")</f>
        <v/>
      </c>
      <c r="R3271" s="12">
        <v>14.7</v>
      </c>
      <c r="S3271" s="13">
        <f>IF(AND(ISNUMBER(E3271),E3271&gt;0,ISNUMBER(F3271)),R3271*(F3271/E3271-1)*(1-'Start Here'!$B$16),0)</f>
        <v>1.1445999999999998</v>
      </c>
      <c r="T3271" s="17">
        <f>IF(AND(M3271="Ready",OR(I3271="Approve proposed",AND(I3271="Use my price",AND(ISNUMBER(J3271),J3271&gt;0))),ISNUMBER(L3271),E3271&gt;0),R3271*(L3271/E3271-1)*(1-'Start Here'!$B$16),0)</f>
        <v>0</v>
      </c>
      <c r="U3271" t="str" s="6">
        <v/>
      </c>
      <c r="V3271" t="str" s="21">
        <v>Yes</v>
      </c>
      <c r="W3271" t="str" s="21">
        <v>No</v>
      </c>
      <c r="X3271" s="22">
        <v>0</v>
      </c>
      <c r="Y3271" s="18">
        <v>10.5</v>
      </c>
      <c r="AB3271" t="str" s="6">
        <v>2026-10-01 10:41:27 UTC</v>
      </c>
      <c r="AC3271" t="str" s="6">
        <v>Local Line cache</v>
      </c>
      <c r="AD3271" s="23">
        <v>806109</v>
      </c>
      <c r="AE3271" s="23">
        <v>527174</v>
      </c>
      <c r="AF3271" t="str" s="23">
        <v>806109:527174:member</v>
      </c>
      <c r="AG3271" t="str" s="23">
        <v>No</v>
      </c>
      <c r="AH3271" t="str" s="23">
        <v>Yes</v>
      </c>
      <c r="AI3271" s="18">
        <v>10.5</v>
      </c>
    </row>
    <row r="3272" ht="32" customHeight="1">
      <c r="A3272" t="str" s="7">
        <v>Sweet Creek</v>
      </c>
      <c r="B3272" t="str" s="7">
        <v>Jalapeno Relish</v>
      </c>
      <c r="C3272" t="str" s="7">
        <v>each</v>
      </c>
      <c r="D3272" t="str" s="7">
        <v>Guest Basket</v>
      </c>
      <c r="E3272" s="12">
        <v>14.7</v>
      </c>
      <c r="F3272" s="13">
        <v>15.88</v>
      </c>
      <c r="G3272" s="13">
        <f>IF(AND(ISNUMBER(E3272),ISNUMBER(F3272)),F3272-E3272,"")</f>
        <v>1.18</v>
      </c>
      <c r="H3272" s="14">
        <f>IF(AND(ISNUMBER(E3272),E3272&gt;0,ISNUMBER(F3272)),F3272/E3272-1,"")</f>
        <v>0.08027210884353742</v>
      </c>
      <c r="I3272" t="str" s="15">
        <v>Unreviewed</v>
      </c>
      <c r="J3272" s="16"/>
      <c r="K3272" t="str" s="15">
        <v/>
      </c>
      <c r="L3272" s="17" t="str">
        <f>IF(AC3272="Local catalog","",IF(AG3272="Yes",IF(ISNUMBER(E3272),E3272,""),IF(I3272="Keep current",IF(ISNUMBER(E3272),E3272,""),IF(AH3272&lt;&gt;"Yes","",IF(I3272="Approve proposed",F3272,IF(AND(I3272="Use my price",AND(ISNUMBER(J3272),J3272&gt;0)),J3272,""))))))</f>
        <v/>
      </c>
      <c r="M3272" t="str" s="7">
        <f>IF(AND(AG3272="Yes",OR(I3272="Approve proposed",I3272="Use my price")),"CHECK: protected price kept current",IF(OR(I3272="Unreviewed",I3272=""),"Pending review",IF(I3272="Hold","On hold",IF(I3272="Keep current",IF(ISNUMBER(E3272),"Kept current","CHECK: no confirmed current price"),IF(AH3272&lt;&gt;"Yes","CHECK: source needs review",IF(AND(I3272="Use my price",NOT(AND(ISNUMBER(J3272),J3272&gt;0))),"CHECK: enter a price above zero",IF(NOT(OR(I3272="Approve proposed",I3272="Use my price")),"CHECK: choose a listed decision",IF(OR(NOT(ISNUMBER(L3272)),L3272&lt;=0,NOT(ISNUMBER(Y3272)),Y3272&lt;=0,X3272&gt;=1),"CHECK: price or base unavailable",IF(L3272/(Y3272*(1-X3272))-1&lt;0,"CHECK: price below local base","Ready")))))))))</f>
        <v>Pending review</v>
      </c>
      <c r="N3272" s="18">
        <v>14.7</v>
      </c>
      <c r="O3272" s="19">
        <v>0.4</v>
      </c>
      <c r="P3272" s="14">
        <v>0.5124</v>
      </c>
      <c r="Q3272" s="20" t="str">
        <f>IF(AND(ISNUMBER(L3272),ISNUMBER(Y3272),Y3272&gt;0,X3272&lt;1),ROUND(L3272/(Y3272*(1-X3272))-1,4),"")</f>
        <v/>
      </c>
      <c r="R3272" s="12">
        <v>0</v>
      </c>
      <c r="S3272" s="13">
        <f>IF(AND(ISNUMBER(E3272),E3272&gt;0,ISNUMBER(F3272)),R3272*(F3272/E3272-1)*(1-'Start Here'!$B$16),0)</f>
        <v>0</v>
      </c>
      <c r="T3272" s="17">
        <f>IF(AND(M3272="Ready",OR(I3272="Approve proposed",AND(I3272="Use my price",AND(ISNUMBER(J3272),J3272&gt;0))),ISNUMBER(L3272),E3272&gt;0),R3272*(L3272/E3272-1)*(1-'Start Here'!$B$16),0)</f>
        <v>0</v>
      </c>
      <c r="U3272" t="str" s="6">
        <v/>
      </c>
      <c r="V3272" t="str" s="21">
        <v>Yes</v>
      </c>
      <c r="W3272" t="str" s="21">
        <v>No</v>
      </c>
      <c r="X3272" s="22">
        <v>0</v>
      </c>
      <c r="Y3272" s="18">
        <v>10.5</v>
      </c>
      <c r="AB3272" t="str" s="6">
        <v>2026-10-01 10:41:27 UTC</v>
      </c>
      <c r="AC3272" t="str" s="6">
        <v>Local Line cache</v>
      </c>
      <c r="AD3272" s="23">
        <v>806109</v>
      </c>
      <c r="AE3272" s="23">
        <v>527174</v>
      </c>
      <c r="AF3272" t="str" s="23">
        <v>806109:527174:guest</v>
      </c>
      <c r="AG3272" t="str" s="23">
        <v>No</v>
      </c>
      <c r="AH3272" t="str" s="23">
        <v>Yes</v>
      </c>
      <c r="AI3272" s="18">
        <v>0</v>
      </c>
    </row>
    <row r="3273" ht="32" customHeight="1">
      <c r="A3273" t="str" s="7">
        <v>Sweet Creek</v>
      </c>
      <c r="B3273" t="str" s="7">
        <v>Jalapeno Relish</v>
      </c>
      <c r="C3273" t="str" s="7">
        <v>each</v>
      </c>
      <c r="D3273" t="str" s="7">
        <v>SNAP</v>
      </c>
      <c r="E3273" s="12">
        <v>14.7</v>
      </c>
      <c r="F3273" s="13">
        <v>14.7</v>
      </c>
      <c r="G3273" s="13">
        <f>IF(AND(ISNUMBER(E3273),ISNUMBER(F3273)),F3273-E3273,"")</f>
        <v>0</v>
      </c>
      <c r="H3273" s="14">
        <f>IF(AND(ISNUMBER(E3273),E3273&gt;0,ISNUMBER(F3273)),F3273/E3273-1,"")</f>
        <v>0</v>
      </c>
      <c r="I3273" t="str" s="15">
        <v>Keep current</v>
      </c>
      <c r="J3273" s="16"/>
      <c r="K3273" t="str" s="15">
        <v/>
      </c>
      <c r="L3273" s="17">
        <f>IF(AC3273="Local catalog","",IF(AG3273="Yes",IF(ISNUMBER(E3273),E3273,""),IF(I3273="Keep current",IF(ISNUMBER(E3273),E3273,""),IF(AH3273&lt;&gt;"Yes","",IF(I3273="Approve proposed",F3273,IF(AND(I3273="Use my price",AND(ISNUMBER(J3273),J3273&gt;0)),J3273,""))))))</f>
        <v>14.7</v>
      </c>
      <c r="M3273" t="str" s="7">
        <f>IF(AND(AG3273="Yes",OR(I3273="Approve proposed",I3273="Use my price")),"CHECK: protected price kept current",IF(OR(I3273="Unreviewed",I3273=""),"Pending review",IF(I3273="Hold","On hold",IF(I3273="Keep current",IF(ISNUMBER(E3273),"Kept current","CHECK: no confirmed current price"),IF(AH3273&lt;&gt;"Yes","CHECK: source needs review",IF(AND(I3273="Use my price",NOT(AND(ISNUMBER(J3273),J3273&gt;0))),"CHECK: enter a price above zero",IF(NOT(OR(I3273="Approve proposed",I3273="Use my price")),"CHECK: choose a listed decision",IF(OR(NOT(ISNUMBER(L3273)),L3273&lt;=0,NOT(ISNUMBER(Y3273)),Y3273&lt;=0,X3273&gt;=1),"CHECK: price or base unavailable",IF(L3273/(Y3273*(1-X3273))-1&lt;0,"CHECK: price below local base","Ready")))))))))</f>
        <v>Kept current</v>
      </c>
      <c r="N3273" s="18">
        <v>14.7</v>
      </c>
      <c r="O3273" s="19">
        <v>0.4</v>
      </c>
      <c r="P3273" s="14">
        <v>0.4</v>
      </c>
      <c r="Q3273" s="20">
        <f>IF(AND(ISNUMBER(L3273),ISNUMBER(Y3273),Y3273&gt;0,X3273&lt;1),ROUND(L3273/(Y3273*(1-X3273))-1,4),"")</f>
        <v>0.4</v>
      </c>
      <c r="R3273" s="12">
        <v>0</v>
      </c>
      <c r="S3273" s="13">
        <f>IF(AND(ISNUMBER(E3273),E3273&gt;0,ISNUMBER(F3273)),R3273*(F3273/E3273-1)*(1-'Start Here'!$B$16),0)</f>
        <v>0</v>
      </c>
      <c r="T3273" s="17">
        <f>IF(AND(M3273="Ready",OR(I3273="Approve proposed",AND(I3273="Use my price",AND(ISNUMBER(J3273),J3273&gt;0))),ISNUMBER(L3273),E3273&gt;0),R3273*(L3273/E3273-1)*(1-'Start Here'!$B$16),0)</f>
        <v>0</v>
      </c>
      <c r="U3273" t="str" s="6">
        <v>SNAP: preserve existing selling price</v>
      </c>
      <c r="V3273" t="str" s="21">
        <v>Yes</v>
      </c>
      <c r="W3273" t="str" s="21">
        <v>No</v>
      </c>
      <c r="X3273" s="22">
        <v>0</v>
      </c>
      <c r="Y3273" s="18">
        <v>10.5</v>
      </c>
      <c r="AB3273" t="str" s="6">
        <v>2026-10-01 10:41:27 UTC</v>
      </c>
      <c r="AC3273" t="str" s="6">
        <v>Local Line cache</v>
      </c>
      <c r="AD3273" s="23">
        <v>806109</v>
      </c>
      <c r="AE3273" s="23">
        <v>527174</v>
      </c>
      <c r="AF3273" t="str" s="23">
        <v>806109:527174:snap</v>
      </c>
      <c r="AG3273" t="str" s="23">
        <v>Yes</v>
      </c>
      <c r="AH3273" t="str" s="23">
        <v>Yes</v>
      </c>
      <c r="AI3273" s="18">
        <v>0</v>
      </c>
    </row>
    <row r="3274" ht="32" customHeight="1">
      <c r="A3274" t="str" s="7">
        <v>Sweet Creek</v>
      </c>
      <c r="B3274" t="str" s="7">
        <v>Just Apple Apple Sauce</v>
      </c>
      <c r="C3274" t="str" s="7">
        <v>32 oz</v>
      </c>
      <c r="D3274" t="str" s="7">
        <v>Herd Share Members</v>
      </c>
      <c r="E3274" s="12">
        <v>8.43</v>
      </c>
      <c r="F3274" s="13">
        <v>9.1</v>
      </c>
      <c r="G3274" s="13">
        <f>IF(AND(ISNUMBER(E3274),ISNUMBER(F3274)),F3274-E3274,"")</f>
        <v>0.67</v>
      </c>
      <c r="H3274" s="14">
        <f>IF(AND(ISNUMBER(E3274),E3274&gt;0,ISNUMBER(F3274)),F3274/E3274-1,"")</f>
        <v>0.07947805456702262</v>
      </c>
      <c r="I3274" t="str" s="15">
        <v>Unreviewed</v>
      </c>
      <c r="J3274" s="16"/>
      <c r="K3274" t="str" s="15">
        <v/>
      </c>
      <c r="L3274" s="17" t="str">
        <f>IF(AC3274="Local catalog","",IF(AG3274="Yes",IF(ISNUMBER(E3274),E3274,""),IF(I3274="Keep current",IF(ISNUMBER(E3274),E3274,""),IF(AH3274&lt;&gt;"Yes","",IF(I3274="Approve proposed",F3274,IF(AND(I3274="Use my price",AND(ISNUMBER(J3274),J3274&gt;0)),J3274,""))))))</f>
        <v/>
      </c>
      <c r="M3274" t="str" s="7">
        <f>IF(AND(AG3274="Yes",OR(I3274="Approve proposed",I3274="Use my price")),"CHECK: protected price kept current",IF(OR(I3274="Unreviewed",I3274=""),"Pending review",IF(I3274="Hold","On hold",IF(I3274="Keep current",IF(ISNUMBER(E3274),"Kept current","CHECK: no confirmed current price"),IF(AH3274&lt;&gt;"Yes","CHECK: source needs review",IF(AND(I3274="Use my price",NOT(AND(ISNUMBER(J3274),J3274&gt;0))),"CHECK: enter a price above zero",IF(NOT(OR(I3274="Approve proposed",I3274="Use my price")),"CHECK: choose a listed decision",IF(OR(NOT(ISNUMBER(L3274)),L3274&lt;=0,NOT(ISNUMBER(Y3274)),Y3274&lt;=0,X3274&gt;=1),"CHECK: price or base unavailable",IF(L3274/(Y3274*(1-X3274))-1&lt;0,"CHECK: price below local base","Ready")))))))))</f>
        <v>Pending review</v>
      </c>
      <c r="N3274" s="18">
        <v>8.43</v>
      </c>
      <c r="O3274" s="19">
        <v>0.4</v>
      </c>
      <c r="P3274" s="14">
        <v>0.5116</v>
      </c>
      <c r="Q3274" s="20" t="str">
        <f>IF(AND(ISNUMBER(L3274),ISNUMBER(Y3274),Y3274&gt;0,X3274&lt;1),ROUND(L3274/(Y3274*(1-X3274))-1,4),"")</f>
        <v/>
      </c>
      <c r="R3274" s="12">
        <v>472.0799999999999</v>
      </c>
      <c r="S3274" s="13">
        <f>IF(AND(ISNUMBER(E3274),E3274&gt;0,ISNUMBER(F3274)),R3274*(F3274/E3274-1)*(1-'Start Here'!$B$16),0)</f>
        <v>36.39440000000003</v>
      </c>
      <c r="T3274" s="17">
        <f>IF(AND(M3274="Ready",OR(I3274="Approve proposed",AND(I3274="Use my price",AND(ISNUMBER(J3274),J3274&gt;0))),ISNUMBER(L3274),E3274&gt;0),R3274*(L3274/E3274-1)*(1-'Start Here'!$B$16),0)</f>
        <v>0</v>
      </c>
      <c r="U3274" t="str" s="6">
        <v/>
      </c>
      <c r="V3274" t="str" s="21">
        <v>Yes</v>
      </c>
      <c r="W3274" t="str" s="21">
        <v>No</v>
      </c>
      <c r="X3274" s="22">
        <v>0</v>
      </c>
      <c r="Y3274" s="18">
        <v>6.02</v>
      </c>
      <c r="AB3274" t="str" s="6">
        <v>2026-10-01 10:41:27 UTC</v>
      </c>
      <c r="AC3274" t="str" s="6">
        <v>Local Line cache</v>
      </c>
      <c r="AD3274" s="23">
        <v>806113</v>
      </c>
      <c r="AE3274" s="23">
        <v>527178</v>
      </c>
      <c r="AF3274" t="str" s="23">
        <v>806113:527178:herdShare</v>
      </c>
      <c r="AG3274" t="str" s="23">
        <v>No</v>
      </c>
      <c r="AH3274" t="str" s="23">
        <v>Yes</v>
      </c>
      <c r="AI3274" s="18">
        <v>337.12</v>
      </c>
    </row>
    <row r="3275" ht="32" customHeight="1">
      <c r="A3275" t="str" s="7">
        <v>Sweet Creek</v>
      </c>
      <c r="B3275" t="str" s="7">
        <v>Just Apple Apple Sauce</v>
      </c>
      <c r="C3275" t="str" s="7">
        <v>32 oz</v>
      </c>
      <c r="D3275" t="str" s="7">
        <v>CSA Members</v>
      </c>
      <c r="E3275" s="12">
        <v>8.43</v>
      </c>
      <c r="F3275" s="13">
        <v>9.1</v>
      </c>
      <c r="G3275" s="13">
        <f>IF(AND(ISNUMBER(E3275),ISNUMBER(F3275)),F3275-E3275,"")</f>
        <v>0.67</v>
      </c>
      <c r="H3275" s="14">
        <f>IF(AND(ISNUMBER(E3275),E3275&gt;0,ISNUMBER(F3275)),F3275/E3275-1,"")</f>
        <v>0.07947805456702262</v>
      </c>
      <c r="I3275" t="str" s="15">
        <v>Unreviewed</v>
      </c>
      <c r="J3275" s="16"/>
      <c r="K3275" t="str" s="15">
        <v/>
      </c>
      <c r="L3275" s="17" t="str">
        <f>IF(AC3275="Local catalog","",IF(AG3275="Yes",IF(ISNUMBER(E3275),E3275,""),IF(I3275="Keep current",IF(ISNUMBER(E3275),E3275,""),IF(AH3275&lt;&gt;"Yes","",IF(I3275="Approve proposed",F3275,IF(AND(I3275="Use my price",AND(ISNUMBER(J3275),J3275&gt;0)),J3275,""))))))</f>
        <v/>
      </c>
      <c r="M3275" t="str" s="7">
        <f>IF(AND(AG3275="Yes",OR(I3275="Approve proposed",I3275="Use my price")),"CHECK: protected price kept current",IF(OR(I3275="Unreviewed",I3275=""),"Pending review",IF(I3275="Hold","On hold",IF(I3275="Keep current",IF(ISNUMBER(E3275),"Kept current","CHECK: no confirmed current price"),IF(AH3275&lt;&gt;"Yes","CHECK: source needs review",IF(AND(I3275="Use my price",NOT(AND(ISNUMBER(J3275),J3275&gt;0))),"CHECK: enter a price above zero",IF(NOT(OR(I3275="Approve proposed",I3275="Use my price")),"CHECK: choose a listed decision",IF(OR(NOT(ISNUMBER(L3275)),L3275&lt;=0,NOT(ISNUMBER(Y3275)),Y3275&lt;=0,X3275&gt;=1),"CHECK: price or base unavailable",IF(L3275/(Y3275*(1-X3275))-1&lt;0,"CHECK: price below local base","Ready")))))))))</f>
        <v>Pending review</v>
      </c>
      <c r="N3275" s="18">
        <v>8.43</v>
      </c>
      <c r="O3275" s="19">
        <v>0.4</v>
      </c>
      <c r="P3275" s="14">
        <v>0.5116</v>
      </c>
      <c r="Q3275" s="20" t="str">
        <f>IF(AND(ISNUMBER(L3275),ISNUMBER(Y3275),Y3275&gt;0,X3275&lt;1),ROUND(L3275/(Y3275*(1-X3275))-1,4),"")</f>
        <v/>
      </c>
      <c r="R3275" s="12">
        <v>25.29</v>
      </c>
      <c r="S3275" s="13">
        <f>IF(AND(ISNUMBER(E3275),E3275&gt;0,ISNUMBER(F3275)),R3275*(F3275/E3275-1)*(1-'Start Here'!$B$16),0)</f>
        <v>1.949700000000002</v>
      </c>
      <c r="T3275" s="17">
        <f>IF(AND(M3275="Ready",OR(I3275="Approve proposed",AND(I3275="Use my price",AND(ISNUMBER(J3275),J3275&gt;0))),ISNUMBER(L3275),E3275&gt;0),R3275*(L3275/E3275-1)*(1-'Start Here'!$B$16),0)</f>
        <v>0</v>
      </c>
      <c r="U3275" t="str" s="6">
        <v/>
      </c>
      <c r="V3275" t="str" s="21">
        <v>Yes</v>
      </c>
      <c r="W3275" t="str" s="21">
        <v>No</v>
      </c>
      <c r="X3275" s="22">
        <v>0</v>
      </c>
      <c r="Y3275" s="18">
        <v>6.02</v>
      </c>
      <c r="AB3275" t="str" s="6">
        <v>2026-10-01 10:41:27 UTC</v>
      </c>
      <c r="AC3275" t="str" s="6">
        <v>Local Line cache</v>
      </c>
      <c r="AD3275" s="23">
        <v>806113</v>
      </c>
      <c r="AE3275" s="23">
        <v>527178</v>
      </c>
      <c r="AF3275" t="str" s="23">
        <v>806113:527178:member</v>
      </c>
      <c r="AG3275" t="str" s="23">
        <v>No</v>
      </c>
      <c r="AH3275" t="str" s="23">
        <v>Yes</v>
      </c>
      <c r="AI3275" s="18">
        <v>18.06</v>
      </c>
    </row>
    <row r="3276" ht="32" customHeight="1">
      <c r="A3276" t="str" s="7">
        <v>Sweet Creek</v>
      </c>
      <c r="B3276" t="str" s="7">
        <v>Just Apple Apple Sauce</v>
      </c>
      <c r="C3276" t="str" s="7">
        <v>32 oz</v>
      </c>
      <c r="D3276" t="str" s="7">
        <v>Guest Basket</v>
      </c>
      <c r="E3276" s="12">
        <v>8.43</v>
      </c>
      <c r="F3276" s="13">
        <v>9.1</v>
      </c>
      <c r="G3276" s="13">
        <f>IF(AND(ISNUMBER(E3276),ISNUMBER(F3276)),F3276-E3276,"")</f>
        <v>0.67</v>
      </c>
      <c r="H3276" s="14">
        <f>IF(AND(ISNUMBER(E3276),E3276&gt;0,ISNUMBER(F3276)),F3276/E3276-1,"")</f>
        <v>0.07947805456702262</v>
      </c>
      <c r="I3276" t="str" s="15">
        <v>Unreviewed</v>
      </c>
      <c r="J3276" s="16"/>
      <c r="K3276" t="str" s="15">
        <v/>
      </c>
      <c r="L3276" s="17" t="str">
        <f>IF(AC3276="Local catalog","",IF(AG3276="Yes",IF(ISNUMBER(E3276),E3276,""),IF(I3276="Keep current",IF(ISNUMBER(E3276),E3276,""),IF(AH3276&lt;&gt;"Yes","",IF(I3276="Approve proposed",F3276,IF(AND(I3276="Use my price",AND(ISNUMBER(J3276),J3276&gt;0)),J3276,""))))))</f>
        <v/>
      </c>
      <c r="M3276" t="str" s="7">
        <f>IF(AND(AG3276="Yes",OR(I3276="Approve proposed",I3276="Use my price")),"CHECK: protected price kept current",IF(OR(I3276="Unreviewed",I3276=""),"Pending review",IF(I3276="Hold","On hold",IF(I3276="Keep current",IF(ISNUMBER(E3276),"Kept current","CHECK: no confirmed current price"),IF(AH3276&lt;&gt;"Yes","CHECK: source needs review",IF(AND(I3276="Use my price",NOT(AND(ISNUMBER(J3276),J3276&gt;0))),"CHECK: enter a price above zero",IF(NOT(OR(I3276="Approve proposed",I3276="Use my price")),"CHECK: choose a listed decision",IF(OR(NOT(ISNUMBER(L3276)),L3276&lt;=0,NOT(ISNUMBER(Y3276)),Y3276&lt;=0,X3276&gt;=1),"CHECK: price or base unavailable",IF(L3276/(Y3276*(1-X3276))-1&lt;0,"CHECK: price below local base","Ready")))))))))</f>
        <v>Pending review</v>
      </c>
      <c r="N3276" s="18">
        <v>8.43</v>
      </c>
      <c r="O3276" s="19">
        <v>0.4</v>
      </c>
      <c r="P3276" s="14">
        <v>0.5116</v>
      </c>
      <c r="Q3276" s="20" t="str">
        <f>IF(AND(ISNUMBER(L3276),ISNUMBER(Y3276),Y3276&gt;0,X3276&lt;1),ROUND(L3276/(Y3276*(1-X3276))-1,4),"")</f>
        <v/>
      </c>
      <c r="R3276" s="12">
        <v>16.86</v>
      </c>
      <c r="S3276" s="13">
        <f>IF(AND(ISNUMBER(E3276),E3276&gt;0,ISNUMBER(F3276)),R3276*(F3276/E3276-1)*(1-'Start Here'!$B$16),0)</f>
        <v>1.2998000000000012</v>
      </c>
      <c r="T3276" s="17">
        <f>IF(AND(M3276="Ready",OR(I3276="Approve proposed",AND(I3276="Use my price",AND(ISNUMBER(J3276),J3276&gt;0))),ISNUMBER(L3276),E3276&gt;0),R3276*(L3276/E3276-1)*(1-'Start Here'!$B$16),0)</f>
        <v>0</v>
      </c>
      <c r="U3276" t="str" s="6">
        <v/>
      </c>
      <c r="V3276" t="str" s="21">
        <v>Yes</v>
      </c>
      <c r="W3276" t="str" s="21">
        <v>No</v>
      </c>
      <c r="X3276" s="22">
        <v>0</v>
      </c>
      <c r="Y3276" s="18">
        <v>6.02</v>
      </c>
      <c r="AB3276" t="str" s="6">
        <v>2026-10-01 10:41:27 UTC</v>
      </c>
      <c r="AC3276" t="str" s="6">
        <v>Local Line cache</v>
      </c>
      <c r="AD3276" s="23">
        <v>806113</v>
      </c>
      <c r="AE3276" s="23">
        <v>527178</v>
      </c>
      <c r="AF3276" t="str" s="23">
        <v>806113:527178:guest</v>
      </c>
      <c r="AG3276" t="str" s="23">
        <v>No</v>
      </c>
      <c r="AH3276" t="str" s="23">
        <v>Yes</v>
      </c>
      <c r="AI3276" s="18">
        <v>12.04</v>
      </c>
    </row>
    <row r="3277" ht="32" customHeight="1">
      <c r="A3277" t="str" s="7">
        <v>Sweet Creek</v>
      </c>
      <c r="B3277" t="str" s="7">
        <v>Just Apple Apple Sauce</v>
      </c>
      <c r="C3277" t="str" s="7">
        <v>32 oz</v>
      </c>
      <c r="D3277" t="str" s="7">
        <v>SNAP</v>
      </c>
      <c r="E3277" s="12">
        <v>8.43</v>
      </c>
      <c r="F3277" s="13">
        <v>8.43</v>
      </c>
      <c r="G3277" s="13">
        <f>IF(AND(ISNUMBER(E3277),ISNUMBER(F3277)),F3277-E3277,"")</f>
        <v>0</v>
      </c>
      <c r="H3277" s="14">
        <f>IF(AND(ISNUMBER(E3277),E3277&gt;0,ISNUMBER(F3277)),F3277/E3277-1,"")</f>
        <v>0</v>
      </c>
      <c r="I3277" t="str" s="15">
        <v>Keep current</v>
      </c>
      <c r="J3277" s="16"/>
      <c r="K3277" t="str" s="15">
        <v/>
      </c>
      <c r="L3277" s="17">
        <f>IF(AC3277="Local catalog","",IF(AG3277="Yes",IF(ISNUMBER(E3277),E3277,""),IF(I3277="Keep current",IF(ISNUMBER(E3277),E3277,""),IF(AH3277&lt;&gt;"Yes","",IF(I3277="Approve proposed",F3277,IF(AND(I3277="Use my price",AND(ISNUMBER(J3277),J3277&gt;0)),J3277,""))))))</f>
        <v>8.43</v>
      </c>
      <c r="M3277" t="str" s="7">
        <f>IF(AND(AG3277="Yes",OR(I3277="Approve proposed",I3277="Use my price")),"CHECK: protected price kept current",IF(OR(I3277="Unreviewed",I3277=""),"Pending review",IF(I3277="Hold","On hold",IF(I3277="Keep current",IF(ISNUMBER(E3277),"Kept current","CHECK: no confirmed current price"),IF(AH3277&lt;&gt;"Yes","CHECK: source needs review",IF(AND(I3277="Use my price",NOT(AND(ISNUMBER(J3277),J3277&gt;0))),"CHECK: enter a price above zero",IF(NOT(OR(I3277="Approve proposed",I3277="Use my price")),"CHECK: choose a listed decision",IF(OR(NOT(ISNUMBER(L3277)),L3277&lt;=0,NOT(ISNUMBER(Y3277)),Y3277&lt;=0,X3277&gt;=1),"CHECK: price or base unavailable",IF(L3277/(Y3277*(1-X3277))-1&lt;0,"CHECK: price below local base","Ready")))))))))</f>
        <v>Kept current</v>
      </c>
      <c r="N3277" s="18">
        <v>8.43</v>
      </c>
      <c r="O3277" s="19">
        <v>0.4</v>
      </c>
      <c r="P3277" s="14">
        <v>0.4003</v>
      </c>
      <c r="Q3277" s="20">
        <f>IF(AND(ISNUMBER(L3277),ISNUMBER(Y3277),Y3277&gt;0,X3277&lt;1),ROUND(L3277/(Y3277*(1-X3277))-1,4),"")</f>
        <v>0.4003</v>
      </c>
      <c r="R3277" s="12">
        <v>0</v>
      </c>
      <c r="S3277" s="13">
        <f>IF(AND(ISNUMBER(E3277),E3277&gt;0,ISNUMBER(F3277)),R3277*(F3277/E3277-1)*(1-'Start Here'!$B$16),0)</f>
        <v>0</v>
      </c>
      <c r="T3277" s="17">
        <f>IF(AND(M3277="Ready",OR(I3277="Approve proposed",AND(I3277="Use my price",AND(ISNUMBER(J3277),J3277&gt;0))),ISNUMBER(L3277),E3277&gt;0),R3277*(L3277/E3277-1)*(1-'Start Here'!$B$16),0)</f>
        <v>0</v>
      </c>
      <c r="U3277" t="str" s="6">
        <v>SNAP: preserve existing selling price</v>
      </c>
      <c r="V3277" t="str" s="21">
        <v>Yes</v>
      </c>
      <c r="W3277" t="str" s="21">
        <v>No</v>
      </c>
      <c r="X3277" s="22">
        <v>0</v>
      </c>
      <c r="Y3277" s="18">
        <v>6.02</v>
      </c>
      <c r="AB3277" t="str" s="6">
        <v>2026-10-01 10:41:27 UTC</v>
      </c>
      <c r="AC3277" t="str" s="6">
        <v>Local Line cache</v>
      </c>
      <c r="AD3277" s="23">
        <v>806113</v>
      </c>
      <c r="AE3277" s="23">
        <v>527178</v>
      </c>
      <c r="AF3277" t="str" s="23">
        <v>806113:527178:snap</v>
      </c>
      <c r="AG3277" t="str" s="23">
        <v>Yes</v>
      </c>
      <c r="AH3277" t="str" s="23">
        <v>Yes</v>
      </c>
      <c r="AI3277" s="18">
        <v>0</v>
      </c>
    </row>
    <row r="3278" ht="32" customHeight="1">
      <c r="A3278" t="str" s="7">
        <v>Sweet Creek</v>
      </c>
      <c r="B3278" t="str" s="7">
        <v>Mushroom Tomato Sauce</v>
      </c>
      <c r="C3278" t="str" s="7">
        <v>16 oz</v>
      </c>
      <c r="D3278" t="str" s="7">
        <v>Herd Share Members</v>
      </c>
      <c r="E3278" s="12">
        <v>7.9</v>
      </c>
      <c r="F3278" s="13">
        <v>8.53</v>
      </c>
      <c r="G3278" s="13">
        <f>IF(AND(ISNUMBER(E3278),ISNUMBER(F3278)),F3278-E3278,"")</f>
        <v>0.63</v>
      </c>
      <c r="H3278" s="14">
        <f>IF(AND(ISNUMBER(E3278),E3278&gt;0,ISNUMBER(F3278)),F3278/E3278-1,"")</f>
        <v>0.07974683544303796</v>
      </c>
      <c r="I3278" t="str" s="15">
        <v>Unreviewed</v>
      </c>
      <c r="J3278" s="16"/>
      <c r="K3278" t="str" s="15">
        <v/>
      </c>
      <c r="L3278" s="17" t="str">
        <f>IF(AC3278="Local catalog","",IF(AG3278="Yes",IF(ISNUMBER(E3278),E3278,""),IF(I3278="Keep current",IF(ISNUMBER(E3278),E3278,""),IF(AH3278&lt;&gt;"Yes","",IF(I3278="Approve proposed",F3278,IF(AND(I3278="Use my price",AND(ISNUMBER(J3278),J3278&gt;0)),J3278,""))))))</f>
        <v/>
      </c>
      <c r="M3278" t="str" s="7">
        <f>IF(AND(AG3278="Yes",OR(I3278="Approve proposed",I3278="Use my price")),"CHECK: protected price kept current",IF(OR(I3278="Unreviewed",I3278=""),"Pending review",IF(I3278="Hold","On hold",IF(I3278="Keep current",IF(ISNUMBER(E3278),"Kept current","CHECK: no confirmed current price"),IF(AH3278&lt;&gt;"Yes","CHECK: source needs review",IF(AND(I3278="Use my price",NOT(AND(ISNUMBER(J3278),J3278&gt;0))),"CHECK: enter a price above zero",IF(NOT(OR(I3278="Approve proposed",I3278="Use my price")),"CHECK: choose a listed decision",IF(OR(NOT(ISNUMBER(L3278)),L3278&lt;=0,NOT(ISNUMBER(Y3278)),Y3278&lt;=0,X3278&gt;=1),"CHECK: price or base unavailable",IF(L3278/(Y3278*(1-X3278))-1&lt;0,"CHECK: price below local base","Ready")))))))))</f>
        <v>Pending review</v>
      </c>
      <c r="N3278" s="18">
        <v>7.9</v>
      </c>
      <c r="O3278" s="19">
        <v>0.4</v>
      </c>
      <c r="P3278" s="14">
        <v>0.5124</v>
      </c>
      <c r="Q3278" s="20" t="str">
        <f>IF(AND(ISNUMBER(L3278),ISNUMBER(Y3278),Y3278&gt;0,X3278&lt;1),ROUND(L3278/(Y3278*(1-X3278))-1,4),"")</f>
        <v/>
      </c>
      <c r="R3278" s="12">
        <v>355.50000000000006</v>
      </c>
      <c r="S3278" s="13">
        <f>IF(AND(ISNUMBER(E3278),E3278&gt;0,ISNUMBER(F3278)),R3278*(F3278/E3278-1)*(1-'Start Here'!$B$16),0)</f>
        <v>27.499499999999998</v>
      </c>
      <c r="T3278" s="17">
        <f>IF(AND(M3278="Ready",OR(I3278="Approve proposed",AND(I3278="Use my price",AND(ISNUMBER(J3278),J3278&gt;0))),ISNUMBER(L3278),E3278&gt;0),R3278*(L3278/E3278-1)*(1-'Start Here'!$B$16),0)</f>
        <v>0</v>
      </c>
      <c r="U3278" t="str" s="6">
        <v>Currently hidden; do not activate automatically</v>
      </c>
      <c r="V3278" t="str" s="21">
        <v>No</v>
      </c>
      <c r="W3278" t="str" s="21">
        <v>No</v>
      </c>
      <c r="X3278" s="22">
        <v>0</v>
      </c>
      <c r="Y3278" s="18">
        <v>5.64</v>
      </c>
      <c r="AB3278" t="str" s="6">
        <v>2026-10-01 10:41:27 UTC</v>
      </c>
      <c r="AC3278" t="str" s="6">
        <v>Local Line cache</v>
      </c>
      <c r="AD3278" s="23">
        <v>806119</v>
      </c>
      <c r="AE3278" s="23">
        <v>527184</v>
      </c>
      <c r="AF3278" t="str" s="23">
        <v>806119:527184:herdShare</v>
      </c>
      <c r="AG3278" t="str" s="23">
        <v>No</v>
      </c>
      <c r="AH3278" t="str" s="23">
        <v>Yes</v>
      </c>
      <c r="AI3278" s="18">
        <v>253.79999999999998</v>
      </c>
    </row>
    <row r="3279" ht="32" customHeight="1">
      <c r="A3279" t="str" s="7">
        <v>Sweet Creek</v>
      </c>
      <c r="B3279" t="str" s="7">
        <v>Mushroom Tomato Sauce</v>
      </c>
      <c r="C3279" t="str" s="7">
        <v>16 oz</v>
      </c>
      <c r="D3279" t="str" s="7">
        <v>CSA Members</v>
      </c>
      <c r="E3279" s="12">
        <v>7.9</v>
      </c>
      <c r="F3279" s="13">
        <v>8.53</v>
      </c>
      <c r="G3279" s="13">
        <f>IF(AND(ISNUMBER(E3279),ISNUMBER(F3279)),F3279-E3279,"")</f>
        <v>0.63</v>
      </c>
      <c r="H3279" s="14">
        <f>IF(AND(ISNUMBER(E3279),E3279&gt;0,ISNUMBER(F3279)),F3279/E3279-1,"")</f>
        <v>0.07974683544303796</v>
      </c>
      <c r="I3279" t="str" s="15">
        <v>Unreviewed</v>
      </c>
      <c r="J3279" s="16"/>
      <c r="K3279" t="str" s="15">
        <v/>
      </c>
      <c r="L3279" s="17" t="str">
        <f>IF(AC3279="Local catalog","",IF(AG3279="Yes",IF(ISNUMBER(E3279),E3279,""),IF(I3279="Keep current",IF(ISNUMBER(E3279),E3279,""),IF(AH3279&lt;&gt;"Yes","",IF(I3279="Approve proposed",F3279,IF(AND(I3279="Use my price",AND(ISNUMBER(J3279),J3279&gt;0)),J3279,""))))))</f>
        <v/>
      </c>
      <c r="M3279" t="str" s="7">
        <f>IF(AND(AG3279="Yes",OR(I3279="Approve proposed",I3279="Use my price")),"CHECK: protected price kept current",IF(OR(I3279="Unreviewed",I3279=""),"Pending review",IF(I3279="Hold","On hold",IF(I3279="Keep current",IF(ISNUMBER(E3279),"Kept current","CHECK: no confirmed current price"),IF(AH3279&lt;&gt;"Yes","CHECK: source needs review",IF(AND(I3279="Use my price",NOT(AND(ISNUMBER(J3279),J3279&gt;0))),"CHECK: enter a price above zero",IF(NOT(OR(I3279="Approve proposed",I3279="Use my price")),"CHECK: choose a listed decision",IF(OR(NOT(ISNUMBER(L3279)),L3279&lt;=0,NOT(ISNUMBER(Y3279)),Y3279&lt;=0,X3279&gt;=1),"CHECK: price or base unavailable",IF(L3279/(Y3279*(1-X3279))-1&lt;0,"CHECK: price below local base","Ready")))))))))</f>
        <v>Pending review</v>
      </c>
      <c r="N3279" s="18">
        <v>7.9</v>
      </c>
      <c r="O3279" s="19">
        <v>0.4</v>
      </c>
      <c r="P3279" s="14">
        <v>0.5124</v>
      </c>
      <c r="Q3279" s="20" t="str">
        <f>IF(AND(ISNUMBER(L3279),ISNUMBER(Y3279),Y3279&gt;0,X3279&lt;1),ROUND(L3279/(Y3279*(1-X3279))-1,4),"")</f>
        <v/>
      </c>
      <c r="R3279" s="12">
        <v>31.6</v>
      </c>
      <c r="S3279" s="13">
        <f>IF(AND(ISNUMBER(E3279),E3279&gt;0,ISNUMBER(F3279)),R3279*(F3279/E3279-1)*(1-'Start Here'!$B$16),0)</f>
        <v>2.4443999999999995</v>
      </c>
      <c r="T3279" s="17">
        <f>IF(AND(M3279="Ready",OR(I3279="Approve proposed",AND(I3279="Use my price",AND(ISNUMBER(J3279),J3279&gt;0))),ISNUMBER(L3279),E3279&gt;0),R3279*(L3279/E3279-1)*(1-'Start Here'!$B$16),0)</f>
        <v>0</v>
      </c>
      <c r="U3279" t="str" s="6">
        <v>Currently hidden; do not activate automatically</v>
      </c>
      <c r="V3279" t="str" s="21">
        <v>No</v>
      </c>
      <c r="W3279" t="str" s="21">
        <v>No</v>
      </c>
      <c r="X3279" s="22">
        <v>0</v>
      </c>
      <c r="Y3279" s="18">
        <v>5.64</v>
      </c>
      <c r="AB3279" t="str" s="6">
        <v>2026-10-01 10:41:27 UTC</v>
      </c>
      <c r="AC3279" t="str" s="6">
        <v>Local Line cache</v>
      </c>
      <c r="AD3279" s="23">
        <v>806119</v>
      </c>
      <c r="AE3279" s="23">
        <v>527184</v>
      </c>
      <c r="AF3279" t="str" s="23">
        <v>806119:527184:member</v>
      </c>
      <c r="AG3279" t="str" s="23">
        <v>No</v>
      </c>
      <c r="AH3279" t="str" s="23">
        <v>Yes</v>
      </c>
      <c r="AI3279" s="18">
        <v>22.560000000000002</v>
      </c>
    </row>
    <row r="3280" ht="32" customHeight="1">
      <c r="A3280" t="str" s="7">
        <v>Sweet Creek</v>
      </c>
      <c r="B3280" t="str" s="7">
        <v>Mushroom Tomato Sauce</v>
      </c>
      <c r="C3280" t="str" s="7">
        <v>16 oz</v>
      </c>
      <c r="D3280" t="str" s="7">
        <v>Guest Basket</v>
      </c>
      <c r="E3280" s="12">
        <v>7.9</v>
      </c>
      <c r="F3280" s="13">
        <v>8.53</v>
      </c>
      <c r="G3280" s="13">
        <f>IF(AND(ISNUMBER(E3280),ISNUMBER(F3280)),F3280-E3280,"")</f>
        <v>0.63</v>
      </c>
      <c r="H3280" s="14">
        <f>IF(AND(ISNUMBER(E3280),E3280&gt;0,ISNUMBER(F3280)),F3280/E3280-1,"")</f>
        <v>0.07974683544303796</v>
      </c>
      <c r="I3280" t="str" s="15">
        <v>Unreviewed</v>
      </c>
      <c r="J3280" s="16"/>
      <c r="K3280" t="str" s="15">
        <v/>
      </c>
      <c r="L3280" s="17" t="str">
        <f>IF(AC3280="Local catalog","",IF(AG3280="Yes",IF(ISNUMBER(E3280),E3280,""),IF(I3280="Keep current",IF(ISNUMBER(E3280),E3280,""),IF(AH3280&lt;&gt;"Yes","",IF(I3280="Approve proposed",F3280,IF(AND(I3280="Use my price",AND(ISNUMBER(J3280),J3280&gt;0)),J3280,""))))))</f>
        <v/>
      </c>
      <c r="M3280" t="str" s="7">
        <f>IF(AND(AG3280="Yes",OR(I3280="Approve proposed",I3280="Use my price")),"CHECK: protected price kept current",IF(OR(I3280="Unreviewed",I3280=""),"Pending review",IF(I3280="Hold","On hold",IF(I3280="Keep current",IF(ISNUMBER(E3280),"Kept current","CHECK: no confirmed current price"),IF(AH3280&lt;&gt;"Yes","CHECK: source needs review",IF(AND(I3280="Use my price",NOT(AND(ISNUMBER(J3280),J3280&gt;0))),"CHECK: enter a price above zero",IF(NOT(OR(I3280="Approve proposed",I3280="Use my price")),"CHECK: choose a listed decision",IF(OR(NOT(ISNUMBER(L3280)),L3280&lt;=0,NOT(ISNUMBER(Y3280)),Y3280&lt;=0,X3280&gt;=1),"CHECK: price or base unavailable",IF(L3280/(Y3280*(1-X3280))-1&lt;0,"CHECK: price below local base","Ready")))))))))</f>
        <v>Pending review</v>
      </c>
      <c r="N3280" s="18">
        <v>7.9</v>
      </c>
      <c r="O3280" s="19">
        <v>0.4</v>
      </c>
      <c r="P3280" s="14">
        <v>0.5124</v>
      </c>
      <c r="Q3280" s="20" t="str">
        <f>IF(AND(ISNUMBER(L3280),ISNUMBER(Y3280),Y3280&gt;0,X3280&lt;1),ROUND(L3280/(Y3280*(1-X3280))-1,4),"")</f>
        <v/>
      </c>
      <c r="R3280" s="12">
        <v>15.8</v>
      </c>
      <c r="S3280" s="13">
        <f>IF(AND(ISNUMBER(E3280),E3280&gt;0,ISNUMBER(F3280)),R3280*(F3280/E3280-1)*(1-'Start Here'!$B$16),0)</f>
        <v>1.2221999999999997</v>
      </c>
      <c r="T3280" s="17">
        <f>IF(AND(M3280="Ready",OR(I3280="Approve proposed",AND(I3280="Use my price",AND(ISNUMBER(J3280),J3280&gt;0))),ISNUMBER(L3280),E3280&gt;0),R3280*(L3280/E3280-1)*(1-'Start Here'!$B$16),0)</f>
        <v>0</v>
      </c>
      <c r="U3280" t="str" s="6">
        <v>Currently hidden; do not activate automatically</v>
      </c>
      <c r="V3280" t="str" s="21">
        <v>No</v>
      </c>
      <c r="W3280" t="str" s="21">
        <v>No</v>
      </c>
      <c r="X3280" s="22">
        <v>0</v>
      </c>
      <c r="Y3280" s="18">
        <v>5.64</v>
      </c>
      <c r="AB3280" t="str" s="6">
        <v>2026-10-01 10:41:27 UTC</v>
      </c>
      <c r="AC3280" t="str" s="6">
        <v>Local Line cache</v>
      </c>
      <c r="AD3280" s="23">
        <v>806119</v>
      </c>
      <c r="AE3280" s="23">
        <v>527184</v>
      </c>
      <c r="AF3280" t="str" s="23">
        <v>806119:527184:guest</v>
      </c>
      <c r="AG3280" t="str" s="23">
        <v>No</v>
      </c>
      <c r="AH3280" t="str" s="23">
        <v>Yes</v>
      </c>
      <c r="AI3280" s="18">
        <v>11.28</v>
      </c>
    </row>
    <row r="3281" ht="32" customHeight="1">
      <c r="A3281" t="str" s="7">
        <v>Sweet Creek</v>
      </c>
      <c r="B3281" t="str" s="7">
        <v>Mushroom Tomato Sauce</v>
      </c>
      <c r="C3281" t="str" s="7">
        <v>16 oz</v>
      </c>
      <c r="D3281" t="str" s="7">
        <v>SNAP</v>
      </c>
      <c r="E3281" s="12">
        <v>7.9</v>
      </c>
      <c r="F3281" s="13">
        <v>7.9</v>
      </c>
      <c r="G3281" s="13">
        <f>IF(AND(ISNUMBER(E3281),ISNUMBER(F3281)),F3281-E3281,"")</f>
        <v>0</v>
      </c>
      <c r="H3281" s="14">
        <f>IF(AND(ISNUMBER(E3281),E3281&gt;0,ISNUMBER(F3281)),F3281/E3281-1,"")</f>
        <v>0</v>
      </c>
      <c r="I3281" t="str" s="15">
        <v>Keep current</v>
      </c>
      <c r="J3281" s="16"/>
      <c r="K3281" t="str" s="15">
        <v/>
      </c>
      <c r="L3281" s="17">
        <f>IF(AC3281="Local catalog","",IF(AG3281="Yes",IF(ISNUMBER(E3281),E3281,""),IF(I3281="Keep current",IF(ISNUMBER(E3281),E3281,""),IF(AH3281&lt;&gt;"Yes","",IF(I3281="Approve proposed",F3281,IF(AND(I3281="Use my price",AND(ISNUMBER(J3281),J3281&gt;0)),J3281,""))))))</f>
        <v>7.9</v>
      </c>
      <c r="M3281" t="str" s="7">
        <f>IF(AND(AG3281="Yes",OR(I3281="Approve proposed",I3281="Use my price")),"CHECK: protected price kept current",IF(OR(I3281="Unreviewed",I3281=""),"Pending review",IF(I3281="Hold","On hold",IF(I3281="Keep current",IF(ISNUMBER(E3281),"Kept current","CHECK: no confirmed current price"),IF(AH3281&lt;&gt;"Yes","CHECK: source needs review",IF(AND(I3281="Use my price",NOT(AND(ISNUMBER(J3281),J3281&gt;0))),"CHECK: enter a price above zero",IF(NOT(OR(I3281="Approve proposed",I3281="Use my price")),"CHECK: choose a listed decision",IF(OR(NOT(ISNUMBER(L3281)),L3281&lt;=0,NOT(ISNUMBER(Y3281)),Y3281&lt;=0,X3281&gt;=1),"CHECK: price or base unavailable",IF(L3281/(Y3281*(1-X3281))-1&lt;0,"CHECK: price below local base","Ready")))))))))</f>
        <v>Kept current</v>
      </c>
      <c r="N3281" s="18">
        <v>7.9</v>
      </c>
      <c r="O3281" s="19">
        <v>0.4</v>
      </c>
      <c r="P3281" s="14">
        <v>0.4007</v>
      </c>
      <c r="Q3281" s="20">
        <f>IF(AND(ISNUMBER(L3281),ISNUMBER(Y3281),Y3281&gt;0,X3281&lt;1),ROUND(L3281/(Y3281*(1-X3281))-1,4),"")</f>
        <v>0.4007</v>
      </c>
      <c r="R3281" s="12">
        <v>0</v>
      </c>
      <c r="S3281" s="13">
        <f>IF(AND(ISNUMBER(E3281),E3281&gt;0,ISNUMBER(F3281)),R3281*(F3281/E3281-1)*(1-'Start Here'!$B$16),0)</f>
        <v>0</v>
      </c>
      <c r="T3281" s="17">
        <f>IF(AND(M3281="Ready",OR(I3281="Approve proposed",AND(I3281="Use my price",AND(ISNUMBER(J3281),J3281&gt;0))),ISNUMBER(L3281),E3281&gt;0),R3281*(L3281/E3281-1)*(1-'Start Here'!$B$16),0)</f>
        <v>0</v>
      </c>
      <c r="U3281" t="str" s="6">
        <v>SNAP: preserve existing selling price; Currently hidden; do not activate automatically</v>
      </c>
      <c r="V3281" t="str" s="21">
        <v>No</v>
      </c>
      <c r="W3281" t="str" s="21">
        <v>No</v>
      </c>
      <c r="X3281" s="22">
        <v>0</v>
      </c>
      <c r="Y3281" s="18">
        <v>5.64</v>
      </c>
      <c r="AB3281" t="str" s="6">
        <v>2026-10-01 10:41:27 UTC</v>
      </c>
      <c r="AC3281" t="str" s="6">
        <v>Local Line cache</v>
      </c>
      <c r="AD3281" s="23">
        <v>806119</v>
      </c>
      <c r="AE3281" s="23">
        <v>527184</v>
      </c>
      <c r="AF3281" t="str" s="23">
        <v>806119:527184:snap</v>
      </c>
      <c r="AG3281" t="str" s="23">
        <v>Yes</v>
      </c>
      <c r="AH3281" t="str" s="23">
        <v>Yes</v>
      </c>
      <c r="AI3281" s="18">
        <v>0</v>
      </c>
    </row>
    <row r="3282" ht="32" customHeight="1">
      <c r="A3282" t="str" s="7">
        <v>Sweet Creek</v>
      </c>
      <c r="B3282" t="str" s="7">
        <v>Paul's Dill Pickles</v>
      </c>
      <c r="C3282" t="str" s="7">
        <v>32 oz</v>
      </c>
      <c r="D3282" t="str" s="7">
        <v>Herd Share Members</v>
      </c>
      <c r="E3282" s="12">
        <v>10.11</v>
      </c>
      <c r="F3282" s="13">
        <v>10.92</v>
      </c>
      <c r="G3282" s="13">
        <f>IF(AND(ISNUMBER(E3282),ISNUMBER(F3282)),F3282-E3282,"")</f>
        <v>0.81</v>
      </c>
      <c r="H3282" s="14">
        <f>IF(AND(ISNUMBER(E3282),E3282&gt;0,ISNUMBER(F3282)),F3282/E3282-1,"")</f>
        <v>0.0801186943620178</v>
      </c>
      <c r="I3282" t="str" s="15">
        <v>Unreviewed</v>
      </c>
      <c r="J3282" s="16"/>
      <c r="K3282" t="str" s="15">
        <v/>
      </c>
      <c r="L3282" s="17" t="str">
        <f>IF(AC3282="Local catalog","",IF(AG3282="Yes",IF(ISNUMBER(E3282),E3282,""),IF(I3282="Keep current",IF(ISNUMBER(E3282),E3282,""),IF(AH3282&lt;&gt;"Yes","",IF(I3282="Approve proposed",F3282,IF(AND(I3282="Use my price",AND(ISNUMBER(J3282),J3282&gt;0)),J3282,""))))))</f>
        <v/>
      </c>
      <c r="M3282" t="str" s="7">
        <f>IF(AND(AG3282="Yes",OR(I3282="Approve proposed",I3282="Use my price")),"CHECK: protected price kept current",IF(OR(I3282="Unreviewed",I3282=""),"Pending review",IF(I3282="Hold","On hold",IF(I3282="Keep current",IF(ISNUMBER(E3282),"Kept current","CHECK: no confirmed current price"),IF(AH3282&lt;&gt;"Yes","CHECK: source needs review",IF(AND(I3282="Use my price",NOT(AND(ISNUMBER(J3282),J3282&gt;0))),"CHECK: enter a price above zero",IF(NOT(OR(I3282="Approve proposed",I3282="Use my price")),"CHECK: choose a listed decision",IF(OR(NOT(ISNUMBER(L3282)),L3282&lt;=0,NOT(ISNUMBER(Y3282)),Y3282&lt;=0,X3282&gt;=1),"CHECK: price or base unavailable",IF(L3282/(Y3282*(1-X3282))-1&lt;0,"CHECK: price below local base","Ready")))))))))</f>
        <v>Pending review</v>
      </c>
      <c r="N3282" s="18">
        <v>10.11</v>
      </c>
      <c r="O3282" s="19">
        <v>0.4</v>
      </c>
      <c r="P3282" s="14">
        <v>0.5125</v>
      </c>
      <c r="Q3282" s="20" t="str">
        <f>IF(AND(ISNUMBER(L3282),ISNUMBER(Y3282),Y3282&gt;0,X3282&lt;1),ROUND(L3282/(Y3282*(1-X3282))-1,4),"")</f>
        <v/>
      </c>
      <c r="R3282" s="12">
        <v>262.86</v>
      </c>
      <c r="S3282" s="13">
        <f>IF(AND(ISNUMBER(E3282),E3282&gt;0,ISNUMBER(F3282)),R3282*(F3282/E3282-1)*(1-'Start Here'!$B$16),0)</f>
        <v>20.428199999999997</v>
      </c>
      <c r="T3282" s="17">
        <f>IF(AND(M3282="Ready",OR(I3282="Approve proposed",AND(I3282="Use my price",AND(ISNUMBER(J3282),J3282&gt;0))),ISNUMBER(L3282),E3282&gt;0),R3282*(L3282/E3282-1)*(1-'Start Here'!$B$16),0)</f>
        <v>0</v>
      </c>
      <c r="U3282" t="str" s="6">
        <v/>
      </c>
      <c r="V3282" t="str" s="21">
        <v>Yes</v>
      </c>
      <c r="W3282" t="str" s="21">
        <v>No</v>
      </c>
      <c r="X3282" s="22">
        <v>0</v>
      </c>
      <c r="Y3282" s="18">
        <v>7.22</v>
      </c>
      <c r="AB3282" t="str" s="6">
        <v>2026-10-01 10:41:27 UTC</v>
      </c>
      <c r="AC3282" t="str" s="6">
        <v>Local Line cache</v>
      </c>
      <c r="AD3282" s="23">
        <v>806123</v>
      </c>
      <c r="AE3282" s="23">
        <v>527188</v>
      </c>
      <c r="AF3282" t="str" s="23">
        <v>806123:527188:herdShare</v>
      </c>
      <c r="AG3282" t="str" s="23">
        <v>No</v>
      </c>
      <c r="AH3282" t="str" s="23">
        <v>Yes</v>
      </c>
      <c r="AI3282" s="18">
        <v>187.72</v>
      </c>
    </row>
    <row r="3283" ht="32" customHeight="1">
      <c r="A3283" t="str" s="7">
        <v>Sweet Creek</v>
      </c>
      <c r="B3283" t="str" s="7">
        <v>Paul's Dill Pickles</v>
      </c>
      <c r="C3283" t="str" s="7">
        <v>32 oz</v>
      </c>
      <c r="D3283" t="str" s="7">
        <v>CSA Members</v>
      </c>
      <c r="E3283" s="12">
        <v>10.11</v>
      </c>
      <c r="F3283" s="13">
        <v>10.92</v>
      </c>
      <c r="G3283" s="13">
        <f>IF(AND(ISNUMBER(E3283),ISNUMBER(F3283)),F3283-E3283,"")</f>
        <v>0.81</v>
      </c>
      <c r="H3283" s="14">
        <f>IF(AND(ISNUMBER(E3283),E3283&gt;0,ISNUMBER(F3283)),F3283/E3283-1,"")</f>
        <v>0.0801186943620178</v>
      </c>
      <c r="I3283" t="str" s="15">
        <v>Unreviewed</v>
      </c>
      <c r="J3283" s="16"/>
      <c r="K3283" t="str" s="15">
        <v/>
      </c>
      <c r="L3283" s="17" t="str">
        <f>IF(AC3283="Local catalog","",IF(AG3283="Yes",IF(ISNUMBER(E3283),E3283,""),IF(I3283="Keep current",IF(ISNUMBER(E3283),E3283,""),IF(AH3283&lt;&gt;"Yes","",IF(I3283="Approve proposed",F3283,IF(AND(I3283="Use my price",AND(ISNUMBER(J3283),J3283&gt;0)),J3283,""))))))</f>
        <v/>
      </c>
      <c r="M3283" t="str" s="7">
        <f>IF(AND(AG3283="Yes",OR(I3283="Approve proposed",I3283="Use my price")),"CHECK: protected price kept current",IF(OR(I3283="Unreviewed",I3283=""),"Pending review",IF(I3283="Hold","On hold",IF(I3283="Keep current",IF(ISNUMBER(E3283),"Kept current","CHECK: no confirmed current price"),IF(AH3283&lt;&gt;"Yes","CHECK: source needs review",IF(AND(I3283="Use my price",NOT(AND(ISNUMBER(J3283),J3283&gt;0))),"CHECK: enter a price above zero",IF(NOT(OR(I3283="Approve proposed",I3283="Use my price")),"CHECK: choose a listed decision",IF(OR(NOT(ISNUMBER(L3283)),L3283&lt;=0,NOT(ISNUMBER(Y3283)),Y3283&lt;=0,X3283&gt;=1),"CHECK: price or base unavailable",IF(L3283/(Y3283*(1-X3283))-1&lt;0,"CHECK: price below local base","Ready")))))))))</f>
        <v>Pending review</v>
      </c>
      <c r="N3283" s="18">
        <v>10.11</v>
      </c>
      <c r="O3283" s="19">
        <v>0.4</v>
      </c>
      <c r="P3283" s="14">
        <v>0.5125</v>
      </c>
      <c r="Q3283" s="20" t="str">
        <f>IF(AND(ISNUMBER(L3283),ISNUMBER(Y3283),Y3283&gt;0,X3283&lt;1),ROUND(L3283/(Y3283*(1-X3283))-1,4),"")</f>
        <v/>
      </c>
      <c r="R3283" s="12">
        <v>10.11</v>
      </c>
      <c r="S3283" s="13">
        <f>IF(AND(ISNUMBER(E3283),E3283&gt;0,ISNUMBER(F3283)),R3283*(F3283/E3283-1)*(1-'Start Here'!$B$16),0)</f>
        <v>0.7856999999999998</v>
      </c>
      <c r="T3283" s="17">
        <f>IF(AND(M3283="Ready",OR(I3283="Approve proposed",AND(I3283="Use my price",AND(ISNUMBER(J3283),J3283&gt;0))),ISNUMBER(L3283),E3283&gt;0),R3283*(L3283/E3283-1)*(1-'Start Here'!$B$16),0)</f>
        <v>0</v>
      </c>
      <c r="U3283" t="str" s="6">
        <v/>
      </c>
      <c r="V3283" t="str" s="21">
        <v>Yes</v>
      </c>
      <c r="W3283" t="str" s="21">
        <v>No</v>
      </c>
      <c r="X3283" s="22">
        <v>0</v>
      </c>
      <c r="Y3283" s="18">
        <v>7.22</v>
      </c>
      <c r="AB3283" t="str" s="6">
        <v>2026-10-01 10:41:27 UTC</v>
      </c>
      <c r="AC3283" t="str" s="6">
        <v>Local Line cache</v>
      </c>
      <c r="AD3283" s="23">
        <v>806123</v>
      </c>
      <c r="AE3283" s="23">
        <v>527188</v>
      </c>
      <c r="AF3283" t="str" s="23">
        <v>806123:527188:member</v>
      </c>
      <c r="AG3283" t="str" s="23">
        <v>No</v>
      </c>
      <c r="AH3283" t="str" s="23">
        <v>Yes</v>
      </c>
      <c r="AI3283" s="18">
        <v>7.22</v>
      </c>
    </row>
    <row r="3284" ht="32" customHeight="1">
      <c r="A3284" t="str" s="7">
        <v>Sweet Creek</v>
      </c>
      <c r="B3284" t="str" s="7">
        <v>Paul's Dill Pickles</v>
      </c>
      <c r="C3284" t="str" s="7">
        <v>32 oz</v>
      </c>
      <c r="D3284" t="str" s="7">
        <v>Guest Basket</v>
      </c>
      <c r="E3284" s="12">
        <v>10.11</v>
      </c>
      <c r="F3284" s="13">
        <v>10.92</v>
      </c>
      <c r="G3284" s="13">
        <f>IF(AND(ISNUMBER(E3284),ISNUMBER(F3284)),F3284-E3284,"")</f>
        <v>0.81</v>
      </c>
      <c r="H3284" s="14">
        <f>IF(AND(ISNUMBER(E3284),E3284&gt;0,ISNUMBER(F3284)),F3284/E3284-1,"")</f>
        <v>0.0801186943620178</v>
      </c>
      <c r="I3284" t="str" s="15">
        <v>Unreviewed</v>
      </c>
      <c r="J3284" s="16"/>
      <c r="K3284" t="str" s="15">
        <v/>
      </c>
      <c r="L3284" s="17" t="str">
        <f>IF(AC3284="Local catalog","",IF(AG3284="Yes",IF(ISNUMBER(E3284),E3284,""),IF(I3284="Keep current",IF(ISNUMBER(E3284),E3284,""),IF(AH3284&lt;&gt;"Yes","",IF(I3284="Approve proposed",F3284,IF(AND(I3284="Use my price",AND(ISNUMBER(J3284),J3284&gt;0)),J3284,""))))))</f>
        <v/>
      </c>
      <c r="M3284" t="str" s="7">
        <f>IF(AND(AG3284="Yes",OR(I3284="Approve proposed",I3284="Use my price")),"CHECK: protected price kept current",IF(OR(I3284="Unreviewed",I3284=""),"Pending review",IF(I3284="Hold","On hold",IF(I3284="Keep current",IF(ISNUMBER(E3284),"Kept current","CHECK: no confirmed current price"),IF(AH3284&lt;&gt;"Yes","CHECK: source needs review",IF(AND(I3284="Use my price",NOT(AND(ISNUMBER(J3284),J3284&gt;0))),"CHECK: enter a price above zero",IF(NOT(OR(I3284="Approve proposed",I3284="Use my price")),"CHECK: choose a listed decision",IF(OR(NOT(ISNUMBER(L3284)),L3284&lt;=0,NOT(ISNUMBER(Y3284)),Y3284&lt;=0,X3284&gt;=1),"CHECK: price or base unavailable",IF(L3284/(Y3284*(1-X3284))-1&lt;0,"CHECK: price below local base","Ready")))))))))</f>
        <v>Pending review</v>
      </c>
      <c r="N3284" s="18">
        <v>10.11</v>
      </c>
      <c r="O3284" s="19">
        <v>0.4</v>
      </c>
      <c r="P3284" s="14">
        <v>0.5125</v>
      </c>
      <c r="Q3284" s="20" t="str">
        <f>IF(AND(ISNUMBER(L3284),ISNUMBER(Y3284),Y3284&gt;0,X3284&lt;1),ROUND(L3284/(Y3284*(1-X3284))-1,4),"")</f>
        <v/>
      </c>
      <c r="R3284" s="12">
        <v>72.92999999999999</v>
      </c>
      <c r="S3284" s="13">
        <f>IF(AND(ISNUMBER(E3284),E3284&gt;0,ISNUMBER(F3284)),R3284*(F3284/E3284-1)*(1-'Start Here'!$B$16),0)</f>
        <v>5.667764688427298</v>
      </c>
      <c r="T3284" s="17">
        <f>IF(AND(M3284="Ready",OR(I3284="Approve proposed",AND(I3284="Use my price",AND(ISNUMBER(J3284),J3284&gt;0))),ISNUMBER(L3284),E3284&gt;0),R3284*(L3284/E3284-1)*(1-'Start Here'!$B$16),0)</f>
        <v>0</v>
      </c>
      <c r="U3284" t="str" s="6">
        <v/>
      </c>
      <c r="V3284" t="str" s="21">
        <v>Yes</v>
      </c>
      <c r="W3284" t="str" s="21">
        <v>No</v>
      </c>
      <c r="X3284" s="22">
        <v>0</v>
      </c>
      <c r="Y3284" s="18">
        <v>7.22</v>
      </c>
      <c r="AB3284" t="str" s="6">
        <v>2026-10-01 10:41:27 UTC</v>
      </c>
      <c r="AC3284" t="str" s="6">
        <v>Local Line cache</v>
      </c>
      <c r="AD3284" s="23">
        <v>806123</v>
      </c>
      <c r="AE3284" s="23">
        <v>527188</v>
      </c>
      <c r="AF3284" t="str" s="23">
        <v>806123:527188:guest</v>
      </c>
      <c r="AG3284" t="str" s="23">
        <v>No</v>
      </c>
      <c r="AH3284" t="str" s="23">
        <v>Yes</v>
      </c>
      <c r="AI3284" s="18">
        <v>50.54</v>
      </c>
    </row>
    <row r="3285" ht="32" customHeight="1">
      <c r="A3285" t="str" s="7">
        <v>Sweet Creek</v>
      </c>
      <c r="B3285" t="str" s="7">
        <v>Paul's Dill Pickles</v>
      </c>
      <c r="C3285" t="str" s="7">
        <v>32 oz</v>
      </c>
      <c r="D3285" t="str" s="7">
        <v>SNAP</v>
      </c>
      <c r="E3285" s="12">
        <v>10.11</v>
      </c>
      <c r="F3285" s="13">
        <v>10.11</v>
      </c>
      <c r="G3285" s="13">
        <f>IF(AND(ISNUMBER(E3285),ISNUMBER(F3285)),F3285-E3285,"")</f>
        <v>0</v>
      </c>
      <c r="H3285" s="14">
        <f>IF(AND(ISNUMBER(E3285),E3285&gt;0,ISNUMBER(F3285)),F3285/E3285-1,"")</f>
        <v>0</v>
      </c>
      <c r="I3285" t="str" s="15">
        <v>Keep current</v>
      </c>
      <c r="J3285" s="16"/>
      <c r="K3285" t="str" s="15">
        <v/>
      </c>
      <c r="L3285" s="17">
        <f>IF(AC3285="Local catalog","",IF(AG3285="Yes",IF(ISNUMBER(E3285),E3285,""),IF(I3285="Keep current",IF(ISNUMBER(E3285),E3285,""),IF(AH3285&lt;&gt;"Yes","",IF(I3285="Approve proposed",F3285,IF(AND(I3285="Use my price",AND(ISNUMBER(J3285),J3285&gt;0)),J3285,""))))))</f>
        <v>10.11</v>
      </c>
      <c r="M3285" t="str" s="7">
        <f>IF(AND(AG3285="Yes",OR(I3285="Approve proposed",I3285="Use my price")),"CHECK: protected price kept current",IF(OR(I3285="Unreviewed",I3285=""),"Pending review",IF(I3285="Hold","On hold",IF(I3285="Keep current",IF(ISNUMBER(E3285),"Kept current","CHECK: no confirmed current price"),IF(AH3285&lt;&gt;"Yes","CHECK: source needs review",IF(AND(I3285="Use my price",NOT(AND(ISNUMBER(J3285),J3285&gt;0))),"CHECK: enter a price above zero",IF(NOT(OR(I3285="Approve proposed",I3285="Use my price")),"CHECK: choose a listed decision",IF(OR(NOT(ISNUMBER(L3285)),L3285&lt;=0,NOT(ISNUMBER(Y3285)),Y3285&lt;=0,X3285&gt;=1),"CHECK: price or base unavailable",IF(L3285/(Y3285*(1-X3285))-1&lt;0,"CHECK: price below local base","Ready")))))))))</f>
        <v>Kept current</v>
      </c>
      <c r="N3285" s="18">
        <v>10.11</v>
      </c>
      <c r="O3285" s="19">
        <v>0.4</v>
      </c>
      <c r="P3285" s="14">
        <v>0.4003</v>
      </c>
      <c r="Q3285" s="20">
        <f>IF(AND(ISNUMBER(L3285),ISNUMBER(Y3285),Y3285&gt;0,X3285&lt;1),ROUND(L3285/(Y3285*(1-X3285))-1,4),"")</f>
        <v>0.4003</v>
      </c>
      <c r="R3285" s="12">
        <v>0</v>
      </c>
      <c r="S3285" s="13">
        <f>IF(AND(ISNUMBER(E3285),E3285&gt;0,ISNUMBER(F3285)),R3285*(F3285/E3285-1)*(1-'Start Here'!$B$16),0)</f>
        <v>0</v>
      </c>
      <c r="T3285" s="17">
        <f>IF(AND(M3285="Ready",OR(I3285="Approve proposed",AND(I3285="Use my price",AND(ISNUMBER(J3285),J3285&gt;0))),ISNUMBER(L3285),E3285&gt;0),R3285*(L3285/E3285-1)*(1-'Start Here'!$B$16),0)</f>
        <v>0</v>
      </c>
      <c r="U3285" t="str" s="6">
        <v>SNAP: preserve existing selling price</v>
      </c>
      <c r="V3285" t="str" s="21">
        <v>Yes</v>
      </c>
      <c r="W3285" t="str" s="21">
        <v>No</v>
      </c>
      <c r="X3285" s="22">
        <v>0</v>
      </c>
      <c r="Y3285" s="18">
        <v>7.22</v>
      </c>
      <c r="AB3285" t="str" s="6">
        <v>2026-10-01 10:41:27 UTC</v>
      </c>
      <c r="AC3285" t="str" s="6">
        <v>Local Line cache</v>
      </c>
      <c r="AD3285" s="23">
        <v>806123</v>
      </c>
      <c r="AE3285" s="23">
        <v>527188</v>
      </c>
      <c r="AF3285" t="str" s="23">
        <v>806123:527188:snap</v>
      </c>
      <c r="AG3285" t="str" s="23">
        <v>Yes</v>
      </c>
      <c r="AH3285" t="str" s="23">
        <v>Yes</v>
      </c>
      <c r="AI3285" s="18">
        <v>0</v>
      </c>
    </row>
    <row r="3286" ht="32" customHeight="1">
      <c r="A3286" t="str" s="7">
        <v>Sweet Creek</v>
      </c>
      <c r="B3286" t="str" s="7">
        <v>Pickled Beets</v>
      </c>
      <c r="C3286" t="str" s="7">
        <v>16 oz</v>
      </c>
      <c r="D3286" t="str" s="7">
        <v>Herd Share Members</v>
      </c>
      <c r="E3286" s="12">
        <v>7.83</v>
      </c>
      <c r="F3286" s="13">
        <v>8.46</v>
      </c>
      <c r="G3286" s="13">
        <f>IF(AND(ISNUMBER(E3286),ISNUMBER(F3286)),F3286-E3286,"")</f>
        <v>0.63</v>
      </c>
      <c r="H3286" s="14">
        <f>IF(AND(ISNUMBER(E3286),E3286&gt;0,ISNUMBER(F3286)),F3286/E3286-1,"")</f>
        <v>0.08045977011494254</v>
      </c>
      <c r="I3286" t="str" s="15">
        <v>Unreviewed</v>
      </c>
      <c r="J3286" s="16"/>
      <c r="K3286" t="str" s="15">
        <v/>
      </c>
      <c r="L3286" s="17" t="str">
        <f>IF(AC3286="Local catalog","",IF(AG3286="Yes",IF(ISNUMBER(E3286),E3286,""),IF(I3286="Keep current",IF(ISNUMBER(E3286),E3286,""),IF(AH3286&lt;&gt;"Yes","",IF(I3286="Approve proposed",F3286,IF(AND(I3286="Use my price",AND(ISNUMBER(J3286),J3286&gt;0)),J3286,""))))))</f>
        <v/>
      </c>
      <c r="M3286" t="str" s="7">
        <f>IF(AND(AG3286="Yes",OR(I3286="Approve proposed",I3286="Use my price")),"CHECK: protected price kept current",IF(OR(I3286="Unreviewed",I3286=""),"Pending review",IF(I3286="Hold","On hold",IF(I3286="Keep current",IF(ISNUMBER(E3286),"Kept current","CHECK: no confirmed current price"),IF(AH3286&lt;&gt;"Yes","CHECK: source needs review",IF(AND(I3286="Use my price",NOT(AND(ISNUMBER(J3286),J3286&gt;0))),"CHECK: enter a price above zero",IF(NOT(OR(I3286="Approve proposed",I3286="Use my price")),"CHECK: choose a listed decision",IF(OR(NOT(ISNUMBER(L3286)),L3286&lt;=0,NOT(ISNUMBER(Y3286)),Y3286&lt;=0,X3286&gt;=1),"CHECK: price or base unavailable",IF(L3286/(Y3286*(1-X3286))-1&lt;0,"CHECK: price below local base","Ready")))))))))</f>
        <v>Pending review</v>
      </c>
      <c r="N3286" s="18">
        <v>7.83</v>
      </c>
      <c r="O3286" s="19">
        <v>0.4</v>
      </c>
      <c r="P3286" s="14">
        <v>0.5134</v>
      </c>
      <c r="Q3286" s="20" t="str">
        <f>IF(AND(ISNUMBER(L3286),ISNUMBER(Y3286),Y3286&gt;0,X3286&lt;1),ROUND(L3286/(Y3286*(1-X3286))-1,4),"")</f>
        <v/>
      </c>
      <c r="R3286" s="12">
        <v>328.85999999999996</v>
      </c>
      <c r="S3286" s="13">
        <f>IF(AND(ISNUMBER(E3286),E3286&gt;0,ISNUMBER(F3286)),R3286*(F3286/E3286-1)*(1-'Start Here'!$B$16),0)</f>
        <v>25.6662</v>
      </c>
      <c r="T3286" s="17">
        <f>IF(AND(M3286="Ready",OR(I3286="Approve proposed",AND(I3286="Use my price",AND(ISNUMBER(J3286),J3286&gt;0))),ISNUMBER(L3286),E3286&gt;0),R3286*(L3286/E3286-1)*(1-'Start Here'!$B$16),0)</f>
        <v>0</v>
      </c>
      <c r="U3286" t="str" s="6">
        <v/>
      </c>
      <c r="V3286" t="str" s="21">
        <v>Yes</v>
      </c>
      <c r="W3286" t="str" s="21">
        <v>No</v>
      </c>
      <c r="X3286" s="22">
        <v>0</v>
      </c>
      <c r="Y3286" s="18">
        <v>5.59</v>
      </c>
      <c r="AB3286" t="str" s="6">
        <v>2026-10-01 10:41:27 UTC</v>
      </c>
      <c r="AC3286" t="str" s="6">
        <v>Local Line cache</v>
      </c>
      <c r="AD3286" s="23">
        <v>806126</v>
      </c>
      <c r="AE3286" s="23">
        <v>527191</v>
      </c>
      <c r="AF3286" t="str" s="23">
        <v>806126:527191:herdShare</v>
      </c>
      <c r="AG3286" t="str" s="23">
        <v>No</v>
      </c>
      <c r="AH3286" t="str" s="23">
        <v>Yes</v>
      </c>
      <c r="AI3286" s="18">
        <v>234.78000000000003</v>
      </c>
    </row>
    <row r="3287" ht="32" customHeight="1">
      <c r="A3287" t="str" s="7">
        <v>Sweet Creek</v>
      </c>
      <c r="B3287" t="str" s="7">
        <v>Pickled Beets</v>
      </c>
      <c r="C3287" t="str" s="7">
        <v>16 oz</v>
      </c>
      <c r="D3287" t="str" s="7">
        <v>CSA Members</v>
      </c>
      <c r="E3287" s="12">
        <v>7.83</v>
      </c>
      <c r="F3287" s="13">
        <v>8.46</v>
      </c>
      <c r="G3287" s="13">
        <f>IF(AND(ISNUMBER(E3287),ISNUMBER(F3287)),F3287-E3287,"")</f>
        <v>0.63</v>
      </c>
      <c r="H3287" s="14">
        <f>IF(AND(ISNUMBER(E3287),E3287&gt;0,ISNUMBER(F3287)),F3287/E3287-1,"")</f>
        <v>0.08045977011494254</v>
      </c>
      <c r="I3287" t="str" s="15">
        <v>Unreviewed</v>
      </c>
      <c r="J3287" s="16"/>
      <c r="K3287" t="str" s="15">
        <v/>
      </c>
      <c r="L3287" s="17" t="str">
        <f>IF(AC3287="Local catalog","",IF(AG3287="Yes",IF(ISNUMBER(E3287),E3287,""),IF(I3287="Keep current",IF(ISNUMBER(E3287),E3287,""),IF(AH3287&lt;&gt;"Yes","",IF(I3287="Approve proposed",F3287,IF(AND(I3287="Use my price",AND(ISNUMBER(J3287),J3287&gt;0)),J3287,""))))))</f>
        <v/>
      </c>
      <c r="M3287" t="str" s="7">
        <f>IF(AND(AG3287="Yes",OR(I3287="Approve proposed",I3287="Use my price")),"CHECK: protected price kept current",IF(OR(I3287="Unreviewed",I3287=""),"Pending review",IF(I3287="Hold","On hold",IF(I3287="Keep current",IF(ISNUMBER(E3287),"Kept current","CHECK: no confirmed current price"),IF(AH3287&lt;&gt;"Yes","CHECK: source needs review",IF(AND(I3287="Use my price",NOT(AND(ISNUMBER(J3287),J3287&gt;0))),"CHECK: enter a price above zero",IF(NOT(OR(I3287="Approve proposed",I3287="Use my price")),"CHECK: choose a listed decision",IF(OR(NOT(ISNUMBER(L3287)),L3287&lt;=0,NOT(ISNUMBER(Y3287)),Y3287&lt;=0,X3287&gt;=1),"CHECK: price or base unavailable",IF(L3287/(Y3287*(1-X3287))-1&lt;0,"CHECK: price below local base","Ready")))))))))</f>
        <v>Pending review</v>
      </c>
      <c r="N3287" s="18">
        <v>7.83</v>
      </c>
      <c r="O3287" s="19">
        <v>0.4</v>
      </c>
      <c r="P3287" s="14">
        <v>0.5134</v>
      </c>
      <c r="Q3287" s="20" t="str">
        <f>IF(AND(ISNUMBER(L3287),ISNUMBER(Y3287),Y3287&gt;0,X3287&lt;1),ROUND(L3287/(Y3287*(1-X3287))-1,4),"")</f>
        <v/>
      </c>
      <c r="R3287" s="12">
        <v>15.66</v>
      </c>
      <c r="S3287" s="13">
        <f>IF(AND(ISNUMBER(E3287),E3287&gt;0,ISNUMBER(F3287)),R3287*(F3287/E3287-1)*(1-'Start Here'!$B$16),0)</f>
        <v>1.2222000000000002</v>
      </c>
      <c r="T3287" s="17">
        <f>IF(AND(M3287="Ready",OR(I3287="Approve proposed",AND(I3287="Use my price",AND(ISNUMBER(J3287),J3287&gt;0))),ISNUMBER(L3287),E3287&gt;0),R3287*(L3287/E3287-1)*(1-'Start Here'!$B$16),0)</f>
        <v>0</v>
      </c>
      <c r="U3287" t="str" s="6">
        <v/>
      </c>
      <c r="V3287" t="str" s="21">
        <v>Yes</v>
      </c>
      <c r="W3287" t="str" s="21">
        <v>No</v>
      </c>
      <c r="X3287" s="22">
        <v>0</v>
      </c>
      <c r="Y3287" s="18">
        <v>5.59</v>
      </c>
      <c r="AB3287" t="str" s="6">
        <v>2026-10-01 10:41:27 UTC</v>
      </c>
      <c r="AC3287" t="str" s="6">
        <v>Local Line cache</v>
      </c>
      <c r="AD3287" s="23">
        <v>806126</v>
      </c>
      <c r="AE3287" s="23">
        <v>527191</v>
      </c>
      <c r="AF3287" t="str" s="23">
        <v>806126:527191:member</v>
      </c>
      <c r="AG3287" t="str" s="23">
        <v>No</v>
      </c>
      <c r="AH3287" t="str" s="23">
        <v>Yes</v>
      </c>
      <c r="AI3287" s="18">
        <v>11.18</v>
      </c>
    </row>
    <row r="3288" ht="32" customHeight="1">
      <c r="A3288" t="str" s="7">
        <v>Sweet Creek</v>
      </c>
      <c r="B3288" t="str" s="7">
        <v>Pickled Beets</v>
      </c>
      <c r="C3288" t="str" s="7">
        <v>16 oz</v>
      </c>
      <c r="D3288" t="str" s="7">
        <v>Guest Basket</v>
      </c>
      <c r="E3288" s="12">
        <v>7.83</v>
      </c>
      <c r="F3288" s="13">
        <v>8.46</v>
      </c>
      <c r="G3288" s="13">
        <f>IF(AND(ISNUMBER(E3288),ISNUMBER(F3288)),F3288-E3288,"")</f>
        <v>0.63</v>
      </c>
      <c r="H3288" s="14">
        <f>IF(AND(ISNUMBER(E3288),E3288&gt;0,ISNUMBER(F3288)),F3288/E3288-1,"")</f>
        <v>0.08045977011494254</v>
      </c>
      <c r="I3288" t="str" s="15">
        <v>Unreviewed</v>
      </c>
      <c r="J3288" s="16"/>
      <c r="K3288" t="str" s="15">
        <v/>
      </c>
      <c r="L3288" s="17" t="str">
        <f>IF(AC3288="Local catalog","",IF(AG3288="Yes",IF(ISNUMBER(E3288),E3288,""),IF(I3288="Keep current",IF(ISNUMBER(E3288),E3288,""),IF(AH3288&lt;&gt;"Yes","",IF(I3288="Approve proposed",F3288,IF(AND(I3288="Use my price",AND(ISNUMBER(J3288),J3288&gt;0)),J3288,""))))))</f>
        <v/>
      </c>
      <c r="M3288" t="str" s="7">
        <f>IF(AND(AG3288="Yes",OR(I3288="Approve proposed",I3288="Use my price")),"CHECK: protected price kept current",IF(OR(I3288="Unreviewed",I3288=""),"Pending review",IF(I3288="Hold","On hold",IF(I3288="Keep current",IF(ISNUMBER(E3288),"Kept current","CHECK: no confirmed current price"),IF(AH3288&lt;&gt;"Yes","CHECK: source needs review",IF(AND(I3288="Use my price",NOT(AND(ISNUMBER(J3288),J3288&gt;0))),"CHECK: enter a price above zero",IF(NOT(OR(I3288="Approve proposed",I3288="Use my price")),"CHECK: choose a listed decision",IF(OR(NOT(ISNUMBER(L3288)),L3288&lt;=0,NOT(ISNUMBER(Y3288)),Y3288&lt;=0,X3288&gt;=1),"CHECK: price or base unavailable",IF(L3288/(Y3288*(1-X3288))-1&lt;0,"CHECK: price below local base","Ready")))))))))</f>
        <v>Pending review</v>
      </c>
      <c r="N3288" s="18">
        <v>7.83</v>
      </c>
      <c r="O3288" s="19">
        <v>0.4</v>
      </c>
      <c r="P3288" s="14">
        <v>0.5134</v>
      </c>
      <c r="Q3288" s="20" t="str">
        <f>IF(AND(ISNUMBER(L3288),ISNUMBER(Y3288),Y3288&gt;0,X3288&lt;1),ROUND(L3288/(Y3288*(1-X3288))-1,4),"")</f>
        <v/>
      </c>
      <c r="R3288" s="12">
        <v>7.83</v>
      </c>
      <c r="S3288" s="13">
        <f>IF(AND(ISNUMBER(E3288),E3288&gt;0,ISNUMBER(F3288)),R3288*(F3288/E3288-1)*(1-'Start Here'!$B$16),0)</f>
        <v>0.6111000000000001</v>
      </c>
      <c r="T3288" s="17">
        <f>IF(AND(M3288="Ready",OR(I3288="Approve proposed",AND(I3288="Use my price",AND(ISNUMBER(J3288),J3288&gt;0))),ISNUMBER(L3288),E3288&gt;0),R3288*(L3288/E3288-1)*(1-'Start Here'!$B$16),0)</f>
        <v>0</v>
      </c>
      <c r="U3288" t="str" s="6">
        <v/>
      </c>
      <c r="V3288" t="str" s="21">
        <v>Yes</v>
      </c>
      <c r="W3288" t="str" s="21">
        <v>No</v>
      </c>
      <c r="X3288" s="22">
        <v>0</v>
      </c>
      <c r="Y3288" s="18">
        <v>5.59</v>
      </c>
      <c r="AB3288" t="str" s="6">
        <v>2026-10-01 10:41:27 UTC</v>
      </c>
      <c r="AC3288" t="str" s="6">
        <v>Local Line cache</v>
      </c>
      <c r="AD3288" s="23">
        <v>806126</v>
      </c>
      <c r="AE3288" s="23">
        <v>527191</v>
      </c>
      <c r="AF3288" t="str" s="23">
        <v>806126:527191:guest</v>
      </c>
      <c r="AG3288" t="str" s="23">
        <v>No</v>
      </c>
      <c r="AH3288" t="str" s="23">
        <v>Yes</v>
      </c>
      <c r="AI3288" s="18">
        <v>5.59</v>
      </c>
    </row>
    <row r="3289" ht="32" customHeight="1">
      <c r="A3289" t="str" s="7">
        <v>Sweet Creek</v>
      </c>
      <c r="B3289" t="str" s="7">
        <v>Pickled Beets</v>
      </c>
      <c r="C3289" t="str" s="7">
        <v>16 oz</v>
      </c>
      <c r="D3289" t="str" s="7">
        <v>SNAP</v>
      </c>
      <c r="E3289" s="12">
        <v>7.83</v>
      </c>
      <c r="F3289" s="13">
        <v>7.83</v>
      </c>
      <c r="G3289" s="13">
        <f>IF(AND(ISNUMBER(E3289),ISNUMBER(F3289)),F3289-E3289,"")</f>
        <v>0</v>
      </c>
      <c r="H3289" s="14">
        <f>IF(AND(ISNUMBER(E3289),E3289&gt;0,ISNUMBER(F3289)),F3289/E3289-1,"")</f>
        <v>0</v>
      </c>
      <c r="I3289" t="str" s="15">
        <v>Keep current</v>
      </c>
      <c r="J3289" s="16"/>
      <c r="K3289" t="str" s="15">
        <v/>
      </c>
      <c r="L3289" s="17">
        <f>IF(AC3289="Local catalog","",IF(AG3289="Yes",IF(ISNUMBER(E3289),E3289,""),IF(I3289="Keep current",IF(ISNUMBER(E3289),E3289,""),IF(AH3289&lt;&gt;"Yes","",IF(I3289="Approve proposed",F3289,IF(AND(I3289="Use my price",AND(ISNUMBER(J3289),J3289&gt;0)),J3289,""))))))</f>
        <v>7.83</v>
      </c>
      <c r="M3289" t="str" s="7">
        <f>IF(AND(AG3289="Yes",OR(I3289="Approve proposed",I3289="Use my price")),"CHECK: protected price kept current",IF(OR(I3289="Unreviewed",I3289=""),"Pending review",IF(I3289="Hold","On hold",IF(I3289="Keep current",IF(ISNUMBER(E3289),"Kept current","CHECK: no confirmed current price"),IF(AH3289&lt;&gt;"Yes","CHECK: source needs review",IF(AND(I3289="Use my price",NOT(AND(ISNUMBER(J3289),J3289&gt;0))),"CHECK: enter a price above zero",IF(NOT(OR(I3289="Approve proposed",I3289="Use my price")),"CHECK: choose a listed decision",IF(OR(NOT(ISNUMBER(L3289)),L3289&lt;=0,NOT(ISNUMBER(Y3289)),Y3289&lt;=0,X3289&gt;=1),"CHECK: price or base unavailable",IF(L3289/(Y3289*(1-X3289))-1&lt;0,"CHECK: price below local base","Ready")))))))))</f>
        <v>Kept current</v>
      </c>
      <c r="N3289" s="18">
        <v>7.83</v>
      </c>
      <c r="O3289" s="19">
        <v>0.4</v>
      </c>
      <c r="P3289" s="14">
        <v>0.4007</v>
      </c>
      <c r="Q3289" s="20">
        <f>IF(AND(ISNUMBER(L3289),ISNUMBER(Y3289),Y3289&gt;0,X3289&lt;1),ROUND(L3289/(Y3289*(1-X3289))-1,4),"")</f>
        <v>0.4007</v>
      </c>
      <c r="R3289" s="12">
        <v>0</v>
      </c>
      <c r="S3289" s="13">
        <f>IF(AND(ISNUMBER(E3289),E3289&gt;0,ISNUMBER(F3289)),R3289*(F3289/E3289-1)*(1-'Start Here'!$B$16),0)</f>
        <v>0</v>
      </c>
      <c r="T3289" s="17">
        <f>IF(AND(M3289="Ready",OR(I3289="Approve proposed",AND(I3289="Use my price",AND(ISNUMBER(J3289),J3289&gt;0))),ISNUMBER(L3289),E3289&gt;0),R3289*(L3289/E3289-1)*(1-'Start Here'!$B$16),0)</f>
        <v>0</v>
      </c>
      <c r="U3289" t="str" s="6">
        <v>SNAP: preserve existing selling price</v>
      </c>
      <c r="V3289" t="str" s="21">
        <v>Yes</v>
      </c>
      <c r="W3289" t="str" s="21">
        <v>No</v>
      </c>
      <c r="X3289" s="22">
        <v>0</v>
      </c>
      <c r="Y3289" s="18">
        <v>5.59</v>
      </c>
      <c r="AB3289" t="str" s="6">
        <v>2026-10-01 10:41:27 UTC</v>
      </c>
      <c r="AC3289" t="str" s="6">
        <v>Local Line cache</v>
      </c>
      <c r="AD3289" s="23">
        <v>806126</v>
      </c>
      <c r="AE3289" s="23">
        <v>527191</v>
      </c>
      <c r="AF3289" t="str" s="23">
        <v>806126:527191:snap</v>
      </c>
      <c r="AG3289" t="str" s="23">
        <v>Yes</v>
      </c>
      <c r="AH3289" t="str" s="23">
        <v>Yes</v>
      </c>
      <c r="AI3289" s="18">
        <v>0</v>
      </c>
    </row>
    <row r="3290" ht="32" customHeight="1">
      <c r="A3290" t="str" s="7">
        <v>Sweet Creek</v>
      </c>
      <c r="B3290" t="str" s="7">
        <v>Pickled Jalapenos</v>
      </c>
      <c r="C3290" t="str" s="7">
        <v>16 oz</v>
      </c>
      <c r="D3290" t="str" s="7">
        <v>Herd Share Members</v>
      </c>
      <c r="E3290" s="12">
        <v>8.83</v>
      </c>
      <c r="F3290" s="13">
        <v>9.54</v>
      </c>
      <c r="G3290" s="13">
        <f>IF(AND(ISNUMBER(E3290),ISNUMBER(F3290)),F3290-E3290,"")</f>
        <v>0.71</v>
      </c>
      <c r="H3290" s="14">
        <f>IF(AND(ISNUMBER(E3290),E3290&gt;0,ISNUMBER(F3290)),F3290/E3290-1,"")</f>
        <v>0.08040770101925254</v>
      </c>
      <c r="I3290" t="str" s="15">
        <v>Unreviewed</v>
      </c>
      <c r="J3290" s="16"/>
      <c r="K3290" t="str" s="15">
        <v/>
      </c>
      <c r="L3290" s="17" t="str">
        <f>IF(AC3290="Local catalog","",IF(AG3290="Yes",IF(ISNUMBER(E3290),E3290,""),IF(I3290="Keep current",IF(ISNUMBER(E3290),E3290,""),IF(AH3290&lt;&gt;"Yes","",IF(I3290="Approve proposed",F3290,IF(AND(I3290="Use my price",AND(ISNUMBER(J3290),J3290&gt;0)),J3290,""))))))</f>
        <v/>
      </c>
      <c r="M3290" t="str" s="7">
        <f>IF(AND(AG3290="Yes",OR(I3290="Approve proposed",I3290="Use my price")),"CHECK: protected price kept current",IF(OR(I3290="Unreviewed",I3290=""),"Pending review",IF(I3290="Hold","On hold",IF(I3290="Keep current",IF(ISNUMBER(E3290),"Kept current","CHECK: no confirmed current price"),IF(AH3290&lt;&gt;"Yes","CHECK: source needs review",IF(AND(I3290="Use my price",NOT(AND(ISNUMBER(J3290),J3290&gt;0))),"CHECK: enter a price above zero",IF(NOT(OR(I3290="Approve proposed",I3290="Use my price")),"CHECK: choose a listed decision",IF(OR(NOT(ISNUMBER(L3290)),L3290&lt;=0,NOT(ISNUMBER(Y3290)),Y3290&lt;=0,X3290&gt;=1),"CHECK: price or base unavailable",IF(L3290/(Y3290*(1-X3290))-1&lt;0,"CHECK: price below local base","Ready")))))))))</f>
        <v>Pending review</v>
      </c>
      <c r="N3290" s="18">
        <v>8.83</v>
      </c>
      <c r="O3290" s="19">
        <v>0.4</v>
      </c>
      <c r="P3290" s="14">
        <v>0.5119</v>
      </c>
      <c r="Q3290" s="20" t="str">
        <f>IF(AND(ISNUMBER(L3290),ISNUMBER(Y3290),Y3290&gt;0,X3290&lt;1),ROUND(L3290/(Y3290*(1-X3290))-1,4),"")</f>
        <v/>
      </c>
      <c r="R3290" s="12">
        <v>273.73</v>
      </c>
      <c r="S3290" s="13">
        <f>IF(AND(ISNUMBER(E3290),E3290&gt;0,ISNUMBER(F3290)),R3290*(F3290/E3290-1)*(1-'Start Here'!$B$16),0)</f>
        <v>21.349700000000002</v>
      </c>
      <c r="T3290" s="17">
        <f>IF(AND(M3290="Ready",OR(I3290="Approve proposed",AND(I3290="Use my price",AND(ISNUMBER(J3290),J3290&gt;0))),ISNUMBER(L3290),E3290&gt;0),R3290*(L3290/E3290-1)*(1-'Start Here'!$B$16),0)</f>
        <v>0</v>
      </c>
      <c r="U3290" t="str" s="6">
        <v/>
      </c>
      <c r="V3290" t="str" s="21">
        <v>Yes</v>
      </c>
      <c r="W3290" t="str" s="21">
        <v>No</v>
      </c>
      <c r="X3290" s="22">
        <v>0</v>
      </c>
      <c r="Y3290" s="18">
        <v>6.31</v>
      </c>
      <c r="AB3290" t="str" s="6">
        <v>2026-10-01 10:41:27 UTC</v>
      </c>
      <c r="AC3290" t="str" s="6">
        <v>Local Line cache</v>
      </c>
      <c r="AD3290" s="23">
        <v>806130</v>
      </c>
      <c r="AE3290" s="23">
        <v>527195</v>
      </c>
      <c r="AF3290" t="str" s="23">
        <v>806130:527195:herdShare</v>
      </c>
      <c r="AG3290" t="str" s="23">
        <v>No</v>
      </c>
      <c r="AH3290" t="str" s="23">
        <v>Yes</v>
      </c>
      <c r="AI3290" s="18">
        <v>195.60999999999999</v>
      </c>
    </row>
    <row r="3291" ht="32" customHeight="1">
      <c r="A3291" t="str" s="7">
        <v>Sweet Creek</v>
      </c>
      <c r="B3291" t="str" s="7">
        <v>Pickled Jalapenos</v>
      </c>
      <c r="C3291" t="str" s="7">
        <v>16 oz</v>
      </c>
      <c r="D3291" t="str" s="7">
        <v>CSA Members</v>
      </c>
      <c r="E3291" s="12">
        <v>8.83</v>
      </c>
      <c r="F3291" s="13">
        <v>9.54</v>
      </c>
      <c r="G3291" s="13">
        <f>IF(AND(ISNUMBER(E3291),ISNUMBER(F3291)),F3291-E3291,"")</f>
        <v>0.71</v>
      </c>
      <c r="H3291" s="14">
        <f>IF(AND(ISNUMBER(E3291),E3291&gt;0,ISNUMBER(F3291)),F3291/E3291-1,"")</f>
        <v>0.08040770101925254</v>
      </c>
      <c r="I3291" t="str" s="15">
        <v>Unreviewed</v>
      </c>
      <c r="J3291" s="16"/>
      <c r="K3291" t="str" s="15">
        <v/>
      </c>
      <c r="L3291" s="17" t="str">
        <f>IF(AC3291="Local catalog","",IF(AG3291="Yes",IF(ISNUMBER(E3291),E3291,""),IF(I3291="Keep current",IF(ISNUMBER(E3291),E3291,""),IF(AH3291&lt;&gt;"Yes","",IF(I3291="Approve proposed",F3291,IF(AND(I3291="Use my price",AND(ISNUMBER(J3291),J3291&gt;0)),J3291,""))))))</f>
        <v/>
      </c>
      <c r="M3291" t="str" s="7">
        <f>IF(AND(AG3291="Yes",OR(I3291="Approve proposed",I3291="Use my price")),"CHECK: protected price kept current",IF(OR(I3291="Unreviewed",I3291=""),"Pending review",IF(I3291="Hold","On hold",IF(I3291="Keep current",IF(ISNUMBER(E3291),"Kept current","CHECK: no confirmed current price"),IF(AH3291&lt;&gt;"Yes","CHECK: source needs review",IF(AND(I3291="Use my price",NOT(AND(ISNUMBER(J3291),J3291&gt;0))),"CHECK: enter a price above zero",IF(NOT(OR(I3291="Approve proposed",I3291="Use my price")),"CHECK: choose a listed decision",IF(OR(NOT(ISNUMBER(L3291)),L3291&lt;=0,NOT(ISNUMBER(Y3291)),Y3291&lt;=0,X3291&gt;=1),"CHECK: price or base unavailable",IF(L3291/(Y3291*(1-X3291))-1&lt;0,"CHECK: price below local base","Ready")))))))))</f>
        <v>Pending review</v>
      </c>
      <c r="N3291" s="18">
        <v>8.83</v>
      </c>
      <c r="O3291" s="19">
        <v>0.4</v>
      </c>
      <c r="P3291" s="14">
        <v>0.5119</v>
      </c>
      <c r="Q3291" s="20" t="str">
        <f>IF(AND(ISNUMBER(L3291),ISNUMBER(Y3291),Y3291&gt;0,X3291&lt;1),ROUND(L3291/(Y3291*(1-X3291))-1,4),"")</f>
        <v/>
      </c>
      <c r="R3291" s="12">
        <v>8.83</v>
      </c>
      <c r="S3291" s="13">
        <f>IF(AND(ISNUMBER(E3291),E3291&gt;0,ISNUMBER(F3291)),R3291*(F3291/E3291-1)*(1-'Start Here'!$B$16),0)</f>
        <v>0.6887</v>
      </c>
      <c r="T3291" s="17">
        <f>IF(AND(M3291="Ready",OR(I3291="Approve proposed",AND(I3291="Use my price",AND(ISNUMBER(J3291),J3291&gt;0))),ISNUMBER(L3291),E3291&gt;0),R3291*(L3291/E3291-1)*(1-'Start Here'!$B$16),0)</f>
        <v>0</v>
      </c>
      <c r="U3291" t="str" s="6">
        <v/>
      </c>
      <c r="V3291" t="str" s="21">
        <v>Yes</v>
      </c>
      <c r="W3291" t="str" s="21">
        <v>No</v>
      </c>
      <c r="X3291" s="22">
        <v>0</v>
      </c>
      <c r="Y3291" s="18">
        <v>6.31</v>
      </c>
      <c r="AB3291" t="str" s="6">
        <v>2026-10-01 10:41:27 UTC</v>
      </c>
      <c r="AC3291" t="str" s="6">
        <v>Local Line cache</v>
      </c>
      <c r="AD3291" s="23">
        <v>806130</v>
      </c>
      <c r="AE3291" s="23">
        <v>527195</v>
      </c>
      <c r="AF3291" t="str" s="23">
        <v>806130:527195:member</v>
      </c>
      <c r="AG3291" t="str" s="23">
        <v>No</v>
      </c>
      <c r="AH3291" t="str" s="23">
        <v>Yes</v>
      </c>
      <c r="AI3291" s="18">
        <v>6.31</v>
      </c>
    </row>
    <row r="3292" ht="32" customHeight="1">
      <c r="A3292" t="str" s="7">
        <v>Sweet Creek</v>
      </c>
      <c r="B3292" t="str" s="7">
        <v>Pickled Jalapenos</v>
      </c>
      <c r="C3292" t="str" s="7">
        <v>16 oz</v>
      </c>
      <c r="D3292" t="str" s="7">
        <v>Guest Basket</v>
      </c>
      <c r="E3292" s="12">
        <v>8.83</v>
      </c>
      <c r="F3292" s="13">
        <v>9.54</v>
      </c>
      <c r="G3292" s="13">
        <f>IF(AND(ISNUMBER(E3292),ISNUMBER(F3292)),F3292-E3292,"")</f>
        <v>0.71</v>
      </c>
      <c r="H3292" s="14">
        <f>IF(AND(ISNUMBER(E3292),E3292&gt;0,ISNUMBER(F3292)),F3292/E3292-1,"")</f>
        <v>0.08040770101925254</v>
      </c>
      <c r="I3292" t="str" s="15">
        <v>Unreviewed</v>
      </c>
      <c r="J3292" s="16"/>
      <c r="K3292" t="str" s="15">
        <v/>
      </c>
      <c r="L3292" s="17" t="str">
        <f>IF(AC3292="Local catalog","",IF(AG3292="Yes",IF(ISNUMBER(E3292),E3292,""),IF(I3292="Keep current",IF(ISNUMBER(E3292),E3292,""),IF(AH3292&lt;&gt;"Yes","",IF(I3292="Approve proposed",F3292,IF(AND(I3292="Use my price",AND(ISNUMBER(J3292),J3292&gt;0)),J3292,""))))))</f>
        <v/>
      </c>
      <c r="M3292" t="str" s="7">
        <f>IF(AND(AG3292="Yes",OR(I3292="Approve proposed",I3292="Use my price")),"CHECK: protected price kept current",IF(OR(I3292="Unreviewed",I3292=""),"Pending review",IF(I3292="Hold","On hold",IF(I3292="Keep current",IF(ISNUMBER(E3292),"Kept current","CHECK: no confirmed current price"),IF(AH3292&lt;&gt;"Yes","CHECK: source needs review",IF(AND(I3292="Use my price",NOT(AND(ISNUMBER(J3292),J3292&gt;0))),"CHECK: enter a price above zero",IF(NOT(OR(I3292="Approve proposed",I3292="Use my price")),"CHECK: choose a listed decision",IF(OR(NOT(ISNUMBER(L3292)),L3292&lt;=0,NOT(ISNUMBER(Y3292)),Y3292&lt;=0,X3292&gt;=1),"CHECK: price or base unavailable",IF(L3292/(Y3292*(1-X3292))-1&lt;0,"CHECK: price below local base","Ready")))))))))</f>
        <v>Pending review</v>
      </c>
      <c r="N3292" s="18">
        <v>8.83</v>
      </c>
      <c r="O3292" s="19">
        <v>0.4</v>
      </c>
      <c r="P3292" s="14">
        <v>0.5119</v>
      </c>
      <c r="Q3292" s="20" t="str">
        <f>IF(AND(ISNUMBER(L3292),ISNUMBER(Y3292),Y3292&gt;0,X3292&lt;1),ROUND(L3292/(Y3292*(1-X3292))-1,4),"")</f>
        <v/>
      </c>
      <c r="R3292" s="12">
        <v>9.78</v>
      </c>
      <c r="S3292" s="13">
        <f>IF(AND(ISNUMBER(E3292),E3292&gt;0,ISNUMBER(F3292)),R3292*(F3292/E3292-1)*(1-'Start Here'!$B$16),0)</f>
        <v>0.7627956964892411</v>
      </c>
      <c r="T3292" s="17">
        <f>IF(AND(M3292="Ready",OR(I3292="Approve proposed",AND(I3292="Use my price",AND(ISNUMBER(J3292),J3292&gt;0))),ISNUMBER(L3292),E3292&gt;0),R3292*(L3292/E3292-1)*(1-'Start Here'!$B$16),0)</f>
        <v>0</v>
      </c>
      <c r="U3292" t="str" s="6">
        <v/>
      </c>
      <c r="V3292" t="str" s="21">
        <v>Yes</v>
      </c>
      <c r="W3292" t="str" s="21">
        <v>No</v>
      </c>
      <c r="X3292" s="22">
        <v>0</v>
      </c>
      <c r="Y3292" s="18">
        <v>6.31</v>
      </c>
      <c r="AB3292" t="str" s="6">
        <v>2026-10-01 10:41:27 UTC</v>
      </c>
      <c r="AC3292" t="str" s="6">
        <v>Local Line cache</v>
      </c>
      <c r="AD3292" s="23">
        <v>806130</v>
      </c>
      <c r="AE3292" s="23">
        <v>527195</v>
      </c>
      <c r="AF3292" t="str" s="23">
        <v>806130:527195:guest</v>
      </c>
      <c r="AG3292" t="str" s="23">
        <v>No</v>
      </c>
      <c r="AH3292" t="str" s="23">
        <v>Yes</v>
      </c>
      <c r="AI3292" s="18">
        <v>6.31</v>
      </c>
    </row>
    <row r="3293" ht="32" customHeight="1">
      <c r="A3293" t="str" s="7">
        <v>Sweet Creek</v>
      </c>
      <c r="B3293" t="str" s="7">
        <v>Pickled Jalapenos</v>
      </c>
      <c r="C3293" t="str" s="7">
        <v>16 oz</v>
      </c>
      <c r="D3293" t="str" s="7">
        <v>SNAP</v>
      </c>
      <c r="E3293" s="12">
        <v>8.83</v>
      </c>
      <c r="F3293" s="13">
        <v>8.83</v>
      </c>
      <c r="G3293" s="13">
        <f>IF(AND(ISNUMBER(E3293),ISNUMBER(F3293)),F3293-E3293,"")</f>
        <v>0</v>
      </c>
      <c r="H3293" s="14">
        <f>IF(AND(ISNUMBER(E3293),E3293&gt;0,ISNUMBER(F3293)),F3293/E3293-1,"")</f>
        <v>0</v>
      </c>
      <c r="I3293" t="str" s="15">
        <v>Keep current</v>
      </c>
      <c r="J3293" s="16"/>
      <c r="K3293" t="str" s="15">
        <v/>
      </c>
      <c r="L3293" s="17">
        <f>IF(AC3293="Local catalog","",IF(AG3293="Yes",IF(ISNUMBER(E3293),E3293,""),IF(I3293="Keep current",IF(ISNUMBER(E3293),E3293,""),IF(AH3293&lt;&gt;"Yes","",IF(I3293="Approve proposed",F3293,IF(AND(I3293="Use my price",AND(ISNUMBER(J3293),J3293&gt;0)),J3293,""))))))</f>
        <v>8.83</v>
      </c>
      <c r="M3293" t="str" s="7">
        <f>IF(AND(AG3293="Yes",OR(I3293="Approve proposed",I3293="Use my price")),"CHECK: protected price kept current",IF(OR(I3293="Unreviewed",I3293=""),"Pending review",IF(I3293="Hold","On hold",IF(I3293="Keep current",IF(ISNUMBER(E3293),"Kept current","CHECK: no confirmed current price"),IF(AH3293&lt;&gt;"Yes","CHECK: source needs review",IF(AND(I3293="Use my price",NOT(AND(ISNUMBER(J3293),J3293&gt;0))),"CHECK: enter a price above zero",IF(NOT(OR(I3293="Approve proposed",I3293="Use my price")),"CHECK: choose a listed decision",IF(OR(NOT(ISNUMBER(L3293)),L3293&lt;=0,NOT(ISNUMBER(Y3293)),Y3293&lt;=0,X3293&gt;=1),"CHECK: price or base unavailable",IF(L3293/(Y3293*(1-X3293))-1&lt;0,"CHECK: price below local base","Ready")))))))))</f>
        <v>Kept current</v>
      </c>
      <c r="N3293" s="18">
        <v>8.83</v>
      </c>
      <c r="O3293" s="19">
        <v>0.4</v>
      </c>
      <c r="P3293" s="14">
        <v>0.3994</v>
      </c>
      <c r="Q3293" s="20">
        <f>IF(AND(ISNUMBER(L3293),ISNUMBER(Y3293),Y3293&gt;0,X3293&lt;1),ROUND(L3293/(Y3293*(1-X3293))-1,4),"")</f>
        <v>0.3994</v>
      </c>
      <c r="R3293" s="12">
        <v>0</v>
      </c>
      <c r="S3293" s="13">
        <f>IF(AND(ISNUMBER(E3293),E3293&gt;0,ISNUMBER(F3293)),R3293*(F3293/E3293-1)*(1-'Start Here'!$B$16),0)</f>
        <v>0</v>
      </c>
      <c r="T3293" s="17">
        <f>IF(AND(M3293="Ready",OR(I3293="Approve proposed",AND(I3293="Use my price",AND(ISNUMBER(J3293),J3293&gt;0))),ISNUMBER(L3293),E3293&gt;0),R3293*(L3293/E3293-1)*(1-'Start Here'!$B$16),0)</f>
        <v>0</v>
      </c>
      <c r="U3293" t="str" s="6">
        <v>SNAP: preserve existing selling price</v>
      </c>
      <c r="V3293" t="str" s="21">
        <v>Yes</v>
      </c>
      <c r="W3293" t="str" s="21">
        <v>No</v>
      </c>
      <c r="X3293" s="22">
        <v>0</v>
      </c>
      <c r="Y3293" s="18">
        <v>6.31</v>
      </c>
      <c r="AB3293" t="str" s="6">
        <v>2026-10-01 10:41:27 UTC</v>
      </c>
      <c r="AC3293" t="str" s="6">
        <v>Local Line cache</v>
      </c>
      <c r="AD3293" s="23">
        <v>806130</v>
      </c>
      <c r="AE3293" s="23">
        <v>527195</v>
      </c>
      <c r="AF3293" t="str" s="23">
        <v>806130:527195:snap</v>
      </c>
      <c r="AG3293" t="str" s="23">
        <v>Yes</v>
      </c>
      <c r="AH3293" t="str" s="23">
        <v>Yes</v>
      </c>
      <c r="AI3293" s="18">
        <v>0</v>
      </c>
    </row>
    <row r="3294" ht="32" customHeight="1">
      <c r="A3294" t="str" s="7">
        <v>Sweet Creek</v>
      </c>
      <c r="B3294" t="str" s="7">
        <v>Raspberry Fruit Spread</v>
      </c>
      <c r="C3294" t="str" s="7">
        <v>10 oz</v>
      </c>
      <c r="D3294" t="str" s="7">
        <v>Herd Share Members</v>
      </c>
      <c r="E3294" s="12">
        <v>6.27</v>
      </c>
      <c r="F3294" s="13">
        <v>6.77</v>
      </c>
      <c r="G3294" s="13">
        <f>IF(AND(ISNUMBER(E3294),ISNUMBER(F3294)),F3294-E3294,"")</f>
        <v>0.5</v>
      </c>
      <c r="H3294" s="14">
        <f>IF(AND(ISNUMBER(E3294),E3294&gt;0,ISNUMBER(F3294)),F3294/E3294-1,"")</f>
        <v>0.0797448165869219</v>
      </c>
      <c r="I3294" t="str" s="15">
        <v>Unreviewed</v>
      </c>
      <c r="J3294" s="16"/>
      <c r="K3294" t="str" s="15">
        <v/>
      </c>
      <c r="L3294" s="17" t="str">
        <f>IF(AC3294="Local catalog","",IF(AG3294="Yes",IF(ISNUMBER(E3294),E3294,""),IF(I3294="Keep current",IF(ISNUMBER(E3294),E3294,""),IF(AH3294&lt;&gt;"Yes","",IF(I3294="Approve proposed",F3294,IF(AND(I3294="Use my price",AND(ISNUMBER(J3294),J3294&gt;0)),J3294,""))))))</f>
        <v/>
      </c>
      <c r="M3294" t="str" s="7">
        <f>IF(AND(AG3294="Yes",OR(I3294="Approve proposed",I3294="Use my price")),"CHECK: protected price kept current",IF(OR(I3294="Unreviewed",I3294=""),"Pending review",IF(I3294="Hold","On hold",IF(I3294="Keep current",IF(ISNUMBER(E3294),"Kept current","CHECK: no confirmed current price"),IF(AH3294&lt;&gt;"Yes","CHECK: source needs review",IF(AND(I3294="Use my price",NOT(AND(ISNUMBER(J3294),J3294&gt;0))),"CHECK: enter a price above zero",IF(NOT(OR(I3294="Approve proposed",I3294="Use my price")),"CHECK: choose a listed decision",IF(OR(NOT(ISNUMBER(L3294)),L3294&lt;=0,NOT(ISNUMBER(Y3294)),Y3294&lt;=0,X3294&gt;=1),"CHECK: price or base unavailable",IF(L3294/(Y3294*(1-X3294))-1&lt;0,"CHECK: price below local base","Ready")))))))))</f>
        <v>Pending review</v>
      </c>
      <c r="N3294" s="18">
        <v>6.27</v>
      </c>
      <c r="O3294" s="19">
        <v>0.4</v>
      </c>
      <c r="P3294" s="14">
        <v>0.5112</v>
      </c>
      <c r="Q3294" s="20" t="str">
        <f>IF(AND(ISNUMBER(L3294),ISNUMBER(Y3294),Y3294&gt;0,X3294&lt;1),ROUND(L3294/(Y3294*(1-X3294))-1,4),"")</f>
        <v/>
      </c>
      <c r="R3294" s="12">
        <v>388.73999999999995</v>
      </c>
      <c r="S3294" s="13">
        <f>IF(AND(ISNUMBER(E3294),E3294&gt;0,ISNUMBER(F3294)),R3294*(F3294/E3294-1)*(1-'Start Here'!$B$16),0)</f>
        <v>30.070000000000014</v>
      </c>
      <c r="T3294" s="17">
        <f>IF(AND(M3294="Ready",OR(I3294="Approve proposed",AND(I3294="Use my price",AND(ISNUMBER(J3294),J3294&gt;0))),ISNUMBER(L3294),E3294&gt;0),R3294*(L3294/E3294-1)*(1-'Start Here'!$B$16),0)</f>
        <v>0</v>
      </c>
      <c r="U3294" t="str" s="6">
        <v>Currently hidden; do not activate automatically</v>
      </c>
      <c r="V3294" t="str" s="21">
        <v>No</v>
      </c>
      <c r="W3294" t="str" s="21">
        <v>No</v>
      </c>
      <c r="X3294" s="22">
        <v>0</v>
      </c>
      <c r="Y3294" s="18">
        <v>4.48</v>
      </c>
      <c r="AB3294" t="str" s="6">
        <v>2026-10-01 10:41:27 UTC</v>
      </c>
      <c r="AC3294" t="str" s="6">
        <v>Local Line cache</v>
      </c>
      <c r="AD3294" s="23">
        <v>806134</v>
      </c>
      <c r="AE3294" s="23">
        <v>527199</v>
      </c>
      <c r="AF3294" t="str" s="23">
        <v>806134:527199:herdShare</v>
      </c>
      <c r="AG3294" t="str" s="23">
        <v>No</v>
      </c>
      <c r="AH3294" t="str" s="23">
        <v>Yes</v>
      </c>
      <c r="AI3294" s="18">
        <v>277.76</v>
      </c>
    </row>
    <row r="3295" ht="32" customHeight="1">
      <c r="A3295" t="str" s="7">
        <v>Sweet Creek</v>
      </c>
      <c r="B3295" t="str" s="7">
        <v>Raspberry Fruit Spread</v>
      </c>
      <c r="C3295" t="str" s="7">
        <v>10 oz</v>
      </c>
      <c r="D3295" t="str" s="7">
        <v>CSA Members</v>
      </c>
      <c r="E3295" s="12">
        <v>6.27</v>
      </c>
      <c r="F3295" s="13">
        <v>6.77</v>
      </c>
      <c r="G3295" s="13">
        <f>IF(AND(ISNUMBER(E3295),ISNUMBER(F3295)),F3295-E3295,"")</f>
        <v>0.5</v>
      </c>
      <c r="H3295" s="14">
        <f>IF(AND(ISNUMBER(E3295),E3295&gt;0,ISNUMBER(F3295)),F3295/E3295-1,"")</f>
        <v>0.0797448165869219</v>
      </c>
      <c r="I3295" t="str" s="15">
        <v>Unreviewed</v>
      </c>
      <c r="J3295" s="16"/>
      <c r="K3295" t="str" s="15">
        <v/>
      </c>
      <c r="L3295" s="17" t="str">
        <f>IF(AC3295="Local catalog","",IF(AG3295="Yes",IF(ISNUMBER(E3295),E3295,""),IF(I3295="Keep current",IF(ISNUMBER(E3295),E3295,""),IF(AH3295&lt;&gt;"Yes","",IF(I3295="Approve proposed",F3295,IF(AND(I3295="Use my price",AND(ISNUMBER(J3295),J3295&gt;0)),J3295,""))))))</f>
        <v/>
      </c>
      <c r="M3295" t="str" s="7">
        <f>IF(AND(AG3295="Yes",OR(I3295="Approve proposed",I3295="Use my price")),"CHECK: protected price kept current",IF(OR(I3295="Unreviewed",I3295=""),"Pending review",IF(I3295="Hold","On hold",IF(I3295="Keep current",IF(ISNUMBER(E3295),"Kept current","CHECK: no confirmed current price"),IF(AH3295&lt;&gt;"Yes","CHECK: source needs review",IF(AND(I3295="Use my price",NOT(AND(ISNUMBER(J3295),J3295&gt;0))),"CHECK: enter a price above zero",IF(NOT(OR(I3295="Approve proposed",I3295="Use my price")),"CHECK: choose a listed decision",IF(OR(NOT(ISNUMBER(L3295)),L3295&lt;=0,NOT(ISNUMBER(Y3295)),Y3295&lt;=0,X3295&gt;=1),"CHECK: price or base unavailable",IF(L3295/(Y3295*(1-X3295))-1&lt;0,"CHECK: price below local base","Ready")))))))))</f>
        <v>Pending review</v>
      </c>
      <c r="N3295" s="18">
        <v>6.27</v>
      </c>
      <c r="O3295" s="19">
        <v>0.4</v>
      </c>
      <c r="P3295" s="14">
        <v>0.5112</v>
      </c>
      <c r="Q3295" s="20" t="str">
        <f>IF(AND(ISNUMBER(L3295),ISNUMBER(Y3295),Y3295&gt;0,X3295&lt;1),ROUND(L3295/(Y3295*(1-X3295))-1,4),"")</f>
        <v/>
      </c>
      <c r="R3295" s="12">
        <v>31.349999999999998</v>
      </c>
      <c r="S3295" s="13">
        <f>IF(AND(ISNUMBER(E3295),E3295&gt;0,ISNUMBER(F3295)),R3295*(F3295/E3295-1)*(1-'Start Here'!$B$16),0)</f>
        <v>2.425000000000001</v>
      </c>
      <c r="T3295" s="17">
        <f>IF(AND(M3295="Ready",OR(I3295="Approve proposed",AND(I3295="Use my price",AND(ISNUMBER(J3295),J3295&gt;0))),ISNUMBER(L3295),E3295&gt;0),R3295*(L3295/E3295-1)*(1-'Start Here'!$B$16),0)</f>
        <v>0</v>
      </c>
      <c r="U3295" t="str" s="6">
        <v>Currently hidden; do not activate automatically</v>
      </c>
      <c r="V3295" t="str" s="21">
        <v>No</v>
      </c>
      <c r="W3295" t="str" s="21">
        <v>No</v>
      </c>
      <c r="X3295" s="22">
        <v>0</v>
      </c>
      <c r="Y3295" s="18">
        <v>4.48</v>
      </c>
      <c r="AB3295" t="str" s="6">
        <v>2026-10-01 10:41:27 UTC</v>
      </c>
      <c r="AC3295" t="str" s="6">
        <v>Local Line cache</v>
      </c>
      <c r="AD3295" s="23">
        <v>806134</v>
      </c>
      <c r="AE3295" s="23">
        <v>527199</v>
      </c>
      <c r="AF3295" t="str" s="23">
        <v>806134:527199:member</v>
      </c>
      <c r="AG3295" t="str" s="23">
        <v>No</v>
      </c>
      <c r="AH3295" t="str" s="23">
        <v>Yes</v>
      </c>
      <c r="AI3295" s="18">
        <v>22.400000000000002</v>
      </c>
    </row>
    <row r="3296" ht="32" customHeight="1">
      <c r="A3296" t="str" s="7">
        <v>Sweet Creek</v>
      </c>
      <c r="B3296" t="str" s="7">
        <v>Raspberry Fruit Spread</v>
      </c>
      <c r="C3296" t="str" s="7">
        <v>10 oz</v>
      </c>
      <c r="D3296" t="str" s="7">
        <v>Guest Basket</v>
      </c>
      <c r="E3296" s="12">
        <v>6.27</v>
      </c>
      <c r="F3296" s="13">
        <v>6.77</v>
      </c>
      <c r="G3296" s="13">
        <f>IF(AND(ISNUMBER(E3296),ISNUMBER(F3296)),F3296-E3296,"")</f>
        <v>0.5</v>
      </c>
      <c r="H3296" s="14">
        <f>IF(AND(ISNUMBER(E3296),E3296&gt;0,ISNUMBER(F3296)),F3296/E3296-1,"")</f>
        <v>0.0797448165869219</v>
      </c>
      <c r="I3296" t="str" s="15">
        <v>Unreviewed</v>
      </c>
      <c r="J3296" s="16"/>
      <c r="K3296" t="str" s="15">
        <v/>
      </c>
      <c r="L3296" s="17" t="str">
        <f>IF(AC3296="Local catalog","",IF(AG3296="Yes",IF(ISNUMBER(E3296),E3296,""),IF(I3296="Keep current",IF(ISNUMBER(E3296),E3296,""),IF(AH3296&lt;&gt;"Yes","",IF(I3296="Approve proposed",F3296,IF(AND(I3296="Use my price",AND(ISNUMBER(J3296),J3296&gt;0)),J3296,""))))))</f>
        <v/>
      </c>
      <c r="M3296" t="str" s="7">
        <f>IF(AND(AG3296="Yes",OR(I3296="Approve proposed",I3296="Use my price")),"CHECK: protected price kept current",IF(OR(I3296="Unreviewed",I3296=""),"Pending review",IF(I3296="Hold","On hold",IF(I3296="Keep current",IF(ISNUMBER(E3296),"Kept current","CHECK: no confirmed current price"),IF(AH3296&lt;&gt;"Yes","CHECK: source needs review",IF(AND(I3296="Use my price",NOT(AND(ISNUMBER(J3296),J3296&gt;0))),"CHECK: enter a price above zero",IF(NOT(OR(I3296="Approve proposed",I3296="Use my price")),"CHECK: choose a listed decision",IF(OR(NOT(ISNUMBER(L3296)),L3296&lt;=0,NOT(ISNUMBER(Y3296)),Y3296&lt;=0,X3296&gt;=1),"CHECK: price or base unavailable",IF(L3296/(Y3296*(1-X3296))-1&lt;0,"CHECK: price below local base","Ready")))))))))</f>
        <v>Pending review</v>
      </c>
      <c r="N3296" s="18">
        <v>6.27</v>
      </c>
      <c r="O3296" s="19">
        <v>0.4</v>
      </c>
      <c r="P3296" s="14">
        <v>0.5112</v>
      </c>
      <c r="Q3296" s="20" t="str">
        <f>IF(AND(ISNUMBER(L3296),ISNUMBER(Y3296),Y3296&gt;0,X3296&lt;1),ROUND(L3296/(Y3296*(1-X3296))-1,4),"")</f>
        <v/>
      </c>
      <c r="R3296" s="12">
        <v>32.019999999999996</v>
      </c>
      <c r="S3296" s="13">
        <f>IF(AND(ISNUMBER(E3296),E3296&gt;0,ISNUMBER(F3296)),R3296*(F3296/E3296-1)*(1-'Start Here'!$B$16),0)</f>
        <v>2.4768261562998415</v>
      </c>
      <c r="T3296" s="17">
        <f>IF(AND(M3296="Ready",OR(I3296="Approve proposed",AND(I3296="Use my price",AND(ISNUMBER(J3296),J3296&gt;0))),ISNUMBER(L3296),E3296&gt;0),R3296*(L3296/E3296-1)*(1-'Start Here'!$B$16),0)</f>
        <v>0</v>
      </c>
      <c r="U3296" t="str" s="6">
        <v>Currently hidden; do not activate automatically</v>
      </c>
      <c r="V3296" t="str" s="21">
        <v>No</v>
      </c>
      <c r="W3296" t="str" s="21">
        <v>No</v>
      </c>
      <c r="X3296" s="22">
        <v>0</v>
      </c>
      <c r="Y3296" s="18">
        <v>4.48</v>
      </c>
      <c r="AB3296" t="str" s="6">
        <v>2026-10-01 10:41:27 UTC</v>
      </c>
      <c r="AC3296" t="str" s="6">
        <v>Local Line cache</v>
      </c>
      <c r="AD3296" s="23">
        <v>806134</v>
      </c>
      <c r="AE3296" s="23">
        <v>527199</v>
      </c>
      <c r="AF3296" t="str" s="23">
        <v>806134:527199:guest</v>
      </c>
      <c r="AG3296" t="str" s="23">
        <v>No</v>
      </c>
      <c r="AH3296" t="str" s="23">
        <v>Yes</v>
      </c>
      <c r="AI3296" s="18">
        <v>22.400000000000002</v>
      </c>
    </row>
    <row r="3297" ht="32" customHeight="1">
      <c r="A3297" t="str" s="7">
        <v>Sweet Creek</v>
      </c>
      <c r="B3297" t="str" s="7">
        <v>Raspberry Fruit Spread</v>
      </c>
      <c r="C3297" t="str" s="7">
        <v>10 oz</v>
      </c>
      <c r="D3297" t="str" s="7">
        <v>SNAP</v>
      </c>
      <c r="E3297" s="12">
        <v>6.27</v>
      </c>
      <c r="F3297" s="13">
        <v>6.27</v>
      </c>
      <c r="G3297" s="13">
        <f>IF(AND(ISNUMBER(E3297),ISNUMBER(F3297)),F3297-E3297,"")</f>
        <v>0</v>
      </c>
      <c r="H3297" s="14">
        <f>IF(AND(ISNUMBER(E3297),E3297&gt;0,ISNUMBER(F3297)),F3297/E3297-1,"")</f>
        <v>0</v>
      </c>
      <c r="I3297" t="str" s="15">
        <v>Keep current</v>
      </c>
      <c r="J3297" s="16"/>
      <c r="K3297" t="str" s="15">
        <v/>
      </c>
      <c r="L3297" s="17">
        <f>IF(AC3297="Local catalog","",IF(AG3297="Yes",IF(ISNUMBER(E3297),E3297,""),IF(I3297="Keep current",IF(ISNUMBER(E3297),E3297,""),IF(AH3297&lt;&gt;"Yes","",IF(I3297="Approve proposed",F3297,IF(AND(I3297="Use my price",AND(ISNUMBER(J3297),J3297&gt;0)),J3297,""))))))</f>
        <v>6.27</v>
      </c>
      <c r="M3297" t="str" s="7">
        <f>IF(AND(AG3297="Yes",OR(I3297="Approve proposed",I3297="Use my price")),"CHECK: protected price kept current",IF(OR(I3297="Unreviewed",I3297=""),"Pending review",IF(I3297="Hold","On hold",IF(I3297="Keep current",IF(ISNUMBER(E3297),"Kept current","CHECK: no confirmed current price"),IF(AH3297&lt;&gt;"Yes","CHECK: source needs review",IF(AND(I3297="Use my price",NOT(AND(ISNUMBER(J3297),J3297&gt;0))),"CHECK: enter a price above zero",IF(NOT(OR(I3297="Approve proposed",I3297="Use my price")),"CHECK: choose a listed decision",IF(OR(NOT(ISNUMBER(L3297)),L3297&lt;=0,NOT(ISNUMBER(Y3297)),Y3297&lt;=0,X3297&gt;=1),"CHECK: price or base unavailable",IF(L3297/(Y3297*(1-X3297))-1&lt;0,"CHECK: price below local base","Ready")))))))))</f>
        <v>Kept current</v>
      </c>
      <c r="N3297" s="18">
        <v>6.27</v>
      </c>
      <c r="O3297" s="19">
        <v>0.4</v>
      </c>
      <c r="P3297" s="14">
        <v>0.3996</v>
      </c>
      <c r="Q3297" s="20">
        <f>IF(AND(ISNUMBER(L3297),ISNUMBER(Y3297),Y3297&gt;0,X3297&lt;1),ROUND(L3297/(Y3297*(1-X3297))-1,4),"")</f>
        <v>0.3996</v>
      </c>
      <c r="R3297" s="12">
        <v>0</v>
      </c>
      <c r="S3297" s="13">
        <f>IF(AND(ISNUMBER(E3297),E3297&gt;0,ISNUMBER(F3297)),R3297*(F3297/E3297-1)*(1-'Start Here'!$B$16),0)</f>
        <v>0</v>
      </c>
      <c r="T3297" s="17">
        <f>IF(AND(M3297="Ready",OR(I3297="Approve proposed",AND(I3297="Use my price",AND(ISNUMBER(J3297),J3297&gt;0))),ISNUMBER(L3297),E3297&gt;0),R3297*(L3297/E3297-1)*(1-'Start Here'!$B$16),0)</f>
        <v>0</v>
      </c>
      <c r="U3297" t="str" s="6">
        <v>SNAP: preserve existing selling price; Currently hidden; do not activate automatically</v>
      </c>
      <c r="V3297" t="str" s="21">
        <v>No</v>
      </c>
      <c r="W3297" t="str" s="21">
        <v>No</v>
      </c>
      <c r="X3297" s="22">
        <v>0</v>
      </c>
      <c r="Y3297" s="18">
        <v>4.48</v>
      </c>
      <c r="AB3297" t="str" s="6">
        <v>2026-10-01 10:41:27 UTC</v>
      </c>
      <c r="AC3297" t="str" s="6">
        <v>Local Line cache</v>
      </c>
      <c r="AD3297" s="23">
        <v>806134</v>
      </c>
      <c r="AE3297" s="23">
        <v>527199</v>
      </c>
      <c r="AF3297" t="str" s="23">
        <v>806134:527199:snap</v>
      </c>
      <c r="AG3297" t="str" s="23">
        <v>Yes</v>
      </c>
      <c r="AH3297" t="str" s="23">
        <v>Yes</v>
      </c>
      <c r="AI3297" s="18">
        <v>0</v>
      </c>
    </row>
    <row r="3298" ht="32" customHeight="1">
      <c r="A3298" t="str" s="7">
        <v>Sweet Creek</v>
      </c>
      <c r="B3298" t="str" s="7">
        <v>Roasted Garlic Tomato Sauce</v>
      </c>
      <c r="C3298" t="str" s="7">
        <v>16 oz</v>
      </c>
      <c r="D3298" t="str" s="7">
        <v>Herd Share Members</v>
      </c>
      <c r="E3298" s="12">
        <v>7.38</v>
      </c>
      <c r="F3298" s="13">
        <v>7.97</v>
      </c>
      <c r="G3298" s="13">
        <f>IF(AND(ISNUMBER(E3298),ISNUMBER(F3298)),F3298-E3298,"")</f>
        <v>0.59</v>
      </c>
      <c r="H3298" s="14">
        <f>IF(AND(ISNUMBER(E3298),E3298&gt;0,ISNUMBER(F3298)),F3298/E3298-1,"")</f>
        <v>0.07994579945799463</v>
      </c>
      <c r="I3298" t="str" s="15">
        <v>Unreviewed</v>
      </c>
      <c r="J3298" s="16"/>
      <c r="K3298" t="str" s="15">
        <v/>
      </c>
      <c r="L3298" s="17" t="str">
        <f>IF(AC3298="Local catalog","",IF(AG3298="Yes",IF(ISNUMBER(E3298),E3298,""),IF(I3298="Keep current",IF(ISNUMBER(E3298),E3298,""),IF(AH3298&lt;&gt;"Yes","",IF(I3298="Approve proposed",F3298,IF(AND(I3298="Use my price",AND(ISNUMBER(J3298),J3298&gt;0)),J3298,""))))))</f>
        <v/>
      </c>
      <c r="M3298" t="str" s="7">
        <f>IF(AND(AG3298="Yes",OR(I3298="Approve proposed",I3298="Use my price")),"CHECK: protected price kept current",IF(OR(I3298="Unreviewed",I3298=""),"Pending review",IF(I3298="Hold","On hold",IF(I3298="Keep current",IF(ISNUMBER(E3298),"Kept current","CHECK: no confirmed current price"),IF(AH3298&lt;&gt;"Yes","CHECK: source needs review",IF(AND(I3298="Use my price",NOT(AND(ISNUMBER(J3298),J3298&gt;0))),"CHECK: enter a price above zero",IF(NOT(OR(I3298="Approve proposed",I3298="Use my price")),"CHECK: choose a listed decision",IF(OR(NOT(ISNUMBER(L3298)),L3298&lt;=0,NOT(ISNUMBER(Y3298)),Y3298&lt;=0,X3298&gt;=1),"CHECK: price or base unavailable",IF(L3298/(Y3298*(1-X3298))-1&lt;0,"CHECK: price below local base","Ready")))))))))</f>
        <v>Pending review</v>
      </c>
      <c r="N3298" s="18">
        <v>7.38</v>
      </c>
      <c r="O3298" s="19">
        <v>0.4</v>
      </c>
      <c r="P3298" s="14">
        <v>0.5123</v>
      </c>
      <c r="Q3298" s="20" t="str">
        <f>IF(AND(ISNUMBER(L3298),ISNUMBER(Y3298),Y3298&gt;0,X3298&lt;1),ROUND(L3298/(Y3298*(1-X3298))-1,4),"")</f>
        <v/>
      </c>
      <c r="R3298" s="12">
        <v>686.3399999999999</v>
      </c>
      <c r="S3298" s="13">
        <f>IF(AND(ISNUMBER(E3298),E3298&gt;0,ISNUMBER(F3298)),R3298*(F3298/E3298-1)*(1-'Start Here'!$B$16),0)</f>
        <v>53.22390000000002</v>
      </c>
      <c r="T3298" s="17">
        <f>IF(AND(M3298="Ready",OR(I3298="Approve proposed",AND(I3298="Use my price",AND(ISNUMBER(J3298),J3298&gt;0))),ISNUMBER(L3298),E3298&gt;0),R3298*(L3298/E3298-1)*(1-'Start Here'!$B$16),0)</f>
        <v>0</v>
      </c>
      <c r="U3298" t="str" s="6">
        <v>Currently hidden; do not activate automatically</v>
      </c>
      <c r="V3298" t="str" s="21">
        <v>No</v>
      </c>
      <c r="W3298" t="str" s="21">
        <v>No</v>
      </c>
      <c r="X3298" s="22">
        <v>0</v>
      </c>
      <c r="Y3298" s="18">
        <v>5.27</v>
      </c>
      <c r="AB3298" t="str" s="6">
        <v>2026-10-01 10:41:27 UTC</v>
      </c>
      <c r="AC3298" t="str" s="6">
        <v>Local Line cache</v>
      </c>
      <c r="AD3298" s="23">
        <v>806136</v>
      </c>
      <c r="AE3298" s="23">
        <v>527201</v>
      </c>
      <c r="AF3298" t="str" s="23">
        <v>806136:527201:herdShare</v>
      </c>
      <c r="AG3298" t="str" s="23">
        <v>No</v>
      </c>
      <c r="AH3298" t="str" s="23">
        <v>Yes</v>
      </c>
      <c r="AI3298" s="18">
        <v>490.10999999999996</v>
      </c>
    </row>
    <row r="3299" ht="32" customHeight="1">
      <c r="A3299" t="str" s="7">
        <v>Sweet Creek</v>
      </c>
      <c r="B3299" t="str" s="7">
        <v>Roasted Garlic Tomato Sauce</v>
      </c>
      <c r="C3299" t="str" s="7">
        <v>16 oz</v>
      </c>
      <c r="D3299" t="str" s="7">
        <v>CSA Members</v>
      </c>
      <c r="E3299" s="12">
        <v>7.38</v>
      </c>
      <c r="F3299" s="13">
        <v>7.97</v>
      </c>
      <c r="G3299" s="13">
        <f>IF(AND(ISNUMBER(E3299),ISNUMBER(F3299)),F3299-E3299,"")</f>
        <v>0.59</v>
      </c>
      <c r="H3299" s="14">
        <f>IF(AND(ISNUMBER(E3299),E3299&gt;0,ISNUMBER(F3299)),F3299/E3299-1,"")</f>
        <v>0.07994579945799463</v>
      </c>
      <c r="I3299" t="str" s="15">
        <v>Unreviewed</v>
      </c>
      <c r="J3299" s="16"/>
      <c r="K3299" t="str" s="15">
        <v/>
      </c>
      <c r="L3299" s="17" t="str">
        <f>IF(AC3299="Local catalog","",IF(AG3299="Yes",IF(ISNUMBER(E3299),E3299,""),IF(I3299="Keep current",IF(ISNUMBER(E3299),E3299,""),IF(AH3299&lt;&gt;"Yes","",IF(I3299="Approve proposed",F3299,IF(AND(I3299="Use my price",AND(ISNUMBER(J3299),J3299&gt;0)),J3299,""))))))</f>
        <v/>
      </c>
      <c r="M3299" t="str" s="7">
        <f>IF(AND(AG3299="Yes",OR(I3299="Approve proposed",I3299="Use my price")),"CHECK: protected price kept current",IF(OR(I3299="Unreviewed",I3299=""),"Pending review",IF(I3299="Hold","On hold",IF(I3299="Keep current",IF(ISNUMBER(E3299),"Kept current","CHECK: no confirmed current price"),IF(AH3299&lt;&gt;"Yes","CHECK: source needs review",IF(AND(I3299="Use my price",NOT(AND(ISNUMBER(J3299),J3299&gt;0))),"CHECK: enter a price above zero",IF(NOT(OR(I3299="Approve proposed",I3299="Use my price")),"CHECK: choose a listed decision",IF(OR(NOT(ISNUMBER(L3299)),L3299&lt;=0,NOT(ISNUMBER(Y3299)),Y3299&lt;=0,X3299&gt;=1),"CHECK: price or base unavailable",IF(L3299/(Y3299*(1-X3299))-1&lt;0,"CHECK: price below local base","Ready")))))))))</f>
        <v>Pending review</v>
      </c>
      <c r="N3299" s="18">
        <v>7.38</v>
      </c>
      <c r="O3299" s="19">
        <v>0.4</v>
      </c>
      <c r="P3299" s="14">
        <v>0.5123</v>
      </c>
      <c r="Q3299" s="20" t="str">
        <f>IF(AND(ISNUMBER(L3299),ISNUMBER(Y3299),Y3299&gt;0,X3299&lt;1),ROUND(L3299/(Y3299*(1-X3299))-1,4),"")</f>
        <v/>
      </c>
      <c r="R3299" s="12">
        <v>73.8</v>
      </c>
      <c r="S3299" s="13">
        <f>IF(AND(ISNUMBER(E3299),E3299&gt;0,ISNUMBER(F3299)),R3299*(F3299/E3299-1)*(1-'Start Here'!$B$16),0)</f>
        <v>5.7230000000000025</v>
      </c>
      <c r="T3299" s="17">
        <f>IF(AND(M3299="Ready",OR(I3299="Approve proposed",AND(I3299="Use my price",AND(ISNUMBER(J3299),J3299&gt;0))),ISNUMBER(L3299),E3299&gt;0),R3299*(L3299/E3299-1)*(1-'Start Here'!$B$16),0)</f>
        <v>0</v>
      </c>
      <c r="U3299" t="str" s="6">
        <v>Currently hidden; do not activate automatically</v>
      </c>
      <c r="V3299" t="str" s="21">
        <v>No</v>
      </c>
      <c r="W3299" t="str" s="21">
        <v>No</v>
      </c>
      <c r="X3299" s="22">
        <v>0</v>
      </c>
      <c r="Y3299" s="18">
        <v>5.27</v>
      </c>
      <c r="AB3299" t="str" s="6">
        <v>2026-10-01 10:41:27 UTC</v>
      </c>
      <c r="AC3299" t="str" s="6">
        <v>Local Line cache</v>
      </c>
      <c r="AD3299" s="23">
        <v>806136</v>
      </c>
      <c r="AE3299" s="23">
        <v>527201</v>
      </c>
      <c r="AF3299" t="str" s="23">
        <v>806136:527201:member</v>
      </c>
      <c r="AG3299" t="str" s="23">
        <v>No</v>
      </c>
      <c r="AH3299" t="str" s="23">
        <v>Yes</v>
      </c>
      <c r="AI3299" s="18">
        <v>52.7</v>
      </c>
    </row>
    <row r="3300" ht="32" customHeight="1">
      <c r="A3300" t="str" s="7">
        <v>Sweet Creek</v>
      </c>
      <c r="B3300" t="str" s="7">
        <v>Roasted Garlic Tomato Sauce</v>
      </c>
      <c r="C3300" t="str" s="7">
        <v>16 oz</v>
      </c>
      <c r="D3300" t="str" s="7">
        <v>Guest Basket</v>
      </c>
      <c r="E3300" s="12">
        <v>7.38</v>
      </c>
      <c r="F3300" s="13">
        <v>7.97</v>
      </c>
      <c r="G3300" s="13">
        <f>IF(AND(ISNUMBER(E3300),ISNUMBER(F3300)),F3300-E3300,"")</f>
        <v>0.59</v>
      </c>
      <c r="H3300" s="14">
        <f>IF(AND(ISNUMBER(E3300),E3300&gt;0,ISNUMBER(F3300)),F3300/E3300-1,"")</f>
        <v>0.07994579945799463</v>
      </c>
      <c r="I3300" t="str" s="15">
        <v>Unreviewed</v>
      </c>
      <c r="J3300" s="16"/>
      <c r="K3300" t="str" s="15">
        <v/>
      </c>
      <c r="L3300" s="17" t="str">
        <f>IF(AC3300="Local catalog","",IF(AG3300="Yes",IF(ISNUMBER(E3300),E3300,""),IF(I3300="Keep current",IF(ISNUMBER(E3300),E3300,""),IF(AH3300&lt;&gt;"Yes","",IF(I3300="Approve proposed",F3300,IF(AND(I3300="Use my price",AND(ISNUMBER(J3300),J3300&gt;0)),J3300,""))))))</f>
        <v/>
      </c>
      <c r="M3300" t="str" s="7">
        <f>IF(AND(AG3300="Yes",OR(I3300="Approve proposed",I3300="Use my price")),"CHECK: protected price kept current",IF(OR(I3300="Unreviewed",I3300=""),"Pending review",IF(I3300="Hold","On hold",IF(I3300="Keep current",IF(ISNUMBER(E3300),"Kept current","CHECK: no confirmed current price"),IF(AH3300&lt;&gt;"Yes","CHECK: source needs review",IF(AND(I3300="Use my price",NOT(AND(ISNUMBER(J3300),J3300&gt;0))),"CHECK: enter a price above zero",IF(NOT(OR(I3300="Approve proposed",I3300="Use my price")),"CHECK: choose a listed decision",IF(OR(NOT(ISNUMBER(L3300)),L3300&lt;=0,NOT(ISNUMBER(Y3300)),Y3300&lt;=0,X3300&gt;=1),"CHECK: price or base unavailable",IF(L3300/(Y3300*(1-X3300))-1&lt;0,"CHECK: price below local base","Ready")))))))))</f>
        <v>Pending review</v>
      </c>
      <c r="N3300" s="18">
        <v>7.38</v>
      </c>
      <c r="O3300" s="19">
        <v>0.4</v>
      </c>
      <c r="P3300" s="14">
        <v>0.5123</v>
      </c>
      <c r="Q3300" s="20" t="str">
        <f>IF(AND(ISNUMBER(L3300),ISNUMBER(Y3300),Y3300&gt;0,X3300&lt;1),ROUND(L3300/(Y3300*(1-X3300))-1,4),"")</f>
        <v/>
      </c>
      <c r="R3300" s="12">
        <v>22.14</v>
      </c>
      <c r="S3300" s="13">
        <f>IF(AND(ISNUMBER(E3300),E3300&gt;0,ISNUMBER(F3300)),R3300*(F3300/E3300-1)*(1-'Start Here'!$B$16),0)</f>
        <v>1.716900000000001</v>
      </c>
      <c r="T3300" s="17">
        <f>IF(AND(M3300="Ready",OR(I3300="Approve proposed",AND(I3300="Use my price",AND(ISNUMBER(J3300),J3300&gt;0))),ISNUMBER(L3300),E3300&gt;0),R3300*(L3300/E3300-1)*(1-'Start Here'!$B$16),0)</f>
        <v>0</v>
      </c>
      <c r="U3300" t="str" s="6">
        <v>Currently hidden; do not activate automatically</v>
      </c>
      <c r="V3300" t="str" s="21">
        <v>No</v>
      </c>
      <c r="W3300" t="str" s="21">
        <v>No</v>
      </c>
      <c r="X3300" s="22">
        <v>0</v>
      </c>
      <c r="Y3300" s="18">
        <v>5.27</v>
      </c>
      <c r="AB3300" t="str" s="6">
        <v>2026-10-01 10:41:27 UTC</v>
      </c>
      <c r="AC3300" t="str" s="6">
        <v>Local Line cache</v>
      </c>
      <c r="AD3300" s="23">
        <v>806136</v>
      </c>
      <c r="AE3300" s="23">
        <v>527201</v>
      </c>
      <c r="AF3300" t="str" s="23">
        <v>806136:527201:guest</v>
      </c>
      <c r="AG3300" t="str" s="23">
        <v>No</v>
      </c>
      <c r="AH3300" t="str" s="23">
        <v>Yes</v>
      </c>
      <c r="AI3300" s="18">
        <v>15.809999999999999</v>
      </c>
    </row>
    <row r="3301" ht="32" customHeight="1">
      <c r="A3301" t="str" s="7">
        <v>Sweet Creek</v>
      </c>
      <c r="B3301" t="str" s="7">
        <v>Roasted Garlic Tomato Sauce</v>
      </c>
      <c r="C3301" t="str" s="7">
        <v>16 oz</v>
      </c>
      <c r="D3301" t="str" s="7">
        <v>SNAP</v>
      </c>
      <c r="E3301" s="12">
        <v>7.38</v>
      </c>
      <c r="F3301" s="13">
        <v>7.38</v>
      </c>
      <c r="G3301" s="13">
        <f>IF(AND(ISNUMBER(E3301),ISNUMBER(F3301)),F3301-E3301,"")</f>
        <v>0</v>
      </c>
      <c r="H3301" s="14">
        <f>IF(AND(ISNUMBER(E3301),E3301&gt;0,ISNUMBER(F3301)),F3301/E3301-1,"")</f>
        <v>0</v>
      </c>
      <c r="I3301" t="str" s="15">
        <v>Keep current</v>
      </c>
      <c r="J3301" s="16"/>
      <c r="K3301" t="str" s="15">
        <v/>
      </c>
      <c r="L3301" s="17">
        <f>IF(AC3301="Local catalog","",IF(AG3301="Yes",IF(ISNUMBER(E3301),E3301,""),IF(I3301="Keep current",IF(ISNUMBER(E3301),E3301,""),IF(AH3301&lt;&gt;"Yes","",IF(I3301="Approve proposed",F3301,IF(AND(I3301="Use my price",AND(ISNUMBER(J3301),J3301&gt;0)),J3301,""))))))</f>
        <v>7.38</v>
      </c>
      <c r="M3301" t="str" s="7">
        <f>IF(AND(AG3301="Yes",OR(I3301="Approve proposed",I3301="Use my price")),"CHECK: protected price kept current",IF(OR(I3301="Unreviewed",I3301=""),"Pending review",IF(I3301="Hold","On hold",IF(I3301="Keep current",IF(ISNUMBER(E3301),"Kept current","CHECK: no confirmed current price"),IF(AH3301&lt;&gt;"Yes","CHECK: source needs review",IF(AND(I3301="Use my price",NOT(AND(ISNUMBER(J3301),J3301&gt;0))),"CHECK: enter a price above zero",IF(NOT(OR(I3301="Approve proposed",I3301="Use my price")),"CHECK: choose a listed decision",IF(OR(NOT(ISNUMBER(L3301)),L3301&lt;=0,NOT(ISNUMBER(Y3301)),Y3301&lt;=0,X3301&gt;=1),"CHECK: price or base unavailable",IF(L3301/(Y3301*(1-X3301))-1&lt;0,"CHECK: price below local base","Ready")))))))))</f>
        <v>Kept current</v>
      </c>
      <c r="N3301" s="18">
        <v>7.38</v>
      </c>
      <c r="O3301" s="19">
        <v>0.4</v>
      </c>
      <c r="P3301" s="14">
        <v>0.4004</v>
      </c>
      <c r="Q3301" s="20">
        <f>IF(AND(ISNUMBER(L3301),ISNUMBER(Y3301),Y3301&gt;0,X3301&lt;1),ROUND(L3301/(Y3301*(1-X3301))-1,4),"")</f>
        <v>0.4004</v>
      </c>
      <c r="R3301" s="12">
        <v>0</v>
      </c>
      <c r="S3301" s="13">
        <f>IF(AND(ISNUMBER(E3301),E3301&gt;0,ISNUMBER(F3301)),R3301*(F3301/E3301-1)*(1-'Start Here'!$B$16),0)</f>
        <v>0</v>
      </c>
      <c r="T3301" s="17">
        <f>IF(AND(M3301="Ready",OR(I3301="Approve proposed",AND(I3301="Use my price",AND(ISNUMBER(J3301),J3301&gt;0))),ISNUMBER(L3301),E3301&gt;0),R3301*(L3301/E3301-1)*(1-'Start Here'!$B$16),0)</f>
        <v>0</v>
      </c>
      <c r="U3301" t="str" s="6">
        <v>SNAP: preserve existing selling price; Currently hidden; do not activate automatically</v>
      </c>
      <c r="V3301" t="str" s="21">
        <v>No</v>
      </c>
      <c r="W3301" t="str" s="21">
        <v>No</v>
      </c>
      <c r="X3301" s="22">
        <v>0</v>
      </c>
      <c r="Y3301" s="18">
        <v>5.27</v>
      </c>
      <c r="AB3301" t="str" s="6">
        <v>2026-10-01 10:41:27 UTC</v>
      </c>
      <c r="AC3301" t="str" s="6">
        <v>Local Line cache</v>
      </c>
      <c r="AD3301" s="23">
        <v>806136</v>
      </c>
      <c r="AE3301" s="23">
        <v>527201</v>
      </c>
      <c r="AF3301" t="str" s="23">
        <v>806136:527201:snap</v>
      </c>
      <c r="AG3301" t="str" s="23">
        <v>Yes</v>
      </c>
      <c r="AH3301" t="str" s="23">
        <v>Yes</v>
      </c>
      <c r="AI3301" s="18">
        <v>0</v>
      </c>
    </row>
    <row r="3302" ht="32" customHeight="1">
      <c r="A3302" t="str" s="7">
        <v>Sweet Creek</v>
      </c>
      <c r="B3302" t="str" s="7">
        <v>Salsa, Hot</v>
      </c>
      <c r="C3302" t="str" s="7">
        <v>16 oz</v>
      </c>
      <c r="D3302" t="str" s="7">
        <v>Herd Share Members</v>
      </c>
      <c r="E3302" s="12">
        <v>5.18</v>
      </c>
      <c r="F3302" s="13">
        <v>5.59</v>
      </c>
      <c r="G3302" s="13">
        <f>IF(AND(ISNUMBER(E3302),ISNUMBER(F3302)),F3302-E3302,"")</f>
        <v>0.41</v>
      </c>
      <c r="H3302" s="14">
        <f>IF(AND(ISNUMBER(E3302),E3302&gt;0,ISNUMBER(F3302)),F3302/E3302-1,"")</f>
        <v>0.0791505791505791</v>
      </c>
      <c r="I3302" t="str" s="15">
        <v>Unreviewed</v>
      </c>
      <c r="J3302" s="16"/>
      <c r="K3302" t="str" s="15">
        <v/>
      </c>
      <c r="L3302" s="17" t="str">
        <f>IF(AC3302="Local catalog","",IF(AG3302="Yes",IF(ISNUMBER(E3302),E3302,""),IF(I3302="Keep current",IF(ISNUMBER(E3302),E3302,""),IF(AH3302&lt;&gt;"Yes","",IF(I3302="Approve proposed",F3302,IF(AND(I3302="Use my price",AND(ISNUMBER(J3302),J3302&gt;0)),J3302,""))))))</f>
        <v/>
      </c>
      <c r="M3302" t="str" s="7">
        <f>IF(AND(AG3302="Yes",OR(I3302="Approve proposed",I3302="Use my price")),"CHECK: protected price kept current",IF(OR(I3302="Unreviewed",I3302=""),"Pending review",IF(I3302="Hold","On hold",IF(I3302="Keep current",IF(ISNUMBER(E3302),"Kept current","CHECK: no confirmed current price"),IF(AH3302&lt;&gt;"Yes","CHECK: source needs review",IF(AND(I3302="Use my price",NOT(AND(ISNUMBER(J3302),J3302&gt;0))),"CHECK: enter a price above zero",IF(NOT(OR(I3302="Approve proposed",I3302="Use my price")),"CHECK: choose a listed decision",IF(OR(NOT(ISNUMBER(L3302)),L3302&lt;=0,NOT(ISNUMBER(Y3302)),Y3302&lt;=0,X3302&gt;=1),"CHECK: price or base unavailable",IF(L3302/(Y3302*(1-X3302))-1&lt;0,"CHECK: price below local base","Ready")))))))))</f>
        <v>Pending review</v>
      </c>
      <c r="N3302" s="18">
        <v>5.18</v>
      </c>
      <c r="O3302" s="19">
        <v>0.4</v>
      </c>
      <c r="P3302" s="14">
        <v>0.5108</v>
      </c>
      <c r="Q3302" s="20" t="str">
        <f>IF(AND(ISNUMBER(L3302),ISNUMBER(Y3302),Y3302&gt;0,X3302&lt;1),ROUND(L3302/(Y3302*(1-X3302))-1,4),"")</f>
        <v/>
      </c>
      <c r="R3302" s="12">
        <v>238.28</v>
      </c>
      <c r="S3302" s="13">
        <f>IF(AND(ISNUMBER(E3302),E3302&gt;0,ISNUMBER(F3302)),R3302*(F3302/E3302-1)*(1-'Start Here'!$B$16),0)</f>
        <v>18.29419999999999</v>
      </c>
      <c r="T3302" s="17">
        <f>IF(AND(M3302="Ready",OR(I3302="Approve proposed",AND(I3302="Use my price",AND(ISNUMBER(J3302),J3302&gt;0))),ISNUMBER(L3302),E3302&gt;0),R3302*(L3302/E3302-1)*(1-'Start Here'!$B$16),0)</f>
        <v>0</v>
      </c>
      <c r="U3302" t="str" s="6">
        <v/>
      </c>
      <c r="V3302" t="str" s="21">
        <v>Yes</v>
      </c>
      <c r="W3302" t="str" s="21">
        <v>No</v>
      </c>
      <c r="X3302" s="22">
        <v>0</v>
      </c>
      <c r="Y3302" s="18">
        <v>3.7</v>
      </c>
      <c r="AB3302" t="str" s="6">
        <v>2026-10-01 10:41:27 UTC</v>
      </c>
      <c r="AC3302" t="str" s="6">
        <v>Local Line cache</v>
      </c>
      <c r="AD3302" s="23">
        <v>806138</v>
      </c>
      <c r="AE3302" s="23">
        <v>527203</v>
      </c>
      <c r="AF3302" t="str" s="23">
        <v>806138:527203:herdShare</v>
      </c>
      <c r="AG3302" t="str" s="23">
        <v>No</v>
      </c>
      <c r="AH3302" t="str" s="23">
        <v>Yes</v>
      </c>
      <c r="AI3302" s="18">
        <v>170.2</v>
      </c>
    </row>
    <row r="3303" ht="32" customHeight="1">
      <c r="A3303" t="str" s="7">
        <v>Sweet Creek</v>
      </c>
      <c r="B3303" t="str" s="7">
        <v>Salsa, Hot</v>
      </c>
      <c r="C3303" t="str" s="7">
        <v>16 oz</v>
      </c>
      <c r="D3303" t="str" s="7">
        <v>CSA Members</v>
      </c>
      <c r="E3303" s="12">
        <v>5.18</v>
      </c>
      <c r="F3303" s="13">
        <v>5.59</v>
      </c>
      <c r="G3303" s="13">
        <f>IF(AND(ISNUMBER(E3303),ISNUMBER(F3303)),F3303-E3303,"")</f>
        <v>0.41</v>
      </c>
      <c r="H3303" s="14">
        <f>IF(AND(ISNUMBER(E3303),E3303&gt;0,ISNUMBER(F3303)),F3303/E3303-1,"")</f>
        <v>0.0791505791505791</v>
      </c>
      <c r="I3303" t="str" s="15">
        <v>Unreviewed</v>
      </c>
      <c r="J3303" s="16"/>
      <c r="K3303" t="str" s="15">
        <v/>
      </c>
      <c r="L3303" s="17" t="str">
        <f>IF(AC3303="Local catalog","",IF(AG3303="Yes",IF(ISNUMBER(E3303),E3303,""),IF(I3303="Keep current",IF(ISNUMBER(E3303),E3303,""),IF(AH3303&lt;&gt;"Yes","",IF(I3303="Approve proposed",F3303,IF(AND(I3303="Use my price",AND(ISNUMBER(J3303),J3303&gt;0)),J3303,""))))))</f>
        <v/>
      </c>
      <c r="M3303" t="str" s="7">
        <f>IF(AND(AG3303="Yes",OR(I3303="Approve proposed",I3303="Use my price")),"CHECK: protected price kept current",IF(OR(I3303="Unreviewed",I3303=""),"Pending review",IF(I3303="Hold","On hold",IF(I3303="Keep current",IF(ISNUMBER(E3303),"Kept current","CHECK: no confirmed current price"),IF(AH3303&lt;&gt;"Yes","CHECK: source needs review",IF(AND(I3303="Use my price",NOT(AND(ISNUMBER(J3303),J3303&gt;0))),"CHECK: enter a price above zero",IF(NOT(OR(I3303="Approve proposed",I3303="Use my price")),"CHECK: choose a listed decision",IF(OR(NOT(ISNUMBER(L3303)),L3303&lt;=0,NOT(ISNUMBER(Y3303)),Y3303&lt;=0,X3303&gt;=1),"CHECK: price or base unavailable",IF(L3303/(Y3303*(1-X3303))-1&lt;0,"CHECK: price below local base","Ready")))))))))</f>
        <v>Pending review</v>
      </c>
      <c r="N3303" s="18">
        <v>5.18</v>
      </c>
      <c r="O3303" s="19">
        <v>0.4</v>
      </c>
      <c r="P3303" s="14">
        <v>0.5108</v>
      </c>
      <c r="Q3303" s="20" t="str">
        <f>IF(AND(ISNUMBER(L3303),ISNUMBER(Y3303),Y3303&gt;0,X3303&lt;1),ROUND(L3303/(Y3303*(1-X3303))-1,4),"")</f>
        <v/>
      </c>
      <c r="R3303" s="12">
        <v>15.54</v>
      </c>
      <c r="S3303" s="13">
        <f>IF(AND(ISNUMBER(E3303),E3303&gt;0,ISNUMBER(F3303)),R3303*(F3303/E3303-1)*(1-'Start Here'!$B$16),0)</f>
        <v>1.1930999999999992</v>
      </c>
      <c r="T3303" s="17">
        <f>IF(AND(M3303="Ready",OR(I3303="Approve proposed",AND(I3303="Use my price",AND(ISNUMBER(J3303),J3303&gt;0))),ISNUMBER(L3303),E3303&gt;0),R3303*(L3303/E3303-1)*(1-'Start Here'!$B$16),0)</f>
        <v>0</v>
      </c>
      <c r="U3303" t="str" s="6">
        <v/>
      </c>
      <c r="V3303" t="str" s="21">
        <v>Yes</v>
      </c>
      <c r="W3303" t="str" s="21">
        <v>No</v>
      </c>
      <c r="X3303" s="22">
        <v>0</v>
      </c>
      <c r="Y3303" s="18">
        <v>3.7</v>
      </c>
      <c r="AB3303" t="str" s="6">
        <v>2026-10-01 10:41:27 UTC</v>
      </c>
      <c r="AC3303" t="str" s="6">
        <v>Local Line cache</v>
      </c>
      <c r="AD3303" s="23">
        <v>806138</v>
      </c>
      <c r="AE3303" s="23">
        <v>527203</v>
      </c>
      <c r="AF3303" t="str" s="23">
        <v>806138:527203:member</v>
      </c>
      <c r="AG3303" t="str" s="23">
        <v>No</v>
      </c>
      <c r="AH3303" t="str" s="23">
        <v>Yes</v>
      </c>
      <c r="AI3303" s="18">
        <v>11.1</v>
      </c>
    </row>
    <row r="3304" ht="32" customHeight="1">
      <c r="A3304" t="str" s="7">
        <v>Sweet Creek</v>
      </c>
      <c r="B3304" t="str" s="7">
        <v>Salsa, Hot</v>
      </c>
      <c r="C3304" t="str" s="7">
        <v>16 oz</v>
      </c>
      <c r="D3304" t="str" s="7">
        <v>Guest Basket</v>
      </c>
      <c r="E3304" s="12">
        <v>5.18</v>
      </c>
      <c r="F3304" s="13">
        <v>5.59</v>
      </c>
      <c r="G3304" s="13">
        <f>IF(AND(ISNUMBER(E3304),ISNUMBER(F3304)),F3304-E3304,"")</f>
        <v>0.41</v>
      </c>
      <c r="H3304" s="14">
        <f>IF(AND(ISNUMBER(E3304),E3304&gt;0,ISNUMBER(F3304)),F3304/E3304-1,"")</f>
        <v>0.0791505791505791</v>
      </c>
      <c r="I3304" t="str" s="15">
        <v>Unreviewed</v>
      </c>
      <c r="J3304" s="16"/>
      <c r="K3304" t="str" s="15">
        <v/>
      </c>
      <c r="L3304" s="17" t="str">
        <f>IF(AC3304="Local catalog","",IF(AG3304="Yes",IF(ISNUMBER(E3304),E3304,""),IF(I3304="Keep current",IF(ISNUMBER(E3304),E3304,""),IF(AH3304&lt;&gt;"Yes","",IF(I3304="Approve proposed",F3304,IF(AND(I3304="Use my price",AND(ISNUMBER(J3304),J3304&gt;0)),J3304,""))))))</f>
        <v/>
      </c>
      <c r="M3304" t="str" s="7">
        <f>IF(AND(AG3304="Yes",OR(I3304="Approve proposed",I3304="Use my price")),"CHECK: protected price kept current",IF(OR(I3304="Unreviewed",I3304=""),"Pending review",IF(I3304="Hold","On hold",IF(I3304="Keep current",IF(ISNUMBER(E3304),"Kept current","CHECK: no confirmed current price"),IF(AH3304&lt;&gt;"Yes","CHECK: source needs review",IF(AND(I3304="Use my price",NOT(AND(ISNUMBER(J3304),J3304&gt;0))),"CHECK: enter a price above zero",IF(NOT(OR(I3304="Approve proposed",I3304="Use my price")),"CHECK: choose a listed decision",IF(OR(NOT(ISNUMBER(L3304)),L3304&lt;=0,NOT(ISNUMBER(Y3304)),Y3304&lt;=0,X3304&gt;=1),"CHECK: price or base unavailable",IF(L3304/(Y3304*(1-X3304))-1&lt;0,"CHECK: price below local base","Ready")))))))))</f>
        <v>Pending review</v>
      </c>
      <c r="N3304" s="18">
        <v>5.18</v>
      </c>
      <c r="O3304" s="19">
        <v>0.4</v>
      </c>
      <c r="P3304" s="14">
        <v>0.5108</v>
      </c>
      <c r="Q3304" s="20" t="str">
        <f>IF(AND(ISNUMBER(L3304),ISNUMBER(Y3304),Y3304&gt;0,X3304&lt;1),ROUND(L3304/(Y3304*(1-X3304))-1,4),"")</f>
        <v/>
      </c>
      <c r="R3304" s="12">
        <v>16.1</v>
      </c>
      <c r="S3304" s="13">
        <f>IF(AND(ISNUMBER(E3304),E3304&gt;0,ISNUMBER(F3304)),R3304*(F3304/E3304-1)*(1-'Start Here'!$B$16),0)</f>
        <v>1.2360945945945938</v>
      </c>
      <c r="T3304" s="17">
        <f>IF(AND(M3304="Ready",OR(I3304="Approve proposed",AND(I3304="Use my price",AND(ISNUMBER(J3304),J3304&gt;0))),ISNUMBER(L3304),E3304&gt;0),R3304*(L3304/E3304-1)*(1-'Start Here'!$B$16),0)</f>
        <v>0</v>
      </c>
      <c r="U3304" t="str" s="6">
        <v/>
      </c>
      <c r="V3304" t="str" s="21">
        <v>Yes</v>
      </c>
      <c r="W3304" t="str" s="21">
        <v>No</v>
      </c>
      <c r="X3304" s="22">
        <v>0</v>
      </c>
      <c r="Y3304" s="18">
        <v>3.7</v>
      </c>
      <c r="AB3304" t="str" s="6">
        <v>2026-10-01 10:41:27 UTC</v>
      </c>
      <c r="AC3304" t="str" s="6">
        <v>Local Line cache</v>
      </c>
      <c r="AD3304" s="23">
        <v>806138</v>
      </c>
      <c r="AE3304" s="23">
        <v>527203</v>
      </c>
      <c r="AF3304" t="str" s="23">
        <v>806138:527203:guest</v>
      </c>
      <c r="AG3304" t="str" s="23">
        <v>No</v>
      </c>
      <c r="AH3304" t="str" s="23">
        <v>Yes</v>
      </c>
      <c r="AI3304" s="18">
        <v>11.100000000000001</v>
      </c>
    </row>
    <row r="3305" ht="32" customHeight="1">
      <c r="A3305" t="str" s="7">
        <v>Sweet Creek</v>
      </c>
      <c r="B3305" t="str" s="7">
        <v>Salsa, Hot</v>
      </c>
      <c r="C3305" t="str" s="7">
        <v>16 oz</v>
      </c>
      <c r="D3305" t="str" s="7">
        <v>SNAP</v>
      </c>
      <c r="E3305" s="12">
        <v>5.18</v>
      </c>
      <c r="F3305" s="13">
        <v>5.18</v>
      </c>
      <c r="G3305" s="13">
        <f>IF(AND(ISNUMBER(E3305),ISNUMBER(F3305)),F3305-E3305,"")</f>
        <v>0</v>
      </c>
      <c r="H3305" s="14">
        <f>IF(AND(ISNUMBER(E3305),E3305&gt;0,ISNUMBER(F3305)),F3305/E3305-1,"")</f>
        <v>0</v>
      </c>
      <c r="I3305" t="str" s="15">
        <v>Keep current</v>
      </c>
      <c r="J3305" s="16"/>
      <c r="K3305" t="str" s="15">
        <v/>
      </c>
      <c r="L3305" s="17">
        <f>IF(AC3305="Local catalog","",IF(AG3305="Yes",IF(ISNUMBER(E3305),E3305,""),IF(I3305="Keep current",IF(ISNUMBER(E3305),E3305,""),IF(AH3305&lt;&gt;"Yes","",IF(I3305="Approve proposed",F3305,IF(AND(I3305="Use my price",AND(ISNUMBER(J3305),J3305&gt;0)),J3305,""))))))</f>
        <v>5.18</v>
      </c>
      <c r="M3305" t="str" s="7">
        <f>IF(AND(AG3305="Yes",OR(I3305="Approve proposed",I3305="Use my price")),"CHECK: protected price kept current",IF(OR(I3305="Unreviewed",I3305=""),"Pending review",IF(I3305="Hold","On hold",IF(I3305="Keep current",IF(ISNUMBER(E3305),"Kept current","CHECK: no confirmed current price"),IF(AH3305&lt;&gt;"Yes","CHECK: source needs review",IF(AND(I3305="Use my price",NOT(AND(ISNUMBER(J3305),J3305&gt;0))),"CHECK: enter a price above zero",IF(NOT(OR(I3305="Approve proposed",I3305="Use my price")),"CHECK: choose a listed decision",IF(OR(NOT(ISNUMBER(L3305)),L3305&lt;=0,NOT(ISNUMBER(Y3305)),Y3305&lt;=0,X3305&gt;=1),"CHECK: price or base unavailable",IF(L3305/(Y3305*(1-X3305))-1&lt;0,"CHECK: price below local base","Ready")))))))))</f>
        <v>Kept current</v>
      </c>
      <c r="N3305" s="18">
        <v>5.18</v>
      </c>
      <c r="O3305" s="19">
        <v>0.4</v>
      </c>
      <c r="P3305" s="14">
        <v>0.4</v>
      </c>
      <c r="Q3305" s="20">
        <f>IF(AND(ISNUMBER(L3305),ISNUMBER(Y3305),Y3305&gt;0,X3305&lt;1),ROUND(L3305/(Y3305*(1-X3305))-1,4),"")</f>
        <v>0.4</v>
      </c>
      <c r="R3305" s="12">
        <v>0</v>
      </c>
      <c r="S3305" s="13">
        <f>IF(AND(ISNUMBER(E3305),E3305&gt;0,ISNUMBER(F3305)),R3305*(F3305/E3305-1)*(1-'Start Here'!$B$16),0)</f>
        <v>0</v>
      </c>
      <c r="T3305" s="17">
        <f>IF(AND(M3305="Ready",OR(I3305="Approve proposed",AND(I3305="Use my price",AND(ISNUMBER(J3305),J3305&gt;0))),ISNUMBER(L3305),E3305&gt;0),R3305*(L3305/E3305-1)*(1-'Start Here'!$B$16),0)</f>
        <v>0</v>
      </c>
      <c r="U3305" t="str" s="6">
        <v>SNAP: preserve existing selling price</v>
      </c>
      <c r="V3305" t="str" s="21">
        <v>Yes</v>
      </c>
      <c r="W3305" t="str" s="21">
        <v>No</v>
      </c>
      <c r="X3305" s="22">
        <v>0</v>
      </c>
      <c r="Y3305" s="18">
        <v>3.7</v>
      </c>
      <c r="AB3305" t="str" s="6">
        <v>2026-10-01 10:41:27 UTC</v>
      </c>
      <c r="AC3305" t="str" s="6">
        <v>Local Line cache</v>
      </c>
      <c r="AD3305" s="23">
        <v>806138</v>
      </c>
      <c r="AE3305" s="23">
        <v>527203</v>
      </c>
      <c r="AF3305" t="str" s="23">
        <v>806138:527203:snap</v>
      </c>
      <c r="AG3305" t="str" s="23">
        <v>Yes</v>
      </c>
      <c r="AH3305" t="str" s="23">
        <v>Yes</v>
      </c>
      <c r="AI3305" s="18">
        <v>0</v>
      </c>
    </row>
    <row r="3306" ht="32" customHeight="1">
      <c r="A3306" t="str" s="7">
        <v>Sweet Creek</v>
      </c>
      <c r="B3306" t="str" s="7">
        <v>Salsa, Medium</v>
      </c>
      <c r="C3306" t="str" s="7">
        <v>16 oz</v>
      </c>
      <c r="D3306" t="str" s="7">
        <v>Herd Share Members</v>
      </c>
      <c r="E3306" s="12">
        <v>7.21</v>
      </c>
      <c r="F3306" s="13">
        <v>7.79</v>
      </c>
      <c r="G3306" s="13">
        <f>IF(AND(ISNUMBER(E3306),ISNUMBER(F3306)),F3306-E3306,"")</f>
        <v>0.58</v>
      </c>
      <c r="H3306" s="14">
        <f>IF(AND(ISNUMBER(E3306),E3306&gt;0,ISNUMBER(F3306)),F3306/E3306-1,"")</f>
        <v>0.08044382801664351</v>
      </c>
      <c r="I3306" t="str" s="15">
        <v>Unreviewed</v>
      </c>
      <c r="J3306" s="16"/>
      <c r="K3306" t="str" s="15">
        <v/>
      </c>
      <c r="L3306" s="17" t="str">
        <f>IF(AC3306="Local catalog","",IF(AG3306="Yes",IF(ISNUMBER(E3306),E3306,""),IF(I3306="Keep current",IF(ISNUMBER(E3306),E3306,""),IF(AH3306&lt;&gt;"Yes","",IF(I3306="Approve proposed",F3306,IF(AND(I3306="Use my price",AND(ISNUMBER(J3306),J3306&gt;0)),J3306,""))))))</f>
        <v/>
      </c>
      <c r="M3306" t="str" s="7">
        <f>IF(AND(AG3306="Yes",OR(I3306="Approve proposed",I3306="Use my price")),"CHECK: protected price kept current",IF(OR(I3306="Unreviewed",I3306=""),"Pending review",IF(I3306="Hold","On hold",IF(I3306="Keep current",IF(ISNUMBER(E3306),"Kept current","CHECK: no confirmed current price"),IF(AH3306&lt;&gt;"Yes","CHECK: source needs review",IF(AND(I3306="Use my price",NOT(AND(ISNUMBER(J3306),J3306&gt;0))),"CHECK: enter a price above zero",IF(NOT(OR(I3306="Approve proposed",I3306="Use my price")),"CHECK: choose a listed decision",IF(OR(NOT(ISNUMBER(L3306)),L3306&lt;=0,NOT(ISNUMBER(Y3306)),Y3306&lt;=0,X3306&gt;=1),"CHECK: price or base unavailable",IF(L3306/(Y3306*(1-X3306))-1&lt;0,"CHECK: price below local base","Ready")))))))))</f>
        <v>Pending review</v>
      </c>
      <c r="N3306" s="18">
        <v>7.21</v>
      </c>
      <c r="O3306" s="19">
        <v>0.4</v>
      </c>
      <c r="P3306" s="14">
        <v>0.5126</v>
      </c>
      <c r="Q3306" s="20" t="str">
        <f>IF(AND(ISNUMBER(L3306),ISNUMBER(Y3306),Y3306&gt;0,X3306&lt;1),ROUND(L3306/(Y3306*(1-X3306))-1,4),"")</f>
        <v/>
      </c>
      <c r="R3306" s="12">
        <v>389.34</v>
      </c>
      <c r="S3306" s="13">
        <f>IF(AND(ISNUMBER(E3306),E3306&gt;0,ISNUMBER(F3306)),R3306*(F3306/E3306-1)*(1-'Start Here'!$B$16),0)</f>
        <v>30.380399999999984</v>
      </c>
      <c r="T3306" s="17">
        <f>IF(AND(M3306="Ready",OR(I3306="Approve proposed",AND(I3306="Use my price",AND(ISNUMBER(J3306),J3306&gt;0))),ISNUMBER(L3306),E3306&gt;0),R3306*(L3306/E3306-1)*(1-'Start Here'!$B$16),0)</f>
        <v>0</v>
      </c>
      <c r="U3306" t="str" s="6">
        <v>Currently hidden; do not activate automatically</v>
      </c>
      <c r="V3306" t="str" s="21">
        <v>No</v>
      </c>
      <c r="W3306" t="str" s="21">
        <v>No</v>
      </c>
      <c r="X3306" s="22">
        <v>0</v>
      </c>
      <c r="Y3306" s="18">
        <v>5.15</v>
      </c>
      <c r="AB3306" t="str" s="6">
        <v>2026-10-01 10:41:27 UTC</v>
      </c>
      <c r="AC3306" t="str" s="6">
        <v>Local Line cache</v>
      </c>
      <c r="AD3306" s="23">
        <v>806140</v>
      </c>
      <c r="AE3306" s="23">
        <v>527205</v>
      </c>
      <c r="AF3306" t="str" s="23">
        <v>806140:527205:herdShare</v>
      </c>
      <c r="AG3306" t="str" s="23">
        <v>No</v>
      </c>
      <c r="AH3306" t="str" s="23">
        <v>Yes</v>
      </c>
      <c r="AI3306" s="18">
        <v>278.09999999999997</v>
      </c>
    </row>
    <row r="3307" ht="32" customHeight="1">
      <c r="A3307" t="str" s="7">
        <v>Sweet Creek</v>
      </c>
      <c r="B3307" t="str" s="7">
        <v>Salsa, Medium</v>
      </c>
      <c r="C3307" t="str" s="7">
        <v>16 oz</v>
      </c>
      <c r="D3307" t="str" s="7">
        <v>CSA Members</v>
      </c>
      <c r="E3307" s="12">
        <v>7.21</v>
      </c>
      <c r="F3307" s="13">
        <v>7.79</v>
      </c>
      <c r="G3307" s="13">
        <f>IF(AND(ISNUMBER(E3307),ISNUMBER(F3307)),F3307-E3307,"")</f>
        <v>0.58</v>
      </c>
      <c r="H3307" s="14">
        <f>IF(AND(ISNUMBER(E3307),E3307&gt;0,ISNUMBER(F3307)),F3307/E3307-1,"")</f>
        <v>0.08044382801664351</v>
      </c>
      <c r="I3307" t="str" s="15">
        <v>Unreviewed</v>
      </c>
      <c r="J3307" s="16"/>
      <c r="K3307" t="str" s="15">
        <v/>
      </c>
      <c r="L3307" s="17" t="str">
        <f>IF(AC3307="Local catalog","",IF(AG3307="Yes",IF(ISNUMBER(E3307),E3307,""),IF(I3307="Keep current",IF(ISNUMBER(E3307),E3307,""),IF(AH3307&lt;&gt;"Yes","",IF(I3307="Approve proposed",F3307,IF(AND(I3307="Use my price",AND(ISNUMBER(J3307),J3307&gt;0)),J3307,""))))))</f>
        <v/>
      </c>
      <c r="M3307" t="str" s="7">
        <f>IF(AND(AG3307="Yes",OR(I3307="Approve proposed",I3307="Use my price")),"CHECK: protected price kept current",IF(OR(I3307="Unreviewed",I3307=""),"Pending review",IF(I3307="Hold","On hold",IF(I3307="Keep current",IF(ISNUMBER(E3307),"Kept current","CHECK: no confirmed current price"),IF(AH3307&lt;&gt;"Yes","CHECK: source needs review",IF(AND(I3307="Use my price",NOT(AND(ISNUMBER(J3307),J3307&gt;0))),"CHECK: enter a price above zero",IF(NOT(OR(I3307="Approve proposed",I3307="Use my price")),"CHECK: choose a listed decision",IF(OR(NOT(ISNUMBER(L3307)),L3307&lt;=0,NOT(ISNUMBER(Y3307)),Y3307&lt;=0,X3307&gt;=1),"CHECK: price or base unavailable",IF(L3307/(Y3307*(1-X3307))-1&lt;0,"CHECK: price below local base","Ready")))))))))</f>
        <v>Pending review</v>
      </c>
      <c r="N3307" s="18">
        <v>7.21</v>
      </c>
      <c r="O3307" s="19">
        <v>0.4</v>
      </c>
      <c r="P3307" s="14">
        <v>0.5126</v>
      </c>
      <c r="Q3307" s="20" t="str">
        <f>IF(AND(ISNUMBER(L3307),ISNUMBER(Y3307),Y3307&gt;0,X3307&lt;1),ROUND(L3307/(Y3307*(1-X3307))-1,4),"")</f>
        <v/>
      </c>
      <c r="R3307" s="12">
        <v>14.42</v>
      </c>
      <c r="S3307" s="13">
        <f>IF(AND(ISNUMBER(E3307),E3307&gt;0,ISNUMBER(F3307)),R3307*(F3307/E3307-1)*(1-'Start Here'!$B$16),0)</f>
        <v>1.1251999999999995</v>
      </c>
      <c r="T3307" s="17">
        <f>IF(AND(M3307="Ready",OR(I3307="Approve proposed",AND(I3307="Use my price",AND(ISNUMBER(J3307),J3307&gt;0))),ISNUMBER(L3307),E3307&gt;0),R3307*(L3307/E3307-1)*(1-'Start Here'!$B$16),0)</f>
        <v>0</v>
      </c>
      <c r="U3307" t="str" s="6">
        <v>Currently hidden; do not activate automatically</v>
      </c>
      <c r="V3307" t="str" s="21">
        <v>No</v>
      </c>
      <c r="W3307" t="str" s="21">
        <v>No</v>
      </c>
      <c r="X3307" s="22">
        <v>0</v>
      </c>
      <c r="Y3307" s="18">
        <v>5.15</v>
      </c>
      <c r="AB3307" t="str" s="6">
        <v>2026-10-01 10:41:27 UTC</v>
      </c>
      <c r="AC3307" t="str" s="6">
        <v>Local Line cache</v>
      </c>
      <c r="AD3307" s="23">
        <v>806140</v>
      </c>
      <c r="AE3307" s="23">
        <v>527205</v>
      </c>
      <c r="AF3307" t="str" s="23">
        <v>806140:527205:member</v>
      </c>
      <c r="AG3307" t="str" s="23">
        <v>No</v>
      </c>
      <c r="AH3307" t="str" s="23">
        <v>Yes</v>
      </c>
      <c r="AI3307" s="18">
        <v>10.3</v>
      </c>
    </row>
    <row r="3308" ht="32" customHeight="1">
      <c r="A3308" t="str" s="7">
        <v>Sweet Creek</v>
      </c>
      <c r="B3308" t="str" s="7">
        <v>Salsa, Medium</v>
      </c>
      <c r="C3308" t="str" s="7">
        <v>16 oz</v>
      </c>
      <c r="D3308" t="str" s="7">
        <v>Guest Basket</v>
      </c>
      <c r="E3308" s="12">
        <v>7.21</v>
      </c>
      <c r="F3308" s="13">
        <v>7.79</v>
      </c>
      <c r="G3308" s="13">
        <f>IF(AND(ISNUMBER(E3308),ISNUMBER(F3308)),F3308-E3308,"")</f>
        <v>0.58</v>
      </c>
      <c r="H3308" s="14">
        <f>IF(AND(ISNUMBER(E3308),E3308&gt;0,ISNUMBER(F3308)),F3308/E3308-1,"")</f>
        <v>0.08044382801664351</v>
      </c>
      <c r="I3308" t="str" s="15">
        <v>Unreviewed</v>
      </c>
      <c r="J3308" s="16"/>
      <c r="K3308" t="str" s="15">
        <v/>
      </c>
      <c r="L3308" s="17" t="str">
        <f>IF(AC3308="Local catalog","",IF(AG3308="Yes",IF(ISNUMBER(E3308),E3308,""),IF(I3308="Keep current",IF(ISNUMBER(E3308),E3308,""),IF(AH3308&lt;&gt;"Yes","",IF(I3308="Approve proposed",F3308,IF(AND(I3308="Use my price",AND(ISNUMBER(J3308),J3308&gt;0)),J3308,""))))))</f>
        <v/>
      </c>
      <c r="M3308" t="str" s="7">
        <f>IF(AND(AG3308="Yes",OR(I3308="Approve proposed",I3308="Use my price")),"CHECK: protected price kept current",IF(OR(I3308="Unreviewed",I3308=""),"Pending review",IF(I3308="Hold","On hold",IF(I3308="Keep current",IF(ISNUMBER(E3308),"Kept current","CHECK: no confirmed current price"),IF(AH3308&lt;&gt;"Yes","CHECK: source needs review",IF(AND(I3308="Use my price",NOT(AND(ISNUMBER(J3308),J3308&gt;0))),"CHECK: enter a price above zero",IF(NOT(OR(I3308="Approve proposed",I3308="Use my price")),"CHECK: choose a listed decision",IF(OR(NOT(ISNUMBER(L3308)),L3308&lt;=0,NOT(ISNUMBER(Y3308)),Y3308&lt;=0,X3308&gt;=1),"CHECK: price or base unavailable",IF(L3308/(Y3308*(1-X3308))-1&lt;0,"CHECK: price below local base","Ready")))))))))</f>
        <v>Pending review</v>
      </c>
      <c r="N3308" s="18">
        <v>7.21</v>
      </c>
      <c r="O3308" s="19">
        <v>0.4</v>
      </c>
      <c r="P3308" s="14">
        <v>0.5126</v>
      </c>
      <c r="Q3308" s="20" t="str">
        <f>IF(AND(ISNUMBER(L3308),ISNUMBER(Y3308),Y3308&gt;0,X3308&lt;1),ROUND(L3308/(Y3308*(1-X3308))-1,4),"")</f>
        <v/>
      </c>
      <c r="R3308" s="12">
        <v>21.63</v>
      </c>
      <c r="S3308" s="13">
        <f>IF(AND(ISNUMBER(E3308),E3308&gt;0,ISNUMBER(F3308)),R3308*(F3308/E3308-1)*(1-'Start Here'!$B$16),0)</f>
        <v>1.687799999999999</v>
      </c>
      <c r="T3308" s="17">
        <f>IF(AND(M3308="Ready",OR(I3308="Approve proposed",AND(I3308="Use my price",AND(ISNUMBER(J3308),J3308&gt;0))),ISNUMBER(L3308),E3308&gt;0),R3308*(L3308/E3308-1)*(1-'Start Here'!$B$16),0)</f>
        <v>0</v>
      </c>
      <c r="U3308" t="str" s="6">
        <v>Currently hidden; do not activate automatically</v>
      </c>
      <c r="V3308" t="str" s="21">
        <v>No</v>
      </c>
      <c r="W3308" t="str" s="21">
        <v>No</v>
      </c>
      <c r="X3308" s="22">
        <v>0</v>
      </c>
      <c r="Y3308" s="18">
        <v>5.15</v>
      </c>
      <c r="AB3308" t="str" s="6">
        <v>2026-10-01 10:41:27 UTC</v>
      </c>
      <c r="AC3308" t="str" s="6">
        <v>Local Line cache</v>
      </c>
      <c r="AD3308" s="23">
        <v>806140</v>
      </c>
      <c r="AE3308" s="23">
        <v>527205</v>
      </c>
      <c r="AF3308" t="str" s="23">
        <v>806140:527205:guest</v>
      </c>
      <c r="AG3308" t="str" s="23">
        <v>No</v>
      </c>
      <c r="AH3308" t="str" s="23">
        <v>Yes</v>
      </c>
      <c r="AI3308" s="18">
        <v>15.450000000000001</v>
      </c>
    </row>
    <row r="3309" ht="32" customHeight="1">
      <c r="A3309" t="str" s="7">
        <v>Sweet Creek</v>
      </c>
      <c r="B3309" t="str" s="7">
        <v>Salsa, Medium</v>
      </c>
      <c r="C3309" t="str" s="7">
        <v>16 oz</v>
      </c>
      <c r="D3309" t="str" s="7">
        <v>SNAP</v>
      </c>
      <c r="E3309" s="12">
        <v>7.21</v>
      </c>
      <c r="F3309" s="13">
        <v>7.21</v>
      </c>
      <c r="G3309" s="13">
        <f>IF(AND(ISNUMBER(E3309),ISNUMBER(F3309)),F3309-E3309,"")</f>
        <v>0</v>
      </c>
      <c r="H3309" s="14">
        <f>IF(AND(ISNUMBER(E3309),E3309&gt;0,ISNUMBER(F3309)),F3309/E3309-1,"")</f>
        <v>0</v>
      </c>
      <c r="I3309" t="str" s="15">
        <v>Keep current</v>
      </c>
      <c r="J3309" s="16"/>
      <c r="K3309" t="str" s="15">
        <v/>
      </c>
      <c r="L3309" s="17">
        <f>IF(AC3309="Local catalog","",IF(AG3309="Yes",IF(ISNUMBER(E3309),E3309,""),IF(I3309="Keep current",IF(ISNUMBER(E3309),E3309,""),IF(AH3309&lt;&gt;"Yes","",IF(I3309="Approve proposed",F3309,IF(AND(I3309="Use my price",AND(ISNUMBER(J3309),J3309&gt;0)),J3309,""))))))</f>
        <v>7.21</v>
      </c>
      <c r="M3309" t="str" s="7">
        <f>IF(AND(AG3309="Yes",OR(I3309="Approve proposed",I3309="Use my price")),"CHECK: protected price kept current",IF(OR(I3309="Unreviewed",I3309=""),"Pending review",IF(I3309="Hold","On hold",IF(I3309="Keep current",IF(ISNUMBER(E3309),"Kept current","CHECK: no confirmed current price"),IF(AH3309&lt;&gt;"Yes","CHECK: source needs review",IF(AND(I3309="Use my price",NOT(AND(ISNUMBER(J3309),J3309&gt;0))),"CHECK: enter a price above zero",IF(NOT(OR(I3309="Approve proposed",I3309="Use my price")),"CHECK: choose a listed decision",IF(OR(NOT(ISNUMBER(L3309)),L3309&lt;=0,NOT(ISNUMBER(Y3309)),Y3309&lt;=0,X3309&gt;=1),"CHECK: price or base unavailable",IF(L3309/(Y3309*(1-X3309))-1&lt;0,"CHECK: price below local base","Ready")))))))))</f>
        <v>Kept current</v>
      </c>
      <c r="N3309" s="18">
        <v>7.21</v>
      </c>
      <c r="O3309" s="19">
        <v>0.4</v>
      </c>
      <c r="P3309" s="14">
        <v>0.4</v>
      </c>
      <c r="Q3309" s="20">
        <f>IF(AND(ISNUMBER(L3309),ISNUMBER(Y3309),Y3309&gt;0,X3309&lt;1),ROUND(L3309/(Y3309*(1-X3309))-1,4),"")</f>
        <v>0.4</v>
      </c>
      <c r="R3309" s="12">
        <v>0</v>
      </c>
      <c r="S3309" s="13">
        <f>IF(AND(ISNUMBER(E3309),E3309&gt;0,ISNUMBER(F3309)),R3309*(F3309/E3309-1)*(1-'Start Here'!$B$16),0)</f>
        <v>0</v>
      </c>
      <c r="T3309" s="17">
        <f>IF(AND(M3309="Ready",OR(I3309="Approve proposed",AND(I3309="Use my price",AND(ISNUMBER(J3309),J3309&gt;0))),ISNUMBER(L3309),E3309&gt;0),R3309*(L3309/E3309-1)*(1-'Start Here'!$B$16),0)</f>
        <v>0</v>
      </c>
      <c r="U3309" t="str" s="6">
        <v>SNAP: preserve existing selling price; Currently hidden; do not activate automatically</v>
      </c>
      <c r="V3309" t="str" s="21">
        <v>No</v>
      </c>
      <c r="W3309" t="str" s="21">
        <v>No</v>
      </c>
      <c r="X3309" s="22">
        <v>0</v>
      </c>
      <c r="Y3309" s="18">
        <v>5.15</v>
      </c>
      <c r="AB3309" t="str" s="6">
        <v>2026-10-01 10:41:27 UTC</v>
      </c>
      <c r="AC3309" t="str" s="6">
        <v>Local Line cache</v>
      </c>
      <c r="AD3309" s="23">
        <v>806140</v>
      </c>
      <c r="AE3309" s="23">
        <v>527205</v>
      </c>
      <c r="AF3309" t="str" s="23">
        <v>806140:527205:snap</v>
      </c>
      <c r="AG3309" t="str" s="23">
        <v>Yes</v>
      </c>
      <c r="AH3309" t="str" s="23">
        <v>Yes</v>
      </c>
      <c r="AI3309" s="18">
        <v>0</v>
      </c>
    </row>
    <row r="3310" ht="32" customHeight="1">
      <c r="A3310" t="str" s="7">
        <v>Sweet Creek</v>
      </c>
      <c r="B3310" t="str" s="7">
        <v>Strawberry Fruit Spread</v>
      </c>
      <c r="C3310" t="str" s="7">
        <v>10 oz</v>
      </c>
      <c r="D3310" t="str" s="7">
        <v>Herd Share Members</v>
      </c>
      <c r="E3310" s="12">
        <v>7.35</v>
      </c>
      <c r="F3310" s="13">
        <v>7.94</v>
      </c>
      <c r="G3310" s="13">
        <f>IF(AND(ISNUMBER(E3310),ISNUMBER(F3310)),F3310-E3310,"")</f>
        <v>0.59</v>
      </c>
      <c r="H3310" s="14">
        <f>IF(AND(ISNUMBER(E3310),E3310&gt;0,ISNUMBER(F3310)),F3310/E3310-1,"")</f>
        <v>0.08027210884353742</v>
      </c>
      <c r="I3310" t="str" s="15">
        <v>Unreviewed</v>
      </c>
      <c r="J3310" s="16"/>
      <c r="K3310" t="str" s="15">
        <v/>
      </c>
      <c r="L3310" s="17" t="str">
        <f>IF(AC3310="Local catalog","",IF(AG3310="Yes",IF(ISNUMBER(E3310),E3310,""),IF(I3310="Keep current",IF(ISNUMBER(E3310),E3310,""),IF(AH3310&lt;&gt;"Yes","",IF(I3310="Approve proposed",F3310,IF(AND(I3310="Use my price",AND(ISNUMBER(J3310),J3310&gt;0)),J3310,""))))))</f>
        <v/>
      </c>
      <c r="M3310" t="str" s="7">
        <f>IF(AND(AG3310="Yes",OR(I3310="Approve proposed",I3310="Use my price")),"CHECK: protected price kept current",IF(OR(I3310="Unreviewed",I3310=""),"Pending review",IF(I3310="Hold","On hold",IF(I3310="Keep current",IF(ISNUMBER(E3310),"Kept current","CHECK: no confirmed current price"),IF(AH3310&lt;&gt;"Yes","CHECK: source needs review",IF(AND(I3310="Use my price",NOT(AND(ISNUMBER(J3310),J3310&gt;0))),"CHECK: enter a price above zero",IF(NOT(OR(I3310="Approve proposed",I3310="Use my price")),"CHECK: choose a listed decision",IF(OR(NOT(ISNUMBER(L3310)),L3310&lt;=0,NOT(ISNUMBER(Y3310)),Y3310&lt;=0,X3310&gt;=1),"CHECK: price or base unavailable",IF(L3310/(Y3310*(1-X3310))-1&lt;0,"CHECK: price below local base","Ready")))))))))</f>
        <v>Pending review</v>
      </c>
      <c r="N3310" s="18">
        <v>7.35</v>
      </c>
      <c r="O3310" s="19">
        <v>0.4</v>
      </c>
      <c r="P3310" s="14">
        <v>0.5124</v>
      </c>
      <c r="Q3310" s="20" t="str">
        <f>IF(AND(ISNUMBER(L3310),ISNUMBER(Y3310),Y3310&gt;0,X3310&lt;1),ROUND(L3310/(Y3310*(1-X3310))-1,4),"")</f>
        <v/>
      </c>
      <c r="R3310" s="12">
        <v>374.84999999999997</v>
      </c>
      <c r="S3310" s="13">
        <f>IF(AND(ISNUMBER(E3310),E3310&gt;0,ISNUMBER(F3310)),R3310*(F3310/E3310-1)*(1-'Start Here'!$B$16),0)</f>
        <v>29.187299999999997</v>
      </c>
      <c r="T3310" s="17">
        <f>IF(AND(M3310="Ready",OR(I3310="Approve proposed",AND(I3310="Use my price",AND(ISNUMBER(J3310),J3310&gt;0))),ISNUMBER(L3310),E3310&gt;0),R3310*(L3310/E3310-1)*(1-'Start Here'!$B$16),0)</f>
        <v>0</v>
      </c>
      <c r="U3310" t="str" s="6">
        <v>Currently hidden; do not activate automatically</v>
      </c>
      <c r="V3310" t="str" s="21">
        <v>No</v>
      </c>
      <c r="W3310" t="str" s="21">
        <v>No</v>
      </c>
      <c r="X3310" s="22">
        <v>0</v>
      </c>
      <c r="Y3310" s="18">
        <v>5.25</v>
      </c>
      <c r="AB3310" t="str" s="6">
        <v>2026-10-01 10:41:27 UTC</v>
      </c>
      <c r="AC3310" t="str" s="6">
        <v>Local Line cache</v>
      </c>
      <c r="AD3310" s="23">
        <v>806142</v>
      </c>
      <c r="AE3310" s="23">
        <v>527207</v>
      </c>
      <c r="AF3310" t="str" s="23">
        <v>806142:527207:herdShare</v>
      </c>
      <c r="AG3310" t="str" s="23">
        <v>No</v>
      </c>
      <c r="AH3310" t="str" s="23">
        <v>Yes</v>
      </c>
      <c r="AI3310" s="18">
        <v>267.75</v>
      </c>
    </row>
    <row r="3311" ht="32" customHeight="1">
      <c r="A3311" t="str" s="7">
        <v>Sweet Creek</v>
      </c>
      <c r="B3311" t="str" s="7">
        <v>Strawberry Fruit Spread</v>
      </c>
      <c r="C3311" t="str" s="7">
        <v>10 oz</v>
      </c>
      <c r="D3311" t="str" s="7">
        <v>CSA Members</v>
      </c>
      <c r="E3311" s="12">
        <v>7.35</v>
      </c>
      <c r="F3311" s="13">
        <v>7.94</v>
      </c>
      <c r="G3311" s="13">
        <f>IF(AND(ISNUMBER(E3311),ISNUMBER(F3311)),F3311-E3311,"")</f>
        <v>0.59</v>
      </c>
      <c r="H3311" s="14">
        <f>IF(AND(ISNUMBER(E3311),E3311&gt;0,ISNUMBER(F3311)),F3311/E3311-1,"")</f>
        <v>0.08027210884353742</v>
      </c>
      <c r="I3311" t="str" s="15">
        <v>Unreviewed</v>
      </c>
      <c r="J3311" s="16"/>
      <c r="K3311" t="str" s="15">
        <v/>
      </c>
      <c r="L3311" s="17" t="str">
        <f>IF(AC3311="Local catalog","",IF(AG3311="Yes",IF(ISNUMBER(E3311),E3311,""),IF(I3311="Keep current",IF(ISNUMBER(E3311),E3311,""),IF(AH3311&lt;&gt;"Yes","",IF(I3311="Approve proposed",F3311,IF(AND(I3311="Use my price",AND(ISNUMBER(J3311),J3311&gt;0)),J3311,""))))))</f>
        <v/>
      </c>
      <c r="M3311" t="str" s="7">
        <f>IF(AND(AG3311="Yes",OR(I3311="Approve proposed",I3311="Use my price")),"CHECK: protected price kept current",IF(OR(I3311="Unreviewed",I3311=""),"Pending review",IF(I3311="Hold","On hold",IF(I3311="Keep current",IF(ISNUMBER(E3311),"Kept current","CHECK: no confirmed current price"),IF(AH3311&lt;&gt;"Yes","CHECK: source needs review",IF(AND(I3311="Use my price",NOT(AND(ISNUMBER(J3311),J3311&gt;0))),"CHECK: enter a price above zero",IF(NOT(OR(I3311="Approve proposed",I3311="Use my price")),"CHECK: choose a listed decision",IF(OR(NOT(ISNUMBER(L3311)),L3311&lt;=0,NOT(ISNUMBER(Y3311)),Y3311&lt;=0,X3311&gt;=1),"CHECK: price or base unavailable",IF(L3311/(Y3311*(1-X3311))-1&lt;0,"CHECK: price below local base","Ready")))))))))</f>
        <v>Pending review</v>
      </c>
      <c r="N3311" s="18">
        <v>7.35</v>
      </c>
      <c r="O3311" s="19">
        <v>0.4</v>
      </c>
      <c r="P3311" s="14">
        <v>0.5124</v>
      </c>
      <c r="Q3311" s="20" t="str">
        <f>IF(AND(ISNUMBER(L3311),ISNUMBER(Y3311),Y3311&gt;0,X3311&lt;1),ROUND(L3311/(Y3311*(1-X3311))-1,4),"")</f>
        <v/>
      </c>
      <c r="R3311" s="12">
        <v>14.7</v>
      </c>
      <c r="S3311" s="13">
        <f>IF(AND(ISNUMBER(E3311),E3311&gt;0,ISNUMBER(F3311)),R3311*(F3311/E3311-1)*(1-'Start Here'!$B$16),0)</f>
        <v>1.1445999999999998</v>
      </c>
      <c r="T3311" s="17">
        <f>IF(AND(M3311="Ready",OR(I3311="Approve proposed",AND(I3311="Use my price",AND(ISNUMBER(J3311),J3311&gt;0))),ISNUMBER(L3311),E3311&gt;0),R3311*(L3311/E3311-1)*(1-'Start Here'!$B$16),0)</f>
        <v>0</v>
      </c>
      <c r="U3311" t="str" s="6">
        <v>Currently hidden; do not activate automatically</v>
      </c>
      <c r="V3311" t="str" s="21">
        <v>No</v>
      </c>
      <c r="W3311" t="str" s="21">
        <v>No</v>
      </c>
      <c r="X3311" s="22">
        <v>0</v>
      </c>
      <c r="Y3311" s="18">
        <v>5.25</v>
      </c>
      <c r="AB3311" t="str" s="6">
        <v>2026-10-01 10:41:27 UTC</v>
      </c>
      <c r="AC3311" t="str" s="6">
        <v>Local Line cache</v>
      </c>
      <c r="AD3311" s="23">
        <v>806142</v>
      </c>
      <c r="AE3311" s="23">
        <v>527207</v>
      </c>
      <c r="AF3311" t="str" s="23">
        <v>806142:527207:member</v>
      </c>
      <c r="AG3311" t="str" s="23">
        <v>No</v>
      </c>
      <c r="AH3311" t="str" s="23">
        <v>Yes</v>
      </c>
      <c r="AI3311" s="18">
        <v>10.5</v>
      </c>
    </row>
    <row r="3312" ht="32" customHeight="1">
      <c r="A3312" t="str" s="7">
        <v>Sweet Creek</v>
      </c>
      <c r="B3312" t="str" s="7">
        <v>Strawberry Fruit Spread</v>
      </c>
      <c r="C3312" t="str" s="7">
        <v>10 oz</v>
      </c>
      <c r="D3312" t="str" s="7">
        <v>Guest Basket</v>
      </c>
      <c r="E3312" s="12">
        <v>7.35</v>
      </c>
      <c r="F3312" s="13">
        <v>7.94</v>
      </c>
      <c r="G3312" s="13">
        <f>IF(AND(ISNUMBER(E3312),ISNUMBER(F3312)),F3312-E3312,"")</f>
        <v>0.59</v>
      </c>
      <c r="H3312" s="14">
        <f>IF(AND(ISNUMBER(E3312),E3312&gt;0,ISNUMBER(F3312)),F3312/E3312-1,"")</f>
        <v>0.08027210884353742</v>
      </c>
      <c r="I3312" t="str" s="15">
        <v>Unreviewed</v>
      </c>
      <c r="J3312" s="16"/>
      <c r="K3312" t="str" s="15">
        <v/>
      </c>
      <c r="L3312" s="17" t="str">
        <f>IF(AC3312="Local catalog","",IF(AG3312="Yes",IF(ISNUMBER(E3312),E3312,""),IF(I3312="Keep current",IF(ISNUMBER(E3312),E3312,""),IF(AH3312&lt;&gt;"Yes","",IF(I3312="Approve proposed",F3312,IF(AND(I3312="Use my price",AND(ISNUMBER(J3312),J3312&gt;0)),J3312,""))))))</f>
        <v/>
      </c>
      <c r="M3312" t="str" s="7">
        <f>IF(AND(AG3312="Yes",OR(I3312="Approve proposed",I3312="Use my price")),"CHECK: protected price kept current",IF(OR(I3312="Unreviewed",I3312=""),"Pending review",IF(I3312="Hold","On hold",IF(I3312="Keep current",IF(ISNUMBER(E3312),"Kept current","CHECK: no confirmed current price"),IF(AH3312&lt;&gt;"Yes","CHECK: source needs review",IF(AND(I3312="Use my price",NOT(AND(ISNUMBER(J3312),J3312&gt;0))),"CHECK: enter a price above zero",IF(NOT(OR(I3312="Approve proposed",I3312="Use my price")),"CHECK: choose a listed decision",IF(OR(NOT(ISNUMBER(L3312)),L3312&lt;=0,NOT(ISNUMBER(Y3312)),Y3312&lt;=0,X3312&gt;=1),"CHECK: price or base unavailable",IF(L3312/(Y3312*(1-X3312))-1&lt;0,"CHECK: price below local base","Ready")))))))))</f>
        <v>Pending review</v>
      </c>
      <c r="N3312" s="18">
        <v>7.35</v>
      </c>
      <c r="O3312" s="19">
        <v>0.4</v>
      </c>
      <c r="P3312" s="14">
        <v>0.5124</v>
      </c>
      <c r="Q3312" s="20" t="str">
        <f>IF(AND(ISNUMBER(L3312),ISNUMBER(Y3312),Y3312&gt;0,X3312&lt;1),ROUND(L3312/(Y3312*(1-X3312))-1,4),"")</f>
        <v/>
      </c>
      <c r="R3312" s="12">
        <v>29.4</v>
      </c>
      <c r="S3312" s="13">
        <f>IF(AND(ISNUMBER(E3312),E3312&gt;0,ISNUMBER(F3312)),R3312*(F3312/E3312-1)*(1-'Start Here'!$B$16),0)</f>
        <v>2.2891999999999997</v>
      </c>
      <c r="T3312" s="17">
        <f>IF(AND(M3312="Ready",OR(I3312="Approve proposed",AND(I3312="Use my price",AND(ISNUMBER(J3312),J3312&gt;0))),ISNUMBER(L3312),E3312&gt;0),R3312*(L3312/E3312-1)*(1-'Start Here'!$B$16),0)</f>
        <v>0</v>
      </c>
      <c r="U3312" t="str" s="6">
        <v>Currently hidden; do not activate automatically</v>
      </c>
      <c r="V3312" t="str" s="21">
        <v>No</v>
      </c>
      <c r="W3312" t="str" s="21">
        <v>No</v>
      </c>
      <c r="X3312" s="22">
        <v>0</v>
      </c>
      <c r="Y3312" s="18">
        <v>5.25</v>
      </c>
      <c r="AB3312" t="str" s="6">
        <v>2026-10-01 10:41:27 UTC</v>
      </c>
      <c r="AC3312" t="str" s="6">
        <v>Local Line cache</v>
      </c>
      <c r="AD3312" s="23">
        <v>806142</v>
      </c>
      <c r="AE3312" s="23">
        <v>527207</v>
      </c>
      <c r="AF3312" t="str" s="23">
        <v>806142:527207:guest</v>
      </c>
      <c r="AG3312" t="str" s="23">
        <v>No</v>
      </c>
      <c r="AH3312" t="str" s="23">
        <v>Yes</v>
      </c>
      <c r="AI3312" s="18">
        <v>21</v>
      </c>
    </row>
    <row r="3313" ht="32" customHeight="1">
      <c r="A3313" t="str" s="7">
        <v>Sweet Creek</v>
      </c>
      <c r="B3313" t="str" s="7">
        <v>Strawberry Fruit Spread</v>
      </c>
      <c r="C3313" t="str" s="7">
        <v>10 oz</v>
      </c>
      <c r="D3313" t="str" s="7">
        <v>SNAP</v>
      </c>
      <c r="E3313" s="12">
        <v>7.35</v>
      </c>
      <c r="F3313" s="13">
        <v>7.35</v>
      </c>
      <c r="G3313" s="13">
        <f>IF(AND(ISNUMBER(E3313),ISNUMBER(F3313)),F3313-E3313,"")</f>
        <v>0</v>
      </c>
      <c r="H3313" s="14">
        <f>IF(AND(ISNUMBER(E3313),E3313&gt;0,ISNUMBER(F3313)),F3313/E3313-1,"")</f>
        <v>0</v>
      </c>
      <c r="I3313" t="str" s="15">
        <v>Keep current</v>
      </c>
      <c r="J3313" s="16"/>
      <c r="K3313" t="str" s="15">
        <v/>
      </c>
      <c r="L3313" s="17">
        <f>IF(AC3313="Local catalog","",IF(AG3313="Yes",IF(ISNUMBER(E3313),E3313,""),IF(I3313="Keep current",IF(ISNUMBER(E3313),E3313,""),IF(AH3313&lt;&gt;"Yes","",IF(I3313="Approve proposed",F3313,IF(AND(I3313="Use my price",AND(ISNUMBER(J3313),J3313&gt;0)),J3313,""))))))</f>
        <v>7.35</v>
      </c>
      <c r="M3313" t="str" s="7">
        <f>IF(AND(AG3313="Yes",OR(I3313="Approve proposed",I3313="Use my price")),"CHECK: protected price kept current",IF(OR(I3313="Unreviewed",I3313=""),"Pending review",IF(I3313="Hold","On hold",IF(I3313="Keep current",IF(ISNUMBER(E3313),"Kept current","CHECK: no confirmed current price"),IF(AH3313&lt;&gt;"Yes","CHECK: source needs review",IF(AND(I3313="Use my price",NOT(AND(ISNUMBER(J3313),J3313&gt;0))),"CHECK: enter a price above zero",IF(NOT(OR(I3313="Approve proposed",I3313="Use my price")),"CHECK: choose a listed decision",IF(OR(NOT(ISNUMBER(L3313)),L3313&lt;=0,NOT(ISNUMBER(Y3313)),Y3313&lt;=0,X3313&gt;=1),"CHECK: price or base unavailable",IF(L3313/(Y3313*(1-X3313))-1&lt;0,"CHECK: price below local base","Ready")))))))))</f>
        <v>Kept current</v>
      </c>
      <c r="N3313" s="18">
        <v>7.35</v>
      </c>
      <c r="O3313" s="19">
        <v>0.4</v>
      </c>
      <c r="P3313" s="14">
        <v>0.4</v>
      </c>
      <c r="Q3313" s="20">
        <f>IF(AND(ISNUMBER(L3313),ISNUMBER(Y3313),Y3313&gt;0,X3313&lt;1),ROUND(L3313/(Y3313*(1-X3313))-1,4),"")</f>
        <v>0.4</v>
      </c>
      <c r="R3313" s="12">
        <v>0</v>
      </c>
      <c r="S3313" s="13">
        <f>IF(AND(ISNUMBER(E3313),E3313&gt;0,ISNUMBER(F3313)),R3313*(F3313/E3313-1)*(1-'Start Here'!$B$16),0)</f>
        <v>0</v>
      </c>
      <c r="T3313" s="17">
        <f>IF(AND(M3313="Ready",OR(I3313="Approve proposed",AND(I3313="Use my price",AND(ISNUMBER(J3313),J3313&gt;0))),ISNUMBER(L3313),E3313&gt;0),R3313*(L3313/E3313-1)*(1-'Start Here'!$B$16),0)</f>
        <v>0</v>
      </c>
      <c r="U3313" t="str" s="6">
        <v>SNAP: preserve existing selling price; Currently hidden; do not activate automatically</v>
      </c>
      <c r="V3313" t="str" s="21">
        <v>No</v>
      </c>
      <c r="W3313" t="str" s="21">
        <v>No</v>
      </c>
      <c r="X3313" s="22">
        <v>0</v>
      </c>
      <c r="Y3313" s="18">
        <v>5.25</v>
      </c>
      <c r="AB3313" t="str" s="6">
        <v>2026-10-01 10:41:27 UTC</v>
      </c>
      <c r="AC3313" t="str" s="6">
        <v>Local Line cache</v>
      </c>
      <c r="AD3313" s="23">
        <v>806142</v>
      </c>
      <c r="AE3313" s="23">
        <v>527207</v>
      </c>
      <c r="AF3313" t="str" s="23">
        <v>806142:527207:snap</v>
      </c>
      <c r="AG3313" t="str" s="23">
        <v>Yes</v>
      </c>
      <c r="AH3313" t="str" s="23">
        <v>Yes</v>
      </c>
      <c r="AI3313" s="18">
        <v>0</v>
      </c>
    </row>
    <row r="3314" ht="32" customHeight="1">
      <c r="A3314" t="str" s="7">
        <v>Sweet Creek</v>
      </c>
      <c r="B3314" t="str" s="7">
        <v>Sweet Relish</v>
      </c>
      <c r="C3314" t="str" s="7">
        <v>16 oz</v>
      </c>
      <c r="D3314" t="str" s="7">
        <v>Herd Share Members</v>
      </c>
      <c r="E3314" s="12">
        <v>7.84</v>
      </c>
      <c r="F3314" s="13">
        <v>8.47</v>
      </c>
      <c r="G3314" s="13">
        <f>IF(AND(ISNUMBER(E3314),ISNUMBER(F3314)),F3314-E3314,"")</f>
        <v>0.63</v>
      </c>
      <c r="H3314" s="14">
        <f>IF(AND(ISNUMBER(E3314),E3314&gt;0,ISNUMBER(F3314)),F3314/E3314-1,"")</f>
        <v>0.08035714285714302</v>
      </c>
      <c r="I3314" t="str" s="15">
        <v>Unreviewed</v>
      </c>
      <c r="J3314" s="16"/>
      <c r="K3314" t="str" s="15">
        <v/>
      </c>
      <c r="L3314" s="17" t="str">
        <f>IF(AC3314="Local catalog","",IF(AG3314="Yes",IF(ISNUMBER(E3314),E3314,""),IF(I3314="Keep current",IF(ISNUMBER(E3314),E3314,""),IF(AH3314&lt;&gt;"Yes","",IF(I3314="Approve proposed",F3314,IF(AND(I3314="Use my price",AND(ISNUMBER(J3314),J3314&gt;0)),J3314,""))))))</f>
        <v/>
      </c>
      <c r="M3314" t="str" s="7">
        <f>IF(AND(AG3314="Yes",OR(I3314="Approve proposed",I3314="Use my price")),"CHECK: protected price kept current",IF(OR(I3314="Unreviewed",I3314=""),"Pending review",IF(I3314="Hold","On hold",IF(I3314="Keep current",IF(ISNUMBER(E3314),"Kept current","CHECK: no confirmed current price"),IF(AH3314&lt;&gt;"Yes","CHECK: source needs review",IF(AND(I3314="Use my price",NOT(AND(ISNUMBER(J3314),J3314&gt;0))),"CHECK: enter a price above zero",IF(NOT(OR(I3314="Approve proposed",I3314="Use my price")),"CHECK: choose a listed decision",IF(OR(NOT(ISNUMBER(L3314)),L3314&lt;=0,NOT(ISNUMBER(Y3314)),Y3314&lt;=0,X3314&gt;=1),"CHECK: price or base unavailable",IF(L3314/(Y3314*(1-X3314))-1&lt;0,"CHECK: price below local base","Ready")))))))))</f>
        <v>Pending review</v>
      </c>
      <c r="N3314" s="18">
        <v>7.84</v>
      </c>
      <c r="O3314" s="19">
        <v>0.4</v>
      </c>
      <c r="P3314" s="14">
        <v>0.5125</v>
      </c>
      <c r="Q3314" s="20" t="str">
        <f>IF(AND(ISNUMBER(L3314),ISNUMBER(Y3314),Y3314&gt;0,X3314&lt;1),ROUND(L3314/(Y3314*(1-X3314))-1,4),"")</f>
        <v/>
      </c>
      <c r="R3314" s="12">
        <v>94.08</v>
      </c>
      <c r="S3314" s="13">
        <f>IF(AND(ISNUMBER(E3314),E3314&gt;0,ISNUMBER(F3314)),R3314*(F3314/E3314-1)*(1-'Start Here'!$B$16),0)</f>
        <v>7.333200000000014</v>
      </c>
      <c r="T3314" s="17">
        <f>IF(AND(M3314="Ready",OR(I3314="Approve proposed",AND(I3314="Use my price",AND(ISNUMBER(J3314),J3314&gt;0))),ISNUMBER(L3314),E3314&gt;0),R3314*(L3314/E3314-1)*(1-'Start Here'!$B$16),0)</f>
        <v>0</v>
      </c>
      <c r="U3314" t="str" s="6">
        <v>Currently hidden; do not activate automatically</v>
      </c>
      <c r="V3314" t="str" s="21">
        <v>No</v>
      </c>
      <c r="W3314" t="str" s="21">
        <v>No</v>
      </c>
      <c r="X3314" s="22">
        <v>0</v>
      </c>
      <c r="Y3314" s="18">
        <v>5.6</v>
      </c>
      <c r="AB3314" t="str" s="6">
        <v>2026-10-01 10:41:27 UTC</v>
      </c>
      <c r="AC3314" t="str" s="6">
        <v>Local Line cache</v>
      </c>
      <c r="AD3314" s="23">
        <v>806144</v>
      </c>
      <c r="AE3314" s="23">
        <v>527209</v>
      </c>
      <c r="AF3314" t="str" s="23">
        <v>806144:527209:herdShare</v>
      </c>
      <c r="AG3314" t="str" s="23">
        <v>No</v>
      </c>
      <c r="AH3314" t="str" s="23">
        <v>Yes</v>
      </c>
      <c r="AI3314" s="18">
        <v>67.2</v>
      </c>
    </row>
    <row r="3315" ht="32" customHeight="1">
      <c r="A3315" t="str" s="7">
        <v>Sweet Creek</v>
      </c>
      <c r="B3315" t="str" s="7">
        <v>Sweet Relish</v>
      </c>
      <c r="C3315" t="str" s="7">
        <v>16 oz</v>
      </c>
      <c r="D3315" t="str" s="7">
        <v>CSA Members</v>
      </c>
      <c r="E3315" s="12">
        <v>7.84</v>
      </c>
      <c r="F3315" s="13">
        <v>8.47</v>
      </c>
      <c r="G3315" s="13">
        <f>IF(AND(ISNUMBER(E3315),ISNUMBER(F3315)),F3315-E3315,"")</f>
        <v>0.63</v>
      </c>
      <c r="H3315" s="14">
        <f>IF(AND(ISNUMBER(E3315),E3315&gt;0,ISNUMBER(F3315)),F3315/E3315-1,"")</f>
        <v>0.08035714285714302</v>
      </c>
      <c r="I3315" t="str" s="15">
        <v>Unreviewed</v>
      </c>
      <c r="J3315" s="16"/>
      <c r="K3315" t="str" s="15">
        <v/>
      </c>
      <c r="L3315" s="17" t="str">
        <f>IF(AC3315="Local catalog","",IF(AG3315="Yes",IF(ISNUMBER(E3315),E3315,""),IF(I3315="Keep current",IF(ISNUMBER(E3315),E3315,""),IF(AH3315&lt;&gt;"Yes","",IF(I3315="Approve proposed",F3315,IF(AND(I3315="Use my price",AND(ISNUMBER(J3315),J3315&gt;0)),J3315,""))))))</f>
        <v/>
      </c>
      <c r="M3315" t="str" s="7">
        <f>IF(AND(AG3315="Yes",OR(I3315="Approve proposed",I3315="Use my price")),"CHECK: protected price kept current",IF(OR(I3315="Unreviewed",I3315=""),"Pending review",IF(I3315="Hold","On hold",IF(I3315="Keep current",IF(ISNUMBER(E3315),"Kept current","CHECK: no confirmed current price"),IF(AH3315&lt;&gt;"Yes","CHECK: source needs review",IF(AND(I3315="Use my price",NOT(AND(ISNUMBER(J3315),J3315&gt;0))),"CHECK: enter a price above zero",IF(NOT(OR(I3315="Approve proposed",I3315="Use my price")),"CHECK: choose a listed decision",IF(OR(NOT(ISNUMBER(L3315)),L3315&lt;=0,NOT(ISNUMBER(Y3315)),Y3315&lt;=0,X3315&gt;=1),"CHECK: price or base unavailable",IF(L3315/(Y3315*(1-X3315))-1&lt;0,"CHECK: price below local base","Ready")))))))))</f>
        <v>Pending review</v>
      </c>
      <c r="N3315" s="18">
        <v>7.84</v>
      </c>
      <c r="O3315" s="19">
        <v>0.4</v>
      </c>
      <c r="P3315" s="14">
        <v>0.5125</v>
      </c>
      <c r="Q3315" s="20" t="str">
        <f>IF(AND(ISNUMBER(L3315),ISNUMBER(Y3315),Y3315&gt;0,X3315&lt;1),ROUND(L3315/(Y3315*(1-X3315))-1,4),"")</f>
        <v/>
      </c>
      <c r="R3315" s="12">
        <v>0</v>
      </c>
      <c r="S3315" s="13">
        <f>IF(AND(ISNUMBER(E3315),E3315&gt;0,ISNUMBER(F3315)),R3315*(F3315/E3315-1)*(1-'Start Here'!$B$16),0)</f>
        <v>0</v>
      </c>
      <c r="T3315" s="17">
        <f>IF(AND(M3315="Ready",OR(I3315="Approve proposed",AND(I3315="Use my price",AND(ISNUMBER(J3315),J3315&gt;0))),ISNUMBER(L3315),E3315&gt;0),R3315*(L3315/E3315-1)*(1-'Start Here'!$B$16),0)</f>
        <v>0</v>
      </c>
      <c r="U3315" t="str" s="6">
        <v>Currently hidden; do not activate automatically</v>
      </c>
      <c r="V3315" t="str" s="21">
        <v>No</v>
      </c>
      <c r="W3315" t="str" s="21">
        <v>No</v>
      </c>
      <c r="X3315" s="22">
        <v>0</v>
      </c>
      <c r="Y3315" s="18">
        <v>5.6</v>
      </c>
      <c r="AB3315" t="str" s="6">
        <v>2026-10-01 10:41:27 UTC</v>
      </c>
      <c r="AC3315" t="str" s="6">
        <v>Local Line cache</v>
      </c>
      <c r="AD3315" s="23">
        <v>806144</v>
      </c>
      <c r="AE3315" s="23">
        <v>527209</v>
      </c>
      <c r="AF3315" t="str" s="23">
        <v>806144:527209:member</v>
      </c>
      <c r="AG3315" t="str" s="23">
        <v>No</v>
      </c>
      <c r="AH3315" t="str" s="23">
        <v>Yes</v>
      </c>
      <c r="AI3315" s="18">
        <v>0</v>
      </c>
    </row>
    <row r="3316" ht="32" customHeight="1">
      <c r="A3316" t="str" s="7">
        <v>Sweet Creek</v>
      </c>
      <c r="B3316" t="str" s="7">
        <v>Sweet Relish</v>
      </c>
      <c r="C3316" t="str" s="7">
        <v>16 oz</v>
      </c>
      <c r="D3316" t="str" s="7">
        <v>Guest Basket</v>
      </c>
      <c r="E3316" s="12">
        <v>7.84</v>
      </c>
      <c r="F3316" s="13">
        <v>8.47</v>
      </c>
      <c r="G3316" s="13">
        <f>IF(AND(ISNUMBER(E3316),ISNUMBER(F3316)),F3316-E3316,"")</f>
        <v>0.63</v>
      </c>
      <c r="H3316" s="14">
        <f>IF(AND(ISNUMBER(E3316),E3316&gt;0,ISNUMBER(F3316)),F3316/E3316-1,"")</f>
        <v>0.08035714285714302</v>
      </c>
      <c r="I3316" t="str" s="15">
        <v>Unreviewed</v>
      </c>
      <c r="J3316" s="16"/>
      <c r="K3316" t="str" s="15">
        <v/>
      </c>
      <c r="L3316" s="17" t="str">
        <f>IF(AC3316="Local catalog","",IF(AG3316="Yes",IF(ISNUMBER(E3316),E3316,""),IF(I3316="Keep current",IF(ISNUMBER(E3316),E3316,""),IF(AH3316&lt;&gt;"Yes","",IF(I3316="Approve proposed",F3316,IF(AND(I3316="Use my price",AND(ISNUMBER(J3316),J3316&gt;0)),J3316,""))))))</f>
        <v/>
      </c>
      <c r="M3316" t="str" s="7">
        <f>IF(AND(AG3316="Yes",OR(I3316="Approve proposed",I3316="Use my price")),"CHECK: protected price kept current",IF(OR(I3316="Unreviewed",I3316=""),"Pending review",IF(I3316="Hold","On hold",IF(I3316="Keep current",IF(ISNUMBER(E3316),"Kept current","CHECK: no confirmed current price"),IF(AH3316&lt;&gt;"Yes","CHECK: source needs review",IF(AND(I3316="Use my price",NOT(AND(ISNUMBER(J3316),J3316&gt;0))),"CHECK: enter a price above zero",IF(NOT(OR(I3316="Approve proposed",I3316="Use my price")),"CHECK: choose a listed decision",IF(OR(NOT(ISNUMBER(L3316)),L3316&lt;=0,NOT(ISNUMBER(Y3316)),Y3316&lt;=0,X3316&gt;=1),"CHECK: price or base unavailable",IF(L3316/(Y3316*(1-X3316))-1&lt;0,"CHECK: price below local base","Ready")))))))))</f>
        <v>Pending review</v>
      </c>
      <c r="N3316" s="18">
        <v>7.84</v>
      </c>
      <c r="O3316" s="19">
        <v>0.4</v>
      </c>
      <c r="P3316" s="14">
        <v>0.5125</v>
      </c>
      <c r="Q3316" s="20" t="str">
        <f>IF(AND(ISNUMBER(L3316),ISNUMBER(Y3316),Y3316&gt;0,X3316&lt;1),ROUND(L3316/(Y3316*(1-X3316))-1,4),"")</f>
        <v/>
      </c>
      <c r="R3316" s="12">
        <v>23.52</v>
      </c>
      <c r="S3316" s="13">
        <f>IF(AND(ISNUMBER(E3316),E3316&gt;0,ISNUMBER(F3316)),R3316*(F3316/E3316-1)*(1-'Start Here'!$B$16),0)</f>
        <v>1.8333000000000035</v>
      </c>
      <c r="T3316" s="17">
        <f>IF(AND(M3316="Ready",OR(I3316="Approve proposed",AND(I3316="Use my price",AND(ISNUMBER(J3316),J3316&gt;0))),ISNUMBER(L3316),E3316&gt;0),R3316*(L3316/E3316-1)*(1-'Start Here'!$B$16),0)</f>
        <v>0</v>
      </c>
      <c r="U3316" t="str" s="6">
        <v>Currently hidden; do not activate automatically</v>
      </c>
      <c r="V3316" t="str" s="21">
        <v>No</v>
      </c>
      <c r="W3316" t="str" s="21">
        <v>No</v>
      </c>
      <c r="X3316" s="22">
        <v>0</v>
      </c>
      <c r="Y3316" s="18">
        <v>5.6</v>
      </c>
      <c r="AB3316" t="str" s="6">
        <v>2026-10-01 10:41:27 UTC</v>
      </c>
      <c r="AC3316" t="str" s="6">
        <v>Local Line cache</v>
      </c>
      <c r="AD3316" s="23">
        <v>806144</v>
      </c>
      <c r="AE3316" s="23">
        <v>527209</v>
      </c>
      <c r="AF3316" t="str" s="23">
        <v>806144:527209:guest</v>
      </c>
      <c r="AG3316" t="str" s="23">
        <v>No</v>
      </c>
      <c r="AH3316" t="str" s="23">
        <v>Yes</v>
      </c>
      <c r="AI3316" s="18">
        <v>16.799999999999997</v>
      </c>
    </row>
    <row r="3317" ht="32" customHeight="1">
      <c r="A3317" t="str" s="7">
        <v>Sweet Creek</v>
      </c>
      <c r="B3317" t="str" s="7">
        <v>Sweet Relish</v>
      </c>
      <c r="C3317" t="str" s="7">
        <v>16 oz</v>
      </c>
      <c r="D3317" t="str" s="7">
        <v>SNAP</v>
      </c>
      <c r="E3317" s="12">
        <v>7.84</v>
      </c>
      <c r="F3317" s="13">
        <v>7.84</v>
      </c>
      <c r="G3317" s="13">
        <f>IF(AND(ISNUMBER(E3317),ISNUMBER(F3317)),F3317-E3317,"")</f>
        <v>0</v>
      </c>
      <c r="H3317" s="14">
        <f>IF(AND(ISNUMBER(E3317),E3317&gt;0,ISNUMBER(F3317)),F3317/E3317-1,"")</f>
        <v>0</v>
      </c>
      <c r="I3317" t="str" s="15">
        <v>Keep current</v>
      </c>
      <c r="J3317" s="16"/>
      <c r="K3317" t="str" s="15">
        <v/>
      </c>
      <c r="L3317" s="17">
        <f>IF(AC3317="Local catalog","",IF(AG3317="Yes",IF(ISNUMBER(E3317),E3317,""),IF(I3317="Keep current",IF(ISNUMBER(E3317),E3317,""),IF(AH3317&lt;&gt;"Yes","",IF(I3317="Approve proposed",F3317,IF(AND(I3317="Use my price",AND(ISNUMBER(J3317),J3317&gt;0)),J3317,""))))))</f>
        <v>7.84</v>
      </c>
      <c r="M3317" t="str" s="7">
        <f>IF(AND(AG3317="Yes",OR(I3317="Approve proposed",I3317="Use my price")),"CHECK: protected price kept current",IF(OR(I3317="Unreviewed",I3317=""),"Pending review",IF(I3317="Hold","On hold",IF(I3317="Keep current",IF(ISNUMBER(E3317),"Kept current","CHECK: no confirmed current price"),IF(AH3317&lt;&gt;"Yes","CHECK: source needs review",IF(AND(I3317="Use my price",NOT(AND(ISNUMBER(J3317),J3317&gt;0))),"CHECK: enter a price above zero",IF(NOT(OR(I3317="Approve proposed",I3317="Use my price")),"CHECK: choose a listed decision",IF(OR(NOT(ISNUMBER(L3317)),L3317&lt;=0,NOT(ISNUMBER(Y3317)),Y3317&lt;=0,X3317&gt;=1),"CHECK: price or base unavailable",IF(L3317/(Y3317*(1-X3317))-1&lt;0,"CHECK: price below local base","Ready")))))))))</f>
        <v>Kept current</v>
      </c>
      <c r="N3317" s="18">
        <v>7.84</v>
      </c>
      <c r="O3317" s="19">
        <v>0.4</v>
      </c>
      <c r="P3317" s="14">
        <v>0.4</v>
      </c>
      <c r="Q3317" s="20">
        <f>IF(AND(ISNUMBER(L3317),ISNUMBER(Y3317),Y3317&gt;0,X3317&lt;1),ROUND(L3317/(Y3317*(1-X3317))-1,4),"")</f>
        <v>0.4</v>
      </c>
      <c r="R3317" s="12">
        <v>0</v>
      </c>
      <c r="S3317" s="13">
        <f>IF(AND(ISNUMBER(E3317),E3317&gt;0,ISNUMBER(F3317)),R3317*(F3317/E3317-1)*(1-'Start Here'!$B$16),0)</f>
        <v>0</v>
      </c>
      <c r="T3317" s="17">
        <f>IF(AND(M3317="Ready",OR(I3317="Approve proposed",AND(I3317="Use my price",AND(ISNUMBER(J3317),J3317&gt;0))),ISNUMBER(L3317),E3317&gt;0),R3317*(L3317/E3317-1)*(1-'Start Here'!$B$16),0)</f>
        <v>0</v>
      </c>
      <c r="U3317" t="str" s="6">
        <v>SNAP: preserve existing selling price; Currently hidden; do not activate automatically</v>
      </c>
      <c r="V3317" t="str" s="21">
        <v>No</v>
      </c>
      <c r="W3317" t="str" s="21">
        <v>No</v>
      </c>
      <c r="X3317" s="22">
        <v>0</v>
      </c>
      <c r="Y3317" s="18">
        <v>5.6</v>
      </c>
      <c r="AB3317" t="str" s="6">
        <v>2026-10-01 10:41:27 UTC</v>
      </c>
      <c r="AC3317" t="str" s="6">
        <v>Local Line cache</v>
      </c>
      <c r="AD3317" s="23">
        <v>806144</v>
      </c>
      <c r="AE3317" s="23">
        <v>527209</v>
      </c>
      <c r="AF3317" t="str" s="23">
        <v>806144:527209:snap</v>
      </c>
      <c r="AG3317" t="str" s="23">
        <v>Yes</v>
      </c>
      <c r="AH3317" t="str" s="23">
        <v>Yes</v>
      </c>
      <c r="AI3317" s="18">
        <v>0</v>
      </c>
    </row>
    <row r="3318" ht="32" customHeight="1">
      <c r="A3318" t="str" s="7">
        <v>Sweet Creek</v>
      </c>
      <c r="B3318" t="str" s="7">
        <v>Tomatillo Salsa</v>
      </c>
      <c r="C3318" t="str" s="7">
        <v>16 oz</v>
      </c>
      <c r="D3318" t="str" s="7">
        <v>Herd Share Members</v>
      </c>
      <c r="E3318" s="12">
        <v>7.67</v>
      </c>
      <c r="F3318" s="13">
        <v>8.28</v>
      </c>
      <c r="G3318" s="13">
        <f>IF(AND(ISNUMBER(E3318),ISNUMBER(F3318)),F3318-E3318,"")</f>
        <v>0.61</v>
      </c>
      <c r="H3318" s="14">
        <f>IF(AND(ISNUMBER(E3318),E3318&gt;0,ISNUMBER(F3318)),F3318/E3318-1,"")</f>
        <v>0.07953063885267264</v>
      </c>
      <c r="I3318" t="str" s="15">
        <v>Unreviewed</v>
      </c>
      <c r="J3318" s="16"/>
      <c r="K3318" t="str" s="15">
        <v/>
      </c>
      <c r="L3318" s="17" t="str">
        <f>IF(AC3318="Local catalog","",IF(AG3318="Yes",IF(ISNUMBER(E3318),E3318,""),IF(I3318="Keep current",IF(ISNUMBER(E3318),E3318,""),IF(AH3318&lt;&gt;"Yes","",IF(I3318="Approve proposed",F3318,IF(AND(I3318="Use my price",AND(ISNUMBER(J3318),J3318&gt;0)),J3318,""))))))</f>
        <v/>
      </c>
      <c r="M3318" t="str" s="7">
        <f>IF(AND(AG3318="Yes",OR(I3318="Approve proposed",I3318="Use my price")),"CHECK: protected price kept current",IF(OR(I3318="Unreviewed",I3318=""),"Pending review",IF(I3318="Hold","On hold",IF(I3318="Keep current",IF(ISNUMBER(E3318),"Kept current","CHECK: no confirmed current price"),IF(AH3318&lt;&gt;"Yes","CHECK: source needs review",IF(AND(I3318="Use my price",NOT(AND(ISNUMBER(J3318),J3318&gt;0))),"CHECK: enter a price above zero",IF(NOT(OR(I3318="Approve proposed",I3318="Use my price")),"CHECK: choose a listed decision",IF(OR(NOT(ISNUMBER(L3318)),L3318&lt;=0,NOT(ISNUMBER(Y3318)),Y3318&lt;=0,X3318&gt;=1),"CHECK: price or base unavailable",IF(L3318/(Y3318*(1-X3318))-1&lt;0,"CHECK: price below local base","Ready")))))))))</f>
        <v>Pending review</v>
      </c>
      <c r="N3318" s="18">
        <v>7.67</v>
      </c>
      <c r="O3318" s="19">
        <v>0.4</v>
      </c>
      <c r="P3318" s="14">
        <v>0.5109</v>
      </c>
      <c r="Q3318" s="20" t="str">
        <f>IF(AND(ISNUMBER(L3318),ISNUMBER(Y3318),Y3318&gt;0,X3318&lt;1),ROUND(L3318/(Y3318*(1-X3318))-1,4),"")</f>
        <v/>
      </c>
      <c r="R3318" s="12">
        <v>506.22</v>
      </c>
      <c r="S3318" s="13">
        <f>IF(AND(ISNUMBER(E3318),E3318&gt;0,ISNUMBER(F3318)),R3318*(F3318/E3318-1)*(1-'Start Here'!$B$16),0)</f>
        <v>39.05219999999995</v>
      </c>
      <c r="T3318" s="17">
        <f>IF(AND(M3318="Ready",OR(I3318="Approve proposed",AND(I3318="Use my price",AND(ISNUMBER(J3318),J3318&gt;0))),ISNUMBER(L3318),E3318&gt;0),R3318*(L3318/E3318-1)*(1-'Start Here'!$B$16),0)</f>
        <v>0</v>
      </c>
      <c r="U3318" t="str" s="6">
        <v/>
      </c>
      <c r="V3318" t="str" s="21">
        <v>Yes</v>
      </c>
      <c r="W3318" t="str" s="21">
        <v>No</v>
      </c>
      <c r="X3318" s="22">
        <v>0</v>
      </c>
      <c r="Y3318" s="18">
        <v>5.48</v>
      </c>
      <c r="AB3318" t="str" s="6">
        <v>2026-10-01 10:41:27 UTC</v>
      </c>
      <c r="AC3318" t="str" s="6">
        <v>Local Line cache</v>
      </c>
      <c r="AD3318" s="23">
        <v>806146</v>
      </c>
      <c r="AE3318" s="23">
        <v>527211</v>
      </c>
      <c r="AF3318" t="str" s="23">
        <v>806146:527211:herdShare</v>
      </c>
      <c r="AG3318" t="str" s="23">
        <v>No</v>
      </c>
      <c r="AH3318" t="str" s="23">
        <v>Yes</v>
      </c>
      <c r="AI3318" s="18">
        <v>361.68</v>
      </c>
    </row>
    <row r="3319" ht="32" customHeight="1">
      <c r="A3319" t="str" s="7">
        <v>Sweet Creek</v>
      </c>
      <c r="B3319" t="str" s="7">
        <v>Tomatillo Salsa</v>
      </c>
      <c r="C3319" t="str" s="7">
        <v>16 oz</v>
      </c>
      <c r="D3319" t="str" s="7">
        <v>CSA Members</v>
      </c>
      <c r="E3319" s="12">
        <v>7.67</v>
      </c>
      <c r="F3319" s="13">
        <v>8.28</v>
      </c>
      <c r="G3319" s="13">
        <f>IF(AND(ISNUMBER(E3319),ISNUMBER(F3319)),F3319-E3319,"")</f>
        <v>0.61</v>
      </c>
      <c r="H3319" s="14">
        <f>IF(AND(ISNUMBER(E3319),E3319&gt;0,ISNUMBER(F3319)),F3319/E3319-1,"")</f>
        <v>0.07953063885267264</v>
      </c>
      <c r="I3319" t="str" s="15">
        <v>Unreviewed</v>
      </c>
      <c r="J3319" s="16"/>
      <c r="K3319" t="str" s="15">
        <v/>
      </c>
      <c r="L3319" s="17" t="str">
        <f>IF(AC3319="Local catalog","",IF(AG3319="Yes",IF(ISNUMBER(E3319),E3319,""),IF(I3319="Keep current",IF(ISNUMBER(E3319),E3319,""),IF(AH3319&lt;&gt;"Yes","",IF(I3319="Approve proposed",F3319,IF(AND(I3319="Use my price",AND(ISNUMBER(J3319),J3319&gt;0)),J3319,""))))))</f>
        <v/>
      </c>
      <c r="M3319" t="str" s="7">
        <f>IF(AND(AG3319="Yes",OR(I3319="Approve proposed",I3319="Use my price")),"CHECK: protected price kept current",IF(OR(I3319="Unreviewed",I3319=""),"Pending review",IF(I3319="Hold","On hold",IF(I3319="Keep current",IF(ISNUMBER(E3319),"Kept current","CHECK: no confirmed current price"),IF(AH3319&lt;&gt;"Yes","CHECK: source needs review",IF(AND(I3319="Use my price",NOT(AND(ISNUMBER(J3319),J3319&gt;0))),"CHECK: enter a price above zero",IF(NOT(OR(I3319="Approve proposed",I3319="Use my price")),"CHECK: choose a listed decision",IF(OR(NOT(ISNUMBER(L3319)),L3319&lt;=0,NOT(ISNUMBER(Y3319)),Y3319&lt;=0,X3319&gt;=1),"CHECK: price or base unavailable",IF(L3319/(Y3319*(1-X3319))-1&lt;0,"CHECK: price below local base","Ready")))))))))</f>
        <v>Pending review</v>
      </c>
      <c r="N3319" s="18">
        <v>7.67</v>
      </c>
      <c r="O3319" s="19">
        <v>0.4</v>
      </c>
      <c r="P3319" s="14">
        <v>0.5109</v>
      </c>
      <c r="Q3319" s="20" t="str">
        <f>IF(AND(ISNUMBER(L3319),ISNUMBER(Y3319),Y3319&gt;0,X3319&lt;1),ROUND(L3319/(Y3319*(1-X3319))-1,4),"")</f>
        <v/>
      </c>
      <c r="R3319" s="12">
        <v>30.68</v>
      </c>
      <c r="S3319" s="13">
        <f>IF(AND(ISNUMBER(E3319),E3319&gt;0,ISNUMBER(F3319)),R3319*(F3319/E3319-1)*(1-'Start Here'!$B$16),0)</f>
        <v>2.366799999999997</v>
      </c>
      <c r="T3319" s="17">
        <f>IF(AND(M3319="Ready",OR(I3319="Approve proposed",AND(I3319="Use my price",AND(ISNUMBER(J3319),J3319&gt;0))),ISNUMBER(L3319),E3319&gt;0),R3319*(L3319/E3319-1)*(1-'Start Here'!$B$16),0)</f>
        <v>0</v>
      </c>
      <c r="U3319" t="str" s="6">
        <v/>
      </c>
      <c r="V3319" t="str" s="21">
        <v>Yes</v>
      </c>
      <c r="W3319" t="str" s="21">
        <v>No</v>
      </c>
      <c r="X3319" s="22">
        <v>0</v>
      </c>
      <c r="Y3319" s="18">
        <v>5.48</v>
      </c>
      <c r="AB3319" t="str" s="6">
        <v>2026-10-01 10:41:27 UTC</v>
      </c>
      <c r="AC3319" t="str" s="6">
        <v>Local Line cache</v>
      </c>
      <c r="AD3319" s="23">
        <v>806146</v>
      </c>
      <c r="AE3319" s="23">
        <v>527211</v>
      </c>
      <c r="AF3319" t="str" s="23">
        <v>806146:527211:member</v>
      </c>
      <c r="AG3319" t="str" s="23">
        <v>No</v>
      </c>
      <c r="AH3319" t="str" s="23">
        <v>Yes</v>
      </c>
      <c r="AI3319" s="18">
        <v>21.92</v>
      </c>
    </row>
    <row r="3320" ht="32" customHeight="1">
      <c r="A3320" t="str" s="7">
        <v>Sweet Creek</v>
      </c>
      <c r="B3320" t="str" s="7">
        <v>Tomatillo Salsa</v>
      </c>
      <c r="C3320" t="str" s="7">
        <v>16 oz</v>
      </c>
      <c r="D3320" t="str" s="7">
        <v>Guest Basket</v>
      </c>
      <c r="E3320" s="12">
        <v>7.67</v>
      </c>
      <c r="F3320" s="13">
        <v>8.28</v>
      </c>
      <c r="G3320" s="13">
        <f>IF(AND(ISNUMBER(E3320),ISNUMBER(F3320)),F3320-E3320,"")</f>
        <v>0.61</v>
      </c>
      <c r="H3320" s="14">
        <f>IF(AND(ISNUMBER(E3320),E3320&gt;0,ISNUMBER(F3320)),F3320/E3320-1,"")</f>
        <v>0.07953063885267264</v>
      </c>
      <c r="I3320" t="str" s="15">
        <v>Unreviewed</v>
      </c>
      <c r="J3320" s="16"/>
      <c r="K3320" t="str" s="15">
        <v/>
      </c>
      <c r="L3320" s="17" t="str">
        <f>IF(AC3320="Local catalog","",IF(AG3320="Yes",IF(ISNUMBER(E3320),E3320,""),IF(I3320="Keep current",IF(ISNUMBER(E3320),E3320,""),IF(AH3320&lt;&gt;"Yes","",IF(I3320="Approve proposed",F3320,IF(AND(I3320="Use my price",AND(ISNUMBER(J3320),J3320&gt;0)),J3320,""))))))</f>
        <v/>
      </c>
      <c r="M3320" t="str" s="7">
        <f>IF(AND(AG3320="Yes",OR(I3320="Approve proposed",I3320="Use my price")),"CHECK: protected price kept current",IF(OR(I3320="Unreviewed",I3320=""),"Pending review",IF(I3320="Hold","On hold",IF(I3320="Keep current",IF(ISNUMBER(E3320),"Kept current","CHECK: no confirmed current price"),IF(AH3320&lt;&gt;"Yes","CHECK: source needs review",IF(AND(I3320="Use my price",NOT(AND(ISNUMBER(J3320),J3320&gt;0))),"CHECK: enter a price above zero",IF(NOT(OR(I3320="Approve proposed",I3320="Use my price")),"CHECK: choose a listed decision",IF(OR(NOT(ISNUMBER(L3320)),L3320&lt;=0,NOT(ISNUMBER(Y3320)),Y3320&lt;=0,X3320&gt;=1),"CHECK: price or base unavailable",IF(L3320/(Y3320*(1-X3320))-1&lt;0,"CHECK: price below local base","Ready")))))))))</f>
        <v>Pending review</v>
      </c>
      <c r="N3320" s="18">
        <v>7.67</v>
      </c>
      <c r="O3320" s="19">
        <v>0.4</v>
      </c>
      <c r="P3320" s="14">
        <v>0.5109</v>
      </c>
      <c r="Q3320" s="20" t="str">
        <f>IF(AND(ISNUMBER(L3320),ISNUMBER(Y3320),Y3320&gt;0,X3320&lt;1),ROUND(L3320/(Y3320*(1-X3320))-1,4),"")</f>
        <v/>
      </c>
      <c r="R3320" s="12">
        <v>7.67</v>
      </c>
      <c r="S3320" s="13">
        <f>IF(AND(ISNUMBER(E3320),E3320&gt;0,ISNUMBER(F3320)),R3320*(F3320/E3320-1)*(1-'Start Here'!$B$16),0)</f>
        <v>0.5916999999999992</v>
      </c>
      <c r="T3320" s="17">
        <f>IF(AND(M3320="Ready",OR(I3320="Approve proposed",AND(I3320="Use my price",AND(ISNUMBER(J3320),J3320&gt;0))),ISNUMBER(L3320),E3320&gt;0),R3320*(L3320/E3320-1)*(1-'Start Here'!$B$16),0)</f>
        <v>0</v>
      </c>
      <c r="U3320" t="str" s="6">
        <v/>
      </c>
      <c r="V3320" t="str" s="21">
        <v>Yes</v>
      </c>
      <c r="W3320" t="str" s="21">
        <v>No</v>
      </c>
      <c r="X3320" s="22">
        <v>0</v>
      </c>
      <c r="Y3320" s="18">
        <v>5.48</v>
      </c>
      <c r="AB3320" t="str" s="6">
        <v>2026-10-01 10:41:27 UTC</v>
      </c>
      <c r="AC3320" t="str" s="6">
        <v>Local Line cache</v>
      </c>
      <c r="AD3320" s="23">
        <v>806146</v>
      </c>
      <c r="AE3320" s="23">
        <v>527211</v>
      </c>
      <c r="AF3320" t="str" s="23">
        <v>806146:527211:guest</v>
      </c>
      <c r="AG3320" t="str" s="23">
        <v>No</v>
      </c>
      <c r="AH3320" t="str" s="23">
        <v>Yes</v>
      </c>
      <c r="AI3320" s="18">
        <v>5.48</v>
      </c>
    </row>
    <row r="3321" ht="32" customHeight="1">
      <c r="A3321" t="str" s="7">
        <v>Sweet Creek</v>
      </c>
      <c r="B3321" t="str" s="7">
        <v>Tomatillo Salsa</v>
      </c>
      <c r="C3321" t="str" s="7">
        <v>16 oz</v>
      </c>
      <c r="D3321" t="str" s="7">
        <v>SNAP</v>
      </c>
      <c r="E3321" s="12">
        <v>7.67</v>
      </c>
      <c r="F3321" s="13">
        <v>7.67</v>
      </c>
      <c r="G3321" s="13">
        <f>IF(AND(ISNUMBER(E3321),ISNUMBER(F3321)),F3321-E3321,"")</f>
        <v>0</v>
      </c>
      <c r="H3321" s="14">
        <f>IF(AND(ISNUMBER(E3321),E3321&gt;0,ISNUMBER(F3321)),F3321/E3321-1,"")</f>
        <v>0</v>
      </c>
      <c r="I3321" t="str" s="15">
        <v>Keep current</v>
      </c>
      <c r="J3321" s="16"/>
      <c r="K3321" t="str" s="15">
        <v/>
      </c>
      <c r="L3321" s="17">
        <f>IF(AC3321="Local catalog","",IF(AG3321="Yes",IF(ISNUMBER(E3321),E3321,""),IF(I3321="Keep current",IF(ISNUMBER(E3321),E3321,""),IF(AH3321&lt;&gt;"Yes","",IF(I3321="Approve proposed",F3321,IF(AND(I3321="Use my price",AND(ISNUMBER(J3321),J3321&gt;0)),J3321,""))))))</f>
        <v>7.67</v>
      </c>
      <c r="M3321" t="str" s="7">
        <f>IF(AND(AG3321="Yes",OR(I3321="Approve proposed",I3321="Use my price")),"CHECK: protected price kept current",IF(OR(I3321="Unreviewed",I3321=""),"Pending review",IF(I3321="Hold","On hold",IF(I3321="Keep current",IF(ISNUMBER(E3321),"Kept current","CHECK: no confirmed current price"),IF(AH3321&lt;&gt;"Yes","CHECK: source needs review",IF(AND(I3321="Use my price",NOT(AND(ISNUMBER(J3321),J3321&gt;0))),"CHECK: enter a price above zero",IF(NOT(OR(I3321="Approve proposed",I3321="Use my price")),"CHECK: choose a listed decision",IF(OR(NOT(ISNUMBER(L3321)),L3321&lt;=0,NOT(ISNUMBER(Y3321)),Y3321&lt;=0,X3321&gt;=1),"CHECK: price or base unavailable",IF(L3321/(Y3321*(1-X3321))-1&lt;0,"CHECK: price below local base","Ready")))))))))</f>
        <v>Kept current</v>
      </c>
      <c r="N3321" s="18">
        <v>7.67</v>
      </c>
      <c r="O3321" s="19">
        <v>0.4</v>
      </c>
      <c r="P3321" s="14">
        <v>0.3996</v>
      </c>
      <c r="Q3321" s="20">
        <f>IF(AND(ISNUMBER(L3321),ISNUMBER(Y3321),Y3321&gt;0,X3321&lt;1),ROUND(L3321/(Y3321*(1-X3321))-1,4),"")</f>
        <v>0.3996</v>
      </c>
      <c r="R3321" s="12">
        <v>0</v>
      </c>
      <c r="S3321" s="13">
        <f>IF(AND(ISNUMBER(E3321),E3321&gt;0,ISNUMBER(F3321)),R3321*(F3321/E3321-1)*(1-'Start Here'!$B$16),0)</f>
        <v>0</v>
      </c>
      <c r="T3321" s="17">
        <f>IF(AND(M3321="Ready",OR(I3321="Approve proposed",AND(I3321="Use my price",AND(ISNUMBER(J3321),J3321&gt;0))),ISNUMBER(L3321),E3321&gt;0),R3321*(L3321/E3321-1)*(1-'Start Here'!$B$16),0)</f>
        <v>0</v>
      </c>
      <c r="U3321" t="str" s="6">
        <v>SNAP: preserve existing selling price</v>
      </c>
      <c r="V3321" t="str" s="21">
        <v>Yes</v>
      </c>
      <c r="W3321" t="str" s="21">
        <v>No</v>
      </c>
      <c r="X3321" s="22">
        <v>0</v>
      </c>
      <c r="Y3321" s="18">
        <v>5.48</v>
      </c>
      <c r="AB3321" t="str" s="6">
        <v>2026-10-01 10:41:27 UTC</v>
      </c>
      <c r="AC3321" t="str" s="6">
        <v>Local Line cache</v>
      </c>
      <c r="AD3321" s="23">
        <v>806146</v>
      </c>
      <c r="AE3321" s="23">
        <v>527211</v>
      </c>
      <c r="AF3321" t="str" s="23">
        <v>806146:527211:snap</v>
      </c>
      <c r="AG3321" t="str" s="23">
        <v>Yes</v>
      </c>
      <c r="AH3321" t="str" s="23">
        <v>Yes</v>
      </c>
      <c r="AI3321" s="18">
        <v>0</v>
      </c>
    </row>
    <row r="3322" ht="32" customHeight="1">
      <c r="A3322" t="str" s="7">
        <v>Winter Green Farm</v>
      </c>
      <c r="B3322" t="str" s="7">
        <v>Green Onion/Scallions</v>
      </c>
      <c r="C3322" t="str" s="7">
        <v>bu</v>
      </c>
      <c r="D3322" t="str" s="7">
        <v>Herd Share Members</v>
      </c>
      <c r="E3322" s="12">
        <v>2.59</v>
      </c>
      <c r="F3322" s="13">
        <v>2.8</v>
      </c>
      <c r="G3322" s="13">
        <f>IF(AND(ISNUMBER(E3322),ISNUMBER(F3322)),F3322-E3322,"")</f>
        <v>0.21</v>
      </c>
      <c r="H3322" s="14">
        <f>IF(AND(ISNUMBER(E3322),E3322&gt;0,ISNUMBER(F3322)),F3322/E3322-1,"")</f>
        <v>0.08108108108108114</v>
      </c>
      <c r="I3322" t="str" s="15">
        <v>Unreviewed</v>
      </c>
      <c r="J3322" s="16"/>
      <c r="K3322" t="str" s="15">
        <v/>
      </c>
      <c r="L3322" s="17" t="str">
        <f>IF(AC3322="Local catalog","",IF(AG3322="Yes",IF(ISNUMBER(E3322),E3322,""),IF(I3322="Keep current",IF(ISNUMBER(E3322),E3322,""),IF(AH3322&lt;&gt;"Yes","",IF(I3322="Approve proposed",F3322,IF(AND(I3322="Use my price",AND(ISNUMBER(J3322),J3322&gt;0)),J3322,""))))))</f>
        <v/>
      </c>
      <c r="M3322" t="str" s="7">
        <f>IF(AND(AG3322="Yes",OR(I3322="Approve proposed",I3322="Use my price")),"CHECK: protected price kept current",IF(OR(I3322="Unreviewed",I3322=""),"Pending review",IF(I3322="Hold","On hold",IF(I3322="Keep current",IF(ISNUMBER(E3322),"Kept current","CHECK: no confirmed current price"),IF(AH3322&lt;&gt;"Yes","CHECK: source needs review",IF(AND(I3322="Use my price",NOT(AND(ISNUMBER(J3322),J3322&gt;0))),"CHECK: enter a price above zero",IF(NOT(OR(I3322="Approve proposed",I3322="Use my price")),"CHECK: choose a listed decision",IF(OR(NOT(ISNUMBER(L3322)),L3322&lt;=0,NOT(ISNUMBER(Y3322)),Y3322&lt;=0,X3322&gt;=1),"CHECK: price or base unavailable",IF(L3322/(Y3322*(1-X3322))-1&lt;0,"CHECK: price below local base","Ready")))))))))</f>
        <v>Pending review</v>
      </c>
      <c r="N3322" s="18">
        <v>2.59</v>
      </c>
      <c r="O3322" s="19">
        <v>0.4</v>
      </c>
      <c r="P3322" s="14">
        <v>0.5135</v>
      </c>
      <c r="Q3322" s="20" t="str">
        <f>IF(AND(ISNUMBER(L3322),ISNUMBER(Y3322),Y3322&gt;0,X3322&lt;1),ROUND(L3322/(Y3322*(1-X3322))-1,4),"")</f>
        <v/>
      </c>
      <c r="R3322" s="12">
        <v>407.19</v>
      </c>
      <c r="S3322" s="13">
        <f>IF(AND(ISNUMBER(E3322),E3322&gt;0,ISNUMBER(F3322)),R3322*(F3322/E3322-1)*(1-'Start Here'!$B$16),0)</f>
        <v>32.024943243243264</v>
      </c>
      <c r="T3322" s="17">
        <f>IF(AND(M3322="Ready",OR(I3322="Approve proposed",AND(I3322="Use my price",AND(ISNUMBER(J3322),J3322&gt;0))),ISNUMBER(L3322),E3322&gt;0),R3322*(L3322/E3322-1)*(1-'Start Here'!$B$16),0)</f>
        <v>0</v>
      </c>
      <c r="U3322" t="str" s="6">
        <v/>
      </c>
      <c r="V3322" t="str" s="21">
        <v>Yes</v>
      </c>
      <c r="W3322" t="str" s="21">
        <v>No</v>
      </c>
      <c r="X3322" s="22">
        <v>0</v>
      </c>
      <c r="Y3322" s="18">
        <v>1.85</v>
      </c>
      <c r="AB3322" t="str" s="6">
        <v>2026-10-01 10:41:27 UTC</v>
      </c>
      <c r="AC3322" t="str" s="6">
        <v>Local Line cache</v>
      </c>
      <c r="AD3322" s="23">
        <v>1111541</v>
      </c>
      <c r="AE3322" s="23">
        <v>931419</v>
      </c>
      <c r="AF3322" t="str" s="23">
        <v>1111541:931419:herdShare</v>
      </c>
      <c r="AG3322" t="str" s="23">
        <v>No</v>
      </c>
      <c r="AH3322" t="str" s="23">
        <v>Yes</v>
      </c>
      <c r="AI3322" s="18">
        <v>290.85</v>
      </c>
    </row>
    <row r="3323" ht="32" customHeight="1">
      <c r="A3323" t="str" s="7">
        <v>Winter Green Farm</v>
      </c>
      <c r="B3323" t="str" s="7">
        <v>Green Onion/Scallions</v>
      </c>
      <c r="C3323" t="str" s="7">
        <v>bu</v>
      </c>
      <c r="D3323" t="str" s="7">
        <v>CSA Members</v>
      </c>
      <c r="E3323" s="12">
        <v>2.59</v>
      </c>
      <c r="F3323" s="13">
        <v>2.8</v>
      </c>
      <c r="G3323" s="13">
        <f>IF(AND(ISNUMBER(E3323),ISNUMBER(F3323)),F3323-E3323,"")</f>
        <v>0.21</v>
      </c>
      <c r="H3323" s="14">
        <f>IF(AND(ISNUMBER(E3323),E3323&gt;0,ISNUMBER(F3323)),F3323/E3323-1,"")</f>
        <v>0.08108108108108114</v>
      </c>
      <c r="I3323" t="str" s="15">
        <v>Unreviewed</v>
      </c>
      <c r="J3323" s="16"/>
      <c r="K3323" t="str" s="15">
        <v/>
      </c>
      <c r="L3323" s="17" t="str">
        <f>IF(AC3323="Local catalog","",IF(AG3323="Yes",IF(ISNUMBER(E3323),E3323,""),IF(I3323="Keep current",IF(ISNUMBER(E3323),E3323,""),IF(AH3323&lt;&gt;"Yes","",IF(I3323="Approve proposed",F3323,IF(AND(I3323="Use my price",AND(ISNUMBER(J3323),J3323&gt;0)),J3323,""))))))</f>
        <v/>
      </c>
      <c r="M3323" t="str" s="7">
        <f>IF(AND(AG3323="Yes",OR(I3323="Approve proposed",I3323="Use my price")),"CHECK: protected price kept current",IF(OR(I3323="Unreviewed",I3323=""),"Pending review",IF(I3323="Hold","On hold",IF(I3323="Keep current",IF(ISNUMBER(E3323),"Kept current","CHECK: no confirmed current price"),IF(AH3323&lt;&gt;"Yes","CHECK: source needs review",IF(AND(I3323="Use my price",NOT(AND(ISNUMBER(J3323),J3323&gt;0))),"CHECK: enter a price above zero",IF(NOT(OR(I3323="Approve proposed",I3323="Use my price")),"CHECK: choose a listed decision",IF(OR(NOT(ISNUMBER(L3323)),L3323&lt;=0,NOT(ISNUMBER(Y3323)),Y3323&lt;=0,X3323&gt;=1),"CHECK: price or base unavailable",IF(L3323/(Y3323*(1-X3323))-1&lt;0,"CHECK: price below local base","Ready")))))))))</f>
        <v>Pending review</v>
      </c>
      <c r="N3323" s="18">
        <v>2.59</v>
      </c>
      <c r="O3323" s="19">
        <v>0.4</v>
      </c>
      <c r="P3323" s="14">
        <v>0.5135</v>
      </c>
      <c r="Q3323" s="20" t="str">
        <f>IF(AND(ISNUMBER(L3323),ISNUMBER(Y3323),Y3323&gt;0,X3323&lt;1),ROUND(L3323/(Y3323*(1-X3323))-1,4),"")</f>
        <v/>
      </c>
      <c r="R3323" s="12">
        <v>0</v>
      </c>
      <c r="S3323" s="13">
        <f>IF(AND(ISNUMBER(E3323),E3323&gt;0,ISNUMBER(F3323)),R3323*(F3323/E3323-1)*(1-'Start Here'!$B$16),0)</f>
        <v>0</v>
      </c>
      <c r="T3323" s="17">
        <f>IF(AND(M3323="Ready",OR(I3323="Approve proposed",AND(I3323="Use my price",AND(ISNUMBER(J3323),J3323&gt;0))),ISNUMBER(L3323),E3323&gt;0),R3323*(L3323/E3323-1)*(1-'Start Here'!$B$16),0)</f>
        <v>0</v>
      </c>
      <c r="U3323" t="str" s="6">
        <v/>
      </c>
      <c r="V3323" t="str" s="21">
        <v>Yes</v>
      </c>
      <c r="W3323" t="str" s="21">
        <v>No</v>
      </c>
      <c r="X3323" s="22">
        <v>0</v>
      </c>
      <c r="Y3323" s="18">
        <v>1.85</v>
      </c>
      <c r="AB3323" t="str" s="6">
        <v>2026-10-01 10:41:27 UTC</v>
      </c>
      <c r="AC3323" t="str" s="6">
        <v>Local Line cache</v>
      </c>
      <c r="AD3323" s="23">
        <v>1111541</v>
      </c>
      <c r="AE3323" s="23">
        <v>931419</v>
      </c>
      <c r="AF3323" t="str" s="23">
        <v>1111541:931419:member</v>
      </c>
      <c r="AG3323" t="str" s="23">
        <v>No</v>
      </c>
      <c r="AH3323" t="str" s="23">
        <v>Yes</v>
      </c>
      <c r="AI3323" s="18">
        <v>0</v>
      </c>
    </row>
    <row r="3324" ht="32" customHeight="1">
      <c r="A3324" t="str" s="7">
        <v>Winter Green Farm</v>
      </c>
      <c r="B3324" t="str" s="7">
        <v>Green Onion/Scallions</v>
      </c>
      <c r="C3324" t="str" s="7">
        <v>bu</v>
      </c>
      <c r="D3324" t="str" s="7">
        <v>Guest Basket</v>
      </c>
      <c r="E3324" s="12">
        <v>2.59</v>
      </c>
      <c r="F3324" s="13">
        <v>2.8</v>
      </c>
      <c r="G3324" s="13">
        <f>IF(AND(ISNUMBER(E3324),ISNUMBER(F3324)),F3324-E3324,"")</f>
        <v>0.21</v>
      </c>
      <c r="H3324" s="14">
        <f>IF(AND(ISNUMBER(E3324),E3324&gt;0,ISNUMBER(F3324)),F3324/E3324-1,"")</f>
        <v>0.08108108108108114</v>
      </c>
      <c r="I3324" t="str" s="15">
        <v>Unreviewed</v>
      </c>
      <c r="J3324" s="16"/>
      <c r="K3324" t="str" s="15">
        <v/>
      </c>
      <c r="L3324" s="17" t="str">
        <f>IF(AC3324="Local catalog","",IF(AG3324="Yes",IF(ISNUMBER(E3324),E3324,""),IF(I3324="Keep current",IF(ISNUMBER(E3324),E3324,""),IF(AH3324&lt;&gt;"Yes","",IF(I3324="Approve proposed",F3324,IF(AND(I3324="Use my price",AND(ISNUMBER(J3324),J3324&gt;0)),J3324,""))))))</f>
        <v/>
      </c>
      <c r="M3324" t="str" s="7">
        <f>IF(AND(AG3324="Yes",OR(I3324="Approve proposed",I3324="Use my price")),"CHECK: protected price kept current",IF(OR(I3324="Unreviewed",I3324=""),"Pending review",IF(I3324="Hold","On hold",IF(I3324="Keep current",IF(ISNUMBER(E3324),"Kept current","CHECK: no confirmed current price"),IF(AH3324&lt;&gt;"Yes","CHECK: source needs review",IF(AND(I3324="Use my price",NOT(AND(ISNUMBER(J3324),J3324&gt;0))),"CHECK: enter a price above zero",IF(NOT(OR(I3324="Approve proposed",I3324="Use my price")),"CHECK: choose a listed decision",IF(OR(NOT(ISNUMBER(L3324)),L3324&lt;=0,NOT(ISNUMBER(Y3324)),Y3324&lt;=0,X3324&gt;=1),"CHECK: price or base unavailable",IF(L3324/(Y3324*(1-X3324))-1&lt;0,"CHECK: price below local base","Ready")))))))))</f>
        <v>Pending review</v>
      </c>
      <c r="N3324" s="18">
        <v>2.59</v>
      </c>
      <c r="O3324" s="19">
        <v>0.4</v>
      </c>
      <c r="P3324" s="14">
        <v>0.5135</v>
      </c>
      <c r="Q3324" s="20" t="str">
        <f>IF(AND(ISNUMBER(L3324),ISNUMBER(Y3324),Y3324&gt;0,X3324&lt;1),ROUND(L3324/(Y3324*(1-X3324))-1,4),"")</f>
        <v/>
      </c>
      <c r="R3324" s="12">
        <v>23.939999999999998</v>
      </c>
      <c r="S3324" s="13">
        <f>IF(AND(ISNUMBER(E3324),E3324&gt;0,ISNUMBER(F3324)),R3324*(F3324/E3324-1)*(1-'Start Here'!$B$16),0)</f>
        <v>1.8828486486486498</v>
      </c>
      <c r="T3324" s="17">
        <f>IF(AND(M3324="Ready",OR(I3324="Approve proposed",AND(I3324="Use my price",AND(ISNUMBER(J3324),J3324&gt;0))),ISNUMBER(L3324),E3324&gt;0),R3324*(L3324/E3324-1)*(1-'Start Here'!$B$16),0)</f>
        <v>0</v>
      </c>
      <c r="U3324" t="str" s="6">
        <v/>
      </c>
      <c r="V3324" t="str" s="21">
        <v>Yes</v>
      </c>
      <c r="W3324" t="str" s="21">
        <v>No</v>
      </c>
      <c r="X3324" s="22">
        <v>0</v>
      </c>
      <c r="Y3324" s="18">
        <v>1.85</v>
      </c>
      <c r="AB3324" t="str" s="6">
        <v>2026-10-01 10:41:27 UTC</v>
      </c>
      <c r="AC3324" t="str" s="6">
        <v>Local Line cache</v>
      </c>
      <c r="AD3324" s="23">
        <v>1111541</v>
      </c>
      <c r="AE3324" s="23">
        <v>931419</v>
      </c>
      <c r="AF3324" t="str" s="23">
        <v>1111541:931419:guest</v>
      </c>
      <c r="AG3324" t="str" s="23">
        <v>No</v>
      </c>
      <c r="AH3324" t="str" s="23">
        <v>Yes</v>
      </c>
      <c r="AI3324" s="18">
        <v>17.1</v>
      </c>
    </row>
    <row r="3325" ht="32" customHeight="1">
      <c r="A3325" t="str" s="7">
        <v>Winter Green Farm</v>
      </c>
      <c r="B3325" t="str" s="7">
        <v>Green Onion/Scallions</v>
      </c>
      <c r="C3325" t="str" s="7">
        <v>bu</v>
      </c>
      <c r="D3325" t="str" s="7">
        <v>SNAP</v>
      </c>
      <c r="E3325" s="12">
        <v>2.59</v>
      </c>
      <c r="F3325" s="13">
        <v>2.59</v>
      </c>
      <c r="G3325" s="13">
        <f>IF(AND(ISNUMBER(E3325),ISNUMBER(F3325)),F3325-E3325,"")</f>
        <v>0</v>
      </c>
      <c r="H3325" s="14">
        <f>IF(AND(ISNUMBER(E3325),E3325&gt;0,ISNUMBER(F3325)),F3325/E3325-1,"")</f>
        <v>0</v>
      </c>
      <c r="I3325" t="str" s="15">
        <v>Keep current</v>
      </c>
      <c r="J3325" s="16"/>
      <c r="K3325" t="str" s="15">
        <v/>
      </c>
      <c r="L3325" s="17">
        <f>IF(AC3325="Local catalog","",IF(AG3325="Yes",IF(ISNUMBER(E3325),E3325,""),IF(I3325="Keep current",IF(ISNUMBER(E3325),E3325,""),IF(AH3325&lt;&gt;"Yes","",IF(I3325="Approve proposed",F3325,IF(AND(I3325="Use my price",AND(ISNUMBER(J3325),J3325&gt;0)),J3325,""))))))</f>
        <v>2.59</v>
      </c>
      <c r="M3325" t="str" s="7">
        <f>IF(AND(AG3325="Yes",OR(I3325="Approve proposed",I3325="Use my price")),"CHECK: protected price kept current",IF(OR(I3325="Unreviewed",I3325=""),"Pending review",IF(I3325="Hold","On hold",IF(I3325="Keep current",IF(ISNUMBER(E3325),"Kept current","CHECK: no confirmed current price"),IF(AH3325&lt;&gt;"Yes","CHECK: source needs review",IF(AND(I3325="Use my price",NOT(AND(ISNUMBER(J3325),J3325&gt;0))),"CHECK: enter a price above zero",IF(NOT(OR(I3325="Approve proposed",I3325="Use my price")),"CHECK: choose a listed decision",IF(OR(NOT(ISNUMBER(L3325)),L3325&lt;=0,NOT(ISNUMBER(Y3325)),Y3325&lt;=0,X3325&gt;=1),"CHECK: price or base unavailable",IF(L3325/(Y3325*(1-X3325))-1&lt;0,"CHECK: price below local base","Ready")))))))))</f>
        <v>Kept current</v>
      </c>
      <c r="N3325" s="18">
        <v>2.59</v>
      </c>
      <c r="O3325" s="19">
        <v>0.4</v>
      </c>
      <c r="P3325" s="14">
        <v>0.4</v>
      </c>
      <c r="Q3325" s="20">
        <f>IF(AND(ISNUMBER(L3325),ISNUMBER(Y3325),Y3325&gt;0,X3325&lt;1),ROUND(L3325/(Y3325*(1-X3325))-1,4),"")</f>
        <v>0.4</v>
      </c>
      <c r="R3325" s="12">
        <v>0</v>
      </c>
      <c r="S3325" s="13">
        <f>IF(AND(ISNUMBER(E3325),E3325&gt;0,ISNUMBER(F3325)),R3325*(F3325/E3325-1)*(1-'Start Here'!$B$16),0)</f>
        <v>0</v>
      </c>
      <c r="T3325" s="17">
        <f>IF(AND(M3325="Ready",OR(I3325="Approve proposed",AND(I3325="Use my price",AND(ISNUMBER(J3325),J3325&gt;0))),ISNUMBER(L3325),E3325&gt;0),R3325*(L3325/E3325-1)*(1-'Start Here'!$B$16),0)</f>
        <v>0</v>
      </c>
      <c r="U3325" t="str" s="6">
        <v>SNAP: preserve existing selling price</v>
      </c>
      <c r="V3325" t="str" s="21">
        <v>Yes</v>
      </c>
      <c r="W3325" t="str" s="21">
        <v>No</v>
      </c>
      <c r="X3325" s="22">
        <v>0</v>
      </c>
      <c r="Y3325" s="18">
        <v>1.85</v>
      </c>
      <c r="AB3325" t="str" s="6">
        <v>2026-10-01 10:41:27 UTC</v>
      </c>
      <c r="AC3325" t="str" s="6">
        <v>Local Line cache</v>
      </c>
      <c r="AD3325" s="23">
        <v>1111541</v>
      </c>
      <c r="AE3325" s="23">
        <v>931419</v>
      </c>
      <c r="AF3325" t="str" s="23">
        <v>1111541:931419:snap</v>
      </c>
      <c r="AG3325" t="str" s="23">
        <v>Yes</v>
      </c>
      <c r="AH3325" t="str" s="23">
        <v>Yes</v>
      </c>
      <c r="AI3325" s="18">
        <v>0</v>
      </c>
    </row>
    <row r="3326" ht="32" customHeight="1">
      <c r="A3326" t="str" s="7">
        <v>Winter Green Farm</v>
      </c>
      <c r="B3326" t="str" s="7">
        <v>Leeks</v>
      </c>
      <c r="C3326" t="str" s="7">
        <v>1 lb</v>
      </c>
      <c r="D3326" t="str" s="7">
        <v>Herd Share Members</v>
      </c>
      <c r="E3326" s="12">
        <v>2.8</v>
      </c>
      <c r="F3326" s="13">
        <v>3.02</v>
      </c>
      <c r="G3326" s="13">
        <f>IF(AND(ISNUMBER(E3326),ISNUMBER(F3326)),F3326-E3326,"")</f>
        <v>0.22</v>
      </c>
      <c r="H3326" s="14">
        <f>IF(AND(ISNUMBER(E3326),E3326&gt;0,ISNUMBER(F3326)),F3326/E3326-1,"")</f>
        <v>0.07857142857142874</v>
      </c>
      <c r="I3326" t="str" s="15">
        <v>Unreviewed</v>
      </c>
      <c r="J3326" s="16"/>
      <c r="K3326" t="str" s="15">
        <v/>
      </c>
      <c r="L3326" s="17" t="str">
        <f>IF(AC3326="Local catalog","",IF(AG3326="Yes",IF(ISNUMBER(E3326),E3326,""),IF(I3326="Keep current",IF(ISNUMBER(E3326),E3326,""),IF(AH3326&lt;&gt;"Yes","",IF(I3326="Approve proposed",F3326,IF(AND(I3326="Use my price",AND(ISNUMBER(J3326),J3326&gt;0)),J3326,""))))))</f>
        <v/>
      </c>
      <c r="M3326" t="str" s="7">
        <f>IF(AND(AG3326="Yes",OR(I3326="Approve proposed",I3326="Use my price")),"CHECK: protected price kept current",IF(OR(I3326="Unreviewed",I3326=""),"Pending review",IF(I3326="Hold","On hold",IF(I3326="Keep current",IF(ISNUMBER(E3326),"Kept current","CHECK: no confirmed current price"),IF(AH3326&lt;&gt;"Yes","CHECK: source needs review",IF(AND(I3326="Use my price",NOT(AND(ISNUMBER(J3326),J3326&gt;0))),"CHECK: enter a price above zero",IF(NOT(OR(I3326="Approve proposed",I3326="Use my price")),"CHECK: choose a listed decision",IF(OR(NOT(ISNUMBER(L3326)),L3326&lt;=0,NOT(ISNUMBER(Y3326)),Y3326&lt;=0,X3326&gt;=1),"CHECK: price or base unavailable",IF(L3326/(Y3326*(1-X3326))-1&lt;0,"CHECK: price below local base","Ready")))))))))</f>
        <v>Pending review</v>
      </c>
      <c r="N3326" s="18">
        <v>2.8</v>
      </c>
      <c r="O3326" s="19">
        <v>0.4</v>
      </c>
      <c r="P3326" s="14">
        <v>0.51</v>
      </c>
      <c r="Q3326" s="20" t="str">
        <f>IF(AND(ISNUMBER(L3326),ISNUMBER(Y3326),Y3326&gt;0,X3326&lt;1),ROUND(L3326/(Y3326*(1-X3326))-1,4),"")</f>
        <v/>
      </c>
      <c r="R3326" s="12">
        <v>151.2</v>
      </c>
      <c r="S3326" s="13">
        <f>IF(AND(ISNUMBER(E3326),E3326&gt;0,ISNUMBER(F3326)),R3326*(F3326/E3326-1)*(1-'Start Here'!$B$16),0)</f>
        <v>11.523600000000023</v>
      </c>
      <c r="T3326" s="17">
        <f>IF(AND(M3326="Ready",OR(I3326="Approve proposed",AND(I3326="Use my price",AND(ISNUMBER(J3326),J3326&gt;0))),ISNUMBER(L3326),E3326&gt;0),R3326*(L3326/E3326-1)*(1-'Start Here'!$B$16),0)</f>
        <v>0</v>
      </c>
      <c r="U3326" t="str" s="6">
        <v/>
      </c>
      <c r="V3326" t="str" s="21">
        <v>Yes</v>
      </c>
      <c r="W3326" t="str" s="21">
        <v>No</v>
      </c>
      <c r="X3326" s="22">
        <v>0</v>
      </c>
      <c r="Y3326" s="18">
        <v>2</v>
      </c>
      <c r="AB3326" t="str" s="6">
        <v>2026-10-01 10:41:27 UTC</v>
      </c>
      <c r="AC3326" t="str" s="6">
        <v>Local Line cache</v>
      </c>
      <c r="AD3326" s="23">
        <v>1106676</v>
      </c>
      <c r="AE3326" s="23">
        <v>924713</v>
      </c>
      <c r="AF3326" t="str" s="23">
        <v>1106676:924713:herdShare</v>
      </c>
      <c r="AG3326" t="str" s="23">
        <v>No</v>
      </c>
      <c r="AH3326" t="str" s="23">
        <v>Yes</v>
      </c>
      <c r="AI3326" s="18">
        <v>108</v>
      </c>
    </row>
    <row r="3327" ht="32" customHeight="1">
      <c r="A3327" t="str" s="7">
        <v>Winter Green Farm</v>
      </c>
      <c r="B3327" t="str" s="7">
        <v>Leeks</v>
      </c>
      <c r="C3327" t="str" s="7">
        <v>1 lb</v>
      </c>
      <c r="D3327" t="str" s="7">
        <v>CSA Members</v>
      </c>
      <c r="E3327" s="12">
        <v>2.8</v>
      </c>
      <c r="F3327" s="13">
        <v>3.02</v>
      </c>
      <c r="G3327" s="13">
        <f>IF(AND(ISNUMBER(E3327),ISNUMBER(F3327)),F3327-E3327,"")</f>
        <v>0.22</v>
      </c>
      <c r="H3327" s="14">
        <f>IF(AND(ISNUMBER(E3327),E3327&gt;0,ISNUMBER(F3327)),F3327/E3327-1,"")</f>
        <v>0.07857142857142874</v>
      </c>
      <c r="I3327" t="str" s="15">
        <v>Unreviewed</v>
      </c>
      <c r="J3327" s="16"/>
      <c r="K3327" t="str" s="15">
        <v/>
      </c>
      <c r="L3327" s="17" t="str">
        <f>IF(AC3327="Local catalog","",IF(AG3327="Yes",IF(ISNUMBER(E3327),E3327,""),IF(I3327="Keep current",IF(ISNUMBER(E3327),E3327,""),IF(AH3327&lt;&gt;"Yes","",IF(I3327="Approve proposed",F3327,IF(AND(I3327="Use my price",AND(ISNUMBER(J3327),J3327&gt;0)),J3327,""))))))</f>
        <v/>
      </c>
      <c r="M3327" t="str" s="7">
        <f>IF(AND(AG3327="Yes",OR(I3327="Approve proposed",I3327="Use my price")),"CHECK: protected price kept current",IF(OR(I3327="Unreviewed",I3327=""),"Pending review",IF(I3327="Hold","On hold",IF(I3327="Keep current",IF(ISNUMBER(E3327),"Kept current","CHECK: no confirmed current price"),IF(AH3327&lt;&gt;"Yes","CHECK: source needs review",IF(AND(I3327="Use my price",NOT(AND(ISNUMBER(J3327),J3327&gt;0))),"CHECK: enter a price above zero",IF(NOT(OR(I3327="Approve proposed",I3327="Use my price")),"CHECK: choose a listed decision",IF(OR(NOT(ISNUMBER(L3327)),L3327&lt;=0,NOT(ISNUMBER(Y3327)),Y3327&lt;=0,X3327&gt;=1),"CHECK: price or base unavailable",IF(L3327/(Y3327*(1-X3327))-1&lt;0,"CHECK: price below local base","Ready")))))))))</f>
        <v>Pending review</v>
      </c>
      <c r="N3327" s="18">
        <v>2.8</v>
      </c>
      <c r="O3327" s="19">
        <v>0.4</v>
      </c>
      <c r="P3327" s="14">
        <v>0.51</v>
      </c>
      <c r="Q3327" s="20" t="str">
        <f>IF(AND(ISNUMBER(L3327),ISNUMBER(Y3327),Y3327&gt;0,X3327&lt;1),ROUND(L3327/(Y3327*(1-X3327))-1,4),"")</f>
        <v/>
      </c>
      <c r="R3327" s="12">
        <v>0</v>
      </c>
      <c r="S3327" s="13">
        <f>IF(AND(ISNUMBER(E3327),E3327&gt;0,ISNUMBER(F3327)),R3327*(F3327/E3327-1)*(1-'Start Here'!$B$16),0)</f>
        <v>0</v>
      </c>
      <c r="T3327" s="17">
        <f>IF(AND(M3327="Ready",OR(I3327="Approve proposed",AND(I3327="Use my price",AND(ISNUMBER(J3327),J3327&gt;0))),ISNUMBER(L3327),E3327&gt;0),R3327*(L3327/E3327-1)*(1-'Start Here'!$B$16),0)</f>
        <v>0</v>
      </c>
      <c r="U3327" t="str" s="6">
        <v/>
      </c>
      <c r="V3327" t="str" s="21">
        <v>Yes</v>
      </c>
      <c r="W3327" t="str" s="21">
        <v>No</v>
      </c>
      <c r="X3327" s="22">
        <v>0</v>
      </c>
      <c r="Y3327" s="18">
        <v>2</v>
      </c>
      <c r="AB3327" t="str" s="6">
        <v>2026-10-01 10:41:27 UTC</v>
      </c>
      <c r="AC3327" t="str" s="6">
        <v>Local Line cache</v>
      </c>
      <c r="AD3327" s="23">
        <v>1106676</v>
      </c>
      <c r="AE3327" s="23">
        <v>924713</v>
      </c>
      <c r="AF3327" t="str" s="23">
        <v>1106676:924713:member</v>
      </c>
      <c r="AG3327" t="str" s="23">
        <v>No</v>
      </c>
      <c r="AH3327" t="str" s="23">
        <v>Yes</v>
      </c>
      <c r="AI3327" s="18">
        <v>0</v>
      </c>
    </row>
    <row r="3328" ht="32" customHeight="1">
      <c r="A3328" t="str" s="7">
        <v>Winter Green Farm</v>
      </c>
      <c r="B3328" t="str" s="7">
        <v>Leeks</v>
      </c>
      <c r="C3328" t="str" s="7">
        <v>1 lb</v>
      </c>
      <c r="D3328" t="str" s="7">
        <v>Guest Basket</v>
      </c>
      <c r="E3328" s="12">
        <v>2.8</v>
      </c>
      <c r="F3328" s="13">
        <v>3.02</v>
      </c>
      <c r="G3328" s="13">
        <f>IF(AND(ISNUMBER(E3328),ISNUMBER(F3328)),F3328-E3328,"")</f>
        <v>0.22</v>
      </c>
      <c r="H3328" s="14">
        <f>IF(AND(ISNUMBER(E3328),E3328&gt;0,ISNUMBER(F3328)),F3328/E3328-1,"")</f>
        <v>0.07857142857142874</v>
      </c>
      <c r="I3328" t="str" s="15">
        <v>Unreviewed</v>
      </c>
      <c r="J3328" s="16"/>
      <c r="K3328" t="str" s="15">
        <v/>
      </c>
      <c r="L3328" s="17" t="str">
        <f>IF(AC3328="Local catalog","",IF(AG3328="Yes",IF(ISNUMBER(E3328),E3328,""),IF(I3328="Keep current",IF(ISNUMBER(E3328),E3328,""),IF(AH3328&lt;&gt;"Yes","",IF(I3328="Approve proposed",F3328,IF(AND(I3328="Use my price",AND(ISNUMBER(J3328),J3328&gt;0)),J3328,""))))))</f>
        <v/>
      </c>
      <c r="M3328" t="str" s="7">
        <f>IF(AND(AG3328="Yes",OR(I3328="Approve proposed",I3328="Use my price")),"CHECK: protected price kept current",IF(OR(I3328="Unreviewed",I3328=""),"Pending review",IF(I3328="Hold","On hold",IF(I3328="Keep current",IF(ISNUMBER(E3328),"Kept current","CHECK: no confirmed current price"),IF(AH3328&lt;&gt;"Yes","CHECK: source needs review",IF(AND(I3328="Use my price",NOT(AND(ISNUMBER(J3328),J3328&gt;0))),"CHECK: enter a price above zero",IF(NOT(OR(I3328="Approve proposed",I3328="Use my price")),"CHECK: choose a listed decision",IF(OR(NOT(ISNUMBER(L3328)),L3328&lt;=0,NOT(ISNUMBER(Y3328)),Y3328&lt;=0,X3328&gt;=1),"CHECK: price or base unavailable",IF(L3328/(Y3328*(1-X3328))-1&lt;0,"CHECK: price below local base","Ready")))))))))</f>
        <v>Pending review</v>
      </c>
      <c r="N3328" s="18">
        <v>2.8</v>
      </c>
      <c r="O3328" s="19">
        <v>0.4</v>
      </c>
      <c r="P3328" s="14">
        <v>0.51</v>
      </c>
      <c r="Q3328" s="20" t="str">
        <f>IF(AND(ISNUMBER(L3328),ISNUMBER(Y3328),Y3328&gt;0,X3328&lt;1),ROUND(L3328/(Y3328*(1-X3328))-1,4),"")</f>
        <v/>
      </c>
      <c r="R3328" s="12">
        <v>11.2</v>
      </c>
      <c r="S3328" s="13">
        <f>IF(AND(ISNUMBER(E3328),E3328&gt;0,ISNUMBER(F3328)),R3328*(F3328/E3328-1)*(1-'Start Here'!$B$16),0)</f>
        <v>0.8536000000000017</v>
      </c>
      <c r="T3328" s="17">
        <f>IF(AND(M3328="Ready",OR(I3328="Approve proposed",AND(I3328="Use my price",AND(ISNUMBER(J3328),J3328&gt;0))),ISNUMBER(L3328),E3328&gt;0),R3328*(L3328/E3328-1)*(1-'Start Here'!$B$16),0)</f>
        <v>0</v>
      </c>
      <c r="U3328" t="str" s="6">
        <v/>
      </c>
      <c r="V3328" t="str" s="21">
        <v>Yes</v>
      </c>
      <c r="W3328" t="str" s="21">
        <v>No</v>
      </c>
      <c r="X3328" s="22">
        <v>0</v>
      </c>
      <c r="Y3328" s="18">
        <v>2</v>
      </c>
      <c r="AB3328" t="str" s="6">
        <v>2026-10-01 10:41:27 UTC</v>
      </c>
      <c r="AC3328" t="str" s="6">
        <v>Local Line cache</v>
      </c>
      <c r="AD3328" s="23">
        <v>1106676</v>
      </c>
      <c r="AE3328" s="23">
        <v>924713</v>
      </c>
      <c r="AF3328" t="str" s="23">
        <v>1106676:924713:guest</v>
      </c>
      <c r="AG3328" t="str" s="23">
        <v>No</v>
      </c>
      <c r="AH3328" t="str" s="23">
        <v>Yes</v>
      </c>
      <c r="AI3328" s="18">
        <v>8</v>
      </c>
    </row>
    <row r="3329" ht="32" customHeight="1">
      <c r="A3329" t="str" s="7">
        <v>Winter Green Farm</v>
      </c>
      <c r="B3329" t="str" s="7">
        <v>Leeks</v>
      </c>
      <c r="C3329" t="str" s="7">
        <v>1 lb</v>
      </c>
      <c r="D3329" t="str" s="7">
        <v>SNAP</v>
      </c>
      <c r="E3329" s="12">
        <v>2.8</v>
      </c>
      <c r="F3329" s="13">
        <v>2.8</v>
      </c>
      <c r="G3329" s="13">
        <f>IF(AND(ISNUMBER(E3329),ISNUMBER(F3329)),F3329-E3329,"")</f>
        <v>0</v>
      </c>
      <c r="H3329" s="14">
        <f>IF(AND(ISNUMBER(E3329),E3329&gt;0,ISNUMBER(F3329)),F3329/E3329-1,"")</f>
        <v>0</v>
      </c>
      <c r="I3329" t="str" s="15">
        <v>Keep current</v>
      </c>
      <c r="J3329" s="16"/>
      <c r="K3329" t="str" s="15">
        <v/>
      </c>
      <c r="L3329" s="17">
        <f>IF(AC3329="Local catalog","",IF(AG3329="Yes",IF(ISNUMBER(E3329),E3329,""),IF(I3329="Keep current",IF(ISNUMBER(E3329),E3329,""),IF(AH3329&lt;&gt;"Yes","",IF(I3329="Approve proposed",F3329,IF(AND(I3329="Use my price",AND(ISNUMBER(J3329),J3329&gt;0)),J3329,""))))))</f>
        <v>2.8</v>
      </c>
      <c r="M3329" t="str" s="7">
        <f>IF(AND(AG3329="Yes",OR(I3329="Approve proposed",I3329="Use my price")),"CHECK: protected price kept current",IF(OR(I3329="Unreviewed",I3329=""),"Pending review",IF(I3329="Hold","On hold",IF(I3329="Keep current",IF(ISNUMBER(E3329),"Kept current","CHECK: no confirmed current price"),IF(AH3329&lt;&gt;"Yes","CHECK: source needs review",IF(AND(I3329="Use my price",NOT(AND(ISNUMBER(J3329),J3329&gt;0))),"CHECK: enter a price above zero",IF(NOT(OR(I3329="Approve proposed",I3329="Use my price")),"CHECK: choose a listed decision",IF(OR(NOT(ISNUMBER(L3329)),L3329&lt;=0,NOT(ISNUMBER(Y3329)),Y3329&lt;=0,X3329&gt;=1),"CHECK: price or base unavailable",IF(L3329/(Y3329*(1-X3329))-1&lt;0,"CHECK: price below local base","Ready")))))))))</f>
        <v>Kept current</v>
      </c>
      <c r="N3329" s="18">
        <v>2.8</v>
      </c>
      <c r="O3329" s="19">
        <v>0.4</v>
      </c>
      <c r="P3329" s="14">
        <v>0.4</v>
      </c>
      <c r="Q3329" s="20">
        <f>IF(AND(ISNUMBER(L3329),ISNUMBER(Y3329),Y3329&gt;0,X3329&lt;1),ROUND(L3329/(Y3329*(1-X3329))-1,4),"")</f>
        <v>0.4</v>
      </c>
      <c r="R3329" s="12">
        <v>0</v>
      </c>
      <c r="S3329" s="13">
        <f>IF(AND(ISNUMBER(E3329),E3329&gt;0,ISNUMBER(F3329)),R3329*(F3329/E3329-1)*(1-'Start Here'!$B$16),0)</f>
        <v>0</v>
      </c>
      <c r="T3329" s="17">
        <f>IF(AND(M3329="Ready",OR(I3329="Approve proposed",AND(I3329="Use my price",AND(ISNUMBER(J3329),J3329&gt;0))),ISNUMBER(L3329),E3329&gt;0),R3329*(L3329/E3329-1)*(1-'Start Here'!$B$16),0)</f>
        <v>0</v>
      </c>
      <c r="U3329" t="str" s="6">
        <v>SNAP: preserve existing selling price</v>
      </c>
      <c r="V3329" t="str" s="21">
        <v>Yes</v>
      </c>
      <c r="W3329" t="str" s="21">
        <v>No</v>
      </c>
      <c r="X3329" s="22">
        <v>0</v>
      </c>
      <c r="Y3329" s="18">
        <v>2</v>
      </c>
      <c r="AB3329" t="str" s="6">
        <v>2026-10-01 10:41:27 UTC</v>
      </c>
      <c r="AC3329" t="str" s="6">
        <v>Local Line cache</v>
      </c>
      <c r="AD3329" s="23">
        <v>1106676</v>
      </c>
      <c r="AE3329" s="23">
        <v>924713</v>
      </c>
      <c r="AF3329" t="str" s="23">
        <v>1106676:924713:snap</v>
      </c>
      <c r="AG3329" t="str" s="23">
        <v>Yes</v>
      </c>
      <c r="AH3329" t="str" s="23">
        <v>Yes</v>
      </c>
      <c r="AI3329" s="18">
        <v>0</v>
      </c>
    </row>
    <row r="3330" ht="32" customHeight="1">
      <c r="A3330" t="str" s="7">
        <v>Winter Green Farm</v>
      </c>
      <c r="B3330" t="str" s="7">
        <v>Orange Carrots</v>
      </c>
      <c r="C3330" t="str" s="7">
        <v>1 bunch</v>
      </c>
      <c r="D3330" t="str" s="7">
        <v>Herd Share Members</v>
      </c>
      <c r="E3330" s="12">
        <v>3.22</v>
      </c>
      <c r="F3330" s="13">
        <v>3.48</v>
      </c>
      <c r="G3330" s="13">
        <f>IF(AND(ISNUMBER(E3330),ISNUMBER(F3330)),F3330-E3330,"")</f>
        <v>0.26</v>
      </c>
      <c r="H3330" s="14">
        <f>IF(AND(ISNUMBER(E3330),E3330&gt;0,ISNUMBER(F3330)),F3330/E3330-1,"")</f>
        <v>0.08074534161490665</v>
      </c>
      <c r="I3330" t="str" s="15">
        <v>Unreviewed</v>
      </c>
      <c r="J3330" s="16"/>
      <c r="K3330" t="str" s="15">
        <v/>
      </c>
      <c r="L3330" s="17" t="str">
        <f>IF(AC3330="Local catalog","",IF(AG3330="Yes",IF(ISNUMBER(E3330),E3330,""),IF(I3330="Keep current",IF(ISNUMBER(E3330),E3330,""),IF(AH3330&lt;&gt;"Yes","",IF(I3330="Approve proposed",F3330,IF(AND(I3330="Use my price",AND(ISNUMBER(J3330),J3330&gt;0)),J3330,""))))))</f>
        <v/>
      </c>
      <c r="M3330" t="str" s="7">
        <f>IF(AND(AG3330="Yes",OR(I3330="Approve proposed",I3330="Use my price")),"CHECK: protected price kept current",IF(OR(I3330="Unreviewed",I3330=""),"Pending review",IF(I3330="Hold","On hold",IF(I3330="Keep current",IF(ISNUMBER(E3330),"Kept current","CHECK: no confirmed current price"),IF(AH3330&lt;&gt;"Yes","CHECK: source needs review",IF(AND(I3330="Use my price",NOT(AND(ISNUMBER(J3330),J3330&gt;0))),"CHECK: enter a price above zero",IF(NOT(OR(I3330="Approve proposed",I3330="Use my price")),"CHECK: choose a listed decision",IF(OR(NOT(ISNUMBER(L3330)),L3330&lt;=0,NOT(ISNUMBER(Y3330)),Y3330&lt;=0,X3330&gt;=1),"CHECK: price or base unavailable",IF(L3330/(Y3330*(1-X3330))-1&lt;0,"CHECK: price below local base","Ready")))))))))</f>
        <v>Pending review</v>
      </c>
      <c r="N3330" s="18">
        <v>3.22</v>
      </c>
      <c r="O3330" s="19">
        <v>0.4</v>
      </c>
      <c r="P3330" s="14">
        <v>0.513</v>
      </c>
      <c r="Q3330" s="20" t="str">
        <f>IF(AND(ISNUMBER(L3330),ISNUMBER(Y3330),Y3330&gt;0,X3330&lt;1),ROUND(L3330/(Y3330*(1-X3330))-1,4),"")</f>
        <v/>
      </c>
      <c r="R3330" s="12">
        <v>766.57</v>
      </c>
      <c r="S3330" s="13">
        <f>IF(AND(ISNUMBER(E3330),E3330&gt;0,ISNUMBER(F3330)),R3330*(F3330/E3330-1)*(1-'Start Here'!$B$16),0)</f>
        <v>60.04004782608682</v>
      </c>
      <c r="T3330" s="17">
        <f>IF(AND(M3330="Ready",OR(I3330="Approve proposed",AND(I3330="Use my price",AND(ISNUMBER(J3330),J3330&gt;0))),ISNUMBER(L3330),E3330&gt;0),R3330*(L3330/E3330-1)*(1-'Start Here'!$B$16),0)</f>
        <v>0</v>
      </c>
      <c r="U3330" t="str" s="6">
        <v>Currently hidden; do not activate automatically</v>
      </c>
      <c r="V3330" t="str" s="21">
        <v>No</v>
      </c>
      <c r="W3330" t="str" s="21">
        <v>No</v>
      </c>
      <c r="X3330" s="22">
        <v>0</v>
      </c>
      <c r="Y3330" s="18">
        <v>2.3</v>
      </c>
      <c r="AB3330" t="str" s="6">
        <v>2026-10-01 10:41:27 UTC</v>
      </c>
      <c r="AC3330" t="str" s="6">
        <v>Local Line cache</v>
      </c>
      <c r="AD3330" s="23">
        <v>1130087</v>
      </c>
      <c r="AE3330" s="23">
        <v>963998</v>
      </c>
      <c r="AF3330" t="str" s="23">
        <v>1130087:963998:herdShare</v>
      </c>
      <c r="AG3330" t="str" s="23">
        <v>No</v>
      </c>
      <c r="AH3330" t="str" s="23">
        <v>Yes</v>
      </c>
      <c r="AI3330" s="18">
        <v>549.7</v>
      </c>
    </row>
    <row r="3331" ht="32" customHeight="1">
      <c r="A3331" t="str" s="7">
        <v>Winter Green Farm</v>
      </c>
      <c r="B3331" t="str" s="7">
        <v>Orange Carrots</v>
      </c>
      <c r="C3331" t="str" s="7">
        <v>1 bunch</v>
      </c>
      <c r="D3331" t="str" s="7">
        <v>CSA Members</v>
      </c>
      <c r="E3331" s="12">
        <v>3.22</v>
      </c>
      <c r="F3331" s="13">
        <v>3.48</v>
      </c>
      <c r="G3331" s="13">
        <f>IF(AND(ISNUMBER(E3331),ISNUMBER(F3331)),F3331-E3331,"")</f>
        <v>0.26</v>
      </c>
      <c r="H3331" s="14">
        <f>IF(AND(ISNUMBER(E3331),E3331&gt;0,ISNUMBER(F3331)),F3331/E3331-1,"")</f>
        <v>0.08074534161490665</v>
      </c>
      <c r="I3331" t="str" s="15">
        <v>Unreviewed</v>
      </c>
      <c r="J3331" s="16"/>
      <c r="K3331" t="str" s="15">
        <v/>
      </c>
      <c r="L3331" s="17" t="str">
        <f>IF(AC3331="Local catalog","",IF(AG3331="Yes",IF(ISNUMBER(E3331),E3331,""),IF(I3331="Keep current",IF(ISNUMBER(E3331),E3331,""),IF(AH3331&lt;&gt;"Yes","",IF(I3331="Approve proposed",F3331,IF(AND(I3331="Use my price",AND(ISNUMBER(J3331),J3331&gt;0)),J3331,""))))))</f>
        <v/>
      </c>
      <c r="M3331" t="str" s="7">
        <f>IF(AND(AG3331="Yes",OR(I3331="Approve proposed",I3331="Use my price")),"CHECK: protected price kept current",IF(OR(I3331="Unreviewed",I3331=""),"Pending review",IF(I3331="Hold","On hold",IF(I3331="Keep current",IF(ISNUMBER(E3331),"Kept current","CHECK: no confirmed current price"),IF(AH3331&lt;&gt;"Yes","CHECK: source needs review",IF(AND(I3331="Use my price",NOT(AND(ISNUMBER(J3331),J3331&gt;0))),"CHECK: enter a price above zero",IF(NOT(OR(I3331="Approve proposed",I3331="Use my price")),"CHECK: choose a listed decision",IF(OR(NOT(ISNUMBER(L3331)),L3331&lt;=0,NOT(ISNUMBER(Y3331)),Y3331&lt;=0,X3331&gt;=1),"CHECK: price or base unavailable",IF(L3331/(Y3331*(1-X3331))-1&lt;0,"CHECK: price below local base","Ready")))))))))</f>
        <v>Pending review</v>
      </c>
      <c r="N3331" s="18">
        <v>3.22</v>
      </c>
      <c r="O3331" s="19">
        <v>0.4</v>
      </c>
      <c r="P3331" s="14">
        <v>0.513</v>
      </c>
      <c r="Q3331" s="20" t="str">
        <f>IF(AND(ISNUMBER(L3331),ISNUMBER(Y3331),Y3331&gt;0,X3331&lt;1),ROUND(L3331/(Y3331*(1-X3331))-1,4),"")</f>
        <v/>
      </c>
      <c r="R3331" s="12">
        <v>0</v>
      </c>
      <c r="S3331" s="13">
        <f>IF(AND(ISNUMBER(E3331),E3331&gt;0,ISNUMBER(F3331)),R3331*(F3331/E3331-1)*(1-'Start Here'!$B$16),0)</f>
        <v>0</v>
      </c>
      <c r="T3331" s="17">
        <f>IF(AND(M3331="Ready",OR(I3331="Approve proposed",AND(I3331="Use my price",AND(ISNUMBER(J3331),J3331&gt;0))),ISNUMBER(L3331),E3331&gt;0),R3331*(L3331/E3331-1)*(1-'Start Here'!$B$16),0)</f>
        <v>0</v>
      </c>
      <c r="U3331" t="str" s="6">
        <v>Currently hidden; do not activate automatically</v>
      </c>
      <c r="V3331" t="str" s="21">
        <v>No</v>
      </c>
      <c r="W3331" t="str" s="21">
        <v>No</v>
      </c>
      <c r="X3331" s="22">
        <v>0</v>
      </c>
      <c r="Y3331" s="18">
        <v>2.3</v>
      </c>
      <c r="AB3331" t="str" s="6">
        <v>2026-10-01 10:41:27 UTC</v>
      </c>
      <c r="AC3331" t="str" s="6">
        <v>Local Line cache</v>
      </c>
      <c r="AD3331" s="23">
        <v>1130087</v>
      </c>
      <c r="AE3331" s="23">
        <v>963998</v>
      </c>
      <c r="AF3331" t="str" s="23">
        <v>1130087:963998:member</v>
      </c>
      <c r="AG3331" t="str" s="23">
        <v>No</v>
      </c>
      <c r="AH3331" t="str" s="23">
        <v>Yes</v>
      </c>
      <c r="AI3331" s="18">
        <v>0</v>
      </c>
    </row>
    <row r="3332" ht="32" customHeight="1">
      <c r="A3332" t="str" s="7">
        <v>Winter Green Farm</v>
      </c>
      <c r="B3332" t="str" s="7">
        <v>Orange Carrots</v>
      </c>
      <c r="C3332" t="str" s="7">
        <v>1 bunch</v>
      </c>
      <c r="D3332" t="str" s="7">
        <v>Guest Basket</v>
      </c>
      <c r="E3332" s="12">
        <v>3.22</v>
      </c>
      <c r="F3332" s="13">
        <v>3.48</v>
      </c>
      <c r="G3332" s="13">
        <f>IF(AND(ISNUMBER(E3332),ISNUMBER(F3332)),F3332-E3332,"")</f>
        <v>0.26</v>
      </c>
      <c r="H3332" s="14">
        <f>IF(AND(ISNUMBER(E3332),E3332&gt;0,ISNUMBER(F3332)),F3332/E3332-1,"")</f>
        <v>0.08074534161490665</v>
      </c>
      <c r="I3332" t="str" s="15">
        <v>Unreviewed</v>
      </c>
      <c r="J3332" s="16"/>
      <c r="K3332" t="str" s="15">
        <v/>
      </c>
      <c r="L3332" s="17" t="str">
        <f>IF(AC3332="Local catalog","",IF(AG3332="Yes",IF(ISNUMBER(E3332),E3332,""),IF(I3332="Keep current",IF(ISNUMBER(E3332),E3332,""),IF(AH3332&lt;&gt;"Yes","",IF(I3332="Approve proposed",F3332,IF(AND(I3332="Use my price",AND(ISNUMBER(J3332),J3332&gt;0)),J3332,""))))))</f>
        <v/>
      </c>
      <c r="M3332" t="str" s="7">
        <f>IF(AND(AG3332="Yes",OR(I3332="Approve proposed",I3332="Use my price")),"CHECK: protected price kept current",IF(OR(I3332="Unreviewed",I3332=""),"Pending review",IF(I3332="Hold","On hold",IF(I3332="Keep current",IF(ISNUMBER(E3332),"Kept current","CHECK: no confirmed current price"),IF(AH3332&lt;&gt;"Yes","CHECK: source needs review",IF(AND(I3332="Use my price",NOT(AND(ISNUMBER(J3332),J3332&gt;0))),"CHECK: enter a price above zero",IF(NOT(OR(I3332="Approve proposed",I3332="Use my price")),"CHECK: choose a listed decision",IF(OR(NOT(ISNUMBER(L3332)),L3332&lt;=0,NOT(ISNUMBER(Y3332)),Y3332&lt;=0,X3332&gt;=1),"CHECK: price or base unavailable",IF(L3332/(Y3332*(1-X3332))-1&lt;0,"CHECK: price below local base","Ready")))))))))</f>
        <v>Pending review</v>
      </c>
      <c r="N3332" s="18">
        <v>3.22</v>
      </c>
      <c r="O3332" s="19">
        <v>0.4</v>
      </c>
      <c r="P3332" s="14">
        <v>0.513</v>
      </c>
      <c r="Q3332" s="20" t="str">
        <f>IF(AND(ISNUMBER(L3332),ISNUMBER(Y3332),Y3332&gt;0,X3332&lt;1),ROUND(L3332/(Y3332*(1-X3332))-1,4),"")</f>
        <v/>
      </c>
      <c r="R3332" s="12">
        <v>41.72</v>
      </c>
      <c r="S3332" s="13">
        <f>IF(AND(ISNUMBER(E3332),E3332&gt;0,ISNUMBER(F3332)),R3332*(F3332/E3332-1)*(1-'Start Here'!$B$16),0)</f>
        <v>3.2676347826086882</v>
      </c>
      <c r="T3332" s="17">
        <f>IF(AND(M3332="Ready",OR(I3332="Approve proposed",AND(I3332="Use my price",AND(ISNUMBER(J3332),J3332&gt;0))),ISNUMBER(L3332),E3332&gt;0),R3332*(L3332/E3332-1)*(1-'Start Here'!$B$16),0)</f>
        <v>0</v>
      </c>
      <c r="U3332" t="str" s="6">
        <v>Currently hidden; do not activate automatically</v>
      </c>
      <c r="V3332" t="str" s="21">
        <v>No</v>
      </c>
      <c r="W3332" t="str" s="21">
        <v>No</v>
      </c>
      <c r="X3332" s="22">
        <v>0</v>
      </c>
      <c r="Y3332" s="18">
        <v>2.3</v>
      </c>
      <c r="AB3332" t="str" s="6">
        <v>2026-10-01 10:41:27 UTC</v>
      </c>
      <c r="AC3332" t="str" s="6">
        <v>Local Line cache</v>
      </c>
      <c r="AD3332" s="23">
        <v>1130087</v>
      </c>
      <c r="AE3332" s="23">
        <v>963998</v>
      </c>
      <c r="AF3332" t="str" s="23">
        <v>1130087:963998:guest</v>
      </c>
      <c r="AG3332" t="str" s="23">
        <v>No</v>
      </c>
      <c r="AH3332" t="str" s="23">
        <v>Yes</v>
      </c>
      <c r="AI3332" s="18">
        <v>29.9</v>
      </c>
    </row>
    <row r="3333" ht="32" customHeight="1">
      <c r="A3333" t="str" s="7">
        <v>Winter Green Farm</v>
      </c>
      <c r="B3333" t="str" s="7">
        <v>Orange Carrots</v>
      </c>
      <c r="C3333" t="str" s="7">
        <v>1 bunch</v>
      </c>
      <c r="D3333" t="str" s="7">
        <v>SNAP</v>
      </c>
      <c r="E3333" s="12">
        <v>3.22</v>
      </c>
      <c r="F3333" s="13">
        <v>3.22</v>
      </c>
      <c r="G3333" s="13">
        <f>IF(AND(ISNUMBER(E3333),ISNUMBER(F3333)),F3333-E3333,"")</f>
        <v>0</v>
      </c>
      <c r="H3333" s="14">
        <f>IF(AND(ISNUMBER(E3333),E3333&gt;0,ISNUMBER(F3333)),F3333/E3333-1,"")</f>
        <v>0</v>
      </c>
      <c r="I3333" t="str" s="15">
        <v>Keep current</v>
      </c>
      <c r="J3333" s="16"/>
      <c r="K3333" t="str" s="15">
        <v/>
      </c>
      <c r="L3333" s="17">
        <f>IF(AC3333="Local catalog","",IF(AG3333="Yes",IF(ISNUMBER(E3333),E3333,""),IF(I3333="Keep current",IF(ISNUMBER(E3333),E3333,""),IF(AH3333&lt;&gt;"Yes","",IF(I3333="Approve proposed",F3333,IF(AND(I3333="Use my price",AND(ISNUMBER(J3333),J3333&gt;0)),J3333,""))))))</f>
        <v>3.22</v>
      </c>
      <c r="M3333" t="str" s="7">
        <f>IF(AND(AG3333="Yes",OR(I3333="Approve proposed",I3333="Use my price")),"CHECK: protected price kept current",IF(OR(I3333="Unreviewed",I3333=""),"Pending review",IF(I3333="Hold","On hold",IF(I3333="Keep current",IF(ISNUMBER(E3333),"Kept current","CHECK: no confirmed current price"),IF(AH3333&lt;&gt;"Yes","CHECK: source needs review",IF(AND(I3333="Use my price",NOT(AND(ISNUMBER(J3333),J3333&gt;0))),"CHECK: enter a price above zero",IF(NOT(OR(I3333="Approve proposed",I3333="Use my price")),"CHECK: choose a listed decision",IF(OR(NOT(ISNUMBER(L3333)),L3333&lt;=0,NOT(ISNUMBER(Y3333)),Y3333&lt;=0,X3333&gt;=1),"CHECK: price or base unavailable",IF(L3333/(Y3333*(1-X3333))-1&lt;0,"CHECK: price below local base","Ready")))))))))</f>
        <v>Kept current</v>
      </c>
      <c r="N3333" s="18">
        <v>3.22</v>
      </c>
      <c r="O3333" s="19">
        <v>0.4</v>
      </c>
      <c r="P3333" s="14">
        <v>0.4</v>
      </c>
      <c r="Q3333" s="20">
        <f>IF(AND(ISNUMBER(L3333),ISNUMBER(Y3333),Y3333&gt;0,X3333&lt;1),ROUND(L3333/(Y3333*(1-X3333))-1,4),"")</f>
        <v>0.4</v>
      </c>
      <c r="R3333" s="12">
        <v>0</v>
      </c>
      <c r="S3333" s="13">
        <f>IF(AND(ISNUMBER(E3333),E3333&gt;0,ISNUMBER(F3333)),R3333*(F3333/E3333-1)*(1-'Start Here'!$B$16),0)</f>
        <v>0</v>
      </c>
      <c r="T3333" s="17">
        <f>IF(AND(M3333="Ready",OR(I3333="Approve proposed",AND(I3333="Use my price",AND(ISNUMBER(J3333),J3333&gt;0))),ISNUMBER(L3333),E3333&gt;0),R3333*(L3333/E3333-1)*(1-'Start Here'!$B$16),0)</f>
        <v>0</v>
      </c>
      <c r="U3333" t="str" s="6">
        <v>SNAP: preserve existing selling price; Currently hidden; do not activate automatically</v>
      </c>
      <c r="V3333" t="str" s="21">
        <v>No</v>
      </c>
      <c r="W3333" t="str" s="21">
        <v>No</v>
      </c>
      <c r="X3333" s="22">
        <v>0</v>
      </c>
      <c r="Y3333" s="18">
        <v>2.3</v>
      </c>
      <c r="AB3333" t="str" s="6">
        <v>2026-10-01 10:41:27 UTC</v>
      </c>
      <c r="AC3333" t="str" s="6">
        <v>Local Line cache</v>
      </c>
      <c r="AD3333" s="23">
        <v>1130087</v>
      </c>
      <c r="AE3333" s="23">
        <v>963998</v>
      </c>
      <c r="AF3333" t="str" s="23">
        <v>1130087:963998:snap</v>
      </c>
      <c r="AG3333" t="str" s="23">
        <v>Yes</v>
      </c>
      <c r="AH3333" t="str" s="23">
        <v>Yes</v>
      </c>
      <c r="AI3333" s="18">
        <v>0</v>
      </c>
    </row>
    <row r="3334" ht="32" customHeight="1">
      <c r="A3334" t="str" s="7">
        <v>Winter Green Farm</v>
      </c>
      <c r="B3334" t="str" s="7">
        <v>Pink Beauty Radish</v>
      </c>
      <c r="C3334" t="str" s="7">
        <v>each</v>
      </c>
      <c r="D3334" t="str" s="7">
        <v>Herd Share Members</v>
      </c>
      <c r="E3334" s="12">
        <v>2.45</v>
      </c>
      <c r="F3334" s="13">
        <v>2.65</v>
      </c>
      <c r="G3334" s="13">
        <f>IF(AND(ISNUMBER(E3334),ISNUMBER(F3334)),F3334-E3334,"")</f>
        <v>0.2</v>
      </c>
      <c r="H3334" s="14">
        <f>IF(AND(ISNUMBER(E3334),E3334&gt;0,ISNUMBER(F3334)),F3334/E3334-1,"")</f>
        <v>0.08163265306122436</v>
      </c>
      <c r="I3334" t="str" s="15">
        <v>Unreviewed</v>
      </c>
      <c r="J3334" s="16"/>
      <c r="K3334" t="str" s="15">
        <v/>
      </c>
      <c r="L3334" s="17" t="str">
        <f>IF(AC3334="Local catalog","",IF(AG3334="Yes",IF(ISNUMBER(E3334),E3334,""),IF(I3334="Keep current",IF(ISNUMBER(E3334),E3334,""),IF(AH3334&lt;&gt;"Yes","",IF(I3334="Approve proposed",F3334,IF(AND(I3334="Use my price",AND(ISNUMBER(J3334),J3334&gt;0)),J3334,""))))))</f>
        <v/>
      </c>
      <c r="M3334" t="str" s="7">
        <f>IF(AND(AG3334="Yes",OR(I3334="Approve proposed",I3334="Use my price")),"CHECK: protected price kept current",IF(OR(I3334="Unreviewed",I3334=""),"Pending review",IF(I3334="Hold","On hold",IF(I3334="Keep current",IF(ISNUMBER(E3334),"Kept current","CHECK: no confirmed current price"),IF(AH3334&lt;&gt;"Yes","CHECK: source needs review",IF(AND(I3334="Use my price",NOT(AND(ISNUMBER(J3334),J3334&gt;0))),"CHECK: enter a price above zero",IF(NOT(OR(I3334="Approve proposed",I3334="Use my price")),"CHECK: choose a listed decision",IF(OR(NOT(ISNUMBER(L3334)),L3334&lt;=0,NOT(ISNUMBER(Y3334)),Y3334&lt;=0,X3334&gt;=1),"CHECK: price or base unavailable",IF(L3334/(Y3334*(1-X3334))-1&lt;0,"CHECK: price below local base","Ready")))))))))</f>
        <v>Pending review</v>
      </c>
      <c r="N3334" s="18">
        <v>2.45</v>
      </c>
      <c r="O3334" s="19">
        <v>0.4</v>
      </c>
      <c r="P3334" s="14">
        <v>0.5143</v>
      </c>
      <c r="Q3334" s="20" t="str">
        <f>IF(AND(ISNUMBER(L3334),ISNUMBER(Y3334),Y3334&gt;0,X3334&lt;1),ROUND(L3334/(Y3334*(1-X3334))-1,4),"")</f>
        <v/>
      </c>
      <c r="R3334" s="12">
        <v>4.9</v>
      </c>
      <c r="S3334" s="13">
        <f>IF(AND(ISNUMBER(E3334),E3334&gt;0,ISNUMBER(F3334)),R3334*(F3334/E3334-1)*(1-'Start Here'!$B$16),0)</f>
        <v>0.3879999999999994</v>
      </c>
      <c r="T3334" s="17">
        <f>IF(AND(M3334="Ready",OR(I3334="Approve proposed",AND(I3334="Use my price",AND(ISNUMBER(J3334),J3334&gt;0))),ISNUMBER(L3334),E3334&gt;0),R3334*(L3334/E3334-1)*(1-'Start Here'!$B$16),0)</f>
        <v>0</v>
      </c>
      <c r="U3334" t="str" s="6">
        <v>Currently hidden; do not activate automatically</v>
      </c>
      <c r="V3334" t="str" s="21">
        <v>No</v>
      </c>
      <c r="W3334" t="str" s="21">
        <v>No</v>
      </c>
      <c r="X3334" s="22">
        <v>0</v>
      </c>
      <c r="Y3334" s="18">
        <v>1.75</v>
      </c>
      <c r="AB3334" t="str" s="6">
        <v>2026-10-01 10:41:27 UTC</v>
      </c>
      <c r="AC3334" t="str" s="6">
        <v>Local Line cache</v>
      </c>
      <c r="AD3334" s="23">
        <v>806007</v>
      </c>
      <c r="AE3334" s="23">
        <v>527067</v>
      </c>
      <c r="AF3334" t="str" s="23">
        <v>806007:527067:herdShare</v>
      </c>
      <c r="AG3334" t="str" s="23">
        <v>No</v>
      </c>
      <c r="AH3334" t="str" s="23">
        <v>Yes</v>
      </c>
      <c r="AI3334" s="18">
        <v>3.5</v>
      </c>
    </row>
    <row r="3335" ht="32" customHeight="1">
      <c r="A3335" t="str" s="7">
        <v>Winter Green Farm</v>
      </c>
      <c r="B3335" t="str" s="7">
        <v>Pink Beauty Radish</v>
      </c>
      <c r="C3335" t="str" s="7">
        <v>each</v>
      </c>
      <c r="D3335" t="str" s="7">
        <v>CSA Members</v>
      </c>
      <c r="E3335" s="12">
        <v>2.45</v>
      </c>
      <c r="F3335" s="13">
        <v>2.65</v>
      </c>
      <c r="G3335" s="13">
        <f>IF(AND(ISNUMBER(E3335),ISNUMBER(F3335)),F3335-E3335,"")</f>
        <v>0.2</v>
      </c>
      <c r="H3335" s="14">
        <f>IF(AND(ISNUMBER(E3335),E3335&gt;0,ISNUMBER(F3335)),F3335/E3335-1,"")</f>
        <v>0.08163265306122436</v>
      </c>
      <c r="I3335" t="str" s="15">
        <v>Unreviewed</v>
      </c>
      <c r="J3335" s="16"/>
      <c r="K3335" t="str" s="15">
        <v/>
      </c>
      <c r="L3335" s="17" t="str">
        <f>IF(AC3335="Local catalog","",IF(AG3335="Yes",IF(ISNUMBER(E3335),E3335,""),IF(I3335="Keep current",IF(ISNUMBER(E3335),E3335,""),IF(AH3335&lt;&gt;"Yes","",IF(I3335="Approve proposed",F3335,IF(AND(I3335="Use my price",AND(ISNUMBER(J3335),J3335&gt;0)),J3335,""))))))</f>
        <v/>
      </c>
      <c r="M3335" t="str" s="7">
        <f>IF(AND(AG3335="Yes",OR(I3335="Approve proposed",I3335="Use my price")),"CHECK: protected price kept current",IF(OR(I3335="Unreviewed",I3335=""),"Pending review",IF(I3335="Hold","On hold",IF(I3335="Keep current",IF(ISNUMBER(E3335),"Kept current","CHECK: no confirmed current price"),IF(AH3335&lt;&gt;"Yes","CHECK: source needs review",IF(AND(I3335="Use my price",NOT(AND(ISNUMBER(J3335),J3335&gt;0))),"CHECK: enter a price above zero",IF(NOT(OR(I3335="Approve proposed",I3335="Use my price")),"CHECK: choose a listed decision",IF(OR(NOT(ISNUMBER(L3335)),L3335&lt;=0,NOT(ISNUMBER(Y3335)),Y3335&lt;=0,X3335&gt;=1),"CHECK: price or base unavailable",IF(L3335/(Y3335*(1-X3335))-1&lt;0,"CHECK: price below local base","Ready")))))))))</f>
        <v>Pending review</v>
      </c>
      <c r="N3335" s="18">
        <v>2.45</v>
      </c>
      <c r="O3335" s="19">
        <v>0.4</v>
      </c>
      <c r="P3335" s="14">
        <v>0.5143</v>
      </c>
      <c r="Q3335" s="20" t="str">
        <f>IF(AND(ISNUMBER(L3335),ISNUMBER(Y3335),Y3335&gt;0,X3335&lt;1),ROUND(L3335/(Y3335*(1-X3335))-1,4),"")</f>
        <v/>
      </c>
      <c r="R3335" s="12">
        <v>0</v>
      </c>
      <c r="S3335" s="13">
        <f>IF(AND(ISNUMBER(E3335),E3335&gt;0,ISNUMBER(F3335)),R3335*(F3335/E3335-1)*(1-'Start Here'!$B$16),0)</f>
        <v>0</v>
      </c>
      <c r="T3335" s="17">
        <f>IF(AND(M3335="Ready",OR(I3335="Approve proposed",AND(I3335="Use my price",AND(ISNUMBER(J3335),J3335&gt;0))),ISNUMBER(L3335),E3335&gt;0),R3335*(L3335/E3335-1)*(1-'Start Here'!$B$16),0)</f>
        <v>0</v>
      </c>
      <c r="U3335" t="str" s="6">
        <v>Currently hidden; do not activate automatically</v>
      </c>
      <c r="V3335" t="str" s="21">
        <v>No</v>
      </c>
      <c r="W3335" t="str" s="21">
        <v>No</v>
      </c>
      <c r="X3335" s="22">
        <v>0</v>
      </c>
      <c r="Y3335" s="18">
        <v>1.75</v>
      </c>
      <c r="AB3335" t="str" s="6">
        <v>2026-10-01 10:41:27 UTC</v>
      </c>
      <c r="AC3335" t="str" s="6">
        <v>Local Line cache</v>
      </c>
      <c r="AD3335" s="23">
        <v>806007</v>
      </c>
      <c r="AE3335" s="23">
        <v>527067</v>
      </c>
      <c r="AF3335" t="str" s="23">
        <v>806007:527067:member</v>
      </c>
      <c r="AG3335" t="str" s="23">
        <v>No</v>
      </c>
      <c r="AH3335" t="str" s="23">
        <v>Yes</v>
      </c>
      <c r="AI3335" s="18">
        <v>0</v>
      </c>
    </row>
    <row r="3336" ht="32" customHeight="1">
      <c r="A3336" t="str" s="7">
        <v>Winter Green Farm</v>
      </c>
      <c r="B3336" t="str" s="7">
        <v>Pink Beauty Radish</v>
      </c>
      <c r="C3336" t="str" s="7">
        <v>each</v>
      </c>
      <c r="D3336" t="str" s="7">
        <v>Guest Basket</v>
      </c>
      <c r="E3336" s="12">
        <v>2.45</v>
      </c>
      <c r="F3336" s="13">
        <v>2.65</v>
      </c>
      <c r="G3336" s="13">
        <f>IF(AND(ISNUMBER(E3336),ISNUMBER(F3336)),F3336-E3336,"")</f>
        <v>0.2</v>
      </c>
      <c r="H3336" s="14">
        <f>IF(AND(ISNUMBER(E3336),E3336&gt;0,ISNUMBER(F3336)),F3336/E3336-1,"")</f>
        <v>0.08163265306122436</v>
      </c>
      <c r="I3336" t="str" s="15">
        <v>Unreviewed</v>
      </c>
      <c r="J3336" s="16"/>
      <c r="K3336" t="str" s="15">
        <v/>
      </c>
      <c r="L3336" s="17" t="str">
        <f>IF(AC3336="Local catalog","",IF(AG3336="Yes",IF(ISNUMBER(E3336),E3336,""),IF(I3336="Keep current",IF(ISNUMBER(E3336),E3336,""),IF(AH3336&lt;&gt;"Yes","",IF(I3336="Approve proposed",F3336,IF(AND(I3336="Use my price",AND(ISNUMBER(J3336),J3336&gt;0)),J3336,""))))))</f>
        <v/>
      </c>
      <c r="M3336" t="str" s="7">
        <f>IF(AND(AG3336="Yes",OR(I3336="Approve proposed",I3336="Use my price")),"CHECK: protected price kept current",IF(OR(I3336="Unreviewed",I3336=""),"Pending review",IF(I3336="Hold","On hold",IF(I3336="Keep current",IF(ISNUMBER(E3336),"Kept current","CHECK: no confirmed current price"),IF(AH3336&lt;&gt;"Yes","CHECK: source needs review",IF(AND(I3336="Use my price",NOT(AND(ISNUMBER(J3336),J3336&gt;0))),"CHECK: enter a price above zero",IF(NOT(OR(I3336="Approve proposed",I3336="Use my price")),"CHECK: choose a listed decision",IF(OR(NOT(ISNUMBER(L3336)),L3336&lt;=0,NOT(ISNUMBER(Y3336)),Y3336&lt;=0,X3336&gt;=1),"CHECK: price or base unavailable",IF(L3336/(Y3336*(1-X3336))-1&lt;0,"CHECK: price below local base","Ready")))))))))</f>
        <v>Pending review</v>
      </c>
      <c r="N3336" s="18">
        <v>2.45</v>
      </c>
      <c r="O3336" s="19">
        <v>0.4</v>
      </c>
      <c r="P3336" s="14">
        <v>0.5143</v>
      </c>
      <c r="Q3336" s="20" t="str">
        <f>IF(AND(ISNUMBER(L3336),ISNUMBER(Y3336),Y3336&gt;0,X3336&lt;1),ROUND(L3336/(Y3336*(1-X3336))-1,4),"")</f>
        <v/>
      </c>
      <c r="R3336" s="12">
        <v>2.45</v>
      </c>
      <c r="S3336" s="13">
        <f>IF(AND(ISNUMBER(E3336),E3336&gt;0,ISNUMBER(F3336)),R3336*(F3336/E3336-1)*(1-'Start Here'!$B$16),0)</f>
        <v>0.1939999999999997</v>
      </c>
      <c r="T3336" s="17">
        <f>IF(AND(M3336="Ready",OR(I3336="Approve proposed",AND(I3336="Use my price",AND(ISNUMBER(J3336),J3336&gt;0))),ISNUMBER(L3336),E3336&gt;0),R3336*(L3336/E3336-1)*(1-'Start Here'!$B$16),0)</f>
        <v>0</v>
      </c>
      <c r="U3336" t="str" s="6">
        <v>Currently hidden; do not activate automatically</v>
      </c>
      <c r="V3336" t="str" s="21">
        <v>No</v>
      </c>
      <c r="W3336" t="str" s="21">
        <v>No</v>
      </c>
      <c r="X3336" s="22">
        <v>0</v>
      </c>
      <c r="Y3336" s="18">
        <v>1.75</v>
      </c>
      <c r="AB3336" t="str" s="6">
        <v>2026-10-01 10:41:27 UTC</v>
      </c>
      <c r="AC3336" t="str" s="6">
        <v>Local Line cache</v>
      </c>
      <c r="AD3336" s="23">
        <v>806007</v>
      </c>
      <c r="AE3336" s="23">
        <v>527067</v>
      </c>
      <c r="AF3336" t="str" s="23">
        <v>806007:527067:guest</v>
      </c>
      <c r="AG3336" t="str" s="23">
        <v>No</v>
      </c>
      <c r="AH3336" t="str" s="23">
        <v>Yes</v>
      </c>
      <c r="AI3336" s="18">
        <v>1.75</v>
      </c>
    </row>
    <row r="3337" ht="32" customHeight="1">
      <c r="A3337" t="str" s="7">
        <v>Winter Green Farm</v>
      </c>
      <c r="B3337" t="str" s="7">
        <v>Pink Beauty Radish</v>
      </c>
      <c r="C3337" t="str" s="7">
        <v>each</v>
      </c>
      <c r="D3337" t="str" s="7">
        <v>SNAP</v>
      </c>
      <c r="E3337" s="12">
        <v>2.45</v>
      </c>
      <c r="F3337" s="13">
        <v>2.45</v>
      </c>
      <c r="G3337" s="13">
        <f>IF(AND(ISNUMBER(E3337),ISNUMBER(F3337)),F3337-E3337,"")</f>
        <v>0</v>
      </c>
      <c r="H3337" s="14">
        <f>IF(AND(ISNUMBER(E3337),E3337&gt;0,ISNUMBER(F3337)),F3337/E3337-1,"")</f>
        <v>0</v>
      </c>
      <c r="I3337" t="str" s="15">
        <v>Keep current</v>
      </c>
      <c r="J3337" s="16"/>
      <c r="K3337" t="str" s="15">
        <v/>
      </c>
      <c r="L3337" s="17">
        <f>IF(AC3337="Local catalog","",IF(AG3337="Yes",IF(ISNUMBER(E3337),E3337,""),IF(I3337="Keep current",IF(ISNUMBER(E3337),E3337,""),IF(AH3337&lt;&gt;"Yes","",IF(I3337="Approve proposed",F3337,IF(AND(I3337="Use my price",AND(ISNUMBER(J3337),J3337&gt;0)),J3337,""))))))</f>
        <v>2.45</v>
      </c>
      <c r="M3337" t="str" s="7">
        <f>IF(AND(AG3337="Yes",OR(I3337="Approve proposed",I3337="Use my price")),"CHECK: protected price kept current",IF(OR(I3337="Unreviewed",I3337=""),"Pending review",IF(I3337="Hold","On hold",IF(I3337="Keep current",IF(ISNUMBER(E3337),"Kept current","CHECK: no confirmed current price"),IF(AH3337&lt;&gt;"Yes","CHECK: source needs review",IF(AND(I3337="Use my price",NOT(AND(ISNUMBER(J3337),J3337&gt;0))),"CHECK: enter a price above zero",IF(NOT(OR(I3337="Approve proposed",I3337="Use my price")),"CHECK: choose a listed decision",IF(OR(NOT(ISNUMBER(L3337)),L3337&lt;=0,NOT(ISNUMBER(Y3337)),Y3337&lt;=0,X3337&gt;=1),"CHECK: price or base unavailable",IF(L3337/(Y3337*(1-X3337))-1&lt;0,"CHECK: price below local base","Ready")))))))))</f>
        <v>Kept current</v>
      </c>
      <c r="N3337" s="18">
        <v>2.45</v>
      </c>
      <c r="O3337" s="19">
        <v>0.4</v>
      </c>
      <c r="P3337" s="14">
        <v>0.4</v>
      </c>
      <c r="Q3337" s="20">
        <f>IF(AND(ISNUMBER(L3337),ISNUMBER(Y3337),Y3337&gt;0,X3337&lt;1),ROUND(L3337/(Y3337*(1-X3337))-1,4),"")</f>
        <v>0.4</v>
      </c>
      <c r="R3337" s="12">
        <v>0</v>
      </c>
      <c r="S3337" s="13">
        <f>IF(AND(ISNUMBER(E3337),E3337&gt;0,ISNUMBER(F3337)),R3337*(F3337/E3337-1)*(1-'Start Here'!$B$16),0)</f>
        <v>0</v>
      </c>
      <c r="T3337" s="17">
        <f>IF(AND(M3337="Ready",OR(I3337="Approve proposed",AND(I3337="Use my price",AND(ISNUMBER(J3337),J3337&gt;0))),ISNUMBER(L3337),E3337&gt;0),R3337*(L3337/E3337-1)*(1-'Start Here'!$B$16),0)</f>
        <v>0</v>
      </c>
      <c r="U3337" t="str" s="6">
        <v>SNAP: preserve existing selling price; Currently hidden; do not activate automatically</v>
      </c>
      <c r="V3337" t="str" s="21">
        <v>No</v>
      </c>
      <c r="W3337" t="str" s="21">
        <v>No</v>
      </c>
      <c r="X3337" s="22">
        <v>0</v>
      </c>
      <c r="Y3337" s="18">
        <v>1.75</v>
      </c>
      <c r="AB3337" t="str" s="6">
        <v>2026-10-01 10:41:27 UTC</v>
      </c>
      <c r="AC3337" t="str" s="6">
        <v>Local Line cache</v>
      </c>
      <c r="AD3337" s="23">
        <v>806007</v>
      </c>
      <c r="AE3337" s="23">
        <v>527067</v>
      </c>
      <c r="AF3337" t="str" s="23">
        <v>806007:527067:snap</v>
      </c>
      <c r="AG3337" t="str" s="23">
        <v>Yes</v>
      </c>
      <c r="AH3337" t="str" s="23">
        <v>Yes</v>
      </c>
      <c r="AI3337" s="18">
        <v>0</v>
      </c>
    </row>
    <row r="3338" ht="32" customHeight="1">
      <c r="A3338" t="str" s="7">
        <v>Winter Green Farm</v>
      </c>
      <c r="B3338" t="str" s="7">
        <v>Purple Daikon Radish</v>
      </c>
      <c r="C3338" t="str" s="7">
        <v>1 pound</v>
      </c>
      <c r="D3338" t="str" s="7">
        <v>Herd Share Members</v>
      </c>
      <c r="E3338" s="12">
        <v>4.48</v>
      </c>
      <c r="F3338" s="13">
        <v>4.84</v>
      </c>
      <c r="G3338" s="13">
        <f>IF(AND(ISNUMBER(E3338),ISNUMBER(F3338)),F3338-E3338,"")</f>
        <v>0.36</v>
      </c>
      <c r="H3338" s="14">
        <f>IF(AND(ISNUMBER(E3338),E3338&gt;0,ISNUMBER(F3338)),F3338/E3338-1,"")</f>
        <v>0.0803571428571428</v>
      </c>
      <c r="I3338" t="str" s="15">
        <v>Unreviewed</v>
      </c>
      <c r="J3338" s="16"/>
      <c r="K3338" t="str" s="15">
        <v/>
      </c>
      <c r="L3338" s="17" t="str">
        <f>IF(AC3338="Local catalog","",IF(AG3338="Yes",IF(ISNUMBER(E3338),E3338,""),IF(I3338="Keep current",IF(ISNUMBER(E3338),E3338,""),IF(AH3338&lt;&gt;"Yes","",IF(I3338="Approve proposed",F3338,IF(AND(I3338="Use my price",AND(ISNUMBER(J3338),J3338&gt;0)),J3338,""))))))</f>
        <v/>
      </c>
      <c r="M3338" t="str" s="7">
        <f>IF(AND(AG3338="Yes",OR(I3338="Approve proposed",I3338="Use my price")),"CHECK: protected price kept current",IF(OR(I3338="Unreviewed",I3338=""),"Pending review",IF(I3338="Hold","On hold",IF(I3338="Keep current",IF(ISNUMBER(E3338),"Kept current","CHECK: no confirmed current price"),IF(AH3338&lt;&gt;"Yes","CHECK: source needs review",IF(AND(I3338="Use my price",NOT(AND(ISNUMBER(J3338),J3338&gt;0))),"CHECK: enter a price above zero",IF(NOT(OR(I3338="Approve proposed",I3338="Use my price")),"CHECK: choose a listed decision",IF(OR(NOT(ISNUMBER(L3338)),L3338&lt;=0,NOT(ISNUMBER(Y3338)),Y3338&lt;=0,X3338&gt;=1),"CHECK: price or base unavailable",IF(L3338/(Y3338*(1-X3338))-1&lt;0,"CHECK: price below local base","Ready")))))))))</f>
        <v>Pending review</v>
      </c>
      <c r="N3338" s="18">
        <v>4.48</v>
      </c>
      <c r="O3338" s="19">
        <v>0.4</v>
      </c>
      <c r="P3338" s="14">
        <v>0.5125</v>
      </c>
      <c r="Q3338" s="20" t="str">
        <f>IF(AND(ISNUMBER(L3338),ISNUMBER(Y3338),Y3338&gt;0,X3338&lt;1),ROUND(L3338/(Y3338*(1-X3338))-1,4),"")</f>
        <v/>
      </c>
      <c r="R3338" s="12">
        <v>398.64000000000004</v>
      </c>
      <c r="S3338" s="13">
        <f>IF(AND(ISNUMBER(E3338),E3338&gt;0,ISNUMBER(F3338)),R3338*(F3338/E3338-1)*(1-'Start Here'!$B$16),0)</f>
        <v>31.072564285714265</v>
      </c>
      <c r="T3338" s="17">
        <f>IF(AND(M3338="Ready",OR(I3338="Approve proposed",AND(I3338="Use my price",AND(ISNUMBER(J3338),J3338&gt;0))),ISNUMBER(L3338),E3338&gt;0),R3338*(L3338/E3338-1)*(1-'Start Here'!$B$16),0)</f>
        <v>0</v>
      </c>
      <c r="U3338" t="str" s="6">
        <v/>
      </c>
      <c r="V3338" t="str" s="21">
        <v>Yes</v>
      </c>
      <c r="W3338" t="str" s="21">
        <v>No</v>
      </c>
      <c r="X3338" s="22">
        <v>0</v>
      </c>
      <c r="Y3338" s="18">
        <v>3.2</v>
      </c>
      <c r="AB3338" t="str" s="6">
        <v>2026-10-01 10:41:27 UTC</v>
      </c>
      <c r="AC3338" t="str" s="6">
        <v>Local Line cache</v>
      </c>
      <c r="AD3338" s="23">
        <v>921713</v>
      </c>
      <c r="AE3338" s="23">
        <v>668239</v>
      </c>
      <c r="AF3338" t="str" s="23">
        <v>921713:668239:herdShare</v>
      </c>
      <c r="AG3338" t="str" s="23">
        <v>No</v>
      </c>
      <c r="AH3338" t="str" s="23">
        <v>Yes</v>
      </c>
      <c r="AI3338" s="18">
        <v>249</v>
      </c>
    </row>
    <row r="3339" ht="32" customHeight="1">
      <c r="A3339" t="str" s="7">
        <v>Winter Green Farm</v>
      </c>
      <c r="B3339" t="str" s="7">
        <v>Purple Daikon Radish</v>
      </c>
      <c r="C3339" t="str" s="7">
        <v>1 pound</v>
      </c>
      <c r="D3339" t="str" s="7">
        <v>CSA Members</v>
      </c>
      <c r="E3339" s="12">
        <v>4.48</v>
      </c>
      <c r="F3339" s="13">
        <v>4.84</v>
      </c>
      <c r="G3339" s="13">
        <f>IF(AND(ISNUMBER(E3339),ISNUMBER(F3339)),F3339-E3339,"")</f>
        <v>0.36</v>
      </c>
      <c r="H3339" s="14">
        <f>IF(AND(ISNUMBER(E3339),E3339&gt;0,ISNUMBER(F3339)),F3339/E3339-1,"")</f>
        <v>0.0803571428571428</v>
      </c>
      <c r="I3339" t="str" s="15">
        <v>Unreviewed</v>
      </c>
      <c r="J3339" s="16"/>
      <c r="K3339" t="str" s="15">
        <v/>
      </c>
      <c r="L3339" s="17" t="str">
        <f>IF(AC3339="Local catalog","",IF(AG3339="Yes",IF(ISNUMBER(E3339),E3339,""),IF(I3339="Keep current",IF(ISNUMBER(E3339),E3339,""),IF(AH3339&lt;&gt;"Yes","",IF(I3339="Approve proposed",F3339,IF(AND(I3339="Use my price",AND(ISNUMBER(J3339),J3339&gt;0)),J3339,""))))))</f>
        <v/>
      </c>
      <c r="M3339" t="str" s="7">
        <f>IF(AND(AG3339="Yes",OR(I3339="Approve proposed",I3339="Use my price")),"CHECK: protected price kept current",IF(OR(I3339="Unreviewed",I3339=""),"Pending review",IF(I3339="Hold","On hold",IF(I3339="Keep current",IF(ISNUMBER(E3339),"Kept current","CHECK: no confirmed current price"),IF(AH3339&lt;&gt;"Yes","CHECK: source needs review",IF(AND(I3339="Use my price",NOT(AND(ISNUMBER(J3339),J3339&gt;0))),"CHECK: enter a price above zero",IF(NOT(OR(I3339="Approve proposed",I3339="Use my price")),"CHECK: choose a listed decision",IF(OR(NOT(ISNUMBER(L3339)),L3339&lt;=0,NOT(ISNUMBER(Y3339)),Y3339&lt;=0,X3339&gt;=1),"CHECK: price or base unavailable",IF(L3339/(Y3339*(1-X3339))-1&lt;0,"CHECK: price below local base","Ready")))))))))</f>
        <v>Pending review</v>
      </c>
      <c r="N3339" s="18">
        <v>4.48</v>
      </c>
      <c r="O3339" s="19">
        <v>0.4</v>
      </c>
      <c r="P3339" s="14">
        <v>0.5125</v>
      </c>
      <c r="Q3339" s="20" t="str">
        <f>IF(AND(ISNUMBER(L3339),ISNUMBER(Y3339),Y3339&gt;0,X3339&lt;1),ROUND(L3339/(Y3339*(1-X3339))-1,4),"")</f>
        <v/>
      </c>
      <c r="R3339" s="12">
        <v>58.36</v>
      </c>
      <c r="S3339" s="13">
        <f>IF(AND(ISNUMBER(E3339),E3339&gt;0,ISNUMBER(F3339)),R3339*(F3339/E3339-1)*(1-'Start Here'!$B$16),0)</f>
        <v>4.548953571428568</v>
      </c>
      <c r="T3339" s="17">
        <f>IF(AND(M3339="Ready",OR(I3339="Approve proposed",AND(I3339="Use my price",AND(ISNUMBER(J3339),J3339&gt;0))),ISNUMBER(L3339),E3339&gt;0),R3339*(L3339/E3339-1)*(1-'Start Here'!$B$16),0)</f>
        <v>0</v>
      </c>
      <c r="U3339" t="str" s="6">
        <v/>
      </c>
      <c r="V3339" t="str" s="21">
        <v>Yes</v>
      </c>
      <c r="W3339" t="str" s="21">
        <v>No</v>
      </c>
      <c r="X3339" s="22">
        <v>0</v>
      </c>
      <c r="Y3339" s="18">
        <v>3.2</v>
      </c>
      <c r="AB3339" t="str" s="6">
        <v>2026-10-01 10:41:27 UTC</v>
      </c>
      <c r="AC3339" t="str" s="6">
        <v>Local Line cache</v>
      </c>
      <c r="AD3339" s="23">
        <v>921713</v>
      </c>
      <c r="AE3339" s="23">
        <v>668239</v>
      </c>
      <c r="AF3339" t="str" s="23">
        <v>921713:668239:member</v>
      </c>
      <c r="AG3339" t="str" s="23">
        <v>No</v>
      </c>
      <c r="AH3339" t="str" s="23">
        <v>Yes</v>
      </c>
      <c r="AI3339" s="18">
        <v>42</v>
      </c>
    </row>
    <row r="3340" ht="32" customHeight="1">
      <c r="A3340" t="str" s="7">
        <v>Winter Green Farm</v>
      </c>
      <c r="B3340" t="str" s="7">
        <v>Purple Daikon Radish</v>
      </c>
      <c r="C3340" t="str" s="7">
        <v>1 pound</v>
      </c>
      <c r="D3340" t="str" s="7">
        <v>Guest Basket</v>
      </c>
      <c r="E3340" s="12">
        <v>4.48</v>
      </c>
      <c r="F3340" s="13">
        <v>4.84</v>
      </c>
      <c r="G3340" s="13">
        <f>IF(AND(ISNUMBER(E3340),ISNUMBER(F3340)),F3340-E3340,"")</f>
        <v>0.36</v>
      </c>
      <c r="H3340" s="14">
        <f>IF(AND(ISNUMBER(E3340),E3340&gt;0,ISNUMBER(F3340)),F3340/E3340-1,"")</f>
        <v>0.0803571428571428</v>
      </c>
      <c r="I3340" t="str" s="15">
        <v>Unreviewed</v>
      </c>
      <c r="J3340" s="16"/>
      <c r="K3340" t="str" s="15">
        <v/>
      </c>
      <c r="L3340" s="17" t="str">
        <f>IF(AC3340="Local catalog","",IF(AG3340="Yes",IF(ISNUMBER(E3340),E3340,""),IF(I3340="Keep current",IF(ISNUMBER(E3340),E3340,""),IF(AH3340&lt;&gt;"Yes","",IF(I3340="Approve proposed",F3340,IF(AND(I3340="Use my price",AND(ISNUMBER(J3340),J3340&gt;0)),J3340,""))))))</f>
        <v/>
      </c>
      <c r="M3340" t="str" s="7">
        <f>IF(AND(AG3340="Yes",OR(I3340="Approve proposed",I3340="Use my price")),"CHECK: protected price kept current",IF(OR(I3340="Unreviewed",I3340=""),"Pending review",IF(I3340="Hold","On hold",IF(I3340="Keep current",IF(ISNUMBER(E3340),"Kept current","CHECK: no confirmed current price"),IF(AH3340&lt;&gt;"Yes","CHECK: source needs review",IF(AND(I3340="Use my price",NOT(AND(ISNUMBER(J3340),J3340&gt;0))),"CHECK: enter a price above zero",IF(NOT(OR(I3340="Approve proposed",I3340="Use my price")),"CHECK: choose a listed decision",IF(OR(NOT(ISNUMBER(L3340)),L3340&lt;=0,NOT(ISNUMBER(Y3340)),Y3340&lt;=0,X3340&gt;=1),"CHECK: price or base unavailable",IF(L3340/(Y3340*(1-X3340))-1&lt;0,"CHECK: price below local base","Ready")))))))))</f>
        <v>Pending review</v>
      </c>
      <c r="N3340" s="18">
        <v>4.48</v>
      </c>
      <c r="O3340" s="19">
        <v>0.4</v>
      </c>
      <c r="P3340" s="14">
        <v>0.5125</v>
      </c>
      <c r="Q3340" s="20" t="str">
        <f>IF(AND(ISNUMBER(L3340),ISNUMBER(Y3340),Y3340&gt;0,X3340&lt;1),ROUND(L3340/(Y3340*(1-X3340))-1,4),"")</f>
        <v/>
      </c>
      <c r="R3340" s="12">
        <v>40.120000000000005</v>
      </c>
      <c r="S3340" s="13">
        <f>IF(AND(ISNUMBER(E3340),E3340&gt;0,ISNUMBER(F3340)),R3340*(F3340/E3340-1)*(1-'Start Here'!$B$16),0)</f>
        <v>3.127210714285712</v>
      </c>
      <c r="T3340" s="17">
        <f>IF(AND(M3340="Ready",OR(I3340="Approve proposed",AND(I3340="Use my price",AND(ISNUMBER(J3340),J3340&gt;0))),ISNUMBER(L3340),E3340&gt;0),R3340*(L3340/E3340-1)*(1-'Start Here'!$B$16),0)</f>
        <v>0</v>
      </c>
      <c r="U3340" t="str" s="6">
        <v/>
      </c>
      <c r="V3340" t="str" s="21">
        <v>Yes</v>
      </c>
      <c r="W3340" t="str" s="21">
        <v>No</v>
      </c>
      <c r="X3340" s="22">
        <v>0</v>
      </c>
      <c r="Y3340" s="18">
        <v>3.2</v>
      </c>
      <c r="AB3340" t="str" s="6">
        <v>2026-10-01 10:41:27 UTC</v>
      </c>
      <c r="AC3340" t="str" s="6">
        <v>Local Line cache</v>
      </c>
      <c r="AD3340" s="23">
        <v>921713</v>
      </c>
      <c r="AE3340" s="23">
        <v>668239</v>
      </c>
      <c r="AF3340" t="str" s="23">
        <v>921713:668239:guest</v>
      </c>
      <c r="AG3340" t="str" s="23">
        <v>No</v>
      </c>
      <c r="AH3340" t="str" s="23">
        <v>Yes</v>
      </c>
      <c r="AI3340" s="18">
        <v>24</v>
      </c>
    </row>
    <row r="3341" ht="32" customHeight="1">
      <c r="A3341" t="str" s="7">
        <v>Winter Green Farm</v>
      </c>
      <c r="B3341" t="str" s="7">
        <v>Purple Daikon Radish</v>
      </c>
      <c r="C3341" t="str" s="7">
        <v>1 pound</v>
      </c>
      <c r="D3341" t="str" s="7">
        <v>SNAP</v>
      </c>
      <c r="E3341" s="12">
        <v>4.48</v>
      </c>
      <c r="F3341" s="13">
        <v>4.48</v>
      </c>
      <c r="G3341" s="13">
        <f>IF(AND(ISNUMBER(E3341),ISNUMBER(F3341)),F3341-E3341,"")</f>
        <v>0</v>
      </c>
      <c r="H3341" s="14">
        <f>IF(AND(ISNUMBER(E3341),E3341&gt;0,ISNUMBER(F3341)),F3341/E3341-1,"")</f>
        <v>0</v>
      </c>
      <c r="I3341" t="str" s="15">
        <v>Keep current</v>
      </c>
      <c r="J3341" s="16"/>
      <c r="K3341" t="str" s="15">
        <v/>
      </c>
      <c r="L3341" s="17">
        <f>IF(AC3341="Local catalog","",IF(AG3341="Yes",IF(ISNUMBER(E3341),E3341,""),IF(I3341="Keep current",IF(ISNUMBER(E3341),E3341,""),IF(AH3341&lt;&gt;"Yes","",IF(I3341="Approve proposed",F3341,IF(AND(I3341="Use my price",AND(ISNUMBER(J3341),J3341&gt;0)),J3341,""))))))</f>
        <v>4.48</v>
      </c>
      <c r="M3341" t="str" s="7">
        <f>IF(AND(AG3341="Yes",OR(I3341="Approve proposed",I3341="Use my price")),"CHECK: protected price kept current",IF(OR(I3341="Unreviewed",I3341=""),"Pending review",IF(I3341="Hold","On hold",IF(I3341="Keep current",IF(ISNUMBER(E3341),"Kept current","CHECK: no confirmed current price"),IF(AH3341&lt;&gt;"Yes","CHECK: source needs review",IF(AND(I3341="Use my price",NOT(AND(ISNUMBER(J3341),J3341&gt;0))),"CHECK: enter a price above zero",IF(NOT(OR(I3341="Approve proposed",I3341="Use my price")),"CHECK: choose a listed decision",IF(OR(NOT(ISNUMBER(L3341)),L3341&lt;=0,NOT(ISNUMBER(Y3341)),Y3341&lt;=0,X3341&gt;=1),"CHECK: price or base unavailable",IF(L3341/(Y3341*(1-X3341))-1&lt;0,"CHECK: price below local base","Ready")))))))))</f>
        <v>Kept current</v>
      </c>
      <c r="N3341" s="18">
        <v>4.48</v>
      </c>
      <c r="O3341" s="19">
        <v>0.4</v>
      </c>
      <c r="P3341" s="14">
        <v>0.4</v>
      </c>
      <c r="Q3341" s="20">
        <f>IF(AND(ISNUMBER(L3341),ISNUMBER(Y3341),Y3341&gt;0,X3341&lt;1),ROUND(L3341/(Y3341*(1-X3341))-1,4),"")</f>
        <v>0.4</v>
      </c>
      <c r="R3341" s="12">
        <v>0</v>
      </c>
      <c r="S3341" s="13">
        <f>IF(AND(ISNUMBER(E3341),E3341&gt;0,ISNUMBER(F3341)),R3341*(F3341/E3341-1)*(1-'Start Here'!$B$16),0)</f>
        <v>0</v>
      </c>
      <c r="T3341" s="17">
        <f>IF(AND(M3341="Ready",OR(I3341="Approve proposed",AND(I3341="Use my price",AND(ISNUMBER(J3341),J3341&gt;0))),ISNUMBER(L3341),E3341&gt;0),R3341*(L3341/E3341-1)*(1-'Start Here'!$B$16),0)</f>
        <v>0</v>
      </c>
      <c r="U3341" t="str" s="6">
        <v>SNAP: preserve existing selling price</v>
      </c>
      <c r="V3341" t="str" s="21">
        <v>Yes</v>
      </c>
      <c r="W3341" t="str" s="21">
        <v>No</v>
      </c>
      <c r="X3341" s="22">
        <v>0</v>
      </c>
      <c r="Y3341" s="18">
        <v>3.2</v>
      </c>
      <c r="AB3341" t="str" s="6">
        <v>2026-10-01 10:41:27 UTC</v>
      </c>
      <c r="AC3341" t="str" s="6">
        <v>Local Line cache</v>
      </c>
      <c r="AD3341" s="23">
        <v>921713</v>
      </c>
      <c r="AE3341" s="23">
        <v>668239</v>
      </c>
      <c r="AF3341" t="str" s="23">
        <v>921713:668239:snap</v>
      </c>
      <c r="AG3341" t="str" s="23">
        <v>Yes</v>
      </c>
      <c r="AH3341" t="str" s="23">
        <v>Yes</v>
      </c>
      <c r="AI3341" s="18">
        <v>0</v>
      </c>
    </row>
    <row r="3342" ht="32" customHeight="1">
      <c r="A3342" t="str" s="7">
        <v>Winter Green Farm</v>
      </c>
      <c r="B3342" t="str" s="7">
        <v>Red Baltic Rose Potatoes</v>
      </c>
      <c r="C3342" t="str" s="7">
        <v>1 lb</v>
      </c>
      <c r="D3342" t="str" s="7">
        <v>Herd Share Members</v>
      </c>
      <c r="E3342" s="12">
        <v>1.82</v>
      </c>
      <c r="F3342" s="13">
        <v>1.97</v>
      </c>
      <c r="G3342" s="13">
        <f>IF(AND(ISNUMBER(E3342),ISNUMBER(F3342)),F3342-E3342,"")</f>
        <v>0.15</v>
      </c>
      <c r="H3342" s="14">
        <f>IF(AND(ISNUMBER(E3342),E3342&gt;0,ISNUMBER(F3342)),F3342/E3342-1,"")</f>
        <v>0.08241758241758235</v>
      </c>
      <c r="I3342" t="str" s="15">
        <v>Unreviewed</v>
      </c>
      <c r="J3342" s="16"/>
      <c r="K3342" t="str" s="15">
        <v/>
      </c>
      <c r="L3342" s="17" t="str">
        <f>IF(AC3342="Local catalog","",IF(AG3342="Yes",IF(ISNUMBER(E3342),E3342,""),IF(I3342="Keep current",IF(ISNUMBER(E3342),E3342,""),IF(AH3342&lt;&gt;"Yes","",IF(I3342="Approve proposed",F3342,IF(AND(I3342="Use my price",AND(ISNUMBER(J3342),J3342&gt;0)),J3342,""))))))</f>
        <v/>
      </c>
      <c r="M3342" t="str" s="7">
        <f>IF(AND(AG3342="Yes",OR(I3342="Approve proposed",I3342="Use my price")),"CHECK: protected price kept current",IF(OR(I3342="Unreviewed",I3342=""),"Pending review",IF(I3342="Hold","On hold",IF(I3342="Keep current",IF(ISNUMBER(E3342),"Kept current","CHECK: no confirmed current price"),IF(AH3342&lt;&gt;"Yes","CHECK: source needs review",IF(AND(I3342="Use my price",NOT(AND(ISNUMBER(J3342),J3342&gt;0))),"CHECK: enter a price above zero",IF(NOT(OR(I3342="Approve proposed",I3342="Use my price")),"CHECK: choose a listed decision",IF(OR(NOT(ISNUMBER(L3342)),L3342&lt;=0,NOT(ISNUMBER(Y3342)),Y3342&lt;=0,X3342&gt;=1),"CHECK: price or base unavailable",IF(L3342/(Y3342*(1-X3342))-1&lt;0,"CHECK: price below local base","Ready")))))))))</f>
        <v>Pending review</v>
      </c>
      <c r="N3342" s="18">
        <v>1.82</v>
      </c>
      <c r="O3342" s="19">
        <v>0.4</v>
      </c>
      <c r="P3342" s="14">
        <v>0.5154</v>
      </c>
      <c r="Q3342" s="20" t="str">
        <f>IF(AND(ISNUMBER(L3342),ISNUMBER(Y3342),Y3342&gt;0,X3342&lt;1),ROUND(L3342/(Y3342*(1-X3342))-1,4),"")</f>
        <v/>
      </c>
      <c r="R3342" s="12">
        <v>1163.12</v>
      </c>
      <c r="S3342" s="13">
        <f>IF(AND(ISNUMBER(E3342),E3342&gt;0,ISNUMBER(F3342)),R3342*(F3342/E3342-1)*(1-'Start Here'!$B$16),0)</f>
        <v>92.98569230769222</v>
      </c>
      <c r="T3342" s="17">
        <f>IF(AND(M3342="Ready",OR(I3342="Approve proposed",AND(I3342="Use my price",AND(ISNUMBER(J3342),J3342&gt;0))),ISNUMBER(L3342),E3342&gt;0),R3342*(L3342/E3342-1)*(1-'Start Here'!$B$16),0)</f>
        <v>0</v>
      </c>
      <c r="U3342" t="str" s="6">
        <v/>
      </c>
      <c r="V3342" t="str" s="21">
        <v>Yes</v>
      </c>
      <c r="W3342" t="str" s="21">
        <v>No</v>
      </c>
      <c r="X3342" s="22">
        <v>0</v>
      </c>
      <c r="Y3342" s="18">
        <v>1.3</v>
      </c>
      <c r="AB3342" t="str" s="6">
        <v>2026-10-01 10:41:27 UTC</v>
      </c>
      <c r="AC3342" t="str" s="6">
        <v>Local Line cache</v>
      </c>
      <c r="AD3342" s="23">
        <v>1132419</v>
      </c>
      <c r="AE3342" s="23">
        <v>967065</v>
      </c>
      <c r="AF3342" t="str" s="23">
        <v>1132419:967065:herdShare</v>
      </c>
      <c r="AG3342" t="str" s="23">
        <v>No</v>
      </c>
      <c r="AH3342" t="str" s="23">
        <v>Yes</v>
      </c>
      <c r="AI3342" s="18">
        <v>671.5</v>
      </c>
    </row>
    <row r="3343" ht="32" customHeight="1">
      <c r="A3343" t="str" s="7">
        <v>Winter Green Farm</v>
      </c>
      <c r="B3343" t="str" s="7">
        <v>Red Baltic Rose Potatoes</v>
      </c>
      <c r="C3343" t="str" s="7">
        <v>1 lb</v>
      </c>
      <c r="D3343" t="str" s="7">
        <v>CSA Members</v>
      </c>
      <c r="E3343" s="12">
        <v>1.82</v>
      </c>
      <c r="F3343" s="13">
        <v>1.97</v>
      </c>
      <c r="G3343" s="13">
        <f>IF(AND(ISNUMBER(E3343),ISNUMBER(F3343)),F3343-E3343,"")</f>
        <v>0.15</v>
      </c>
      <c r="H3343" s="14">
        <f>IF(AND(ISNUMBER(E3343),E3343&gt;0,ISNUMBER(F3343)),F3343/E3343-1,"")</f>
        <v>0.08241758241758235</v>
      </c>
      <c r="I3343" t="str" s="15">
        <v>Unreviewed</v>
      </c>
      <c r="J3343" s="16"/>
      <c r="K3343" t="str" s="15">
        <v/>
      </c>
      <c r="L3343" s="17" t="str">
        <f>IF(AC3343="Local catalog","",IF(AG3343="Yes",IF(ISNUMBER(E3343),E3343,""),IF(I3343="Keep current",IF(ISNUMBER(E3343),E3343,""),IF(AH3343&lt;&gt;"Yes","",IF(I3343="Approve proposed",F3343,IF(AND(I3343="Use my price",AND(ISNUMBER(J3343),J3343&gt;0)),J3343,""))))))</f>
        <v/>
      </c>
      <c r="M3343" t="str" s="7">
        <f>IF(AND(AG3343="Yes",OR(I3343="Approve proposed",I3343="Use my price")),"CHECK: protected price kept current",IF(OR(I3343="Unreviewed",I3343=""),"Pending review",IF(I3343="Hold","On hold",IF(I3343="Keep current",IF(ISNUMBER(E3343),"Kept current","CHECK: no confirmed current price"),IF(AH3343&lt;&gt;"Yes","CHECK: source needs review",IF(AND(I3343="Use my price",NOT(AND(ISNUMBER(J3343),J3343&gt;0))),"CHECK: enter a price above zero",IF(NOT(OR(I3343="Approve proposed",I3343="Use my price")),"CHECK: choose a listed decision",IF(OR(NOT(ISNUMBER(L3343)),L3343&lt;=0,NOT(ISNUMBER(Y3343)),Y3343&lt;=0,X3343&gt;=1),"CHECK: price or base unavailable",IF(L3343/(Y3343*(1-X3343))-1&lt;0,"CHECK: price below local base","Ready")))))))))</f>
        <v>Pending review</v>
      </c>
      <c r="N3343" s="18">
        <v>1.82</v>
      </c>
      <c r="O3343" s="19">
        <v>0.4</v>
      </c>
      <c r="P3343" s="14">
        <v>0.5154</v>
      </c>
      <c r="Q3343" s="20" t="str">
        <f>IF(AND(ISNUMBER(L3343),ISNUMBER(Y3343),Y3343&gt;0,X3343&lt;1),ROUND(L3343/(Y3343*(1-X3343))-1,4),"")</f>
        <v/>
      </c>
      <c r="R3343" s="12">
        <v>0</v>
      </c>
      <c r="S3343" s="13">
        <f>IF(AND(ISNUMBER(E3343),E3343&gt;0,ISNUMBER(F3343)),R3343*(F3343/E3343-1)*(1-'Start Here'!$B$16),0)</f>
        <v>0</v>
      </c>
      <c r="T3343" s="17">
        <f>IF(AND(M3343="Ready",OR(I3343="Approve proposed",AND(I3343="Use my price",AND(ISNUMBER(J3343),J3343&gt;0))),ISNUMBER(L3343),E3343&gt;0),R3343*(L3343/E3343-1)*(1-'Start Here'!$B$16),0)</f>
        <v>0</v>
      </c>
      <c r="U3343" t="str" s="6">
        <v/>
      </c>
      <c r="V3343" t="str" s="21">
        <v>Yes</v>
      </c>
      <c r="W3343" t="str" s="21">
        <v>No</v>
      </c>
      <c r="X3343" s="22">
        <v>0</v>
      </c>
      <c r="Y3343" s="18">
        <v>1.3</v>
      </c>
      <c r="AB3343" t="str" s="6">
        <v>2026-10-01 10:41:27 UTC</v>
      </c>
      <c r="AC3343" t="str" s="6">
        <v>Local Line cache</v>
      </c>
      <c r="AD3343" s="23">
        <v>1132419</v>
      </c>
      <c r="AE3343" s="23">
        <v>967065</v>
      </c>
      <c r="AF3343" t="str" s="23">
        <v>1132419:967065:member</v>
      </c>
      <c r="AG3343" t="str" s="23">
        <v>No</v>
      </c>
      <c r="AH3343" t="str" s="23">
        <v>Yes</v>
      </c>
      <c r="AI3343" s="18">
        <v>0</v>
      </c>
    </row>
    <row r="3344" ht="32" customHeight="1">
      <c r="A3344" t="str" s="7">
        <v>Winter Green Farm</v>
      </c>
      <c r="B3344" t="str" s="7">
        <v>Red Baltic Rose Potatoes</v>
      </c>
      <c r="C3344" t="str" s="7">
        <v>1 lb</v>
      </c>
      <c r="D3344" t="str" s="7">
        <v>Guest Basket</v>
      </c>
      <c r="E3344" s="12">
        <v>1.82</v>
      </c>
      <c r="F3344" s="13">
        <v>1.97</v>
      </c>
      <c r="G3344" s="13">
        <f>IF(AND(ISNUMBER(E3344),ISNUMBER(F3344)),F3344-E3344,"")</f>
        <v>0.15</v>
      </c>
      <c r="H3344" s="14">
        <f>IF(AND(ISNUMBER(E3344),E3344&gt;0,ISNUMBER(F3344)),F3344/E3344-1,"")</f>
        <v>0.08241758241758235</v>
      </c>
      <c r="I3344" t="str" s="15">
        <v>Unreviewed</v>
      </c>
      <c r="J3344" s="16"/>
      <c r="K3344" t="str" s="15">
        <v/>
      </c>
      <c r="L3344" s="17" t="str">
        <f>IF(AC3344="Local catalog","",IF(AG3344="Yes",IF(ISNUMBER(E3344),E3344,""),IF(I3344="Keep current",IF(ISNUMBER(E3344),E3344,""),IF(AH3344&lt;&gt;"Yes","",IF(I3344="Approve proposed",F3344,IF(AND(I3344="Use my price",AND(ISNUMBER(J3344),J3344&gt;0)),J3344,""))))))</f>
        <v/>
      </c>
      <c r="M3344" t="str" s="7">
        <f>IF(AND(AG3344="Yes",OR(I3344="Approve proposed",I3344="Use my price")),"CHECK: protected price kept current",IF(OR(I3344="Unreviewed",I3344=""),"Pending review",IF(I3344="Hold","On hold",IF(I3344="Keep current",IF(ISNUMBER(E3344),"Kept current","CHECK: no confirmed current price"),IF(AH3344&lt;&gt;"Yes","CHECK: source needs review",IF(AND(I3344="Use my price",NOT(AND(ISNUMBER(J3344),J3344&gt;0))),"CHECK: enter a price above zero",IF(NOT(OR(I3344="Approve proposed",I3344="Use my price")),"CHECK: choose a listed decision",IF(OR(NOT(ISNUMBER(L3344)),L3344&lt;=0,NOT(ISNUMBER(Y3344)),Y3344&lt;=0,X3344&gt;=1),"CHECK: price or base unavailable",IF(L3344/(Y3344*(1-X3344))-1&lt;0,"CHECK: price below local base","Ready")))))))))</f>
        <v>Pending review</v>
      </c>
      <c r="N3344" s="18">
        <v>1.82</v>
      </c>
      <c r="O3344" s="19">
        <v>0.4</v>
      </c>
      <c r="P3344" s="14">
        <v>0.5154</v>
      </c>
      <c r="Q3344" s="20" t="str">
        <f>IF(AND(ISNUMBER(L3344),ISNUMBER(Y3344),Y3344&gt;0,X3344&lt;1),ROUND(L3344/(Y3344*(1-X3344))-1,4),"")</f>
        <v/>
      </c>
      <c r="R3344" s="12">
        <v>77.97999999999999</v>
      </c>
      <c r="S3344" s="13">
        <f>IF(AND(ISNUMBER(E3344),E3344&gt;0,ISNUMBER(F3344)),R3344*(F3344/E3344-1)*(1-'Start Here'!$B$16),0)</f>
        <v>6.234115384615379</v>
      </c>
      <c r="T3344" s="17">
        <f>IF(AND(M3344="Ready",OR(I3344="Approve proposed",AND(I3344="Use my price",AND(ISNUMBER(J3344),J3344&gt;0))),ISNUMBER(L3344),E3344&gt;0),R3344*(L3344/E3344-1)*(1-'Start Here'!$B$16),0)</f>
        <v>0</v>
      </c>
      <c r="U3344" t="str" s="6">
        <v/>
      </c>
      <c r="V3344" t="str" s="21">
        <v>Yes</v>
      </c>
      <c r="W3344" t="str" s="21">
        <v>No</v>
      </c>
      <c r="X3344" s="22">
        <v>0</v>
      </c>
      <c r="Y3344" s="18">
        <v>1.3</v>
      </c>
      <c r="AB3344" t="str" s="6">
        <v>2026-10-01 10:41:27 UTC</v>
      </c>
      <c r="AC3344" t="str" s="6">
        <v>Local Line cache</v>
      </c>
      <c r="AD3344" s="23">
        <v>1132419</v>
      </c>
      <c r="AE3344" s="23">
        <v>967065</v>
      </c>
      <c r="AF3344" t="str" s="23">
        <v>1132419:967065:guest</v>
      </c>
      <c r="AG3344" t="str" s="23">
        <v>No</v>
      </c>
      <c r="AH3344" t="str" s="23">
        <v>Yes</v>
      </c>
      <c r="AI3344" s="18">
        <v>43.1</v>
      </c>
    </row>
    <row r="3345" ht="32" customHeight="1">
      <c r="A3345" t="str" s="7">
        <v>Winter Green Farm</v>
      </c>
      <c r="B3345" t="str" s="7">
        <v>Red Baltic Rose Potatoes</v>
      </c>
      <c r="C3345" t="str" s="7">
        <v>1 lb</v>
      </c>
      <c r="D3345" t="str" s="7">
        <v>SNAP</v>
      </c>
      <c r="E3345" s="12">
        <v>1.82</v>
      </c>
      <c r="F3345" s="13">
        <v>1.82</v>
      </c>
      <c r="G3345" s="13">
        <f>IF(AND(ISNUMBER(E3345),ISNUMBER(F3345)),F3345-E3345,"")</f>
        <v>0</v>
      </c>
      <c r="H3345" s="14">
        <f>IF(AND(ISNUMBER(E3345),E3345&gt;0,ISNUMBER(F3345)),F3345/E3345-1,"")</f>
        <v>0</v>
      </c>
      <c r="I3345" t="str" s="15">
        <v>Keep current</v>
      </c>
      <c r="J3345" s="16"/>
      <c r="K3345" t="str" s="15">
        <v/>
      </c>
      <c r="L3345" s="17">
        <f>IF(AC3345="Local catalog","",IF(AG3345="Yes",IF(ISNUMBER(E3345),E3345,""),IF(I3345="Keep current",IF(ISNUMBER(E3345),E3345,""),IF(AH3345&lt;&gt;"Yes","",IF(I3345="Approve proposed",F3345,IF(AND(I3345="Use my price",AND(ISNUMBER(J3345),J3345&gt;0)),J3345,""))))))</f>
        <v>1.82</v>
      </c>
      <c r="M3345" t="str" s="7">
        <f>IF(AND(AG3345="Yes",OR(I3345="Approve proposed",I3345="Use my price")),"CHECK: protected price kept current",IF(OR(I3345="Unreviewed",I3345=""),"Pending review",IF(I3345="Hold","On hold",IF(I3345="Keep current",IF(ISNUMBER(E3345),"Kept current","CHECK: no confirmed current price"),IF(AH3345&lt;&gt;"Yes","CHECK: source needs review",IF(AND(I3345="Use my price",NOT(AND(ISNUMBER(J3345),J3345&gt;0))),"CHECK: enter a price above zero",IF(NOT(OR(I3345="Approve proposed",I3345="Use my price")),"CHECK: choose a listed decision",IF(OR(NOT(ISNUMBER(L3345)),L3345&lt;=0,NOT(ISNUMBER(Y3345)),Y3345&lt;=0,X3345&gt;=1),"CHECK: price or base unavailable",IF(L3345/(Y3345*(1-X3345))-1&lt;0,"CHECK: price below local base","Ready")))))))))</f>
        <v>Kept current</v>
      </c>
      <c r="N3345" s="18">
        <v>1.82</v>
      </c>
      <c r="O3345" s="19">
        <v>0.4</v>
      </c>
      <c r="P3345" s="14">
        <v>0.4</v>
      </c>
      <c r="Q3345" s="20">
        <f>IF(AND(ISNUMBER(L3345),ISNUMBER(Y3345),Y3345&gt;0,X3345&lt;1),ROUND(L3345/(Y3345*(1-X3345))-1,4),"")</f>
        <v>0.4</v>
      </c>
      <c r="R3345" s="12">
        <v>0</v>
      </c>
      <c r="S3345" s="13">
        <f>IF(AND(ISNUMBER(E3345),E3345&gt;0,ISNUMBER(F3345)),R3345*(F3345/E3345-1)*(1-'Start Here'!$B$16),0)</f>
        <v>0</v>
      </c>
      <c r="T3345" s="17">
        <f>IF(AND(M3345="Ready",OR(I3345="Approve proposed",AND(I3345="Use my price",AND(ISNUMBER(J3345),J3345&gt;0))),ISNUMBER(L3345),E3345&gt;0),R3345*(L3345/E3345-1)*(1-'Start Here'!$B$16),0)</f>
        <v>0</v>
      </c>
      <c r="U3345" t="str" s="6">
        <v>SNAP: preserve existing selling price</v>
      </c>
      <c r="V3345" t="str" s="21">
        <v>Yes</v>
      </c>
      <c r="W3345" t="str" s="21">
        <v>No</v>
      </c>
      <c r="X3345" s="22">
        <v>0</v>
      </c>
      <c r="Y3345" s="18">
        <v>1.3</v>
      </c>
      <c r="AB3345" t="str" s="6">
        <v>2026-10-01 10:41:27 UTC</v>
      </c>
      <c r="AC3345" t="str" s="6">
        <v>Local Line cache</v>
      </c>
      <c r="AD3345" s="23">
        <v>1132419</v>
      </c>
      <c r="AE3345" s="23">
        <v>967065</v>
      </c>
      <c r="AF3345" t="str" s="23">
        <v>1132419:967065:snap</v>
      </c>
      <c r="AG3345" t="str" s="23">
        <v>Yes</v>
      </c>
      <c r="AH3345" t="str" s="23">
        <v>Yes</v>
      </c>
      <c r="AI3345" s="18">
        <v>0</v>
      </c>
    </row>
    <row r="3346" ht="32" customHeight="1">
      <c r="A3346" t="str" s="7">
        <v>Winter Green Farm</v>
      </c>
      <c r="B3346" t="str" s="7">
        <v>Red Radish</v>
      </c>
      <c r="C3346" t="str" s="7">
        <v>each</v>
      </c>
      <c r="D3346" t="str" s="7">
        <v>Herd Share Members</v>
      </c>
      <c r="E3346" s="12">
        <v>2.31</v>
      </c>
      <c r="F3346" s="13">
        <v>2.49</v>
      </c>
      <c r="G3346" s="13">
        <f>IF(AND(ISNUMBER(E3346),ISNUMBER(F3346)),F3346-E3346,"")</f>
        <v>0.18</v>
      </c>
      <c r="H3346" s="14">
        <f>IF(AND(ISNUMBER(E3346),E3346&gt;0,ISNUMBER(F3346)),F3346/E3346-1,"")</f>
        <v>0.07792207792207795</v>
      </c>
      <c r="I3346" t="str" s="15">
        <v>Unreviewed</v>
      </c>
      <c r="J3346" s="16"/>
      <c r="K3346" t="str" s="15">
        <v/>
      </c>
      <c r="L3346" s="17" t="str">
        <f>IF(AC3346="Local catalog","",IF(AG3346="Yes",IF(ISNUMBER(E3346),E3346,""),IF(I3346="Keep current",IF(ISNUMBER(E3346),E3346,""),IF(AH3346&lt;&gt;"Yes","",IF(I3346="Approve proposed",F3346,IF(AND(I3346="Use my price",AND(ISNUMBER(J3346),J3346&gt;0)),J3346,""))))))</f>
        <v/>
      </c>
      <c r="M3346" t="str" s="7">
        <f>IF(AND(AG3346="Yes",OR(I3346="Approve proposed",I3346="Use my price")),"CHECK: protected price kept current",IF(OR(I3346="Unreviewed",I3346=""),"Pending review",IF(I3346="Hold","On hold",IF(I3346="Keep current",IF(ISNUMBER(E3346),"Kept current","CHECK: no confirmed current price"),IF(AH3346&lt;&gt;"Yes","CHECK: source needs review",IF(AND(I3346="Use my price",NOT(AND(ISNUMBER(J3346),J3346&gt;0))),"CHECK: enter a price above zero",IF(NOT(OR(I3346="Approve proposed",I3346="Use my price")),"CHECK: choose a listed decision",IF(OR(NOT(ISNUMBER(L3346)),L3346&lt;=0,NOT(ISNUMBER(Y3346)),Y3346&lt;=0,X3346&gt;=1),"CHECK: price or base unavailable",IF(L3346/(Y3346*(1-X3346))-1&lt;0,"CHECK: price below local base","Ready")))))))))</f>
        <v>Pending review</v>
      </c>
      <c r="N3346" s="18">
        <v>2.31</v>
      </c>
      <c r="O3346" s="19">
        <v>0.4</v>
      </c>
      <c r="P3346" s="14">
        <v>0.5091</v>
      </c>
      <c r="Q3346" s="20" t="str">
        <f>IF(AND(ISNUMBER(L3346),ISNUMBER(Y3346),Y3346&gt;0,X3346&lt;1),ROUND(L3346/(Y3346*(1-X3346))-1,4),"")</f>
        <v/>
      </c>
      <c r="R3346" s="12">
        <v>513.72</v>
      </c>
      <c r="S3346" s="13">
        <f>IF(AND(ISNUMBER(E3346),E3346&gt;0,ISNUMBER(F3346)),R3346*(F3346/E3346-1)*(1-'Start Here'!$B$16),0)</f>
        <v>38.82922597402599</v>
      </c>
      <c r="T3346" s="17">
        <f>IF(AND(M3346="Ready",OR(I3346="Approve proposed",AND(I3346="Use my price",AND(ISNUMBER(J3346),J3346&gt;0))),ISNUMBER(L3346),E3346&gt;0),R3346*(L3346/E3346-1)*(1-'Start Here'!$B$16),0)</f>
        <v>0</v>
      </c>
      <c r="U3346" t="str" s="6">
        <v/>
      </c>
      <c r="V3346" t="str" s="21">
        <v>Yes</v>
      </c>
      <c r="W3346" t="str" s="21">
        <v>No</v>
      </c>
      <c r="X3346" s="22">
        <v>0</v>
      </c>
      <c r="Y3346" s="18">
        <v>1.65</v>
      </c>
      <c r="AB3346" t="str" s="6">
        <v>2026-10-01 10:41:27 UTC</v>
      </c>
      <c r="AC3346" t="str" s="6">
        <v>Local Line cache</v>
      </c>
      <c r="AD3346" s="23">
        <v>960551</v>
      </c>
      <c r="AE3346" s="23">
        <v>720783</v>
      </c>
      <c r="AF3346" t="str" s="23">
        <v>960551:720783:herdShare</v>
      </c>
      <c r="AG3346" t="str" s="23">
        <v>No</v>
      </c>
      <c r="AH3346" t="str" s="23">
        <v>Yes</v>
      </c>
      <c r="AI3346" s="18">
        <v>324.65</v>
      </c>
    </row>
    <row r="3347" ht="32" customHeight="1">
      <c r="A3347" t="str" s="7">
        <v>Winter Green Farm</v>
      </c>
      <c r="B3347" t="str" s="7">
        <v>Red Radish</v>
      </c>
      <c r="C3347" t="str" s="7">
        <v>each</v>
      </c>
      <c r="D3347" t="str" s="7">
        <v>CSA Members</v>
      </c>
      <c r="E3347" s="12">
        <v>2.31</v>
      </c>
      <c r="F3347" s="13">
        <v>2.49</v>
      </c>
      <c r="G3347" s="13">
        <f>IF(AND(ISNUMBER(E3347),ISNUMBER(F3347)),F3347-E3347,"")</f>
        <v>0.18</v>
      </c>
      <c r="H3347" s="14">
        <f>IF(AND(ISNUMBER(E3347),E3347&gt;0,ISNUMBER(F3347)),F3347/E3347-1,"")</f>
        <v>0.07792207792207795</v>
      </c>
      <c r="I3347" t="str" s="15">
        <v>Unreviewed</v>
      </c>
      <c r="J3347" s="16"/>
      <c r="K3347" t="str" s="15">
        <v/>
      </c>
      <c r="L3347" s="17" t="str">
        <f>IF(AC3347="Local catalog","",IF(AG3347="Yes",IF(ISNUMBER(E3347),E3347,""),IF(I3347="Keep current",IF(ISNUMBER(E3347),E3347,""),IF(AH3347&lt;&gt;"Yes","",IF(I3347="Approve proposed",F3347,IF(AND(I3347="Use my price",AND(ISNUMBER(J3347),J3347&gt;0)),J3347,""))))))</f>
        <v/>
      </c>
      <c r="M3347" t="str" s="7">
        <f>IF(AND(AG3347="Yes",OR(I3347="Approve proposed",I3347="Use my price")),"CHECK: protected price kept current",IF(OR(I3347="Unreviewed",I3347=""),"Pending review",IF(I3347="Hold","On hold",IF(I3347="Keep current",IF(ISNUMBER(E3347),"Kept current","CHECK: no confirmed current price"),IF(AH3347&lt;&gt;"Yes","CHECK: source needs review",IF(AND(I3347="Use my price",NOT(AND(ISNUMBER(J3347),J3347&gt;0))),"CHECK: enter a price above zero",IF(NOT(OR(I3347="Approve proposed",I3347="Use my price")),"CHECK: choose a listed decision",IF(OR(NOT(ISNUMBER(L3347)),L3347&lt;=0,NOT(ISNUMBER(Y3347)),Y3347&lt;=0,X3347&gt;=1),"CHECK: price or base unavailable",IF(L3347/(Y3347*(1-X3347))-1&lt;0,"CHECK: price below local base","Ready")))))))))</f>
        <v>Pending review</v>
      </c>
      <c r="N3347" s="18">
        <v>2.31</v>
      </c>
      <c r="O3347" s="19">
        <v>0.4</v>
      </c>
      <c r="P3347" s="14">
        <v>0.5091</v>
      </c>
      <c r="Q3347" s="20" t="str">
        <f>IF(AND(ISNUMBER(L3347),ISNUMBER(Y3347),Y3347&gt;0,X3347&lt;1),ROUND(L3347/(Y3347*(1-X3347))-1,4),"")</f>
        <v/>
      </c>
      <c r="R3347" s="12">
        <v>49.98</v>
      </c>
      <c r="S3347" s="13">
        <f>IF(AND(ISNUMBER(E3347),E3347&gt;0,ISNUMBER(F3347)),R3347*(F3347/E3347-1)*(1-'Start Here'!$B$16),0)</f>
        <v>3.7777090909090916</v>
      </c>
      <c r="T3347" s="17">
        <f>IF(AND(M3347="Ready",OR(I3347="Approve proposed",AND(I3347="Use my price",AND(ISNUMBER(J3347),J3347&gt;0))),ISNUMBER(L3347),E3347&gt;0),R3347*(L3347/E3347-1)*(1-'Start Here'!$B$16),0)</f>
        <v>0</v>
      </c>
      <c r="U3347" t="str" s="6">
        <v/>
      </c>
      <c r="V3347" t="str" s="21">
        <v>Yes</v>
      </c>
      <c r="W3347" t="str" s="21">
        <v>No</v>
      </c>
      <c r="X3347" s="22">
        <v>0</v>
      </c>
      <c r="Y3347" s="18">
        <v>1.65</v>
      </c>
      <c r="AB3347" t="str" s="6">
        <v>2026-10-01 10:41:27 UTC</v>
      </c>
      <c r="AC3347" t="str" s="6">
        <v>Local Line cache</v>
      </c>
      <c r="AD3347" s="23">
        <v>960551</v>
      </c>
      <c r="AE3347" s="23">
        <v>720783</v>
      </c>
      <c r="AF3347" t="str" s="23">
        <v>960551:720783:member</v>
      </c>
      <c r="AG3347" t="str" s="23">
        <v>No</v>
      </c>
      <c r="AH3347" t="str" s="23">
        <v>Yes</v>
      </c>
      <c r="AI3347" s="18">
        <v>29.75</v>
      </c>
    </row>
    <row r="3348" ht="32" customHeight="1">
      <c r="A3348" t="str" s="7">
        <v>Winter Green Farm</v>
      </c>
      <c r="B3348" t="str" s="7">
        <v>Red Radish</v>
      </c>
      <c r="C3348" t="str" s="7">
        <v>each</v>
      </c>
      <c r="D3348" t="str" s="7">
        <v>Guest Basket</v>
      </c>
      <c r="E3348" s="12">
        <v>2.31</v>
      </c>
      <c r="F3348" s="13">
        <v>2.49</v>
      </c>
      <c r="G3348" s="13">
        <f>IF(AND(ISNUMBER(E3348),ISNUMBER(F3348)),F3348-E3348,"")</f>
        <v>0.18</v>
      </c>
      <c r="H3348" s="14">
        <f>IF(AND(ISNUMBER(E3348),E3348&gt;0,ISNUMBER(F3348)),F3348/E3348-1,"")</f>
        <v>0.07792207792207795</v>
      </c>
      <c r="I3348" t="str" s="15">
        <v>Unreviewed</v>
      </c>
      <c r="J3348" s="16"/>
      <c r="K3348" t="str" s="15">
        <v/>
      </c>
      <c r="L3348" s="17" t="str">
        <f>IF(AC3348="Local catalog","",IF(AG3348="Yes",IF(ISNUMBER(E3348),E3348,""),IF(I3348="Keep current",IF(ISNUMBER(E3348),E3348,""),IF(AH3348&lt;&gt;"Yes","",IF(I3348="Approve proposed",F3348,IF(AND(I3348="Use my price",AND(ISNUMBER(J3348),J3348&gt;0)),J3348,""))))))</f>
        <v/>
      </c>
      <c r="M3348" t="str" s="7">
        <f>IF(AND(AG3348="Yes",OR(I3348="Approve proposed",I3348="Use my price")),"CHECK: protected price kept current",IF(OR(I3348="Unreviewed",I3348=""),"Pending review",IF(I3348="Hold","On hold",IF(I3348="Keep current",IF(ISNUMBER(E3348),"Kept current","CHECK: no confirmed current price"),IF(AH3348&lt;&gt;"Yes","CHECK: source needs review",IF(AND(I3348="Use my price",NOT(AND(ISNUMBER(J3348),J3348&gt;0))),"CHECK: enter a price above zero",IF(NOT(OR(I3348="Approve proposed",I3348="Use my price")),"CHECK: choose a listed decision",IF(OR(NOT(ISNUMBER(L3348)),L3348&lt;=0,NOT(ISNUMBER(Y3348)),Y3348&lt;=0,X3348&gt;=1),"CHECK: price or base unavailable",IF(L3348/(Y3348*(1-X3348))-1&lt;0,"CHECK: price below local base","Ready")))))))))</f>
        <v>Pending review</v>
      </c>
      <c r="N3348" s="18">
        <v>2.31</v>
      </c>
      <c r="O3348" s="19">
        <v>0.4</v>
      </c>
      <c r="P3348" s="14">
        <v>0.5091</v>
      </c>
      <c r="Q3348" s="20" t="str">
        <f>IF(AND(ISNUMBER(L3348),ISNUMBER(Y3348),Y3348&gt;0,X3348&lt;1),ROUND(L3348/(Y3348*(1-X3348))-1,4),"")</f>
        <v/>
      </c>
      <c r="R3348" s="12">
        <v>46.13</v>
      </c>
      <c r="S3348" s="13">
        <f>IF(AND(ISNUMBER(E3348),E3348&gt;0,ISNUMBER(F3348)),R3348*(F3348/E3348-1)*(1-'Start Here'!$B$16),0)</f>
        <v>3.486709090909092</v>
      </c>
      <c r="T3348" s="17">
        <f>IF(AND(M3348="Ready",OR(I3348="Approve proposed",AND(I3348="Use my price",AND(ISNUMBER(J3348),J3348&gt;0))),ISNUMBER(L3348),E3348&gt;0),R3348*(L3348/E3348-1)*(1-'Start Here'!$B$16),0)</f>
        <v>0</v>
      </c>
      <c r="U3348" t="str" s="6">
        <v/>
      </c>
      <c r="V3348" t="str" s="21">
        <v>Yes</v>
      </c>
      <c r="W3348" t="str" s="21">
        <v>No</v>
      </c>
      <c r="X3348" s="22">
        <v>0</v>
      </c>
      <c r="Y3348" s="18">
        <v>1.65</v>
      </c>
      <c r="AB3348" t="str" s="6">
        <v>2026-10-01 10:41:27 UTC</v>
      </c>
      <c r="AC3348" t="str" s="6">
        <v>Local Line cache</v>
      </c>
      <c r="AD3348" s="23">
        <v>960551</v>
      </c>
      <c r="AE3348" s="23">
        <v>720783</v>
      </c>
      <c r="AF3348" t="str" s="23">
        <v>960551:720783:guest</v>
      </c>
      <c r="AG3348" t="str" s="23">
        <v>No</v>
      </c>
      <c r="AH3348" t="str" s="23">
        <v>Yes</v>
      </c>
      <c r="AI3348" s="18">
        <v>27.8</v>
      </c>
    </row>
    <row r="3349" ht="32" customHeight="1">
      <c r="A3349" t="str" s="7">
        <v>Winter Green Farm</v>
      </c>
      <c r="B3349" t="str" s="7">
        <v>Red Radish</v>
      </c>
      <c r="C3349" t="str" s="7">
        <v>each</v>
      </c>
      <c r="D3349" t="str" s="7">
        <v>SNAP</v>
      </c>
      <c r="E3349" s="12">
        <v>2.31</v>
      </c>
      <c r="F3349" s="13">
        <v>2.31</v>
      </c>
      <c r="G3349" s="13">
        <f>IF(AND(ISNUMBER(E3349),ISNUMBER(F3349)),F3349-E3349,"")</f>
        <v>0</v>
      </c>
      <c r="H3349" s="14">
        <f>IF(AND(ISNUMBER(E3349),E3349&gt;0,ISNUMBER(F3349)),F3349/E3349-1,"")</f>
        <v>0</v>
      </c>
      <c r="I3349" t="str" s="15">
        <v>Keep current</v>
      </c>
      <c r="J3349" s="16"/>
      <c r="K3349" t="str" s="15">
        <v/>
      </c>
      <c r="L3349" s="17">
        <f>IF(AC3349="Local catalog","",IF(AG3349="Yes",IF(ISNUMBER(E3349),E3349,""),IF(I3349="Keep current",IF(ISNUMBER(E3349),E3349,""),IF(AH3349&lt;&gt;"Yes","",IF(I3349="Approve proposed",F3349,IF(AND(I3349="Use my price",AND(ISNUMBER(J3349),J3349&gt;0)),J3349,""))))))</f>
        <v>2.31</v>
      </c>
      <c r="M3349" t="str" s="7">
        <f>IF(AND(AG3349="Yes",OR(I3349="Approve proposed",I3349="Use my price")),"CHECK: protected price kept current",IF(OR(I3349="Unreviewed",I3349=""),"Pending review",IF(I3349="Hold","On hold",IF(I3349="Keep current",IF(ISNUMBER(E3349),"Kept current","CHECK: no confirmed current price"),IF(AH3349&lt;&gt;"Yes","CHECK: source needs review",IF(AND(I3349="Use my price",NOT(AND(ISNUMBER(J3349),J3349&gt;0))),"CHECK: enter a price above zero",IF(NOT(OR(I3349="Approve proposed",I3349="Use my price")),"CHECK: choose a listed decision",IF(OR(NOT(ISNUMBER(L3349)),L3349&lt;=0,NOT(ISNUMBER(Y3349)),Y3349&lt;=0,X3349&gt;=1),"CHECK: price or base unavailable",IF(L3349/(Y3349*(1-X3349))-1&lt;0,"CHECK: price below local base","Ready")))))))))</f>
        <v>Kept current</v>
      </c>
      <c r="N3349" s="18">
        <v>2.31</v>
      </c>
      <c r="O3349" s="19">
        <v>0.4</v>
      </c>
      <c r="P3349" s="14">
        <v>0.4</v>
      </c>
      <c r="Q3349" s="20">
        <f>IF(AND(ISNUMBER(L3349),ISNUMBER(Y3349),Y3349&gt;0,X3349&lt;1),ROUND(L3349/(Y3349*(1-X3349))-1,4),"")</f>
        <v>0.4</v>
      </c>
      <c r="R3349" s="12">
        <v>0</v>
      </c>
      <c r="S3349" s="13">
        <f>IF(AND(ISNUMBER(E3349),E3349&gt;0,ISNUMBER(F3349)),R3349*(F3349/E3349-1)*(1-'Start Here'!$B$16),0)</f>
        <v>0</v>
      </c>
      <c r="T3349" s="17">
        <f>IF(AND(M3349="Ready",OR(I3349="Approve proposed",AND(I3349="Use my price",AND(ISNUMBER(J3349),J3349&gt;0))),ISNUMBER(L3349),E3349&gt;0),R3349*(L3349/E3349-1)*(1-'Start Here'!$B$16),0)</f>
        <v>0</v>
      </c>
      <c r="U3349" t="str" s="6">
        <v>SNAP: preserve existing selling price</v>
      </c>
      <c r="V3349" t="str" s="21">
        <v>Yes</v>
      </c>
      <c r="W3349" t="str" s="21">
        <v>No</v>
      </c>
      <c r="X3349" s="22">
        <v>0</v>
      </c>
      <c r="Y3349" s="18">
        <v>1.65</v>
      </c>
      <c r="AB3349" t="str" s="6">
        <v>2026-10-01 10:41:27 UTC</v>
      </c>
      <c r="AC3349" t="str" s="6">
        <v>Local Line cache</v>
      </c>
      <c r="AD3349" s="23">
        <v>960551</v>
      </c>
      <c r="AE3349" s="23">
        <v>720783</v>
      </c>
      <c r="AF3349" t="str" s="23">
        <v>960551:720783:snap</v>
      </c>
      <c r="AG3349" t="str" s="23">
        <v>Yes</v>
      </c>
      <c r="AH3349" t="str" s="23">
        <v>Yes</v>
      </c>
      <c r="AI3349" s="18">
        <v>0</v>
      </c>
    </row>
    <row r="3350" ht="32" customHeight="1">
      <c r="A3350" t="str" s="7">
        <v>Winter Green Farm</v>
      </c>
      <c r="B3350" t="str" s="7">
        <v>Red Skinned Daikon Radish</v>
      </c>
      <c r="C3350" t="str" s="7">
        <v>lb</v>
      </c>
      <c r="D3350" t="str" s="7">
        <v>Herd Share Members</v>
      </c>
      <c r="E3350" s="12">
        <v>4.48</v>
      </c>
      <c r="F3350" s="13">
        <v>4.84</v>
      </c>
      <c r="G3350" s="13">
        <f>IF(AND(ISNUMBER(E3350),ISNUMBER(F3350)),F3350-E3350,"")</f>
        <v>0.36</v>
      </c>
      <c r="H3350" s="14">
        <f>IF(AND(ISNUMBER(E3350),E3350&gt;0,ISNUMBER(F3350)),F3350/E3350-1,"")</f>
        <v>0.0803571428571428</v>
      </c>
      <c r="I3350" t="str" s="15">
        <v>Unreviewed</v>
      </c>
      <c r="J3350" s="16"/>
      <c r="K3350" t="str" s="15">
        <v/>
      </c>
      <c r="L3350" s="17" t="str">
        <f>IF(AC3350="Local catalog","",IF(AG3350="Yes",IF(ISNUMBER(E3350),E3350,""),IF(I3350="Keep current",IF(ISNUMBER(E3350),E3350,""),IF(AH3350&lt;&gt;"Yes","",IF(I3350="Approve proposed",F3350,IF(AND(I3350="Use my price",AND(ISNUMBER(J3350),J3350&gt;0)),J3350,""))))))</f>
        <v/>
      </c>
      <c r="M3350" t="str" s="7">
        <f>IF(AND(AG3350="Yes",OR(I3350="Approve proposed",I3350="Use my price")),"CHECK: protected price kept current",IF(OR(I3350="Unreviewed",I3350=""),"Pending review",IF(I3350="Hold","On hold",IF(I3350="Keep current",IF(ISNUMBER(E3350),"Kept current","CHECK: no confirmed current price"),IF(AH3350&lt;&gt;"Yes","CHECK: source needs review",IF(AND(I3350="Use my price",NOT(AND(ISNUMBER(J3350),J3350&gt;0))),"CHECK: enter a price above zero",IF(NOT(OR(I3350="Approve proposed",I3350="Use my price")),"CHECK: choose a listed decision",IF(OR(NOT(ISNUMBER(L3350)),L3350&lt;=0,NOT(ISNUMBER(Y3350)),Y3350&lt;=0,X3350&gt;=1),"CHECK: price or base unavailable",IF(L3350/(Y3350*(1-X3350))-1&lt;0,"CHECK: price below local base","Ready")))))))))</f>
        <v>Pending review</v>
      </c>
      <c r="N3350" s="18">
        <v>4.48</v>
      </c>
      <c r="O3350" s="19">
        <v>0.4</v>
      </c>
      <c r="P3350" s="14">
        <v>0.5125</v>
      </c>
      <c r="Q3350" s="20" t="str">
        <f>IF(AND(ISNUMBER(L3350),ISNUMBER(Y3350),Y3350&gt;0,X3350&lt;1),ROUND(L3350/(Y3350*(1-X3350))-1,4),"")</f>
        <v/>
      </c>
      <c r="R3350" s="12">
        <v>84.84</v>
      </c>
      <c r="S3350" s="13">
        <f>IF(AND(ISNUMBER(E3350),E3350&gt;0,ISNUMBER(F3350)),R3350*(F3350/E3350-1)*(1-'Start Here'!$B$16),0)</f>
        <v>6.612974999999994</v>
      </c>
      <c r="T3350" s="17">
        <f>IF(AND(M3350="Ready",OR(I3350="Approve proposed",AND(I3350="Use my price",AND(ISNUMBER(J3350),J3350&gt;0))),ISNUMBER(L3350),E3350&gt;0),R3350*(L3350/E3350-1)*(1-'Start Here'!$B$16),0)</f>
        <v>0</v>
      </c>
      <c r="U3350" t="str" s="6">
        <v/>
      </c>
      <c r="V3350" t="str" s="21">
        <v>Yes</v>
      </c>
      <c r="W3350" t="str" s="21">
        <v>No</v>
      </c>
      <c r="X3350" s="22">
        <v>0</v>
      </c>
      <c r="Y3350" s="18">
        <v>3.2</v>
      </c>
      <c r="AB3350" t="str" s="6">
        <v>2026-10-01 10:41:27 UTC</v>
      </c>
      <c r="AC3350" t="str" s="6">
        <v>Local Line cache</v>
      </c>
      <c r="AD3350" s="23">
        <v>928531</v>
      </c>
      <c r="AE3350" s="23">
        <v>676675</v>
      </c>
      <c r="AF3350" t="str" s="23">
        <v>928531:676675:herdShare</v>
      </c>
      <c r="AG3350" t="str" s="23">
        <v>No</v>
      </c>
      <c r="AH3350" t="str" s="23">
        <v>Yes</v>
      </c>
      <c r="AI3350" s="18">
        <v>63</v>
      </c>
    </row>
    <row r="3351" ht="32" customHeight="1">
      <c r="A3351" t="str" s="7">
        <v>Winter Green Farm</v>
      </c>
      <c r="B3351" t="str" s="7">
        <v>Red Skinned Daikon Radish</v>
      </c>
      <c r="C3351" t="str" s="7">
        <v>lb</v>
      </c>
      <c r="D3351" t="str" s="7">
        <v>CSA Members</v>
      </c>
      <c r="E3351" s="12">
        <v>4.48</v>
      </c>
      <c r="F3351" s="13">
        <v>4.84</v>
      </c>
      <c r="G3351" s="13">
        <f>IF(AND(ISNUMBER(E3351),ISNUMBER(F3351)),F3351-E3351,"")</f>
        <v>0.36</v>
      </c>
      <c r="H3351" s="14">
        <f>IF(AND(ISNUMBER(E3351),E3351&gt;0,ISNUMBER(F3351)),F3351/E3351-1,"")</f>
        <v>0.0803571428571428</v>
      </c>
      <c r="I3351" t="str" s="15">
        <v>Unreviewed</v>
      </c>
      <c r="J3351" s="16"/>
      <c r="K3351" t="str" s="15">
        <v/>
      </c>
      <c r="L3351" s="17" t="str">
        <f>IF(AC3351="Local catalog","",IF(AG3351="Yes",IF(ISNUMBER(E3351),E3351,""),IF(I3351="Keep current",IF(ISNUMBER(E3351),E3351,""),IF(AH3351&lt;&gt;"Yes","",IF(I3351="Approve proposed",F3351,IF(AND(I3351="Use my price",AND(ISNUMBER(J3351),J3351&gt;0)),J3351,""))))))</f>
        <v/>
      </c>
      <c r="M3351" t="str" s="7">
        <f>IF(AND(AG3351="Yes",OR(I3351="Approve proposed",I3351="Use my price")),"CHECK: protected price kept current",IF(OR(I3351="Unreviewed",I3351=""),"Pending review",IF(I3351="Hold","On hold",IF(I3351="Keep current",IF(ISNUMBER(E3351),"Kept current","CHECK: no confirmed current price"),IF(AH3351&lt;&gt;"Yes","CHECK: source needs review",IF(AND(I3351="Use my price",NOT(AND(ISNUMBER(J3351),J3351&gt;0))),"CHECK: enter a price above zero",IF(NOT(OR(I3351="Approve proposed",I3351="Use my price")),"CHECK: choose a listed decision",IF(OR(NOT(ISNUMBER(L3351)),L3351&lt;=0,NOT(ISNUMBER(Y3351)),Y3351&lt;=0,X3351&gt;=1),"CHECK: price or base unavailable",IF(L3351/(Y3351*(1-X3351))-1&lt;0,"CHECK: price below local base","Ready")))))))))</f>
        <v>Pending review</v>
      </c>
      <c r="N3351" s="18">
        <v>4.48</v>
      </c>
      <c r="O3351" s="19">
        <v>0.4</v>
      </c>
      <c r="P3351" s="14">
        <v>0.5125</v>
      </c>
      <c r="Q3351" s="20" t="str">
        <f>IF(AND(ISNUMBER(L3351),ISNUMBER(Y3351),Y3351&gt;0,X3351&lt;1),ROUND(L3351/(Y3351*(1-X3351))-1,4),"")</f>
        <v/>
      </c>
      <c r="R3351" s="12">
        <v>43.120000000000005</v>
      </c>
      <c r="S3351" s="13">
        <f>IF(AND(ISNUMBER(E3351),E3351&gt;0,ISNUMBER(F3351)),R3351*(F3351/E3351-1)*(1-'Start Here'!$B$16),0)</f>
        <v>3.3610499999999974</v>
      </c>
      <c r="T3351" s="17">
        <f>IF(AND(M3351="Ready",OR(I3351="Approve proposed",AND(I3351="Use my price",AND(ISNUMBER(J3351),J3351&gt;0))),ISNUMBER(L3351),E3351&gt;0),R3351*(L3351/E3351-1)*(1-'Start Here'!$B$16),0)</f>
        <v>0</v>
      </c>
      <c r="U3351" t="str" s="6">
        <v/>
      </c>
      <c r="V3351" t="str" s="21">
        <v>Yes</v>
      </c>
      <c r="W3351" t="str" s="21">
        <v>No</v>
      </c>
      <c r="X3351" s="22">
        <v>0</v>
      </c>
      <c r="Y3351" s="18">
        <v>3.2</v>
      </c>
      <c r="AB3351" t="str" s="6">
        <v>2026-10-01 10:41:27 UTC</v>
      </c>
      <c r="AC3351" t="str" s="6">
        <v>Local Line cache</v>
      </c>
      <c r="AD3351" s="23">
        <v>928531</v>
      </c>
      <c r="AE3351" s="23">
        <v>676675</v>
      </c>
      <c r="AF3351" t="str" s="23">
        <v>928531:676675:member</v>
      </c>
      <c r="AG3351" t="str" s="23">
        <v>No</v>
      </c>
      <c r="AH3351" t="str" s="23">
        <v>Yes</v>
      </c>
      <c r="AI3351" s="18">
        <v>33</v>
      </c>
    </row>
    <row r="3352" ht="32" customHeight="1">
      <c r="A3352" t="str" s="7">
        <v>Winter Green Farm</v>
      </c>
      <c r="B3352" t="str" s="7">
        <v>Red Skinned Daikon Radish</v>
      </c>
      <c r="C3352" t="str" s="7">
        <v>lb</v>
      </c>
      <c r="D3352" t="str" s="7">
        <v>Guest Basket</v>
      </c>
      <c r="E3352" s="12">
        <v>4.48</v>
      </c>
      <c r="F3352" s="13">
        <v>4.84</v>
      </c>
      <c r="G3352" s="13">
        <f>IF(AND(ISNUMBER(E3352),ISNUMBER(F3352)),F3352-E3352,"")</f>
        <v>0.36</v>
      </c>
      <c r="H3352" s="14">
        <f>IF(AND(ISNUMBER(E3352),E3352&gt;0,ISNUMBER(F3352)),F3352/E3352-1,"")</f>
        <v>0.0803571428571428</v>
      </c>
      <c r="I3352" t="str" s="15">
        <v>Unreviewed</v>
      </c>
      <c r="J3352" s="16"/>
      <c r="K3352" t="str" s="15">
        <v/>
      </c>
      <c r="L3352" s="17" t="str">
        <f>IF(AC3352="Local catalog","",IF(AG3352="Yes",IF(ISNUMBER(E3352),E3352,""),IF(I3352="Keep current",IF(ISNUMBER(E3352),E3352,""),IF(AH3352&lt;&gt;"Yes","",IF(I3352="Approve proposed",F3352,IF(AND(I3352="Use my price",AND(ISNUMBER(J3352),J3352&gt;0)),J3352,""))))))</f>
        <v/>
      </c>
      <c r="M3352" t="str" s="7">
        <f>IF(AND(AG3352="Yes",OR(I3352="Approve proposed",I3352="Use my price")),"CHECK: protected price kept current",IF(OR(I3352="Unreviewed",I3352=""),"Pending review",IF(I3352="Hold","On hold",IF(I3352="Keep current",IF(ISNUMBER(E3352),"Kept current","CHECK: no confirmed current price"),IF(AH3352&lt;&gt;"Yes","CHECK: source needs review",IF(AND(I3352="Use my price",NOT(AND(ISNUMBER(J3352),J3352&gt;0))),"CHECK: enter a price above zero",IF(NOT(OR(I3352="Approve proposed",I3352="Use my price")),"CHECK: choose a listed decision",IF(OR(NOT(ISNUMBER(L3352)),L3352&lt;=0,NOT(ISNUMBER(Y3352)),Y3352&lt;=0,X3352&gt;=1),"CHECK: price or base unavailable",IF(L3352/(Y3352*(1-X3352))-1&lt;0,"CHECK: price below local base","Ready")))))))))</f>
        <v>Pending review</v>
      </c>
      <c r="N3352" s="18">
        <v>4.48</v>
      </c>
      <c r="O3352" s="19">
        <v>0.4</v>
      </c>
      <c r="P3352" s="14">
        <v>0.5125</v>
      </c>
      <c r="Q3352" s="20" t="str">
        <f>IF(AND(ISNUMBER(L3352),ISNUMBER(Y3352),Y3352&gt;0,X3352&lt;1),ROUND(L3352/(Y3352*(1-X3352))-1,4),"")</f>
        <v/>
      </c>
      <c r="R3352" s="12">
        <v>4.2</v>
      </c>
      <c r="S3352" s="13">
        <f>IF(AND(ISNUMBER(E3352),E3352&gt;0,ISNUMBER(F3352)),R3352*(F3352/E3352-1)*(1-'Start Here'!$B$16),0)</f>
        <v>0.32737499999999975</v>
      </c>
      <c r="T3352" s="17">
        <f>IF(AND(M3352="Ready",OR(I3352="Approve proposed",AND(I3352="Use my price",AND(ISNUMBER(J3352),J3352&gt;0))),ISNUMBER(L3352),E3352&gt;0),R3352*(L3352/E3352-1)*(1-'Start Here'!$B$16),0)</f>
        <v>0</v>
      </c>
      <c r="U3352" t="str" s="6">
        <v/>
      </c>
      <c r="V3352" t="str" s="21">
        <v>Yes</v>
      </c>
      <c r="W3352" t="str" s="21">
        <v>No</v>
      </c>
      <c r="X3352" s="22">
        <v>0</v>
      </c>
      <c r="Y3352" s="18">
        <v>3.2</v>
      </c>
      <c r="AB3352" t="str" s="6">
        <v>2026-10-01 10:41:27 UTC</v>
      </c>
      <c r="AC3352" t="str" s="6">
        <v>Local Line cache</v>
      </c>
      <c r="AD3352" s="23">
        <v>928531</v>
      </c>
      <c r="AE3352" s="23">
        <v>676675</v>
      </c>
      <c r="AF3352" t="str" s="23">
        <v>928531:676675:guest</v>
      </c>
      <c r="AG3352" t="str" s="23">
        <v>No</v>
      </c>
      <c r="AH3352" t="str" s="23">
        <v>Yes</v>
      </c>
      <c r="AI3352" s="18">
        <v>3</v>
      </c>
    </row>
    <row r="3353" ht="32" customHeight="1">
      <c r="A3353" t="str" s="7">
        <v>Winter Green Farm</v>
      </c>
      <c r="B3353" t="str" s="7">
        <v>Red Skinned Daikon Radish</v>
      </c>
      <c r="C3353" t="str" s="7">
        <v>lb</v>
      </c>
      <c r="D3353" t="str" s="7">
        <v>SNAP</v>
      </c>
      <c r="E3353" s="12">
        <v>4.48</v>
      </c>
      <c r="F3353" s="13">
        <v>4.48</v>
      </c>
      <c r="G3353" s="13">
        <f>IF(AND(ISNUMBER(E3353),ISNUMBER(F3353)),F3353-E3353,"")</f>
        <v>0</v>
      </c>
      <c r="H3353" s="14">
        <f>IF(AND(ISNUMBER(E3353),E3353&gt;0,ISNUMBER(F3353)),F3353/E3353-1,"")</f>
        <v>0</v>
      </c>
      <c r="I3353" t="str" s="15">
        <v>Keep current</v>
      </c>
      <c r="J3353" s="16"/>
      <c r="K3353" t="str" s="15">
        <v/>
      </c>
      <c r="L3353" s="17">
        <f>IF(AC3353="Local catalog","",IF(AG3353="Yes",IF(ISNUMBER(E3353),E3353,""),IF(I3353="Keep current",IF(ISNUMBER(E3353),E3353,""),IF(AH3353&lt;&gt;"Yes","",IF(I3353="Approve proposed",F3353,IF(AND(I3353="Use my price",AND(ISNUMBER(J3353),J3353&gt;0)),J3353,""))))))</f>
        <v>4.48</v>
      </c>
      <c r="M3353" t="str" s="7">
        <f>IF(AND(AG3353="Yes",OR(I3353="Approve proposed",I3353="Use my price")),"CHECK: protected price kept current",IF(OR(I3353="Unreviewed",I3353=""),"Pending review",IF(I3353="Hold","On hold",IF(I3353="Keep current",IF(ISNUMBER(E3353),"Kept current","CHECK: no confirmed current price"),IF(AH3353&lt;&gt;"Yes","CHECK: source needs review",IF(AND(I3353="Use my price",NOT(AND(ISNUMBER(J3353),J3353&gt;0))),"CHECK: enter a price above zero",IF(NOT(OR(I3353="Approve proposed",I3353="Use my price")),"CHECK: choose a listed decision",IF(OR(NOT(ISNUMBER(L3353)),L3353&lt;=0,NOT(ISNUMBER(Y3353)),Y3353&lt;=0,X3353&gt;=1),"CHECK: price or base unavailable",IF(L3353/(Y3353*(1-X3353))-1&lt;0,"CHECK: price below local base","Ready")))))))))</f>
        <v>Kept current</v>
      </c>
      <c r="N3353" s="18">
        <v>4.48</v>
      </c>
      <c r="O3353" s="19">
        <v>0.4</v>
      </c>
      <c r="P3353" s="14">
        <v>0.4</v>
      </c>
      <c r="Q3353" s="20">
        <f>IF(AND(ISNUMBER(L3353),ISNUMBER(Y3353),Y3353&gt;0,X3353&lt;1),ROUND(L3353/(Y3353*(1-X3353))-1,4),"")</f>
        <v>0.4</v>
      </c>
      <c r="R3353" s="12">
        <v>0</v>
      </c>
      <c r="S3353" s="13">
        <f>IF(AND(ISNUMBER(E3353),E3353&gt;0,ISNUMBER(F3353)),R3353*(F3353/E3353-1)*(1-'Start Here'!$B$16),0)</f>
        <v>0</v>
      </c>
      <c r="T3353" s="17">
        <f>IF(AND(M3353="Ready",OR(I3353="Approve proposed",AND(I3353="Use my price",AND(ISNUMBER(J3353),J3353&gt;0))),ISNUMBER(L3353),E3353&gt;0),R3353*(L3353/E3353-1)*(1-'Start Here'!$B$16),0)</f>
        <v>0</v>
      </c>
      <c r="U3353" t="str" s="6">
        <v>SNAP: preserve existing selling price</v>
      </c>
      <c r="V3353" t="str" s="21">
        <v>Yes</v>
      </c>
      <c r="W3353" t="str" s="21">
        <v>No</v>
      </c>
      <c r="X3353" s="22">
        <v>0</v>
      </c>
      <c r="Y3353" s="18">
        <v>3.2</v>
      </c>
      <c r="AB3353" t="str" s="6">
        <v>2026-10-01 10:41:27 UTC</v>
      </c>
      <c r="AC3353" t="str" s="6">
        <v>Local Line cache</v>
      </c>
      <c r="AD3353" s="23">
        <v>928531</v>
      </c>
      <c r="AE3353" s="23">
        <v>676675</v>
      </c>
      <c r="AF3353" t="str" s="23">
        <v>928531:676675:snap</v>
      </c>
      <c r="AG3353" t="str" s="23">
        <v>Yes</v>
      </c>
      <c r="AH3353" t="str" s="23">
        <v>Yes</v>
      </c>
      <c r="AI3353" s="18">
        <v>0</v>
      </c>
    </row>
    <row r="3354" ht="32" customHeight="1">
      <c r="A3354" t="str" s="7">
        <v>Winter Green Farm</v>
      </c>
      <c r="B3354" t="str" s="7">
        <v>Spring Onion Bunch</v>
      </c>
      <c r="C3354" t="str" s="7">
        <v>1 bunch</v>
      </c>
      <c r="D3354" t="str" s="7">
        <v>Herd Share Members</v>
      </c>
      <c r="E3354" s="12">
        <v>4.2</v>
      </c>
      <c r="F3354" s="13">
        <v>4.54</v>
      </c>
      <c r="G3354" s="13">
        <f>IF(AND(ISNUMBER(E3354),ISNUMBER(F3354)),F3354-E3354,"")</f>
        <v>0.34</v>
      </c>
      <c r="H3354" s="14">
        <f>IF(AND(ISNUMBER(E3354),E3354&gt;0,ISNUMBER(F3354)),F3354/E3354-1,"")</f>
        <v>0.08095238095238089</v>
      </c>
      <c r="I3354" t="str" s="15">
        <v>Unreviewed</v>
      </c>
      <c r="J3354" s="16"/>
      <c r="K3354" t="str" s="15">
        <v/>
      </c>
      <c r="L3354" s="17" t="str">
        <f>IF(AC3354="Local catalog","",IF(AG3354="Yes",IF(ISNUMBER(E3354),E3354,""),IF(I3354="Keep current",IF(ISNUMBER(E3354),E3354,""),IF(AH3354&lt;&gt;"Yes","",IF(I3354="Approve proposed",F3354,IF(AND(I3354="Use my price",AND(ISNUMBER(J3354),J3354&gt;0)),J3354,""))))))</f>
        <v/>
      </c>
      <c r="M3354" t="str" s="7">
        <f>IF(AND(AG3354="Yes",OR(I3354="Approve proposed",I3354="Use my price")),"CHECK: protected price kept current",IF(OR(I3354="Unreviewed",I3354=""),"Pending review",IF(I3354="Hold","On hold",IF(I3354="Keep current",IF(ISNUMBER(E3354),"Kept current","CHECK: no confirmed current price"),IF(AH3354&lt;&gt;"Yes","CHECK: source needs review",IF(AND(I3354="Use my price",NOT(AND(ISNUMBER(J3354),J3354&gt;0))),"CHECK: enter a price above zero",IF(NOT(OR(I3354="Approve proposed",I3354="Use my price")),"CHECK: choose a listed decision",IF(OR(NOT(ISNUMBER(L3354)),L3354&lt;=0,NOT(ISNUMBER(Y3354)),Y3354&lt;=0,X3354&gt;=1),"CHECK: price or base unavailable",IF(L3354/(Y3354*(1-X3354))-1&lt;0,"CHECK: price below local base","Ready")))))))))</f>
        <v>Pending review</v>
      </c>
      <c r="N3354" s="18">
        <v>4.2</v>
      </c>
      <c r="O3354" s="19">
        <v>0.4</v>
      </c>
      <c r="P3354" s="14">
        <v>0.5133</v>
      </c>
      <c r="Q3354" s="20" t="str">
        <f>IF(AND(ISNUMBER(L3354),ISNUMBER(Y3354),Y3354&gt;0,X3354&lt;1),ROUND(L3354/(Y3354*(1-X3354))-1,4),"")</f>
        <v/>
      </c>
      <c r="R3354" s="12">
        <v>329</v>
      </c>
      <c r="S3354" s="13">
        <f>IF(AND(ISNUMBER(E3354),E3354&gt;0,ISNUMBER(F3354)),R3354*(F3354/E3354-1)*(1-'Start Here'!$B$16),0)</f>
        <v>25.834333333333312</v>
      </c>
      <c r="T3354" s="17">
        <f>IF(AND(M3354="Ready",OR(I3354="Approve proposed",AND(I3354="Use my price",AND(ISNUMBER(J3354),J3354&gt;0))),ISNUMBER(L3354),E3354&gt;0),R3354*(L3354/E3354-1)*(1-'Start Here'!$B$16),0)</f>
        <v>0</v>
      </c>
      <c r="U3354" t="str" s="6">
        <v>Currently hidden; do not activate automatically</v>
      </c>
      <c r="V3354" t="str" s="21">
        <v>No</v>
      </c>
      <c r="W3354" t="str" s="21">
        <v>No</v>
      </c>
      <c r="X3354" s="22">
        <v>0</v>
      </c>
      <c r="Y3354" s="18">
        <v>3</v>
      </c>
      <c r="AB3354" t="str" s="6">
        <v>2026-10-01 10:41:27 UTC</v>
      </c>
      <c r="AC3354" t="str" s="6">
        <v>Local Line cache</v>
      </c>
      <c r="AD3354" s="23">
        <v>805822</v>
      </c>
      <c r="AE3354" s="23">
        <v>526879</v>
      </c>
      <c r="AF3354" t="str" s="23">
        <v>805822:526879:herdShare</v>
      </c>
      <c r="AG3354" t="str" s="23">
        <v>No</v>
      </c>
      <c r="AH3354" t="str" s="23">
        <v>Yes</v>
      </c>
      <c r="AI3354" s="18">
        <v>240</v>
      </c>
    </row>
    <row r="3355" ht="32" customHeight="1">
      <c r="A3355" t="str" s="7">
        <v>Winter Green Farm</v>
      </c>
      <c r="B3355" t="str" s="7">
        <v>Spring Onion Bunch</v>
      </c>
      <c r="C3355" t="str" s="7">
        <v>1 bunch</v>
      </c>
      <c r="D3355" t="str" s="7">
        <v>CSA Members</v>
      </c>
      <c r="E3355" s="12">
        <v>4.2</v>
      </c>
      <c r="F3355" s="13">
        <v>4.54</v>
      </c>
      <c r="G3355" s="13">
        <f>IF(AND(ISNUMBER(E3355),ISNUMBER(F3355)),F3355-E3355,"")</f>
        <v>0.34</v>
      </c>
      <c r="H3355" s="14">
        <f>IF(AND(ISNUMBER(E3355),E3355&gt;0,ISNUMBER(F3355)),F3355/E3355-1,"")</f>
        <v>0.08095238095238089</v>
      </c>
      <c r="I3355" t="str" s="15">
        <v>Unreviewed</v>
      </c>
      <c r="J3355" s="16"/>
      <c r="K3355" t="str" s="15">
        <v/>
      </c>
      <c r="L3355" s="17" t="str">
        <f>IF(AC3355="Local catalog","",IF(AG3355="Yes",IF(ISNUMBER(E3355),E3355,""),IF(I3355="Keep current",IF(ISNUMBER(E3355),E3355,""),IF(AH3355&lt;&gt;"Yes","",IF(I3355="Approve proposed",F3355,IF(AND(I3355="Use my price",AND(ISNUMBER(J3355),J3355&gt;0)),J3355,""))))))</f>
        <v/>
      </c>
      <c r="M3355" t="str" s="7">
        <f>IF(AND(AG3355="Yes",OR(I3355="Approve proposed",I3355="Use my price")),"CHECK: protected price kept current",IF(OR(I3355="Unreviewed",I3355=""),"Pending review",IF(I3355="Hold","On hold",IF(I3355="Keep current",IF(ISNUMBER(E3355),"Kept current","CHECK: no confirmed current price"),IF(AH3355&lt;&gt;"Yes","CHECK: source needs review",IF(AND(I3355="Use my price",NOT(AND(ISNUMBER(J3355),J3355&gt;0))),"CHECK: enter a price above zero",IF(NOT(OR(I3355="Approve proposed",I3355="Use my price")),"CHECK: choose a listed decision",IF(OR(NOT(ISNUMBER(L3355)),L3355&lt;=0,NOT(ISNUMBER(Y3355)),Y3355&lt;=0,X3355&gt;=1),"CHECK: price or base unavailable",IF(L3355/(Y3355*(1-X3355))-1&lt;0,"CHECK: price below local base","Ready")))))))))</f>
        <v>Pending review</v>
      </c>
      <c r="N3355" s="18">
        <v>4.2</v>
      </c>
      <c r="O3355" s="19">
        <v>0.4</v>
      </c>
      <c r="P3355" s="14">
        <v>0.5133</v>
      </c>
      <c r="Q3355" s="20" t="str">
        <f>IF(AND(ISNUMBER(L3355),ISNUMBER(Y3355),Y3355&gt;0,X3355&lt;1),ROUND(L3355/(Y3355*(1-X3355))-1,4),"")</f>
        <v/>
      </c>
      <c r="R3355" s="12">
        <v>0</v>
      </c>
      <c r="S3355" s="13">
        <f>IF(AND(ISNUMBER(E3355),E3355&gt;0,ISNUMBER(F3355)),R3355*(F3355/E3355-1)*(1-'Start Here'!$B$16),0)</f>
        <v>0</v>
      </c>
      <c r="T3355" s="17">
        <f>IF(AND(M3355="Ready",OR(I3355="Approve proposed",AND(I3355="Use my price",AND(ISNUMBER(J3355),J3355&gt;0))),ISNUMBER(L3355),E3355&gt;0),R3355*(L3355/E3355-1)*(1-'Start Here'!$B$16),0)</f>
        <v>0</v>
      </c>
      <c r="U3355" t="str" s="6">
        <v>Currently hidden; do not activate automatically</v>
      </c>
      <c r="V3355" t="str" s="21">
        <v>No</v>
      </c>
      <c r="W3355" t="str" s="21">
        <v>No</v>
      </c>
      <c r="X3355" s="22">
        <v>0</v>
      </c>
      <c r="Y3355" s="18">
        <v>3</v>
      </c>
      <c r="AB3355" t="str" s="6">
        <v>2026-10-01 10:41:27 UTC</v>
      </c>
      <c r="AC3355" t="str" s="6">
        <v>Local Line cache</v>
      </c>
      <c r="AD3355" s="23">
        <v>805822</v>
      </c>
      <c r="AE3355" s="23">
        <v>526879</v>
      </c>
      <c r="AF3355" t="str" s="23">
        <v>805822:526879:member</v>
      </c>
      <c r="AG3355" t="str" s="23">
        <v>No</v>
      </c>
      <c r="AH3355" t="str" s="23">
        <v>Yes</v>
      </c>
      <c r="AI3355" s="18">
        <v>0</v>
      </c>
    </row>
    <row r="3356" ht="32" customHeight="1">
      <c r="A3356" t="str" s="7">
        <v>Winter Green Farm</v>
      </c>
      <c r="B3356" t="str" s="7">
        <v>Spring Onion Bunch</v>
      </c>
      <c r="C3356" t="str" s="7">
        <v>1 bunch</v>
      </c>
      <c r="D3356" t="str" s="7">
        <v>Guest Basket</v>
      </c>
      <c r="E3356" s="12">
        <v>4.2</v>
      </c>
      <c r="F3356" s="13">
        <v>4.54</v>
      </c>
      <c r="G3356" s="13">
        <f>IF(AND(ISNUMBER(E3356),ISNUMBER(F3356)),F3356-E3356,"")</f>
        <v>0.34</v>
      </c>
      <c r="H3356" s="14">
        <f>IF(AND(ISNUMBER(E3356),E3356&gt;0,ISNUMBER(F3356)),F3356/E3356-1,"")</f>
        <v>0.08095238095238089</v>
      </c>
      <c r="I3356" t="str" s="15">
        <v>Unreviewed</v>
      </c>
      <c r="J3356" s="16"/>
      <c r="K3356" t="str" s="15">
        <v/>
      </c>
      <c r="L3356" s="17" t="str">
        <f>IF(AC3356="Local catalog","",IF(AG3356="Yes",IF(ISNUMBER(E3356),E3356,""),IF(I3356="Keep current",IF(ISNUMBER(E3356),E3356,""),IF(AH3356&lt;&gt;"Yes","",IF(I3356="Approve proposed",F3356,IF(AND(I3356="Use my price",AND(ISNUMBER(J3356),J3356&gt;0)),J3356,""))))))</f>
        <v/>
      </c>
      <c r="M3356" t="str" s="7">
        <f>IF(AND(AG3356="Yes",OR(I3356="Approve proposed",I3356="Use my price")),"CHECK: protected price kept current",IF(OR(I3356="Unreviewed",I3356=""),"Pending review",IF(I3356="Hold","On hold",IF(I3356="Keep current",IF(ISNUMBER(E3356),"Kept current","CHECK: no confirmed current price"),IF(AH3356&lt;&gt;"Yes","CHECK: source needs review",IF(AND(I3356="Use my price",NOT(AND(ISNUMBER(J3356),J3356&gt;0))),"CHECK: enter a price above zero",IF(NOT(OR(I3356="Approve proposed",I3356="Use my price")),"CHECK: choose a listed decision",IF(OR(NOT(ISNUMBER(L3356)),L3356&lt;=0,NOT(ISNUMBER(Y3356)),Y3356&lt;=0,X3356&gt;=1),"CHECK: price or base unavailable",IF(L3356/(Y3356*(1-X3356))-1&lt;0,"CHECK: price below local base","Ready")))))))))</f>
        <v>Pending review</v>
      </c>
      <c r="N3356" s="18">
        <v>4.2</v>
      </c>
      <c r="O3356" s="19">
        <v>0.4</v>
      </c>
      <c r="P3356" s="14">
        <v>0.5133</v>
      </c>
      <c r="Q3356" s="20" t="str">
        <f>IF(AND(ISNUMBER(L3356),ISNUMBER(Y3356),Y3356&gt;0,X3356&lt;1),ROUND(L3356/(Y3356*(1-X3356))-1,4),"")</f>
        <v/>
      </c>
      <c r="R3356" s="12">
        <v>8.4</v>
      </c>
      <c r="S3356" s="13">
        <f>IF(AND(ISNUMBER(E3356),E3356&gt;0,ISNUMBER(F3356)),R3356*(F3356/E3356-1)*(1-'Start Here'!$B$16),0)</f>
        <v>0.6595999999999995</v>
      </c>
      <c r="T3356" s="17">
        <f>IF(AND(M3356="Ready",OR(I3356="Approve proposed",AND(I3356="Use my price",AND(ISNUMBER(J3356),J3356&gt;0))),ISNUMBER(L3356),E3356&gt;0),R3356*(L3356/E3356-1)*(1-'Start Here'!$B$16),0)</f>
        <v>0</v>
      </c>
      <c r="U3356" t="str" s="6">
        <v>Currently hidden; do not activate automatically</v>
      </c>
      <c r="V3356" t="str" s="21">
        <v>No</v>
      </c>
      <c r="W3356" t="str" s="21">
        <v>No</v>
      </c>
      <c r="X3356" s="22">
        <v>0</v>
      </c>
      <c r="Y3356" s="18">
        <v>3</v>
      </c>
      <c r="AB3356" t="str" s="6">
        <v>2026-10-01 10:41:27 UTC</v>
      </c>
      <c r="AC3356" t="str" s="6">
        <v>Local Line cache</v>
      </c>
      <c r="AD3356" s="23">
        <v>805822</v>
      </c>
      <c r="AE3356" s="23">
        <v>526879</v>
      </c>
      <c r="AF3356" t="str" s="23">
        <v>805822:526879:guest</v>
      </c>
      <c r="AG3356" t="str" s="23">
        <v>No</v>
      </c>
      <c r="AH3356" t="str" s="23">
        <v>Yes</v>
      </c>
      <c r="AI3356" s="18">
        <v>6</v>
      </c>
    </row>
    <row r="3357" ht="32" customHeight="1">
      <c r="A3357" t="str" s="7">
        <v>Winter Green Farm</v>
      </c>
      <c r="B3357" t="str" s="7">
        <v>Spring Onion Bunch</v>
      </c>
      <c r="C3357" t="str" s="7">
        <v>1 bunch</v>
      </c>
      <c r="D3357" t="str" s="7">
        <v>SNAP</v>
      </c>
      <c r="E3357" s="12">
        <v>4.2</v>
      </c>
      <c r="F3357" s="13">
        <v>4.2</v>
      </c>
      <c r="G3357" s="13">
        <f>IF(AND(ISNUMBER(E3357),ISNUMBER(F3357)),F3357-E3357,"")</f>
        <v>0</v>
      </c>
      <c r="H3357" s="14">
        <f>IF(AND(ISNUMBER(E3357),E3357&gt;0,ISNUMBER(F3357)),F3357/E3357-1,"")</f>
        <v>0</v>
      </c>
      <c r="I3357" t="str" s="15">
        <v>Keep current</v>
      </c>
      <c r="J3357" s="16"/>
      <c r="K3357" t="str" s="15">
        <v/>
      </c>
      <c r="L3357" s="17">
        <f>IF(AC3357="Local catalog","",IF(AG3357="Yes",IF(ISNUMBER(E3357),E3357,""),IF(I3357="Keep current",IF(ISNUMBER(E3357),E3357,""),IF(AH3357&lt;&gt;"Yes","",IF(I3357="Approve proposed",F3357,IF(AND(I3357="Use my price",AND(ISNUMBER(J3357),J3357&gt;0)),J3357,""))))))</f>
        <v>4.2</v>
      </c>
      <c r="M3357" t="str" s="7">
        <f>IF(AND(AG3357="Yes",OR(I3357="Approve proposed",I3357="Use my price")),"CHECK: protected price kept current",IF(OR(I3357="Unreviewed",I3357=""),"Pending review",IF(I3357="Hold","On hold",IF(I3357="Keep current",IF(ISNUMBER(E3357),"Kept current","CHECK: no confirmed current price"),IF(AH3357&lt;&gt;"Yes","CHECK: source needs review",IF(AND(I3357="Use my price",NOT(AND(ISNUMBER(J3357),J3357&gt;0))),"CHECK: enter a price above zero",IF(NOT(OR(I3357="Approve proposed",I3357="Use my price")),"CHECK: choose a listed decision",IF(OR(NOT(ISNUMBER(L3357)),L3357&lt;=0,NOT(ISNUMBER(Y3357)),Y3357&lt;=0,X3357&gt;=1),"CHECK: price or base unavailable",IF(L3357/(Y3357*(1-X3357))-1&lt;0,"CHECK: price below local base","Ready")))))))))</f>
        <v>Kept current</v>
      </c>
      <c r="N3357" s="18">
        <v>4.2</v>
      </c>
      <c r="O3357" s="19">
        <v>0.4</v>
      </c>
      <c r="P3357" s="14">
        <v>0.4</v>
      </c>
      <c r="Q3357" s="20">
        <f>IF(AND(ISNUMBER(L3357),ISNUMBER(Y3357),Y3357&gt;0,X3357&lt;1),ROUND(L3357/(Y3357*(1-X3357))-1,4),"")</f>
        <v>0.4</v>
      </c>
      <c r="R3357" s="12">
        <v>0</v>
      </c>
      <c r="S3357" s="13">
        <f>IF(AND(ISNUMBER(E3357),E3357&gt;0,ISNUMBER(F3357)),R3357*(F3357/E3357-1)*(1-'Start Here'!$B$16),0)</f>
        <v>0</v>
      </c>
      <c r="T3357" s="17">
        <f>IF(AND(M3357="Ready",OR(I3357="Approve proposed",AND(I3357="Use my price",AND(ISNUMBER(J3357),J3357&gt;0))),ISNUMBER(L3357),E3357&gt;0),R3357*(L3357/E3357-1)*(1-'Start Here'!$B$16),0)</f>
        <v>0</v>
      </c>
      <c r="U3357" t="str" s="6">
        <v>SNAP: preserve existing selling price; Currently hidden; do not activate automatically</v>
      </c>
      <c r="V3357" t="str" s="21">
        <v>No</v>
      </c>
      <c r="W3357" t="str" s="21">
        <v>No</v>
      </c>
      <c r="X3357" s="22">
        <v>0</v>
      </c>
      <c r="Y3357" s="18">
        <v>3</v>
      </c>
      <c r="AB3357" t="str" s="6">
        <v>2026-10-01 10:41:27 UTC</v>
      </c>
      <c r="AC3357" t="str" s="6">
        <v>Local Line cache</v>
      </c>
      <c r="AD3357" s="23">
        <v>805822</v>
      </c>
      <c r="AE3357" s="23">
        <v>526879</v>
      </c>
      <c r="AF3357" t="str" s="23">
        <v>805822:526879:snap</v>
      </c>
      <c r="AG3357" t="str" s="23">
        <v>Yes</v>
      </c>
      <c r="AH3357" t="str" s="23">
        <v>Yes</v>
      </c>
      <c r="AI3357" s="18">
        <v>0</v>
      </c>
    </row>
    <row r="3358" ht="32" customHeight="1">
      <c r="A3358" t="str" s="7">
        <v>Winter Green Farm</v>
      </c>
      <c r="B3358" t="str" s="7">
        <v>Yellow Potatoes (Canada Gold)</v>
      </c>
      <c r="C3358" t="str" s="7">
        <v>1 lb</v>
      </c>
      <c r="D3358" t="str" s="7">
        <v>Herd Share Members</v>
      </c>
      <c r="E3358" s="12">
        <v>3.01</v>
      </c>
      <c r="F3358" s="13">
        <v>3.25</v>
      </c>
      <c r="G3358" s="13">
        <f>IF(AND(ISNUMBER(E3358),ISNUMBER(F3358)),F3358-E3358,"")</f>
        <v>0.24</v>
      </c>
      <c r="H3358" s="14">
        <f>IF(AND(ISNUMBER(E3358),E3358&gt;0,ISNUMBER(F3358)),F3358/E3358-1,"")</f>
        <v>0.07973421926910307</v>
      </c>
      <c r="I3358" t="str" s="15">
        <v>Unreviewed</v>
      </c>
      <c r="J3358" s="16"/>
      <c r="K3358" t="str" s="15">
        <v/>
      </c>
      <c r="L3358" s="17" t="str">
        <f>IF(AC3358="Local catalog","",IF(AG3358="Yes",IF(ISNUMBER(E3358),E3358,""),IF(I3358="Keep current",IF(ISNUMBER(E3358),E3358,""),IF(AH3358&lt;&gt;"Yes","",IF(I3358="Approve proposed",F3358,IF(AND(I3358="Use my price",AND(ISNUMBER(J3358),J3358&gt;0)),J3358,""))))))</f>
        <v/>
      </c>
      <c r="M3358" t="str" s="7">
        <f>IF(AND(AG3358="Yes",OR(I3358="Approve proposed",I3358="Use my price")),"CHECK: protected price kept current",IF(OR(I3358="Unreviewed",I3358=""),"Pending review",IF(I3358="Hold","On hold",IF(I3358="Keep current",IF(ISNUMBER(E3358),"Kept current","CHECK: no confirmed current price"),IF(AH3358&lt;&gt;"Yes","CHECK: source needs review",IF(AND(I3358="Use my price",NOT(AND(ISNUMBER(J3358),J3358&gt;0))),"CHECK: enter a price above zero",IF(NOT(OR(I3358="Approve proposed",I3358="Use my price")),"CHECK: choose a listed decision",IF(OR(NOT(ISNUMBER(L3358)),L3358&lt;=0,NOT(ISNUMBER(Y3358)),Y3358&lt;=0,X3358&gt;=1),"CHECK: price or base unavailable",IF(L3358/(Y3358*(1-X3358))-1&lt;0,"CHECK: price below local base","Ready")))))))))</f>
        <v>Pending review</v>
      </c>
      <c r="N3358" s="18">
        <v>3.01</v>
      </c>
      <c r="O3358" s="19">
        <v>0.4</v>
      </c>
      <c r="P3358" s="14">
        <v>0.5116</v>
      </c>
      <c r="Q3358" s="20" t="str">
        <f>IF(AND(ISNUMBER(L3358),ISNUMBER(Y3358),Y3358&gt;0,X3358&lt;1),ROUND(L3358/(Y3358*(1-X3358))-1,4),"")</f>
        <v/>
      </c>
      <c r="R3358" s="12">
        <v>1441.3</v>
      </c>
      <c r="S3358" s="13">
        <f>IF(AND(ISNUMBER(E3358),E3358&gt;0,ISNUMBER(F3358)),R3358*(F3358/E3358-1)*(1-'Start Here'!$B$16),0)</f>
        <v>111.4733023255815</v>
      </c>
      <c r="T3358" s="17">
        <f>IF(AND(M3358="Ready",OR(I3358="Approve proposed",AND(I3358="Use my price",AND(ISNUMBER(J3358),J3358&gt;0))),ISNUMBER(L3358),E3358&gt;0),R3358*(L3358/E3358-1)*(1-'Start Here'!$B$16),0)</f>
        <v>0</v>
      </c>
      <c r="U3358" t="str" s="6">
        <v>Currently hidden; do not activate automatically</v>
      </c>
      <c r="V3358" t="str" s="21">
        <v>No</v>
      </c>
      <c r="W3358" t="str" s="21">
        <v>No</v>
      </c>
      <c r="X3358" s="22">
        <v>0</v>
      </c>
      <c r="Y3358" s="18">
        <v>2.15</v>
      </c>
      <c r="AB3358" t="str" s="6">
        <v>2026-10-01 10:41:27 UTC</v>
      </c>
      <c r="AC3358" t="str" s="6">
        <v>Local Line cache</v>
      </c>
      <c r="AD3358" s="23">
        <v>805845</v>
      </c>
      <c r="AE3358" s="23">
        <v>526903</v>
      </c>
      <c r="AF3358" t="str" s="23">
        <v>805845:526903:herdShare</v>
      </c>
      <c r="AG3358" t="str" s="23">
        <v>No</v>
      </c>
      <c r="AH3358" t="str" s="23">
        <v>Yes</v>
      </c>
      <c r="AI3358" s="18">
        <v>1348.05</v>
      </c>
    </row>
    <row r="3359" ht="32" customHeight="1">
      <c r="A3359" t="str" s="7">
        <v>Winter Green Farm</v>
      </c>
      <c r="B3359" t="str" s="7">
        <v>Yellow Potatoes (Canada Gold)</v>
      </c>
      <c r="C3359" t="str" s="7">
        <v>1 lb</v>
      </c>
      <c r="D3359" t="str" s="7">
        <v>CSA Members</v>
      </c>
      <c r="E3359" s="12">
        <v>3.01</v>
      </c>
      <c r="F3359" s="13">
        <v>3.25</v>
      </c>
      <c r="G3359" s="13">
        <f>IF(AND(ISNUMBER(E3359),ISNUMBER(F3359)),F3359-E3359,"")</f>
        <v>0.24</v>
      </c>
      <c r="H3359" s="14">
        <f>IF(AND(ISNUMBER(E3359),E3359&gt;0,ISNUMBER(F3359)),F3359/E3359-1,"")</f>
        <v>0.07973421926910307</v>
      </c>
      <c r="I3359" t="str" s="15">
        <v>Unreviewed</v>
      </c>
      <c r="J3359" s="16"/>
      <c r="K3359" t="str" s="15">
        <v/>
      </c>
      <c r="L3359" s="17" t="str">
        <f>IF(AC3359="Local catalog","",IF(AG3359="Yes",IF(ISNUMBER(E3359),E3359,""),IF(I3359="Keep current",IF(ISNUMBER(E3359),E3359,""),IF(AH3359&lt;&gt;"Yes","",IF(I3359="Approve proposed",F3359,IF(AND(I3359="Use my price",AND(ISNUMBER(J3359),J3359&gt;0)),J3359,""))))))</f>
        <v/>
      </c>
      <c r="M3359" t="str" s="7">
        <f>IF(AND(AG3359="Yes",OR(I3359="Approve proposed",I3359="Use my price")),"CHECK: protected price kept current",IF(OR(I3359="Unreviewed",I3359=""),"Pending review",IF(I3359="Hold","On hold",IF(I3359="Keep current",IF(ISNUMBER(E3359),"Kept current","CHECK: no confirmed current price"),IF(AH3359&lt;&gt;"Yes","CHECK: source needs review",IF(AND(I3359="Use my price",NOT(AND(ISNUMBER(J3359),J3359&gt;0))),"CHECK: enter a price above zero",IF(NOT(OR(I3359="Approve proposed",I3359="Use my price")),"CHECK: choose a listed decision",IF(OR(NOT(ISNUMBER(L3359)),L3359&lt;=0,NOT(ISNUMBER(Y3359)),Y3359&lt;=0,X3359&gt;=1),"CHECK: price or base unavailable",IF(L3359/(Y3359*(1-X3359))-1&lt;0,"CHECK: price below local base","Ready")))))))))</f>
        <v>Pending review</v>
      </c>
      <c r="N3359" s="18">
        <v>3.01</v>
      </c>
      <c r="O3359" s="19">
        <v>0.4</v>
      </c>
      <c r="P3359" s="14">
        <v>0.5116</v>
      </c>
      <c r="Q3359" s="20" t="str">
        <f>IF(AND(ISNUMBER(L3359),ISNUMBER(Y3359),Y3359&gt;0,X3359&lt;1),ROUND(L3359/(Y3359*(1-X3359))-1,4),"")</f>
        <v/>
      </c>
      <c r="R3359" s="12">
        <v>102.2</v>
      </c>
      <c r="S3359" s="13">
        <f>IF(AND(ISNUMBER(E3359),E3359&gt;0,ISNUMBER(F3359)),R3359*(F3359/E3359-1)*(1-'Start Here'!$B$16),0)</f>
        <v>7.904372093023264</v>
      </c>
      <c r="T3359" s="17">
        <f>IF(AND(M3359="Ready",OR(I3359="Approve proposed",AND(I3359="Use my price",AND(ISNUMBER(J3359),J3359&gt;0))),ISNUMBER(L3359),E3359&gt;0),R3359*(L3359/E3359-1)*(1-'Start Here'!$B$16),0)</f>
        <v>0</v>
      </c>
      <c r="U3359" t="str" s="6">
        <v>Currently hidden; do not activate automatically</v>
      </c>
      <c r="V3359" t="str" s="21">
        <v>No</v>
      </c>
      <c r="W3359" t="str" s="21">
        <v>No</v>
      </c>
      <c r="X3359" s="22">
        <v>0</v>
      </c>
      <c r="Y3359" s="18">
        <v>2.15</v>
      </c>
      <c r="AB3359" t="str" s="6">
        <v>2026-10-01 10:41:27 UTC</v>
      </c>
      <c r="AC3359" t="str" s="6">
        <v>Local Line cache</v>
      </c>
      <c r="AD3359" s="23">
        <v>805845</v>
      </c>
      <c r="AE3359" s="23">
        <v>526903</v>
      </c>
      <c r="AF3359" t="str" s="23">
        <v>805845:526903:member</v>
      </c>
      <c r="AG3359" t="str" s="23">
        <v>No</v>
      </c>
      <c r="AH3359" t="str" s="23">
        <v>Yes</v>
      </c>
      <c r="AI3359" s="18">
        <v>156.95</v>
      </c>
    </row>
    <row r="3360" ht="32" customHeight="1">
      <c r="A3360" t="str" s="7">
        <v>Winter Green Farm</v>
      </c>
      <c r="B3360" t="str" s="7">
        <v>Yellow Potatoes (Canada Gold)</v>
      </c>
      <c r="C3360" t="str" s="7">
        <v>1 lb</v>
      </c>
      <c r="D3360" t="str" s="7">
        <v>Guest Basket</v>
      </c>
      <c r="E3360" s="12">
        <v>3.01</v>
      </c>
      <c r="F3360" s="13">
        <v>3.25</v>
      </c>
      <c r="G3360" s="13">
        <f>IF(AND(ISNUMBER(E3360),ISNUMBER(F3360)),F3360-E3360,"")</f>
        <v>0.24</v>
      </c>
      <c r="H3360" s="14">
        <f>IF(AND(ISNUMBER(E3360),E3360&gt;0,ISNUMBER(F3360)),F3360/E3360-1,"")</f>
        <v>0.07973421926910307</v>
      </c>
      <c r="I3360" t="str" s="15">
        <v>Unreviewed</v>
      </c>
      <c r="J3360" s="16"/>
      <c r="K3360" t="str" s="15">
        <v/>
      </c>
      <c r="L3360" s="17" t="str">
        <f>IF(AC3360="Local catalog","",IF(AG3360="Yes",IF(ISNUMBER(E3360),E3360,""),IF(I3360="Keep current",IF(ISNUMBER(E3360),E3360,""),IF(AH3360&lt;&gt;"Yes","",IF(I3360="Approve proposed",F3360,IF(AND(I3360="Use my price",AND(ISNUMBER(J3360),J3360&gt;0)),J3360,""))))))</f>
        <v/>
      </c>
      <c r="M3360" t="str" s="7">
        <f>IF(AND(AG3360="Yes",OR(I3360="Approve proposed",I3360="Use my price")),"CHECK: protected price kept current",IF(OR(I3360="Unreviewed",I3360=""),"Pending review",IF(I3360="Hold","On hold",IF(I3360="Keep current",IF(ISNUMBER(E3360),"Kept current","CHECK: no confirmed current price"),IF(AH3360&lt;&gt;"Yes","CHECK: source needs review",IF(AND(I3360="Use my price",NOT(AND(ISNUMBER(J3360),J3360&gt;0))),"CHECK: enter a price above zero",IF(NOT(OR(I3360="Approve proposed",I3360="Use my price")),"CHECK: choose a listed decision",IF(OR(NOT(ISNUMBER(L3360)),L3360&lt;=0,NOT(ISNUMBER(Y3360)),Y3360&lt;=0,X3360&gt;=1),"CHECK: price or base unavailable",IF(L3360/(Y3360*(1-X3360))-1&lt;0,"CHECK: price below local base","Ready")))))))))</f>
        <v>Pending review</v>
      </c>
      <c r="N3360" s="18">
        <v>3.01</v>
      </c>
      <c r="O3360" s="19">
        <v>0.4</v>
      </c>
      <c r="P3360" s="14">
        <v>0.5116</v>
      </c>
      <c r="Q3360" s="20" t="str">
        <f>IF(AND(ISNUMBER(L3360),ISNUMBER(Y3360),Y3360&gt;0,X3360&lt;1),ROUND(L3360/(Y3360*(1-X3360))-1,4),"")</f>
        <v/>
      </c>
      <c r="R3360" s="12">
        <v>118.17</v>
      </c>
      <c r="S3360" s="13">
        <f>IF(AND(ISNUMBER(E3360),E3360&gt;0,ISNUMBER(F3360)),R3360*(F3360/E3360-1)*(1-'Start Here'!$B$16),0)</f>
        <v>9.139526910299011</v>
      </c>
      <c r="T3360" s="17">
        <f>IF(AND(M3360="Ready",OR(I3360="Approve proposed",AND(I3360="Use my price",AND(ISNUMBER(J3360),J3360&gt;0))),ISNUMBER(L3360),E3360&gt;0),R3360*(L3360/E3360-1)*(1-'Start Here'!$B$16),0)</f>
        <v>0</v>
      </c>
      <c r="U3360" t="str" s="6">
        <v>Currently hidden; do not activate automatically</v>
      </c>
      <c r="V3360" t="str" s="21">
        <v>No</v>
      </c>
      <c r="W3360" t="str" s="21">
        <v>No</v>
      </c>
      <c r="X3360" s="22">
        <v>0</v>
      </c>
      <c r="Y3360" s="18">
        <v>2.15</v>
      </c>
      <c r="AB3360" t="str" s="6">
        <v>2026-10-01 10:41:27 UTC</v>
      </c>
      <c r="AC3360" t="str" s="6">
        <v>Local Line cache</v>
      </c>
      <c r="AD3360" s="23">
        <v>805845</v>
      </c>
      <c r="AE3360" s="23">
        <v>526903</v>
      </c>
      <c r="AF3360" t="str" s="23">
        <v>805845:526903:guest</v>
      </c>
      <c r="AG3360" t="str" s="23">
        <v>No</v>
      </c>
      <c r="AH3360" t="str" s="23">
        <v>Yes</v>
      </c>
      <c r="AI3360" s="18">
        <v>109.65</v>
      </c>
    </row>
    <row r="3361" ht="32" customHeight="1">
      <c r="A3361" t="str" s="7">
        <v>Winter Green Farm</v>
      </c>
      <c r="B3361" t="str" s="7">
        <v>Yellow Potatoes (Canada Gold)</v>
      </c>
      <c r="C3361" t="str" s="7">
        <v>1 lb</v>
      </c>
      <c r="D3361" t="str" s="7">
        <v>SNAP</v>
      </c>
      <c r="E3361" s="12">
        <v>3.01</v>
      </c>
      <c r="F3361" s="13">
        <v>3.01</v>
      </c>
      <c r="G3361" s="13">
        <f>IF(AND(ISNUMBER(E3361),ISNUMBER(F3361)),F3361-E3361,"")</f>
        <v>0</v>
      </c>
      <c r="H3361" s="14">
        <f>IF(AND(ISNUMBER(E3361),E3361&gt;0,ISNUMBER(F3361)),F3361/E3361-1,"")</f>
        <v>0</v>
      </c>
      <c r="I3361" t="str" s="15">
        <v>Keep current</v>
      </c>
      <c r="J3361" s="16"/>
      <c r="K3361" t="str" s="15">
        <v/>
      </c>
      <c r="L3361" s="17">
        <f>IF(AC3361="Local catalog","",IF(AG3361="Yes",IF(ISNUMBER(E3361),E3361,""),IF(I3361="Keep current",IF(ISNUMBER(E3361),E3361,""),IF(AH3361&lt;&gt;"Yes","",IF(I3361="Approve proposed",F3361,IF(AND(I3361="Use my price",AND(ISNUMBER(J3361),J3361&gt;0)),J3361,""))))))</f>
        <v>3.01</v>
      </c>
      <c r="M3361" t="str" s="7">
        <f>IF(AND(AG3361="Yes",OR(I3361="Approve proposed",I3361="Use my price")),"CHECK: protected price kept current",IF(OR(I3361="Unreviewed",I3361=""),"Pending review",IF(I3361="Hold","On hold",IF(I3361="Keep current",IF(ISNUMBER(E3361),"Kept current","CHECK: no confirmed current price"),IF(AH3361&lt;&gt;"Yes","CHECK: source needs review",IF(AND(I3361="Use my price",NOT(AND(ISNUMBER(J3361),J3361&gt;0))),"CHECK: enter a price above zero",IF(NOT(OR(I3361="Approve proposed",I3361="Use my price")),"CHECK: choose a listed decision",IF(OR(NOT(ISNUMBER(L3361)),L3361&lt;=0,NOT(ISNUMBER(Y3361)),Y3361&lt;=0,X3361&gt;=1),"CHECK: price or base unavailable",IF(L3361/(Y3361*(1-X3361))-1&lt;0,"CHECK: price below local base","Ready")))))))))</f>
        <v>Kept current</v>
      </c>
      <c r="N3361" s="18">
        <v>3.01</v>
      </c>
      <c r="O3361" s="19">
        <v>0.4</v>
      </c>
      <c r="P3361" s="14">
        <v>0.4</v>
      </c>
      <c r="Q3361" s="20">
        <f>IF(AND(ISNUMBER(L3361),ISNUMBER(Y3361),Y3361&gt;0,X3361&lt;1),ROUND(L3361/(Y3361*(1-X3361))-1,4),"")</f>
        <v>0.4</v>
      </c>
      <c r="R3361" s="12">
        <v>0</v>
      </c>
      <c r="S3361" s="13">
        <f>IF(AND(ISNUMBER(E3361),E3361&gt;0,ISNUMBER(F3361)),R3361*(F3361/E3361-1)*(1-'Start Here'!$B$16),0)</f>
        <v>0</v>
      </c>
      <c r="T3361" s="17">
        <f>IF(AND(M3361="Ready",OR(I3361="Approve proposed",AND(I3361="Use my price",AND(ISNUMBER(J3361),J3361&gt;0))),ISNUMBER(L3361),E3361&gt;0),R3361*(L3361/E3361-1)*(1-'Start Here'!$B$16),0)</f>
        <v>0</v>
      </c>
      <c r="U3361" t="str" s="6">
        <v>SNAP: preserve existing selling price; Currently hidden; do not activate automatically</v>
      </c>
      <c r="V3361" t="str" s="21">
        <v>No</v>
      </c>
      <c r="W3361" t="str" s="21">
        <v>No</v>
      </c>
      <c r="X3361" s="22">
        <v>0</v>
      </c>
      <c r="Y3361" s="18">
        <v>2.15</v>
      </c>
      <c r="AB3361" t="str" s="6">
        <v>2026-10-01 10:41:27 UTC</v>
      </c>
      <c r="AC3361" t="str" s="6">
        <v>Local Line cache</v>
      </c>
      <c r="AD3361" s="23">
        <v>805845</v>
      </c>
      <c r="AE3361" s="23">
        <v>526903</v>
      </c>
      <c r="AF3361" t="str" s="23">
        <v>805845:526903:snap</v>
      </c>
      <c r="AG3361" t="str" s="23">
        <v>Yes</v>
      </c>
      <c r="AH3361" t="str" s="23">
        <v>Yes</v>
      </c>
      <c r="AI3361" s="18">
        <v>0</v>
      </c>
    </row>
  </sheetData>
  <autoFilter ref="A1:AI3361"/>
  <ignoredErrors>
    <ignoredError numberStoredAsText="1" sqref="A1:AI3361"/>
  </ignoredErrors>
  <dataValidations count="2">
    <dataValidation type="list" allowBlank="0" showErrorMessage="1" showInputMessage="1" errorTitle="Choose a review decision" error="Use one of the five dropdown choices." promptTitle="Your review decision" prompt="Approve the proposal, enter your own price, keep current, hold, or leave unreviewed." sqref="I2:I3361">
      <formula1>"Unreviewed,Approve proposed,Use my price,Keep current,Hold"</formula1>
    </dataValidation>
    <dataValidation type="decimal" operator="between" allowBlank="1" showErrorMessage="1" showInputMessage="1" errorTitle="Enter a positive dollar price" error="Enter a number between 0.01 and 1000000, or clear this cell." promptTitle="Alternative selling price" prompt="Enter dollars here, then select Use my price. Leave blank to approve the proposed price." sqref="J2:J3361">
      <formula1>0.01</formula1>
      <formula2>1000000</formula2>
    </dataValidation>
  </dataValidations>
</worksheet>
</file>

<file path=xl/worksheets/sheet3.xml><?xml version="1.0" encoding="utf-8"?>
<worksheet xmlns="http://schemas.openxmlformats.org/spreadsheetml/2006/main">
  <dimension ref="A1:S844"/>
  <sheetViews>
    <sheetView workbookViewId="0" showGridLines="0" zoomScale="90">
      <pane ySplit="1" topLeftCell="C2" activePane="bottomRight" state="frozen" xSplit="2"/>
      <selection pane="bottomRight" activeCell="C2" sqref="C2"/>
    </sheetView>
  </sheetViews>
  <cols>
    <col min="1" max="1" width="28.83203125" customWidth="1"/>
    <col min="2" max="2" width="45.83203125" customWidth="1"/>
    <col min="3" max="3" width="26.83203125" customWidth="1"/>
    <col min="4" max="4" width="13.83203125" customWidth="1"/>
    <col min="5" max="5" width="60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14.83203125" customWidth="1"/>
    <col min="19" max="19" width="14.83203125" customWidth="1"/>
  </cols>
  <sheetData>
    <row r="1" ht="54" customHeight="1">
      <c r="A1" t="str" s="5">
        <v>Vendor</v>
      </c>
      <c r="B1" t="str" s="5">
        <v>Product</v>
      </c>
      <c r="C1" t="str" s="5">
        <v>Package</v>
      </c>
      <c r="D1" t="str" s="11">
        <v>Visible now</v>
      </c>
      <c r="E1" t="str" s="11">
        <v>Review flags</v>
      </c>
      <c r="F1" t="str" s="11">
        <v>Herd Share Members: Current Local Line</v>
      </c>
      <c r="G1" t="str" s="11">
        <v>Herd Share Members: Proposed</v>
      </c>
      <c r="H1" t="str" s="11">
        <v>Herd Share Members: Local calculation</v>
      </c>
      <c r="I1" t="str" s="11">
        <v>CSA Members: Current Local Line</v>
      </c>
      <c r="J1" t="str" s="11">
        <v>CSA Members: Proposed</v>
      </c>
      <c r="K1" t="str" s="11">
        <v>CSA Members: Local calculation</v>
      </c>
      <c r="L1" t="str" s="11">
        <v>Guest Basket: Current Local Line</v>
      </c>
      <c r="M1" t="str" s="11">
        <v>Guest Basket: Proposed</v>
      </c>
      <c r="N1" t="str" s="11">
        <v>Guest Basket: Local calculation</v>
      </c>
      <c r="O1" t="str" s="11">
        <v>SNAP: Current Local Line</v>
      </c>
      <c r="P1" t="str" s="11">
        <v>SNAP: Proposed</v>
      </c>
      <c r="Q1" t="str" s="11">
        <v>SNAP: Local calculation</v>
      </c>
      <c r="R1" t="str" s="11">
        <v>Product ID</v>
      </c>
      <c r="S1" t="str" s="11">
        <v>Package ID</v>
      </c>
    </row>
    <row r="2" ht="32" customHeight="1">
      <c r="A2" t="str" s="7">
        <v>MISSING VENDOR</v>
      </c>
      <c r="B2" t="str" s="7">
        <v>Asian Pears</v>
      </c>
      <c r="C2" t="str" s="7">
        <v>1 lb</v>
      </c>
      <c r="D2" t="str" s="21">
        <v>Yes</v>
      </c>
      <c r="E2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2" s="12">
        <v>2.8</v>
      </c>
      <c r="G2" s="13">
        <v>2.8</v>
      </c>
      <c r="H2" s="18">
        <v>2.8</v>
      </c>
      <c r="K2" s="18">
        <v>2.8</v>
      </c>
      <c r="L2" s="12">
        <v>2.8</v>
      </c>
      <c r="M2" s="13">
        <v>2.8</v>
      </c>
      <c r="N2" s="18">
        <v>3.1</v>
      </c>
      <c r="O2" s="12">
        <v>2.8</v>
      </c>
      <c r="P2" s="13">
        <v>2.8</v>
      </c>
      <c r="Q2" s="18">
        <v>2.8</v>
      </c>
      <c r="R2" s="21">
        <v>1157459</v>
      </c>
      <c r="S2" s="21">
        <v>1001260</v>
      </c>
    </row>
    <row r="3" ht="32" customHeight="1">
      <c r="A3" t="str" s="7">
        <v>MISSING VENDOR</v>
      </c>
      <c r="B3" t="str" s="7">
        <v>Banana Shallots</v>
      </c>
      <c r="C3" t="str" s="7">
        <v>1 lb</v>
      </c>
      <c r="D3" t="str" s="21">
        <v>Yes</v>
      </c>
      <c r="E3" t="str" s="6">
        <v>Missing local vendor | No confirmed Local Line price/list; local calculation is reference only; Missing local vendor | SNAP: preserve existing selling price; Missing local vendor</v>
      </c>
      <c r="F3" s="12">
        <v>4.9</v>
      </c>
      <c r="G3" s="13">
        <v>4.9</v>
      </c>
      <c r="H3" s="18">
        <v>4.9</v>
      </c>
      <c r="I3" s="12">
        <v>4.9</v>
      </c>
      <c r="J3" s="13">
        <v>4.9</v>
      </c>
      <c r="K3" s="18">
        <v>4.9</v>
      </c>
      <c r="N3" s="18">
        <v>5.42</v>
      </c>
      <c r="O3" s="12">
        <v>4.9</v>
      </c>
      <c r="P3" s="13">
        <v>4.9</v>
      </c>
      <c r="Q3" s="18">
        <v>4.9</v>
      </c>
      <c r="R3" s="21">
        <v>805903</v>
      </c>
      <c r="S3" s="21">
        <v>526961</v>
      </c>
    </row>
    <row r="4" ht="32" customHeight="1">
      <c r="A4" t="str" s="7">
        <v>MISSING VENDOR</v>
      </c>
      <c r="B4" t="str" s="7">
        <v>Big Beef Slicer Tomato</v>
      </c>
      <c r="C4" t="str" s="7">
        <v>1 lb</v>
      </c>
      <c r="D4" t="str" s="21">
        <v>No</v>
      </c>
      <c r="E4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4" s="12">
        <v>4.2</v>
      </c>
      <c r="G4" s="13">
        <v>4.2</v>
      </c>
      <c r="H4" s="18">
        <v>4.2</v>
      </c>
      <c r="K4" s="18">
        <v>4.2</v>
      </c>
      <c r="L4" s="12">
        <v>4.2</v>
      </c>
      <c r="M4" s="13">
        <v>4.2</v>
      </c>
      <c r="N4" s="18">
        <v>4.65</v>
      </c>
      <c r="O4" s="12">
        <v>4.2</v>
      </c>
      <c r="P4" s="13">
        <v>4.2</v>
      </c>
      <c r="Q4" s="18">
        <v>4.2</v>
      </c>
      <c r="R4" s="21">
        <v>1148845</v>
      </c>
      <c r="S4" s="21">
        <v>989644</v>
      </c>
    </row>
    <row r="5" ht="32" customHeight="1">
      <c r="A5" t="str" s="7">
        <v>MISSING VENDOR</v>
      </c>
      <c r="B5" t="str" s="7">
        <v>Black Gravenstein Apples</v>
      </c>
      <c r="C5" t="str" s="7">
        <v>1 lb</v>
      </c>
      <c r="D5" t="str" s="21">
        <v>No</v>
      </c>
      <c r="E5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5" s="12">
        <v>2.1</v>
      </c>
      <c r="G5" s="13">
        <v>2.1</v>
      </c>
      <c r="H5" s="18">
        <v>2.1</v>
      </c>
      <c r="K5" s="18">
        <v>2.1</v>
      </c>
      <c r="L5" s="12">
        <v>2.1</v>
      </c>
      <c r="M5" s="13">
        <v>2.1</v>
      </c>
      <c r="N5" s="18">
        <v>2.33</v>
      </c>
      <c r="O5" s="12">
        <v>2.1</v>
      </c>
      <c r="P5" s="13">
        <v>2.1</v>
      </c>
      <c r="Q5" s="18">
        <v>2.1</v>
      </c>
      <c r="R5" s="21">
        <v>1157457</v>
      </c>
      <c r="S5" s="21">
        <v>1001258</v>
      </c>
    </row>
    <row r="6" ht="32" customHeight="1">
      <c r="A6" t="str" s="7">
        <v>MISSING VENDOR</v>
      </c>
      <c r="B6" t="str" s="7">
        <v>Brazil Minas Gerais Dark Roast Coffee Beans</v>
      </c>
      <c r="C6" t="str" s="7">
        <v>12 oz bag</v>
      </c>
      <c r="D6" t="str" s="21">
        <v>No</v>
      </c>
      <c r="E6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6" s="12">
        <v>18.2</v>
      </c>
      <c r="G6" s="13">
        <v>18.2</v>
      </c>
      <c r="H6" s="18">
        <v>18.2</v>
      </c>
      <c r="K6" s="18">
        <v>18.2</v>
      </c>
      <c r="L6" s="12">
        <v>18.2</v>
      </c>
      <c r="M6" s="13">
        <v>18.2</v>
      </c>
      <c r="N6" s="18">
        <v>20.15</v>
      </c>
      <c r="O6" s="12">
        <v>18.2</v>
      </c>
      <c r="P6" s="13">
        <v>18.2</v>
      </c>
      <c r="Q6" s="18">
        <v>18.2</v>
      </c>
      <c r="R6" s="21">
        <v>1140511</v>
      </c>
      <c r="S6" s="21">
        <v>978732</v>
      </c>
    </row>
    <row r="7" ht="32" customHeight="1">
      <c r="A7" t="str" s="7">
        <v>MISSING VENDOR</v>
      </c>
      <c r="B7" t="str" s="7">
        <v>Brazil Minas Gerais Dark Roast Ground Coffee</v>
      </c>
      <c r="C7" t="str" s="7">
        <v>12 oz bag</v>
      </c>
      <c r="D7" t="str" s="21">
        <v>No</v>
      </c>
      <c r="E7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7" s="12">
        <v>18.2</v>
      </c>
      <c r="G7" s="13">
        <v>18.2</v>
      </c>
      <c r="H7" s="18">
        <v>18.2</v>
      </c>
      <c r="K7" s="18">
        <v>18.2</v>
      </c>
      <c r="L7" s="12">
        <v>18.2</v>
      </c>
      <c r="M7" s="13">
        <v>18.2</v>
      </c>
      <c r="N7" s="18">
        <v>20.15</v>
      </c>
      <c r="O7" s="12">
        <v>18.2</v>
      </c>
      <c r="P7" s="13">
        <v>18.2</v>
      </c>
      <c r="Q7" s="18">
        <v>18.2</v>
      </c>
      <c r="R7" s="21">
        <v>1140512</v>
      </c>
      <c r="S7" s="21">
        <v>978734</v>
      </c>
    </row>
    <row r="8" ht="32" customHeight="1">
      <c r="A8" t="str" s="7">
        <v>MISSING VENDOR</v>
      </c>
      <c r="B8" t="str" s="7">
        <v>Brooks Plums</v>
      </c>
      <c r="C8" t="str" s="7">
        <v>1 lb</v>
      </c>
      <c r="D8" t="str" s="21">
        <v>No</v>
      </c>
      <c r="E8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" s="12">
        <v>2.8</v>
      </c>
      <c r="G8" s="13">
        <v>2.8</v>
      </c>
      <c r="H8" s="18">
        <v>2.8</v>
      </c>
      <c r="K8" s="18">
        <v>2.8</v>
      </c>
      <c r="L8" s="12">
        <v>2.8</v>
      </c>
      <c r="M8" s="13">
        <v>2.8</v>
      </c>
      <c r="N8" s="18">
        <v>3.1</v>
      </c>
      <c r="O8" s="12">
        <v>2.8</v>
      </c>
      <c r="P8" s="13">
        <v>2.8</v>
      </c>
      <c r="Q8" s="18">
        <v>2.8</v>
      </c>
      <c r="R8" s="21">
        <v>1157461</v>
      </c>
      <c r="S8" s="21">
        <v>1001262</v>
      </c>
    </row>
    <row r="9" ht="32" customHeight="1">
      <c r="A9" t="str" s="7">
        <v>MISSING VENDOR</v>
      </c>
      <c r="B9" t="str" s="7">
        <v>Bulgarian Pepper, Hot</v>
      </c>
      <c r="C9" t="str" s="7">
        <v>1 lb</v>
      </c>
      <c r="D9" t="str" s="21">
        <v>Yes</v>
      </c>
      <c r="E9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9" s="12">
        <v>7</v>
      </c>
      <c r="G9" s="13">
        <v>7</v>
      </c>
      <c r="H9" s="18">
        <v>7</v>
      </c>
      <c r="K9" s="18">
        <v>7</v>
      </c>
      <c r="L9" s="12">
        <v>7</v>
      </c>
      <c r="M9" s="13">
        <v>7</v>
      </c>
      <c r="N9" s="18">
        <v>7.75</v>
      </c>
      <c r="O9" s="12">
        <v>7</v>
      </c>
      <c r="P9" s="13">
        <v>7</v>
      </c>
      <c r="Q9" s="18">
        <v>7</v>
      </c>
      <c r="R9" s="21">
        <v>1164989</v>
      </c>
      <c r="S9" s="21">
        <v>1013014</v>
      </c>
    </row>
    <row r="10" ht="32" customHeight="1">
      <c r="A10" t="str" s="7">
        <v>MISSING VENDOR</v>
      </c>
      <c r="B10" t="str" s="7">
        <v>Bulk Mix Apples</v>
      </c>
      <c r="C10" t="str" s="7">
        <v>5 lb bag</v>
      </c>
      <c r="D10" t="str" s="21">
        <v>Yes</v>
      </c>
      <c r="E10" t="str" s="6">
        <v>Missing local vendor | Missing local vendor; Local and Local Line prices differ | SNAP: preserve existing selling price; Missing local vendor</v>
      </c>
      <c r="F10" s="12">
        <v>12.6</v>
      </c>
      <c r="G10" s="13">
        <v>12.6</v>
      </c>
      <c r="H10" s="18">
        <v>12.6</v>
      </c>
      <c r="I10" s="12">
        <v>12.6</v>
      </c>
      <c r="J10" s="13">
        <v>12.6</v>
      </c>
      <c r="K10" s="18">
        <v>12.6</v>
      </c>
      <c r="L10" s="12">
        <v>12.6</v>
      </c>
      <c r="M10" s="13">
        <v>12.6</v>
      </c>
      <c r="N10" s="18">
        <v>13.95</v>
      </c>
      <c r="O10" s="12">
        <v>12.6</v>
      </c>
      <c r="P10" s="13">
        <v>12.6</v>
      </c>
      <c r="Q10" s="18">
        <v>12.6</v>
      </c>
      <c r="R10" s="21">
        <v>1163510</v>
      </c>
      <c r="S10" s="21">
        <v>1011059</v>
      </c>
    </row>
    <row r="11" ht="32" customHeight="1">
      <c r="A11" t="str" s="7">
        <v>MISSING VENDOR</v>
      </c>
      <c r="B11" t="str" s="7">
        <v>Bulk Mix Apples</v>
      </c>
      <c r="C11" t="str" s="7">
        <v>10 lb bag</v>
      </c>
      <c r="D11" t="str" s="21">
        <v>Yes</v>
      </c>
      <c r="E1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11" s="12">
        <v>23.8</v>
      </c>
      <c r="G11" s="13">
        <v>23.8</v>
      </c>
      <c r="H11" s="18">
        <v>23.8</v>
      </c>
      <c r="K11" s="18">
        <v>23.8</v>
      </c>
      <c r="L11" s="12">
        <v>23.8</v>
      </c>
      <c r="M11" s="13">
        <v>23.8</v>
      </c>
      <c r="N11" s="18">
        <v>26.35</v>
      </c>
      <c r="O11" s="12">
        <v>23.8</v>
      </c>
      <c r="P11" s="13">
        <v>23.8</v>
      </c>
      <c r="Q11" s="18">
        <v>23.8</v>
      </c>
      <c r="R11" s="21">
        <v>1163510</v>
      </c>
      <c r="S11" s="21">
        <v>1011060</v>
      </c>
    </row>
    <row r="12" ht="32" customHeight="1">
      <c r="A12" t="str" s="7">
        <v>MISSING VENDOR</v>
      </c>
      <c r="B12" t="str" s="7">
        <v>Bulk Mix Pears</v>
      </c>
      <c r="C12" t="str" s="7">
        <v>5 lb bag</v>
      </c>
      <c r="D12" t="str" s="21">
        <v>Yes</v>
      </c>
      <c r="E12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12" s="12">
        <v>12.6</v>
      </c>
      <c r="G12" s="13">
        <v>12.6</v>
      </c>
      <c r="H12" s="18">
        <v>12.6</v>
      </c>
      <c r="K12" s="18">
        <v>12.6</v>
      </c>
      <c r="L12" s="12">
        <v>12.6</v>
      </c>
      <c r="M12" s="13">
        <v>12.6</v>
      </c>
      <c r="N12" s="18">
        <v>13.95</v>
      </c>
      <c r="O12" s="12">
        <v>12.6</v>
      </c>
      <c r="P12" s="13">
        <v>12.6</v>
      </c>
      <c r="Q12" s="18">
        <v>12.6</v>
      </c>
      <c r="R12" s="21">
        <v>1163511</v>
      </c>
      <c r="S12" s="21">
        <v>1011061</v>
      </c>
    </row>
    <row r="13" ht="32" customHeight="1">
      <c r="A13" t="str" s="7">
        <v>MISSING VENDOR</v>
      </c>
      <c r="B13" t="str" s="7">
        <v>Bulk Mix Pears</v>
      </c>
      <c r="C13" t="str" s="7">
        <v>10 lb bag</v>
      </c>
      <c r="D13" t="str" s="21">
        <v>Yes</v>
      </c>
      <c r="E13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13" s="12">
        <v>23.8</v>
      </c>
      <c r="G13" s="13">
        <v>23.8</v>
      </c>
      <c r="H13" s="18">
        <v>23.8</v>
      </c>
      <c r="K13" s="18">
        <v>23.8</v>
      </c>
      <c r="L13" s="12">
        <v>23.8</v>
      </c>
      <c r="M13" s="13">
        <v>23.8</v>
      </c>
      <c r="N13" s="18">
        <v>26.35</v>
      </c>
      <c r="O13" s="12">
        <v>23.8</v>
      </c>
      <c r="P13" s="13">
        <v>23.8</v>
      </c>
      <c r="Q13" s="18">
        <v>23.8</v>
      </c>
      <c r="R13" s="21">
        <v>1163511</v>
      </c>
      <c r="S13" s="21">
        <v>1011062</v>
      </c>
    </row>
    <row r="14" ht="32" customHeight="1">
      <c r="A14" t="str" s="7">
        <v>MISSING VENDOR</v>
      </c>
      <c r="B14" t="str" s="7">
        <v>Burbank Red Ace Plums</v>
      </c>
      <c r="C14" t="str" s="7">
        <v>lb</v>
      </c>
      <c r="D14" t="str" s="21">
        <v>No</v>
      </c>
      <c r="E14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14" s="12">
        <v>2.8</v>
      </c>
      <c r="G14" s="13">
        <v>2.8</v>
      </c>
      <c r="H14" s="18">
        <v>2.8</v>
      </c>
      <c r="K14" s="18">
        <v>2.8</v>
      </c>
      <c r="L14" s="12">
        <v>2.8</v>
      </c>
      <c r="M14" s="13">
        <v>2.8</v>
      </c>
      <c r="N14" s="18">
        <v>3.1</v>
      </c>
      <c r="O14" s="12">
        <v>2.8</v>
      </c>
      <c r="P14" s="13">
        <v>2.8</v>
      </c>
      <c r="Q14" s="18">
        <v>2.8</v>
      </c>
      <c r="R14" s="21">
        <v>1161251</v>
      </c>
      <c r="S14" s="21">
        <v>1006823</v>
      </c>
    </row>
    <row r="15" ht="32" customHeight="1">
      <c r="A15" t="str" s="7">
        <v>MISSING VENDOR</v>
      </c>
      <c r="B15" t="str" s="7">
        <v>Canary Melon</v>
      </c>
      <c r="C15" t="str" s="7">
        <v>each</v>
      </c>
      <c r="D15" t="str" s="21">
        <v>No</v>
      </c>
      <c r="E15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15" s="12">
        <v>4.2</v>
      </c>
      <c r="G15" s="13">
        <v>4.2</v>
      </c>
      <c r="H15" s="18">
        <v>4.2</v>
      </c>
      <c r="I15" s="12">
        <v>4.2</v>
      </c>
      <c r="J15" s="13">
        <v>4.2</v>
      </c>
      <c r="K15" s="18">
        <v>4.2</v>
      </c>
      <c r="L15" s="12">
        <v>4.2</v>
      </c>
      <c r="M15" s="13">
        <v>4.2</v>
      </c>
      <c r="N15" s="18">
        <v>4.65</v>
      </c>
      <c r="O15" s="12">
        <v>4.2</v>
      </c>
      <c r="P15" s="13">
        <v>4.2</v>
      </c>
      <c r="Q15" s="18">
        <v>4.2</v>
      </c>
      <c r="R15" s="21">
        <v>805768</v>
      </c>
      <c r="S15" s="21">
        <v>526824</v>
      </c>
    </row>
    <row r="16" ht="32" customHeight="1">
      <c r="A16" t="str" s="7">
        <v>MISSING VENDOR</v>
      </c>
      <c r="B16" t="str" s="7">
        <v>Cathay Bell Watermelon</v>
      </c>
      <c r="C16" t="str" s="7">
        <v>ea.</v>
      </c>
      <c r="D16" t="str" s="21">
        <v>No</v>
      </c>
      <c r="E16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16" s="12">
        <v>8.5</v>
      </c>
      <c r="G16" s="13">
        <v>8.5</v>
      </c>
      <c r="H16" s="18">
        <v>8.88</v>
      </c>
      <c r="I16" s="12">
        <v>8.5</v>
      </c>
      <c r="J16" s="13">
        <v>8.5</v>
      </c>
      <c r="K16" s="18">
        <v>8.88</v>
      </c>
      <c r="L16" s="12">
        <v>8.88</v>
      </c>
      <c r="M16" s="13">
        <v>8.88</v>
      </c>
      <c r="N16" s="18">
        <v>9.83</v>
      </c>
      <c r="O16" s="12">
        <v>8.5</v>
      </c>
      <c r="P16" s="13">
        <v>8.5</v>
      </c>
      <c r="Q16" s="18">
        <v>8.88</v>
      </c>
      <c r="R16" s="21">
        <v>805771</v>
      </c>
      <c r="S16" s="21">
        <v>526827</v>
      </c>
    </row>
    <row r="17" ht="32" customHeight="1">
      <c r="A17" t="str" s="7">
        <v>MISSING VENDOR</v>
      </c>
      <c r="B17" t="str" s="7">
        <v>Cayenne Pepper</v>
      </c>
      <c r="C17" t="str" s="7">
        <v>each</v>
      </c>
      <c r="D17" t="str" s="21">
        <v>No</v>
      </c>
      <c r="E17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17" s="12">
        <v>1.33</v>
      </c>
      <c r="G17" s="13">
        <v>1.33</v>
      </c>
      <c r="H17" s="18">
        <v>1.4</v>
      </c>
      <c r="I17" s="12">
        <v>1.33</v>
      </c>
      <c r="J17" s="13">
        <v>1.33</v>
      </c>
      <c r="K17" s="18">
        <v>1.4</v>
      </c>
      <c r="L17" s="12">
        <v>1.4</v>
      </c>
      <c r="M17" s="13">
        <v>1.4</v>
      </c>
      <c r="N17" s="18">
        <v>1.55</v>
      </c>
      <c r="O17" s="12">
        <v>1.33</v>
      </c>
      <c r="P17" s="13">
        <v>1.33</v>
      </c>
      <c r="Q17" s="18">
        <v>1.4</v>
      </c>
      <c r="R17" s="21">
        <v>805881</v>
      </c>
      <c r="S17" s="21">
        <v>526939</v>
      </c>
    </row>
    <row r="18" ht="32" customHeight="1">
      <c r="A18" t="str" s="7">
        <v>MISSING VENDOR</v>
      </c>
      <c r="B18" t="str" s="7">
        <v>Celeriac</v>
      </c>
      <c r="C18" t="str" s="7">
        <v>each</v>
      </c>
      <c r="D18" t="str" s="21">
        <v>Yes</v>
      </c>
      <c r="E18" t="str" s="6">
        <v>Missing local vendor | Missing local vendor; Local and Local Line prices differ | SNAP: preserve existing selling price; Missing local vendor</v>
      </c>
      <c r="F18" s="12">
        <v>2.8</v>
      </c>
      <c r="G18" s="13">
        <v>2.8</v>
      </c>
      <c r="H18" s="18">
        <v>2.8</v>
      </c>
      <c r="I18" s="12">
        <v>2.8</v>
      </c>
      <c r="J18" s="13">
        <v>2.8</v>
      </c>
      <c r="K18" s="18">
        <v>2.8</v>
      </c>
      <c r="L18" s="12">
        <v>2.8</v>
      </c>
      <c r="M18" s="13">
        <v>2.8</v>
      </c>
      <c r="N18" s="18">
        <v>3.1</v>
      </c>
      <c r="O18" s="12">
        <v>2.8</v>
      </c>
      <c r="P18" s="13">
        <v>2.8</v>
      </c>
      <c r="Q18" s="18">
        <v>2.8</v>
      </c>
      <c r="R18" s="21">
        <v>805819</v>
      </c>
      <c r="S18" s="21">
        <v>526876</v>
      </c>
    </row>
    <row r="19" ht="32" customHeight="1">
      <c r="A19" t="str" s="7">
        <v>MISSING VENDOR</v>
      </c>
      <c r="B19" t="str" s="7">
        <v>Chanterelle mushrooms</v>
      </c>
      <c r="C19" t="str" s="7">
        <v>1/2 lb</v>
      </c>
      <c r="D19" t="str" s="21">
        <v>No</v>
      </c>
      <c r="E19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19" s="12">
        <v>11.3</v>
      </c>
      <c r="G19" s="13">
        <v>11.3</v>
      </c>
      <c r="H19" s="18">
        <v>11.9</v>
      </c>
      <c r="I19" s="12">
        <v>11.3</v>
      </c>
      <c r="J19" s="13">
        <v>11.3</v>
      </c>
      <c r="K19" s="18">
        <v>11.9</v>
      </c>
      <c r="L19" s="12">
        <v>11.9</v>
      </c>
      <c r="M19" s="13">
        <v>11.9</v>
      </c>
      <c r="N19" s="18">
        <v>13.18</v>
      </c>
      <c r="O19" s="12">
        <v>11.3</v>
      </c>
      <c r="P19" s="13">
        <v>11.3</v>
      </c>
      <c r="Q19" s="18">
        <v>11.9</v>
      </c>
      <c r="R19" s="21">
        <v>825306</v>
      </c>
      <c r="S19" s="21">
        <v>549220</v>
      </c>
    </row>
    <row r="20" ht="32" customHeight="1">
      <c r="A20" t="str" s="7">
        <v>MISSING VENDOR</v>
      </c>
      <c r="B20" t="str" s="7">
        <v>Chesnok Red Garlic (Dried and Cured)</v>
      </c>
      <c r="C20" t="str" s="7">
        <v>1/2 lb</v>
      </c>
      <c r="D20" t="str" s="21">
        <v>Yes</v>
      </c>
      <c r="E20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20" s="12">
        <v>5.6</v>
      </c>
      <c r="G20" s="13">
        <v>5.6</v>
      </c>
      <c r="H20" s="18">
        <v>5.6</v>
      </c>
      <c r="K20" s="18">
        <v>5.6</v>
      </c>
      <c r="L20" s="12">
        <v>5.6</v>
      </c>
      <c r="M20" s="13">
        <v>5.6</v>
      </c>
      <c r="N20" s="18">
        <v>6.2</v>
      </c>
      <c r="O20" s="12">
        <v>5.6</v>
      </c>
      <c r="P20" s="13">
        <v>5.6</v>
      </c>
      <c r="Q20" s="18">
        <v>5.6</v>
      </c>
      <c r="R20" s="21">
        <v>1149428</v>
      </c>
      <c r="S20" s="21">
        <v>990475</v>
      </c>
    </row>
    <row r="21" ht="32" customHeight="1">
      <c r="A21" t="str" s="7">
        <v>MISSING VENDOR</v>
      </c>
      <c r="B21" t="str" s="7">
        <v>Colombia Finca La Suiza Cafe De Mujer Light Roast Coffee Beans</v>
      </c>
      <c r="C21" t="str" s="7">
        <v>12 oz bag</v>
      </c>
      <c r="D21" t="str" s="21">
        <v>Yes</v>
      </c>
      <c r="E2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21" s="12">
        <v>19.6</v>
      </c>
      <c r="G21" s="13">
        <v>19.6</v>
      </c>
      <c r="H21" s="18">
        <v>19.6</v>
      </c>
      <c r="K21" s="18">
        <v>19.6</v>
      </c>
      <c r="L21" s="12">
        <v>19.6</v>
      </c>
      <c r="M21" s="13">
        <v>19.6</v>
      </c>
      <c r="N21" s="18">
        <v>21.7</v>
      </c>
      <c r="O21" s="12">
        <v>19.6</v>
      </c>
      <c r="P21" s="13">
        <v>19.6</v>
      </c>
      <c r="Q21" s="18">
        <v>19.6</v>
      </c>
      <c r="R21" s="21">
        <v>1154526</v>
      </c>
      <c r="S21" s="21">
        <v>997783</v>
      </c>
    </row>
    <row r="22" ht="32" customHeight="1">
      <c r="A22" t="str" s="7">
        <v>MISSING VENDOR</v>
      </c>
      <c r="B22" t="str" s="7">
        <v>Colombia Finca La Suiza Cafe De Mujer Light Roast Ground Coffee</v>
      </c>
      <c r="C22" t="str" s="7">
        <v>12 oz bag</v>
      </c>
      <c r="D22" t="str" s="21">
        <v>Yes</v>
      </c>
      <c r="E22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22" s="12">
        <v>19.6</v>
      </c>
      <c r="G22" s="13">
        <v>19.6</v>
      </c>
      <c r="H22" s="18">
        <v>19.6</v>
      </c>
      <c r="K22" s="18">
        <v>19.6</v>
      </c>
      <c r="L22" s="12">
        <v>19.6</v>
      </c>
      <c r="M22" s="13">
        <v>19.6</v>
      </c>
      <c r="N22" s="18">
        <v>21.7</v>
      </c>
      <c r="O22" s="12">
        <v>19.6</v>
      </c>
      <c r="P22" s="13">
        <v>19.6</v>
      </c>
      <c r="Q22" s="18">
        <v>19.6</v>
      </c>
      <c r="R22" s="21">
        <v>1154528</v>
      </c>
      <c r="S22" s="21">
        <v>997785</v>
      </c>
    </row>
    <row r="23" ht="32" customHeight="1">
      <c r="A23" t="str" s="7">
        <v>MISSING VENDOR</v>
      </c>
      <c r="B23" t="str" s="7">
        <v>Crisphead Lettuce</v>
      </c>
      <c r="C23" t="str" s="7">
        <v>each</v>
      </c>
      <c r="D23" t="str" s="21">
        <v>No</v>
      </c>
      <c r="E23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23" s="12">
        <v>3</v>
      </c>
      <c r="G23" s="13">
        <v>3</v>
      </c>
      <c r="H23" s="18">
        <v>4.9</v>
      </c>
      <c r="I23" s="12">
        <v>3</v>
      </c>
      <c r="J23" s="13">
        <v>3</v>
      </c>
      <c r="K23" s="18">
        <v>4.9</v>
      </c>
      <c r="N23" s="18">
        <v>5.42</v>
      </c>
      <c r="O23" s="12">
        <v>3</v>
      </c>
      <c r="P23" s="13">
        <v>3</v>
      </c>
      <c r="Q23" s="18">
        <v>4.9</v>
      </c>
      <c r="R23" s="21">
        <v>805885</v>
      </c>
      <c r="S23" s="21">
        <v>526943</v>
      </c>
    </row>
    <row r="24" ht="32" customHeight="1">
      <c r="A24" t="str" s="7">
        <v>MISSING VENDOR</v>
      </c>
      <c r="B24" t="str" s="7">
        <v>d'Anjou Pear</v>
      </c>
      <c r="C24" t="str" s="7">
        <v>each</v>
      </c>
      <c r="D24" t="str" s="21">
        <v>No</v>
      </c>
      <c r="E24" t="str" s="6">
        <v>Missing local vendor; Local and Local Line prices differ; Proposed price is below local base; requires review; Currently hidden; do not activate automatically | Missing local vendor; Local and Local Line prices differ; Currently hidden; do not activate automatically | SNAP: preserve existing selling price; Missing local vendor; Local and Local Line prices differ; Proposed price is below local base; requires review; Currently hidden; do not activate automatically</v>
      </c>
      <c r="F24" s="12">
        <v>1.25</v>
      </c>
      <c r="G24" s="13">
        <v>1.25</v>
      </c>
      <c r="H24" s="18">
        <v>2.1</v>
      </c>
      <c r="I24" s="12">
        <v>1.25</v>
      </c>
      <c r="J24" s="13">
        <v>1.25</v>
      </c>
      <c r="K24" s="18">
        <v>2.1</v>
      </c>
      <c r="L24" s="12">
        <v>2.1</v>
      </c>
      <c r="M24" s="13">
        <v>2.1</v>
      </c>
      <c r="N24" s="18">
        <v>2.33</v>
      </c>
      <c r="O24" s="12">
        <v>1.25</v>
      </c>
      <c r="P24" s="13">
        <v>1.25</v>
      </c>
      <c r="Q24" s="18">
        <v>2.1</v>
      </c>
      <c r="R24" s="21">
        <v>805785</v>
      </c>
      <c r="S24" s="21">
        <v>526841</v>
      </c>
    </row>
    <row r="25" ht="32" customHeight="1">
      <c r="A25" t="str" s="7">
        <v>MISSING VENDOR</v>
      </c>
      <c r="B25" t="str" s="7">
        <v>Flat, Strawberries</v>
      </c>
      <c r="C25" t="str" s="7">
        <v>each</v>
      </c>
      <c r="D25" t="str" s="21">
        <v>No</v>
      </c>
      <c r="E25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25" s="12">
        <v>48.5</v>
      </c>
      <c r="G25" s="13">
        <v>48.5</v>
      </c>
      <c r="H25" s="18">
        <v>81.55</v>
      </c>
      <c r="I25" s="12">
        <v>48.5</v>
      </c>
      <c r="J25" s="13">
        <v>48.5</v>
      </c>
      <c r="K25" s="18">
        <v>81.55</v>
      </c>
      <c r="N25" s="18">
        <v>90.29</v>
      </c>
      <c r="O25" s="12">
        <v>48.5</v>
      </c>
      <c r="P25" s="13">
        <v>48.5</v>
      </c>
      <c r="Q25" s="18">
        <v>81.55</v>
      </c>
      <c r="R25" s="21">
        <v>805797</v>
      </c>
      <c r="S25" s="21">
        <v>526853</v>
      </c>
    </row>
    <row r="26" ht="32" customHeight="1">
      <c r="A26" t="str" s="7">
        <v>MISSING VENDOR</v>
      </c>
      <c r="B26" t="str" s="7">
        <v>Fresh Frozen Elderberries</v>
      </c>
      <c r="C26" t="str" s="7">
        <v>3 lb bag</v>
      </c>
      <c r="D26" t="str" s="21">
        <v>Yes</v>
      </c>
      <c r="E26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26" s="12">
        <v>63</v>
      </c>
      <c r="G26" s="13">
        <v>63</v>
      </c>
      <c r="H26" s="18">
        <v>63</v>
      </c>
      <c r="K26" s="18">
        <v>63</v>
      </c>
      <c r="L26" s="12">
        <v>63</v>
      </c>
      <c r="M26" s="13">
        <v>63</v>
      </c>
      <c r="N26" s="18">
        <v>69.75</v>
      </c>
      <c r="O26" s="12">
        <v>63</v>
      </c>
      <c r="P26" s="13">
        <v>63</v>
      </c>
      <c r="Q26" s="18">
        <v>63</v>
      </c>
      <c r="R26" s="21">
        <v>1157469</v>
      </c>
      <c r="S26" s="21">
        <v>1001274</v>
      </c>
    </row>
    <row r="27" ht="32" customHeight="1">
      <c r="A27" t="str" s="7">
        <v>MISSING VENDOR</v>
      </c>
      <c r="B27" t="str" s="7">
        <v>Frozen Raspberries</v>
      </c>
      <c r="C27" t="str" s="7">
        <v>1 lb</v>
      </c>
      <c r="D27" t="str" s="21">
        <v>No</v>
      </c>
      <c r="E27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27" s="12">
        <v>11.2</v>
      </c>
      <c r="G27" s="13">
        <v>11.2</v>
      </c>
      <c r="H27" s="18">
        <v>11.2</v>
      </c>
      <c r="I27" s="12">
        <v>11.2</v>
      </c>
      <c r="J27" s="13">
        <v>11.2</v>
      </c>
      <c r="K27" s="18">
        <v>11.2</v>
      </c>
      <c r="L27" s="12">
        <v>11.2</v>
      </c>
      <c r="M27" s="13">
        <v>11.2</v>
      </c>
      <c r="N27" s="18">
        <v>12.4</v>
      </c>
      <c r="O27" s="12">
        <v>11.2</v>
      </c>
      <c r="P27" s="13">
        <v>11.2</v>
      </c>
      <c r="Q27" s="18">
        <v>11.2</v>
      </c>
      <c r="R27" s="21">
        <v>1159145</v>
      </c>
      <c r="S27" s="21">
        <v>1003819</v>
      </c>
    </row>
    <row r="28" ht="32" customHeight="1">
      <c r="A28" t="str" s="7">
        <v>MISSING VENDOR</v>
      </c>
      <c r="B28" t="str" s="7">
        <v>Fuzzy Kiwis</v>
      </c>
      <c r="C28" t="str" s="7">
        <v>each</v>
      </c>
      <c r="D28" t="str" s="21">
        <v>No</v>
      </c>
      <c r="E28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28" s="12">
        <v>1.5</v>
      </c>
      <c r="G28" s="13">
        <v>1.5</v>
      </c>
      <c r="H28" s="18">
        <v>2.45</v>
      </c>
      <c r="I28" s="12">
        <v>1.5</v>
      </c>
      <c r="J28" s="13">
        <v>1.5</v>
      </c>
      <c r="K28" s="18">
        <v>2.45</v>
      </c>
      <c r="N28" s="18">
        <v>2.71</v>
      </c>
      <c r="O28" s="12">
        <v>1.5</v>
      </c>
      <c r="P28" s="13">
        <v>1.5</v>
      </c>
      <c r="Q28" s="18">
        <v>2.45</v>
      </c>
      <c r="R28" s="21">
        <v>805770</v>
      </c>
      <c r="S28" s="21">
        <v>526826</v>
      </c>
    </row>
    <row r="29" ht="32" customHeight="1">
      <c r="A29" t="str" s="7">
        <v>MISSING VENDOR</v>
      </c>
      <c r="B29" t="str" s="7">
        <v>Gold Beets</v>
      </c>
      <c r="C29" t="str" s="7">
        <v>bunch</v>
      </c>
      <c r="D29" t="str" s="21">
        <v>No</v>
      </c>
      <c r="E29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29" s="12">
        <v>1.89</v>
      </c>
      <c r="G29" s="13">
        <v>1.89</v>
      </c>
      <c r="H29" s="18">
        <v>1.89</v>
      </c>
      <c r="I29" s="12">
        <v>1.89</v>
      </c>
      <c r="J29" s="13">
        <v>1.89</v>
      </c>
      <c r="K29" s="18">
        <v>1.89</v>
      </c>
      <c r="L29" s="12">
        <v>1.89</v>
      </c>
      <c r="M29" s="13">
        <v>1.89</v>
      </c>
      <c r="N29" s="18">
        <v>2.09</v>
      </c>
      <c r="O29" s="12">
        <v>1.89</v>
      </c>
      <c r="P29" s="13">
        <v>1.89</v>
      </c>
      <c r="Q29" s="18">
        <v>1.89</v>
      </c>
      <c r="R29" s="21">
        <v>1162541</v>
      </c>
      <c r="S29" s="21">
        <v>1009634</v>
      </c>
    </row>
    <row r="30" ht="32" customHeight="1">
      <c r="A30" t="str" s="7">
        <v>MISSING VENDOR</v>
      </c>
      <c r="B30" t="str" s="7">
        <v>Gold Beets</v>
      </c>
      <c r="C30" t="str" s="7">
        <v>bunch</v>
      </c>
      <c r="D30" t="str" s="21">
        <v>Yes</v>
      </c>
      <c r="E30" t="str" s="6">
        <v>Missing local vendor | Missing local vendor; Local and Local Line prices differ | SNAP: preserve existing selling price; Missing local vendor</v>
      </c>
      <c r="F30" s="12">
        <v>3.29</v>
      </c>
      <c r="G30" s="13">
        <v>3.29</v>
      </c>
      <c r="H30" s="18">
        <v>3.29</v>
      </c>
      <c r="I30" s="12">
        <v>3.29</v>
      </c>
      <c r="J30" s="13">
        <v>3.29</v>
      </c>
      <c r="K30" s="18">
        <v>3.29</v>
      </c>
      <c r="L30" s="12">
        <v>3.29</v>
      </c>
      <c r="M30" s="13">
        <v>3.29</v>
      </c>
      <c r="N30" s="18">
        <v>3.64</v>
      </c>
      <c r="O30" s="12">
        <v>3.29</v>
      </c>
      <c r="P30" s="13">
        <v>3.29</v>
      </c>
      <c r="Q30" s="18">
        <v>3.29</v>
      </c>
      <c r="R30" s="21">
        <v>1163727</v>
      </c>
      <c r="S30" s="21">
        <v>1011353</v>
      </c>
    </row>
    <row r="31" ht="32" customHeight="1">
      <c r="A31" t="str" s="7">
        <v>MISSING VENDOR</v>
      </c>
      <c r="B31" t="str" s="7">
        <v>Green and Red Mixed Grapes</v>
      </c>
      <c r="C31" t="str" s="7">
        <v>pt</v>
      </c>
      <c r="D31" t="str" s="21">
        <v>No</v>
      </c>
      <c r="E31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31" s="12">
        <v>4</v>
      </c>
      <c r="G31" s="13">
        <v>4</v>
      </c>
      <c r="H31" s="18">
        <v>4.2</v>
      </c>
      <c r="I31" s="12">
        <v>4</v>
      </c>
      <c r="J31" s="13">
        <v>4</v>
      </c>
      <c r="K31" s="18">
        <v>4.2</v>
      </c>
      <c r="L31" s="12">
        <v>4.2</v>
      </c>
      <c r="M31" s="13">
        <v>4.2</v>
      </c>
      <c r="N31" s="18">
        <v>4.65</v>
      </c>
      <c r="O31" s="12">
        <v>4</v>
      </c>
      <c r="P31" s="13">
        <v>4</v>
      </c>
      <c r="Q31" s="18">
        <v>4.2</v>
      </c>
      <c r="R31" s="21">
        <v>812652</v>
      </c>
      <c r="S31" s="21">
        <v>534520</v>
      </c>
    </row>
    <row r="32" ht="32" customHeight="1">
      <c r="A32" t="str" s="7">
        <v>MISSING VENDOR</v>
      </c>
      <c r="B32" t="str" s="7">
        <v>Green Cabbage</v>
      </c>
      <c r="C32" t="str" s="7">
        <v>each</v>
      </c>
      <c r="D32" t="str" s="21">
        <v>No</v>
      </c>
      <c r="E32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32" s="12">
        <v>3.5</v>
      </c>
      <c r="G32" s="13">
        <v>3.5</v>
      </c>
      <c r="H32" s="18">
        <v>3.5</v>
      </c>
      <c r="K32" s="18">
        <v>3.5</v>
      </c>
      <c r="L32" s="12">
        <v>3.5</v>
      </c>
      <c r="M32" s="13">
        <v>3.5</v>
      </c>
      <c r="N32" s="18">
        <v>3.88</v>
      </c>
      <c r="O32" s="12">
        <v>3.5</v>
      </c>
      <c r="P32" s="13">
        <v>3.5</v>
      </c>
      <c r="Q32" s="18">
        <v>3.5</v>
      </c>
      <c r="R32" s="21">
        <v>1146326</v>
      </c>
      <c r="S32" s="21">
        <v>986082</v>
      </c>
    </row>
    <row r="33" ht="32" customHeight="1">
      <c r="A33" t="str" s="7">
        <v>MISSING VENDOR</v>
      </c>
      <c r="B33" t="str" s="7">
        <v>Green Gage Plums</v>
      </c>
      <c r="C33" t="str" s="7">
        <v>1 lb</v>
      </c>
      <c r="D33" t="str" s="21">
        <v>No</v>
      </c>
      <c r="E33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33" s="12">
        <v>2.8</v>
      </c>
      <c r="G33" s="13">
        <v>2.8</v>
      </c>
      <c r="H33" s="18">
        <v>2.8</v>
      </c>
      <c r="K33" s="18">
        <v>2.8</v>
      </c>
      <c r="L33" s="12">
        <v>2.8</v>
      </c>
      <c r="M33" s="13">
        <v>2.8</v>
      </c>
      <c r="N33" s="18">
        <v>3.1</v>
      </c>
      <c r="O33" s="12">
        <v>2.8</v>
      </c>
      <c r="P33" s="13">
        <v>2.8</v>
      </c>
      <c r="Q33" s="18">
        <v>2.8</v>
      </c>
      <c r="R33" s="21">
        <v>1157464</v>
      </c>
      <c r="S33" s="21">
        <v>1001265</v>
      </c>
    </row>
    <row r="34" ht="32" customHeight="1">
      <c r="A34" t="str" s="7">
        <v>MISSING VENDOR</v>
      </c>
      <c r="B34" t="str" s="7">
        <v>Green Grapes</v>
      </c>
      <c r="C34" t="str" s="7">
        <v>each</v>
      </c>
      <c r="D34" t="str" s="21">
        <v>No</v>
      </c>
      <c r="E34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34" s="12">
        <v>3.5</v>
      </c>
      <c r="G34" s="13">
        <v>3.5</v>
      </c>
      <c r="H34" s="18">
        <v>5.95</v>
      </c>
      <c r="I34" s="12">
        <v>3.5</v>
      </c>
      <c r="J34" s="13">
        <v>3.5</v>
      </c>
      <c r="K34" s="18">
        <v>5.95</v>
      </c>
      <c r="N34" s="18">
        <v>6.59</v>
      </c>
      <c r="O34" s="12">
        <v>3.5</v>
      </c>
      <c r="P34" s="13">
        <v>3.5</v>
      </c>
      <c r="Q34" s="18">
        <v>5.95</v>
      </c>
      <c r="R34" s="21">
        <v>805788</v>
      </c>
      <c r="S34" s="21">
        <v>526844</v>
      </c>
    </row>
    <row r="35" ht="32" customHeight="1">
      <c r="A35" t="str" s="7">
        <v>MISSING VENDOR</v>
      </c>
      <c r="B35" t="str" s="7">
        <v>Green Italian Frying Pepper</v>
      </c>
      <c r="C35" t="str" s="7">
        <v>each</v>
      </c>
      <c r="D35" t="str" s="21">
        <v>Yes</v>
      </c>
      <c r="E35" t="str" s="6">
        <v>Missing local vendor | Missing local vendor; Local and Local Line prices differ | SNAP: preserve existing selling price; Missing local vendor</v>
      </c>
      <c r="F35" s="12">
        <v>3.5</v>
      </c>
      <c r="G35" s="13">
        <v>3.5</v>
      </c>
      <c r="H35" s="18">
        <v>3.5</v>
      </c>
      <c r="I35" s="12">
        <v>3.5</v>
      </c>
      <c r="J35" s="13">
        <v>3.5</v>
      </c>
      <c r="K35" s="18">
        <v>3.5</v>
      </c>
      <c r="L35" s="12">
        <v>3.5</v>
      </c>
      <c r="M35" s="13">
        <v>3.5</v>
      </c>
      <c r="N35" s="18">
        <v>3.88</v>
      </c>
      <c r="O35" s="12">
        <v>3.5</v>
      </c>
      <c r="P35" s="13">
        <v>3.5</v>
      </c>
      <c r="Q35" s="18">
        <v>3.5</v>
      </c>
      <c r="R35" s="21">
        <v>1161320</v>
      </c>
      <c r="S35" s="21">
        <v>1006916</v>
      </c>
    </row>
    <row r="36" ht="32" customHeight="1">
      <c r="A36" t="str" s="7">
        <v>MISSING VENDOR</v>
      </c>
      <c r="B36" t="str" s="7">
        <v>Green Patty Pan Squash</v>
      </c>
      <c r="C36" t="str" s="7">
        <v>lb</v>
      </c>
      <c r="D36" t="str" s="21">
        <v>No</v>
      </c>
      <c r="E36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36" s="12">
        <v>2.45</v>
      </c>
      <c r="G36" s="13">
        <v>2.45</v>
      </c>
      <c r="H36" s="18">
        <v>2.45</v>
      </c>
      <c r="K36" s="18">
        <v>2.45</v>
      </c>
      <c r="L36" s="12">
        <v>2.45</v>
      </c>
      <c r="M36" s="13">
        <v>2.45</v>
      </c>
      <c r="N36" s="18">
        <v>2.71</v>
      </c>
      <c r="O36" s="12">
        <v>2.45</v>
      </c>
      <c r="P36" s="13">
        <v>2.45</v>
      </c>
      <c r="Q36" s="18">
        <v>2.45</v>
      </c>
      <c r="R36" s="21">
        <v>1152204</v>
      </c>
      <c r="S36" s="21">
        <v>994284</v>
      </c>
    </row>
    <row r="37" ht="32" customHeight="1">
      <c r="A37" t="str" s="7">
        <v>MISSING VENDOR</v>
      </c>
      <c r="B37" t="str" s="7">
        <v>Green Pole Beans</v>
      </c>
      <c r="C37" t="str" s="7">
        <v>1 lb</v>
      </c>
      <c r="D37" t="str" s="21">
        <v>No</v>
      </c>
      <c r="E37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37" s="12">
        <v>6.08</v>
      </c>
      <c r="G37" s="13">
        <v>6.08</v>
      </c>
      <c r="H37" s="18">
        <v>6.3</v>
      </c>
      <c r="I37" s="12">
        <v>6.08</v>
      </c>
      <c r="J37" s="13">
        <v>6.08</v>
      </c>
      <c r="K37" s="18">
        <v>6.3</v>
      </c>
      <c r="L37" s="12">
        <v>6.3</v>
      </c>
      <c r="M37" s="13">
        <v>6.3</v>
      </c>
      <c r="N37" s="18">
        <v>6.98</v>
      </c>
      <c r="O37" s="12">
        <v>6.08</v>
      </c>
      <c r="P37" s="13">
        <v>6.08</v>
      </c>
      <c r="Q37" s="18">
        <v>6.3</v>
      </c>
      <c r="R37" s="21">
        <v>805964</v>
      </c>
      <c r="S37" s="21">
        <v>527024</v>
      </c>
    </row>
    <row r="38" ht="32" customHeight="1">
      <c r="A38" t="str" s="7">
        <v>MISSING VENDOR</v>
      </c>
      <c r="B38" t="str" s="7">
        <v>Green Romaine Lettuce</v>
      </c>
      <c r="C38" t="str" s="7">
        <v>each</v>
      </c>
      <c r="D38" t="str" s="21">
        <v>No</v>
      </c>
      <c r="E38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38" s="12">
        <v>2.5</v>
      </c>
      <c r="G38" s="13">
        <v>2.5</v>
      </c>
      <c r="H38" s="18">
        <v>2.45</v>
      </c>
      <c r="I38" s="12">
        <v>2.5</v>
      </c>
      <c r="J38" s="13">
        <v>2.5</v>
      </c>
      <c r="K38" s="18">
        <v>2.45</v>
      </c>
      <c r="L38" s="12">
        <v>2.45</v>
      </c>
      <c r="M38" s="13">
        <v>2.45</v>
      </c>
      <c r="N38" s="18">
        <v>2.71</v>
      </c>
      <c r="O38" s="12">
        <v>2.5</v>
      </c>
      <c r="P38" s="13">
        <v>2.5</v>
      </c>
      <c r="Q38" s="18">
        <v>2.45</v>
      </c>
      <c r="R38" s="21">
        <v>805921</v>
      </c>
      <c r="S38" s="21">
        <v>526981</v>
      </c>
    </row>
    <row r="39" ht="32" customHeight="1">
      <c r="A39" t="str" s="7">
        <v>MISSING VENDOR</v>
      </c>
      <c r="B39" t="str" s="7">
        <v>Ground Beef &amp; Pork Bundle</v>
      </c>
      <c r="C39" t="str" s="7">
        <v>(unnamed package)</v>
      </c>
      <c r="D39" t="str" s="21">
        <v>Yes</v>
      </c>
      <c r="E39" t="str" s="6">
        <v>No confirmed Local Line price/list; local calculation is reference only; Missing local vendor | SNAP: preserve existing selling price; No confirmed Local Line price/list; local calculation is reference only; Missing local vendor</v>
      </c>
      <c r="H39" s="18">
        <v>37.42</v>
      </c>
      <c r="K39" s="18">
        <v>37.42</v>
      </c>
      <c r="N39" s="18">
        <v>41.43</v>
      </c>
      <c r="Q39" s="18">
        <v>37.42</v>
      </c>
      <c r="R39" s="21">
        <v>1160556</v>
      </c>
      <c r="S39" s="21">
        <v>1005875</v>
      </c>
    </row>
    <row r="40" ht="32" customHeight="1">
      <c r="A40" t="str" s="7">
        <v>MISSING VENDOR</v>
      </c>
      <c r="B40" t="str" s="7">
        <v>Guatemala Cafe Feminino Light Roast Coffee Beans</v>
      </c>
      <c r="C40" t="str" s="7">
        <v>12 oz bag</v>
      </c>
      <c r="D40" t="str" s="21">
        <v>Yes</v>
      </c>
      <c r="E40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40" s="12">
        <v>19.6</v>
      </c>
      <c r="G40" s="13">
        <v>19.6</v>
      </c>
      <c r="H40" s="18">
        <v>19.6</v>
      </c>
      <c r="K40" s="18">
        <v>19.6</v>
      </c>
      <c r="L40" s="12">
        <v>19.6</v>
      </c>
      <c r="M40" s="13">
        <v>19.6</v>
      </c>
      <c r="N40" s="18">
        <v>21.7</v>
      </c>
      <c r="O40" s="12">
        <v>19.6</v>
      </c>
      <c r="P40" s="13">
        <v>19.6</v>
      </c>
      <c r="Q40" s="18">
        <v>19.6</v>
      </c>
      <c r="R40" s="21">
        <v>1154521</v>
      </c>
      <c r="S40" s="21">
        <v>997778</v>
      </c>
    </row>
    <row r="41" ht="32" customHeight="1">
      <c r="A41" t="str" s="7">
        <v>MISSING VENDOR</v>
      </c>
      <c r="B41" t="str" s="7">
        <v>Guatemala Cafe Feminino Light Roast Ground Coffee</v>
      </c>
      <c r="C41" t="str" s="7">
        <v>12 oz bag</v>
      </c>
      <c r="D41" t="str" s="21">
        <v>Yes</v>
      </c>
      <c r="E4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41" s="12">
        <v>19.6</v>
      </c>
      <c r="G41" s="13">
        <v>19.6</v>
      </c>
      <c r="H41" s="18">
        <v>19.6</v>
      </c>
      <c r="K41" s="18">
        <v>19.6</v>
      </c>
      <c r="L41" s="12">
        <v>19.6</v>
      </c>
      <c r="M41" s="13">
        <v>19.6</v>
      </c>
      <c r="N41" s="18">
        <v>21.7</v>
      </c>
      <c r="O41" s="12">
        <v>19.6</v>
      </c>
      <c r="P41" s="13">
        <v>19.6</v>
      </c>
      <c r="Q41" s="18">
        <v>19.6</v>
      </c>
      <c r="R41" s="21">
        <v>1154522</v>
      </c>
      <c r="S41" s="21">
        <v>997779</v>
      </c>
    </row>
    <row r="42" ht="32" customHeight="1">
      <c r="A42" t="str" s="7">
        <v>MISSING VENDOR</v>
      </c>
      <c r="B42" t="str" s="7">
        <v>Guatemala Xuj Kape Light Roast Coffee Beans</v>
      </c>
      <c r="C42" t="str" s="7">
        <v>12 oz bag</v>
      </c>
      <c r="D42" t="str" s="21">
        <v>No</v>
      </c>
      <c r="E42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42" s="12">
        <v>16.8</v>
      </c>
      <c r="G42" s="13">
        <v>16.8</v>
      </c>
      <c r="H42" s="18">
        <v>16.8</v>
      </c>
      <c r="K42" s="18">
        <v>16.8</v>
      </c>
      <c r="L42" s="12">
        <v>16.8</v>
      </c>
      <c r="M42" s="13">
        <v>16.8</v>
      </c>
      <c r="N42" s="18">
        <v>18.6</v>
      </c>
      <c r="O42" s="12">
        <v>16.8</v>
      </c>
      <c r="P42" s="13">
        <v>16.8</v>
      </c>
      <c r="Q42" s="18">
        <v>16.8</v>
      </c>
      <c r="R42" s="21">
        <v>1140514</v>
      </c>
      <c r="S42" s="21">
        <v>978736</v>
      </c>
    </row>
    <row r="43" ht="32" customHeight="1">
      <c r="A43" t="str" s="7">
        <v>MISSING VENDOR</v>
      </c>
      <c r="B43" t="str" s="7">
        <v>Handcrafted  Wooden Bowls Large 20 Oz</v>
      </c>
      <c r="C43" t="str" s="7">
        <v>each</v>
      </c>
      <c r="D43" t="str" s="21">
        <v>No</v>
      </c>
      <c r="E43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3" s="12">
        <v>46.2</v>
      </c>
      <c r="G43" s="13">
        <v>46.2</v>
      </c>
      <c r="H43" s="18">
        <v>49</v>
      </c>
      <c r="I43" s="12">
        <v>46.2</v>
      </c>
      <c r="J43" s="13">
        <v>46.2</v>
      </c>
      <c r="K43" s="18">
        <v>49</v>
      </c>
      <c r="L43" s="12">
        <v>49</v>
      </c>
      <c r="M43" s="13">
        <v>49</v>
      </c>
      <c r="N43" s="18">
        <v>54.25</v>
      </c>
      <c r="O43" s="12">
        <v>46.2</v>
      </c>
      <c r="P43" s="13">
        <v>46.2</v>
      </c>
      <c r="Q43" s="18">
        <v>49</v>
      </c>
      <c r="R43" s="21">
        <v>805735</v>
      </c>
      <c r="S43" s="21">
        <v>526790</v>
      </c>
    </row>
    <row r="44" ht="32" customHeight="1">
      <c r="A44" t="str" s="7">
        <v>MISSING VENDOR</v>
      </c>
      <c r="B44" t="str" s="7">
        <v>Handcrafted Egg Pushers</v>
      </c>
      <c r="C44" t="str" s="7">
        <v>each</v>
      </c>
      <c r="D44" t="str" s="21">
        <v>No</v>
      </c>
      <c r="E44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4" s="12">
        <v>10.64</v>
      </c>
      <c r="G44" s="13">
        <v>10.64</v>
      </c>
      <c r="H44" s="18">
        <v>11.2</v>
      </c>
      <c r="I44" s="12">
        <v>10.64</v>
      </c>
      <c r="J44" s="13">
        <v>10.64</v>
      </c>
      <c r="K44" s="18">
        <v>11.2</v>
      </c>
      <c r="L44" s="12">
        <v>11.2</v>
      </c>
      <c r="M44" s="13">
        <v>11.2</v>
      </c>
      <c r="N44" s="18">
        <v>12.4</v>
      </c>
      <c r="O44" s="12">
        <v>10.64</v>
      </c>
      <c r="P44" s="13">
        <v>10.64</v>
      </c>
      <c r="Q44" s="18">
        <v>11.2</v>
      </c>
      <c r="R44" s="21">
        <v>805733</v>
      </c>
      <c r="S44" s="21">
        <v>526788</v>
      </c>
    </row>
    <row r="45" ht="32" customHeight="1">
      <c r="A45" t="str" s="7">
        <v>MISSING VENDOR</v>
      </c>
      <c r="B45" t="str" s="7">
        <v>Handcrafted Fancy Wooden Eating Spoons</v>
      </c>
      <c r="C45" t="str" s="7">
        <v>each</v>
      </c>
      <c r="D45" t="str" s="21">
        <v>No</v>
      </c>
      <c r="E45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5" s="12">
        <v>26.6</v>
      </c>
      <c r="G45" s="13">
        <v>26.6</v>
      </c>
      <c r="H45" s="18">
        <v>28</v>
      </c>
      <c r="I45" s="12">
        <v>26.6</v>
      </c>
      <c r="J45" s="13">
        <v>26.6</v>
      </c>
      <c r="K45" s="18">
        <v>28</v>
      </c>
      <c r="L45" s="12">
        <v>28</v>
      </c>
      <c r="M45" s="13">
        <v>28</v>
      </c>
      <c r="N45" s="18">
        <v>31</v>
      </c>
      <c r="O45" s="12">
        <v>26.6</v>
      </c>
      <c r="P45" s="13">
        <v>26.6</v>
      </c>
      <c r="Q45" s="18">
        <v>28</v>
      </c>
      <c r="R45" s="21">
        <v>805746</v>
      </c>
      <c r="S45" s="21">
        <v>526801</v>
      </c>
    </row>
    <row r="46" ht="32" customHeight="1">
      <c r="A46" t="str" s="7">
        <v>MISSING VENDOR</v>
      </c>
      <c r="B46" t="str" s="7">
        <v>Handcrafted Maple Candle Holder</v>
      </c>
      <c r="C46" t="str" s="7">
        <v>ea</v>
      </c>
      <c r="D46" t="str" s="21">
        <v>No</v>
      </c>
      <c r="E46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6" s="12">
        <v>19.8</v>
      </c>
      <c r="G46" s="13">
        <v>19.8</v>
      </c>
      <c r="H46" s="18">
        <v>21</v>
      </c>
      <c r="I46" s="12">
        <v>19.8</v>
      </c>
      <c r="J46" s="13">
        <v>19.8</v>
      </c>
      <c r="K46" s="18">
        <v>21</v>
      </c>
      <c r="L46" s="12">
        <v>21</v>
      </c>
      <c r="M46" s="13">
        <v>21</v>
      </c>
      <c r="N46" s="18">
        <v>23.25</v>
      </c>
      <c r="O46" s="12">
        <v>19.8</v>
      </c>
      <c r="P46" s="13">
        <v>19.8</v>
      </c>
      <c r="Q46" s="18">
        <v>21</v>
      </c>
      <c r="R46" s="21">
        <v>825842</v>
      </c>
      <c r="S46" s="21">
        <v>549821</v>
      </c>
    </row>
    <row r="47" ht="32" customHeight="1">
      <c r="A47" t="str" s="7">
        <v>MISSING VENDOR</v>
      </c>
      <c r="B47" t="str" s="7">
        <v>Handcrafted Whisk Brooms</v>
      </c>
      <c r="C47" t="str" s="7">
        <v>each</v>
      </c>
      <c r="D47" t="str" s="21">
        <v>No</v>
      </c>
      <c r="E47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7" s="12">
        <v>26.6</v>
      </c>
      <c r="G47" s="13">
        <v>26.6</v>
      </c>
      <c r="H47" s="18">
        <v>28</v>
      </c>
      <c r="I47" s="12">
        <v>26.6</v>
      </c>
      <c r="J47" s="13">
        <v>26.6</v>
      </c>
      <c r="K47" s="18">
        <v>28</v>
      </c>
      <c r="L47" s="12">
        <v>28</v>
      </c>
      <c r="M47" s="13">
        <v>28</v>
      </c>
      <c r="N47" s="18">
        <v>31</v>
      </c>
      <c r="O47" s="12">
        <v>26.6</v>
      </c>
      <c r="P47" s="13">
        <v>26.6</v>
      </c>
      <c r="Q47" s="18">
        <v>28</v>
      </c>
      <c r="R47" s="21">
        <v>805732</v>
      </c>
      <c r="S47" s="21">
        <v>526787</v>
      </c>
    </row>
    <row r="48" ht="32" customHeight="1">
      <c r="A48" t="str" s="7">
        <v>MISSING VENDOR</v>
      </c>
      <c r="B48" t="str" s="7">
        <v>Handcrafted Wood &amp; Metal Dustpan</v>
      </c>
      <c r="C48" t="str" s="7">
        <v>each</v>
      </c>
      <c r="D48" t="str" s="21">
        <v>No</v>
      </c>
      <c r="E48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48" s="12">
        <v>33.75</v>
      </c>
      <c r="G48" s="13">
        <v>33.75</v>
      </c>
      <c r="H48" s="18">
        <v>56.7</v>
      </c>
      <c r="I48" s="12">
        <v>33.75</v>
      </c>
      <c r="J48" s="13">
        <v>33.75</v>
      </c>
      <c r="K48" s="18">
        <v>56.7</v>
      </c>
      <c r="N48" s="18">
        <v>62.77</v>
      </c>
      <c r="O48" s="12">
        <v>33.75</v>
      </c>
      <c r="P48" s="13">
        <v>33.75</v>
      </c>
      <c r="Q48" s="18">
        <v>56.7</v>
      </c>
      <c r="R48" s="21">
        <v>805737</v>
      </c>
      <c r="S48" s="21">
        <v>526792</v>
      </c>
    </row>
    <row r="49" ht="32" customHeight="1">
      <c r="A49" t="str" s="7">
        <v>MISSING VENDOR</v>
      </c>
      <c r="B49" t="str" s="7">
        <v>Handcrafted Wooden Bowls, Small 14 oz</v>
      </c>
      <c r="C49" t="str" s="7">
        <v>each</v>
      </c>
      <c r="D49" t="str" s="21">
        <v>No</v>
      </c>
      <c r="E49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49" s="12">
        <v>39.6</v>
      </c>
      <c r="G49" s="13">
        <v>39.6</v>
      </c>
      <c r="H49" s="18">
        <v>42</v>
      </c>
      <c r="I49" s="12">
        <v>39.6</v>
      </c>
      <c r="J49" s="13">
        <v>39.6</v>
      </c>
      <c r="K49" s="18">
        <v>42</v>
      </c>
      <c r="L49" s="12">
        <v>42</v>
      </c>
      <c r="M49" s="13">
        <v>42</v>
      </c>
      <c r="N49" s="18">
        <v>46.5</v>
      </c>
      <c r="O49" s="12">
        <v>39.6</v>
      </c>
      <c r="P49" s="13">
        <v>39.6</v>
      </c>
      <c r="Q49" s="18">
        <v>42</v>
      </c>
      <c r="R49" s="21">
        <v>805736</v>
      </c>
      <c r="S49" s="21">
        <v>526791</v>
      </c>
    </row>
    <row r="50" ht="32" customHeight="1">
      <c r="A50" t="str" s="7">
        <v>MISSING VENDOR</v>
      </c>
      <c r="B50" t="str" s="7">
        <v>Handcrafted Wooden Chopsticks</v>
      </c>
      <c r="C50" t="str" s="7">
        <v>each</v>
      </c>
      <c r="D50" t="str" s="21">
        <v>No</v>
      </c>
      <c r="E50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50" s="12">
        <v>11.97</v>
      </c>
      <c r="G50" s="13">
        <v>11.97</v>
      </c>
      <c r="H50" s="18">
        <v>12.6</v>
      </c>
      <c r="I50" s="12">
        <v>11.97</v>
      </c>
      <c r="J50" s="13">
        <v>11.97</v>
      </c>
      <c r="K50" s="18">
        <v>12.6</v>
      </c>
      <c r="L50" s="12">
        <v>12.6</v>
      </c>
      <c r="M50" s="13">
        <v>12.6</v>
      </c>
      <c r="N50" s="18">
        <v>13.95</v>
      </c>
      <c r="O50" s="12">
        <v>11.97</v>
      </c>
      <c r="P50" s="13">
        <v>11.97</v>
      </c>
      <c r="Q50" s="18">
        <v>12.6</v>
      </c>
      <c r="R50" s="21">
        <v>805739</v>
      </c>
      <c r="S50" s="21">
        <v>526794</v>
      </c>
    </row>
    <row r="51" ht="32" customHeight="1">
      <c r="A51" t="str" s="7">
        <v>MISSING VENDOR</v>
      </c>
      <c r="B51" t="str" s="7">
        <v>Handcrafted Wooden Fancy Egg Pushers</v>
      </c>
      <c r="C51" t="str" s="7">
        <v>ea</v>
      </c>
      <c r="D51" t="str" s="21">
        <v>No</v>
      </c>
      <c r="E51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51" s="12">
        <v>15.84</v>
      </c>
      <c r="G51" s="13">
        <v>15.84</v>
      </c>
      <c r="H51" s="18">
        <v>16.8</v>
      </c>
      <c r="I51" s="12">
        <v>15.84</v>
      </c>
      <c r="J51" s="13">
        <v>15.84</v>
      </c>
      <c r="K51" s="18">
        <v>16.8</v>
      </c>
      <c r="L51" s="12">
        <v>16.8</v>
      </c>
      <c r="M51" s="13">
        <v>16.8</v>
      </c>
      <c r="N51" s="18">
        <v>18.6</v>
      </c>
      <c r="O51" s="12">
        <v>15.84</v>
      </c>
      <c r="P51" s="13">
        <v>15.84</v>
      </c>
      <c r="Q51" s="18">
        <v>16.8</v>
      </c>
      <c r="R51" s="21">
        <v>825841</v>
      </c>
      <c r="S51" s="21">
        <v>549820</v>
      </c>
    </row>
    <row r="52" ht="32" customHeight="1">
      <c r="A52" t="str" s="7">
        <v>MISSING VENDOR</v>
      </c>
      <c r="B52" t="str" s="7">
        <v>Handcrafted Wooden Fancy Kitchen Spoons</v>
      </c>
      <c r="C52" t="str" s="7">
        <v>each</v>
      </c>
      <c r="D52" t="str" s="21">
        <v>No</v>
      </c>
      <c r="E52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52" s="12">
        <v>26.6</v>
      </c>
      <c r="G52" s="13">
        <v>26.6</v>
      </c>
      <c r="H52" s="18">
        <v>28</v>
      </c>
      <c r="I52" s="12">
        <v>26.6</v>
      </c>
      <c r="J52" s="13">
        <v>26.6</v>
      </c>
      <c r="K52" s="18">
        <v>28</v>
      </c>
      <c r="L52" s="12">
        <v>28</v>
      </c>
      <c r="M52" s="13">
        <v>28</v>
      </c>
      <c r="N52" s="18">
        <v>31</v>
      </c>
      <c r="O52" s="12">
        <v>26.6</v>
      </c>
      <c r="P52" s="13">
        <v>26.6</v>
      </c>
      <c r="Q52" s="18">
        <v>28</v>
      </c>
      <c r="R52" s="21">
        <v>805740</v>
      </c>
      <c r="S52" s="21">
        <v>526795</v>
      </c>
    </row>
    <row r="53" ht="32" customHeight="1">
      <c r="A53" t="str" s="7">
        <v>MISSING VENDOR</v>
      </c>
      <c r="B53" t="str" s="7">
        <v>Handcrafted Wooden Plain Kitchen Stir Stix</v>
      </c>
      <c r="C53" t="str" s="7">
        <v>each</v>
      </c>
      <c r="D53" t="str" s="21">
        <v>No</v>
      </c>
      <c r="E53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53" s="12">
        <v>11.88</v>
      </c>
      <c r="G53" s="13">
        <v>11.88</v>
      </c>
      <c r="H53" s="18">
        <v>12.6</v>
      </c>
      <c r="I53" s="12">
        <v>11.88</v>
      </c>
      <c r="J53" s="13">
        <v>11.88</v>
      </c>
      <c r="K53" s="18">
        <v>12.6</v>
      </c>
      <c r="L53" s="12">
        <v>12.6</v>
      </c>
      <c r="M53" s="13">
        <v>12.6</v>
      </c>
      <c r="N53" s="18">
        <v>13.95</v>
      </c>
      <c r="O53" s="12">
        <v>11.88</v>
      </c>
      <c r="P53" s="13">
        <v>11.88</v>
      </c>
      <c r="Q53" s="18">
        <v>12.6</v>
      </c>
      <c r="R53" s="21">
        <v>805741</v>
      </c>
      <c r="S53" s="21">
        <v>526796</v>
      </c>
    </row>
    <row r="54" ht="32" customHeight="1">
      <c r="A54" t="str" s="7">
        <v>MISSING VENDOR</v>
      </c>
      <c r="B54" t="str" s="7">
        <v>Handcrafted Wooden Plates</v>
      </c>
      <c r="C54" t="str" s="7">
        <v>each</v>
      </c>
      <c r="D54" t="str" s="21">
        <v>No</v>
      </c>
      <c r="E54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54" s="12">
        <v>33.75</v>
      </c>
      <c r="G54" s="13">
        <v>33.75</v>
      </c>
      <c r="H54" s="18">
        <v>56.7</v>
      </c>
      <c r="I54" s="12">
        <v>33.75</v>
      </c>
      <c r="J54" s="13">
        <v>33.75</v>
      </c>
      <c r="K54" s="18">
        <v>56.7</v>
      </c>
      <c r="N54" s="18">
        <v>62.77</v>
      </c>
      <c r="O54" s="12">
        <v>33.75</v>
      </c>
      <c r="P54" s="13">
        <v>33.75</v>
      </c>
      <c r="Q54" s="18">
        <v>56.7</v>
      </c>
      <c r="R54" s="21">
        <v>805742</v>
      </c>
      <c r="S54" s="21">
        <v>526797</v>
      </c>
    </row>
    <row r="55" ht="32" customHeight="1">
      <c r="A55" t="str" s="7">
        <v>MISSING VENDOR</v>
      </c>
      <c r="B55" t="str" s="7">
        <v>Handcrafted Wooden Serving Spoons</v>
      </c>
      <c r="C55" t="str" s="7">
        <v>each</v>
      </c>
      <c r="D55" t="str" s="21">
        <v>No</v>
      </c>
      <c r="E55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55" s="12">
        <v>40.5</v>
      </c>
      <c r="G55" s="13">
        <v>40.5</v>
      </c>
      <c r="H55" s="18">
        <v>67.9</v>
      </c>
      <c r="I55" s="12">
        <v>40.5</v>
      </c>
      <c r="J55" s="13">
        <v>40.5</v>
      </c>
      <c r="K55" s="18">
        <v>67.9</v>
      </c>
      <c r="N55" s="18">
        <v>75.17</v>
      </c>
      <c r="O55" s="12">
        <v>40.5</v>
      </c>
      <c r="P55" s="13">
        <v>40.5</v>
      </c>
      <c r="Q55" s="18">
        <v>67.9</v>
      </c>
      <c r="R55" s="21">
        <v>805744</v>
      </c>
      <c r="S55" s="21">
        <v>526799</v>
      </c>
    </row>
    <row r="56" ht="32" customHeight="1">
      <c r="A56" t="str" s="7">
        <v>MISSING VENDOR</v>
      </c>
      <c r="B56" t="str" s="7">
        <v>Handcrafted Wooden Spatulas</v>
      </c>
      <c r="C56" t="str" s="7">
        <v>each</v>
      </c>
      <c r="D56" t="str" s="21">
        <v>No</v>
      </c>
      <c r="E56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56" s="12">
        <v>17.5</v>
      </c>
      <c r="G56" s="13">
        <v>17.5</v>
      </c>
      <c r="H56" s="18">
        <v>29.4</v>
      </c>
      <c r="I56" s="12">
        <v>17.5</v>
      </c>
      <c r="J56" s="13">
        <v>17.5</v>
      </c>
      <c r="K56" s="18">
        <v>29.4</v>
      </c>
      <c r="N56" s="18">
        <v>32.55</v>
      </c>
      <c r="O56" s="12">
        <v>17.5</v>
      </c>
      <c r="P56" s="13">
        <v>17.5</v>
      </c>
      <c r="Q56" s="18">
        <v>29.4</v>
      </c>
      <c r="R56" s="21">
        <v>805745</v>
      </c>
      <c r="S56" s="21">
        <v>526800</v>
      </c>
    </row>
    <row r="57" ht="32" customHeight="1">
      <c r="A57" t="str" s="7">
        <v>MISSING VENDOR</v>
      </c>
      <c r="B57" t="str" s="7">
        <v>Handcrafted Wooden Teaspoons</v>
      </c>
      <c r="C57" t="str" s="7">
        <v>each</v>
      </c>
      <c r="D57" t="str" s="21">
        <v>No</v>
      </c>
      <c r="E57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57" s="12">
        <v>20.25</v>
      </c>
      <c r="G57" s="13">
        <v>20.25</v>
      </c>
      <c r="H57" s="18">
        <v>33.95</v>
      </c>
      <c r="I57" s="12">
        <v>20.25</v>
      </c>
      <c r="J57" s="13">
        <v>20.25</v>
      </c>
      <c r="K57" s="18">
        <v>33.95</v>
      </c>
      <c r="N57" s="18">
        <v>37.59</v>
      </c>
      <c r="O57" s="12">
        <v>20.25</v>
      </c>
      <c r="P57" s="13">
        <v>20.25</v>
      </c>
      <c r="Q57" s="18">
        <v>33.95</v>
      </c>
      <c r="R57" s="21">
        <v>805747</v>
      </c>
      <c r="S57" s="21">
        <v>526802</v>
      </c>
    </row>
    <row r="58" ht="32" customHeight="1">
      <c r="A58" t="str" s="7">
        <v>MISSING VENDOR</v>
      </c>
      <c r="B58" t="str" s="7">
        <v>Italian Plum</v>
      </c>
      <c r="C58" t="str" s="7">
        <v>lb</v>
      </c>
      <c r="D58" t="str" s="21">
        <v>No</v>
      </c>
      <c r="E58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58" s="12">
        <v>2.8</v>
      </c>
      <c r="G58" s="13">
        <v>2.8</v>
      </c>
      <c r="H58" s="18">
        <v>2.8</v>
      </c>
      <c r="K58" s="18">
        <v>2.8</v>
      </c>
      <c r="L58" s="12">
        <v>2.8</v>
      </c>
      <c r="M58" s="13">
        <v>2.8</v>
      </c>
      <c r="N58" s="18">
        <v>3.1</v>
      </c>
      <c r="O58" s="12">
        <v>2.8</v>
      </c>
      <c r="P58" s="13">
        <v>2.8</v>
      </c>
      <c r="Q58" s="18">
        <v>2.8</v>
      </c>
      <c r="R58" s="21">
        <v>1157463</v>
      </c>
      <c r="S58" s="21">
        <v>1001264</v>
      </c>
    </row>
    <row r="59" ht="32" customHeight="1">
      <c r="A59" t="str" s="7">
        <v>MISSING VENDOR</v>
      </c>
      <c r="B59" t="str" s="7">
        <v>Jeff's Rolled Oats</v>
      </c>
      <c r="C59" t="str" s="7">
        <v>1.5 lb bag</v>
      </c>
      <c r="D59" t="str" s="21">
        <v>Yes</v>
      </c>
      <c r="E59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59" s="12">
        <v>6.3</v>
      </c>
      <c r="G59" s="13">
        <v>6.3</v>
      </c>
      <c r="H59" s="18">
        <v>6.3</v>
      </c>
      <c r="K59" s="18">
        <v>6.3</v>
      </c>
      <c r="L59" s="12">
        <v>6.3</v>
      </c>
      <c r="M59" s="13">
        <v>6.3</v>
      </c>
      <c r="N59" s="18">
        <v>6.98</v>
      </c>
      <c r="O59" s="12">
        <v>6.3</v>
      </c>
      <c r="P59" s="13">
        <v>6.3</v>
      </c>
      <c r="Q59" s="18">
        <v>6.3</v>
      </c>
      <c r="R59" s="21">
        <v>1143177</v>
      </c>
      <c r="S59" s="21">
        <v>982383</v>
      </c>
    </row>
    <row r="60" ht="32" customHeight="1">
      <c r="A60" t="str" s="7">
        <v>MISSING VENDOR</v>
      </c>
      <c r="B60" t="str" s="7">
        <v>Kiwi Berries</v>
      </c>
      <c r="C60" t="str" s="7">
        <v>1/2 pt</v>
      </c>
      <c r="D60" t="str" s="21">
        <v>Yes</v>
      </c>
      <c r="E60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60" s="12">
        <v>7</v>
      </c>
      <c r="G60" s="13">
        <v>7</v>
      </c>
      <c r="H60" s="18">
        <v>7</v>
      </c>
      <c r="K60" s="18">
        <v>7</v>
      </c>
      <c r="L60" s="12">
        <v>7</v>
      </c>
      <c r="M60" s="13">
        <v>7</v>
      </c>
      <c r="N60" s="18">
        <v>7.75</v>
      </c>
      <c r="O60" s="12">
        <v>7</v>
      </c>
      <c r="P60" s="13">
        <v>7</v>
      </c>
      <c r="Q60" s="18">
        <v>7</v>
      </c>
      <c r="R60" s="21">
        <v>1163512</v>
      </c>
      <c r="S60" s="21">
        <v>1011063</v>
      </c>
    </row>
    <row r="61" ht="32" customHeight="1">
      <c r="A61" t="str" s="7">
        <v>MISSING VENDOR</v>
      </c>
      <c r="B61" t="str" s="7">
        <v>Kohlrabi Purple or Green</v>
      </c>
      <c r="C61" t="str" s="7">
        <v>1 bunch</v>
      </c>
      <c r="D61" t="str" s="21">
        <v>No</v>
      </c>
      <c r="E61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61" s="12">
        <v>3.02</v>
      </c>
      <c r="G61" s="13">
        <v>3.02</v>
      </c>
      <c r="H61" s="18">
        <v>3.15</v>
      </c>
      <c r="I61" s="12">
        <v>3.02</v>
      </c>
      <c r="J61" s="13">
        <v>3.02</v>
      </c>
      <c r="K61" s="18">
        <v>3.15</v>
      </c>
      <c r="L61" s="12">
        <v>3.15</v>
      </c>
      <c r="M61" s="13">
        <v>3.15</v>
      </c>
      <c r="N61" s="18">
        <v>3.49</v>
      </c>
      <c r="O61" s="12">
        <v>3.02</v>
      </c>
      <c r="P61" s="13">
        <v>3.02</v>
      </c>
      <c r="Q61" s="18">
        <v>3.15</v>
      </c>
      <c r="R61" s="21">
        <v>805952</v>
      </c>
      <c r="S61" s="21">
        <v>527012</v>
      </c>
    </row>
    <row r="62" ht="32" customHeight="1">
      <c r="A62" t="str" s="7">
        <v>MISSING VENDOR</v>
      </c>
      <c r="B62" t="str" s="7">
        <v>Levitate Elixirs-Spiced Cranberry Orange &amp; Vanilla</v>
      </c>
      <c r="C62" t="str" s="7">
        <v>750 ml / 25.4 fl oz ea</v>
      </c>
      <c r="D62" t="str" s="21">
        <v>Yes</v>
      </c>
      <c r="E62" t="str" s="6">
        <v>Missing local vendor; Local and Local Line prices differ | SNAP: preserve existing selling price; No confirmed Local Line price/list; local calculation is reference only; Missing local vendor</v>
      </c>
      <c r="F62" s="12">
        <v>40</v>
      </c>
      <c r="G62" s="13">
        <v>40</v>
      </c>
      <c r="H62" s="18">
        <v>35</v>
      </c>
      <c r="I62" s="12">
        <v>40</v>
      </c>
      <c r="J62" s="13">
        <v>40</v>
      </c>
      <c r="K62" s="18">
        <v>35</v>
      </c>
      <c r="L62" s="12">
        <v>40</v>
      </c>
      <c r="M62" s="13">
        <v>40</v>
      </c>
      <c r="N62" s="18">
        <v>38.75</v>
      </c>
      <c r="Q62" s="18">
        <v>35</v>
      </c>
      <c r="R62" s="21">
        <v>1151478</v>
      </c>
      <c r="S62" s="21">
        <v>993255</v>
      </c>
    </row>
    <row r="63" ht="32" customHeight="1">
      <c r="A63" t="str" s="7">
        <v>MISSING VENDOR</v>
      </c>
      <c r="B63" t="str" s="7">
        <v>Levitate Elixirs-Spiced Pineapple &amp; Coconut</v>
      </c>
      <c r="C63" t="str" s="7">
        <v>750 ml / 25.4 fl oz ea</v>
      </c>
      <c r="D63" t="str" s="21">
        <v>Yes</v>
      </c>
      <c r="E63" t="str" s="6">
        <v>Missing local vendor; Local and Local Line prices differ | SNAP: preserve existing selling price; No confirmed Local Line price/list; local calculation is reference only; Missing local vendor</v>
      </c>
      <c r="F63" s="12">
        <v>40</v>
      </c>
      <c r="G63" s="13">
        <v>40</v>
      </c>
      <c r="H63" s="18">
        <v>35</v>
      </c>
      <c r="I63" s="12">
        <v>40</v>
      </c>
      <c r="J63" s="13">
        <v>40</v>
      </c>
      <c r="K63" s="18">
        <v>35</v>
      </c>
      <c r="L63" s="12">
        <v>40</v>
      </c>
      <c r="M63" s="13">
        <v>40</v>
      </c>
      <c r="N63" s="18">
        <v>38.75</v>
      </c>
      <c r="Q63" s="18">
        <v>35</v>
      </c>
      <c r="R63" s="21">
        <v>1151475</v>
      </c>
      <c r="S63" s="21">
        <v>993252</v>
      </c>
    </row>
    <row r="64" ht="32" customHeight="1">
      <c r="A64" t="str" s="7">
        <v>MISSING VENDOR</v>
      </c>
      <c r="B64" t="str" s="7">
        <v>Levitate Elixirs-Strawberry, Hops &amp; Rose</v>
      </c>
      <c r="C64" t="str" s="7">
        <v>750 ml / 25.4 fl oz ea</v>
      </c>
      <c r="D64" t="str" s="21">
        <v>Yes</v>
      </c>
      <c r="E64" t="str" s="6">
        <v>Missing local vendor; Local and Local Line prices differ | SNAP: preserve existing selling price; No confirmed Local Line price/list; local calculation is reference only; Missing local vendor</v>
      </c>
      <c r="F64" s="12">
        <v>40</v>
      </c>
      <c r="G64" s="13">
        <v>40</v>
      </c>
      <c r="H64" s="18">
        <v>35</v>
      </c>
      <c r="I64" s="12">
        <v>40</v>
      </c>
      <c r="J64" s="13">
        <v>40</v>
      </c>
      <c r="K64" s="18">
        <v>35</v>
      </c>
      <c r="L64" s="12">
        <v>40</v>
      </c>
      <c r="M64" s="13">
        <v>40</v>
      </c>
      <c r="N64" s="18">
        <v>38.75</v>
      </c>
      <c r="Q64" s="18">
        <v>35</v>
      </c>
      <c r="R64" s="21">
        <v>1151473</v>
      </c>
      <c r="S64" s="21">
        <v>993250</v>
      </c>
    </row>
    <row r="65" ht="32" customHeight="1">
      <c r="A65" t="str" s="7">
        <v>MISSING VENDOR</v>
      </c>
      <c r="B65" t="str" s="7">
        <v>Levitate Elixirs-Wild Blueberry, Lemon &amp; Rosemary</v>
      </c>
      <c r="C65" t="str" s="7">
        <v>750 ml / 25.4 fl oz ea</v>
      </c>
      <c r="D65" t="str" s="21">
        <v>Yes</v>
      </c>
      <c r="E65" t="str" s="6">
        <v>Missing local vendor; Local and Local Line prices differ | SNAP: preserve existing selling price; No confirmed Local Line price/list; local calculation is reference only; Missing local vendor</v>
      </c>
      <c r="F65" s="12">
        <v>40</v>
      </c>
      <c r="G65" s="13">
        <v>40</v>
      </c>
      <c r="H65" s="18">
        <v>35</v>
      </c>
      <c r="I65" s="12">
        <v>40</v>
      </c>
      <c r="J65" s="13">
        <v>40</v>
      </c>
      <c r="K65" s="18">
        <v>35</v>
      </c>
      <c r="L65" s="12">
        <v>40</v>
      </c>
      <c r="M65" s="13">
        <v>40</v>
      </c>
      <c r="N65" s="18">
        <v>38.75</v>
      </c>
      <c r="Q65" s="18">
        <v>35</v>
      </c>
      <c r="R65" s="21">
        <v>1151477</v>
      </c>
      <c r="S65" s="21">
        <v>993254</v>
      </c>
    </row>
    <row r="66" ht="32" customHeight="1">
      <c r="A66" t="str" s="7">
        <v>MISSING VENDOR</v>
      </c>
      <c r="B66" t="str" s="7">
        <v>Marionberry</v>
      </c>
      <c r="C66" t="str" s="7">
        <v>1/2 pt</v>
      </c>
      <c r="D66" t="str" s="21">
        <v>No</v>
      </c>
      <c r="E66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66" s="12">
        <v>4.76</v>
      </c>
      <c r="G66" s="13">
        <v>4.76</v>
      </c>
      <c r="H66" s="18">
        <v>4.76</v>
      </c>
      <c r="K66" s="18">
        <v>4.76</v>
      </c>
      <c r="L66" s="12">
        <v>4.76</v>
      </c>
      <c r="M66" s="13">
        <v>4.76</v>
      </c>
      <c r="N66" s="18">
        <v>5.27</v>
      </c>
      <c r="O66" s="12">
        <v>4.76</v>
      </c>
      <c r="P66" s="13">
        <v>4.76</v>
      </c>
      <c r="Q66" s="18">
        <v>4.76</v>
      </c>
      <c r="R66" s="21">
        <v>1139026</v>
      </c>
      <c r="S66" s="21">
        <v>976775</v>
      </c>
    </row>
    <row r="67" ht="32" customHeight="1">
      <c r="A67" t="str" s="7">
        <v>MISSING VENDOR</v>
      </c>
      <c r="B67" t="str" s="7">
        <v>Matsutake mushrooms</v>
      </c>
      <c r="C67" t="str" s="7">
        <v>1/2 lb</v>
      </c>
      <c r="D67" t="str" s="21">
        <v>No</v>
      </c>
      <c r="E67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67" s="12">
        <v>14.96</v>
      </c>
      <c r="G67" s="13">
        <v>14.96</v>
      </c>
      <c r="H67" s="18">
        <v>15.75</v>
      </c>
      <c r="I67" s="12">
        <v>14.96</v>
      </c>
      <c r="J67" s="13">
        <v>14.96</v>
      </c>
      <c r="K67" s="18">
        <v>15.75</v>
      </c>
      <c r="L67" s="12">
        <v>15.75</v>
      </c>
      <c r="M67" s="13">
        <v>15.75</v>
      </c>
      <c r="N67" s="18">
        <v>17.44</v>
      </c>
      <c r="O67" s="12">
        <v>14.96</v>
      </c>
      <c r="P67" s="13">
        <v>14.96</v>
      </c>
      <c r="Q67" s="18">
        <v>15.75</v>
      </c>
      <c r="R67" s="21">
        <v>825305</v>
      </c>
      <c r="S67" s="21">
        <v>549219</v>
      </c>
    </row>
    <row r="68" ht="32" customHeight="1">
      <c r="A68" t="str" s="7">
        <v>MISSING VENDOR</v>
      </c>
      <c r="B68" t="str" s="7">
        <v>Medium Mixed Flower Bouquet</v>
      </c>
      <c r="C68" t="str" s="7">
        <v>ea</v>
      </c>
      <c r="D68" t="str" s="21">
        <v>No</v>
      </c>
      <c r="E68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No confirmed Local Line price/list; local calculation is reference only; Missing local vendor; Currently hidden; do not activate automatically</v>
      </c>
      <c r="F68" s="12">
        <v>16.8</v>
      </c>
      <c r="G68" s="13">
        <v>16.8</v>
      </c>
      <c r="H68" s="18">
        <v>16.8</v>
      </c>
      <c r="K68" s="18">
        <v>16.8</v>
      </c>
      <c r="L68" s="12">
        <v>16.8</v>
      </c>
      <c r="M68" s="13">
        <v>16.8</v>
      </c>
      <c r="N68" s="18">
        <v>18.6</v>
      </c>
      <c r="Q68" s="18">
        <v>16.8</v>
      </c>
      <c r="R68" s="21">
        <v>1141557</v>
      </c>
      <c r="S68" s="21">
        <v>980230</v>
      </c>
    </row>
    <row r="69" ht="32" customHeight="1">
      <c r="A69" t="str" s="7">
        <v>MISSING VENDOR</v>
      </c>
      <c r="B69" t="str" s="7">
        <v>Mix of Pears</v>
      </c>
      <c r="C69" t="str" s="7">
        <v>ea</v>
      </c>
      <c r="D69" t="str" s="21">
        <v>Yes</v>
      </c>
      <c r="E69" t="str" s="6">
        <v>Missing local vendor | Missing local vendor; Local and Local Line prices differ | SNAP: preserve existing selling price; Missing local vendor</v>
      </c>
      <c r="F69" s="12">
        <v>1.4</v>
      </c>
      <c r="G69" s="13">
        <v>1.4</v>
      </c>
      <c r="H69" s="18">
        <v>1.4</v>
      </c>
      <c r="I69" s="12">
        <v>1.4</v>
      </c>
      <c r="J69" s="13">
        <v>1.4</v>
      </c>
      <c r="K69" s="18">
        <v>1.4</v>
      </c>
      <c r="L69" s="12">
        <v>1.4</v>
      </c>
      <c r="M69" s="13">
        <v>1.4</v>
      </c>
      <c r="N69" s="18">
        <v>1.55</v>
      </c>
      <c r="O69" s="12">
        <v>1.4</v>
      </c>
      <c r="P69" s="13">
        <v>1.4</v>
      </c>
      <c r="Q69" s="18">
        <v>1.4</v>
      </c>
      <c r="R69" s="21">
        <v>1163513</v>
      </c>
      <c r="S69" s="21">
        <v>1011064</v>
      </c>
    </row>
    <row r="70" ht="32" customHeight="1">
      <c r="A70" t="str" s="7">
        <v>MISSING VENDOR</v>
      </c>
      <c r="B70" t="str" s="7">
        <v>Mixed Red and Yellow Peppers</v>
      </c>
      <c r="C70" t="str" s="7">
        <v>lb</v>
      </c>
      <c r="D70" t="str" s="21">
        <v>No</v>
      </c>
      <c r="E70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70" s="12">
        <v>5.6</v>
      </c>
      <c r="G70" s="13">
        <v>5.6</v>
      </c>
      <c r="H70" s="18">
        <v>5.6</v>
      </c>
      <c r="K70" s="18">
        <v>5.6</v>
      </c>
      <c r="L70" s="12">
        <v>5.6</v>
      </c>
      <c r="M70" s="13">
        <v>5.6</v>
      </c>
      <c r="N70" s="18">
        <v>6.2</v>
      </c>
      <c r="O70" s="12">
        <v>5.6</v>
      </c>
      <c r="P70" s="13">
        <v>5.6</v>
      </c>
      <c r="Q70" s="18">
        <v>5.6</v>
      </c>
      <c r="R70" s="21">
        <v>1153445</v>
      </c>
      <c r="S70" s="21">
        <v>996042</v>
      </c>
    </row>
    <row r="71" ht="32" customHeight="1">
      <c r="A71" t="str" s="7">
        <v>MISSING VENDOR</v>
      </c>
      <c r="B71" t="str" s="7">
        <v>Music Garlic (Dried and Cured)</v>
      </c>
      <c r="C71" t="str" s="7">
        <v>1/2 lb</v>
      </c>
      <c r="D71" t="str" s="21">
        <v>Yes</v>
      </c>
      <c r="E7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71" s="12">
        <v>5.6</v>
      </c>
      <c r="G71" s="13">
        <v>5.6</v>
      </c>
      <c r="H71" s="18">
        <v>5.6</v>
      </c>
      <c r="K71" s="18">
        <v>5.6</v>
      </c>
      <c r="L71" s="12">
        <v>5.6</v>
      </c>
      <c r="M71" s="13">
        <v>5.6</v>
      </c>
      <c r="N71" s="18">
        <v>6.2</v>
      </c>
      <c r="O71" s="12">
        <v>5.6</v>
      </c>
      <c r="P71" s="13">
        <v>5.6</v>
      </c>
      <c r="Q71" s="18">
        <v>5.6</v>
      </c>
      <c r="R71" s="21">
        <v>1149432</v>
      </c>
      <c r="S71" s="21">
        <v>990479</v>
      </c>
    </row>
    <row r="72" ht="32" customHeight="1">
      <c r="A72" t="str" s="7">
        <v>MISSING VENDOR</v>
      </c>
      <c r="B72" t="str" s="7">
        <v>Naravilla and Laturilla Figs</v>
      </c>
      <c r="C72" t="str" s="7">
        <v>pack</v>
      </c>
      <c r="D72" t="str" s="21">
        <v>Yes</v>
      </c>
      <c r="E72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72" s="12">
        <v>8.4</v>
      </c>
      <c r="G72" s="13">
        <v>8.4</v>
      </c>
      <c r="H72" s="18">
        <v>8.4</v>
      </c>
      <c r="K72" s="18">
        <v>8.4</v>
      </c>
      <c r="L72" s="12">
        <v>8.4</v>
      </c>
      <c r="M72" s="13">
        <v>8.4</v>
      </c>
      <c r="N72" s="18">
        <v>9.3</v>
      </c>
      <c r="O72" s="12">
        <v>8.4</v>
      </c>
      <c r="P72" s="13">
        <v>8.4</v>
      </c>
      <c r="Q72" s="18">
        <v>8.4</v>
      </c>
      <c r="R72" s="21">
        <v>1161243</v>
      </c>
      <c r="S72" s="21">
        <v>1006816</v>
      </c>
    </row>
    <row r="73" ht="32" customHeight="1">
      <c r="A73" t="str" s="7">
        <v>MISSING VENDOR</v>
      </c>
      <c r="B73" t="str" s="7">
        <v>Organic Spelt Flour</v>
      </c>
      <c r="C73" t="str" s="7">
        <v>4 lb. Bag</v>
      </c>
      <c r="D73" t="str" s="21">
        <v>Yes</v>
      </c>
      <c r="E73" t="str" s="6">
        <v>Missing local vendor | Missing local vendor; Local and Local Line prices differ | SNAP: preserve existing selling price; Missing local vendor</v>
      </c>
      <c r="F73" s="12">
        <v>16.8</v>
      </c>
      <c r="G73" s="13">
        <v>16.8</v>
      </c>
      <c r="H73" s="18">
        <v>16.8</v>
      </c>
      <c r="I73" s="12">
        <v>16.8</v>
      </c>
      <c r="J73" s="13">
        <v>16.8</v>
      </c>
      <c r="K73" s="18">
        <v>16.8</v>
      </c>
      <c r="L73" s="12">
        <v>16.8</v>
      </c>
      <c r="M73" s="13">
        <v>16.8</v>
      </c>
      <c r="N73" s="18">
        <v>18.6</v>
      </c>
      <c r="O73" s="12">
        <v>16.8</v>
      </c>
      <c r="P73" s="13">
        <v>16.8</v>
      </c>
      <c r="Q73" s="18">
        <v>16.8</v>
      </c>
      <c r="R73" s="21">
        <v>1162016</v>
      </c>
      <c r="S73" s="21">
        <v>1008808</v>
      </c>
    </row>
    <row r="74" ht="32" customHeight="1">
      <c r="A74" t="str" s="7">
        <v>MISSING VENDOR</v>
      </c>
      <c r="B74" t="str" s="7">
        <v>Pea Shoots</v>
      </c>
      <c r="C74" t="str" s="7">
        <v>1/2 Lb.</v>
      </c>
      <c r="D74" t="str" s="21">
        <v>No</v>
      </c>
      <c r="E74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74" s="12">
        <v>6.75</v>
      </c>
      <c r="G74" s="13">
        <v>6.75</v>
      </c>
      <c r="H74" s="18">
        <v>7</v>
      </c>
      <c r="I74" s="12">
        <v>6.75</v>
      </c>
      <c r="J74" s="13">
        <v>6.75</v>
      </c>
      <c r="K74" s="18">
        <v>7</v>
      </c>
      <c r="L74" s="12">
        <v>7</v>
      </c>
      <c r="M74" s="13">
        <v>7</v>
      </c>
      <c r="N74" s="18">
        <v>7.75</v>
      </c>
      <c r="O74" s="12">
        <v>6.75</v>
      </c>
      <c r="P74" s="13">
        <v>6.75</v>
      </c>
      <c r="Q74" s="18">
        <v>7</v>
      </c>
      <c r="R74" s="21">
        <v>870774</v>
      </c>
      <c r="S74" s="21">
        <v>603300</v>
      </c>
    </row>
    <row r="75" ht="32" customHeight="1">
      <c r="A75" t="str" s="7">
        <v>MISSING VENDOR</v>
      </c>
      <c r="B75" t="str" s="7">
        <v>Peppermint</v>
      </c>
      <c r="C75" t="str" s="7">
        <v>each</v>
      </c>
      <c r="D75" t="str" s="21">
        <v>No</v>
      </c>
      <c r="E75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75" s="12">
        <v>3</v>
      </c>
      <c r="G75" s="13">
        <v>3</v>
      </c>
      <c r="H75" s="18">
        <v>4.9</v>
      </c>
      <c r="I75" s="12">
        <v>3</v>
      </c>
      <c r="J75" s="13">
        <v>3</v>
      </c>
      <c r="K75" s="18">
        <v>4.9</v>
      </c>
      <c r="N75" s="18">
        <v>5.42</v>
      </c>
      <c r="O75" s="12">
        <v>3</v>
      </c>
      <c r="P75" s="13">
        <v>3</v>
      </c>
      <c r="Q75" s="18">
        <v>4.9</v>
      </c>
      <c r="R75" s="21">
        <v>805982</v>
      </c>
      <c r="S75" s="21">
        <v>527042</v>
      </c>
    </row>
    <row r="76" ht="32" customHeight="1">
      <c r="A76" t="str" s="7">
        <v>MISSING VENDOR</v>
      </c>
      <c r="B76" t="str" s="7">
        <v>Persian Cucumber</v>
      </c>
      <c r="C76" t="str" s="7">
        <v>1 lb</v>
      </c>
      <c r="D76" t="str" s="21">
        <v>No</v>
      </c>
      <c r="E76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76" s="12">
        <v>3.22</v>
      </c>
      <c r="G76" s="13">
        <v>3.22</v>
      </c>
      <c r="H76" s="18">
        <v>3.36</v>
      </c>
      <c r="I76" s="12">
        <v>3.22</v>
      </c>
      <c r="J76" s="13">
        <v>3.22</v>
      </c>
      <c r="K76" s="18">
        <v>3.36</v>
      </c>
      <c r="L76" s="12">
        <v>3.36</v>
      </c>
      <c r="M76" s="13">
        <v>3.36</v>
      </c>
      <c r="N76" s="18">
        <v>3.72</v>
      </c>
      <c r="O76" s="12">
        <v>3.22</v>
      </c>
      <c r="P76" s="13">
        <v>3.22</v>
      </c>
      <c r="Q76" s="18">
        <v>3.36</v>
      </c>
      <c r="R76" s="21">
        <v>883821</v>
      </c>
      <c r="S76" s="21">
        <v>621073</v>
      </c>
    </row>
    <row r="77" ht="32" customHeight="1">
      <c r="A77" t="str" s="7">
        <v>MISSING VENDOR</v>
      </c>
      <c r="B77" t="str" s="7">
        <v>Polish White Garlic (Dried and Cured)</v>
      </c>
      <c r="C77" t="str" s="7">
        <v>1/2 lb</v>
      </c>
      <c r="D77" t="str" s="21">
        <v>Yes</v>
      </c>
      <c r="E77" t="str" s="6">
        <v>Missing local vendor | Missing local vendor; Local and Local Line prices differ | SNAP: preserve existing selling price; Missing local vendor</v>
      </c>
      <c r="F77" s="12">
        <v>5.6</v>
      </c>
      <c r="G77" s="13">
        <v>5.6</v>
      </c>
      <c r="H77" s="18">
        <v>5.6</v>
      </c>
      <c r="I77" s="12">
        <v>5.6</v>
      </c>
      <c r="J77" s="13">
        <v>5.6</v>
      </c>
      <c r="K77" s="18">
        <v>5.6</v>
      </c>
      <c r="L77" s="12">
        <v>5.6</v>
      </c>
      <c r="M77" s="13">
        <v>5.6</v>
      </c>
      <c r="N77" s="18">
        <v>6.2</v>
      </c>
      <c r="O77" s="12">
        <v>5.6</v>
      </c>
      <c r="P77" s="13">
        <v>5.6</v>
      </c>
      <c r="Q77" s="18">
        <v>5.6</v>
      </c>
      <c r="R77" s="21">
        <v>1149424</v>
      </c>
      <c r="S77" s="21">
        <v>990469</v>
      </c>
    </row>
    <row r="78" ht="32" customHeight="1">
      <c r="A78" t="str" s="7">
        <v>MISSING VENDOR</v>
      </c>
      <c r="B78" t="str" s="7">
        <v>Red Butter-head Little Gem Lettuce</v>
      </c>
      <c r="C78" t="str" s="7">
        <v>each</v>
      </c>
      <c r="D78" t="str" s="21">
        <v>No</v>
      </c>
      <c r="E78" t="str" s="6">
        <v>Missing local vendor; Local and Local Line prices differ; Currently hidden; do not activate automatically | SNAP: preserve existing selling price; Missing local vendor; Local and Local Line prices differ; Currently hidden; do not activate automatically</v>
      </c>
      <c r="F78" s="12">
        <v>1.88</v>
      </c>
      <c r="G78" s="13">
        <v>1.88</v>
      </c>
      <c r="H78" s="18">
        <v>1.96</v>
      </c>
      <c r="I78" s="12">
        <v>1.88</v>
      </c>
      <c r="J78" s="13">
        <v>1.88</v>
      </c>
      <c r="K78" s="18">
        <v>1.96</v>
      </c>
      <c r="L78" s="12">
        <v>1.96</v>
      </c>
      <c r="M78" s="13">
        <v>1.96</v>
      </c>
      <c r="N78" s="18">
        <v>2.17</v>
      </c>
      <c r="O78" s="12">
        <v>1.88</v>
      </c>
      <c r="P78" s="13">
        <v>1.88</v>
      </c>
      <c r="Q78" s="18">
        <v>1.96</v>
      </c>
      <c r="R78" s="21">
        <v>805962</v>
      </c>
      <c r="S78" s="21">
        <v>527022</v>
      </c>
    </row>
    <row r="79" ht="32" customHeight="1">
      <c r="A79" t="str" s="7">
        <v>MISSING VENDOR</v>
      </c>
      <c r="B79" t="str" s="7">
        <v>Red Butterhead Lettuce</v>
      </c>
      <c r="C79" t="str" s="7">
        <v>each</v>
      </c>
      <c r="D79" t="str" s="21">
        <v>No</v>
      </c>
      <c r="E79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79" s="12">
        <v>3.15</v>
      </c>
      <c r="G79" s="13">
        <v>3.15</v>
      </c>
      <c r="H79" s="18">
        <v>3.15</v>
      </c>
      <c r="I79" s="12">
        <v>3.15</v>
      </c>
      <c r="J79" s="13">
        <v>3.15</v>
      </c>
      <c r="K79" s="18">
        <v>3.15</v>
      </c>
      <c r="L79" s="12">
        <v>3.15</v>
      </c>
      <c r="M79" s="13">
        <v>3.15</v>
      </c>
      <c r="N79" s="18">
        <v>3.49</v>
      </c>
      <c r="O79" s="12">
        <v>3.15</v>
      </c>
      <c r="P79" s="13">
        <v>3.15</v>
      </c>
      <c r="Q79" s="18">
        <v>3.15</v>
      </c>
      <c r="R79" s="21">
        <v>1144340</v>
      </c>
      <c r="S79" s="21">
        <v>983565</v>
      </c>
    </row>
    <row r="80" ht="32" customHeight="1">
      <c r="A80" t="str" s="7">
        <v>MISSING VENDOR</v>
      </c>
      <c r="B80" t="str" s="7">
        <v>Satsuma plums</v>
      </c>
      <c r="C80" t="str" s="7">
        <v>lb</v>
      </c>
      <c r="D80" t="str" s="21">
        <v>No</v>
      </c>
      <c r="E80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0" s="12">
        <v>2.8</v>
      </c>
      <c r="G80" s="13">
        <v>2.8</v>
      </c>
      <c r="H80" s="18">
        <v>2.8</v>
      </c>
      <c r="I80" s="12">
        <v>2.8</v>
      </c>
      <c r="J80" s="13">
        <v>2.8</v>
      </c>
      <c r="K80" s="18">
        <v>2.8</v>
      </c>
      <c r="L80" s="12">
        <v>2.8</v>
      </c>
      <c r="M80" s="13">
        <v>2.8</v>
      </c>
      <c r="N80" s="18">
        <v>3.1</v>
      </c>
      <c r="O80" s="12">
        <v>2.8</v>
      </c>
      <c r="P80" s="13">
        <v>2.8</v>
      </c>
      <c r="Q80" s="18">
        <v>2.8</v>
      </c>
      <c r="R80" s="21">
        <v>1161247</v>
      </c>
      <c r="S80" s="21">
        <v>1006819</v>
      </c>
    </row>
    <row r="81" ht="32" customHeight="1">
      <c r="A81" t="str" s="7">
        <v>MISSING VENDOR</v>
      </c>
      <c r="B81" t="str" s="7">
        <v>Seckel Pears</v>
      </c>
      <c r="C81" t="str" s="7">
        <v>lb</v>
      </c>
      <c r="D81" t="str" s="21">
        <v>Yes</v>
      </c>
      <c r="E8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81" s="12">
        <v>4.2</v>
      </c>
      <c r="G81" s="13">
        <v>4.2</v>
      </c>
      <c r="H81" s="18">
        <v>4.2</v>
      </c>
      <c r="K81" s="18">
        <v>4.2</v>
      </c>
      <c r="L81" s="12">
        <v>4.2</v>
      </c>
      <c r="M81" s="13">
        <v>4.2</v>
      </c>
      <c r="N81" s="18">
        <v>4.65</v>
      </c>
      <c r="O81" s="12">
        <v>4.2</v>
      </c>
      <c r="P81" s="13">
        <v>4.2</v>
      </c>
      <c r="Q81" s="18">
        <v>4.2</v>
      </c>
      <c r="R81" s="21">
        <v>1161246</v>
      </c>
      <c r="S81" s="21">
        <v>1006818</v>
      </c>
    </row>
    <row r="82" ht="32" customHeight="1">
      <c r="A82" t="str" s="7">
        <v>MISSING VENDOR</v>
      </c>
      <c r="B82" t="str" s="7">
        <v>Spring Onion</v>
      </c>
      <c r="C82" t="str" s="7">
        <v>Ea</v>
      </c>
      <c r="D82" t="str" s="21">
        <v>No</v>
      </c>
      <c r="E82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2" s="12">
        <v>1.89</v>
      </c>
      <c r="G82" s="13">
        <v>1.89</v>
      </c>
      <c r="H82" s="18">
        <v>1.89</v>
      </c>
      <c r="I82" s="12">
        <v>1.89</v>
      </c>
      <c r="J82" s="13">
        <v>1.89</v>
      </c>
      <c r="K82" s="18">
        <v>1.89</v>
      </c>
      <c r="L82" s="12">
        <v>1.89</v>
      </c>
      <c r="M82" s="13">
        <v>1.89</v>
      </c>
      <c r="N82" s="18">
        <v>2.09</v>
      </c>
      <c r="O82" s="12">
        <v>1.89</v>
      </c>
      <c r="P82" s="13">
        <v>1.89</v>
      </c>
      <c r="Q82" s="18">
        <v>1.89</v>
      </c>
      <c r="R82" s="21">
        <v>1139025</v>
      </c>
      <c r="S82" s="21">
        <v>976774</v>
      </c>
    </row>
    <row r="83" ht="32" customHeight="1">
      <c r="A83" t="str" s="7">
        <v>MISSING VENDOR</v>
      </c>
      <c r="B83" t="str" s="7">
        <v>Stanley Plums</v>
      </c>
      <c r="C83" t="str" s="7">
        <v>lb</v>
      </c>
      <c r="D83" t="str" s="21">
        <v>No</v>
      </c>
      <c r="E83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3" s="12">
        <v>2.8</v>
      </c>
      <c r="G83" s="13">
        <v>2.8</v>
      </c>
      <c r="H83" s="18">
        <v>2.8</v>
      </c>
      <c r="K83" s="18">
        <v>2.8</v>
      </c>
      <c r="L83" s="12">
        <v>2.8</v>
      </c>
      <c r="M83" s="13">
        <v>2.8</v>
      </c>
      <c r="N83" s="18">
        <v>3.1</v>
      </c>
      <c r="O83" s="12">
        <v>2.8</v>
      </c>
      <c r="P83" s="13">
        <v>2.8</v>
      </c>
      <c r="Q83" s="18">
        <v>2.8</v>
      </c>
      <c r="R83" s="21">
        <v>1161250</v>
      </c>
      <c r="S83" s="21">
        <v>1006822</v>
      </c>
    </row>
    <row r="84" ht="32" customHeight="1">
      <c r="A84" t="str" s="7">
        <v>MISSING VENDOR</v>
      </c>
      <c r="B84" t="str" s="7">
        <v>Stark Yellow Peaches</v>
      </c>
      <c r="C84" t="str" s="7">
        <v>lb</v>
      </c>
      <c r="D84" t="str" s="21">
        <v>No</v>
      </c>
      <c r="E84" t="str" s="6">
        <v>Missing local vendor; Currently hidden; do not activate automatically | No confirmed Local Line price/list; local calculation is reference only; 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4" s="12">
        <v>4.2</v>
      </c>
      <c r="G84" s="13">
        <v>4.2</v>
      </c>
      <c r="H84" s="18">
        <v>4.2</v>
      </c>
      <c r="K84" s="18">
        <v>4.2</v>
      </c>
      <c r="L84" s="12">
        <v>4.2</v>
      </c>
      <c r="M84" s="13">
        <v>4.2</v>
      </c>
      <c r="N84" s="18">
        <v>4.65</v>
      </c>
      <c r="O84" s="12">
        <v>4.2</v>
      </c>
      <c r="P84" s="13">
        <v>4.2</v>
      </c>
      <c r="Q84" s="18">
        <v>4.2</v>
      </c>
      <c r="R84" s="21">
        <v>1157456</v>
      </c>
      <c r="S84" s="21">
        <v>1001257</v>
      </c>
    </row>
    <row r="85" ht="32" customHeight="1">
      <c r="A85" t="str" s="7">
        <v>MISSING VENDOR</v>
      </c>
      <c r="B85" t="str" s="7">
        <v>Stripped Zucchini</v>
      </c>
      <c r="C85" t="str" s="7">
        <v>1 lb</v>
      </c>
      <c r="D85" t="str" s="21">
        <v>No</v>
      </c>
      <c r="E85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5" s="12">
        <v>3.5</v>
      </c>
      <c r="G85" s="13">
        <v>3.5</v>
      </c>
      <c r="H85" s="18">
        <v>3.5</v>
      </c>
      <c r="I85" s="12">
        <v>3.5</v>
      </c>
      <c r="J85" s="13">
        <v>3.5</v>
      </c>
      <c r="K85" s="18">
        <v>3.5</v>
      </c>
      <c r="L85" s="12">
        <v>3.5</v>
      </c>
      <c r="M85" s="13">
        <v>3.5</v>
      </c>
      <c r="N85" s="18">
        <v>3.88</v>
      </c>
      <c r="O85" s="12">
        <v>3.5</v>
      </c>
      <c r="P85" s="13">
        <v>3.5</v>
      </c>
      <c r="Q85" s="18">
        <v>3.5</v>
      </c>
      <c r="R85" s="21">
        <v>1140518</v>
      </c>
      <c r="S85" s="21">
        <v>978740</v>
      </c>
    </row>
    <row r="86" ht="32" customHeight="1">
      <c r="A86" t="str" s="7">
        <v>MISSING VENDOR</v>
      </c>
      <c r="B86" t="str" s="7">
        <v>Suncrest Peach</v>
      </c>
      <c r="C86" t="str" s="7">
        <v>1 lb</v>
      </c>
      <c r="D86" t="str" s="21">
        <v>No</v>
      </c>
      <c r="E86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6" s="12">
        <v>4.2</v>
      </c>
      <c r="G86" s="13">
        <v>4.2</v>
      </c>
      <c r="H86" s="18">
        <v>4.2</v>
      </c>
      <c r="I86" s="12">
        <v>4.2</v>
      </c>
      <c r="J86" s="13">
        <v>4.2</v>
      </c>
      <c r="K86" s="18">
        <v>4.2</v>
      </c>
      <c r="L86" s="12">
        <v>4.2</v>
      </c>
      <c r="M86" s="13">
        <v>4.2</v>
      </c>
      <c r="N86" s="18">
        <v>4.65</v>
      </c>
      <c r="O86" s="12">
        <v>4.2</v>
      </c>
      <c r="P86" s="13">
        <v>4.2</v>
      </c>
      <c r="Q86" s="18">
        <v>4.2</v>
      </c>
      <c r="R86" s="21">
        <v>1157446</v>
      </c>
      <c r="S86" s="21">
        <v>1001247</v>
      </c>
    </row>
    <row r="87" ht="32" customHeight="1">
      <c r="A87" t="str" s="7">
        <v>MISSING VENDOR</v>
      </c>
      <c r="B87" t="str" s="7">
        <v>Sweet Potato “Seconds”</v>
      </c>
      <c r="C87" t="str" s="7">
        <v>1 lb</v>
      </c>
      <c r="D87" t="str" s="21">
        <v>No</v>
      </c>
      <c r="E87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87" s="12">
        <v>2.75</v>
      </c>
      <c r="G87" s="13">
        <v>2.75</v>
      </c>
      <c r="H87" s="18">
        <v>4.55</v>
      </c>
      <c r="I87" s="12">
        <v>2.75</v>
      </c>
      <c r="J87" s="13">
        <v>2.75</v>
      </c>
      <c r="K87" s="18">
        <v>4.55</v>
      </c>
      <c r="N87" s="18">
        <v>5.04</v>
      </c>
      <c r="O87" s="12">
        <v>2.75</v>
      </c>
      <c r="P87" s="13">
        <v>2.75</v>
      </c>
      <c r="Q87" s="18">
        <v>4.55</v>
      </c>
      <c r="R87" s="21">
        <v>805839</v>
      </c>
      <c r="S87" s="21">
        <v>526897</v>
      </c>
    </row>
    <row r="88" ht="32" customHeight="1">
      <c r="A88" t="str" s="7">
        <v>MISSING VENDOR</v>
      </c>
      <c r="B88" t="str" s="7">
        <v>Travel Size Healing Stick</v>
      </c>
      <c r="C88" t="str" s="7">
        <v>0.5 oz ea</v>
      </c>
      <c r="D88" t="str" s="21">
        <v>No</v>
      </c>
      <c r="E88" t="str" s="6">
        <v>Missing local vendor; Currently hidden; do not activate automatically | Missing local vendor; Local and Local Line prices differ; Currently hidden; do not activate automatically | SNAP: preserve existing selling price; Missing local vendor; Currently hidden; do not activate automatically</v>
      </c>
      <c r="F88" s="12">
        <v>8.33</v>
      </c>
      <c r="G88" s="13">
        <v>8.33</v>
      </c>
      <c r="H88" s="18">
        <v>8.33</v>
      </c>
      <c r="I88" s="12">
        <v>7</v>
      </c>
      <c r="J88" s="13">
        <v>7</v>
      </c>
      <c r="K88" s="18">
        <v>8.33</v>
      </c>
      <c r="L88" s="12">
        <v>8.33</v>
      </c>
      <c r="M88" s="13">
        <v>8.33</v>
      </c>
      <c r="N88" s="18">
        <v>9.22</v>
      </c>
      <c r="O88" s="12">
        <v>8.33</v>
      </c>
      <c r="P88" s="13">
        <v>8.33</v>
      </c>
      <c r="Q88" s="18">
        <v>8.33</v>
      </c>
      <c r="R88" s="21">
        <v>1148272</v>
      </c>
      <c r="S88" s="21">
        <v>988901</v>
      </c>
    </row>
    <row r="89" ht="32" customHeight="1">
      <c r="A89" t="str" s="7">
        <v>MISSING VENDOR</v>
      </c>
      <c r="B89" t="str" s="7">
        <v>Travel Size Lotion Stick w/ Honeysuckle Essential Oil</v>
      </c>
      <c r="C89" t="str" s="7">
        <v>0.5 oz ea</v>
      </c>
      <c r="D89" t="str" s="21">
        <v>Yes</v>
      </c>
      <c r="E89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89" s="12">
        <v>8.33</v>
      </c>
      <c r="G89" s="13">
        <v>8.33</v>
      </c>
      <c r="H89" s="18">
        <v>8.33</v>
      </c>
      <c r="K89" s="18">
        <v>8.33</v>
      </c>
      <c r="L89" s="12">
        <v>8.33</v>
      </c>
      <c r="M89" s="13">
        <v>8.33</v>
      </c>
      <c r="N89" s="18">
        <v>9.22</v>
      </c>
      <c r="O89" s="12">
        <v>8.33</v>
      </c>
      <c r="P89" s="13">
        <v>8.33</v>
      </c>
      <c r="Q89" s="18">
        <v>8.33</v>
      </c>
      <c r="R89" s="21">
        <v>1148268</v>
      </c>
      <c r="S89" s="21">
        <v>988897</v>
      </c>
    </row>
    <row r="90" ht="32" customHeight="1">
      <c r="A90" t="str" s="7">
        <v>MISSING VENDOR</v>
      </c>
      <c r="B90" t="str" s="7">
        <v>Travel Size Lotion Stick w/ Lemongrass &amp; Orange Essential Oils &amp; Turmeric</v>
      </c>
      <c r="C90" t="str" s="7">
        <v>0.5 oz ea</v>
      </c>
      <c r="D90" t="str" s="21">
        <v>Yes</v>
      </c>
      <c r="E90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90" s="12">
        <v>8.33</v>
      </c>
      <c r="G90" s="13">
        <v>8.33</v>
      </c>
      <c r="H90" s="18">
        <v>8.33</v>
      </c>
      <c r="K90" s="18">
        <v>8.33</v>
      </c>
      <c r="L90" s="12">
        <v>8.33</v>
      </c>
      <c r="M90" s="13">
        <v>8.33</v>
      </c>
      <c r="N90" s="18">
        <v>9.22</v>
      </c>
      <c r="O90" s="12">
        <v>8.33</v>
      </c>
      <c r="P90" s="13">
        <v>8.33</v>
      </c>
      <c r="Q90" s="18">
        <v>8.33</v>
      </c>
      <c r="R90" s="21">
        <v>1148269</v>
      </c>
      <c r="S90" s="21">
        <v>988898</v>
      </c>
    </row>
    <row r="91" ht="32" customHeight="1">
      <c r="A91" t="str" s="7">
        <v>MISSING VENDOR</v>
      </c>
      <c r="B91" t="str" s="7">
        <v>Turkish Long Eggplant</v>
      </c>
      <c r="C91" t="str" s="7">
        <v>1 lb</v>
      </c>
      <c r="D91" t="str" s="21">
        <v>Yes</v>
      </c>
      <c r="E91" t="str" s="6">
        <v>Missing local vendor | No confirmed Local Line price/list; local calculation is reference only; Missing local vendor | Missing local vendor; Local and Local Line prices differ | SNAP: preserve existing selling price; Missing local vendor</v>
      </c>
      <c r="F91" s="12">
        <v>3.92</v>
      </c>
      <c r="G91" s="13">
        <v>3.92</v>
      </c>
      <c r="H91" s="18">
        <v>3.92</v>
      </c>
      <c r="K91" s="18">
        <v>3.92</v>
      </c>
      <c r="L91" s="12">
        <v>3.92</v>
      </c>
      <c r="M91" s="13">
        <v>3.92</v>
      </c>
      <c r="N91" s="18">
        <v>4.34</v>
      </c>
      <c r="O91" s="12">
        <v>3.92</v>
      </c>
      <c r="P91" s="13">
        <v>3.92</v>
      </c>
      <c r="Q91" s="18">
        <v>3.92</v>
      </c>
      <c r="R91" s="21">
        <v>1164992</v>
      </c>
      <c r="S91" s="21">
        <v>1013033</v>
      </c>
    </row>
    <row r="92" ht="32" customHeight="1">
      <c r="A92" t="str" s="7">
        <v>MISSING VENDOR</v>
      </c>
      <c r="B92" t="str" s="7">
        <v>Walla Walla Onions</v>
      </c>
      <c r="C92" t="str" s="7">
        <v>1 lb</v>
      </c>
      <c r="D92" t="str" s="21">
        <v>No</v>
      </c>
      <c r="E92" t="str" s="6">
        <v>Missing local vendor; Local and Local Line prices differ; Proposed price is below local base; requires review; Currently hidden; do not activate automatically | No confirmed Local Line price/list; local calculation is reference only; Missing local vendor; Currently hidden; do not activate automatically | SNAP: preserve existing selling price; Missing local vendor; Local and Local Line prices differ; Proposed price is below local base; requires review; Currently hidden; do not activate automatically</v>
      </c>
      <c r="F92" s="12">
        <v>1.75</v>
      </c>
      <c r="G92" s="13">
        <v>1.75</v>
      </c>
      <c r="H92" s="18">
        <v>2.8</v>
      </c>
      <c r="I92" s="12">
        <v>1.75</v>
      </c>
      <c r="J92" s="13">
        <v>1.75</v>
      </c>
      <c r="K92" s="18">
        <v>2.8</v>
      </c>
      <c r="N92" s="18">
        <v>3.1</v>
      </c>
      <c r="O92" s="12">
        <v>1.75</v>
      </c>
      <c r="P92" s="13">
        <v>1.75</v>
      </c>
      <c r="Q92" s="18">
        <v>2.8</v>
      </c>
      <c r="R92" s="21">
        <v>805846</v>
      </c>
      <c r="S92" s="21">
        <v>526904</v>
      </c>
    </row>
    <row r="93" ht="32" customHeight="1">
      <c r="A93" t="str" s="7">
        <v>MISSING VENDOR</v>
      </c>
      <c r="B93" t="str" s="7">
        <v>Yellow Italian Frying Pepper</v>
      </c>
      <c r="C93" t="str" s="7">
        <v>1 lb</v>
      </c>
      <c r="D93" t="str" s="21">
        <v>Yes</v>
      </c>
      <c r="E93" t="str" s="6">
        <v>Missing local vendor | Missing local vendor; Local and Local Line prices differ | SNAP: preserve existing selling price; Missing local vendor</v>
      </c>
      <c r="F93" s="12">
        <v>3.85</v>
      </c>
      <c r="G93" s="13">
        <v>3.85</v>
      </c>
      <c r="H93" s="18">
        <v>3.85</v>
      </c>
      <c r="I93" s="12">
        <v>3.85</v>
      </c>
      <c r="J93" s="13">
        <v>3.85</v>
      </c>
      <c r="K93" s="18">
        <v>3.85</v>
      </c>
      <c r="L93" s="12">
        <v>3.85</v>
      </c>
      <c r="M93" s="13">
        <v>3.85</v>
      </c>
      <c r="N93" s="18">
        <v>4.26</v>
      </c>
      <c r="O93" s="12">
        <v>3.85</v>
      </c>
      <c r="P93" s="13">
        <v>3.85</v>
      </c>
      <c r="Q93" s="18">
        <v>3.85</v>
      </c>
      <c r="R93" s="21">
        <v>1164990</v>
      </c>
      <c r="S93" s="21">
        <v>1013017</v>
      </c>
    </row>
    <row r="94" ht="32" customHeight="1">
      <c r="A94" t="str" s="7">
        <v>MISSING VENDOR</v>
      </c>
      <c r="B94" t="str" s="7">
        <v>Yellow Potatoes (Vista Gold)</v>
      </c>
      <c r="C94" t="str" s="7">
        <v>1 lb</v>
      </c>
      <c r="D94" t="str" s="21">
        <v>Yes</v>
      </c>
      <c r="E94" t="str" s="6">
        <v>Missing local vendor | Missing local vendor; Local and Local Line prices differ | SNAP: preserve existing selling price; Missing local vendor</v>
      </c>
      <c r="F94" s="12">
        <v>2.1</v>
      </c>
      <c r="G94" s="13">
        <v>2.1</v>
      </c>
      <c r="H94" s="18">
        <v>2.1</v>
      </c>
      <c r="I94" s="12">
        <v>2.1</v>
      </c>
      <c r="J94" s="13">
        <v>2.1</v>
      </c>
      <c r="K94" s="18">
        <v>2.1</v>
      </c>
      <c r="L94" s="12">
        <v>2.1</v>
      </c>
      <c r="M94" s="13">
        <v>2.1</v>
      </c>
      <c r="N94" s="18">
        <v>2.33</v>
      </c>
      <c r="O94" s="12">
        <v>2.1</v>
      </c>
      <c r="P94" s="13">
        <v>2.1</v>
      </c>
      <c r="Q94" s="18">
        <v>2.1</v>
      </c>
      <c r="R94" s="21">
        <v>1162012</v>
      </c>
      <c r="S94" s="21">
        <v>1008804</v>
      </c>
    </row>
    <row r="95" ht="32" customHeight="1">
      <c r="A95" t="str" s="7">
        <v>BNF Kombucha and Jun</v>
      </c>
      <c r="B95" t="str" s="7">
        <v>Blackberry Herbalism Kombucha</v>
      </c>
      <c r="C95" t="str" s="7">
        <v>16 fl. oz</v>
      </c>
      <c r="D95" t="str" s="21">
        <v>Yes</v>
      </c>
      <c r="E95" t="str" s="6">
        <v>SNAP: preserve existing selling price</v>
      </c>
      <c r="F95" s="12">
        <v>4.68</v>
      </c>
      <c r="G95" s="13">
        <v>5.05</v>
      </c>
      <c r="H95" s="18">
        <v>4.68</v>
      </c>
      <c r="I95" s="12">
        <v>4.68</v>
      </c>
      <c r="J95" s="13">
        <v>5.05</v>
      </c>
      <c r="K95" s="18">
        <v>4.68</v>
      </c>
      <c r="L95" s="12">
        <v>4.68</v>
      </c>
      <c r="M95" s="13">
        <v>5.05</v>
      </c>
      <c r="N95" s="18">
        <v>4.68</v>
      </c>
      <c r="O95" s="12">
        <v>4.68</v>
      </c>
      <c r="P95" s="13">
        <v>4.68</v>
      </c>
      <c r="Q95" s="18">
        <v>4.68</v>
      </c>
      <c r="R95" s="21">
        <v>806020</v>
      </c>
      <c r="S95" s="21">
        <v>527082</v>
      </c>
    </row>
    <row r="96" ht="32" customHeight="1">
      <c r="A96" t="str" s="7">
        <v>BNF Kombucha and Jun</v>
      </c>
      <c r="B96" t="str" s="7">
        <v>Chai Cider</v>
      </c>
      <c r="C96" t="str" s="7">
        <v>16 0z</v>
      </c>
      <c r="D96" t="str" s="21">
        <v>No</v>
      </c>
      <c r="E96" t="str" s="6">
        <v>Currently hidden; do not activate automatically | SNAP: preserve existing selling price; Currently hidden; do not activate automatically</v>
      </c>
      <c r="F96" s="12">
        <v>4.68</v>
      </c>
      <c r="G96" s="13">
        <v>5.05</v>
      </c>
      <c r="H96" s="18">
        <v>4.68</v>
      </c>
      <c r="I96" s="12">
        <v>4.68</v>
      </c>
      <c r="J96" s="13">
        <v>5.05</v>
      </c>
      <c r="K96" s="18">
        <v>4.68</v>
      </c>
      <c r="L96" s="12">
        <v>4.68</v>
      </c>
      <c r="M96" s="13">
        <v>5.05</v>
      </c>
      <c r="N96" s="18">
        <v>4.68</v>
      </c>
      <c r="O96" s="12">
        <v>4.68</v>
      </c>
      <c r="P96" s="13">
        <v>4.68</v>
      </c>
      <c r="Q96" s="18">
        <v>4.68</v>
      </c>
      <c r="R96" s="21">
        <v>821597</v>
      </c>
      <c r="S96" s="21">
        <v>544654</v>
      </c>
    </row>
    <row r="97" ht="32" customHeight="1">
      <c r="A97" t="str" s="7">
        <v>BNF Kombucha and Jun</v>
      </c>
      <c r="B97" t="str" s="7">
        <v>Ginger Turmeric Jun</v>
      </c>
      <c r="C97" t="str" s="7">
        <v>16 fl. oz</v>
      </c>
      <c r="D97" t="str" s="21">
        <v>Yes</v>
      </c>
      <c r="E97" t="str" s="6">
        <v>SNAP: preserve existing selling price</v>
      </c>
      <c r="F97" s="12">
        <v>5.25</v>
      </c>
      <c r="G97" s="13">
        <v>5.67</v>
      </c>
      <c r="H97" s="18">
        <v>5.25</v>
      </c>
      <c r="I97" s="12">
        <v>5.25</v>
      </c>
      <c r="J97" s="13">
        <v>5.67</v>
      </c>
      <c r="K97" s="18">
        <v>5.25</v>
      </c>
      <c r="L97" s="12">
        <v>5.25</v>
      </c>
      <c r="M97" s="13">
        <v>5.67</v>
      </c>
      <c r="N97" s="18">
        <v>5.25</v>
      </c>
      <c r="O97" s="12">
        <v>5.25</v>
      </c>
      <c r="P97" s="13">
        <v>5.25</v>
      </c>
      <c r="Q97" s="18">
        <v>5.25</v>
      </c>
      <c r="R97" s="21">
        <v>806023</v>
      </c>
      <c r="S97" s="21">
        <v>527085</v>
      </c>
    </row>
    <row r="98" ht="32" customHeight="1">
      <c r="A98" t="str" s="7">
        <v>BNF Kombucha and Jun</v>
      </c>
      <c r="B98" t="str" s="7">
        <v>Ginger Zen Kombucha</v>
      </c>
      <c r="C98" t="str" s="7">
        <v>16 fl. oz</v>
      </c>
      <c r="D98" t="str" s="21">
        <v>No</v>
      </c>
      <c r="E98" t="str" s="6">
        <v>Currently hidden; do not activate automatically | SNAP: preserve existing selling price; Currently hidden; do not activate automatically</v>
      </c>
      <c r="F98" s="12">
        <v>4.68</v>
      </c>
      <c r="G98" s="13">
        <v>5.05</v>
      </c>
      <c r="H98" s="18">
        <v>4.68</v>
      </c>
      <c r="I98" s="12">
        <v>4.68</v>
      </c>
      <c r="J98" s="13">
        <v>5.05</v>
      </c>
      <c r="K98" s="18">
        <v>4.68</v>
      </c>
      <c r="L98" s="12">
        <v>4.68</v>
      </c>
      <c r="M98" s="13">
        <v>5.05</v>
      </c>
      <c r="N98" s="18">
        <v>4.68</v>
      </c>
      <c r="O98" s="12">
        <v>4.68</v>
      </c>
      <c r="P98" s="13">
        <v>4.68</v>
      </c>
      <c r="Q98" s="18">
        <v>4.68</v>
      </c>
      <c r="R98" s="21">
        <v>806027</v>
      </c>
      <c r="S98" s="21">
        <v>527089</v>
      </c>
    </row>
    <row r="99" ht="32" customHeight="1">
      <c r="A99" t="str" s="7">
        <v>BNF Kombucha and Jun</v>
      </c>
      <c r="B99" t="str" s="7">
        <v>Grape Lavender Kombucha</v>
      </c>
      <c r="C99" t="str" s="7">
        <v>16 fl. oz</v>
      </c>
      <c r="D99" t="str" s="21">
        <v>Yes</v>
      </c>
      <c r="E99" t="str" s="6">
        <v>SNAP: preserve existing selling price</v>
      </c>
      <c r="F99" s="12">
        <v>4.68</v>
      </c>
      <c r="G99" s="13">
        <v>5.05</v>
      </c>
      <c r="H99" s="18">
        <v>4.68</v>
      </c>
      <c r="I99" s="12">
        <v>4.68</v>
      </c>
      <c r="J99" s="13">
        <v>5.05</v>
      </c>
      <c r="K99" s="18">
        <v>4.68</v>
      </c>
      <c r="L99" s="12">
        <v>4.68</v>
      </c>
      <c r="M99" s="13">
        <v>5.05</v>
      </c>
      <c r="N99" s="18">
        <v>4.68</v>
      </c>
      <c r="O99" s="12">
        <v>4.68</v>
      </c>
      <c r="P99" s="13">
        <v>4.68</v>
      </c>
      <c r="Q99" s="18">
        <v>4.68</v>
      </c>
      <c r="R99" s="21">
        <v>806031</v>
      </c>
      <c r="S99" s="21">
        <v>527093</v>
      </c>
    </row>
    <row r="100" ht="32" customHeight="1">
      <c r="A100" t="str" s="7">
        <v>BNF Kombucha and Jun</v>
      </c>
      <c r="B100" t="str" s="7">
        <v>Hibiscus Mint Yerbe Mate Kombucha</v>
      </c>
      <c r="C100" t="str" s="7">
        <v>16. fl oz</v>
      </c>
      <c r="D100" t="str" s="21">
        <v>Yes</v>
      </c>
      <c r="E100" t="str" s="6">
        <v>SNAP: preserve existing selling price</v>
      </c>
      <c r="F100" s="12">
        <v>4.68</v>
      </c>
      <c r="G100" s="13">
        <v>5.05</v>
      </c>
      <c r="H100" s="18">
        <v>4.68</v>
      </c>
      <c r="I100" s="12">
        <v>4.68</v>
      </c>
      <c r="J100" s="13">
        <v>5.05</v>
      </c>
      <c r="K100" s="18">
        <v>4.68</v>
      </c>
      <c r="L100" s="12">
        <v>4.68</v>
      </c>
      <c r="M100" s="13">
        <v>5.05</v>
      </c>
      <c r="N100" s="18">
        <v>4.68</v>
      </c>
      <c r="O100" s="12">
        <v>4.68</v>
      </c>
      <c r="P100" s="13">
        <v>4.68</v>
      </c>
      <c r="Q100" s="18">
        <v>4.68</v>
      </c>
      <c r="R100" s="21">
        <v>806034</v>
      </c>
      <c r="S100" s="21">
        <v>527096</v>
      </c>
    </row>
    <row r="101" ht="32" customHeight="1">
      <c r="A101" t="str" s="7">
        <v>BNF Kombucha and Jun</v>
      </c>
      <c r="B101" t="str" s="7">
        <v>Mango Marigold Kombucha</v>
      </c>
      <c r="C101" t="str" s="7">
        <v>16 fl. oz</v>
      </c>
      <c r="D101" t="str" s="21">
        <v>Yes</v>
      </c>
      <c r="E101" t="str" s="6">
        <v>SNAP: preserve existing selling price</v>
      </c>
      <c r="F101" s="12">
        <v>4.68</v>
      </c>
      <c r="G101" s="13">
        <v>5.05</v>
      </c>
      <c r="H101" s="18">
        <v>4.68</v>
      </c>
      <c r="I101" s="12">
        <v>4.68</v>
      </c>
      <c r="J101" s="13">
        <v>5.05</v>
      </c>
      <c r="K101" s="18">
        <v>4.68</v>
      </c>
      <c r="L101" s="12">
        <v>4.68</v>
      </c>
      <c r="M101" s="13">
        <v>5.05</v>
      </c>
      <c r="N101" s="18">
        <v>4.68</v>
      </c>
      <c r="O101" s="12">
        <v>4.68</v>
      </c>
      <c r="P101" s="13">
        <v>4.68</v>
      </c>
      <c r="Q101" s="18">
        <v>4.68</v>
      </c>
      <c r="R101" s="21">
        <v>806036</v>
      </c>
      <c r="S101" s="21">
        <v>527098</v>
      </c>
    </row>
    <row r="102" ht="32" customHeight="1">
      <c r="A102" t="str" s="7">
        <v>BNF Kombucha and Jun</v>
      </c>
      <c r="B102" t="str" s="7">
        <v>Moonfruit Yerbe Mate Kombucha</v>
      </c>
      <c r="C102" t="str" s="7">
        <v>16 fl. oz</v>
      </c>
      <c r="D102" t="str" s="21">
        <v>Yes</v>
      </c>
      <c r="E102" t="str" s="6">
        <v>SNAP: preserve existing selling price</v>
      </c>
      <c r="F102" s="12">
        <v>4.68</v>
      </c>
      <c r="G102" s="13">
        <v>5.05</v>
      </c>
      <c r="H102" s="18">
        <v>4.68</v>
      </c>
      <c r="I102" s="12">
        <v>4.68</v>
      </c>
      <c r="J102" s="13">
        <v>5.05</v>
      </c>
      <c r="K102" s="18">
        <v>4.68</v>
      </c>
      <c r="L102" s="12">
        <v>4.68</v>
      </c>
      <c r="M102" s="13">
        <v>5.05</v>
      </c>
      <c r="N102" s="18">
        <v>4.68</v>
      </c>
      <c r="O102" s="12">
        <v>4.68</v>
      </c>
      <c r="P102" s="13">
        <v>4.68</v>
      </c>
      <c r="Q102" s="18">
        <v>4.68</v>
      </c>
      <c r="R102" s="21">
        <v>806040</v>
      </c>
      <c r="S102" s="21">
        <v>527102</v>
      </c>
    </row>
    <row r="103" ht="32" customHeight="1">
      <c r="A103" t="str" s="7">
        <v>BNF Kombucha and Jun</v>
      </c>
      <c r="B103" t="str" s="7">
        <v>Oregon Blueberry Kombucha</v>
      </c>
      <c r="C103" t="str" s="7">
        <v>16 fl. oz</v>
      </c>
      <c r="D103" t="str" s="21">
        <v>No</v>
      </c>
      <c r="E103" t="str" s="6">
        <v>Currently hidden; do not activate automatically | SNAP: preserve existing selling price; Currently hidden; do not activate automatically</v>
      </c>
      <c r="F103" s="12">
        <v>4.68</v>
      </c>
      <c r="G103" s="13">
        <v>5.05</v>
      </c>
      <c r="H103" s="18">
        <v>4.68</v>
      </c>
      <c r="I103" s="12">
        <v>4.68</v>
      </c>
      <c r="J103" s="13">
        <v>5.05</v>
      </c>
      <c r="K103" s="18">
        <v>4.68</v>
      </c>
      <c r="L103" s="12">
        <v>4.68</v>
      </c>
      <c r="M103" s="13">
        <v>5.05</v>
      </c>
      <c r="N103" s="18">
        <v>4.68</v>
      </c>
      <c r="O103" s="12">
        <v>4.68</v>
      </c>
      <c r="P103" s="13">
        <v>4.68</v>
      </c>
      <c r="Q103" s="18">
        <v>4.68</v>
      </c>
      <c r="R103" s="21">
        <v>806042</v>
      </c>
      <c r="S103" s="21">
        <v>527106</v>
      </c>
    </row>
    <row r="104" ht="32" customHeight="1">
      <c r="A104" t="str" s="7">
        <v>BNF Kombucha and Jun</v>
      </c>
      <c r="B104" t="str" s="7">
        <v>Peach Rose Kombucha</v>
      </c>
      <c r="C104" t="str" s="7">
        <v>16 fl. oz</v>
      </c>
      <c r="D104" t="str" s="21">
        <v>Yes</v>
      </c>
      <c r="E104" t="str" s="6">
        <v>SNAP: preserve existing selling price</v>
      </c>
      <c r="F104" s="12">
        <v>4.68</v>
      </c>
      <c r="G104" s="13">
        <v>5.05</v>
      </c>
      <c r="H104" s="18">
        <v>4.68</v>
      </c>
      <c r="I104" s="12">
        <v>4.68</v>
      </c>
      <c r="J104" s="13">
        <v>5.05</v>
      </c>
      <c r="K104" s="18">
        <v>4.68</v>
      </c>
      <c r="L104" s="12">
        <v>4.68</v>
      </c>
      <c r="M104" s="13">
        <v>5.05</v>
      </c>
      <c r="N104" s="18">
        <v>4.68</v>
      </c>
      <c r="O104" s="12">
        <v>4.68</v>
      </c>
      <c r="P104" s="13">
        <v>4.68</v>
      </c>
      <c r="Q104" s="18">
        <v>4.68</v>
      </c>
      <c r="R104" s="21">
        <v>806045</v>
      </c>
      <c r="S104" s="21">
        <v>527109</v>
      </c>
    </row>
    <row r="105" ht="32" customHeight="1">
      <c r="A105" t="str" s="7">
        <v>BNF Kombucha and Jun</v>
      </c>
      <c r="B105" t="str" s="7">
        <v>Pear Jun</v>
      </c>
      <c r="C105" t="str" s="7">
        <v>16 fl. oz</v>
      </c>
      <c r="D105" t="str" s="21">
        <v>No</v>
      </c>
      <c r="E105" t="str" s="6">
        <v>Currently hidden; do not activate automatically | SNAP: preserve existing selling price; Currently hidden; do not activate automatically</v>
      </c>
      <c r="F105" s="12">
        <v>5.25</v>
      </c>
      <c r="G105" s="13">
        <v>5.67</v>
      </c>
      <c r="H105" s="18">
        <v>5.25</v>
      </c>
      <c r="I105" s="12">
        <v>5.25</v>
      </c>
      <c r="J105" s="13">
        <v>5.67</v>
      </c>
      <c r="K105" s="18">
        <v>5.25</v>
      </c>
      <c r="L105" s="12">
        <v>5.25</v>
      </c>
      <c r="M105" s="13">
        <v>5.67</v>
      </c>
      <c r="N105" s="18">
        <v>5.25</v>
      </c>
      <c r="O105" s="12">
        <v>5.25</v>
      </c>
      <c r="P105" s="13">
        <v>5.25</v>
      </c>
      <c r="Q105" s="18">
        <v>5.25</v>
      </c>
      <c r="R105" s="21">
        <v>806049</v>
      </c>
      <c r="S105" s="21">
        <v>527113</v>
      </c>
    </row>
    <row r="106" ht="32" customHeight="1">
      <c r="A106" t="str" s="7">
        <v>BNF Kombucha and Jun</v>
      </c>
      <c r="B106" t="str" s="7">
        <v>Pomegranate Cardamom Kombucha</v>
      </c>
      <c r="C106" t="str" s="7">
        <v>16 fl. oz</v>
      </c>
      <c r="D106" t="str" s="21">
        <v>No</v>
      </c>
      <c r="E106" t="str" s="6">
        <v>Currently hidden; do not activate automatically | SNAP: preserve existing selling price; Currently hidden; do not activate automatically</v>
      </c>
      <c r="F106" s="12">
        <v>4.47</v>
      </c>
      <c r="G106" s="13">
        <v>4.83</v>
      </c>
      <c r="H106" s="18">
        <v>4.47</v>
      </c>
      <c r="I106" s="12">
        <v>4.47</v>
      </c>
      <c r="J106" s="13">
        <v>4.83</v>
      </c>
      <c r="K106" s="18">
        <v>4.47</v>
      </c>
      <c r="L106" s="12">
        <v>4.47</v>
      </c>
      <c r="M106" s="13">
        <v>4.83</v>
      </c>
      <c r="N106" s="18">
        <v>4.47</v>
      </c>
      <c r="O106" s="12">
        <v>4.47</v>
      </c>
      <c r="P106" s="13">
        <v>4.47</v>
      </c>
      <c r="Q106" s="18">
        <v>4.47</v>
      </c>
      <c r="R106" s="21">
        <v>806052</v>
      </c>
      <c r="S106" s="21">
        <v>527116</v>
      </c>
    </row>
    <row r="107" ht="32" customHeight="1">
      <c r="A107" t="str" s="7">
        <v>BNF Kombucha and Jun</v>
      </c>
      <c r="B107" t="str" s="7">
        <v>Raspberry Reishi Jun</v>
      </c>
      <c r="C107" t="str" s="7">
        <v>16 fl. oz</v>
      </c>
      <c r="D107" t="str" s="21">
        <v>Yes</v>
      </c>
      <c r="E107" t="str" s="6">
        <v>SNAP: preserve existing selling price</v>
      </c>
      <c r="F107" s="12">
        <v>5.25</v>
      </c>
      <c r="G107" s="13">
        <v>5.67</v>
      </c>
      <c r="H107" s="18">
        <v>5.25</v>
      </c>
      <c r="I107" s="12">
        <v>5.25</v>
      </c>
      <c r="J107" s="13">
        <v>5.67</v>
      </c>
      <c r="K107" s="18">
        <v>5.25</v>
      </c>
      <c r="L107" s="12">
        <v>5.25</v>
      </c>
      <c r="M107" s="13">
        <v>5.67</v>
      </c>
      <c r="N107" s="18">
        <v>5.25</v>
      </c>
      <c r="O107" s="12">
        <v>5.25</v>
      </c>
      <c r="P107" s="13">
        <v>5.25</v>
      </c>
      <c r="Q107" s="18">
        <v>5.25</v>
      </c>
      <c r="R107" s="21">
        <v>806056</v>
      </c>
      <c r="S107" s="21">
        <v>527120</v>
      </c>
    </row>
    <row r="108" ht="32" customHeight="1">
      <c r="A108" t="str" s="7">
        <v>BNF Kombucha and Jun</v>
      </c>
      <c r="B108" t="str" s="7">
        <v>Skullcap Lemon Yerbe Mate Kombucha</v>
      </c>
      <c r="C108" t="str" s="7">
        <v>16 fl. oz</v>
      </c>
      <c r="D108" t="str" s="21">
        <v>Yes</v>
      </c>
      <c r="E108" t="str" s="6">
        <v>SNAP: preserve existing selling price</v>
      </c>
      <c r="F108" s="12">
        <v>4.68</v>
      </c>
      <c r="G108" s="13">
        <v>5.05</v>
      </c>
      <c r="H108" s="18">
        <v>4.68</v>
      </c>
      <c r="I108" s="12">
        <v>4.68</v>
      </c>
      <c r="J108" s="13">
        <v>5.05</v>
      </c>
      <c r="K108" s="18">
        <v>4.68</v>
      </c>
      <c r="L108" s="12">
        <v>4.68</v>
      </c>
      <c r="M108" s="13">
        <v>5.05</v>
      </c>
      <c r="N108" s="18">
        <v>4.68</v>
      </c>
      <c r="O108" s="12">
        <v>4.68</v>
      </c>
      <c r="P108" s="13">
        <v>4.68</v>
      </c>
      <c r="Q108" s="18">
        <v>4.68</v>
      </c>
      <c r="R108" s="21">
        <v>806059</v>
      </c>
      <c r="S108" s="21">
        <v>527124</v>
      </c>
    </row>
    <row r="109" ht="32" customHeight="1">
      <c r="A109" t="str" s="7">
        <v>BNF Kombucha and Jun</v>
      </c>
      <c r="B109" t="str" s="7">
        <v>Strawberry Mint Kombucha</v>
      </c>
      <c r="C109" t="str" s="7">
        <v>ea</v>
      </c>
      <c r="D109" t="str" s="21">
        <v>Yes</v>
      </c>
      <c r="E109" t="str" s="6">
        <v>SNAP: preserve existing selling price</v>
      </c>
      <c r="F109" s="12">
        <v>4.68</v>
      </c>
      <c r="G109" s="13">
        <v>5.05</v>
      </c>
      <c r="H109" s="18">
        <v>4.68</v>
      </c>
      <c r="I109" s="12">
        <v>4.68</v>
      </c>
      <c r="J109" s="13">
        <v>5.05</v>
      </c>
      <c r="K109" s="18">
        <v>4.68</v>
      </c>
      <c r="L109" s="12">
        <v>4.68</v>
      </c>
      <c r="M109" s="13">
        <v>5.05</v>
      </c>
      <c r="N109" s="18">
        <v>4.68</v>
      </c>
      <c r="O109" s="12">
        <v>4.68</v>
      </c>
      <c r="P109" s="13">
        <v>4.68</v>
      </c>
      <c r="Q109" s="18">
        <v>4.68</v>
      </c>
      <c r="R109" s="21">
        <v>976879</v>
      </c>
      <c r="S109" s="21">
        <v>742884</v>
      </c>
    </row>
    <row r="110" ht="32" customHeight="1">
      <c r="A110" t="str" s="7">
        <v>BNF Kombucha and Jun</v>
      </c>
      <c r="B110" t="str" s="7">
        <v>Sugar Plum Kombucha</v>
      </c>
      <c r="C110" t="str" s="7">
        <v>ea</v>
      </c>
      <c r="D110" t="str" s="21">
        <v>No</v>
      </c>
      <c r="E110" t="str" s="6">
        <v>Currently hidden; do not activate automatically | SNAP: preserve existing selling price; Currently hidden; do not activate automatically</v>
      </c>
      <c r="F110" s="12">
        <v>4.68</v>
      </c>
      <c r="G110" s="13">
        <v>5.05</v>
      </c>
      <c r="H110" s="18">
        <v>4.68</v>
      </c>
      <c r="I110" s="12">
        <v>4.68</v>
      </c>
      <c r="J110" s="13">
        <v>5.05</v>
      </c>
      <c r="K110" s="18">
        <v>4.68</v>
      </c>
      <c r="L110" s="12">
        <v>4.68</v>
      </c>
      <c r="M110" s="13">
        <v>5.05</v>
      </c>
      <c r="N110" s="18">
        <v>4.68</v>
      </c>
      <c r="O110" s="12">
        <v>4.68</v>
      </c>
      <c r="P110" s="13">
        <v>4.68</v>
      </c>
      <c r="Q110" s="18">
        <v>4.68</v>
      </c>
      <c r="R110" s="21">
        <v>1038295</v>
      </c>
      <c r="S110" s="21">
        <v>836567</v>
      </c>
    </row>
    <row r="111" ht="32" customHeight="1">
      <c r="A111" t="str" s="7">
        <v>Camas Country Mill</v>
      </c>
      <c r="B111" t="str" s="7">
        <v>Brown Teff Flour</v>
      </c>
      <c r="C111" t="str" s="7">
        <v>3 lbs</v>
      </c>
      <c r="D111" t="str" s="21">
        <v>Yes</v>
      </c>
      <c r="E111" t="str" s="6">
        <v>SNAP: preserve existing selling price</v>
      </c>
      <c r="F111" s="12">
        <v>15.47</v>
      </c>
      <c r="G111" s="13">
        <v>16.71</v>
      </c>
      <c r="H111" s="18">
        <v>15.47</v>
      </c>
      <c r="I111" s="12">
        <v>15.47</v>
      </c>
      <c r="J111" s="13">
        <v>16.71</v>
      </c>
      <c r="K111" s="18">
        <v>15.47</v>
      </c>
      <c r="L111" s="12">
        <v>15.47</v>
      </c>
      <c r="M111" s="13">
        <v>16.71</v>
      </c>
      <c r="N111" s="18">
        <v>15.47</v>
      </c>
      <c r="O111" s="12">
        <v>15.47</v>
      </c>
      <c r="P111" s="13">
        <v>15.47</v>
      </c>
      <c r="Q111" s="18">
        <v>15.47</v>
      </c>
      <c r="R111" s="21">
        <v>806063</v>
      </c>
      <c r="S111" s="21">
        <v>527127</v>
      </c>
    </row>
    <row r="112" ht="32" customHeight="1">
      <c r="A112" t="str" s="7">
        <v>Camas Country Mill</v>
      </c>
      <c r="B112" t="str" s="7">
        <v>Camas Pizza Blend</v>
      </c>
      <c r="C112" t="str" s="7">
        <v>4 lbs</v>
      </c>
      <c r="D112" t="str" s="21">
        <v>Yes</v>
      </c>
      <c r="E112" t="str" s="6">
        <v>SNAP: preserve existing selling price</v>
      </c>
      <c r="F112" s="12">
        <v>15.33</v>
      </c>
      <c r="G112" s="13">
        <v>16.56</v>
      </c>
      <c r="H112" s="18">
        <v>15.33</v>
      </c>
      <c r="I112" s="12">
        <v>15.33</v>
      </c>
      <c r="J112" s="13">
        <v>16.56</v>
      </c>
      <c r="K112" s="18">
        <v>15.33</v>
      </c>
      <c r="L112" s="12">
        <v>15.33</v>
      </c>
      <c r="M112" s="13">
        <v>16.56</v>
      </c>
      <c r="N112" s="18">
        <v>15.33</v>
      </c>
      <c r="O112" s="12">
        <v>15.33</v>
      </c>
      <c r="P112" s="13">
        <v>15.33</v>
      </c>
      <c r="Q112" s="18">
        <v>15.33</v>
      </c>
      <c r="R112" s="21">
        <v>806067</v>
      </c>
      <c r="S112" s="21">
        <v>527131</v>
      </c>
    </row>
    <row r="113" ht="32" customHeight="1">
      <c r="A113" t="str" s="7">
        <v>Camas Country Mill</v>
      </c>
      <c r="B113" t="str" s="7">
        <v>Flax Seed</v>
      </c>
      <c r="C113" t="str" s="7">
        <v>3 lb. bag</v>
      </c>
      <c r="D113" t="str" s="21">
        <v>No</v>
      </c>
      <c r="E113" t="str" s="6">
        <v>Currently hidden; do not activate automatically | SNAP: preserve existing selling price; Currently hidden; do not activate automatically</v>
      </c>
      <c r="F113" s="12">
        <v>20.3</v>
      </c>
      <c r="G113" s="13">
        <v>21.92</v>
      </c>
      <c r="H113" s="18">
        <v>20.3</v>
      </c>
      <c r="I113" s="12">
        <v>20.3</v>
      </c>
      <c r="J113" s="13">
        <v>21.92</v>
      </c>
      <c r="K113" s="18">
        <v>20.3</v>
      </c>
      <c r="L113" s="12">
        <v>20.3</v>
      </c>
      <c r="M113" s="13">
        <v>21.92</v>
      </c>
      <c r="N113" s="18">
        <v>20.3</v>
      </c>
      <c r="O113" s="12">
        <v>20.3</v>
      </c>
      <c r="P113" s="13">
        <v>20.3</v>
      </c>
      <c r="Q113" s="18">
        <v>20.3</v>
      </c>
      <c r="R113" s="21">
        <v>908804</v>
      </c>
      <c r="S113" s="21">
        <v>653619</v>
      </c>
    </row>
    <row r="114" ht="32" customHeight="1">
      <c r="A114" t="str" s="7">
        <v>Camas Country Mill</v>
      </c>
      <c r="B114" t="str" s="7">
        <v>Garbanzo Beans/ Chickpeas, Organic</v>
      </c>
      <c r="C114" t="str" s="7">
        <v>3 lbs</v>
      </c>
      <c r="D114" t="str" s="21">
        <v>No</v>
      </c>
      <c r="E114" t="str" s="6">
        <v>Currently hidden; do not activate automatically | SNAP: preserve existing selling price; Currently hidden; do not activate automatically</v>
      </c>
      <c r="F114" s="12">
        <v>16.8</v>
      </c>
      <c r="G114" s="13">
        <v>18.14</v>
      </c>
      <c r="H114" s="18">
        <v>16.8</v>
      </c>
      <c r="I114" s="12">
        <v>16.8</v>
      </c>
      <c r="J114" s="13">
        <v>18.14</v>
      </c>
      <c r="K114" s="18">
        <v>16.8</v>
      </c>
      <c r="L114" s="12">
        <v>16.8</v>
      </c>
      <c r="M114" s="13">
        <v>18.14</v>
      </c>
      <c r="N114" s="18">
        <v>16.8</v>
      </c>
      <c r="O114" s="12">
        <v>16.8</v>
      </c>
      <c r="P114" s="13">
        <v>16.8</v>
      </c>
      <c r="Q114" s="18">
        <v>16.8</v>
      </c>
      <c r="R114" s="21">
        <v>900152</v>
      </c>
      <c r="S114" s="21">
        <v>642166</v>
      </c>
    </row>
    <row r="115" ht="32" customHeight="1">
      <c r="A115" t="str" s="7">
        <v>Camas Country Mill</v>
      </c>
      <c r="B115" t="str" s="7">
        <v>Holly's Dog Biscuit Mix</v>
      </c>
      <c r="C115" t="str" s="7">
        <v>3 lb bag</v>
      </c>
      <c r="D115" t="str" s="21">
        <v>No</v>
      </c>
      <c r="E115" t="str" s="6">
        <v>Currently hidden; do not activate automatically | SNAP: preserve existing selling price; Currently hidden; do not activate automatically</v>
      </c>
      <c r="F115" s="12">
        <v>14</v>
      </c>
      <c r="G115" s="13">
        <v>15.12</v>
      </c>
      <c r="H115" s="18">
        <v>14</v>
      </c>
      <c r="I115" s="12">
        <v>14</v>
      </c>
      <c r="J115" s="13">
        <v>15.12</v>
      </c>
      <c r="K115" s="18">
        <v>14</v>
      </c>
      <c r="L115" s="12">
        <v>14</v>
      </c>
      <c r="M115" s="13">
        <v>15.12</v>
      </c>
      <c r="N115" s="18">
        <v>14</v>
      </c>
      <c r="O115" s="12">
        <v>14</v>
      </c>
      <c r="P115" s="13">
        <v>14</v>
      </c>
      <c r="Q115" s="18">
        <v>14</v>
      </c>
      <c r="R115" s="21">
        <v>900154</v>
      </c>
      <c r="S115" s="21">
        <v>642168</v>
      </c>
    </row>
    <row r="116" ht="32" customHeight="1">
      <c r="A116" t="str" s="7">
        <v>Camas Country Mill</v>
      </c>
      <c r="B116" t="str" s="7">
        <v>Oregon Wild Rice</v>
      </c>
      <c r="C116" t="str" s="7">
        <v>16 oz</v>
      </c>
      <c r="D116" t="str" s="21">
        <v>No</v>
      </c>
      <c r="E116" t="str" s="6">
        <v>Currently hidden; do not activate automatically | SNAP: preserve existing selling price; Currently hidden; do not activate automatically</v>
      </c>
      <c r="F116" s="12">
        <v>16.1</v>
      </c>
      <c r="G116" s="13">
        <v>17.39</v>
      </c>
      <c r="H116" s="18">
        <v>16.1</v>
      </c>
      <c r="I116" s="12">
        <v>16.1</v>
      </c>
      <c r="J116" s="13">
        <v>17.39</v>
      </c>
      <c r="K116" s="18">
        <v>16.1</v>
      </c>
      <c r="L116" s="12">
        <v>16.1</v>
      </c>
      <c r="M116" s="13">
        <v>17.39</v>
      </c>
      <c r="N116" s="18">
        <v>16.1</v>
      </c>
      <c r="O116" s="12">
        <v>16.1</v>
      </c>
      <c r="P116" s="13">
        <v>16.1</v>
      </c>
      <c r="Q116" s="18">
        <v>16.1</v>
      </c>
      <c r="R116" s="21">
        <v>806110</v>
      </c>
      <c r="S116" s="21">
        <v>527175</v>
      </c>
    </row>
    <row r="117" ht="32" customHeight="1">
      <c r="A117" t="str" s="7">
        <v>Camas Country Mill</v>
      </c>
      <c r="B117" t="str" s="7">
        <v>Organic 7-Grain Cereal</v>
      </c>
      <c r="C117" t="str" s="7">
        <v>3 lbs</v>
      </c>
      <c r="D117" t="str" s="21">
        <v>No</v>
      </c>
      <c r="E117" t="str" s="6">
        <v>Currently hidden; do not activate automatically | SNAP: preserve existing selling price; Currently hidden; do not activate automatically</v>
      </c>
      <c r="F117" s="12">
        <v>18.55</v>
      </c>
      <c r="G117" s="13">
        <v>20.03</v>
      </c>
      <c r="H117" s="18">
        <v>18.55</v>
      </c>
      <c r="I117" s="12">
        <v>18.55</v>
      </c>
      <c r="J117" s="13">
        <v>20.03</v>
      </c>
      <c r="K117" s="18">
        <v>18.55</v>
      </c>
      <c r="L117" s="12">
        <v>18.55</v>
      </c>
      <c r="M117" s="13">
        <v>20.03</v>
      </c>
      <c r="N117" s="18">
        <v>18.55</v>
      </c>
      <c r="O117" s="12">
        <v>18.55</v>
      </c>
      <c r="P117" s="13">
        <v>18.55</v>
      </c>
      <c r="Q117" s="18">
        <v>18.55</v>
      </c>
      <c r="R117" s="21">
        <v>900126</v>
      </c>
      <c r="S117" s="21">
        <v>642136</v>
      </c>
    </row>
    <row r="118" ht="32" customHeight="1">
      <c r="A118" t="str" s="7">
        <v>Camas Country Mill</v>
      </c>
      <c r="B118" t="str" s="7">
        <v>Organic All Purpose Low Gluten Flour</v>
      </c>
      <c r="C118" t="str" s="7">
        <v>4 lbs</v>
      </c>
      <c r="D118" t="str" s="21">
        <v>Yes</v>
      </c>
      <c r="E118" t="str" s="6">
        <v>SNAP: preserve existing selling price</v>
      </c>
      <c r="F118" s="12">
        <v>13.3</v>
      </c>
      <c r="G118" s="13">
        <v>14.36</v>
      </c>
      <c r="H118" s="18">
        <v>13.3</v>
      </c>
      <c r="I118" s="12">
        <v>13.3</v>
      </c>
      <c r="J118" s="13">
        <v>14.36</v>
      </c>
      <c r="K118" s="18">
        <v>13.3</v>
      </c>
      <c r="L118" s="12">
        <v>13.3</v>
      </c>
      <c r="M118" s="13">
        <v>14.36</v>
      </c>
      <c r="N118" s="18">
        <v>13.3</v>
      </c>
      <c r="O118" s="12">
        <v>13.3</v>
      </c>
      <c r="P118" s="13">
        <v>13.3</v>
      </c>
      <c r="Q118" s="18">
        <v>13.3</v>
      </c>
      <c r="R118" s="21">
        <v>806091</v>
      </c>
      <c r="S118" s="21">
        <v>527155</v>
      </c>
    </row>
    <row r="119" ht="32" customHeight="1">
      <c r="A119" t="str" s="7">
        <v>Camas Country Mill</v>
      </c>
      <c r="B119" t="str" s="7">
        <v>Organic Blue Cornmeal</v>
      </c>
      <c r="C119" t="str" s="7">
        <v>3 lb bag</v>
      </c>
      <c r="D119" t="str" s="21">
        <v>Yes</v>
      </c>
      <c r="E119" t="str" s="6">
        <v>SNAP: preserve existing selling price</v>
      </c>
      <c r="F119" s="12">
        <v>14.56</v>
      </c>
      <c r="G119" s="13">
        <v>15.72</v>
      </c>
      <c r="H119" s="18">
        <v>14.56</v>
      </c>
      <c r="I119" s="12">
        <v>14.56</v>
      </c>
      <c r="J119" s="13">
        <v>15.72</v>
      </c>
      <c r="K119" s="18">
        <v>14.56</v>
      </c>
      <c r="L119" s="12">
        <v>14.56</v>
      </c>
      <c r="M119" s="13">
        <v>15.72</v>
      </c>
      <c r="N119" s="18">
        <v>14.56</v>
      </c>
      <c r="O119" s="12">
        <v>14.56</v>
      </c>
      <c r="P119" s="13">
        <v>14.56</v>
      </c>
      <c r="Q119" s="18">
        <v>14.56</v>
      </c>
      <c r="R119" s="21">
        <v>900158</v>
      </c>
      <c r="S119" s="21">
        <v>642174</v>
      </c>
    </row>
    <row r="120" ht="32" customHeight="1">
      <c r="A120" t="str" s="7">
        <v>Camas Country Mill</v>
      </c>
      <c r="B120" t="str" s="7">
        <v>Organic Buckwheat Flour</v>
      </c>
      <c r="C120" t="str" s="7">
        <v>3 lbs</v>
      </c>
      <c r="D120" t="str" s="21">
        <v>Yes</v>
      </c>
      <c r="E120" t="str" s="6">
        <v>SNAP: preserve existing selling price</v>
      </c>
      <c r="F120" s="12">
        <v>12.88</v>
      </c>
      <c r="G120" s="13">
        <v>13.91</v>
      </c>
      <c r="H120" s="18">
        <v>12.88</v>
      </c>
      <c r="I120" s="12">
        <v>12.88</v>
      </c>
      <c r="J120" s="13">
        <v>13.91</v>
      </c>
      <c r="K120" s="18">
        <v>12.88</v>
      </c>
      <c r="L120" s="12">
        <v>12.88</v>
      </c>
      <c r="M120" s="13">
        <v>13.91</v>
      </c>
      <c r="N120" s="18">
        <v>12.88</v>
      </c>
      <c r="O120" s="12">
        <v>12.88</v>
      </c>
      <c r="P120" s="13">
        <v>12.88</v>
      </c>
      <c r="Q120" s="18">
        <v>12.88</v>
      </c>
      <c r="R120" s="21">
        <v>806094</v>
      </c>
      <c r="S120" s="21">
        <v>642172</v>
      </c>
    </row>
    <row r="121" ht="32" customHeight="1">
      <c r="A121" t="str" s="7">
        <v>Camas Country Mill</v>
      </c>
      <c r="B121" t="str" s="7">
        <v>Organic Corn Flour</v>
      </c>
      <c r="C121" t="str" s="7">
        <v>2.5 lbs</v>
      </c>
      <c r="D121" t="str" s="21">
        <v>Yes</v>
      </c>
      <c r="E121" t="str" s="6">
        <v>SNAP: preserve existing selling price</v>
      </c>
      <c r="F121" s="12">
        <v>15.12</v>
      </c>
      <c r="G121" s="13">
        <v>16.33</v>
      </c>
      <c r="H121" s="18">
        <v>15.12</v>
      </c>
      <c r="I121" s="12">
        <v>15.12</v>
      </c>
      <c r="J121" s="13">
        <v>16.33</v>
      </c>
      <c r="K121" s="18">
        <v>15.12</v>
      </c>
      <c r="L121" s="12">
        <v>15.12</v>
      </c>
      <c r="M121" s="13">
        <v>16.33</v>
      </c>
      <c r="N121" s="18">
        <v>15.12</v>
      </c>
      <c r="O121" s="12">
        <v>15.12</v>
      </c>
      <c r="P121" s="13">
        <v>15.12</v>
      </c>
      <c r="Q121" s="18">
        <v>15.12</v>
      </c>
      <c r="R121" s="21">
        <v>806118</v>
      </c>
      <c r="S121" s="21">
        <v>527183</v>
      </c>
    </row>
    <row r="122" ht="32" customHeight="1">
      <c r="A122" t="str" s="7">
        <v>Camas Country Mill</v>
      </c>
      <c r="B122" t="str" s="7">
        <v>Organic Oat Flakes</v>
      </c>
      <c r="C122" t="str" s="7">
        <v>4 lbs</v>
      </c>
      <c r="D122" t="str" s="21">
        <v>Yes</v>
      </c>
      <c r="E122" t="str" s="6">
        <v>SNAP: preserve existing selling price</v>
      </c>
      <c r="F122" s="12">
        <v>21.84</v>
      </c>
      <c r="G122" s="13">
        <v>23.59</v>
      </c>
      <c r="H122" s="18">
        <v>21.84</v>
      </c>
      <c r="I122" s="12">
        <v>21.84</v>
      </c>
      <c r="J122" s="13">
        <v>23.59</v>
      </c>
      <c r="K122" s="18">
        <v>21.84</v>
      </c>
      <c r="L122" s="12">
        <v>21.84</v>
      </c>
      <c r="M122" s="13">
        <v>23.59</v>
      </c>
      <c r="N122" s="18">
        <v>21.84</v>
      </c>
      <c r="O122" s="12">
        <v>21.84</v>
      </c>
      <c r="P122" s="13">
        <v>21.84</v>
      </c>
      <c r="Q122" s="18">
        <v>21.84</v>
      </c>
      <c r="R122" s="21">
        <v>806115</v>
      </c>
      <c r="S122" s="21">
        <v>527180</v>
      </c>
    </row>
    <row r="123" ht="32" customHeight="1">
      <c r="A123" t="str" s="7">
        <v>Camas Country Mill</v>
      </c>
      <c r="B123" t="str" s="7">
        <v>Organic Sonora Soft White Wheat Flour</v>
      </c>
      <c r="C123" t="str" s="7">
        <v>4 lbs</v>
      </c>
      <c r="D123" t="str" s="21">
        <v>Yes</v>
      </c>
      <c r="E123" t="str" s="6">
        <v>SNAP: preserve existing selling price</v>
      </c>
      <c r="F123" s="12">
        <v>18.62</v>
      </c>
      <c r="G123" s="13">
        <v>20.11</v>
      </c>
      <c r="H123" s="18">
        <v>18.62</v>
      </c>
      <c r="I123" s="12">
        <v>18.62</v>
      </c>
      <c r="J123" s="13">
        <v>20.11</v>
      </c>
      <c r="K123" s="18">
        <v>18.62</v>
      </c>
      <c r="L123" s="12">
        <v>18.62</v>
      </c>
      <c r="M123" s="13">
        <v>20.11</v>
      </c>
      <c r="N123" s="18">
        <v>18.62</v>
      </c>
      <c r="O123" s="12">
        <v>18.62</v>
      </c>
      <c r="P123" s="13">
        <v>18.62</v>
      </c>
      <c r="Q123" s="18">
        <v>18.62</v>
      </c>
      <c r="R123" s="21">
        <v>806122</v>
      </c>
      <c r="S123" s="21">
        <v>527187</v>
      </c>
    </row>
    <row r="124" ht="32" customHeight="1">
      <c r="A124" t="str" s="7">
        <v>Camas Country Mill</v>
      </c>
      <c r="B124" t="str" s="7">
        <v>Organic Spelt Flour</v>
      </c>
      <c r="C124" t="str" s="7">
        <v>2 lb. Bag</v>
      </c>
      <c r="D124" t="str" s="21">
        <v>No</v>
      </c>
      <c r="E124" t="str" s="6">
        <v>Currently hidden; do not activate automatically | SNAP: preserve existing selling price; Currently hidden; do not activate automatically</v>
      </c>
      <c r="F124" s="12">
        <v>12.11</v>
      </c>
      <c r="G124" s="13">
        <v>13.08</v>
      </c>
      <c r="H124" s="18">
        <v>12.11</v>
      </c>
      <c r="I124" s="12">
        <v>12.11</v>
      </c>
      <c r="J124" s="13">
        <v>13.08</v>
      </c>
      <c r="K124" s="18">
        <v>12.11</v>
      </c>
      <c r="L124" s="12">
        <v>12.11</v>
      </c>
      <c r="M124" s="13">
        <v>13.08</v>
      </c>
      <c r="N124" s="18">
        <v>12.11</v>
      </c>
      <c r="O124" s="12">
        <v>12.11</v>
      </c>
      <c r="P124" s="13">
        <v>12.11</v>
      </c>
      <c r="Q124" s="18">
        <v>12.11</v>
      </c>
      <c r="R124" s="21">
        <v>806125</v>
      </c>
      <c r="S124" s="21">
        <v>642173</v>
      </c>
    </row>
    <row r="125" ht="32" customHeight="1">
      <c r="A125" t="str" s="7">
        <v>Camas Country Mill</v>
      </c>
      <c r="B125" t="str" s="7">
        <v>Pardina Brown Lentils</v>
      </c>
      <c r="C125" t="str" s="7">
        <v>3 lbs</v>
      </c>
      <c r="D125" t="str" s="21">
        <v>Yes</v>
      </c>
      <c r="E125" t="str" s="6">
        <v>SNAP: preserve existing selling price</v>
      </c>
      <c r="F125" s="12">
        <v>15.12</v>
      </c>
      <c r="G125" s="13">
        <v>16.33</v>
      </c>
      <c r="H125" s="18">
        <v>15.12</v>
      </c>
      <c r="I125" s="12">
        <v>15.12</v>
      </c>
      <c r="J125" s="13">
        <v>16.33</v>
      </c>
      <c r="K125" s="18">
        <v>15.12</v>
      </c>
      <c r="L125" s="12">
        <v>15.12</v>
      </c>
      <c r="M125" s="13">
        <v>16.33</v>
      </c>
      <c r="N125" s="18">
        <v>15.12</v>
      </c>
      <c r="O125" s="12">
        <v>15.12</v>
      </c>
      <c r="P125" s="13">
        <v>15.12</v>
      </c>
      <c r="Q125" s="18">
        <v>15.12</v>
      </c>
      <c r="R125" s="21">
        <v>806129</v>
      </c>
      <c r="S125" s="21">
        <v>527194</v>
      </c>
    </row>
    <row r="126" ht="32" customHeight="1">
      <c r="A126" t="str" s="7">
        <v>Camas Country Mill</v>
      </c>
      <c r="B126" t="str" s="7">
        <v>Sues Soup Mix</v>
      </c>
      <c r="C126" t="str" s="7">
        <v>3 lbs</v>
      </c>
      <c r="D126" t="str" s="21">
        <v>Yes</v>
      </c>
      <c r="E126" t="str" s="6">
        <v>SNAP: preserve existing selling price</v>
      </c>
      <c r="F126" s="12">
        <v>24.78</v>
      </c>
      <c r="G126" s="13">
        <v>26.76</v>
      </c>
      <c r="H126" s="18">
        <v>24.78</v>
      </c>
      <c r="I126" s="12">
        <v>24.78</v>
      </c>
      <c r="J126" s="13">
        <v>26.76</v>
      </c>
      <c r="K126" s="18">
        <v>24.78</v>
      </c>
      <c r="L126" s="12">
        <v>24.78</v>
      </c>
      <c r="M126" s="13">
        <v>26.76</v>
      </c>
      <c r="N126" s="18">
        <v>24.78</v>
      </c>
      <c r="O126" s="12">
        <v>24.78</v>
      </c>
      <c r="P126" s="13">
        <v>24.78</v>
      </c>
      <c r="Q126" s="18">
        <v>24.78</v>
      </c>
      <c r="R126" s="21">
        <v>806135</v>
      </c>
      <c r="S126" s="21">
        <v>527200</v>
      </c>
    </row>
    <row r="127" ht="32" customHeight="1">
      <c r="A127" t="str" s="7">
        <v>Camas Country Mill</v>
      </c>
      <c r="B127" t="str" s="7">
        <v>Three Sisters Porridge</v>
      </c>
      <c r="C127" t="str" s="7">
        <v>4 lbs</v>
      </c>
      <c r="D127" t="str" s="21">
        <v>No</v>
      </c>
      <c r="E127" t="str" s="6">
        <v>Currently hidden; do not activate automatically | SNAP: preserve existing selling price; Currently hidden; do not activate automatically</v>
      </c>
      <c r="F127" s="12">
        <v>18.55</v>
      </c>
      <c r="G127" s="13">
        <v>20.03</v>
      </c>
      <c r="H127" s="18">
        <v>18.55</v>
      </c>
      <c r="I127" s="12">
        <v>18.55</v>
      </c>
      <c r="J127" s="13">
        <v>20.03</v>
      </c>
      <c r="K127" s="18">
        <v>18.55</v>
      </c>
      <c r="L127" s="12">
        <v>18.55</v>
      </c>
      <c r="M127" s="13">
        <v>20.03</v>
      </c>
      <c r="N127" s="18">
        <v>18.55</v>
      </c>
      <c r="O127" s="12">
        <v>18.55</v>
      </c>
      <c r="P127" s="13">
        <v>18.55</v>
      </c>
      <c r="Q127" s="18">
        <v>18.55</v>
      </c>
      <c r="R127" s="21">
        <v>806137</v>
      </c>
      <c r="S127" s="21">
        <v>527202</v>
      </c>
    </row>
    <row r="128" ht="32" customHeight="1">
      <c r="A128" t="str" s="7">
        <v>Camas Swale Farm</v>
      </c>
      <c r="B128" t="str" s="7">
        <v>Austrian Cresent Fingerling Potatoes</v>
      </c>
      <c r="C128" t="str" s="7">
        <v>lb</v>
      </c>
      <c r="D128" t="str" s="21">
        <v>No</v>
      </c>
      <c r="E128" t="str" s="6">
        <v>Currently hidden; do not activate automatically | SNAP: preserve existing selling price; Currently hidden; do not activate automatically</v>
      </c>
      <c r="F128" s="12">
        <v>3.15</v>
      </c>
      <c r="G128" s="13">
        <v>3.4</v>
      </c>
      <c r="H128" s="18">
        <v>3.15</v>
      </c>
      <c r="I128" s="12">
        <v>3.15</v>
      </c>
      <c r="J128" s="13">
        <v>3.4</v>
      </c>
      <c r="K128" s="18">
        <v>3.15</v>
      </c>
      <c r="L128" s="12">
        <v>3.15</v>
      </c>
      <c r="M128" s="13">
        <v>3.4</v>
      </c>
      <c r="N128" s="18">
        <v>3.15</v>
      </c>
      <c r="O128" s="12">
        <v>3.15</v>
      </c>
      <c r="P128" s="13">
        <v>3.15</v>
      </c>
      <c r="Q128" s="18">
        <v>3.15</v>
      </c>
      <c r="R128" s="21">
        <v>995528</v>
      </c>
      <c r="S128" s="21">
        <v>769868</v>
      </c>
    </row>
    <row r="129" ht="32" customHeight="1">
      <c r="A129" t="str" s="7">
        <v>Camas Swale Farm</v>
      </c>
      <c r="B129" t="str" s="7">
        <v>Baby Sweet Onion</v>
      </c>
      <c r="C129" t="str" s="7">
        <v>bunch</v>
      </c>
      <c r="D129" t="str" s="21">
        <v>No</v>
      </c>
      <c r="E129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29" s="12">
        <v>3.5</v>
      </c>
      <c r="G129" s="13">
        <v>3.78</v>
      </c>
      <c r="H129" s="18">
        <v>3.5</v>
      </c>
      <c r="K129" s="18">
        <v>3.5</v>
      </c>
      <c r="L129" s="12">
        <v>3.5</v>
      </c>
      <c r="M129" s="13">
        <v>3.78</v>
      </c>
      <c r="N129" s="18">
        <v>3.5</v>
      </c>
      <c r="O129" s="12">
        <v>3.5</v>
      </c>
      <c r="P129" s="13">
        <v>3.5</v>
      </c>
      <c r="Q129" s="18">
        <v>3.5</v>
      </c>
      <c r="R129" s="21">
        <v>1133120</v>
      </c>
      <c r="S129" s="21">
        <v>968059</v>
      </c>
    </row>
    <row r="130" ht="32" customHeight="1">
      <c r="A130" t="str" s="7">
        <v>Camas Swale Farm</v>
      </c>
      <c r="B130" t="str" s="7">
        <v>Bi-Color Corn</v>
      </c>
      <c r="C130" t="str" s="7">
        <v>each</v>
      </c>
      <c r="D130" t="str" s="21">
        <v>Yes</v>
      </c>
      <c r="E130" t="str" s="6">
        <v>No confirmed Local Line price/list; local calculation is reference only | SNAP: preserve existing selling price</v>
      </c>
      <c r="F130" s="12">
        <v>1.54</v>
      </c>
      <c r="G130" s="13">
        <v>1.66</v>
      </c>
      <c r="H130" s="18">
        <v>1.54</v>
      </c>
      <c r="K130" s="18">
        <v>1.54</v>
      </c>
      <c r="L130" s="12">
        <v>1.54</v>
      </c>
      <c r="M130" s="13">
        <v>1.66</v>
      </c>
      <c r="N130" s="18">
        <v>1.54</v>
      </c>
      <c r="O130" s="12">
        <v>1.54</v>
      </c>
      <c r="P130" s="13">
        <v>1.54</v>
      </c>
      <c r="Q130" s="18">
        <v>1.54</v>
      </c>
      <c r="R130" s="21">
        <v>805950</v>
      </c>
      <c r="S130" s="21">
        <v>527010</v>
      </c>
    </row>
    <row r="131" ht="32" customHeight="1">
      <c r="A131" t="str" s="7">
        <v>Camas Swale Farm</v>
      </c>
      <c r="B131" t="str" s="7">
        <v>Bok choi raab-</v>
      </c>
      <c r="C131" t="str" s="7">
        <v>bu</v>
      </c>
      <c r="D131" t="str" s="21">
        <v>No</v>
      </c>
      <c r="E13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31" s="12">
        <v>2.8</v>
      </c>
      <c r="G131" s="13">
        <v>3.02</v>
      </c>
      <c r="H131" s="18">
        <v>2.8</v>
      </c>
      <c r="K131" s="18">
        <v>2.8</v>
      </c>
      <c r="L131" s="12">
        <v>2.8</v>
      </c>
      <c r="M131" s="13">
        <v>3.02</v>
      </c>
      <c r="N131" s="18">
        <v>2.8</v>
      </c>
      <c r="O131" s="12">
        <v>2.8</v>
      </c>
      <c r="P131" s="13">
        <v>2.8</v>
      </c>
      <c r="Q131" s="18">
        <v>2.8</v>
      </c>
      <c r="R131" s="21">
        <v>1121876</v>
      </c>
      <c r="S131" s="21">
        <v>950198</v>
      </c>
    </row>
    <row r="132" ht="32" customHeight="1">
      <c r="A132" t="str" s="7">
        <v>Camas Swale Farm</v>
      </c>
      <c r="B132" t="str" s="7">
        <v>Broccoli</v>
      </c>
      <c r="C132" t="str" s="7">
        <v>1 lb</v>
      </c>
      <c r="D132" t="str" s="21">
        <v>No</v>
      </c>
      <c r="E132" t="str" s="6">
        <v>Currently hidden; do not activate automatically | SNAP: preserve existing selling price; Currently hidden; do not activate automatically</v>
      </c>
      <c r="F132" s="12">
        <v>3.5</v>
      </c>
      <c r="G132" s="13">
        <v>3.78</v>
      </c>
      <c r="H132" s="18">
        <v>3.5</v>
      </c>
      <c r="I132" s="12">
        <v>3.5</v>
      </c>
      <c r="J132" s="13">
        <v>3.78</v>
      </c>
      <c r="K132" s="18">
        <v>3.5</v>
      </c>
      <c r="L132" s="12">
        <v>3.5</v>
      </c>
      <c r="M132" s="13">
        <v>3.78</v>
      </c>
      <c r="N132" s="18">
        <v>3.5</v>
      </c>
      <c r="O132" s="12">
        <v>3.5</v>
      </c>
      <c r="P132" s="13">
        <v>3.5</v>
      </c>
      <c r="Q132" s="18">
        <v>3.5</v>
      </c>
      <c r="R132" s="21">
        <v>890656</v>
      </c>
      <c r="S132" s="21">
        <v>630145</v>
      </c>
    </row>
    <row r="133" ht="32" customHeight="1">
      <c r="A133" t="str" s="7">
        <v>Camas Swale Farm</v>
      </c>
      <c r="B133" t="str" s="7">
        <v>Broccoli</v>
      </c>
      <c r="C133" t="str" s="7">
        <v>ea</v>
      </c>
      <c r="D133" t="str" s="21">
        <v>No</v>
      </c>
      <c r="E133" t="str" s="6">
        <v>Currently hidden; do not activate automatically | SNAP: preserve existing selling price; Currently hidden; do not activate automatically</v>
      </c>
      <c r="F133" s="12">
        <v>7</v>
      </c>
      <c r="G133" s="13">
        <v>7.56</v>
      </c>
      <c r="H133" s="18">
        <v>7</v>
      </c>
      <c r="I133" s="12">
        <v>7</v>
      </c>
      <c r="J133" s="13">
        <v>7.56</v>
      </c>
      <c r="K133" s="18">
        <v>7</v>
      </c>
      <c r="L133" s="12">
        <v>7</v>
      </c>
      <c r="M133" s="13">
        <v>7.56</v>
      </c>
      <c r="N133" s="18">
        <v>7</v>
      </c>
      <c r="O133" s="12">
        <v>7</v>
      </c>
      <c r="P133" s="13">
        <v>7</v>
      </c>
      <c r="Q133" s="18">
        <v>7</v>
      </c>
      <c r="R133" s="21">
        <v>899385</v>
      </c>
      <c r="S133" s="21">
        <v>641280</v>
      </c>
    </row>
    <row r="134" ht="32" customHeight="1">
      <c r="A134" t="str" s="7">
        <v>Camas Swale Farm</v>
      </c>
      <c r="B134" t="str" s="7">
        <v>Brussel Sprouts on the stalk</v>
      </c>
      <c r="C134" t="str" s="7">
        <v>ea</v>
      </c>
      <c r="D134" t="str" s="21">
        <v>No</v>
      </c>
      <c r="E134" t="str" s="6">
        <v>Currently hidden; do not activate automatically | SNAP: preserve existing selling price; Currently hidden; do not activate automatically</v>
      </c>
      <c r="F134" s="12">
        <v>6.3</v>
      </c>
      <c r="G134" s="13">
        <v>6.8</v>
      </c>
      <c r="H134" s="18">
        <v>6.3</v>
      </c>
      <c r="I134" s="12">
        <v>6.3</v>
      </c>
      <c r="J134" s="13">
        <v>6.8</v>
      </c>
      <c r="K134" s="18">
        <v>6.3</v>
      </c>
      <c r="L134" s="12">
        <v>6.3</v>
      </c>
      <c r="M134" s="13">
        <v>6.8</v>
      </c>
      <c r="N134" s="18">
        <v>6.3</v>
      </c>
      <c r="O134" s="12">
        <v>6.3</v>
      </c>
      <c r="P134" s="13">
        <v>6.3</v>
      </c>
      <c r="Q134" s="18">
        <v>6.3</v>
      </c>
      <c r="R134" s="21">
        <v>921358</v>
      </c>
      <c r="S134" s="21">
        <v>667810</v>
      </c>
    </row>
    <row r="135" ht="32" customHeight="1">
      <c r="A135" t="str" s="7">
        <v>Camas Swale Farm</v>
      </c>
      <c r="B135" t="str" s="7">
        <v>Cauliflower</v>
      </c>
      <c r="C135" t="str" s="7">
        <v>1 lb</v>
      </c>
      <c r="D135" t="str" s="21">
        <v>No</v>
      </c>
      <c r="E135" t="str" s="6">
        <v>Currently hidden; do not activate automatically | SNAP: preserve existing selling price; Currently hidden; do not activate automatically</v>
      </c>
      <c r="F135" s="12">
        <v>3.5</v>
      </c>
      <c r="G135" s="13">
        <v>3.78</v>
      </c>
      <c r="H135" s="18">
        <v>3.5</v>
      </c>
      <c r="I135" s="12">
        <v>3.5</v>
      </c>
      <c r="J135" s="13">
        <v>3.78</v>
      </c>
      <c r="K135" s="18">
        <v>3.5</v>
      </c>
      <c r="L135" s="12">
        <v>3.5</v>
      </c>
      <c r="M135" s="13">
        <v>3.78</v>
      </c>
      <c r="N135" s="18">
        <v>3.5</v>
      </c>
      <c r="O135" s="12">
        <v>3.5</v>
      </c>
      <c r="P135" s="13">
        <v>3.5</v>
      </c>
      <c r="Q135" s="18">
        <v>3.5</v>
      </c>
      <c r="R135" s="21">
        <v>915293</v>
      </c>
      <c r="S135" s="21">
        <v>661228</v>
      </c>
    </row>
    <row r="136" ht="32" customHeight="1">
      <c r="A136" t="str" s="7">
        <v>Camas Swale Farm</v>
      </c>
      <c r="B136" t="str" s="7">
        <v>Cauliflower</v>
      </c>
      <c r="C136" t="str" s="7">
        <v>ea</v>
      </c>
      <c r="D136" t="str" s="21">
        <v>No</v>
      </c>
      <c r="E136" t="str" s="6">
        <v>Currently hidden; do not activate automatically | SNAP: preserve existing selling price; Currently hidden; do not activate automatically</v>
      </c>
      <c r="F136" s="12">
        <v>7</v>
      </c>
      <c r="G136" s="13">
        <v>7.56</v>
      </c>
      <c r="H136" s="18">
        <v>7</v>
      </c>
      <c r="I136" s="12">
        <v>7</v>
      </c>
      <c r="J136" s="13">
        <v>7.56</v>
      </c>
      <c r="K136" s="18">
        <v>7</v>
      </c>
      <c r="L136" s="12">
        <v>7</v>
      </c>
      <c r="M136" s="13">
        <v>7.56</v>
      </c>
      <c r="N136" s="18">
        <v>7</v>
      </c>
      <c r="O136" s="12">
        <v>7</v>
      </c>
      <c r="P136" s="13">
        <v>7</v>
      </c>
      <c r="Q136" s="18">
        <v>7</v>
      </c>
      <c r="R136" s="21">
        <v>987329</v>
      </c>
      <c r="S136" s="21">
        <v>758110</v>
      </c>
    </row>
    <row r="137" ht="32" customHeight="1">
      <c r="A137" t="str" s="7">
        <v>Camas Swale Farm</v>
      </c>
      <c r="B137" t="str" s="7">
        <v>Celery</v>
      </c>
      <c r="C137" t="str" s="7">
        <v>each</v>
      </c>
      <c r="D137" t="str" s="21">
        <v>No</v>
      </c>
      <c r="E13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37" s="12">
        <v>3.5</v>
      </c>
      <c r="G137" s="13">
        <v>3.78</v>
      </c>
      <c r="H137" s="18">
        <v>3.5</v>
      </c>
      <c r="K137" s="18">
        <v>3.5</v>
      </c>
      <c r="L137" s="12">
        <v>3.5</v>
      </c>
      <c r="M137" s="13">
        <v>3.78</v>
      </c>
      <c r="N137" s="18">
        <v>3.5</v>
      </c>
      <c r="O137" s="12">
        <v>3.5</v>
      </c>
      <c r="P137" s="13">
        <v>3.5</v>
      </c>
      <c r="Q137" s="18">
        <v>3.5</v>
      </c>
      <c r="R137" s="21">
        <v>805872</v>
      </c>
      <c r="S137" s="21">
        <v>526930</v>
      </c>
    </row>
    <row r="138" ht="32" customHeight="1">
      <c r="A138" t="str" s="7">
        <v>Camas Swale Farm</v>
      </c>
      <c r="B138" t="str" s="7">
        <v>Cherry Belle Radish</v>
      </c>
      <c r="C138" t="str" s="7">
        <v>bu</v>
      </c>
      <c r="D138" t="str" s="21">
        <v>No</v>
      </c>
      <c r="E138" t="str" s="6">
        <v>Currently hidden; do not activate automatically | SNAP: preserve existing selling price; Currently hidden; do not activate automatically</v>
      </c>
      <c r="F138" s="12">
        <v>2.8</v>
      </c>
      <c r="G138" s="13">
        <v>3.02</v>
      </c>
      <c r="H138" s="18">
        <v>2.8</v>
      </c>
      <c r="I138" s="12">
        <v>2.8</v>
      </c>
      <c r="J138" s="13">
        <v>3.02</v>
      </c>
      <c r="K138" s="18">
        <v>2.8</v>
      </c>
      <c r="L138" s="12">
        <v>2.8</v>
      </c>
      <c r="M138" s="13">
        <v>3.02</v>
      </c>
      <c r="N138" s="18">
        <v>2.8</v>
      </c>
      <c r="O138" s="12">
        <v>2.8</v>
      </c>
      <c r="P138" s="13">
        <v>2.8</v>
      </c>
      <c r="Q138" s="18">
        <v>2.8</v>
      </c>
      <c r="R138" s="21">
        <v>964215</v>
      </c>
      <c r="S138" s="21">
        <v>725650</v>
      </c>
    </row>
    <row r="139" ht="32" customHeight="1">
      <c r="A139" t="str" s="7">
        <v>Camas Swale Farm</v>
      </c>
      <c r="B139" t="str" s="7">
        <v>Chioggia Beets</v>
      </c>
      <c r="C139" t="str" s="7">
        <v>1 Bunch</v>
      </c>
      <c r="D139" t="str" s="21">
        <v>Yes</v>
      </c>
      <c r="E139" t="str" s="6">
        <v>SNAP: preserve existing selling price</v>
      </c>
      <c r="F139" s="12">
        <v>3.29</v>
      </c>
      <c r="G139" s="13">
        <v>3.55</v>
      </c>
      <c r="H139" s="18">
        <v>3.29</v>
      </c>
      <c r="I139" s="12">
        <v>3.29</v>
      </c>
      <c r="J139" s="13">
        <v>3.55</v>
      </c>
      <c r="K139" s="18">
        <v>3.29</v>
      </c>
      <c r="L139" s="12">
        <v>3.29</v>
      </c>
      <c r="M139" s="13">
        <v>3.55</v>
      </c>
      <c r="N139" s="18">
        <v>3.29</v>
      </c>
      <c r="O139" s="12">
        <v>3.29</v>
      </c>
      <c r="P139" s="13">
        <v>3.29</v>
      </c>
      <c r="Q139" s="18">
        <v>3.29</v>
      </c>
      <c r="R139" s="21">
        <v>988809</v>
      </c>
      <c r="S139" s="21">
        <v>760367</v>
      </c>
    </row>
    <row r="140" ht="32" customHeight="1">
      <c r="A140" t="str" s="7">
        <v>Camas Swale Farm</v>
      </c>
      <c r="B140" t="str" s="7">
        <v>Cilantro</v>
      </c>
      <c r="C140" t="str" s="7">
        <v>bu</v>
      </c>
      <c r="D140" t="str" s="21">
        <v>No</v>
      </c>
      <c r="E140" t="str" s="6">
        <v>Currently hidden; do not activate automatically | SNAP: preserve existing selling price; Currently hidden; do not activate automatically</v>
      </c>
      <c r="F140" s="12">
        <v>2.8</v>
      </c>
      <c r="G140" s="13">
        <v>3.02</v>
      </c>
      <c r="H140" s="18">
        <v>2.8</v>
      </c>
      <c r="I140" s="12">
        <v>2.8</v>
      </c>
      <c r="J140" s="13">
        <v>3.02</v>
      </c>
      <c r="K140" s="18">
        <v>2.8</v>
      </c>
      <c r="L140" s="12">
        <v>2.8</v>
      </c>
      <c r="M140" s="13">
        <v>3.02</v>
      </c>
      <c r="N140" s="18">
        <v>2.8</v>
      </c>
      <c r="O140" s="12">
        <v>2.8</v>
      </c>
      <c r="P140" s="13">
        <v>2.8</v>
      </c>
      <c r="Q140" s="18">
        <v>2.8</v>
      </c>
      <c r="R140" s="21">
        <v>1108431</v>
      </c>
      <c r="S140" s="21">
        <v>927192</v>
      </c>
    </row>
    <row r="141" ht="32" customHeight="1">
      <c r="A141" t="str" s="7">
        <v>Camas Swale Farm</v>
      </c>
      <c r="B141" t="str" s="7">
        <v>Collard Greens</v>
      </c>
      <c r="C141" t="str" s="7">
        <v>each</v>
      </c>
      <c r="D141" t="str" s="21">
        <v>Yes</v>
      </c>
      <c r="E141" t="str" s="6">
        <v>SNAP: preserve existing selling price</v>
      </c>
      <c r="F141" s="12">
        <v>3.15</v>
      </c>
      <c r="G141" s="13">
        <v>3.4</v>
      </c>
      <c r="H141" s="18">
        <v>3.15</v>
      </c>
      <c r="I141" s="12">
        <v>3.15</v>
      </c>
      <c r="J141" s="13">
        <v>3.4</v>
      </c>
      <c r="K141" s="18">
        <v>3.15</v>
      </c>
      <c r="L141" s="12">
        <v>3.15</v>
      </c>
      <c r="M141" s="13">
        <v>3.4</v>
      </c>
      <c r="N141" s="18">
        <v>3.15</v>
      </c>
      <c r="O141" s="12">
        <v>3.15</v>
      </c>
      <c r="P141" s="13">
        <v>3.15</v>
      </c>
      <c r="Q141" s="18">
        <v>3.15</v>
      </c>
      <c r="R141" s="21">
        <v>919246</v>
      </c>
      <c r="S141" s="21">
        <v>665174</v>
      </c>
    </row>
    <row r="142" ht="32" customHeight="1">
      <c r="A142" t="str" s="7">
        <v>Camas Swale Farm</v>
      </c>
      <c r="B142" t="str" s="7">
        <v>Cone Cabbage</v>
      </c>
      <c r="C142" t="str" s="7">
        <v>ea</v>
      </c>
      <c r="D142" t="str" s="21">
        <v>No</v>
      </c>
      <c r="E142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42" s="12">
        <v>3.5</v>
      </c>
      <c r="G142" s="13">
        <v>3.78</v>
      </c>
      <c r="H142" s="18">
        <v>3.5</v>
      </c>
      <c r="K142" s="18">
        <v>3.5</v>
      </c>
      <c r="L142" s="12">
        <v>3.5</v>
      </c>
      <c r="M142" s="13">
        <v>3.78</v>
      </c>
      <c r="N142" s="18">
        <v>3.5</v>
      </c>
      <c r="O142" s="12">
        <v>3.5</v>
      </c>
      <c r="P142" s="13">
        <v>3.5</v>
      </c>
      <c r="Q142" s="18">
        <v>3.5</v>
      </c>
      <c r="R142" s="21">
        <v>1131919</v>
      </c>
      <c r="S142" s="21">
        <v>966334</v>
      </c>
    </row>
    <row r="143" ht="32" customHeight="1">
      <c r="A143" t="str" s="7">
        <v>Camas Swale Farm</v>
      </c>
      <c r="B143" t="str" s="7">
        <v>Dill</v>
      </c>
      <c r="C143" t="str" s="7">
        <v>each</v>
      </c>
      <c r="D143" t="str" s="21">
        <v>No</v>
      </c>
      <c r="E143" t="str" s="6">
        <v>Currently hidden; do not activate automatically | SNAP: preserve existing selling price; Currently hidden; do not activate automatically</v>
      </c>
      <c r="F143" s="12">
        <v>2.8</v>
      </c>
      <c r="G143" s="13">
        <v>3.02</v>
      </c>
      <c r="H143" s="18">
        <v>2.8</v>
      </c>
      <c r="I143" s="12">
        <v>2.8</v>
      </c>
      <c r="J143" s="13">
        <v>3.02</v>
      </c>
      <c r="K143" s="18">
        <v>2.8</v>
      </c>
      <c r="L143" s="12">
        <v>2.8</v>
      </c>
      <c r="M143" s="13">
        <v>3.02</v>
      </c>
      <c r="N143" s="18">
        <v>2.8</v>
      </c>
      <c r="O143" s="12">
        <v>2.8</v>
      </c>
      <c r="P143" s="13">
        <v>2.8</v>
      </c>
      <c r="Q143" s="18">
        <v>2.8</v>
      </c>
      <c r="R143" s="21">
        <v>805889</v>
      </c>
      <c r="S143" s="21">
        <v>526947</v>
      </c>
    </row>
    <row r="144" ht="32" customHeight="1">
      <c r="A144" t="str" s="7">
        <v>Camas Swale Farm</v>
      </c>
      <c r="B144" t="str" s="7">
        <v>Dried and cured Inchellium Garlic</v>
      </c>
      <c r="C144" t="str" s="7">
        <v>lb</v>
      </c>
      <c r="D144" t="str" s="21">
        <v>No</v>
      </c>
      <c r="E144" t="str" s="6">
        <v>Currently hidden; do not activate automatically | SNAP: preserve existing selling price; Currently hidden; do not activate automatically</v>
      </c>
      <c r="F144" s="12">
        <v>11.2</v>
      </c>
      <c r="G144" s="13">
        <v>12.1</v>
      </c>
      <c r="H144" s="18">
        <v>11.2</v>
      </c>
      <c r="I144" s="12">
        <v>11.2</v>
      </c>
      <c r="J144" s="13">
        <v>12.1</v>
      </c>
      <c r="K144" s="18">
        <v>11.2</v>
      </c>
      <c r="L144" s="12">
        <v>11.2</v>
      </c>
      <c r="M144" s="13">
        <v>12.1</v>
      </c>
      <c r="N144" s="18">
        <v>11.2</v>
      </c>
      <c r="O144" s="12">
        <v>11.2</v>
      </c>
      <c r="P144" s="13">
        <v>11.2</v>
      </c>
      <c r="Q144" s="18">
        <v>11.2</v>
      </c>
      <c r="R144" s="21">
        <v>995521</v>
      </c>
      <c r="S144" s="21">
        <v>769835</v>
      </c>
    </row>
    <row r="145" ht="32" customHeight="1">
      <c r="A145" t="str" s="7">
        <v>Camas Swale Farm</v>
      </c>
      <c r="B145" t="str" s="7">
        <v>Fresh Red Onion</v>
      </c>
      <c r="C145" t="str" s="7">
        <v>pound</v>
      </c>
      <c r="D145" t="str" s="21">
        <v>No</v>
      </c>
      <c r="E145" t="str" s="6">
        <v>Currently hidden; do not activate automatically | SNAP: preserve existing selling price; Currently hidden; do not activate automatically</v>
      </c>
      <c r="F145" s="12">
        <v>2.24</v>
      </c>
      <c r="G145" s="13">
        <v>2.42</v>
      </c>
      <c r="H145" s="18">
        <v>2.24</v>
      </c>
      <c r="I145" s="12">
        <v>2.24</v>
      </c>
      <c r="J145" s="13">
        <v>2.42</v>
      </c>
      <c r="K145" s="18">
        <v>2.24</v>
      </c>
      <c r="L145" s="12">
        <v>2.24</v>
      </c>
      <c r="M145" s="13">
        <v>2.42</v>
      </c>
      <c r="N145" s="18">
        <v>2.24</v>
      </c>
      <c r="O145" s="12">
        <v>2.24</v>
      </c>
      <c r="P145" s="13">
        <v>2.24</v>
      </c>
      <c r="Q145" s="18">
        <v>2.24</v>
      </c>
      <c r="R145" s="21">
        <v>812618</v>
      </c>
      <c r="S145" s="21">
        <v>534486</v>
      </c>
    </row>
    <row r="146" ht="32" customHeight="1">
      <c r="A146" t="str" s="7">
        <v>Camas Swale Farm</v>
      </c>
      <c r="B146" t="str" s="7">
        <v>Fresh Sweet Onion</v>
      </c>
      <c r="C146" t="str" s="7">
        <v>pound</v>
      </c>
      <c r="D146" t="str" s="21">
        <v>No</v>
      </c>
      <c r="E146" t="str" s="6">
        <v>Currently hidden; do not activate automatically | SNAP: preserve existing selling price; Currently hidden; do not activate automatically</v>
      </c>
      <c r="F146" s="12">
        <v>2.03</v>
      </c>
      <c r="G146" s="13">
        <v>2.19</v>
      </c>
      <c r="H146" s="18">
        <v>2.03</v>
      </c>
      <c r="I146" s="12">
        <v>2.03</v>
      </c>
      <c r="J146" s="13">
        <v>2.19</v>
      </c>
      <c r="K146" s="18">
        <v>2.03</v>
      </c>
      <c r="L146" s="12">
        <v>2.03</v>
      </c>
      <c r="M146" s="13">
        <v>2.19</v>
      </c>
      <c r="N146" s="18">
        <v>2.03</v>
      </c>
      <c r="O146" s="12">
        <v>2.03</v>
      </c>
      <c r="P146" s="13">
        <v>2.03</v>
      </c>
      <c r="Q146" s="18">
        <v>2.03</v>
      </c>
      <c r="R146" s="21">
        <v>897017</v>
      </c>
      <c r="S146" s="21">
        <v>638087</v>
      </c>
    </row>
    <row r="147" ht="32" customHeight="1">
      <c r="A147" t="str" s="7">
        <v>Camas Swale Farm</v>
      </c>
      <c r="B147" t="str" s="7">
        <v>Fresno Peppers</v>
      </c>
      <c r="C147" t="str" s="7">
        <v>1 lb</v>
      </c>
      <c r="D147" t="str" s="21">
        <v>Yes</v>
      </c>
      <c r="E147" t="str" s="6">
        <v>Local and Local Line prices differ | No confirmed Local Line price/list; local calculation is reference only | SNAP: preserve existing selling price</v>
      </c>
      <c r="F147" s="12">
        <v>7.75</v>
      </c>
      <c r="G147" s="13">
        <v>8.37</v>
      </c>
      <c r="H147" s="18">
        <v>7</v>
      </c>
      <c r="I147" s="12">
        <v>7</v>
      </c>
      <c r="J147" s="13">
        <v>7.56</v>
      </c>
      <c r="K147" s="18">
        <v>7</v>
      </c>
      <c r="N147" s="18">
        <v>7</v>
      </c>
      <c r="O147" s="12">
        <v>7</v>
      </c>
      <c r="P147" s="13">
        <v>7</v>
      </c>
      <c r="Q147" s="18">
        <v>7</v>
      </c>
      <c r="R147" s="21">
        <v>805907</v>
      </c>
      <c r="S147" s="21">
        <v>526965</v>
      </c>
    </row>
    <row r="148" ht="32" customHeight="1">
      <c r="A148" t="str" s="7">
        <v>Camas Swale Farm</v>
      </c>
      <c r="B148" t="str" s="7">
        <v>Garlic Scapes</v>
      </c>
      <c r="C148" t="str" s="7">
        <v>bunch</v>
      </c>
      <c r="D148" t="str" s="21">
        <v>No</v>
      </c>
      <c r="E148" t="str" s="6">
        <v>Currently hidden; do not activate automatically | SNAP: preserve existing selling price; Currently hidden; do not activate automatically</v>
      </c>
      <c r="F148" s="12">
        <v>3.5</v>
      </c>
      <c r="G148" s="13">
        <v>3.78</v>
      </c>
      <c r="H148" s="18">
        <v>3.5</v>
      </c>
      <c r="I148" s="12">
        <v>3.5</v>
      </c>
      <c r="J148" s="13">
        <v>3.78</v>
      </c>
      <c r="K148" s="18">
        <v>3.5</v>
      </c>
      <c r="L148" s="12">
        <v>3.5</v>
      </c>
      <c r="M148" s="13">
        <v>3.78</v>
      </c>
      <c r="N148" s="18">
        <v>3.5</v>
      </c>
      <c r="O148" s="12">
        <v>3.5</v>
      </c>
      <c r="P148" s="13">
        <v>3.5</v>
      </c>
      <c r="Q148" s="18">
        <v>3.5</v>
      </c>
      <c r="R148" s="21">
        <v>805909</v>
      </c>
      <c r="S148" s="21">
        <v>526967</v>
      </c>
    </row>
    <row r="149" ht="32" customHeight="1">
      <c r="A149" t="str" s="7">
        <v>Camas Swale Farm</v>
      </c>
      <c r="B149" t="str" s="7">
        <v>Green Bell Pepper</v>
      </c>
      <c r="C149" t="str" s="7">
        <v>1 lb</v>
      </c>
      <c r="D149" t="str" s="21">
        <v>Yes</v>
      </c>
      <c r="E149" t="str" s="6">
        <v>SNAP: preserve existing selling price</v>
      </c>
      <c r="F149" s="12">
        <v>3.5</v>
      </c>
      <c r="G149" s="13">
        <v>3.78</v>
      </c>
      <c r="H149" s="18">
        <v>3.5</v>
      </c>
      <c r="I149" s="12">
        <v>3.5</v>
      </c>
      <c r="J149" s="13">
        <v>3.78</v>
      </c>
      <c r="K149" s="18">
        <v>3.5</v>
      </c>
      <c r="L149" s="12">
        <v>3.5</v>
      </c>
      <c r="M149" s="13">
        <v>3.78</v>
      </c>
      <c r="N149" s="18">
        <v>3.5</v>
      </c>
      <c r="O149" s="12">
        <v>3.5</v>
      </c>
      <c r="P149" s="13">
        <v>3.5</v>
      </c>
      <c r="Q149" s="18">
        <v>3.5</v>
      </c>
      <c r="R149" s="21">
        <v>805913</v>
      </c>
      <c r="S149" s="21">
        <v>526971</v>
      </c>
    </row>
    <row r="150" ht="32" customHeight="1">
      <c r="A150" t="str" s="7">
        <v>Camas Swale Farm</v>
      </c>
      <c r="B150" t="str" s="7">
        <v>Green garlic</v>
      </c>
      <c r="C150" t="str" s="7">
        <v>bu</v>
      </c>
      <c r="D150" t="str" s="21">
        <v>No</v>
      </c>
      <c r="E150" t="str" s="6">
        <v>Currently hidden; do not activate automatically | SNAP: preserve existing selling price; Currently hidden; do not activate automatically</v>
      </c>
      <c r="F150" s="12">
        <v>3.29</v>
      </c>
      <c r="G150" s="13">
        <v>3.55</v>
      </c>
      <c r="H150" s="18">
        <v>3.29</v>
      </c>
      <c r="I150" s="12">
        <v>3.29</v>
      </c>
      <c r="J150" s="13">
        <v>3.55</v>
      </c>
      <c r="K150" s="18">
        <v>3.29</v>
      </c>
      <c r="L150" s="12">
        <v>3.29</v>
      </c>
      <c r="M150" s="13">
        <v>3.55</v>
      </c>
      <c r="N150" s="18">
        <v>3.29</v>
      </c>
      <c r="O150" s="12">
        <v>3.29</v>
      </c>
      <c r="P150" s="13">
        <v>3.29</v>
      </c>
      <c r="Q150" s="18">
        <v>3.29</v>
      </c>
      <c r="R150" s="21">
        <v>882263</v>
      </c>
      <c r="S150" s="21">
        <v>618950</v>
      </c>
    </row>
    <row r="151" ht="32" customHeight="1">
      <c r="A151" t="str" s="7">
        <v>Camas Swale Farm</v>
      </c>
      <c r="B151" t="str" s="7">
        <v>Green Kabocha</v>
      </c>
      <c r="C151" t="str" s="7">
        <v>ea</v>
      </c>
      <c r="D151" t="str" s="21">
        <v>No</v>
      </c>
      <c r="E151" t="str" s="6">
        <v>Currently hidden; do not activate automatically | SNAP: preserve existing selling price; Currently hidden; do not activate automatically</v>
      </c>
      <c r="F151" s="12">
        <v>5.6</v>
      </c>
      <c r="G151" s="13">
        <v>6.05</v>
      </c>
      <c r="H151" s="18">
        <v>5.6</v>
      </c>
      <c r="I151" s="12">
        <v>5.6</v>
      </c>
      <c r="J151" s="13">
        <v>6.05</v>
      </c>
      <c r="K151" s="18">
        <v>5.6</v>
      </c>
      <c r="L151" s="12">
        <v>5.6</v>
      </c>
      <c r="M151" s="13">
        <v>6.05</v>
      </c>
      <c r="N151" s="18">
        <v>5.6</v>
      </c>
      <c r="O151" s="12">
        <v>5.6</v>
      </c>
      <c r="P151" s="13">
        <v>5.6</v>
      </c>
      <c r="Q151" s="18">
        <v>5.6</v>
      </c>
      <c r="R151" s="21">
        <v>913601</v>
      </c>
      <c r="S151" s="21">
        <v>659131</v>
      </c>
    </row>
    <row r="152" ht="32" customHeight="1">
      <c r="A152" t="str" s="7">
        <v>Camas Swale Farm</v>
      </c>
      <c r="B152" t="str" s="7">
        <v>Green Scallions</v>
      </c>
      <c r="C152" t="str" s="7">
        <v>each</v>
      </c>
      <c r="D152" t="str" s="21">
        <v>No</v>
      </c>
      <c r="E152" t="str" s="6">
        <v>Currently hidden; do not activate automatically | SNAP: preserve existing selling price; Currently hidden; do not activate automatically</v>
      </c>
      <c r="F152" s="12">
        <v>2.8</v>
      </c>
      <c r="G152" s="13">
        <v>3.02</v>
      </c>
      <c r="H152" s="18">
        <v>2.8</v>
      </c>
      <c r="I152" s="12">
        <v>2.8</v>
      </c>
      <c r="J152" s="13">
        <v>3.02</v>
      </c>
      <c r="K152" s="18">
        <v>2.8</v>
      </c>
      <c r="L152" s="12">
        <v>2.8</v>
      </c>
      <c r="M152" s="13">
        <v>3.02</v>
      </c>
      <c r="N152" s="18">
        <v>2.8</v>
      </c>
      <c r="O152" s="12">
        <v>2.8</v>
      </c>
      <c r="P152" s="13">
        <v>2.8</v>
      </c>
      <c r="Q152" s="18">
        <v>2.8</v>
      </c>
      <c r="R152" s="21">
        <v>805925</v>
      </c>
      <c r="S152" s="21">
        <v>526985</v>
      </c>
    </row>
    <row r="153" ht="32" customHeight="1">
      <c r="A153" t="str" s="7">
        <v>Camas Swale Farm</v>
      </c>
      <c r="B153" t="str" s="7">
        <v>Green Zucchini</v>
      </c>
      <c r="C153" t="str" s="7">
        <v>1 lb</v>
      </c>
      <c r="D153" t="str" s="21">
        <v>No</v>
      </c>
      <c r="E153" t="str" s="6">
        <v>Currently hidden; do not activate automatically | SNAP: preserve existing selling price; Currently hidden; do not activate automatically</v>
      </c>
      <c r="F153" s="12">
        <v>2.8</v>
      </c>
      <c r="G153" s="13">
        <v>3.02</v>
      </c>
      <c r="H153" s="18">
        <v>2.8</v>
      </c>
      <c r="I153" s="12">
        <v>2.8</v>
      </c>
      <c r="J153" s="13">
        <v>3.02</v>
      </c>
      <c r="K153" s="18">
        <v>2.8</v>
      </c>
      <c r="L153" s="12">
        <v>2.8</v>
      </c>
      <c r="M153" s="13">
        <v>3.02</v>
      </c>
      <c r="N153" s="18">
        <v>2.8</v>
      </c>
      <c r="O153" s="12">
        <v>2.8</v>
      </c>
      <c r="P153" s="13">
        <v>2.8</v>
      </c>
      <c r="Q153" s="18">
        <v>2.8</v>
      </c>
      <c r="R153" s="21">
        <v>805979</v>
      </c>
      <c r="S153" s="21">
        <v>527039</v>
      </c>
    </row>
    <row r="154" ht="32" customHeight="1">
      <c r="A154" t="str" s="7">
        <v>Camas Swale Farm</v>
      </c>
      <c r="B154" t="str" s="7">
        <v>Ho mi Zi (asian mustard heads)</v>
      </c>
      <c r="C154" t="str" s="7">
        <v>each</v>
      </c>
      <c r="D154" t="str" s="21">
        <v>No</v>
      </c>
      <c r="E154" t="str" s="6">
        <v>Currently hidden; do not activate automatically | SNAP: preserve existing selling price; Currently hidden; do not activate automatically</v>
      </c>
      <c r="F154" s="12">
        <v>2.8</v>
      </c>
      <c r="G154" s="13">
        <v>3.02</v>
      </c>
      <c r="H154" s="18">
        <v>2.8</v>
      </c>
      <c r="I154" s="12">
        <v>2.8</v>
      </c>
      <c r="J154" s="13">
        <v>3.02</v>
      </c>
      <c r="K154" s="18">
        <v>2.8</v>
      </c>
      <c r="L154" s="12">
        <v>2.8</v>
      </c>
      <c r="M154" s="13">
        <v>3.02</v>
      </c>
      <c r="N154" s="18">
        <v>2.8</v>
      </c>
      <c r="O154" s="12">
        <v>2.8</v>
      </c>
      <c r="P154" s="13">
        <v>2.8</v>
      </c>
      <c r="Q154" s="18">
        <v>2.8</v>
      </c>
      <c r="R154" s="21">
        <v>805866</v>
      </c>
      <c r="S154" s="21">
        <v>526924</v>
      </c>
    </row>
    <row r="155" ht="32" customHeight="1">
      <c r="A155" t="str" s="7">
        <v>Camas Swale Farm</v>
      </c>
      <c r="B155" t="str" s="7">
        <v>Honeynut squash</v>
      </c>
      <c r="C155" t="str" s="7">
        <v>ea</v>
      </c>
      <c r="D155" t="str" s="21">
        <v>No</v>
      </c>
      <c r="E155" t="str" s="6">
        <v>Currently hidden; do not activate automatically | SNAP: preserve existing selling price; Currently hidden; do not activate automatically</v>
      </c>
      <c r="F155" s="12">
        <v>4.2</v>
      </c>
      <c r="G155" s="13">
        <v>4.54</v>
      </c>
      <c r="H155" s="18">
        <v>4.2</v>
      </c>
      <c r="I155" s="12">
        <v>4.2</v>
      </c>
      <c r="J155" s="13">
        <v>4.54</v>
      </c>
      <c r="K155" s="18">
        <v>4.2</v>
      </c>
      <c r="L155" s="12">
        <v>4.2</v>
      </c>
      <c r="M155" s="13">
        <v>4.54</v>
      </c>
      <c r="N155" s="18">
        <v>4.2</v>
      </c>
      <c r="O155" s="12">
        <v>4.2</v>
      </c>
      <c r="P155" s="13">
        <v>4.2</v>
      </c>
      <c r="Q155" s="18">
        <v>4.2</v>
      </c>
      <c r="R155" s="21">
        <v>825355</v>
      </c>
      <c r="S155" s="21">
        <v>549276</v>
      </c>
    </row>
    <row r="156" ht="32" customHeight="1">
      <c r="A156" t="str" s="7">
        <v>Camas Swale Farm</v>
      </c>
      <c r="B156" t="str" s="7">
        <v>Honeynut Squash</v>
      </c>
      <c r="C156" t="str" s="7">
        <v>each</v>
      </c>
      <c r="D156" t="str" s="21">
        <v>No</v>
      </c>
      <c r="E156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56" s="12">
        <v>4.55</v>
      </c>
      <c r="G156" s="13">
        <v>4.91</v>
      </c>
      <c r="H156" s="18">
        <v>4.55</v>
      </c>
      <c r="I156" s="12">
        <v>4.55</v>
      </c>
      <c r="J156" s="13">
        <v>4.91</v>
      </c>
      <c r="K156" s="18">
        <v>4.55</v>
      </c>
      <c r="N156" s="18">
        <v>4.55</v>
      </c>
      <c r="O156" s="12">
        <v>4.55</v>
      </c>
      <c r="P156" s="13">
        <v>4.55</v>
      </c>
      <c r="Q156" s="18">
        <v>4.55</v>
      </c>
      <c r="R156" s="21">
        <v>805870</v>
      </c>
      <c r="S156" s="21">
        <v>526928</v>
      </c>
    </row>
    <row r="157" ht="32" customHeight="1">
      <c r="A157" t="str" s="7">
        <v>Camas Swale Farm</v>
      </c>
      <c r="B157" t="str" s="7">
        <v>Hot habanero</v>
      </c>
      <c r="C157" t="str" s="7">
        <v>lb</v>
      </c>
      <c r="D157" t="str" s="21">
        <v>Yes</v>
      </c>
      <c r="E157" t="str" s="6">
        <v>SNAP: preserve existing selling price</v>
      </c>
      <c r="F157" s="12">
        <v>7</v>
      </c>
      <c r="G157" s="13">
        <v>7.56</v>
      </c>
      <c r="H157" s="18">
        <v>7</v>
      </c>
      <c r="I157" s="12">
        <v>7</v>
      </c>
      <c r="J157" s="13">
        <v>7.56</v>
      </c>
      <c r="K157" s="18">
        <v>7</v>
      </c>
      <c r="L157" s="12">
        <v>7</v>
      </c>
      <c r="M157" s="13">
        <v>7.56</v>
      </c>
      <c r="N157" s="18">
        <v>7</v>
      </c>
      <c r="O157" s="12">
        <v>7</v>
      </c>
      <c r="P157" s="13">
        <v>7</v>
      </c>
      <c r="Q157" s="18">
        <v>7</v>
      </c>
      <c r="R157" s="21">
        <v>906541</v>
      </c>
      <c r="S157" s="21">
        <v>650569</v>
      </c>
    </row>
    <row r="158" ht="32" customHeight="1">
      <c r="A158" t="str" s="7">
        <v>Camas Swale Farm</v>
      </c>
      <c r="B158" t="str" s="7">
        <v>Italian (Dino) Kale</v>
      </c>
      <c r="C158" t="str" s="7">
        <v>bu.</v>
      </c>
      <c r="D158" t="str" s="21">
        <v>No</v>
      </c>
      <c r="E158" t="str" s="6">
        <v>Currently hidden; do not activate automatically | SNAP: preserve existing selling price; Currently hidden; do not activate automatically</v>
      </c>
      <c r="F158" s="12">
        <v>2.66</v>
      </c>
      <c r="G158" s="13">
        <v>2.87</v>
      </c>
      <c r="H158" s="18">
        <v>2.66</v>
      </c>
      <c r="I158" s="12">
        <v>2.66</v>
      </c>
      <c r="J158" s="13">
        <v>2.87</v>
      </c>
      <c r="K158" s="18">
        <v>2.66</v>
      </c>
      <c r="L158" s="12">
        <v>2.66</v>
      </c>
      <c r="M158" s="13">
        <v>2.87</v>
      </c>
      <c r="N158" s="18">
        <v>2.66</v>
      </c>
      <c r="O158" s="12">
        <v>2.66</v>
      </c>
      <c r="P158" s="13">
        <v>2.66</v>
      </c>
      <c r="Q158" s="18">
        <v>2.66</v>
      </c>
      <c r="R158" s="21">
        <v>805957</v>
      </c>
      <c r="S158" s="21">
        <v>527017</v>
      </c>
    </row>
    <row r="159" ht="32" customHeight="1">
      <c r="A159" t="str" s="7">
        <v>Camas Swale Farm</v>
      </c>
      <c r="B159" t="str" s="7">
        <v>Jimmy Nardello Peppers</v>
      </c>
      <c r="C159" t="str" s="7">
        <v>1 lb</v>
      </c>
      <c r="D159" t="str" s="21">
        <v>No</v>
      </c>
      <c r="E159" t="str" s="6">
        <v>Currently hidden; do not activate automatically | SNAP: preserve existing selling price; Currently hidden; do not activate automatically</v>
      </c>
      <c r="F159" s="12">
        <v>8.4</v>
      </c>
      <c r="G159" s="13">
        <v>9.07</v>
      </c>
      <c r="H159" s="18">
        <v>8.4</v>
      </c>
      <c r="I159" s="12">
        <v>8.4</v>
      </c>
      <c r="J159" s="13">
        <v>9.07</v>
      </c>
      <c r="K159" s="18">
        <v>8.4</v>
      </c>
      <c r="L159" s="12">
        <v>8.4</v>
      </c>
      <c r="M159" s="13">
        <v>9.07</v>
      </c>
      <c r="N159" s="18">
        <v>8.4</v>
      </c>
      <c r="O159" s="12">
        <v>8.4</v>
      </c>
      <c r="P159" s="13">
        <v>8.4</v>
      </c>
      <c r="Q159" s="18">
        <v>8.4</v>
      </c>
      <c r="R159" s="21">
        <v>1004983</v>
      </c>
      <c r="S159" s="21">
        <v>785191</v>
      </c>
    </row>
    <row r="160" ht="32" customHeight="1">
      <c r="A160" t="str" s="7">
        <v>Camas Swale Farm</v>
      </c>
      <c r="B160" t="str" s="7">
        <v>Mild habanero</v>
      </c>
      <c r="C160" t="str" s="7">
        <v>lb</v>
      </c>
      <c r="D160" t="str" s="21">
        <v>No</v>
      </c>
      <c r="E160" t="str" s="6">
        <v>Currently hidden; do not activate automatically | SNAP: preserve existing selling price; Currently hidden; do not activate automatically</v>
      </c>
      <c r="F160" s="12">
        <v>8.4</v>
      </c>
      <c r="G160" s="13">
        <v>9.07</v>
      </c>
      <c r="H160" s="18">
        <v>8.4</v>
      </c>
      <c r="I160" s="12">
        <v>8.4</v>
      </c>
      <c r="J160" s="13">
        <v>9.07</v>
      </c>
      <c r="K160" s="18">
        <v>8.4</v>
      </c>
      <c r="L160" s="12">
        <v>8.4</v>
      </c>
      <c r="M160" s="13">
        <v>9.07</v>
      </c>
      <c r="N160" s="18">
        <v>8.4</v>
      </c>
      <c r="O160" s="12">
        <v>8.4</v>
      </c>
      <c r="P160" s="13">
        <v>8.4</v>
      </c>
      <c r="Q160" s="18">
        <v>8.4</v>
      </c>
      <c r="R160" s="21">
        <v>1006110</v>
      </c>
      <c r="S160" s="21">
        <v>786673</v>
      </c>
    </row>
    <row r="161" ht="32" customHeight="1">
      <c r="A161" t="str" s="7">
        <v>Camas Swale Farm</v>
      </c>
      <c r="B161" t="str" s="7">
        <v>Natsu Cocoa watermelon</v>
      </c>
      <c r="C161" t="str" s="7">
        <v>ea</v>
      </c>
      <c r="D161" t="str" s="21">
        <v>No</v>
      </c>
      <c r="E161" t="str" s="6">
        <v>Currently hidden; do not activate automatically | SNAP: preserve existing selling price; Currently hidden; do not activate automatically</v>
      </c>
      <c r="F161" s="12">
        <v>8.19</v>
      </c>
      <c r="G161" s="13">
        <v>8.85</v>
      </c>
      <c r="H161" s="18">
        <v>8.19</v>
      </c>
      <c r="I161" s="12">
        <v>8.19</v>
      </c>
      <c r="J161" s="13">
        <v>8.85</v>
      </c>
      <c r="K161" s="18">
        <v>8.19</v>
      </c>
      <c r="L161" s="12">
        <v>8.19</v>
      </c>
      <c r="M161" s="13">
        <v>8.85</v>
      </c>
      <c r="N161" s="18">
        <v>8.19</v>
      </c>
      <c r="O161" s="12">
        <v>8.19</v>
      </c>
      <c r="P161" s="13">
        <v>8.19</v>
      </c>
      <c r="Q161" s="18">
        <v>8.19</v>
      </c>
      <c r="R161" s="21">
        <v>1001422</v>
      </c>
      <c r="S161" s="21">
        <v>778769</v>
      </c>
    </row>
    <row r="162" ht="32" customHeight="1">
      <c r="A162" t="str" s="7">
        <v>Camas Swale Farm</v>
      </c>
      <c r="B162" t="str" s="7">
        <v>Orange Carrots</v>
      </c>
      <c r="C162" t="str" s="7">
        <v>1 bunch</v>
      </c>
      <c r="D162" t="str" s="21">
        <v>No</v>
      </c>
      <c r="E162" t="str" s="6">
        <v>Currently hidden; do not activate automatically | SNAP: preserve existing selling price; Currently hidden; do not activate automatically</v>
      </c>
      <c r="F162" s="12">
        <v>3.5</v>
      </c>
      <c r="G162" s="13">
        <v>3.78</v>
      </c>
      <c r="H162" s="18">
        <v>3.5</v>
      </c>
      <c r="I162" s="12">
        <v>3.5</v>
      </c>
      <c r="J162" s="13">
        <v>3.78</v>
      </c>
      <c r="K162" s="18">
        <v>3.5</v>
      </c>
      <c r="L162" s="12">
        <v>3.5</v>
      </c>
      <c r="M162" s="13">
        <v>3.78</v>
      </c>
      <c r="N162" s="18">
        <v>3.5</v>
      </c>
      <c r="O162" s="12">
        <v>3.5</v>
      </c>
      <c r="P162" s="13">
        <v>3.5</v>
      </c>
      <c r="Q162" s="18">
        <v>3.5</v>
      </c>
      <c r="R162" s="21">
        <v>1125866</v>
      </c>
      <c r="S162" s="21">
        <v>958135</v>
      </c>
    </row>
    <row r="163" ht="32" customHeight="1">
      <c r="A163" t="str" s="7">
        <v>Camas Swale Farm</v>
      </c>
      <c r="B163" t="str" s="7">
        <v>Padron Peppers</v>
      </c>
      <c r="C163" t="str" s="7">
        <v>1 pt</v>
      </c>
      <c r="D163" t="str" s="21">
        <v>Yes</v>
      </c>
      <c r="E163" t="str" s="6">
        <v>No confirmed Local Line price/list; local calculation is reference only | SNAP: preserve existing selling price</v>
      </c>
      <c r="F163" s="12">
        <v>4.2</v>
      </c>
      <c r="G163" s="13">
        <v>4.54</v>
      </c>
      <c r="H163" s="18">
        <v>4.2</v>
      </c>
      <c r="I163" s="12">
        <v>4.2</v>
      </c>
      <c r="J163" s="13">
        <v>4.54</v>
      </c>
      <c r="K163" s="18">
        <v>4.2</v>
      </c>
      <c r="N163" s="18">
        <v>4.2</v>
      </c>
      <c r="O163" s="12">
        <v>4.2</v>
      </c>
      <c r="P163" s="13">
        <v>4.2</v>
      </c>
      <c r="Q163" s="18">
        <v>4.2</v>
      </c>
      <c r="R163" s="21">
        <v>805887</v>
      </c>
      <c r="S163" s="21">
        <v>526945</v>
      </c>
    </row>
    <row r="164" ht="32" customHeight="1">
      <c r="A164" t="str" s="7">
        <v>Camas Swale Farm</v>
      </c>
      <c r="B164" t="str" s="7">
        <v>Parsley</v>
      </c>
      <c r="C164" t="str" s="7">
        <v>each</v>
      </c>
      <c r="D164" t="str" s="21">
        <v>Yes</v>
      </c>
      <c r="E164" t="str" s="6">
        <v>SNAP: preserve existing selling price</v>
      </c>
      <c r="F164" s="12">
        <v>2.8</v>
      </c>
      <c r="G164" s="13">
        <v>3.02</v>
      </c>
      <c r="H164" s="18">
        <v>2.8</v>
      </c>
      <c r="I164" s="12">
        <v>2.8</v>
      </c>
      <c r="J164" s="13">
        <v>3.02</v>
      </c>
      <c r="K164" s="18">
        <v>2.8</v>
      </c>
      <c r="L164" s="12">
        <v>2.8</v>
      </c>
      <c r="M164" s="13">
        <v>3.02</v>
      </c>
      <c r="N164" s="18">
        <v>2.8</v>
      </c>
      <c r="O164" s="12">
        <v>2.8</v>
      </c>
      <c r="P164" s="13">
        <v>2.8</v>
      </c>
      <c r="Q164" s="18">
        <v>2.8</v>
      </c>
      <c r="R164" s="21">
        <v>805978</v>
      </c>
      <c r="S164" s="21">
        <v>527038</v>
      </c>
    </row>
    <row r="165" ht="32" customHeight="1">
      <c r="A165" t="str" s="7">
        <v>Camas Swale Farm</v>
      </c>
      <c r="B165" t="str" s="7">
        <v>Pickling Cucumber</v>
      </c>
      <c r="C165" t="str" s="7">
        <v>1 lb</v>
      </c>
      <c r="D165" t="str" s="21">
        <v>No</v>
      </c>
      <c r="E165" t="str" s="6">
        <v>Currently hidden; do not activate automatically | SNAP: preserve existing selling price; Currently hidden; do not activate automatically</v>
      </c>
      <c r="F165" s="12">
        <v>3.5</v>
      </c>
      <c r="G165" s="13">
        <v>3.78</v>
      </c>
      <c r="H165" s="18">
        <v>3.5</v>
      </c>
      <c r="I165" s="12">
        <v>3.5</v>
      </c>
      <c r="J165" s="13">
        <v>3.78</v>
      </c>
      <c r="K165" s="18">
        <v>3.5</v>
      </c>
      <c r="L165" s="12">
        <v>3.5</v>
      </c>
      <c r="M165" s="13">
        <v>3.78</v>
      </c>
      <c r="N165" s="18">
        <v>3.5</v>
      </c>
      <c r="O165" s="12">
        <v>3.5</v>
      </c>
      <c r="P165" s="13">
        <v>3.5</v>
      </c>
      <c r="Q165" s="18">
        <v>3.5</v>
      </c>
      <c r="R165" s="21">
        <v>805892</v>
      </c>
      <c r="S165" s="21">
        <v>526950</v>
      </c>
    </row>
    <row r="166" ht="32" customHeight="1">
      <c r="A166" t="str" s="7">
        <v>Camas Swale Farm</v>
      </c>
      <c r="B166" t="str" s="7">
        <v>Purple curly kale</v>
      </c>
      <c r="C166" t="str" s="7">
        <v>ea</v>
      </c>
      <c r="D166" t="str" s="21">
        <v>No</v>
      </c>
      <c r="E166" t="str" s="6">
        <v>Currently hidden; do not activate automatically | SNAP: preserve existing selling price; Currently hidden; do not activate automatically</v>
      </c>
      <c r="F166" s="12">
        <v>2.8</v>
      </c>
      <c r="G166" s="13">
        <v>3.02</v>
      </c>
      <c r="H166" s="18">
        <v>2.8</v>
      </c>
      <c r="I166" s="12">
        <v>2.8</v>
      </c>
      <c r="J166" s="13">
        <v>3.02</v>
      </c>
      <c r="K166" s="18">
        <v>2.8</v>
      </c>
      <c r="L166" s="12">
        <v>2.8</v>
      </c>
      <c r="M166" s="13">
        <v>3.02</v>
      </c>
      <c r="N166" s="18">
        <v>2.8</v>
      </c>
      <c r="O166" s="12">
        <v>2.8</v>
      </c>
      <c r="P166" s="13">
        <v>2.8</v>
      </c>
      <c r="Q166" s="18">
        <v>2.8</v>
      </c>
      <c r="R166" s="21">
        <v>824215</v>
      </c>
      <c r="S166" s="21">
        <v>547697</v>
      </c>
    </row>
    <row r="167" ht="32" customHeight="1">
      <c r="A167" t="str" s="7">
        <v>Camas Swale Farm</v>
      </c>
      <c r="B167" t="str" s="7">
        <v>Rainbow Carrots</v>
      </c>
      <c r="C167" t="str" s="7">
        <v>1 bunch</v>
      </c>
      <c r="D167" t="str" s="21">
        <v>No</v>
      </c>
      <c r="E167" t="str" s="6">
        <v>Currently hidden; do not activate automatically | SNAP: preserve existing selling price; Currently hidden; do not activate automatically</v>
      </c>
      <c r="F167" s="12">
        <v>3.5</v>
      </c>
      <c r="G167" s="13">
        <v>3.78</v>
      </c>
      <c r="H167" s="18">
        <v>3.5</v>
      </c>
      <c r="I167" s="12">
        <v>3.5</v>
      </c>
      <c r="J167" s="13">
        <v>3.78</v>
      </c>
      <c r="K167" s="18">
        <v>3.5</v>
      </c>
      <c r="L167" s="12">
        <v>3.5</v>
      </c>
      <c r="M167" s="13">
        <v>3.78</v>
      </c>
      <c r="N167" s="18">
        <v>3.5</v>
      </c>
      <c r="O167" s="12">
        <v>3.5</v>
      </c>
      <c r="P167" s="13">
        <v>3.5</v>
      </c>
      <c r="Q167" s="18">
        <v>3.5</v>
      </c>
      <c r="R167" s="21">
        <v>883818</v>
      </c>
      <c r="S167" s="21">
        <v>621070</v>
      </c>
    </row>
    <row r="168" ht="32" customHeight="1">
      <c r="A168" t="str" s="7">
        <v>Camas Swale Farm</v>
      </c>
      <c r="B168" t="str" s="7">
        <v>Rainbow Chard</v>
      </c>
      <c r="C168" t="str" s="7">
        <v>each</v>
      </c>
      <c r="D168" t="str" s="21">
        <v>Yes</v>
      </c>
      <c r="E168" t="str" s="6">
        <v>SNAP: preserve existing selling price</v>
      </c>
      <c r="F168" s="12">
        <v>3.5</v>
      </c>
      <c r="G168" s="13">
        <v>3.78</v>
      </c>
      <c r="H168" s="18">
        <v>3.5</v>
      </c>
      <c r="I168" s="12">
        <v>3.5</v>
      </c>
      <c r="J168" s="13">
        <v>3.78</v>
      </c>
      <c r="K168" s="18">
        <v>3.5</v>
      </c>
      <c r="L168" s="12">
        <v>3.5</v>
      </c>
      <c r="M168" s="13">
        <v>3.78</v>
      </c>
      <c r="N168" s="18">
        <v>3.5</v>
      </c>
      <c r="O168" s="12">
        <v>3.5</v>
      </c>
      <c r="P168" s="13">
        <v>3.5</v>
      </c>
      <c r="Q168" s="18">
        <v>3.5</v>
      </c>
      <c r="R168" s="21">
        <v>1021692</v>
      </c>
      <c r="S168" s="21">
        <v>808786</v>
      </c>
    </row>
    <row r="169" ht="32" customHeight="1">
      <c r="A169" t="str" s="7">
        <v>Camas Swale Farm</v>
      </c>
      <c r="B169" t="str" s="7">
        <v>Red Beets</v>
      </c>
      <c r="C169" t="str" s="7">
        <v>1 bunch</v>
      </c>
      <c r="D169" t="str" s="21">
        <v>Yes</v>
      </c>
      <c r="E169" t="str" s="6">
        <v>SNAP: preserve existing selling price</v>
      </c>
      <c r="F169" s="12">
        <v>3.29</v>
      </c>
      <c r="G169" s="13">
        <v>3.55</v>
      </c>
      <c r="H169" s="18">
        <v>3.29</v>
      </c>
      <c r="I169" s="12">
        <v>3.29</v>
      </c>
      <c r="J169" s="13">
        <v>3.55</v>
      </c>
      <c r="K169" s="18">
        <v>3.29</v>
      </c>
      <c r="L169" s="12">
        <v>3.29</v>
      </c>
      <c r="M169" s="13">
        <v>3.55</v>
      </c>
      <c r="N169" s="18">
        <v>3.29</v>
      </c>
      <c r="O169" s="12">
        <v>3.29</v>
      </c>
      <c r="P169" s="13">
        <v>3.29</v>
      </c>
      <c r="Q169" s="18">
        <v>3.29</v>
      </c>
      <c r="R169" s="21">
        <v>874966</v>
      </c>
      <c r="S169" s="21">
        <v>609201</v>
      </c>
    </row>
    <row r="170" ht="32" customHeight="1">
      <c r="A170" t="str" s="7">
        <v>Camas Swale Farm</v>
      </c>
      <c r="B170" t="str" s="7">
        <v>Red Bell Pepper</v>
      </c>
      <c r="C170" t="str" s="7">
        <v>lb</v>
      </c>
      <c r="D170" t="str" s="21">
        <v>No</v>
      </c>
      <c r="E170" t="str" s="6">
        <v>Currently hidden; do not activate automatically | SNAP: preserve existing selling price; Currently hidden; do not activate automatically</v>
      </c>
      <c r="F170" s="12">
        <v>4.9</v>
      </c>
      <c r="G170" s="13">
        <v>5.29</v>
      </c>
      <c r="H170" s="18">
        <v>4.9</v>
      </c>
      <c r="I170" s="12">
        <v>4.9</v>
      </c>
      <c r="J170" s="13">
        <v>5.29</v>
      </c>
      <c r="K170" s="18">
        <v>4.9</v>
      </c>
      <c r="L170" s="12">
        <v>4.9</v>
      </c>
      <c r="M170" s="13">
        <v>5.29</v>
      </c>
      <c r="N170" s="18">
        <v>4.9</v>
      </c>
      <c r="O170" s="12">
        <v>4.9</v>
      </c>
      <c r="P170" s="13">
        <v>4.9</v>
      </c>
      <c r="Q170" s="18">
        <v>4.9</v>
      </c>
      <c r="R170" s="21">
        <v>906542</v>
      </c>
      <c r="S170" s="21">
        <v>650570</v>
      </c>
    </row>
    <row r="171" ht="32" customHeight="1">
      <c r="A171" t="str" s="7">
        <v>Camas Swale Farm</v>
      </c>
      <c r="B171" t="str" s="7">
        <v>Red Bell Peppers</v>
      </c>
      <c r="C171" t="str" s="7">
        <v>each</v>
      </c>
      <c r="D171" t="str" s="21">
        <v>No</v>
      </c>
      <c r="E17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71" s="12">
        <v>7.7</v>
      </c>
      <c r="G171" s="13">
        <v>8.32</v>
      </c>
      <c r="H171" s="18">
        <v>7.7</v>
      </c>
      <c r="I171" s="12">
        <v>7.7</v>
      </c>
      <c r="J171" s="13">
        <v>8.32</v>
      </c>
      <c r="K171" s="18">
        <v>7.7</v>
      </c>
      <c r="N171" s="18">
        <v>7.7</v>
      </c>
      <c r="O171" s="12">
        <v>7.7</v>
      </c>
      <c r="P171" s="13">
        <v>7.7</v>
      </c>
      <c r="Q171" s="18">
        <v>7.7</v>
      </c>
      <c r="R171" s="21">
        <v>805920</v>
      </c>
      <c r="S171" s="21">
        <v>526980</v>
      </c>
    </row>
    <row r="172" ht="32" customHeight="1">
      <c r="A172" t="str" s="7">
        <v>Camas Swale Farm</v>
      </c>
      <c r="B172" t="str" s="7">
        <v>Romanesco</v>
      </c>
      <c r="C172" t="str" s="7">
        <v>1 lb</v>
      </c>
      <c r="D172" t="str" s="21">
        <v>No</v>
      </c>
      <c r="E172" t="str" s="6">
        <v>Currently hidden; do not activate automatically | SNAP: preserve existing selling price; Currently hidden; do not activate automatically</v>
      </c>
      <c r="F172" s="12">
        <v>3.5</v>
      </c>
      <c r="G172" s="13">
        <v>3.78</v>
      </c>
      <c r="H172" s="18">
        <v>3.5</v>
      </c>
      <c r="I172" s="12">
        <v>3.5</v>
      </c>
      <c r="J172" s="13">
        <v>3.78</v>
      </c>
      <c r="K172" s="18">
        <v>3.5</v>
      </c>
      <c r="L172" s="12">
        <v>3.5</v>
      </c>
      <c r="M172" s="13">
        <v>3.78</v>
      </c>
      <c r="N172" s="18">
        <v>3.5</v>
      </c>
      <c r="O172" s="12">
        <v>3.5</v>
      </c>
      <c r="P172" s="13">
        <v>3.5</v>
      </c>
      <c r="Q172" s="18">
        <v>3.5</v>
      </c>
      <c r="R172" s="21">
        <v>915287</v>
      </c>
      <c r="S172" s="21">
        <v>661221</v>
      </c>
    </row>
    <row r="173" ht="32" customHeight="1">
      <c r="A173" t="str" s="7">
        <v>Camas Swale Farm</v>
      </c>
      <c r="B173" t="str" s="7">
        <v>Salanova Lettuce Mix</v>
      </c>
      <c r="C173" t="str" s="7">
        <v>1/2 lb bag</v>
      </c>
      <c r="D173" t="str" s="21">
        <v>No</v>
      </c>
      <c r="E173" t="str" s="6">
        <v>Currently hidden; do not activate automatically | SNAP: preserve existing selling price; Currently hidden; do not activate automatically</v>
      </c>
      <c r="F173" s="12">
        <v>5.6</v>
      </c>
      <c r="G173" s="13">
        <v>6.05</v>
      </c>
      <c r="H173" s="18">
        <v>5.6</v>
      </c>
      <c r="I173" s="12">
        <v>5.6</v>
      </c>
      <c r="J173" s="13">
        <v>6.05</v>
      </c>
      <c r="K173" s="18">
        <v>5.6</v>
      </c>
      <c r="L173" s="12">
        <v>5.6</v>
      </c>
      <c r="M173" s="13">
        <v>6.05</v>
      </c>
      <c r="N173" s="18">
        <v>5.6</v>
      </c>
      <c r="O173" s="12">
        <v>5.6</v>
      </c>
      <c r="P173" s="13">
        <v>5.6</v>
      </c>
      <c r="Q173" s="18">
        <v>5.6</v>
      </c>
      <c r="R173" s="21">
        <v>972408</v>
      </c>
      <c r="S173" s="21">
        <v>736582</v>
      </c>
    </row>
    <row r="174" ht="32" customHeight="1">
      <c r="A174" t="str" s="7">
        <v>Camas Swale Farm</v>
      </c>
      <c r="B174" t="str" s="7">
        <v>Santa Fe Peppers</v>
      </c>
      <c r="C174" t="str" s="7">
        <v>pound</v>
      </c>
      <c r="D174" t="str" s="21">
        <v>No</v>
      </c>
      <c r="E174" t="str" s="6">
        <v>Currently hidden; do not activate automatically | SNAP: preserve existing selling price; Currently hidden; do not activate automatically</v>
      </c>
      <c r="F174" s="12">
        <v>7</v>
      </c>
      <c r="G174" s="13">
        <v>7.56</v>
      </c>
      <c r="H174" s="18">
        <v>7</v>
      </c>
      <c r="I174" s="12">
        <v>7</v>
      </c>
      <c r="J174" s="13">
        <v>7.56</v>
      </c>
      <c r="K174" s="18">
        <v>7</v>
      </c>
      <c r="L174" s="12">
        <v>7</v>
      </c>
      <c r="M174" s="13">
        <v>7.56</v>
      </c>
      <c r="N174" s="18">
        <v>7</v>
      </c>
      <c r="O174" s="12">
        <v>7</v>
      </c>
      <c r="P174" s="13">
        <v>7</v>
      </c>
      <c r="Q174" s="18">
        <v>7</v>
      </c>
      <c r="R174" s="21">
        <v>812653</v>
      </c>
      <c r="S174" s="21">
        <v>534521</v>
      </c>
    </row>
    <row r="175" ht="32" customHeight="1">
      <c r="A175" t="str" s="7">
        <v>Camas Swale Farm</v>
      </c>
      <c r="B175" t="str" s="7">
        <v>Serrano pepper</v>
      </c>
      <c r="C175" t="str" s="7">
        <v>1 lb</v>
      </c>
      <c r="D175" t="str" s="21">
        <v>No</v>
      </c>
      <c r="E175" t="str" s="6">
        <v>Currently hidden; do not activate automatically | SNAP: preserve existing selling price; Currently hidden; do not activate automatically</v>
      </c>
      <c r="F175" s="12">
        <v>5.6</v>
      </c>
      <c r="G175" s="13">
        <v>6.05</v>
      </c>
      <c r="H175" s="18">
        <v>5.6</v>
      </c>
      <c r="I175" s="12">
        <v>5.6</v>
      </c>
      <c r="J175" s="13">
        <v>6.05</v>
      </c>
      <c r="K175" s="18">
        <v>5.6</v>
      </c>
      <c r="L175" s="12">
        <v>5.6</v>
      </c>
      <c r="M175" s="13">
        <v>6.05</v>
      </c>
      <c r="N175" s="18">
        <v>5.6</v>
      </c>
      <c r="O175" s="12">
        <v>5.6</v>
      </c>
      <c r="P175" s="13">
        <v>5.6</v>
      </c>
      <c r="Q175" s="18">
        <v>5.6</v>
      </c>
      <c r="R175" s="21">
        <v>899372</v>
      </c>
      <c r="S175" s="21">
        <v>641156</v>
      </c>
    </row>
    <row r="176" ht="32" customHeight="1">
      <c r="A176" t="str" s="7">
        <v>Camas Swale Farm</v>
      </c>
      <c r="B176" t="str" s="7">
        <v>Shishito Frying Pepper</v>
      </c>
      <c r="C176" t="str" s="7">
        <v>each</v>
      </c>
      <c r="D176" t="str" s="21">
        <v>Yes</v>
      </c>
      <c r="E176" t="str" s="6">
        <v>SNAP: preserve existing selling price</v>
      </c>
      <c r="F176" s="12">
        <v>4.2</v>
      </c>
      <c r="G176" s="13">
        <v>4.54</v>
      </c>
      <c r="H176" s="18">
        <v>4.2</v>
      </c>
      <c r="I176" s="12">
        <v>4.2</v>
      </c>
      <c r="J176" s="13">
        <v>4.54</v>
      </c>
      <c r="K176" s="18">
        <v>4.2</v>
      </c>
      <c r="L176" s="12">
        <v>4.2</v>
      </c>
      <c r="M176" s="13">
        <v>4.54</v>
      </c>
      <c r="N176" s="18">
        <v>4.2</v>
      </c>
      <c r="O176" s="12">
        <v>4.2</v>
      </c>
      <c r="P176" s="13">
        <v>4.2</v>
      </c>
      <c r="Q176" s="18">
        <v>4.2</v>
      </c>
      <c r="R176" s="21">
        <v>805983</v>
      </c>
      <c r="S176" s="21">
        <v>527043</v>
      </c>
    </row>
    <row r="177" ht="32" customHeight="1">
      <c r="A177" t="str" s="7">
        <v>Camas Swale Farm</v>
      </c>
      <c r="B177" t="str" s="7">
        <v>Slicer Cucumbers</v>
      </c>
      <c r="C177" t="str" s="7">
        <v>1 lb</v>
      </c>
      <c r="D177" t="str" s="21">
        <v>No</v>
      </c>
      <c r="E17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77" s="12">
        <v>2.8</v>
      </c>
      <c r="G177" s="13">
        <v>3.02</v>
      </c>
      <c r="H177" s="18">
        <v>2.8</v>
      </c>
      <c r="K177" s="18">
        <v>2.8</v>
      </c>
      <c r="L177" s="12">
        <v>2.8</v>
      </c>
      <c r="M177" s="13">
        <v>3.02</v>
      </c>
      <c r="N177" s="18">
        <v>2.8</v>
      </c>
      <c r="O177" s="12">
        <v>2.8</v>
      </c>
      <c r="P177" s="13">
        <v>2.8</v>
      </c>
      <c r="Q177" s="18">
        <v>2.8</v>
      </c>
      <c r="R177" s="21">
        <v>806009</v>
      </c>
      <c r="S177" s="21">
        <v>527069</v>
      </c>
    </row>
    <row r="178" ht="32" customHeight="1">
      <c r="A178" t="str" s="7">
        <v>Camas Swale Farm</v>
      </c>
      <c r="B178" t="str" s="7">
        <v>Sugar Snap Peas</v>
      </c>
      <c r="C178" t="str" s="7">
        <v>1/2 lb</v>
      </c>
      <c r="D178" t="str" s="21">
        <v>No</v>
      </c>
      <c r="E178" t="str" s="6">
        <v>Currently hidden; do not activate automatically | SNAP: preserve existing selling price; Currently hidden; do not activate automatically</v>
      </c>
      <c r="F178" s="12">
        <v>4.13</v>
      </c>
      <c r="G178" s="13">
        <v>4.46</v>
      </c>
      <c r="H178" s="18">
        <v>4.13</v>
      </c>
      <c r="I178" s="12">
        <v>4.13</v>
      </c>
      <c r="J178" s="13">
        <v>4.46</v>
      </c>
      <c r="K178" s="18">
        <v>4.13</v>
      </c>
      <c r="L178" s="12">
        <v>4.13</v>
      </c>
      <c r="M178" s="13">
        <v>4.46</v>
      </c>
      <c r="N178" s="18">
        <v>4.13</v>
      </c>
      <c r="O178" s="12">
        <v>4.13</v>
      </c>
      <c r="P178" s="13">
        <v>4.13</v>
      </c>
      <c r="Q178" s="18">
        <v>4.13</v>
      </c>
      <c r="R178" s="21">
        <v>973113</v>
      </c>
      <c r="S178" s="21">
        <v>737953</v>
      </c>
    </row>
    <row r="179" ht="32" customHeight="1">
      <c r="A179" t="str" s="7">
        <v>Camas Swale Farm</v>
      </c>
      <c r="B179" t="str" s="7">
        <v>Sweet Italian Peppers</v>
      </c>
      <c r="C179" t="str" s="7">
        <v>each</v>
      </c>
      <c r="D179" t="str" s="21">
        <v>No</v>
      </c>
      <c r="E179" t="str" s="6">
        <v>Currently hidden; do not activate automatically | SNAP: preserve existing selling price; Currently hidden; do not activate automatically</v>
      </c>
      <c r="F179" s="12">
        <v>4.69</v>
      </c>
      <c r="G179" s="13">
        <v>5.07</v>
      </c>
      <c r="H179" s="18">
        <v>4.69</v>
      </c>
      <c r="I179" s="12">
        <v>4.69</v>
      </c>
      <c r="J179" s="13">
        <v>5.07</v>
      </c>
      <c r="K179" s="18">
        <v>4.69</v>
      </c>
      <c r="L179" s="12">
        <v>4.69</v>
      </c>
      <c r="M179" s="13">
        <v>5.07</v>
      </c>
      <c r="N179" s="18">
        <v>4.69</v>
      </c>
      <c r="O179" s="12">
        <v>4.69</v>
      </c>
      <c r="P179" s="13">
        <v>4.69</v>
      </c>
      <c r="Q179" s="18">
        <v>4.69</v>
      </c>
      <c r="R179" s="21">
        <v>805954</v>
      </c>
      <c r="S179" s="21">
        <v>527014</v>
      </c>
    </row>
    <row r="180" ht="32" customHeight="1">
      <c r="A180" t="str" s="7">
        <v>Camas Swale Farm</v>
      </c>
      <c r="B180" t="str" s="7">
        <v>Swiss Chard</v>
      </c>
      <c r="C180" t="str" s="7">
        <v>each</v>
      </c>
      <c r="D180" t="str" s="21">
        <v>No</v>
      </c>
      <c r="E180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80" s="12">
        <v>4.55</v>
      </c>
      <c r="G180" s="13">
        <v>4.91</v>
      </c>
      <c r="H180" s="18">
        <v>4.55</v>
      </c>
      <c r="I180" s="12">
        <v>4.55</v>
      </c>
      <c r="J180" s="13">
        <v>4.91</v>
      </c>
      <c r="K180" s="18">
        <v>4.55</v>
      </c>
      <c r="N180" s="18">
        <v>4.55</v>
      </c>
      <c r="O180" s="12">
        <v>4.55</v>
      </c>
      <c r="P180" s="13">
        <v>4.55</v>
      </c>
      <c r="Q180" s="18">
        <v>4.55</v>
      </c>
      <c r="R180" s="21">
        <v>805963</v>
      </c>
      <c r="S180" s="21">
        <v>527023</v>
      </c>
    </row>
    <row r="181" ht="32" customHeight="1">
      <c r="A181" t="str" s="7">
        <v>Camas Swale Farm</v>
      </c>
      <c r="B181" t="str" s="7">
        <v>Tropea onion</v>
      </c>
      <c r="C181" t="str" s="7">
        <v>bu</v>
      </c>
      <c r="D181" t="str" s="21">
        <v>No</v>
      </c>
      <c r="E181" t="str" s="6">
        <v>Currently hidden; do not activate automatically | SNAP: preserve existing selling price; Currently hidden; do not activate automatically</v>
      </c>
      <c r="F181" s="12">
        <v>3.29</v>
      </c>
      <c r="G181" s="13">
        <v>3.55</v>
      </c>
      <c r="H181" s="18">
        <v>3.29</v>
      </c>
      <c r="I181" s="12">
        <v>3.29</v>
      </c>
      <c r="J181" s="13">
        <v>3.55</v>
      </c>
      <c r="K181" s="18">
        <v>3.29</v>
      </c>
      <c r="L181" s="12">
        <v>3.29</v>
      </c>
      <c r="M181" s="13">
        <v>3.55</v>
      </c>
      <c r="N181" s="18">
        <v>3.29</v>
      </c>
      <c r="O181" s="12">
        <v>3.29</v>
      </c>
      <c r="P181" s="13">
        <v>3.29</v>
      </c>
      <c r="Q181" s="18">
        <v>3.29</v>
      </c>
      <c r="R181" s="21">
        <v>964205</v>
      </c>
      <c r="S181" s="21">
        <v>725640</v>
      </c>
    </row>
    <row r="182" ht="32" customHeight="1">
      <c r="A182" t="str" s="7">
        <v>Creamy Cow, LLC</v>
      </c>
      <c r="B182" t="str" s="7">
        <v>Catalan Paprika-Rubbed Cheese, 4.8-5.8 oz</v>
      </c>
      <c r="C182" t="str" s="7">
        <v>4.8-5.8 oz</v>
      </c>
      <c r="D182" t="str" s="21">
        <v>No</v>
      </c>
      <c r="E182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82" s="12">
        <v>14.37</v>
      </c>
      <c r="G182" s="13">
        <v>15.52</v>
      </c>
      <c r="H182" s="18">
        <v>12.57</v>
      </c>
      <c r="K182" s="18">
        <v>12.57</v>
      </c>
      <c r="N182" s="18">
        <v>12.57</v>
      </c>
      <c r="O182" s="12">
        <v>14.37</v>
      </c>
      <c r="P182" s="13">
        <v>14.37</v>
      </c>
      <c r="Q182" s="18">
        <v>12.57</v>
      </c>
      <c r="R182" s="21">
        <v>911651</v>
      </c>
      <c r="S182" s="21">
        <v>656878</v>
      </c>
    </row>
    <row r="183" ht="32" customHeight="1">
      <c r="A183" t="str" s="7">
        <v>Creamy Cow, LLC</v>
      </c>
      <c r="B183" t="str" s="7">
        <v>Catalan Paprika-Rubbed Cheese, 5.9-6.9 oz</v>
      </c>
      <c r="C183" t="str" s="7">
        <v>5.9-6.9 oz</v>
      </c>
      <c r="D183" t="str" s="21">
        <v>No</v>
      </c>
      <c r="E183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83" s="12">
        <v>17.98</v>
      </c>
      <c r="G183" s="13">
        <v>19.42</v>
      </c>
      <c r="H183" s="18">
        <v>15.74</v>
      </c>
      <c r="K183" s="18">
        <v>15.74</v>
      </c>
      <c r="N183" s="18">
        <v>15.74</v>
      </c>
      <c r="O183" s="12">
        <v>17.98</v>
      </c>
      <c r="P183" s="13">
        <v>17.98</v>
      </c>
      <c r="Q183" s="18">
        <v>15.74</v>
      </c>
      <c r="R183" s="21">
        <v>911647</v>
      </c>
      <c r="S183" s="21">
        <v>656874</v>
      </c>
    </row>
    <row r="184" ht="32" customHeight="1">
      <c r="A184" t="str" s="7">
        <v>Creamy Cow, LLC</v>
      </c>
      <c r="B184" t="str" s="7">
        <v>Catalan Paprika-Rubbed Cheese, 7-8 oz</v>
      </c>
      <c r="C184" t="str" s="7">
        <v>7-8 oz</v>
      </c>
      <c r="D184" t="str" s="21">
        <v>No</v>
      </c>
      <c r="E184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84" s="12">
        <v>18.94</v>
      </c>
      <c r="G184" s="13">
        <v>20.46</v>
      </c>
      <c r="H184" s="18">
        <v>16.58</v>
      </c>
      <c r="K184" s="18">
        <v>16.58</v>
      </c>
      <c r="N184" s="18">
        <v>16.58</v>
      </c>
      <c r="O184" s="12">
        <v>18.94</v>
      </c>
      <c r="P184" s="13">
        <v>18.94</v>
      </c>
      <c r="Q184" s="18">
        <v>16.58</v>
      </c>
      <c r="R184" s="21">
        <v>911648</v>
      </c>
      <c r="S184" s="21">
        <v>656875</v>
      </c>
    </row>
    <row r="185" ht="32" customHeight="1">
      <c r="A185" t="str" s="7">
        <v>Creamy Cow, LLC</v>
      </c>
      <c r="B185" t="str" s="7">
        <v>Creamy Cow (Raw Dairy) Add On</v>
      </c>
      <c r="C185" t="str" s="7">
        <v>Herd Share</v>
      </c>
      <c r="D185" t="str" s="21">
        <v>Yes</v>
      </c>
      <c r="E185" t="str" s="6">
        <v>No confirmed Local Line price/list; local calculation is reference only | SNAP: preserve existing selling price; No confirmed Local Line price/list; local calculation is reference only</v>
      </c>
      <c r="H185" s="18">
        <v>70</v>
      </c>
      <c r="K185" s="18">
        <v>70</v>
      </c>
      <c r="N185" s="18">
        <v>70</v>
      </c>
      <c r="Q185" s="18">
        <v>70</v>
      </c>
      <c r="R185" s="21">
        <v>804350</v>
      </c>
      <c r="S185" s="21">
        <v>525025</v>
      </c>
    </row>
    <row r="186" ht="32" customHeight="1">
      <c r="A186" t="str" s="7">
        <v>Creamy Cow, LLC</v>
      </c>
      <c r="B186" t="str" s="7">
        <v>Gogo Gouda Cheese, 4 Month Aged, 4.8-5.8 oz</v>
      </c>
      <c r="C186" t="str" s="7">
        <v>4.8-5.8oz</v>
      </c>
      <c r="D186" t="str" s="21">
        <v>No</v>
      </c>
      <c r="E186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86" s="12">
        <v>12.57</v>
      </c>
      <c r="G186" s="13">
        <v>13.58</v>
      </c>
      <c r="H186" s="18">
        <v>12.57</v>
      </c>
      <c r="K186" s="18">
        <v>12.57</v>
      </c>
      <c r="N186" s="18">
        <v>12.57</v>
      </c>
      <c r="O186" s="12">
        <v>12.57</v>
      </c>
      <c r="P186" s="13">
        <v>12.57</v>
      </c>
      <c r="Q186" s="18">
        <v>12.57</v>
      </c>
      <c r="R186" s="21">
        <v>1004516</v>
      </c>
      <c r="S186" s="21">
        <v>784551</v>
      </c>
    </row>
    <row r="187" ht="32" customHeight="1">
      <c r="A187" t="str" s="7">
        <v>Creamy Cow, LLC</v>
      </c>
      <c r="B187" t="str" s="7">
        <v>Gogo Gouda Cheese, 4 Month Aged, 5.9-6.9 oz</v>
      </c>
      <c r="C187" t="str" s="7">
        <v>5.9 -6.9 oz</v>
      </c>
      <c r="D187" t="str" s="21">
        <v>No</v>
      </c>
      <c r="E18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87" s="12">
        <v>15.74</v>
      </c>
      <c r="G187" s="13">
        <v>17</v>
      </c>
      <c r="H187" s="18">
        <v>15.74</v>
      </c>
      <c r="K187" s="18">
        <v>15.74</v>
      </c>
      <c r="N187" s="18">
        <v>15.74</v>
      </c>
      <c r="O187" s="12">
        <v>15.74</v>
      </c>
      <c r="P187" s="13">
        <v>15.74</v>
      </c>
      <c r="Q187" s="18">
        <v>15.74</v>
      </c>
      <c r="R187" s="21">
        <v>957423</v>
      </c>
      <c r="S187" s="21">
        <v>716436</v>
      </c>
    </row>
    <row r="188" ht="32" customHeight="1">
      <c r="A188" t="str" s="7">
        <v>Creamy Cow, LLC</v>
      </c>
      <c r="B188" t="str" s="7">
        <v>Gogo Gouda Cheese, 4 Month Aged, 7.0-8.0 oz</v>
      </c>
      <c r="C188" t="str" s="7">
        <v>7.0-8.0 oz</v>
      </c>
      <c r="D188" t="str" s="21">
        <v>No</v>
      </c>
      <c r="E18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88" s="12">
        <v>16.58</v>
      </c>
      <c r="G188" s="13">
        <v>17.91</v>
      </c>
      <c r="H188" s="18">
        <v>16.58</v>
      </c>
      <c r="K188" s="18">
        <v>16.58</v>
      </c>
      <c r="N188" s="18">
        <v>16.58</v>
      </c>
      <c r="O188" s="12">
        <v>16.58</v>
      </c>
      <c r="P188" s="13">
        <v>16.58</v>
      </c>
      <c r="Q188" s="18">
        <v>16.58</v>
      </c>
      <c r="R188" s="21">
        <v>957424</v>
      </c>
      <c r="S188" s="21">
        <v>716438</v>
      </c>
    </row>
    <row r="189" ht="32" customHeight="1">
      <c r="A189" t="str" s="7">
        <v>Creamy Cow, LLC</v>
      </c>
      <c r="B189" t="str" s="7">
        <v>Heidi of the Hills Cheese, 18 Month Aged,  4.8-5.8 oz</v>
      </c>
      <c r="C189" t="str" s="7">
        <v>4.8-5.8 oz</v>
      </c>
      <c r="D189" t="str" s="21">
        <v>No</v>
      </c>
      <c r="E189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89" s="12">
        <v>13.97</v>
      </c>
      <c r="G189" s="13">
        <v>15.09</v>
      </c>
      <c r="H189" s="18">
        <v>13.97</v>
      </c>
      <c r="I189" s="12">
        <v>13.97</v>
      </c>
      <c r="J189" s="13">
        <v>15.09</v>
      </c>
      <c r="K189" s="18">
        <v>13.97</v>
      </c>
      <c r="N189" s="18">
        <v>13.97</v>
      </c>
      <c r="O189" s="12">
        <v>13.97</v>
      </c>
      <c r="P189" s="13">
        <v>13.97</v>
      </c>
      <c r="Q189" s="18">
        <v>13.97</v>
      </c>
      <c r="R189" s="21">
        <v>936388</v>
      </c>
      <c r="S189" s="21">
        <v>689801</v>
      </c>
    </row>
    <row r="190" ht="32" customHeight="1">
      <c r="A190" t="str" s="7">
        <v>Creamy Cow, LLC</v>
      </c>
      <c r="B190" t="str" s="7">
        <v>Heidi of the Hills Cheese, 18 Month Aged,  5.9-6.9 oz</v>
      </c>
      <c r="C190" t="str" s="7">
        <v>5.9-6.9 oz</v>
      </c>
      <c r="D190" t="str" s="21">
        <v>No</v>
      </c>
      <c r="E190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90" s="12">
        <v>15.74</v>
      </c>
      <c r="G190" s="13">
        <v>17</v>
      </c>
      <c r="H190" s="18">
        <v>15.74</v>
      </c>
      <c r="I190" s="12">
        <v>15.74</v>
      </c>
      <c r="J190" s="13">
        <v>17</v>
      </c>
      <c r="K190" s="18">
        <v>15.74</v>
      </c>
      <c r="N190" s="18">
        <v>15.74</v>
      </c>
      <c r="O190" s="12">
        <v>15.74</v>
      </c>
      <c r="P190" s="13">
        <v>15.74</v>
      </c>
      <c r="Q190" s="18">
        <v>15.74</v>
      </c>
      <c r="R190" s="21">
        <v>936387</v>
      </c>
      <c r="S190" s="21">
        <v>689800</v>
      </c>
    </row>
    <row r="191" ht="32" customHeight="1">
      <c r="A191" t="str" s="7">
        <v>Creamy Cow, LLC</v>
      </c>
      <c r="B191" t="str" s="7">
        <v>Heidi of the Hills Cheese, 18 Month Aged, 7-8 oz</v>
      </c>
      <c r="C191" t="str" s="7">
        <v>7-8oz</v>
      </c>
      <c r="D191" t="str" s="21">
        <v>No</v>
      </c>
      <c r="E19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91" s="12">
        <v>18.17</v>
      </c>
      <c r="G191" s="13">
        <v>19.62</v>
      </c>
      <c r="H191" s="18">
        <v>18.17</v>
      </c>
      <c r="I191" s="12">
        <v>18.17</v>
      </c>
      <c r="J191" s="13">
        <v>19.62</v>
      </c>
      <c r="K191" s="18">
        <v>18.17</v>
      </c>
      <c r="N191" s="18">
        <v>18.17</v>
      </c>
      <c r="O191" s="12">
        <v>18.17</v>
      </c>
      <c r="P191" s="13">
        <v>18.17</v>
      </c>
      <c r="Q191" s="18">
        <v>18.17</v>
      </c>
      <c r="R191" s="21">
        <v>824228</v>
      </c>
      <c r="S191" s="21">
        <v>547711</v>
      </c>
    </row>
    <row r="192" ht="32" customHeight="1">
      <c r="A192" t="str" s="7">
        <v>Creamy Cow, LLC</v>
      </c>
      <c r="B192" t="str" s="7">
        <v>Henni Penni Hispanico Cheese, 4 Month Aged,  5.9-6.9 oz</v>
      </c>
      <c r="C192" t="str" s="7">
        <v>5.9-6.9 oz</v>
      </c>
      <c r="D192" t="str" s="21">
        <v>No</v>
      </c>
      <c r="E192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92" s="12">
        <v>15.74</v>
      </c>
      <c r="G192" s="13">
        <v>17</v>
      </c>
      <c r="H192" s="18">
        <v>15.74</v>
      </c>
      <c r="K192" s="18">
        <v>15.74</v>
      </c>
      <c r="N192" s="18">
        <v>15.74</v>
      </c>
      <c r="O192" s="12">
        <v>15.74</v>
      </c>
      <c r="P192" s="13">
        <v>15.74</v>
      </c>
      <c r="Q192" s="18">
        <v>15.74</v>
      </c>
      <c r="R192" s="21">
        <v>805464</v>
      </c>
      <c r="S192" s="21">
        <v>526468</v>
      </c>
    </row>
    <row r="193" ht="32" customHeight="1">
      <c r="A193" t="str" s="7">
        <v>Creamy Cow, LLC</v>
      </c>
      <c r="B193" t="str" s="7">
        <v>Henni Penni Hispanico Cheese, 4 Month Aged,  7-8 oz</v>
      </c>
      <c r="C193" t="str" s="7">
        <v>7-8 oz</v>
      </c>
      <c r="D193" t="str" s="21">
        <v>No</v>
      </c>
      <c r="E19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93" s="12">
        <v>16.58</v>
      </c>
      <c r="G193" s="13">
        <v>17.91</v>
      </c>
      <c r="H193" s="18">
        <v>16.58</v>
      </c>
      <c r="K193" s="18">
        <v>16.58</v>
      </c>
      <c r="N193" s="18">
        <v>16.58</v>
      </c>
      <c r="O193" s="12">
        <v>16.58</v>
      </c>
      <c r="P193" s="13">
        <v>16.58</v>
      </c>
      <c r="Q193" s="18">
        <v>16.58</v>
      </c>
      <c r="R193" s="21">
        <v>842611</v>
      </c>
      <c r="S193" s="21">
        <v>570582</v>
      </c>
    </row>
    <row r="194" ht="32" customHeight="1">
      <c r="A194" t="str" s="7">
        <v>Creamy Cow, LLC</v>
      </c>
      <c r="B194" t="str" s="7">
        <v>Henni Penni Hispanico Cheese, 4 Month Aged, 4.8-5.8 oz</v>
      </c>
      <c r="C194" t="str" s="7">
        <v>4.8-5.8 oz</v>
      </c>
      <c r="D194" t="str" s="21">
        <v>No</v>
      </c>
      <c r="E194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194" s="12">
        <v>12.57</v>
      </c>
      <c r="G194" s="13">
        <v>13.58</v>
      </c>
      <c r="H194" s="18">
        <v>12.57</v>
      </c>
      <c r="K194" s="18">
        <v>12.57</v>
      </c>
      <c r="N194" s="18">
        <v>12.57</v>
      </c>
      <c r="O194" s="12">
        <v>12.57</v>
      </c>
      <c r="P194" s="13">
        <v>12.57</v>
      </c>
      <c r="Q194" s="18">
        <v>12.57</v>
      </c>
      <c r="R194" s="21">
        <v>866256</v>
      </c>
      <c r="S194" s="21">
        <v>596901</v>
      </c>
    </row>
    <row r="195" ht="32" customHeight="1">
      <c r="A195" t="str" s="7">
        <v>Creamy Cow, LLC</v>
      </c>
      <c r="B195" t="str" s="7">
        <v>Henni Penni Hispanico Special 18 month Reserve, 4.8-5.8 oz</v>
      </c>
      <c r="C195" t="str" s="7">
        <v>4.8-5.8 oz</v>
      </c>
      <c r="D195" t="str" s="21">
        <v>No</v>
      </c>
      <c r="E195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95" s="12">
        <v>15.97</v>
      </c>
      <c r="G195" s="13">
        <v>17.25</v>
      </c>
      <c r="H195" s="18">
        <v>13.97</v>
      </c>
      <c r="K195" s="18">
        <v>13.97</v>
      </c>
      <c r="N195" s="18">
        <v>13.97</v>
      </c>
      <c r="O195" s="12">
        <v>15.97</v>
      </c>
      <c r="P195" s="13">
        <v>15.97</v>
      </c>
      <c r="Q195" s="18">
        <v>13.97</v>
      </c>
      <c r="R195" s="21">
        <v>1102434</v>
      </c>
      <c r="S195" s="21">
        <v>919410</v>
      </c>
    </row>
    <row r="196" ht="32" customHeight="1">
      <c r="A196" t="str" s="7">
        <v>Creamy Cow, LLC</v>
      </c>
      <c r="B196" t="str" s="7">
        <v>Henni Penni Hispanico Special 18 month Reserve, 5.9-6.9 oz</v>
      </c>
      <c r="C196" t="str" s="7">
        <v>5.9-6.9 oz</v>
      </c>
      <c r="D196" t="str" s="21">
        <v>No</v>
      </c>
      <c r="E196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96" s="12">
        <v>19.17</v>
      </c>
      <c r="G196" s="13">
        <v>20.7</v>
      </c>
      <c r="H196" s="18">
        <v>16.77</v>
      </c>
      <c r="K196" s="18">
        <v>16.77</v>
      </c>
      <c r="N196" s="18">
        <v>16.77</v>
      </c>
      <c r="O196" s="12">
        <v>19.17</v>
      </c>
      <c r="P196" s="13">
        <v>19.17</v>
      </c>
      <c r="Q196" s="18">
        <v>16.77</v>
      </c>
      <c r="R196" s="21">
        <v>1102435</v>
      </c>
      <c r="S196" s="21">
        <v>919411</v>
      </c>
    </row>
    <row r="197" ht="32" customHeight="1">
      <c r="A197" t="str" s="7">
        <v>Creamy Cow, LLC</v>
      </c>
      <c r="B197" t="str" s="7">
        <v>Henni Penni Hispanico Special 18 month Reserve, 7-8 oz</v>
      </c>
      <c r="C197" t="str" s="7">
        <v>7-8 oz</v>
      </c>
      <c r="D197" t="str" s="21">
        <v>No</v>
      </c>
      <c r="E197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97" s="12">
        <v>20.77</v>
      </c>
      <c r="G197" s="13">
        <v>22.43</v>
      </c>
      <c r="H197" s="18">
        <v>18.17</v>
      </c>
      <c r="K197" s="18">
        <v>18.17</v>
      </c>
      <c r="N197" s="18">
        <v>18.17</v>
      </c>
      <c r="O197" s="12">
        <v>20.77</v>
      </c>
      <c r="P197" s="13">
        <v>20.77</v>
      </c>
      <c r="Q197" s="18">
        <v>18.17</v>
      </c>
      <c r="R197" s="21">
        <v>1102436</v>
      </c>
      <c r="S197" s="21">
        <v>919412</v>
      </c>
    </row>
    <row r="198" ht="32" customHeight="1">
      <c r="A198" t="str" s="7">
        <v>Creamy Cow, LLC</v>
      </c>
      <c r="B198" t="str" s="7">
        <v>Hestia Feta Cheese (4.8–5.8 oz)</v>
      </c>
      <c r="C198" t="str" s="7">
        <v>4.8–5.8 oz</v>
      </c>
      <c r="D198" t="str" s="21">
        <v>No</v>
      </c>
      <c r="E198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98" s="12">
        <v>12.12</v>
      </c>
      <c r="G198" s="13">
        <v>13.09</v>
      </c>
      <c r="H198" s="18">
        <v>10.23</v>
      </c>
      <c r="K198" s="18">
        <v>10.23</v>
      </c>
      <c r="N198" s="18">
        <v>10.23</v>
      </c>
      <c r="O198" s="12">
        <v>12.12</v>
      </c>
      <c r="P198" s="13">
        <v>12.12</v>
      </c>
      <c r="Q198" s="18">
        <v>10.23</v>
      </c>
      <c r="R198" s="21">
        <v>1015821</v>
      </c>
      <c r="S198" s="21">
        <v>800429</v>
      </c>
    </row>
    <row r="199" ht="32" customHeight="1">
      <c r="A199" t="str" s="7">
        <v>Creamy Cow, LLC</v>
      </c>
      <c r="B199" t="str" s="7">
        <v>Hestia Feta Cheese (5.9–6.9 oz)</v>
      </c>
      <c r="C199" t="str" s="7">
        <v>5.9–6.9 oz</v>
      </c>
      <c r="D199" t="str" s="21">
        <v>No</v>
      </c>
      <c r="E199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199" s="12">
        <v>13.46</v>
      </c>
      <c r="G199" s="13">
        <v>14.54</v>
      </c>
      <c r="H199" s="18">
        <v>11.37</v>
      </c>
      <c r="K199" s="18">
        <v>11.37</v>
      </c>
      <c r="N199" s="18">
        <v>11.37</v>
      </c>
      <c r="O199" s="12">
        <v>13.46</v>
      </c>
      <c r="P199" s="13">
        <v>13.46</v>
      </c>
      <c r="Q199" s="18">
        <v>11.37</v>
      </c>
      <c r="R199" s="21">
        <v>1015823</v>
      </c>
      <c r="S199" s="21">
        <v>800431</v>
      </c>
    </row>
    <row r="200" ht="32" customHeight="1">
      <c r="A200" t="str" s="7">
        <v>Creamy Cow, LLC</v>
      </c>
      <c r="B200" t="str" s="7">
        <v>Live Culture Yogurt, 1 quart</v>
      </c>
      <c r="C200" t="str" s="7">
        <v>1 quart</v>
      </c>
      <c r="D200" t="str" s="21">
        <v>Yes</v>
      </c>
      <c r="E200" t="str" s="6">
        <v>No confirmed Local Line price/list; local calculation is reference only | SNAP: preserve existing selling price</v>
      </c>
      <c r="F200" s="12">
        <v>14</v>
      </c>
      <c r="G200" s="13">
        <v>15.12</v>
      </c>
      <c r="H200" s="18">
        <v>14</v>
      </c>
      <c r="K200" s="18">
        <v>14</v>
      </c>
      <c r="N200" s="18">
        <v>14</v>
      </c>
      <c r="O200" s="12">
        <v>14</v>
      </c>
      <c r="P200" s="13">
        <v>14</v>
      </c>
      <c r="Q200" s="18">
        <v>14</v>
      </c>
      <c r="R200" s="21">
        <v>805465</v>
      </c>
      <c r="S200" s="21">
        <v>526469</v>
      </c>
    </row>
    <row r="201" ht="32" customHeight="1">
      <c r="A201" t="str" s="7">
        <v>Creamy Cow, LLC</v>
      </c>
      <c r="B201" t="str" s="7">
        <v>Live Culture Yogurt, 8oz</v>
      </c>
      <c r="C201" t="str" s="7">
        <v>8 oz</v>
      </c>
      <c r="D201" t="str" s="21">
        <v>Yes</v>
      </c>
      <c r="E201" t="str" s="6">
        <v>No confirmed Local Line price/list; local calculation is reference only | SNAP: preserve existing selling price</v>
      </c>
      <c r="F201" s="12">
        <v>8.4</v>
      </c>
      <c r="G201" s="13">
        <v>9.07</v>
      </c>
      <c r="H201" s="18">
        <v>8.4</v>
      </c>
      <c r="K201" s="18">
        <v>8.4</v>
      </c>
      <c r="N201" s="18">
        <v>8.4</v>
      </c>
      <c r="O201" s="12">
        <v>8.4</v>
      </c>
      <c r="P201" s="13">
        <v>8.4</v>
      </c>
      <c r="Q201" s="18">
        <v>8.4</v>
      </c>
      <c r="R201" s="21">
        <v>990715</v>
      </c>
      <c r="S201" s="21">
        <v>762991</v>
      </c>
    </row>
    <row r="202" ht="32" customHeight="1">
      <c r="A202" t="str" s="7">
        <v>Creamy Cow, LLC</v>
      </c>
      <c r="B202" t="str" s="7">
        <v>Live Culture Yogurt, glass jar 1 pint</v>
      </c>
      <c r="C202" t="str" s="7">
        <v>1 pint</v>
      </c>
      <c r="D202" t="str" s="21">
        <v>Yes</v>
      </c>
      <c r="E202" t="str" s="6">
        <v>Local and Local Line prices differ | No confirmed Local Line price/list; local calculation is reference only | SNAP: preserve existing selling price; Local and Local Line prices differ</v>
      </c>
      <c r="F202" s="12">
        <v>14.94</v>
      </c>
      <c r="G202" s="13">
        <v>16.14</v>
      </c>
      <c r="H202" s="18">
        <v>12.6</v>
      </c>
      <c r="K202" s="18">
        <v>12.6</v>
      </c>
      <c r="N202" s="18">
        <v>12.6</v>
      </c>
      <c r="O202" s="12">
        <v>14.94</v>
      </c>
      <c r="P202" s="13">
        <v>14.94</v>
      </c>
      <c r="Q202" s="18">
        <v>12.6</v>
      </c>
      <c r="R202" s="21">
        <v>881794</v>
      </c>
      <c r="S202" s="21">
        <v>618310</v>
      </c>
    </row>
    <row r="203" ht="32" customHeight="1">
      <c r="A203" t="str" s="7">
        <v>Creamy Cow, LLC</v>
      </c>
      <c r="B203" t="str" s="7">
        <v>Lucianna Toma Rustica Cheese, 4 Month Aged, 4.8-5.8 oz</v>
      </c>
      <c r="C203" t="str" s="7">
        <v>4.8-5.8 oz</v>
      </c>
      <c r="D203" t="str" s="21">
        <v>No</v>
      </c>
      <c r="E20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3" s="12">
        <v>12.57</v>
      </c>
      <c r="G203" s="13">
        <v>13.58</v>
      </c>
      <c r="H203" s="18">
        <v>12.57</v>
      </c>
      <c r="K203" s="18">
        <v>12.57</v>
      </c>
      <c r="N203" s="18">
        <v>12.57</v>
      </c>
      <c r="O203" s="12">
        <v>12.57</v>
      </c>
      <c r="P203" s="13">
        <v>12.57</v>
      </c>
      <c r="Q203" s="18">
        <v>12.57</v>
      </c>
      <c r="R203" s="21">
        <v>836358</v>
      </c>
      <c r="S203" s="21">
        <v>562940</v>
      </c>
    </row>
    <row r="204" ht="32" customHeight="1">
      <c r="A204" t="str" s="7">
        <v>Creamy Cow, LLC</v>
      </c>
      <c r="B204" t="str" s="7">
        <v>Lucianna Toma Rustica Cheese, 4 Month Aged, 5.9-6.9 oz</v>
      </c>
      <c r="C204" t="str" s="7">
        <v>5.9-6.9oz</v>
      </c>
      <c r="D204" t="str" s="21">
        <v>No</v>
      </c>
      <c r="E204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4" s="12">
        <v>15.74</v>
      </c>
      <c r="G204" s="13">
        <v>17</v>
      </c>
      <c r="H204" s="18">
        <v>15.74</v>
      </c>
      <c r="K204" s="18">
        <v>15.74</v>
      </c>
      <c r="N204" s="18">
        <v>15.74</v>
      </c>
      <c r="O204" s="12">
        <v>15.74</v>
      </c>
      <c r="P204" s="13">
        <v>15.74</v>
      </c>
      <c r="Q204" s="18">
        <v>15.74</v>
      </c>
      <c r="R204" s="21">
        <v>867239</v>
      </c>
      <c r="S204" s="21">
        <v>598138</v>
      </c>
    </row>
    <row r="205" ht="32" customHeight="1">
      <c r="A205" t="str" s="7">
        <v>Creamy Cow, LLC</v>
      </c>
      <c r="B205" t="str" s="7">
        <v>Lucianna Toma Rustica Cheese, 4 Month Aged, 7-8 oz</v>
      </c>
      <c r="C205" t="str" s="7">
        <v>7-8 oz</v>
      </c>
      <c r="D205" t="str" s="21">
        <v>No</v>
      </c>
      <c r="E205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5" s="12">
        <v>16.58</v>
      </c>
      <c r="G205" s="13">
        <v>17.91</v>
      </c>
      <c r="H205" s="18">
        <v>16.58</v>
      </c>
      <c r="K205" s="18">
        <v>16.58</v>
      </c>
      <c r="N205" s="18">
        <v>16.58</v>
      </c>
      <c r="O205" s="12">
        <v>16.58</v>
      </c>
      <c r="P205" s="13">
        <v>16.58</v>
      </c>
      <c r="Q205" s="18">
        <v>16.58</v>
      </c>
      <c r="R205" s="21">
        <v>805466</v>
      </c>
      <c r="S205" s="21">
        <v>526471</v>
      </c>
    </row>
    <row r="206" ht="32" customHeight="1">
      <c r="A206" t="str" s="7">
        <v>Creamy Cow, LLC</v>
      </c>
      <c r="B206" t="str" s="7">
        <v>Ophelia Asiago Cheese  - Special 12 month Aged, 5.9-6.9 oz</v>
      </c>
      <c r="C206" t="str" s="7">
        <v>5.9 -6.9oz</v>
      </c>
      <c r="D206" t="str" s="21">
        <v>No</v>
      </c>
      <c r="E206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6" s="12">
        <v>16.77</v>
      </c>
      <c r="G206" s="13">
        <v>18.11</v>
      </c>
      <c r="H206" s="18">
        <v>16.77</v>
      </c>
      <c r="K206" s="18">
        <v>16.77</v>
      </c>
      <c r="N206" s="18">
        <v>16.77</v>
      </c>
      <c r="O206" s="12">
        <v>16.77</v>
      </c>
      <c r="P206" s="13">
        <v>16.77</v>
      </c>
      <c r="Q206" s="18">
        <v>16.77</v>
      </c>
      <c r="R206" s="21">
        <v>1036758</v>
      </c>
      <c r="S206" s="21">
        <v>834422</v>
      </c>
    </row>
    <row r="207" ht="32" customHeight="1">
      <c r="A207" t="str" s="7">
        <v>Creamy Cow, LLC</v>
      </c>
      <c r="B207" t="str" s="7">
        <v>Ophelia Asiago Cheese  - Special 12 month Aged, 7-8 oz</v>
      </c>
      <c r="C207" t="str" s="7">
        <v>7-8 oz</v>
      </c>
      <c r="D207" t="str" s="21">
        <v>No</v>
      </c>
      <c r="E20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7" s="12">
        <v>18.17</v>
      </c>
      <c r="G207" s="13">
        <v>19.62</v>
      </c>
      <c r="H207" s="18">
        <v>18.17</v>
      </c>
      <c r="K207" s="18">
        <v>18.17</v>
      </c>
      <c r="N207" s="18">
        <v>18.17</v>
      </c>
      <c r="O207" s="12">
        <v>18.17</v>
      </c>
      <c r="P207" s="13">
        <v>18.17</v>
      </c>
      <c r="Q207" s="18">
        <v>18.17</v>
      </c>
      <c r="R207" s="21">
        <v>1036759</v>
      </c>
      <c r="S207" s="21">
        <v>834423</v>
      </c>
    </row>
    <row r="208" ht="32" customHeight="1">
      <c r="A208" t="str" s="7">
        <v>Creamy Cow, LLC</v>
      </c>
      <c r="B208" t="str" s="7">
        <v>Ophelia Asiago Cheese - Special 12 month Aged, 4.8-5.8 oz</v>
      </c>
      <c r="C208" t="str" s="7">
        <v>4.8-5.8 oz</v>
      </c>
      <c r="D208" t="str" s="21">
        <v>No</v>
      </c>
      <c r="E20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8" s="12">
        <v>13.97</v>
      </c>
      <c r="G208" s="13">
        <v>15.09</v>
      </c>
      <c r="H208" s="18">
        <v>13.97</v>
      </c>
      <c r="K208" s="18">
        <v>13.97</v>
      </c>
      <c r="N208" s="18">
        <v>13.97</v>
      </c>
      <c r="O208" s="12">
        <v>13.97</v>
      </c>
      <c r="P208" s="13">
        <v>13.97</v>
      </c>
      <c r="Q208" s="18">
        <v>13.97</v>
      </c>
      <c r="R208" s="21">
        <v>805469</v>
      </c>
      <c r="S208" s="21">
        <v>526475</v>
      </c>
    </row>
    <row r="209" ht="32" customHeight="1">
      <c r="A209" t="str" s="7">
        <v>Creamy Cow, LLC</v>
      </c>
      <c r="B209" t="str" s="7">
        <v>Ophelia Asiago Cheese, 4 Month Aged, 4.8-5.8 oz</v>
      </c>
      <c r="C209" t="str" s="7">
        <v>4.8-5.8 oz</v>
      </c>
      <c r="D209" t="str" s="21">
        <v>No</v>
      </c>
      <c r="E209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09" s="12">
        <v>12.57</v>
      </c>
      <c r="G209" s="13">
        <v>13.58</v>
      </c>
      <c r="H209" s="18">
        <v>12.57</v>
      </c>
      <c r="K209" s="18">
        <v>12.57</v>
      </c>
      <c r="N209" s="18">
        <v>12.57</v>
      </c>
      <c r="O209" s="12">
        <v>12.57</v>
      </c>
      <c r="P209" s="13">
        <v>12.57</v>
      </c>
      <c r="Q209" s="18">
        <v>12.57</v>
      </c>
      <c r="R209" s="21">
        <v>1102437</v>
      </c>
      <c r="S209" s="21">
        <v>919416</v>
      </c>
    </row>
    <row r="210" ht="32" customHeight="1">
      <c r="A210" t="str" s="7">
        <v>Creamy Cow, LLC</v>
      </c>
      <c r="B210" t="str" s="7">
        <v>Ophelia Asiago Cheese, 4 Month Aged, 5.9-6.9 oz</v>
      </c>
      <c r="C210" t="str" s="7">
        <v>5.9 -6.9oz</v>
      </c>
      <c r="D210" t="str" s="21">
        <v>No</v>
      </c>
      <c r="E210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10" s="12">
        <v>15.74</v>
      </c>
      <c r="G210" s="13">
        <v>17</v>
      </c>
      <c r="H210" s="18">
        <v>15.74</v>
      </c>
      <c r="K210" s="18">
        <v>15.74</v>
      </c>
      <c r="N210" s="18">
        <v>15.74</v>
      </c>
      <c r="O210" s="12">
        <v>15.74</v>
      </c>
      <c r="P210" s="13">
        <v>15.74</v>
      </c>
      <c r="Q210" s="18">
        <v>15.74</v>
      </c>
      <c r="R210" s="21">
        <v>1102438</v>
      </c>
      <c r="S210" s="21">
        <v>919417</v>
      </c>
    </row>
    <row r="211" ht="32" customHeight="1">
      <c r="A211" t="str" s="7">
        <v>Creamy Cow, LLC</v>
      </c>
      <c r="B211" t="str" s="7">
        <v>Ophelia Asiago Cheese, 4 Month Aged, 7-8 oz</v>
      </c>
      <c r="C211" t="str" s="7">
        <v>7-8 oz</v>
      </c>
      <c r="D211" t="str" s="21">
        <v>No</v>
      </c>
      <c r="E21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211" s="12">
        <v>16.58</v>
      </c>
      <c r="G211" s="13">
        <v>17.91</v>
      </c>
      <c r="H211" s="18">
        <v>16.58</v>
      </c>
      <c r="K211" s="18">
        <v>16.58</v>
      </c>
      <c r="N211" s="18">
        <v>16.58</v>
      </c>
      <c r="O211" s="12">
        <v>16.58</v>
      </c>
      <c r="P211" s="13">
        <v>16.58</v>
      </c>
      <c r="Q211" s="18">
        <v>16.58</v>
      </c>
      <c r="R211" s="21">
        <v>1102439</v>
      </c>
      <c r="S211" s="21">
        <v>919418</v>
      </c>
    </row>
    <row r="212" ht="32" customHeight="1">
      <c r="A212" t="str" s="7">
        <v>Creamy Cow, LLC</v>
      </c>
      <c r="B212" t="str" s="7">
        <v>Raw A2/A2 Milk</v>
      </c>
      <c r="C212" t="str" s="7">
        <v>1/2 gallon</v>
      </c>
      <c r="D212" t="str" s="21">
        <v>Yes</v>
      </c>
      <c r="E212" t="str" s="6">
        <v>No confirmed Local Line price/list; local calculation is reference only | SNAP: preserve existing selling price</v>
      </c>
      <c r="F212" s="12">
        <v>21</v>
      </c>
      <c r="G212" s="13">
        <v>22.68</v>
      </c>
      <c r="H212" s="18">
        <v>21</v>
      </c>
      <c r="K212" s="18">
        <v>21</v>
      </c>
      <c r="N212" s="18">
        <v>21</v>
      </c>
      <c r="O212" s="12">
        <v>21</v>
      </c>
      <c r="P212" s="13">
        <v>21</v>
      </c>
      <c r="Q212" s="18">
        <v>21</v>
      </c>
      <c r="R212" s="21">
        <v>805461</v>
      </c>
      <c r="S212" s="21">
        <v>526465</v>
      </c>
    </row>
    <row r="213" ht="32" customHeight="1">
      <c r="A213" t="str" s="7">
        <v>Creamy Cow, LLC</v>
      </c>
      <c r="B213" t="str" s="7">
        <v>Raw Cultured Butter</v>
      </c>
      <c r="C213" t="str" s="7">
        <v>0.5 lbs</v>
      </c>
      <c r="D213" t="str" s="21">
        <v>Yes</v>
      </c>
      <c r="E213" t="str" s="6">
        <v>No confirmed Local Line price/list; local calculation is reference only | SNAP: preserve existing selling price</v>
      </c>
      <c r="F213" s="12">
        <v>19.6</v>
      </c>
      <c r="G213" s="13">
        <v>21.17</v>
      </c>
      <c r="H213" s="18">
        <v>19.6</v>
      </c>
      <c r="K213" s="18">
        <v>19.6</v>
      </c>
      <c r="N213" s="18">
        <v>19.6</v>
      </c>
      <c r="O213" s="12">
        <v>19.6</v>
      </c>
      <c r="P213" s="13">
        <v>19.6</v>
      </c>
      <c r="Q213" s="18">
        <v>19.6</v>
      </c>
      <c r="R213" s="21">
        <v>805470</v>
      </c>
      <c r="S213" s="21">
        <v>526476</v>
      </c>
    </row>
    <row r="214" ht="32" customHeight="1">
      <c r="A214" t="str" s="7">
        <v>Creamy Cow, LLC</v>
      </c>
      <c r="B214" t="str" s="7">
        <v>Raw Cultured Buttermilk</v>
      </c>
      <c r="C214" t="str" s="7">
        <v>1 quart</v>
      </c>
      <c r="D214" t="str" s="21">
        <v>Yes</v>
      </c>
      <c r="E214" t="str" s="6">
        <v>Local and Local Line prices differ | No confirmed Local Line price/list; local calculation is reference only | SNAP: preserve existing selling price; Local and Local Line prices differ</v>
      </c>
      <c r="F214" s="12">
        <v>15</v>
      </c>
      <c r="G214" s="13">
        <v>16.2</v>
      </c>
      <c r="H214" s="18">
        <v>15.4</v>
      </c>
      <c r="K214" s="18">
        <v>15.4</v>
      </c>
      <c r="N214" s="18">
        <v>15.4</v>
      </c>
      <c r="O214" s="12">
        <v>15</v>
      </c>
      <c r="P214" s="13">
        <v>15</v>
      </c>
      <c r="Q214" s="18">
        <v>15.4</v>
      </c>
      <c r="R214" s="21">
        <v>805471</v>
      </c>
      <c r="S214" s="21">
        <v>526477</v>
      </c>
    </row>
    <row r="215" ht="32" customHeight="1">
      <c r="A215" t="str" s="7">
        <v>Creamy Cow, LLC</v>
      </c>
      <c r="B215" t="str" s="7">
        <v>Raw Farmer's Cheese</v>
      </c>
      <c r="C215" t="str" s="7">
        <v>12 oz</v>
      </c>
      <c r="D215" t="str" s="21">
        <v>Yes</v>
      </c>
      <c r="E215" t="str" s="6">
        <v>No confirmed Local Line price/list; local calculation is reference only | SNAP: preserve existing selling price</v>
      </c>
      <c r="F215" s="12">
        <v>14</v>
      </c>
      <c r="G215" s="13">
        <v>15.12</v>
      </c>
      <c r="H215" s="18">
        <v>14</v>
      </c>
      <c r="K215" s="18">
        <v>14</v>
      </c>
      <c r="N215" s="18">
        <v>14</v>
      </c>
      <c r="O215" s="12">
        <v>14</v>
      </c>
      <c r="P215" s="13">
        <v>14</v>
      </c>
      <c r="Q215" s="18">
        <v>14</v>
      </c>
      <c r="R215" s="21">
        <v>805472</v>
      </c>
      <c r="S215" s="21">
        <v>526478</v>
      </c>
    </row>
    <row r="216" ht="32" customHeight="1">
      <c r="A216" t="str" s="7">
        <v>Creamy Cow, LLC</v>
      </c>
      <c r="B216" t="str" s="7">
        <v>Raw Fresh Sweet Cream</v>
      </c>
      <c r="C216" t="str" s="7">
        <v>1 pint</v>
      </c>
      <c r="D216" t="str" s="21">
        <v>Yes</v>
      </c>
      <c r="E216" t="str" s="6">
        <v>No confirmed Local Line price/list; local calculation is reference only | SNAP: preserve existing selling price</v>
      </c>
      <c r="F216" s="12">
        <v>14</v>
      </c>
      <c r="G216" s="13">
        <v>15.12</v>
      </c>
      <c r="H216" s="18">
        <v>14</v>
      </c>
      <c r="K216" s="18">
        <v>14</v>
      </c>
      <c r="N216" s="18">
        <v>14</v>
      </c>
      <c r="O216" s="12">
        <v>14</v>
      </c>
      <c r="P216" s="13">
        <v>14</v>
      </c>
      <c r="Q216" s="18">
        <v>14</v>
      </c>
      <c r="R216" s="21">
        <v>805473</v>
      </c>
      <c r="S216" s="21">
        <v>526479</v>
      </c>
    </row>
    <row r="217" ht="32" customHeight="1">
      <c r="A217" t="str" s="7">
        <v>Creamy Cow, LLC</v>
      </c>
      <c r="B217" t="str" s="7">
        <v>Raw Fresh Whole Milk, 1/2 gallon</v>
      </c>
      <c r="C217" t="str" s="7">
        <v>1/2 gallon</v>
      </c>
      <c r="D217" t="str" s="21">
        <v>Yes</v>
      </c>
      <c r="E217" t="str" s="6">
        <v>Local and Local Line prices differ | No confirmed Local Line price/list; local calculation is reference only | SNAP: preserve existing selling price; Local and Local Line prices differ</v>
      </c>
      <c r="F217" s="12">
        <v>15</v>
      </c>
      <c r="G217" s="13">
        <v>16.2</v>
      </c>
      <c r="H217" s="18">
        <v>14</v>
      </c>
      <c r="K217" s="18">
        <v>14</v>
      </c>
      <c r="N217" s="18">
        <v>14</v>
      </c>
      <c r="O217" s="12">
        <v>15</v>
      </c>
      <c r="P217" s="13">
        <v>15</v>
      </c>
      <c r="Q217" s="18">
        <v>14</v>
      </c>
      <c r="R217" s="21">
        <v>805474</v>
      </c>
      <c r="S217" s="21">
        <v>526481</v>
      </c>
    </row>
    <row r="218" ht="32" customHeight="1">
      <c r="A218" t="str" s="7">
        <v>Creamy Cow, LLC</v>
      </c>
      <c r="B218" t="str" s="7">
        <v>Raw Fresh Whole Milk, 1/4 gallon</v>
      </c>
      <c r="C218" t="str" s="7">
        <v>1/4 gallon</v>
      </c>
      <c r="D218" t="str" s="21">
        <v>Yes</v>
      </c>
      <c r="E218" t="str" s="6">
        <v>No confirmed Local Line price/list; local calculation is reference only | SNAP: preserve existing selling price</v>
      </c>
      <c r="F218" s="12">
        <v>8.4</v>
      </c>
      <c r="G218" s="13">
        <v>9.07</v>
      </c>
      <c r="H218" s="18">
        <v>8.4</v>
      </c>
      <c r="K218" s="18">
        <v>8.4</v>
      </c>
      <c r="N218" s="18">
        <v>8.4</v>
      </c>
      <c r="O218" s="12">
        <v>8.4</v>
      </c>
      <c r="P218" s="13">
        <v>8.4</v>
      </c>
      <c r="Q218" s="18">
        <v>8.4</v>
      </c>
      <c r="R218" s="21">
        <v>990712</v>
      </c>
      <c r="S218" s="21">
        <v>762988</v>
      </c>
    </row>
    <row r="219" ht="32" customHeight="1">
      <c r="A219" t="str" s="7">
        <v>Creamy Cow, LLC</v>
      </c>
      <c r="B219" t="str" s="7">
        <v>Raw Sweet Cream Butter</v>
      </c>
      <c r="C219" t="str" s="7">
        <v>0.5 lbs</v>
      </c>
      <c r="D219" t="str" s="21">
        <v>Yes</v>
      </c>
      <c r="E219" t="str" s="6">
        <v>No confirmed Local Line price/list; local calculation is reference only | SNAP: preserve existing selling price</v>
      </c>
      <c r="F219" s="12">
        <v>16.8</v>
      </c>
      <c r="G219" s="13">
        <v>18.14</v>
      </c>
      <c r="H219" s="18">
        <v>16.8</v>
      </c>
      <c r="K219" s="18">
        <v>16.8</v>
      </c>
      <c r="N219" s="18">
        <v>16.8</v>
      </c>
      <c r="O219" s="12">
        <v>16.8</v>
      </c>
      <c r="P219" s="13">
        <v>16.8</v>
      </c>
      <c r="Q219" s="18">
        <v>16.8</v>
      </c>
      <c r="R219" s="21">
        <v>805475</v>
      </c>
      <c r="S219" s="21">
        <v>526482</v>
      </c>
    </row>
    <row r="220" ht="32" customHeight="1">
      <c r="A220" t="str" s="7">
        <v>Creamy Cow, LLC</v>
      </c>
      <c r="B220" t="str" s="7">
        <v>Raw Whey</v>
      </c>
      <c r="C220" t="str" s="7">
        <v>1 quart</v>
      </c>
      <c r="D220" t="str" s="21">
        <v>Yes</v>
      </c>
      <c r="E220" t="str" s="6">
        <v>Local and Local Line prices differ | No confirmed Local Line price/list; local calculation is reference only | SNAP: preserve existing selling price; Local and Local Line prices differ</v>
      </c>
      <c r="F220" s="12">
        <v>10.5</v>
      </c>
      <c r="G220" s="13">
        <v>11.34</v>
      </c>
      <c r="H220" s="18">
        <v>9.8</v>
      </c>
      <c r="K220" s="18">
        <v>9.8</v>
      </c>
      <c r="N220" s="18">
        <v>9.8</v>
      </c>
      <c r="O220" s="12">
        <v>10.5</v>
      </c>
      <c r="P220" s="13">
        <v>10.5</v>
      </c>
      <c r="Q220" s="18">
        <v>9.8</v>
      </c>
      <c r="R220" s="21">
        <v>805476</v>
      </c>
      <c r="S220" s="21">
        <v>526483</v>
      </c>
    </row>
    <row r="221" ht="32" customHeight="1">
      <c r="A221" t="str" s="7">
        <v>Creamy Cow, LLC</v>
      </c>
      <c r="B221" t="str" s="7">
        <v>Shredded Alpine Cheese Blend, 6oz</v>
      </c>
      <c r="C221" t="str" s="7">
        <v>6 oz bag</v>
      </c>
      <c r="D221" t="str" s="21">
        <v>No</v>
      </c>
      <c r="E221" t="str" s="6">
        <v>Local and Local Line prices differ; Currently hidden; do not activate automatically | No confirmed Local Line price/list; local calculation is reference only; Currently hidden; do not activate automatically | SNAP: preserve existing selling price; Local and Local Line prices differ; Currently hidden; do not activate automatically</v>
      </c>
      <c r="F221" s="12">
        <v>17.26</v>
      </c>
      <c r="G221" s="13">
        <v>18.64</v>
      </c>
      <c r="H221" s="18">
        <v>15.11</v>
      </c>
      <c r="K221" s="18">
        <v>15.11</v>
      </c>
      <c r="N221" s="18">
        <v>15.11</v>
      </c>
      <c r="O221" s="12">
        <v>17.26</v>
      </c>
      <c r="P221" s="13">
        <v>17.26</v>
      </c>
      <c r="Q221" s="18">
        <v>15.11</v>
      </c>
      <c r="R221" s="21">
        <v>1023367</v>
      </c>
      <c r="S221" s="21">
        <v>811274</v>
      </c>
    </row>
    <row r="222" ht="32" customHeight="1">
      <c r="A222" t="str" s="7">
        <v>Creamy Cow, LLC</v>
      </c>
      <c r="B222" t="str" s="7">
        <v>Sour Cream</v>
      </c>
      <c r="C222" t="str" s="7">
        <v>package</v>
      </c>
      <c r="D222" t="str" s="21">
        <v>Yes</v>
      </c>
      <c r="E222" t="str" s="6">
        <v>No confirmed Local Line price/list; local calculation is reference only | SNAP: preserve existing selling price</v>
      </c>
      <c r="F222" s="12">
        <v>16.8</v>
      </c>
      <c r="G222" s="13">
        <v>18.14</v>
      </c>
      <c r="H222" s="18">
        <v>16.8</v>
      </c>
      <c r="K222" s="18">
        <v>16.8</v>
      </c>
      <c r="N222" s="18">
        <v>16.8</v>
      </c>
      <c r="O222" s="12">
        <v>16.8</v>
      </c>
      <c r="P222" s="13">
        <v>16.8</v>
      </c>
      <c r="Q222" s="18">
        <v>16.8</v>
      </c>
      <c r="R222" s="21">
        <v>805477</v>
      </c>
      <c r="S222" s="21">
        <v>526484</v>
      </c>
    </row>
    <row r="223" ht="32" customHeight="1">
      <c r="A223" t="str" s="7">
        <v>Creole Me Up</v>
      </c>
      <c r="B223" t="str" s="7">
        <v>Creole Masala Spice Blend</v>
      </c>
      <c r="C223" t="str" s="7">
        <v>3 oz jar</v>
      </c>
      <c r="D223" t="str" s="21">
        <v>No</v>
      </c>
      <c r="E223" t="str" s="6">
        <v>Currently hidden; do not activate automatically | SNAP: preserve existing selling price; Currently hidden; do not activate automatically</v>
      </c>
      <c r="F223" s="12">
        <v>9.59</v>
      </c>
      <c r="G223" s="13">
        <v>10.36</v>
      </c>
      <c r="H223" s="18">
        <v>9.59</v>
      </c>
      <c r="I223" s="12">
        <v>9.59</v>
      </c>
      <c r="J223" s="13">
        <v>10.36</v>
      </c>
      <c r="K223" s="18">
        <v>9.59</v>
      </c>
      <c r="L223" s="12">
        <v>9.59</v>
      </c>
      <c r="M223" s="13">
        <v>10.36</v>
      </c>
      <c r="N223" s="18">
        <v>9.59</v>
      </c>
      <c r="O223" s="12">
        <v>9.59</v>
      </c>
      <c r="P223" s="13">
        <v>9.59</v>
      </c>
      <c r="Q223" s="18">
        <v>9.59</v>
      </c>
      <c r="R223" s="21">
        <v>981122</v>
      </c>
      <c r="S223" s="21">
        <v>749359</v>
      </c>
    </row>
    <row r="224" ht="32" customHeight="1">
      <c r="A224" t="str" s="7">
        <v>Creole Me Up</v>
      </c>
      <c r="B224" t="str" s="7">
        <v>The "Real Sassy" Creole Spice Blend</v>
      </c>
      <c r="C224" t="str" s="7">
        <v>3 oz jar</v>
      </c>
      <c r="D224" t="str" s="21">
        <v>No</v>
      </c>
      <c r="E224" t="str" s="6">
        <v>Currently hidden; do not activate automatically | SNAP: preserve existing selling price; Currently hidden; do not activate automatically</v>
      </c>
      <c r="F224" s="12">
        <v>9.45</v>
      </c>
      <c r="G224" s="13">
        <v>10.21</v>
      </c>
      <c r="H224" s="18">
        <v>9.45</v>
      </c>
      <c r="I224" s="12">
        <v>9.45</v>
      </c>
      <c r="J224" s="13">
        <v>10.21</v>
      </c>
      <c r="K224" s="18">
        <v>9.45</v>
      </c>
      <c r="L224" s="12">
        <v>9.45</v>
      </c>
      <c r="M224" s="13">
        <v>10.21</v>
      </c>
      <c r="N224" s="18">
        <v>9.45</v>
      </c>
      <c r="O224" s="12">
        <v>9.45</v>
      </c>
      <c r="P224" s="13">
        <v>9.45</v>
      </c>
      <c r="Q224" s="18">
        <v>9.45</v>
      </c>
      <c r="R224" s="21">
        <v>957990</v>
      </c>
      <c r="S224" s="21">
        <v>717429</v>
      </c>
    </row>
    <row r="225" ht="32" customHeight="1">
      <c r="A225" t="str" s="7">
        <v>Creole Me Up</v>
      </c>
      <c r="B225" t="str" s="7">
        <v>The "Wanna Be Sassy" Creole Spice Blend</v>
      </c>
      <c r="C225" t="str" s="7">
        <v>3 oz jar</v>
      </c>
      <c r="D225" t="str" s="21">
        <v>No</v>
      </c>
      <c r="E225" t="str" s="6">
        <v>Currently hidden; do not activate automatically | SNAP: preserve existing selling price; Currently hidden; do not activate automatically</v>
      </c>
      <c r="F225" s="12">
        <v>9.65</v>
      </c>
      <c r="G225" s="13">
        <v>10.42</v>
      </c>
      <c r="H225" s="18">
        <v>9.65</v>
      </c>
      <c r="I225" s="12">
        <v>9.65</v>
      </c>
      <c r="J225" s="13">
        <v>10.42</v>
      </c>
      <c r="K225" s="18">
        <v>9.65</v>
      </c>
      <c r="L225" s="12">
        <v>9.65</v>
      </c>
      <c r="M225" s="13">
        <v>10.42</v>
      </c>
      <c r="N225" s="18">
        <v>9.65</v>
      </c>
      <c r="O225" s="12">
        <v>9.65</v>
      </c>
      <c r="P225" s="13">
        <v>9.65</v>
      </c>
      <c r="Q225" s="18">
        <v>9.65</v>
      </c>
      <c r="R225" s="21">
        <v>981124</v>
      </c>
      <c r="S225" s="21">
        <v>749361</v>
      </c>
    </row>
    <row r="226" ht="32" customHeight="1">
      <c r="A226" t="str" s="7">
        <v>Deck Family Farm</v>
      </c>
      <c r="B226" t="str" s="7">
        <v>1/2 Pork October Deposit</v>
      </c>
      <c r="C226" t="str" s="7">
        <v>ea</v>
      </c>
      <c r="D226" t="str" s="21">
        <v>Yes</v>
      </c>
      <c r="E226" t="str" s="6">
        <v>Deposit: preserve current price and zero-markup rule</v>
      </c>
      <c r="F226" s="12">
        <v>200</v>
      </c>
      <c r="G226" s="13">
        <v>200</v>
      </c>
      <c r="H226" s="18">
        <v>200</v>
      </c>
      <c r="I226" s="12">
        <v>200</v>
      </c>
      <c r="J226" s="13">
        <v>200</v>
      </c>
      <c r="K226" s="18">
        <v>200</v>
      </c>
      <c r="L226" s="12">
        <v>200</v>
      </c>
      <c r="M226" s="13">
        <v>200</v>
      </c>
      <c r="N226" s="18">
        <v>200</v>
      </c>
      <c r="O226" s="12">
        <v>200</v>
      </c>
      <c r="P226" s="13">
        <v>200</v>
      </c>
      <c r="Q226" s="18">
        <v>200</v>
      </c>
      <c r="R226" s="21">
        <v>1048784</v>
      </c>
      <c r="S226" s="21">
        <v>852413</v>
      </c>
    </row>
    <row r="227" ht="32" customHeight="1">
      <c r="A227" t="str" s="7">
        <v>Deck Family Farm</v>
      </c>
      <c r="B227" t="str" s="7">
        <v>1/2 Pork Side July Deposit (PickUp After July 20)</v>
      </c>
      <c r="C227" t="str" s="7">
        <v>ea</v>
      </c>
      <c r="D227" t="str" s="21">
        <v>No</v>
      </c>
      <c r="E227" t="str" s="6">
        <v>Deposit: preserve current price and zero-markup rule; Currently hidden; do not activate automatically</v>
      </c>
      <c r="F227" s="12">
        <v>200</v>
      </c>
      <c r="G227" s="13">
        <v>200</v>
      </c>
      <c r="H227" s="18">
        <v>200</v>
      </c>
      <c r="I227" s="12">
        <v>200</v>
      </c>
      <c r="J227" s="13">
        <v>200</v>
      </c>
      <c r="K227" s="18">
        <v>200</v>
      </c>
      <c r="L227" s="12">
        <v>200</v>
      </c>
      <c r="M227" s="13">
        <v>200</v>
      </c>
      <c r="N227" s="18">
        <v>200</v>
      </c>
      <c r="O227" s="12">
        <v>200</v>
      </c>
      <c r="P227" s="13">
        <v>200</v>
      </c>
      <c r="Q227" s="18">
        <v>200</v>
      </c>
      <c r="R227" s="21">
        <v>1042497</v>
      </c>
      <c r="S227" s="21">
        <v>844442</v>
      </c>
    </row>
    <row r="228" ht="32" customHeight="1">
      <c r="A228" t="str" s="7">
        <v>Deck Family Farm</v>
      </c>
      <c r="B228" t="str" s="7">
        <v>1/4 Beef Side July Deposit</v>
      </c>
      <c r="C228" t="str" s="7">
        <v>ea</v>
      </c>
      <c r="D228" t="str" s="21">
        <v>No</v>
      </c>
      <c r="E228" t="str" s="6">
        <v>Deposit: preserve current price and zero-markup rule; Currently hidden; do not activate automatically</v>
      </c>
      <c r="F228" s="12">
        <v>200</v>
      </c>
      <c r="G228" s="13">
        <v>200</v>
      </c>
      <c r="H228" s="18">
        <v>200</v>
      </c>
      <c r="I228" s="12">
        <v>200</v>
      </c>
      <c r="J228" s="13">
        <v>200</v>
      </c>
      <c r="K228" s="18">
        <v>200</v>
      </c>
      <c r="L228" s="12">
        <v>200</v>
      </c>
      <c r="M228" s="13">
        <v>200</v>
      </c>
      <c r="N228" s="18">
        <v>200</v>
      </c>
      <c r="O228" s="12">
        <v>200</v>
      </c>
      <c r="P228" s="13">
        <v>200</v>
      </c>
      <c r="Q228" s="18">
        <v>200</v>
      </c>
      <c r="R228" s="21">
        <v>1048785</v>
      </c>
      <c r="S228" s="21">
        <v>852414</v>
      </c>
    </row>
    <row r="229" ht="32" customHeight="1">
      <c r="A229" t="str" s="7">
        <v>Deck Family Farm</v>
      </c>
      <c r="B229" t="str" s="7">
        <v>1/4 Beef Side October Deposit</v>
      </c>
      <c r="C229" t="str" s="7">
        <v>ea</v>
      </c>
      <c r="D229" t="str" s="21">
        <v>No</v>
      </c>
      <c r="E229" t="str" s="6">
        <v>Deposit: preserve current price and zero-markup rule; Currently hidden; do not activate automatically</v>
      </c>
      <c r="F229" s="12">
        <v>200</v>
      </c>
      <c r="G229" s="13">
        <v>200</v>
      </c>
      <c r="H229" s="18">
        <v>200</v>
      </c>
      <c r="I229" s="12">
        <v>200</v>
      </c>
      <c r="J229" s="13">
        <v>200</v>
      </c>
      <c r="K229" s="18">
        <v>200</v>
      </c>
      <c r="L229" s="12">
        <v>200</v>
      </c>
      <c r="M229" s="13">
        <v>200</v>
      </c>
      <c r="N229" s="18">
        <v>200</v>
      </c>
      <c r="O229" s="12">
        <v>200</v>
      </c>
      <c r="P229" s="13">
        <v>200</v>
      </c>
      <c r="Q229" s="18">
        <v>200</v>
      </c>
      <c r="R229" s="21">
        <v>1032334</v>
      </c>
      <c r="S229" s="21">
        <v>827253</v>
      </c>
    </row>
    <row r="230" ht="32" customHeight="1">
      <c r="A230" t="str" s="7">
        <v>Deck Family Farm</v>
      </c>
      <c r="B230" t="str" s="7">
        <v>Baby Back Ribs</v>
      </c>
      <c r="C230" t="str" s="7">
        <v>0.90 - 1.50 lbs</v>
      </c>
      <c r="D230" t="str" s="21">
        <v>No</v>
      </c>
      <c r="E230" t="str" s="6">
        <v>Currently hidden; do not activate automatically | SNAP: preserve existing selling price; Currently hidden; do not activate automatically</v>
      </c>
      <c r="F230" s="12">
        <v>19.38</v>
      </c>
      <c r="G230" s="13">
        <v>20.93</v>
      </c>
      <c r="H230" s="18">
        <v>19.38</v>
      </c>
      <c r="I230" s="12">
        <v>19.38</v>
      </c>
      <c r="J230" s="13">
        <v>20.93</v>
      </c>
      <c r="K230" s="18">
        <v>19.38</v>
      </c>
      <c r="L230" s="12">
        <v>19.38</v>
      </c>
      <c r="M230" s="13">
        <v>20.93</v>
      </c>
      <c r="N230" s="18">
        <v>19.38</v>
      </c>
      <c r="O230" s="12">
        <v>19.38</v>
      </c>
      <c r="P230" s="13">
        <v>19.38</v>
      </c>
      <c r="Q230" s="18">
        <v>19.38</v>
      </c>
      <c r="R230" s="21">
        <v>816242</v>
      </c>
      <c r="S230" s="21">
        <v>538686</v>
      </c>
    </row>
    <row r="231" ht="32" customHeight="1">
      <c r="A231" t="str" s="7">
        <v>Deck Family Farm</v>
      </c>
      <c r="B231" t="str" s="7">
        <v>Bacon Ends &amp; Pieces, Pork</v>
      </c>
      <c r="C231" t="str" s="7">
        <v>8 oz</v>
      </c>
      <c r="D231" t="str" s="21">
        <v>Yes</v>
      </c>
      <c r="E231" t="str" s="6">
        <v>SNAP: preserve existing selling price</v>
      </c>
      <c r="F231" s="12">
        <v>9.86</v>
      </c>
      <c r="G231" s="13">
        <v>10.65</v>
      </c>
      <c r="H231" s="18">
        <v>9.86</v>
      </c>
      <c r="I231" s="12">
        <v>9.86</v>
      </c>
      <c r="J231" s="13">
        <v>10.65</v>
      </c>
      <c r="K231" s="18">
        <v>9.86</v>
      </c>
      <c r="L231" s="12">
        <v>9.86</v>
      </c>
      <c r="M231" s="13">
        <v>10.65</v>
      </c>
      <c r="N231" s="18">
        <v>9.86</v>
      </c>
      <c r="O231" s="12">
        <v>9.86</v>
      </c>
      <c r="P231" s="13">
        <v>9.86</v>
      </c>
      <c r="Q231" s="18">
        <v>9.86</v>
      </c>
      <c r="R231" s="21">
        <v>805653</v>
      </c>
      <c r="S231" s="21">
        <v>526706</v>
      </c>
    </row>
    <row r="232" ht="32" customHeight="1">
      <c r="A232" t="str" s="7">
        <v>Deck Family Farm</v>
      </c>
      <c r="B232" t="str" s="7">
        <v>Bacon, Pork</v>
      </c>
      <c r="C232" t="str" s="7">
        <v>8 oz</v>
      </c>
      <c r="D232" t="str" s="21">
        <v>Yes</v>
      </c>
      <c r="E232" t="str" s="6">
        <v>SNAP: preserve existing selling price</v>
      </c>
      <c r="F232" s="12">
        <v>11.67</v>
      </c>
      <c r="G232" s="13">
        <v>12.6</v>
      </c>
      <c r="H232" s="18">
        <v>11.67</v>
      </c>
      <c r="I232" s="12">
        <v>11.67</v>
      </c>
      <c r="J232" s="13">
        <v>12.6</v>
      </c>
      <c r="K232" s="18">
        <v>11.67</v>
      </c>
      <c r="L232" s="12">
        <v>11.67</v>
      </c>
      <c r="M232" s="13">
        <v>12.6</v>
      </c>
      <c r="N232" s="18">
        <v>11.67</v>
      </c>
      <c r="O232" s="12">
        <v>11.67</v>
      </c>
      <c r="P232" s="13">
        <v>11.67</v>
      </c>
      <c r="Q232" s="18">
        <v>11.67</v>
      </c>
      <c r="R232" s="21">
        <v>805724</v>
      </c>
      <c r="S232" s="21">
        <v>526778</v>
      </c>
    </row>
    <row r="233" ht="32" customHeight="1">
      <c r="A233" t="str" s="7">
        <v>Deck Family Farm</v>
      </c>
      <c r="B233" t="str" s="7">
        <v>Bavarian Style Grazier's Sausage</v>
      </c>
      <c r="C233" t="str" s="7">
        <v>ea</v>
      </c>
      <c r="D233" t="str" s="21">
        <v>Yes</v>
      </c>
      <c r="E233" t="str" s="6">
        <v>No confirmed Local Line price/list; local calculation is reference only | SNAP: preserve existing selling price; No confirmed Local Line price/list; local calculation is reference only</v>
      </c>
      <c r="H233" s="18">
        <v>8.97</v>
      </c>
      <c r="K233" s="18">
        <v>8.97</v>
      </c>
      <c r="N233" s="18">
        <v>8.97</v>
      </c>
      <c r="Q233" s="18">
        <v>8.97</v>
      </c>
      <c r="R233" s="21">
        <v>1163728</v>
      </c>
      <c r="S233" s="21">
        <v>1011354</v>
      </c>
    </row>
    <row r="234" ht="32" customHeight="1">
      <c r="A234" t="str" s="7">
        <v>Deck Family Farm</v>
      </c>
      <c r="B234" t="str" s="7">
        <v>Bavette Steak</v>
      </c>
      <c r="C234" t="str" s="7">
        <v>0.9 - 1.6 lbs</v>
      </c>
      <c r="D234" t="str" s="21">
        <v>No</v>
      </c>
      <c r="E234" t="str" s="6">
        <v>Currently hidden; do not activate automatically | SNAP: preserve existing selling price; Currently hidden; do not activate automatically</v>
      </c>
      <c r="F234" s="12">
        <v>29.15</v>
      </c>
      <c r="G234" s="13">
        <v>31.48</v>
      </c>
      <c r="H234" s="18">
        <v>29.15</v>
      </c>
      <c r="I234" s="12">
        <v>29.15</v>
      </c>
      <c r="J234" s="13">
        <v>31.48</v>
      </c>
      <c r="K234" s="18">
        <v>29.15</v>
      </c>
      <c r="L234" s="12">
        <v>29.15</v>
      </c>
      <c r="M234" s="13">
        <v>31.48</v>
      </c>
      <c r="N234" s="18">
        <v>29.15</v>
      </c>
      <c r="O234" s="12">
        <v>29.15</v>
      </c>
      <c r="P234" s="13">
        <v>29.15</v>
      </c>
      <c r="Q234" s="18">
        <v>29.15</v>
      </c>
      <c r="R234" s="21">
        <v>960228</v>
      </c>
      <c r="S234" s="21">
        <v>720358</v>
      </c>
    </row>
    <row r="235" ht="32" customHeight="1">
      <c r="A235" t="str" s="7">
        <v>Deck Family Farm</v>
      </c>
      <c r="B235" t="str" s="7">
        <v>Beef Back Ribs</v>
      </c>
      <c r="C235" t="str" s="7">
        <v>2.00 - 3.00 lbs</v>
      </c>
      <c r="D235" t="str" s="21">
        <v>Yes</v>
      </c>
      <c r="E235" t="str" s="6">
        <v>SNAP: preserve existing selling price</v>
      </c>
      <c r="F235" s="12">
        <v>35.88</v>
      </c>
      <c r="G235" s="13">
        <v>38.75</v>
      </c>
      <c r="H235" s="18">
        <v>35.88</v>
      </c>
      <c r="I235" s="12">
        <v>35.88</v>
      </c>
      <c r="J235" s="13">
        <v>38.75</v>
      </c>
      <c r="K235" s="18">
        <v>35.88</v>
      </c>
      <c r="L235" s="12">
        <v>35.88</v>
      </c>
      <c r="M235" s="13">
        <v>38.75</v>
      </c>
      <c r="N235" s="18">
        <v>35.88</v>
      </c>
      <c r="O235" s="12">
        <v>35.88</v>
      </c>
      <c r="P235" s="13">
        <v>35.88</v>
      </c>
      <c r="Q235" s="18">
        <v>35.88</v>
      </c>
      <c r="R235" s="21">
        <v>813072</v>
      </c>
      <c r="S235" s="21">
        <v>535102</v>
      </c>
    </row>
    <row r="236" ht="32" customHeight="1">
      <c r="A236" t="str" s="7">
        <v>Deck Family Farm</v>
      </c>
      <c r="B236" t="str" s="7">
        <v>Beef Bones</v>
      </c>
      <c r="C236" t="str" s="7">
        <v>3.00 - 5.00 lbs</v>
      </c>
      <c r="D236" t="str" s="21">
        <v>Yes</v>
      </c>
      <c r="E236" t="str" s="6">
        <v>SNAP: preserve existing selling price</v>
      </c>
      <c r="F236" s="12">
        <v>9.86</v>
      </c>
      <c r="G236" s="13">
        <v>10.65</v>
      </c>
      <c r="H236" s="18">
        <v>9.86</v>
      </c>
      <c r="I236" s="12">
        <v>9.86</v>
      </c>
      <c r="J236" s="13">
        <v>10.65</v>
      </c>
      <c r="K236" s="18">
        <v>9.86</v>
      </c>
      <c r="L236" s="12">
        <v>9.86</v>
      </c>
      <c r="M236" s="13">
        <v>10.65</v>
      </c>
      <c r="N236" s="18">
        <v>9.86</v>
      </c>
      <c r="O236" s="12">
        <v>9.86</v>
      </c>
      <c r="P236" s="13">
        <v>9.86</v>
      </c>
      <c r="Q236" s="18">
        <v>9.86</v>
      </c>
      <c r="R236" s="21">
        <v>922135</v>
      </c>
      <c r="S236" s="21">
        <v>669030</v>
      </c>
    </row>
    <row r="237" ht="32" customHeight="1">
      <c r="A237" t="str" s="7">
        <v>Deck Family Farm</v>
      </c>
      <c r="B237" t="str" s="7">
        <v>Beef Flat Iron Steak</v>
      </c>
      <c r="C237" t="str" s="7">
        <v>0.70 - 1.10 lbs</v>
      </c>
      <c r="D237" t="str" s="21">
        <v>Yes</v>
      </c>
      <c r="E237" t="str" s="6">
        <v>SNAP: preserve existing selling price</v>
      </c>
      <c r="F237" s="12">
        <v>20.98</v>
      </c>
      <c r="G237" s="13">
        <v>22.66</v>
      </c>
      <c r="H237" s="18">
        <v>20.98</v>
      </c>
      <c r="I237" s="12">
        <v>20.98</v>
      </c>
      <c r="J237" s="13">
        <v>22.66</v>
      </c>
      <c r="K237" s="18">
        <v>20.98</v>
      </c>
      <c r="L237" s="12">
        <v>20.98</v>
      </c>
      <c r="M237" s="13">
        <v>22.66</v>
      </c>
      <c r="N237" s="18">
        <v>20.98</v>
      </c>
      <c r="O237" s="12">
        <v>20.98</v>
      </c>
      <c r="P237" s="13">
        <v>20.98</v>
      </c>
      <c r="Q237" s="18">
        <v>20.98</v>
      </c>
      <c r="R237" s="21">
        <v>813075</v>
      </c>
      <c r="S237" s="21">
        <v>535105</v>
      </c>
    </row>
    <row r="238" ht="32" customHeight="1">
      <c r="A238" t="str" s="7">
        <v>Deck Family Farm</v>
      </c>
      <c r="B238" t="str" s="7">
        <v>Beef Heart</v>
      </c>
      <c r="C238" t="str" s="7">
        <v>2.50 - 3.5 lbs</v>
      </c>
      <c r="D238" t="str" s="21">
        <v>Yes</v>
      </c>
      <c r="E238" t="str" s="6">
        <v>SNAP: preserve existing selling price</v>
      </c>
      <c r="F238" s="12">
        <v>25.56</v>
      </c>
      <c r="G238" s="13">
        <v>27.6</v>
      </c>
      <c r="H238" s="18">
        <v>25.56</v>
      </c>
      <c r="I238" s="12">
        <v>25.56</v>
      </c>
      <c r="J238" s="13">
        <v>27.6</v>
      </c>
      <c r="K238" s="18">
        <v>25.56</v>
      </c>
      <c r="L238" s="12">
        <v>25.56</v>
      </c>
      <c r="M238" s="13">
        <v>27.6</v>
      </c>
      <c r="N238" s="18">
        <v>25.56</v>
      </c>
      <c r="O238" s="12">
        <v>25.56</v>
      </c>
      <c r="P238" s="13">
        <v>25.56</v>
      </c>
      <c r="Q238" s="18">
        <v>25.56</v>
      </c>
      <c r="R238" s="21">
        <v>805660</v>
      </c>
      <c r="S238" s="21">
        <v>526713</v>
      </c>
    </row>
    <row r="239" ht="32" customHeight="1">
      <c r="A239" t="str" s="7">
        <v>Deck Family Farm</v>
      </c>
      <c r="B239" t="str" s="7">
        <v>Beef Kidney</v>
      </c>
      <c r="C239" t="str" s="7">
        <v>0.80 - 1.00 lbs</v>
      </c>
      <c r="D239" t="str" s="21">
        <v>Yes</v>
      </c>
      <c r="E239" t="str" s="6">
        <v>SNAP: preserve existing selling price</v>
      </c>
      <c r="F239" s="12">
        <v>12.13</v>
      </c>
      <c r="G239" s="13">
        <v>13.1</v>
      </c>
      <c r="H239" s="18">
        <v>12.12</v>
      </c>
      <c r="I239" s="12">
        <v>12.13</v>
      </c>
      <c r="J239" s="13">
        <v>13.1</v>
      </c>
      <c r="K239" s="18">
        <v>12.12</v>
      </c>
      <c r="L239" s="12">
        <v>12.13</v>
      </c>
      <c r="M239" s="13">
        <v>13.1</v>
      </c>
      <c r="N239" s="18">
        <v>12.12</v>
      </c>
      <c r="O239" s="12">
        <v>12.13</v>
      </c>
      <c r="P239" s="13">
        <v>12.13</v>
      </c>
      <c r="Q239" s="18">
        <v>12.12</v>
      </c>
      <c r="R239" s="21">
        <v>825832</v>
      </c>
      <c r="S239" s="21">
        <v>549811</v>
      </c>
    </row>
    <row r="240" ht="32" customHeight="1">
      <c r="A240" t="str" s="7">
        <v>Deck Family Farm</v>
      </c>
      <c r="B240" t="str" s="7">
        <v>Beef Liver</v>
      </c>
      <c r="C240" t="str" s="7">
        <v>0.90 - 1.30 lbs</v>
      </c>
      <c r="D240" t="str" s="21">
        <v>Yes</v>
      </c>
      <c r="E240" t="str" s="6">
        <v>SNAP: preserve existing selling price</v>
      </c>
      <c r="F240" s="12">
        <v>14.82</v>
      </c>
      <c r="G240" s="13">
        <v>16.01</v>
      </c>
      <c r="H240" s="18">
        <v>14.8</v>
      </c>
      <c r="I240" s="12">
        <v>14.82</v>
      </c>
      <c r="J240" s="13">
        <v>16.01</v>
      </c>
      <c r="K240" s="18">
        <v>14.8</v>
      </c>
      <c r="L240" s="12">
        <v>14.82</v>
      </c>
      <c r="M240" s="13">
        <v>16.01</v>
      </c>
      <c r="N240" s="18">
        <v>14.8</v>
      </c>
      <c r="O240" s="12">
        <v>14.82</v>
      </c>
      <c r="P240" s="13">
        <v>14.82</v>
      </c>
      <c r="Q240" s="18">
        <v>14.8</v>
      </c>
      <c r="R240" s="21">
        <v>841579</v>
      </c>
      <c r="S240" s="21">
        <v>569100</v>
      </c>
    </row>
    <row r="241" ht="32" customHeight="1">
      <c r="A241" t="str" s="7">
        <v>Deck Family Farm</v>
      </c>
      <c r="B241" t="str" s="7">
        <v>Beef Marrow Bones</v>
      </c>
      <c r="C241" t="str" s="7">
        <v>3.00 - 5.00 lbs</v>
      </c>
      <c r="D241" t="str" s="21">
        <v>No</v>
      </c>
      <c r="E241" t="str" s="6">
        <v>Currently hidden; do not activate automatically | SNAP: preserve existing selling price; Currently hidden; do not activate automatically</v>
      </c>
      <c r="F241" s="12">
        <v>13.46</v>
      </c>
      <c r="G241" s="13">
        <v>14.54</v>
      </c>
      <c r="H241" s="18">
        <v>13.46</v>
      </c>
      <c r="I241" s="12">
        <v>13.46</v>
      </c>
      <c r="J241" s="13">
        <v>14.54</v>
      </c>
      <c r="K241" s="18">
        <v>13.46</v>
      </c>
      <c r="L241" s="12">
        <v>13.46</v>
      </c>
      <c r="M241" s="13">
        <v>14.54</v>
      </c>
      <c r="N241" s="18">
        <v>13.46</v>
      </c>
      <c r="O241" s="12">
        <v>13.46</v>
      </c>
      <c r="P241" s="13">
        <v>13.46</v>
      </c>
      <c r="Q241" s="18">
        <v>13.46</v>
      </c>
      <c r="R241" s="21">
        <v>825834</v>
      </c>
      <c r="S241" s="21">
        <v>549813</v>
      </c>
    </row>
    <row r="242" ht="32" customHeight="1">
      <c r="A242" t="str" s="7">
        <v>Deck Family Farm</v>
      </c>
      <c r="B242" t="str" s="7">
        <v>Beef Oxtail</v>
      </c>
      <c r="C242" t="str" s="7">
        <v>1.40 - 1.90 lbs</v>
      </c>
      <c r="D242" t="str" s="21">
        <v>Yes</v>
      </c>
      <c r="E242" t="str" s="6">
        <v>SNAP: preserve existing selling price</v>
      </c>
      <c r="F242" s="12">
        <v>19.24</v>
      </c>
      <c r="G242" s="13">
        <v>20.78</v>
      </c>
      <c r="H242" s="18">
        <v>19.24</v>
      </c>
      <c r="I242" s="12">
        <v>19.24</v>
      </c>
      <c r="J242" s="13">
        <v>20.78</v>
      </c>
      <c r="K242" s="18">
        <v>19.24</v>
      </c>
      <c r="L242" s="12">
        <v>19.24</v>
      </c>
      <c r="M242" s="13">
        <v>20.78</v>
      </c>
      <c r="N242" s="18">
        <v>19.24</v>
      </c>
      <c r="O242" s="12">
        <v>19.24</v>
      </c>
      <c r="P242" s="13">
        <v>19.24</v>
      </c>
      <c r="Q242" s="18">
        <v>19.24</v>
      </c>
      <c r="R242" s="21">
        <v>813076</v>
      </c>
      <c r="S242" s="21">
        <v>535106</v>
      </c>
    </row>
    <row r="243" ht="32" customHeight="1">
      <c r="A243" t="str" s="7">
        <v>Deck Family Farm</v>
      </c>
      <c r="B243" t="str" s="7">
        <v>Beef Shank Osso Buco</v>
      </c>
      <c r="C243" t="str" s="7">
        <v>2.10 - 2.40 lbs</v>
      </c>
      <c r="D243" t="str" s="21">
        <v>No</v>
      </c>
      <c r="E243" t="str" s="6">
        <v>Currently hidden; do not activate automatically | SNAP: preserve existing selling price; Currently hidden; do not activate automatically</v>
      </c>
      <c r="F243" s="12">
        <v>39.36</v>
      </c>
      <c r="G243" s="13">
        <v>42.51</v>
      </c>
      <c r="H243" s="18">
        <v>39.36</v>
      </c>
      <c r="I243" s="12">
        <v>39.36</v>
      </c>
      <c r="J243" s="13">
        <v>42.51</v>
      </c>
      <c r="K243" s="18">
        <v>39.36</v>
      </c>
      <c r="L243" s="12">
        <v>39.36</v>
      </c>
      <c r="M243" s="13">
        <v>42.51</v>
      </c>
      <c r="N243" s="18">
        <v>39.36</v>
      </c>
      <c r="O243" s="12">
        <v>39.36</v>
      </c>
      <c r="P243" s="13">
        <v>39.36</v>
      </c>
      <c r="Q243" s="18">
        <v>39.36</v>
      </c>
      <c r="R243" s="21">
        <v>813071</v>
      </c>
      <c r="S243" s="21">
        <v>535101</v>
      </c>
    </row>
    <row r="244" ht="32" customHeight="1">
      <c r="A244" t="str" s="7">
        <v>Deck Family Farm</v>
      </c>
      <c r="B244" t="str" s="7">
        <v>Beef Short Rib</v>
      </c>
      <c r="C244" t="str" s="7">
        <v>1.30 - 2.10 lbs</v>
      </c>
      <c r="D244" t="str" s="21">
        <v>Yes</v>
      </c>
      <c r="E244" t="str" s="6">
        <v>SNAP: preserve existing selling price</v>
      </c>
      <c r="F244" s="12">
        <v>29.73</v>
      </c>
      <c r="G244" s="13">
        <v>32.11</v>
      </c>
      <c r="H244" s="18">
        <v>29.73</v>
      </c>
      <c r="I244" s="12">
        <v>29.73</v>
      </c>
      <c r="J244" s="13">
        <v>32.11</v>
      </c>
      <c r="K244" s="18">
        <v>29.73</v>
      </c>
      <c r="L244" s="12">
        <v>29.73</v>
      </c>
      <c r="M244" s="13">
        <v>32.11</v>
      </c>
      <c r="N244" s="18">
        <v>29.73</v>
      </c>
      <c r="O244" s="12">
        <v>29.73</v>
      </c>
      <c r="P244" s="13">
        <v>29.73</v>
      </c>
      <c r="Q244" s="18">
        <v>29.73</v>
      </c>
      <c r="R244" s="21">
        <v>894281</v>
      </c>
      <c r="S244" s="21">
        <v>634544</v>
      </c>
    </row>
    <row r="245" ht="32" customHeight="1">
      <c r="A245" t="str" s="7">
        <v>Deck Family Farm</v>
      </c>
      <c r="B245" t="str" s="7">
        <v>Beef Stew Meat</v>
      </c>
      <c r="C245" t="str" s="7">
        <v>1.1 - 1.3 lbs</v>
      </c>
      <c r="D245" t="str" s="21">
        <v>Yes</v>
      </c>
      <c r="E245" t="str" s="6">
        <v>SNAP: preserve existing selling price</v>
      </c>
      <c r="F245" s="12">
        <v>19.91</v>
      </c>
      <c r="G245" s="13">
        <v>21.5</v>
      </c>
      <c r="H245" s="18">
        <v>19.91</v>
      </c>
      <c r="I245" s="12">
        <v>19.91</v>
      </c>
      <c r="J245" s="13">
        <v>21.5</v>
      </c>
      <c r="K245" s="18">
        <v>19.91</v>
      </c>
      <c r="L245" s="12">
        <v>19.91</v>
      </c>
      <c r="M245" s="13">
        <v>21.5</v>
      </c>
      <c r="N245" s="18">
        <v>19.91</v>
      </c>
      <c r="O245" s="12">
        <v>19.91</v>
      </c>
      <c r="P245" s="13">
        <v>19.91</v>
      </c>
      <c r="Q245" s="18">
        <v>19.91</v>
      </c>
      <c r="R245" s="21">
        <v>805667</v>
      </c>
      <c r="S245" s="21">
        <v>526720</v>
      </c>
    </row>
    <row r="246" ht="32" customHeight="1">
      <c r="A246" t="str" s="7">
        <v>Deck Family Farm</v>
      </c>
      <c r="B246" t="str" s="7">
        <v>Beef Tenderloin</v>
      </c>
      <c r="C246" t="str" s="7">
        <v>0.40 - 0.70 lbs</v>
      </c>
      <c r="D246" t="str" s="21">
        <v>Yes</v>
      </c>
      <c r="E246" t="str" s="6">
        <v>SNAP: preserve existing selling price</v>
      </c>
      <c r="F246" s="12">
        <v>21.21</v>
      </c>
      <c r="G246" s="13">
        <v>22.91</v>
      </c>
      <c r="H246" s="18">
        <v>21.21</v>
      </c>
      <c r="I246" s="12">
        <v>21.21</v>
      </c>
      <c r="J246" s="13">
        <v>22.91</v>
      </c>
      <c r="K246" s="18">
        <v>21.21</v>
      </c>
      <c r="L246" s="12">
        <v>21.21</v>
      </c>
      <c r="M246" s="13">
        <v>22.91</v>
      </c>
      <c r="N246" s="18">
        <v>21.21</v>
      </c>
      <c r="O246" s="12">
        <v>21.21</v>
      </c>
      <c r="P246" s="13">
        <v>21.21</v>
      </c>
      <c r="Q246" s="18">
        <v>21.21</v>
      </c>
      <c r="R246" s="21">
        <v>813067</v>
      </c>
      <c r="S246" s="21">
        <v>535097</v>
      </c>
    </row>
    <row r="247" ht="32" customHeight="1">
      <c r="A247" t="str" s="7">
        <v>Deck Family Farm</v>
      </c>
      <c r="B247" t="str" s="7">
        <v>Beef Tongue</v>
      </c>
      <c r="C247" t="str" s="7">
        <v>2.50 - 3.00 lbs</v>
      </c>
      <c r="D247" t="str" s="21">
        <v>Yes</v>
      </c>
      <c r="E247" t="str" s="6">
        <v>SNAP: preserve existing selling price</v>
      </c>
      <c r="F247" s="12">
        <v>23.44</v>
      </c>
      <c r="G247" s="13">
        <v>25.32</v>
      </c>
      <c r="H247" s="18">
        <v>23.44</v>
      </c>
      <c r="I247" s="12">
        <v>23.44</v>
      </c>
      <c r="J247" s="13">
        <v>25.32</v>
      </c>
      <c r="K247" s="18">
        <v>23.44</v>
      </c>
      <c r="L247" s="12">
        <v>23.44</v>
      </c>
      <c r="M247" s="13">
        <v>25.32</v>
      </c>
      <c r="N247" s="18">
        <v>23.44</v>
      </c>
      <c r="O247" s="12">
        <v>23.44</v>
      </c>
      <c r="P247" s="13">
        <v>23.44</v>
      </c>
      <c r="Q247" s="18">
        <v>23.44</v>
      </c>
      <c r="R247" s="21">
        <v>825833</v>
      </c>
      <c r="S247" s="21">
        <v>549812</v>
      </c>
    </row>
    <row r="248" ht="32" customHeight="1">
      <c r="A248" t="str" s="7">
        <v>Deck Family Farm</v>
      </c>
      <c r="B248" t="str" s="7">
        <v>Beef Tri-Tip</v>
      </c>
      <c r="C248" t="str" s="7">
        <v>1.90 - 2.20 lbs</v>
      </c>
      <c r="D248" t="str" s="21">
        <v>No</v>
      </c>
      <c r="E248" t="str" s="6">
        <v>Currently hidden; do not activate automatically | SNAP: preserve existing selling price; Currently hidden; do not activate automatically</v>
      </c>
      <c r="F248" s="12">
        <v>38.62</v>
      </c>
      <c r="G248" s="13">
        <v>41.71</v>
      </c>
      <c r="H248" s="18">
        <v>38.62</v>
      </c>
      <c r="I248" s="12">
        <v>38.62</v>
      </c>
      <c r="J248" s="13">
        <v>41.71</v>
      </c>
      <c r="K248" s="18">
        <v>38.62</v>
      </c>
      <c r="L248" s="12">
        <v>38.62</v>
      </c>
      <c r="M248" s="13">
        <v>41.71</v>
      </c>
      <c r="N248" s="18">
        <v>38.62</v>
      </c>
      <c r="O248" s="12">
        <v>38.62</v>
      </c>
      <c r="P248" s="13">
        <v>38.62</v>
      </c>
      <c r="Q248" s="18">
        <v>38.62</v>
      </c>
      <c r="R248" s="21">
        <v>869027</v>
      </c>
      <c r="S248" s="21">
        <v>600217</v>
      </c>
    </row>
    <row r="249" ht="32" customHeight="1">
      <c r="A249" t="str" s="7">
        <v>Deck Family Farm</v>
      </c>
      <c r="B249" t="str" s="7">
        <v>Bratwurst</v>
      </c>
      <c r="C249" t="str" s="7">
        <v>12 oz</v>
      </c>
      <c r="D249" t="str" s="21">
        <v>Yes</v>
      </c>
      <c r="E249" t="str" s="6">
        <v>SNAP: preserve existing selling price</v>
      </c>
      <c r="F249" s="12">
        <v>17.49</v>
      </c>
      <c r="G249" s="13">
        <v>18.89</v>
      </c>
      <c r="H249" s="18">
        <v>17.49</v>
      </c>
      <c r="I249" s="12">
        <v>17.49</v>
      </c>
      <c r="J249" s="13">
        <v>18.89</v>
      </c>
      <c r="K249" s="18">
        <v>17.49</v>
      </c>
      <c r="L249" s="12">
        <v>17.49</v>
      </c>
      <c r="M249" s="13">
        <v>18.89</v>
      </c>
      <c r="N249" s="18">
        <v>17.49</v>
      </c>
      <c r="O249" s="12">
        <v>17.49</v>
      </c>
      <c r="P249" s="13">
        <v>17.49</v>
      </c>
      <c r="Q249" s="18">
        <v>17.49</v>
      </c>
      <c r="R249" s="21">
        <v>813084</v>
      </c>
      <c r="S249" s="21">
        <v>535115</v>
      </c>
    </row>
    <row r="250" ht="32" customHeight="1">
      <c r="A250" t="str" s="7">
        <v>Deck Family Farm</v>
      </c>
      <c r="B250" t="str" s="7">
        <v>Brisket, Large</v>
      </c>
      <c r="C250" t="str" s="7">
        <v>Large, 4.00 - 5.00 lbs</v>
      </c>
      <c r="D250" t="str" s="21">
        <v>No</v>
      </c>
      <c r="E250" t="str" s="6">
        <v>Currently hidden; do not activate automatically | SNAP: preserve existing selling price; Currently hidden; do not activate automatically</v>
      </c>
      <c r="F250" s="12">
        <v>64.59</v>
      </c>
      <c r="G250" s="13">
        <v>69.76</v>
      </c>
      <c r="H250" s="18">
        <v>64.59</v>
      </c>
      <c r="I250" s="12">
        <v>64.59</v>
      </c>
      <c r="J250" s="13">
        <v>69.76</v>
      </c>
      <c r="K250" s="18">
        <v>64.59</v>
      </c>
      <c r="L250" s="12">
        <v>64.59</v>
      </c>
      <c r="M250" s="13">
        <v>69.76</v>
      </c>
      <c r="N250" s="18">
        <v>64.59</v>
      </c>
      <c r="O250" s="12">
        <v>64.59</v>
      </c>
      <c r="P250" s="13">
        <v>64.59</v>
      </c>
      <c r="Q250" s="18">
        <v>64.59</v>
      </c>
      <c r="R250" s="21">
        <v>856878</v>
      </c>
      <c r="S250" s="21">
        <v>677923</v>
      </c>
    </row>
    <row r="251" ht="32" customHeight="1">
      <c r="A251" t="str" s="7">
        <v>Deck Family Farm</v>
      </c>
      <c r="B251" t="str" s="7">
        <v>Brisket, Medium</v>
      </c>
      <c r="C251" t="str" s="7">
        <v>Medium, 3.00 - 3.99 lbs</v>
      </c>
      <c r="D251" t="str" s="21">
        <v>Yes</v>
      </c>
      <c r="E251" t="str" s="6">
        <v>SNAP: preserve existing selling price</v>
      </c>
      <c r="F251" s="12">
        <v>53.3</v>
      </c>
      <c r="G251" s="13">
        <v>57.56</v>
      </c>
      <c r="H251" s="18">
        <v>53.3</v>
      </c>
      <c r="I251" s="12">
        <v>53.3</v>
      </c>
      <c r="J251" s="13">
        <v>57.56</v>
      </c>
      <c r="K251" s="18">
        <v>53.3</v>
      </c>
      <c r="L251" s="12">
        <v>53.3</v>
      </c>
      <c r="M251" s="13">
        <v>57.56</v>
      </c>
      <c r="N251" s="18">
        <v>53.3</v>
      </c>
      <c r="O251" s="12">
        <v>53.3</v>
      </c>
      <c r="P251" s="13">
        <v>53.3</v>
      </c>
      <c r="Q251" s="18">
        <v>53.3</v>
      </c>
      <c r="R251" s="21">
        <v>941001</v>
      </c>
      <c r="S251" s="21">
        <v>694997</v>
      </c>
    </row>
    <row r="252" ht="32" customHeight="1">
      <c r="A252" t="str" s="7">
        <v>Deck Family Farm</v>
      </c>
      <c r="B252" t="str" s="7">
        <v>Brisket, Small</v>
      </c>
      <c r="C252" t="str" s="7">
        <v>Small, 2.30 - 2.99 lbs</v>
      </c>
      <c r="D252" t="str" s="21">
        <v>Yes</v>
      </c>
      <c r="E252" t="str" s="6">
        <v>SNAP: preserve existing selling price</v>
      </c>
      <c r="F252" s="12">
        <v>42.71</v>
      </c>
      <c r="G252" s="13">
        <v>46.13</v>
      </c>
      <c r="H252" s="18">
        <v>42.71</v>
      </c>
      <c r="I252" s="12">
        <v>42.71</v>
      </c>
      <c r="J252" s="13">
        <v>46.13</v>
      </c>
      <c r="K252" s="18">
        <v>42.71</v>
      </c>
      <c r="L252" s="12">
        <v>42.71</v>
      </c>
      <c r="M252" s="13">
        <v>46.13</v>
      </c>
      <c r="N252" s="18">
        <v>42.71</v>
      </c>
      <c r="O252" s="12">
        <v>42.71</v>
      </c>
      <c r="P252" s="13">
        <v>42.71</v>
      </c>
      <c r="Q252" s="18">
        <v>42.71</v>
      </c>
      <c r="R252" s="21">
        <v>941002</v>
      </c>
      <c r="S252" s="21">
        <v>694998</v>
      </c>
    </row>
    <row r="253" ht="32" customHeight="1">
      <c r="A253" t="str" s="7">
        <v>Deck Family Farm</v>
      </c>
      <c r="B253" t="str" s="7">
        <v>Broad Breasted White Thanksgiving Turkeys, Medium</v>
      </c>
      <c r="C253" t="str" s="7">
        <v>12.01 - 14.00  lbs</v>
      </c>
      <c r="D253" t="str" s="21">
        <v>Yes</v>
      </c>
      <c r="E253" t="str" s="6">
        <v>SNAP: preserve existing selling price</v>
      </c>
      <c r="F253" s="12">
        <v>103.16</v>
      </c>
      <c r="G253" s="13">
        <v>111.41</v>
      </c>
      <c r="H253" s="18">
        <v>103.16</v>
      </c>
      <c r="I253" s="12">
        <v>103.16</v>
      </c>
      <c r="J253" s="13">
        <v>111.41</v>
      </c>
      <c r="K253" s="18">
        <v>103.16</v>
      </c>
      <c r="L253" s="12">
        <v>103.16</v>
      </c>
      <c r="M253" s="13">
        <v>111.41</v>
      </c>
      <c r="N253" s="18">
        <v>103.16</v>
      </c>
      <c r="O253" s="12">
        <v>103.16</v>
      </c>
      <c r="P253" s="13">
        <v>103.16</v>
      </c>
      <c r="Q253" s="18">
        <v>103.16</v>
      </c>
      <c r="R253" s="21">
        <v>910774</v>
      </c>
      <c r="S253" s="21">
        <v>655862</v>
      </c>
    </row>
    <row r="254" ht="32" customHeight="1">
      <c r="A254" t="str" s="7">
        <v>Deck Family Farm</v>
      </c>
      <c r="B254" t="str" s="7">
        <v>Broad Breasted White Turkeys, Large</v>
      </c>
      <c r="C254" t="str" s="7">
        <v>14.01 - 16.00 lbs</v>
      </c>
      <c r="D254" t="str" s="21">
        <v>Yes</v>
      </c>
      <c r="E254" t="str" s="6">
        <v>SNAP: preserve existing selling price</v>
      </c>
      <c r="F254" s="12">
        <v>116.61</v>
      </c>
      <c r="G254" s="13">
        <v>125.94</v>
      </c>
      <c r="H254" s="18">
        <v>116.61</v>
      </c>
      <c r="I254" s="12">
        <v>116.61</v>
      </c>
      <c r="J254" s="13">
        <v>125.94</v>
      </c>
      <c r="K254" s="18">
        <v>116.61</v>
      </c>
      <c r="L254" s="12">
        <v>116.61</v>
      </c>
      <c r="M254" s="13">
        <v>125.94</v>
      </c>
      <c r="N254" s="18">
        <v>116.61</v>
      </c>
      <c r="O254" s="12">
        <v>116.61</v>
      </c>
      <c r="P254" s="13">
        <v>116.61</v>
      </c>
      <c r="Q254" s="18">
        <v>116.61</v>
      </c>
      <c r="R254" s="21">
        <v>910775</v>
      </c>
      <c r="S254" s="21">
        <v>655863</v>
      </c>
    </row>
    <row r="255" ht="32" customHeight="1">
      <c r="A255" t="str" s="7">
        <v>Deck Family Farm</v>
      </c>
      <c r="B255" t="str" s="7">
        <v>Broad Breasted White Turkeys, Small</v>
      </c>
      <c r="C255" t="str" s="7">
        <v>9 - 12  lbs</v>
      </c>
      <c r="D255" t="str" s="21">
        <v>Yes</v>
      </c>
      <c r="E255" t="str" s="6">
        <v>SNAP: preserve existing selling price</v>
      </c>
      <c r="F255" s="12">
        <v>85.21</v>
      </c>
      <c r="G255" s="13">
        <v>92.03</v>
      </c>
      <c r="H255" s="18">
        <v>85.21</v>
      </c>
      <c r="I255" s="12">
        <v>85.21</v>
      </c>
      <c r="J255" s="13">
        <v>92.03</v>
      </c>
      <c r="K255" s="18">
        <v>85.21</v>
      </c>
      <c r="L255" s="12">
        <v>85.21</v>
      </c>
      <c r="M255" s="13">
        <v>92.03</v>
      </c>
      <c r="N255" s="18">
        <v>85.21</v>
      </c>
      <c r="O255" s="12">
        <v>85.21</v>
      </c>
      <c r="P255" s="13">
        <v>85.21</v>
      </c>
      <c r="Q255" s="18">
        <v>85.21</v>
      </c>
      <c r="R255" s="21">
        <v>1008413</v>
      </c>
      <c r="S255" s="21">
        <v>789842</v>
      </c>
    </row>
    <row r="256" ht="32" customHeight="1">
      <c r="A256" t="str" s="7">
        <v>Deck Family Farm</v>
      </c>
      <c r="B256" t="str" s="7">
        <v>Chicken Feet, 1lb bag</v>
      </c>
      <c r="C256" t="str" s="7">
        <v>1 lb bag</v>
      </c>
      <c r="D256" t="str" s="21">
        <v>Yes</v>
      </c>
      <c r="E256" t="str" s="6">
        <v>SNAP: preserve existing selling price</v>
      </c>
      <c r="F256" s="12">
        <v>8.52</v>
      </c>
      <c r="G256" s="13">
        <v>9.2</v>
      </c>
      <c r="H256" s="18">
        <v>8.52</v>
      </c>
      <c r="I256" s="12">
        <v>8.52</v>
      </c>
      <c r="J256" s="13">
        <v>9.2</v>
      </c>
      <c r="K256" s="18">
        <v>8.52</v>
      </c>
      <c r="L256" s="12">
        <v>8.52</v>
      </c>
      <c r="M256" s="13">
        <v>9.2</v>
      </c>
      <c r="N256" s="18">
        <v>8.52</v>
      </c>
      <c r="O256" s="12">
        <v>8.52</v>
      </c>
      <c r="P256" s="13">
        <v>8.52</v>
      </c>
      <c r="Q256" s="18">
        <v>8.52</v>
      </c>
      <c r="R256" s="21">
        <v>813079</v>
      </c>
      <c r="S256" s="21">
        <v>642344</v>
      </c>
    </row>
    <row r="257" ht="32" customHeight="1">
      <c r="A257" t="str" s="7">
        <v>Deck Family Farm</v>
      </c>
      <c r="B257" t="str" s="7">
        <v>Chicken Gizzards</v>
      </c>
      <c r="C257" t="str" s="7">
        <v>1/2 lb pk</v>
      </c>
      <c r="D257" t="str" s="21">
        <v>No</v>
      </c>
      <c r="E257" t="str" s="6">
        <v>Currently hidden; do not activate automatically | SNAP: preserve existing selling price; Currently hidden; do not activate automatically</v>
      </c>
      <c r="F257" s="12">
        <v>10.77</v>
      </c>
      <c r="G257" s="13">
        <v>11.63</v>
      </c>
      <c r="H257" s="18">
        <v>10.77</v>
      </c>
      <c r="I257" s="12">
        <v>10.77</v>
      </c>
      <c r="J257" s="13">
        <v>11.63</v>
      </c>
      <c r="K257" s="18">
        <v>10.77</v>
      </c>
      <c r="L257" s="12">
        <v>10.77</v>
      </c>
      <c r="M257" s="13">
        <v>11.63</v>
      </c>
      <c r="N257" s="18">
        <v>10.77</v>
      </c>
      <c r="O257" s="12">
        <v>10.77</v>
      </c>
      <c r="P257" s="13">
        <v>10.77</v>
      </c>
      <c r="Q257" s="18">
        <v>10.77</v>
      </c>
      <c r="R257" s="21">
        <v>818959</v>
      </c>
      <c r="S257" s="21">
        <v>541749</v>
      </c>
    </row>
    <row r="258" ht="32" customHeight="1">
      <c r="A258" t="str" s="7">
        <v>Deck Family Farm</v>
      </c>
      <c r="B258" t="str" s="7">
        <v>Chicken Hearts</v>
      </c>
      <c r="C258" t="str" s="7">
        <v>1/2 lb bag</v>
      </c>
      <c r="D258" t="str" s="21">
        <v>Yes</v>
      </c>
      <c r="E258" t="str" s="6">
        <v>SNAP: preserve existing selling price</v>
      </c>
      <c r="F258" s="12">
        <v>8.53</v>
      </c>
      <c r="G258" s="13">
        <v>9.21</v>
      </c>
      <c r="H258" s="18">
        <v>8.52</v>
      </c>
      <c r="I258" s="12">
        <v>8.53</v>
      </c>
      <c r="J258" s="13">
        <v>9.21</v>
      </c>
      <c r="K258" s="18">
        <v>8.52</v>
      </c>
      <c r="L258" s="12">
        <v>8.53</v>
      </c>
      <c r="M258" s="13">
        <v>9.21</v>
      </c>
      <c r="N258" s="18">
        <v>8.52</v>
      </c>
      <c r="O258" s="12">
        <v>8.53</v>
      </c>
      <c r="P258" s="13">
        <v>8.53</v>
      </c>
      <c r="Q258" s="18">
        <v>8.52</v>
      </c>
      <c r="R258" s="21">
        <v>818957</v>
      </c>
      <c r="S258" s="21">
        <v>541747</v>
      </c>
    </row>
    <row r="259" ht="32" customHeight="1">
      <c r="A259" t="str" s="7">
        <v>Deck Family Farm</v>
      </c>
      <c r="B259" t="str" s="7">
        <v>Chicken Liver</v>
      </c>
      <c r="C259" t="str" s="7">
        <v>1/2 lb bag</v>
      </c>
      <c r="D259" t="str" s="21">
        <v>Yes</v>
      </c>
      <c r="E259" t="str" s="6">
        <v>SNAP: preserve existing selling price</v>
      </c>
      <c r="F259" s="12">
        <v>8.52</v>
      </c>
      <c r="G259" s="13">
        <v>9.2</v>
      </c>
      <c r="H259" s="18">
        <v>8.52</v>
      </c>
      <c r="I259" s="12">
        <v>8.52</v>
      </c>
      <c r="J259" s="13">
        <v>9.2</v>
      </c>
      <c r="K259" s="18">
        <v>8.52</v>
      </c>
      <c r="L259" s="12">
        <v>8.52</v>
      </c>
      <c r="M259" s="13">
        <v>9.2</v>
      </c>
      <c r="N259" s="18">
        <v>8.52</v>
      </c>
      <c r="O259" s="12">
        <v>8.52</v>
      </c>
      <c r="P259" s="13">
        <v>8.52</v>
      </c>
      <c r="Q259" s="18">
        <v>8.52</v>
      </c>
      <c r="R259" s="21">
        <v>805677</v>
      </c>
      <c r="S259" s="21">
        <v>526730</v>
      </c>
    </row>
    <row r="260" ht="32" customHeight="1">
      <c r="A260" t="str" s="7">
        <v>Deck Family Farm</v>
      </c>
      <c r="B260" t="str" s="7">
        <v>Chicken Part, Breast, Bone-In</v>
      </c>
      <c r="C260" t="str" s="7">
        <v>1.30 - 1.70 lbs</v>
      </c>
      <c r="D260" t="str" s="21">
        <v>Yes</v>
      </c>
      <c r="E260" t="str" s="6">
        <v>SNAP: preserve existing selling price</v>
      </c>
      <c r="F260" s="12">
        <v>16.14</v>
      </c>
      <c r="G260" s="13">
        <v>17.43</v>
      </c>
      <c r="H260" s="18">
        <v>16.14</v>
      </c>
      <c r="I260" s="12">
        <v>16.14</v>
      </c>
      <c r="J260" s="13">
        <v>17.43</v>
      </c>
      <c r="K260" s="18">
        <v>16.14</v>
      </c>
      <c r="L260" s="12">
        <v>16.14</v>
      </c>
      <c r="M260" s="13">
        <v>17.43</v>
      </c>
      <c r="N260" s="18">
        <v>16.14</v>
      </c>
      <c r="O260" s="12">
        <v>16.14</v>
      </c>
      <c r="P260" s="13">
        <v>16.14</v>
      </c>
      <c r="Q260" s="18">
        <v>16.14</v>
      </c>
      <c r="R260" s="21">
        <v>805669</v>
      </c>
      <c r="S260" s="21">
        <v>526722</v>
      </c>
    </row>
    <row r="261" ht="32" customHeight="1">
      <c r="A261" t="str" s="7">
        <v>Deck Family Farm</v>
      </c>
      <c r="B261" t="str" s="7">
        <v>Chicken Part, Hindquarter</v>
      </c>
      <c r="C261" t="str" s="7">
        <v>1.00 - 1.50 lbs</v>
      </c>
      <c r="D261" t="str" s="21">
        <v>Yes</v>
      </c>
      <c r="E261" t="str" s="6">
        <v>SNAP: preserve existing selling price</v>
      </c>
      <c r="F261" s="12">
        <v>13.46</v>
      </c>
      <c r="G261" s="13">
        <v>14.54</v>
      </c>
      <c r="H261" s="18">
        <v>13.46</v>
      </c>
      <c r="I261" s="12">
        <v>13.46</v>
      </c>
      <c r="J261" s="13">
        <v>14.54</v>
      </c>
      <c r="K261" s="18">
        <v>13.46</v>
      </c>
      <c r="L261" s="12">
        <v>13.46</v>
      </c>
      <c r="M261" s="13">
        <v>14.54</v>
      </c>
      <c r="N261" s="18">
        <v>13.46</v>
      </c>
      <c r="O261" s="12">
        <v>13.46</v>
      </c>
      <c r="P261" s="13">
        <v>13.46</v>
      </c>
      <c r="Q261" s="18">
        <v>13.46</v>
      </c>
      <c r="R261" s="21">
        <v>805676</v>
      </c>
      <c r="S261" s="21">
        <v>526729</v>
      </c>
    </row>
    <row r="262" ht="32" customHeight="1">
      <c r="A262" t="str" s="7">
        <v>Deck Family Farm</v>
      </c>
      <c r="B262" t="str" s="7">
        <v>Chicken Part, Wings</v>
      </c>
      <c r="C262" t="str" s="7">
        <v>1.50 - 2.00</v>
      </c>
      <c r="D262" t="str" s="21">
        <v>Yes</v>
      </c>
      <c r="E262" t="str" s="6">
        <v>SNAP: preserve existing selling price</v>
      </c>
      <c r="F262" s="12">
        <v>18.84</v>
      </c>
      <c r="G262" s="13">
        <v>20.35</v>
      </c>
      <c r="H262" s="18">
        <v>18.84</v>
      </c>
      <c r="I262" s="12">
        <v>18.84</v>
      </c>
      <c r="J262" s="13">
        <v>20.35</v>
      </c>
      <c r="K262" s="18">
        <v>18.84</v>
      </c>
      <c r="L262" s="12">
        <v>18.84</v>
      </c>
      <c r="M262" s="13">
        <v>20.35</v>
      </c>
      <c r="N262" s="18">
        <v>18.84</v>
      </c>
      <c r="O262" s="12">
        <v>18.84</v>
      </c>
      <c r="P262" s="13">
        <v>18.84</v>
      </c>
      <c r="Q262" s="18">
        <v>18.84</v>
      </c>
      <c r="R262" s="21">
        <v>805679</v>
      </c>
      <c r="S262" s="21">
        <v>526732</v>
      </c>
    </row>
    <row r="263" ht="32" customHeight="1">
      <c r="A263" t="str" s="7">
        <v>Deck Family Farm</v>
      </c>
      <c r="B263" t="str" s="7">
        <v>Chuck roast</v>
      </c>
      <c r="C263" t="str" s="7">
        <v>2.30 - 2.90 lbs</v>
      </c>
      <c r="D263" t="str" s="21">
        <v>Yes</v>
      </c>
      <c r="E263" t="str" s="6">
        <v>SNAP: preserve existing selling price</v>
      </c>
      <c r="F263" s="12">
        <v>37.31</v>
      </c>
      <c r="G263" s="13">
        <v>40.29</v>
      </c>
      <c r="H263" s="18">
        <v>37.31</v>
      </c>
      <c r="I263" s="12">
        <v>37.31</v>
      </c>
      <c r="J263" s="13">
        <v>40.29</v>
      </c>
      <c r="K263" s="18">
        <v>37.31</v>
      </c>
      <c r="L263" s="12">
        <v>37.31</v>
      </c>
      <c r="M263" s="13">
        <v>40.29</v>
      </c>
      <c r="N263" s="18">
        <v>37.31</v>
      </c>
      <c r="O263" s="12">
        <v>37.31</v>
      </c>
      <c r="P263" s="13">
        <v>37.31</v>
      </c>
      <c r="Q263" s="18">
        <v>37.31</v>
      </c>
      <c r="R263" s="21">
        <v>805658</v>
      </c>
      <c r="S263" s="21">
        <v>526711</v>
      </c>
    </row>
    <row r="264" ht="32" customHeight="1">
      <c r="A264" t="str" s="7">
        <v>Deck Family Farm</v>
      </c>
      <c r="B264" t="str" s="7">
        <v>Cornish Roasting Chicken, Extra Large</v>
      </c>
      <c r="C264" t="str" s="7">
        <v>Extra Large, 5.00 - 6.00 lbs</v>
      </c>
      <c r="D264" t="str" s="21">
        <v>No</v>
      </c>
      <c r="E264" t="str" s="6">
        <v>Local and Local Line prices differ; Currently hidden; do not activate automatically | SNAP: preserve existing selling price; Local and Local Line prices differ; Currently hidden; do not activate automatically</v>
      </c>
      <c r="F264" s="12">
        <v>35.52</v>
      </c>
      <c r="G264" s="13">
        <v>38.36</v>
      </c>
      <c r="H264" s="18">
        <v>39.46</v>
      </c>
      <c r="I264" s="12">
        <v>35.52</v>
      </c>
      <c r="J264" s="13">
        <v>38.36</v>
      </c>
      <c r="K264" s="18">
        <v>39.46</v>
      </c>
      <c r="L264" s="12">
        <v>35.52</v>
      </c>
      <c r="M264" s="13">
        <v>38.36</v>
      </c>
      <c r="N264" s="18">
        <v>39.46</v>
      </c>
      <c r="O264" s="12">
        <v>35.52</v>
      </c>
      <c r="P264" s="13">
        <v>35.52</v>
      </c>
      <c r="Q264" s="18">
        <v>39.46</v>
      </c>
      <c r="R264" s="21">
        <v>805673</v>
      </c>
      <c r="S264" s="21">
        <v>608372</v>
      </c>
    </row>
    <row r="265" ht="32" customHeight="1">
      <c r="A265" t="str" s="7">
        <v>Deck Family Farm</v>
      </c>
      <c r="B265" t="str" s="7">
        <v>Cornish Roasting Chicken, Large</v>
      </c>
      <c r="C265" t="str" s="7">
        <v>Large, 4.21 - 4.99 lbs</v>
      </c>
      <c r="D265" t="str" s="21">
        <v>No</v>
      </c>
      <c r="E265" t="str" s="6">
        <v>Local and Local Line prices differ; Currently hidden; do not activate automatically | SNAP: preserve existing selling price; Local and Local Line prices differ; Currently hidden; do not activate automatically</v>
      </c>
      <c r="F265" s="12">
        <v>31.56</v>
      </c>
      <c r="G265" s="13">
        <v>34.08</v>
      </c>
      <c r="H265" s="18">
        <v>35.07</v>
      </c>
      <c r="I265" s="12">
        <v>31.56</v>
      </c>
      <c r="J265" s="13">
        <v>34.08</v>
      </c>
      <c r="K265" s="18">
        <v>35.07</v>
      </c>
      <c r="L265" s="12">
        <v>31.56</v>
      </c>
      <c r="M265" s="13">
        <v>34.08</v>
      </c>
      <c r="N265" s="18">
        <v>35.07</v>
      </c>
      <c r="O265" s="12">
        <v>31.56</v>
      </c>
      <c r="P265" s="13">
        <v>31.56</v>
      </c>
      <c r="Q265" s="18">
        <v>35.07</v>
      </c>
      <c r="R265" s="21">
        <v>953035</v>
      </c>
      <c r="S265" s="21">
        <v>710619</v>
      </c>
    </row>
    <row r="266" ht="32" customHeight="1">
      <c r="A266" t="str" s="7">
        <v>Deck Family Farm</v>
      </c>
      <c r="B266" t="str" s="7">
        <v>Cornish Roasting Chicken, Medium</v>
      </c>
      <c r="C266" t="str" s="7">
        <v>Medium, 3.20 - 4.20 lbs</v>
      </c>
      <c r="D266" t="str" s="21">
        <v>Yes</v>
      </c>
      <c r="E266" t="str" s="6">
        <v>Retain existing sale discount | SNAP: preserve existing selling price; Retain existing sale discount</v>
      </c>
      <c r="F266" s="12">
        <v>26.88</v>
      </c>
      <c r="G266" s="13">
        <v>29.03</v>
      </c>
      <c r="H266" s="18">
        <v>26.88</v>
      </c>
      <c r="I266" s="12">
        <v>26.88</v>
      </c>
      <c r="J266" s="13">
        <v>29.03</v>
      </c>
      <c r="K266" s="18">
        <v>26.88</v>
      </c>
      <c r="L266" s="12">
        <v>26.88</v>
      </c>
      <c r="M266" s="13">
        <v>29.03</v>
      </c>
      <c r="N266" s="18">
        <v>26.88</v>
      </c>
      <c r="O266" s="12">
        <v>26.88</v>
      </c>
      <c r="P266" s="13">
        <v>26.88</v>
      </c>
      <c r="Q266" s="18">
        <v>26.88</v>
      </c>
      <c r="R266" s="21">
        <v>953036</v>
      </c>
      <c r="S266" s="21">
        <v>710620</v>
      </c>
    </row>
    <row r="267" ht="32" customHeight="1">
      <c r="A267" t="str" s="7">
        <v>Deck Family Farm</v>
      </c>
      <c r="B267" t="str" s="7">
        <v>Cornish Roasting Chicken, Small</v>
      </c>
      <c r="C267" t="str" s="7">
        <v>Small, 2.50 - 3.19 lbs</v>
      </c>
      <c r="D267" t="str" s="21">
        <v>No</v>
      </c>
      <c r="E267" t="str" s="6">
        <v>Local and Local Line prices differ; Currently hidden; do not activate automatically | SNAP: preserve existing selling price; Local and Local Line prices differ; Currently hidden; do not activate automatically</v>
      </c>
      <c r="F267" s="12">
        <v>21.82</v>
      </c>
      <c r="G267" s="13">
        <v>23.57</v>
      </c>
      <c r="H267" s="18">
        <v>24.25</v>
      </c>
      <c r="I267" s="12">
        <v>21.82</v>
      </c>
      <c r="J267" s="13">
        <v>23.57</v>
      </c>
      <c r="K267" s="18">
        <v>24.25</v>
      </c>
      <c r="L267" s="12">
        <v>21.82</v>
      </c>
      <c r="M267" s="13">
        <v>23.57</v>
      </c>
      <c r="N267" s="18">
        <v>24.25</v>
      </c>
      <c r="O267" s="12">
        <v>21.82</v>
      </c>
      <c r="P267" s="13">
        <v>21.82</v>
      </c>
      <c r="Q267" s="18">
        <v>24.25</v>
      </c>
      <c r="R267" s="21">
        <v>953039</v>
      </c>
      <c r="S267" s="21">
        <v>710624</v>
      </c>
    </row>
    <row r="268" ht="32" customHeight="1">
      <c r="A268" t="str" s="7">
        <v>Deck Family Farm</v>
      </c>
      <c r="B268" t="str" s="7">
        <v>Country Sausage, Bulk</v>
      </c>
      <c r="C268" t="str" s="7">
        <v>12 oz</v>
      </c>
      <c r="D268" t="str" s="21">
        <v>Yes</v>
      </c>
      <c r="E268" t="str" s="6">
        <v>SNAP: preserve existing selling price</v>
      </c>
      <c r="F268" s="12">
        <v>13.91</v>
      </c>
      <c r="G268" s="13">
        <v>15.02</v>
      </c>
      <c r="H268" s="18">
        <v>13.91</v>
      </c>
      <c r="I268" s="12">
        <v>13.91</v>
      </c>
      <c r="J268" s="13">
        <v>15.02</v>
      </c>
      <c r="K268" s="18">
        <v>13.91</v>
      </c>
      <c r="L268" s="12">
        <v>13.91</v>
      </c>
      <c r="M268" s="13">
        <v>15.02</v>
      </c>
      <c r="N268" s="18">
        <v>13.91</v>
      </c>
      <c r="O268" s="12">
        <v>13.91</v>
      </c>
      <c r="P268" s="13">
        <v>13.91</v>
      </c>
      <c r="Q268" s="18">
        <v>13.91</v>
      </c>
      <c r="R268" s="21">
        <v>813086</v>
      </c>
      <c r="S268" s="21">
        <v>535117</v>
      </c>
    </row>
    <row r="269" ht="32" customHeight="1">
      <c r="A269" t="str" s="7">
        <v>Deck Family Farm</v>
      </c>
      <c r="B269" t="str" s="7">
        <v>CRX Drumsticks</v>
      </c>
      <c r="C269" t="str" s="7">
        <v>ea</v>
      </c>
      <c r="D269" t="str" s="21">
        <v>Yes</v>
      </c>
      <c r="E269" t="str" s="6">
        <v>No confirmed Local Line price/list; local calculation is reference only | SNAP: preserve existing selling price; No confirmed Local Line price/list; local calculation is reference only</v>
      </c>
      <c r="H269" s="18">
        <v>13.46</v>
      </c>
      <c r="K269" s="18">
        <v>13.46</v>
      </c>
      <c r="N269" s="18">
        <v>13.46</v>
      </c>
      <c r="Q269" s="18">
        <v>13.46</v>
      </c>
      <c r="R269" s="21">
        <v>1163732</v>
      </c>
      <c r="S269" s="21">
        <v>1011358</v>
      </c>
    </row>
    <row r="270" ht="32" customHeight="1">
      <c r="A270" t="str" s="7">
        <v>Deck Family Farm</v>
      </c>
      <c r="B270" t="str" s="7">
        <v>CRX Thighs</v>
      </c>
      <c r="C270" t="str" s="7">
        <v>1.00 - 1.50 lbs</v>
      </c>
      <c r="D270" t="str" s="21">
        <v>No</v>
      </c>
      <c r="E270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270" s="18">
        <v>13.46</v>
      </c>
      <c r="K270" s="18">
        <v>13.46</v>
      </c>
      <c r="N270" s="18">
        <v>13.46</v>
      </c>
      <c r="Q270" s="18">
        <v>13.46</v>
      </c>
      <c r="R270" s="21">
        <v>1163731</v>
      </c>
      <c r="S270" s="21">
        <v>1011357</v>
      </c>
    </row>
    <row r="271" ht="32" customHeight="1">
      <c r="A271" t="str" s="7">
        <v>Deck Family Farm</v>
      </c>
      <c r="B271" t="str" s="7">
        <v>Flank Steak</v>
      </c>
      <c r="C271" t="str" s="7">
        <v>1.10 - 1.40 lbs</v>
      </c>
      <c r="D271" t="str" s="21">
        <v>No</v>
      </c>
      <c r="E271" t="str" s="6">
        <v>Currently hidden; do not activate automatically | SNAP: preserve existing selling price; Currently hidden; do not activate automatically</v>
      </c>
      <c r="F271" s="12">
        <v>29.15</v>
      </c>
      <c r="G271" s="13">
        <v>31.48</v>
      </c>
      <c r="H271" s="18">
        <v>29.15</v>
      </c>
      <c r="I271" s="12">
        <v>29.15</v>
      </c>
      <c r="J271" s="13">
        <v>31.48</v>
      </c>
      <c r="K271" s="18">
        <v>29.15</v>
      </c>
      <c r="L271" s="12">
        <v>29.15</v>
      </c>
      <c r="M271" s="13">
        <v>31.48</v>
      </c>
      <c r="N271" s="18">
        <v>29.15</v>
      </c>
      <c r="O271" s="12">
        <v>29.15</v>
      </c>
      <c r="P271" s="13">
        <v>29.15</v>
      </c>
      <c r="Q271" s="18">
        <v>29.15</v>
      </c>
      <c r="R271" s="21">
        <v>813074</v>
      </c>
      <c r="S271" s="21">
        <v>535104</v>
      </c>
    </row>
    <row r="272" ht="32" customHeight="1">
      <c r="A272" t="str" s="7">
        <v>Deck Family Farm</v>
      </c>
      <c r="B272" t="str" s="7">
        <v>Fresh Garlic Sausage Links</v>
      </c>
      <c r="C272" t="str" s="7">
        <v>12 oz</v>
      </c>
      <c r="D272" t="str" s="21">
        <v>Yes</v>
      </c>
      <c r="E272" t="str" s="6">
        <v>SNAP: preserve existing selling price</v>
      </c>
      <c r="F272" s="12">
        <v>17.49</v>
      </c>
      <c r="G272" s="13">
        <v>18.89</v>
      </c>
      <c r="H272" s="18">
        <v>17.49</v>
      </c>
      <c r="I272" s="12">
        <v>17.49</v>
      </c>
      <c r="J272" s="13">
        <v>18.89</v>
      </c>
      <c r="K272" s="18">
        <v>17.49</v>
      </c>
      <c r="L272" s="12">
        <v>17.49</v>
      </c>
      <c r="M272" s="13">
        <v>18.89</v>
      </c>
      <c r="N272" s="18">
        <v>17.49</v>
      </c>
      <c r="O272" s="12">
        <v>17.49</v>
      </c>
      <c r="P272" s="13">
        <v>17.49</v>
      </c>
      <c r="Q272" s="18">
        <v>17.49</v>
      </c>
      <c r="R272" s="21">
        <v>805686</v>
      </c>
      <c r="S272" s="21">
        <v>526739</v>
      </c>
    </row>
    <row r="273" ht="32" customHeight="1">
      <c r="A273" t="str" s="7">
        <v>Deck Family Farm</v>
      </c>
      <c r="B273" t="str" s="7">
        <v>Ground Lamb</v>
      </c>
      <c r="C273" t="str" s="7">
        <v>1.00 lbs</v>
      </c>
      <c r="D273" t="str" s="21">
        <v>No</v>
      </c>
      <c r="E273" t="str" s="6">
        <v>Currently hidden; do not activate automatically | SNAP: preserve existing selling price; Currently hidden; do not activate automatically</v>
      </c>
      <c r="F273" s="12">
        <v>15.25</v>
      </c>
      <c r="G273" s="13">
        <v>16.47</v>
      </c>
      <c r="H273" s="18">
        <v>15.25</v>
      </c>
      <c r="I273" s="12">
        <v>15.25</v>
      </c>
      <c r="J273" s="13">
        <v>16.47</v>
      </c>
      <c r="K273" s="18">
        <v>15.25</v>
      </c>
      <c r="L273" s="12">
        <v>15.25</v>
      </c>
      <c r="M273" s="13">
        <v>16.47</v>
      </c>
      <c r="N273" s="18">
        <v>15.25</v>
      </c>
      <c r="O273" s="12">
        <v>15.25</v>
      </c>
      <c r="P273" s="13">
        <v>15.25</v>
      </c>
      <c r="Q273" s="18">
        <v>15.25</v>
      </c>
      <c r="R273" s="21">
        <v>813092</v>
      </c>
      <c r="S273" s="21">
        <v>535123</v>
      </c>
    </row>
    <row r="274" ht="32" customHeight="1">
      <c r="A274" t="str" s="7">
        <v>Deck Family Farm</v>
      </c>
      <c r="B274" t="str" s="7">
        <v>Ground Pork</v>
      </c>
      <c r="C274" t="str" s="7">
        <v>1.00 lbs</v>
      </c>
      <c r="D274" t="str" s="21">
        <v>Yes</v>
      </c>
      <c r="E274" t="str" s="6">
        <v>Retain existing sale discount | SNAP: preserve existing selling price; Retain existing sale discount</v>
      </c>
      <c r="F274" s="12">
        <v>8.61</v>
      </c>
      <c r="G274" s="13">
        <v>9.3</v>
      </c>
      <c r="H274" s="18">
        <v>8.61</v>
      </c>
      <c r="I274" s="12">
        <v>8.61</v>
      </c>
      <c r="J274" s="13">
        <v>9.3</v>
      </c>
      <c r="K274" s="18">
        <v>8.61</v>
      </c>
      <c r="L274" s="12">
        <v>8.61</v>
      </c>
      <c r="M274" s="13">
        <v>9.3</v>
      </c>
      <c r="N274" s="18">
        <v>8.61</v>
      </c>
      <c r="O274" s="12">
        <v>8.61</v>
      </c>
      <c r="P274" s="13">
        <v>8.61</v>
      </c>
      <c r="Q274" s="18">
        <v>8.61</v>
      </c>
      <c r="R274" s="21">
        <v>805691</v>
      </c>
      <c r="S274" s="21">
        <v>526744</v>
      </c>
    </row>
    <row r="275" ht="32" customHeight="1">
      <c r="A275" t="str" s="7">
        <v>Deck Family Farm</v>
      </c>
      <c r="B275" t="str" s="7">
        <v>Hamburger Patties</v>
      </c>
      <c r="C275" t="str" s="7">
        <v>1.00 lbs</v>
      </c>
      <c r="D275" t="str" s="21">
        <v>No</v>
      </c>
      <c r="E275" t="str" s="6">
        <v>Currently hidden; do not activate automatically | SNAP: preserve existing selling price; Currently hidden; do not activate automatically</v>
      </c>
      <c r="F275" s="12">
        <v>13.91</v>
      </c>
      <c r="G275" s="13">
        <v>15.02</v>
      </c>
      <c r="H275" s="18">
        <v>13.91</v>
      </c>
      <c r="I275" s="12">
        <v>13.91</v>
      </c>
      <c r="J275" s="13">
        <v>15.02</v>
      </c>
      <c r="K275" s="18">
        <v>13.91</v>
      </c>
      <c r="L275" s="12">
        <v>13.91</v>
      </c>
      <c r="M275" s="13">
        <v>15.02</v>
      </c>
      <c r="N275" s="18">
        <v>13.91</v>
      </c>
      <c r="O275" s="12">
        <v>13.91</v>
      </c>
      <c r="P275" s="13">
        <v>13.91</v>
      </c>
      <c r="Q275" s="18">
        <v>13.91</v>
      </c>
      <c r="R275" s="21">
        <v>805664</v>
      </c>
      <c r="S275" s="21">
        <v>526717</v>
      </c>
    </row>
    <row r="276" ht="32" customHeight="1">
      <c r="A276" t="str" s="7">
        <v>Deck Family Farm</v>
      </c>
      <c r="B276" t="str" s="7">
        <v>Hanger Steak</v>
      </c>
      <c r="C276" t="str" s="7">
        <v>0.40 - 0.70 lbs</v>
      </c>
      <c r="D276" t="str" s="21">
        <v>No</v>
      </c>
      <c r="E276" t="str" s="6">
        <v>Currently hidden; do not activate automatically | SNAP: preserve existing selling price; Currently hidden; do not activate automatically</v>
      </c>
      <c r="F276" s="12">
        <v>12.83</v>
      </c>
      <c r="G276" s="13">
        <v>13.86</v>
      </c>
      <c r="H276" s="18">
        <v>12.83</v>
      </c>
      <c r="I276" s="12">
        <v>12.83</v>
      </c>
      <c r="J276" s="13">
        <v>13.86</v>
      </c>
      <c r="K276" s="18">
        <v>12.83</v>
      </c>
      <c r="L276" s="12">
        <v>12.83</v>
      </c>
      <c r="M276" s="13">
        <v>13.86</v>
      </c>
      <c r="N276" s="18">
        <v>12.83</v>
      </c>
      <c r="O276" s="12">
        <v>12.83</v>
      </c>
      <c r="P276" s="13">
        <v>12.83</v>
      </c>
      <c r="Q276" s="18">
        <v>12.83</v>
      </c>
      <c r="R276" s="21">
        <v>825830</v>
      </c>
      <c r="S276" s="21">
        <v>568280</v>
      </c>
    </row>
    <row r="277" ht="32" customHeight="1">
      <c r="A277" t="str" s="7">
        <v>Deck Family Farm</v>
      </c>
      <c r="B277" t="str" s="7">
        <v>Heritage Thanksgiving Turkey, Small</v>
      </c>
      <c r="C277" t="str" s="7">
        <v>9 - 12  lbs</v>
      </c>
      <c r="D277" t="str" s="21">
        <v>Yes</v>
      </c>
      <c r="E277" t="str" s="6">
        <v>SNAP: preserve existing selling price</v>
      </c>
      <c r="F277" s="12">
        <v>94.19</v>
      </c>
      <c r="G277" s="13">
        <v>101.73</v>
      </c>
      <c r="H277" s="18">
        <v>94.19</v>
      </c>
      <c r="I277" s="12">
        <v>94.19</v>
      </c>
      <c r="J277" s="13">
        <v>101.73</v>
      </c>
      <c r="K277" s="18">
        <v>94.19</v>
      </c>
      <c r="L277" s="12">
        <v>94.19</v>
      </c>
      <c r="M277" s="13">
        <v>101.73</v>
      </c>
      <c r="N277" s="18">
        <v>94.19</v>
      </c>
      <c r="O277" s="12">
        <v>94.19</v>
      </c>
      <c r="P277" s="13">
        <v>94.19</v>
      </c>
      <c r="Q277" s="18">
        <v>94.19</v>
      </c>
      <c r="R277" s="21">
        <v>1008414</v>
      </c>
      <c r="S277" s="21">
        <v>789843</v>
      </c>
    </row>
    <row r="278" ht="32" customHeight="1">
      <c r="A278" t="str" s="7">
        <v>Deck Family Farm</v>
      </c>
      <c r="B278" t="str" s="7">
        <v>Heritage Turkeys, Large</v>
      </c>
      <c r="C278" t="str" s="7">
        <v>14.01 - 16.00  lbs</v>
      </c>
      <c r="D278" t="str" s="21">
        <v>No</v>
      </c>
      <c r="E278" t="str" s="6">
        <v>Currently hidden; do not activate automatically | SNAP: preserve existing selling price; Currently hidden; do not activate automatically</v>
      </c>
      <c r="F278" s="12">
        <v>125.58</v>
      </c>
      <c r="G278" s="13">
        <v>135.63</v>
      </c>
      <c r="H278" s="18">
        <v>125.58</v>
      </c>
      <c r="I278" s="12">
        <v>125.58</v>
      </c>
      <c r="J278" s="13">
        <v>135.63</v>
      </c>
      <c r="K278" s="18">
        <v>125.58</v>
      </c>
      <c r="L278" s="12">
        <v>125.58</v>
      </c>
      <c r="M278" s="13">
        <v>135.63</v>
      </c>
      <c r="N278" s="18">
        <v>125.58</v>
      </c>
      <c r="O278" s="12">
        <v>125.58</v>
      </c>
      <c r="P278" s="13">
        <v>125.58</v>
      </c>
      <c r="Q278" s="18">
        <v>125.58</v>
      </c>
      <c r="R278" s="21">
        <v>816472</v>
      </c>
      <c r="S278" s="21">
        <v>538956</v>
      </c>
    </row>
    <row r="279" ht="32" customHeight="1">
      <c r="A279" t="str" s="7">
        <v>Deck Family Farm</v>
      </c>
      <c r="B279" t="str" s="7">
        <v>Heritage Turkeys, Medium</v>
      </c>
      <c r="C279" t="str" s="7">
        <v>12.01 - 14.00 lbs</v>
      </c>
      <c r="D279" t="str" s="21">
        <v>Yes</v>
      </c>
      <c r="E279" t="str" s="6">
        <v>SNAP: preserve existing selling price</v>
      </c>
      <c r="F279" s="12">
        <v>112.12</v>
      </c>
      <c r="G279" s="13">
        <v>121.09</v>
      </c>
      <c r="H279" s="18">
        <v>112.12</v>
      </c>
      <c r="I279" s="12">
        <v>112.12</v>
      </c>
      <c r="J279" s="13">
        <v>121.09</v>
      </c>
      <c r="K279" s="18">
        <v>112.12</v>
      </c>
      <c r="L279" s="12">
        <v>112.12</v>
      </c>
      <c r="M279" s="13">
        <v>121.09</v>
      </c>
      <c r="N279" s="18">
        <v>112.12</v>
      </c>
      <c r="O279" s="12">
        <v>112.12</v>
      </c>
      <c r="P279" s="13">
        <v>112.12</v>
      </c>
      <c r="Q279" s="18">
        <v>112.12</v>
      </c>
      <c r="R279" s="21">
        <v>910776</v>
      </c>
      <c r="S279" s="21">
        <v>655864</v>
      </c>
    </row>
    <row r="280" ht="32" customHeight="1">
      <c r="A280" t="str" s="7">
        <v>Deck Family Farm</v>
      </c>
      <c r="B280" t="str" s="7">
        <v>Honey Maple Ham, Ends &amp; Pieces</v>
      </c>
      <c r="C280" t="str" s="7">
        <v>8 oz</v>
      </c>
      <c r="D280" t="str" s="21">
        <v>No</v>
      </c>
      <c r="E280" t="str" s="6">
        <v>Local and Local Line prices differ; Currently hidden; do not activate automatically | SNAP: preserve existing selling price; Local and Local Line prices differ; Currently hidden; do not activate automatically</v>
      </c>
      <c r="F280" s="12">
        <v>10.76</v>
      </c>
      <c r="G280" s="13">
        <v>11.62</v>
      </c>
      <c r="H280" s="18">
        <v>12.93</v>
      </c>
      <c r="I280" s="12">
        <v>10.76</v>
      </c>
      <c r="J280" s="13">
        <v>11.62</v>
      </c>
      <c r="K280" s="18">
        <v>12.93</v>
      </c>
      <c r="L280" s="12">
        <v>12.01</v>
      </c>
      <c r="M280" s="13">
        <v>12.97</v>
      </c>
      <c r="N280" s="18">
        <v>12.93</v>
      </c>
      <c r="O280" s="12">
        <v>10.76</v>
      </c>
      <c r="P280" s="13">
        <v>10.76</v>
      </c>
      <c r="Q280" s="18">
        <v>12.93</v>
      </c>
      <c r="R280" s="21">
        <v>921372</v>
      </c>
      <c r="S280" s="21">
        <v>667825</v>
      </c>
    </row>
    <row r="281" ht="32" customHeight="1">
      <c r="A281" t="str" s="7">
        <v>Deck Family Farm</v>
      </c>
      <c r="B281" t="str" s="7">
        <v>Honey Maple Ham, Sliced</v>
      </c>
      <c r="C281" t="str" s="7">
        <v>8 oz</v>
      </c>
      <c r="D281" t="str" s="21">
        <v>No</v>
      </c>
      <c r="E281" t="str" s="6">
        <v>Currently hidden; do not activate automatically | SNAP: preserve existing selling price; Currently hidden; do not activate automatically</v>
      </c>
      <c r="F281" s="12">
        <v>17.49</v>
      </c>
      <c r="G281" s="13">
        <v>18.89</v>
      </c>
      <c r="H281" s="18">
        <v>17.49</v>
      </c>
      <c r="I281" s="12">
        <v>17.49</v>
      </c>
      <c r="J281" s="13">
        <v>18.89</v>
      </c>
      <c r="K281" s="18">
        <v>17.49</v>
      </c>
      <c r="L281" s="12">
        <v>17.49</v>
      </c>
      <c r="M281" s="13">
        <v>18.89</v>
      </c>
      <c r="N281" s="18">
        <v>17.49</v>
      </c>
      <c r="O281" s="12">
        <v>17.49</v>
      </c>
      <c r="P281" s="13">
        <v>17.49</v>
      </c>
      <c r="Q281" s="18">
        <v>17.49</v>
      </c>
      <c r="R281" s="21">
        <v>805693</v>
      </c>
      <c r="S281" s="21">
        <v>526746</v>
      </c>
    </row>
    <row r="282" ht="32" customHeight="1">
      <c r="A282" t="str" s="7">
        <v>Deck Family Farm</v>
      </c>
      <c r="B282" t="str" s="7">
        <v>Honey, Bulk Raw</v>
      </c>
      <c r="C282" t="str" s="7">
        <v>4 gallon</v>
      </c>
      <c r="D282" t="str" s="21">
        <v>Yes</v>
      </c>
      <c r="E282" t="str" s="6">
        <v>SNAP: preserve existing selling price</v>
      </c>
      <c r="F282" s="12">
        <v>406.06</v>
      </c>
      <c r="G282" s="13">
        <v>438.54</v>
      </c>
      <c r="H282" s="18">
        <v>406.06</v>
      </c>
      <c r="I282" s="12">
        <v>406.06</v>
      </c>
      <c r="J282" s="13">
        <v>438.54</v>
      </c>
      <c r="K282" s="18">
        <v>406.06</v>
      </c>
      <c r="L282" s="12">
        <v>406.06</v>
      </c>
      <c r="M282" s="13">
        <v>438.54</v>
      </c>
      <c r="N282" s="18">
        <v>406.06</v>
      </c>
      <c r="O282" s="12">
        <v>406.06</v>
      </c>
      <c r="P282" s="13">
        <v>406.06</v>
      </c>
      <c r="Q282" s="18">
        <v>406.06</v>
      </c>
      <c r="R282" s="21">
        <v>806151</v>
      </c>
      <c r="S282" s="21">
        <v>527216</v>
      </c>
    </row>
    <row r="283" ht="32" customHeight="1">
      <c r="A283" t="str" s="7">
        <v>Deck Family Farm</v>
      </c>
      <c r="B283" t="str" s="7">
        <v>Korean Style Beef Ribs</v>
      </c>
      <c r="C283" t="str" s="7">
        <v>1.20 - 1.40 lbs</v>
      </c>
      <c r="D283" t="str" s="21">
        <v>No</v>
      </c>
      <c r="E283" t="str" s="6">
        <v>Currently hidden; do not activate automatically | SNAP: preserve existing selling price; Currently hidden; do not activate automatically</v>
      </c>
      <c r="F283" s="12">
        <v>22.74</v>
      </c>
      <c r="G283" s="13">
        <v>24.56</v>
      </c>
      <c r="H283" s="18">
        <v>22.74</v>
      </c>
      <c r="I283" s="12">
        <v>22.74</v>
      </c>
      <c r="J283" s="13">
        <v>24.56</v>
      </c>
      <c r="K283" s="18">
        <v>22.74</v>
      </c>
      <c r="L283" s="12">
        <v>22.74</v>
      </c>
      <c r="M283" s="13">
        <v>24.56</v>
      </c>
      <c r="N283" s="18">
        <v>22.74</v>
      </c>
      <c r="O283" s="12">
        <v>22.74</v>
      </c>
      <c r="P283" s="13">
        <v>22.74</v>
      </c>
      <c r="Q283" s="18">
        <v>22.74</v>
      </c>
      <c r="R283" s="21">
        <v>805701</v>
      </c>
      <c r="S283" s="21">
        <v>526754</v>
      </c>
    </row>
    <row r="284" ht="32" customHeight="1">
      <c r="A284" t="str" s="7">
        <v>Deck Family Farm</v>
      </c>
      <c r="B284" t="str" s="7">
        <v>Lamb Bones</v>
      </c>
      <c r="C284" t="str" s="7">
        <v>3.00 - 5.00 lbs</v>
      </c>
      <c r="D284" t="str" s="21">
        <v>No</v>
      </c>
      <c r="E284" t="str" s="6">
        <v>Currently hidden; do not activate automatically | SNAP: preserve existing selling price; Currently hidden; do not activate automatically</v>
      </c>
      <c r="F284" s="12">
        <v>8.97</v>
      </c>
      <c r="G284" s="13">
        <v>9.69</v>
      </c>
      <c r="H284" s="18">
        <v>8.97</v>
      </c>
      <c r="I284" s="12">
        <v>8.97</v>
      </c>
      <c r="J284" s="13">
        <v>9.69</v>
      </c>
      <c r="K284" s="18">
        <v>8.97</v>
      </c>
      <c r="L284" s="12">
        <v>8.97</v>
      </c>
      <c r="M284" s="13">
        <v>9.69</v>
      </c>
      <c r="N284" s="18">
        <v>8.97</v>
      </c>
      <c r="O284" s="12">
        <v>8.97</v>
      </c>
      <c r="P284" s="13">
        <v>8.97</v>
      </c>
      <c r="Q284" s="18">
        <v>8.97</v>
      </c>
      <c r="R284" s="21">
        <v>825835</v>
      </c>
      <c r="S284" s="21">
        <v>549814</v>
      </c>
    </row>
    <row r="285" ht="32" customHeight="1">
      <c r="A285" t="str" s="7">
        <v>Deck Family Farm</v>
      </c>
      <c r="B285" t="str" s="7">
        <v>Lamb Chops, 2 pack</v>
      </c>
      <c r="C285" t="str" s="7">
        <v>2 pack, 0.70 - 1.10 lbs</v>
      </c>
      <c r="D285" t="str" s="21">
        <v>Yes</v>
      </c>
      <c r="E285" t="str" s="6">
        <v>SNAP: preserve existing selling price</v>
      </c>
      <c r="F285" s="12">
        <v>16.96</v>
      </c>
      <c r="G285" s="13">
        <v>18.32</v>
      </c>
      <c r="H285" s="18">
        <v>16.96</v>
      </c>
      <c r="I285" s="12">
        <v>16.96</v>
      </c>
      <c r="J285" s="13">
        <v>18.32</v>
      </c>
      <c r="K285" s="18">
        <v>16.96</v>
      </c>
      <c r="L285" s="12">
        <v>16.96</v>
      </c>
      <c r="M285" s="13">
        <v>18.32</v>
      </c>
      <c r="N285" s="18">
        <v>16.96</v>
      </c>
      <c r="O285" s="12">
        <v>16.96</v>
      </c>
      <c r="P285" s="13">
        <v>16.96</v>
      </c>
      <c r="Q285" s="18">
        <v>16.96</v>
      </c>
      <c r="R285" s="21">
        <v>922133</v>
      </c>
      <c r="S285" s="21">
        <v>669028</v>
      </c>
    </row>
    <row r="286" ht="32" customHeight="1">
      <c r="A286" t="str" s="7">
        <v>Deck Family Farm</v>
      </c>
      <c r="B286" t="str" s="7">
        <v>Lamb Chops, 4 pack</v>
      </c>
      <c r="C286" t="str" s="7">
        <v>4 pack, 1.1 - 1.50 lbs</v>
      </c>
      <c r="D286" t="str" s="21">
        <v>No</v>
      </c>
      <c r="E286" t="str" s="6">
        <v>Local and Local Line prices differ; Currently hidden; do not activate automatically | SNAP: preserve existing selling price; Local and Local Line prices differ; Currently hidden; do not activate automatically</v>
      </c>
      <c r="F286" s="12">
        <v>29.67</v>
      </c>
      <c r="G286" s="13">
        <v>32.04</v>
      </c>
      <c r="H286" s="18">
        <v>32.97</v>
      </c>
      <c r="I286" s="12">
        <v>29.67</v>
      </c>
      <c r="J286" s="13">
        <v>32.04</v>
      </c>
      <c r="K286" s="18">
        <v>32.97</v>
      </c>
      <c r="L286" s="12">
        <v>29.67</v>
      </c>
      <c r="M286" s="13">
        <v>32.04</v>
      </c>
      <c r="N286" s="18">
        <v>32.97</v>
      </c>
      <c r="O286" s="12">
        <v>29.67</v>
      </c>
      <c r="P286" s="13">
        <v>29.67</v>
      </c>
      <c r="Q286" s="18">
        <v>32.97</v>
      </c>
      <c r="R286" s="21">
        <v>913064</v>
      </c>
      <c r="S286" s="21">
        <v>658487</v>
      </c>
    </row>
    <row r="287" ht="32" customHeight="1">
      <c r="A287" t="str" s="7">
        <v>Deck Family Farm</v>
      </c>
      <c r="B287" t="str" s="7">
        <v>Lamb Garlic Sausage</v>
      </c>
      <c r="C287" t="str" s="7">
        <v>12 oz</v>
      </c>
      <c r="D287" t="str" s="21">
        <v>No</v>
      </c>
      <c r="E287" t="str" s="6">
        <v>Currently hidden; do not activate automatically | SNAP: preserve existing selling price; Currently hidden; do not activate automatically</v>
      </c>
      <c r="F287" s="12">
        <v>19.29</v>
      </c>
      <c r="G287" s="13">
        <v>20.83</v>
      </c>
      <c r="H287" s="18">
        <v>19.29</v>
      </c>
      <c r="I287" s="12">
        <v>19.29</v>
      </c>
      <c r="J287" s="13">
        <v>20.83</v>
      </c>
      <c r="K287" s="18">
        <v>19.29</v>
      </c>
      <c r="L287" s="12">
        <v>19.29</v>
      </c>
      <c r="M287" s="13">
        <v>20.83</v>
      </c>
      <c r="N287" s="18">
        <v>19.29</v>
      </c>
      <c r="O287" s="12">
        <v>19.29</v>
      </c>
      <c r="P287" s="13">
        <v>19.29</v>
      </c>
      <c r="Q287" s="18">
        <v>19.29</v>
      </c>
      <c r="R287" s="21">
        <v>882704</v>
      </c>
      <c r="S287" s="21">
        <v>619456</v>
      </c>
    </row>
    <row r="288" ht="32" customHeight="1">
      <c r="A288" t="str" s="7">
        <v>Deck Family Farm</v>
      </c>
      <c r="B288" t="str" s="7">
        <v>Lamb Heart</v>
      </c>
      <c r="C288" t="str" s="7">
        <v>2 pack, 0.8 - 1.1 lbs</v>
      </c>
      <c r="D288" t="str" s="21">
        <v>No</v>
      </c>
      <c r="E288" t="str" s="6">
        <v>Currently hidden; do not activate automatically | SNAP: preserve existing selling price; Currently hidden; do not activate automatically</v>
      </c>
      <c r="F288" s="12">
        <v>8.09</v>
      </c>
      <c r="G288" s="13">
        <v>8.74</v>
      </c>
      <c r="H288" s="18">
        <v>8.09</v>
      </c>
      <c r="I288" s="12">
        <v>8.09</v>
      </c>
      <c r="J288" s="13">
        <v>8.74</v>
      </c>
      <c r="K288" s="18">
        <v>8.09</v>
      </c>
      <c r="L288" s="12">
        <v>8.09</v>
      </c>
      <c r="M288" s="13">
        <v>8.74</v>
      </c>
      <c r="N288" s="18">
        <v>8.09</v>
      </c>
      <c r="O288" s="12">
        <v>8.09</v>
      </c>
      <c r="P288" s="13">
        <v>8.09</v>
      </c>
      <c r="Q288" s="18">
        <v>8.09</v>
      </c>
      <c r="R288" s="21">
        <v>939774</v>
      </c>
      <c r="S288" s="21">
        <v>693441</v>
      </c>
    </row>
    <row r="289" ht="32" customHeight="1">
      <c r="A289" t="str" s="7">
        <v>Deck Family Farm</v>
      </c>
      <c r="B289" t="str" s="7">
        <v>Lamb Kabob</v>
      </c>
      <c r="C289" t="str" s="7">
        <v>1.1 - 1.35</v>
      </c>
      <c r="D289" t="str" s="21">
        <v>No</v>
      </c>
      <c r="E289" t="str" s="6">
        <v>Currently hidden; do not activate automatically | SNAP: preserve existing selling price; Currently hidden; do not activate automatically</v>
      </c>
      <c r="F289" s="12">
        <v>23.62</v>
      </c>
      <c r="G289" s="13">
        <v>25.51</v>
      </c>
      <c r="H289" s="18">
        <v>23.62</v>
      </c>
      <c r="I289" s="12">
        <v>23.62</v>
      </c>
      <c r="J289" s="13">
        <v>25.51</v>
      </c>
      <c r="K289" s="18">
        <v>23.62</v>
      </c>
      <c r="L289" s="12">
        <v>23.62</v>
      </c>
      <c r="M289" s="13">
        <v>25.51</v>
      </c>
      <c r="N289" s="18">
        <v>23.62</v>
      </c>
      <c r="O289" s="12">
        <v>23.62</v>
      </c>
      <c r="P289" s="13">
        <v>23.62</v>
      </c>
      <c r="Q289" s="18">
        <v>23.62</v>
      </c>
      <c r="R289" s="21">
        <v>825839</v>
      </c>
      <c r="S289" s="21">
        <v>549818</v>
      </c>
    </row>
    <row r="290" ht="32" customHeight="1">
      <c r="A290" t="str" s="7">
        <v>Deck Family Farm</v>
      </c>
      <c r="B290" t="str" s="7">
        <v>Lamb Neck Slices</v>
      </c>
      <c r="C290" t="str" s="7">
        <v>1.10 - 1.50 lbs</v>
      </c>
      <c r="D290" t="str" s="21">
        <v>No</v>
      </c>
      <c r="E290" t="str" s="6">
        <v>Currently hidden; do not activate automatically | SNAP: preserve existing selling price; Currently hidden; do not activate automatically</v>
      </c>
      <c r="F290" s="12">
        <v>18.08</v>
      </c>
      <c r="G290" s="13">
        <v>19.53</v>
      </c>
      <c r="H290" s="18">
        <v>18.08</v>
      </c>
      <c r="I290" s="12">
        <v>18.08</v>
      </c>
      <c r="J290" s="13">
        <v>19.53</v>
      </c>
      <c r="K290" s="18">
        <v>18.08</v>
      </c>
      <c r="L290" s="12">
        <v>18.08</v>
      </c>
      <c r="M290" s="13">
        <v>19.53</v>
      </c>
      <c r="N290" s="18">
        <v>18.08</v>
      </c>
      <c r="O290" s="12">
        <v>18.08</v>
      </c>
      <c r="P290" s="13">
        <v>18.08</v>
      </c>
      <c r="Q290" s="18">
        <v>18.08</v>
      </c>
      <c r="R290" s="21">
        <v>805703</v>
      </c>
      <c r="S290" s="21">
        <v>526756</v>
      </c>
    </row>
    <row r="291" ht="32" customHeight="1">
      <c r="A291" t="str" s="7">
        <v>Deck Family Farm</v>
      </c>
      <c r="B291" t="str" s="7">
        <v>Lamb Shank Osso Buco</v>
      </c>
      <c r="C291" t="str" s="7">
        <v>1.10 - 1.40 lbs</v>
      </c>
      <c r="D291" t="str" s="21">
        <v>No</v>
      </c>
      <c r="E291" t="str" s="6">
        <v>Currently hidden; do not activate automatically | SNAP: preserve existing selling price; Currently hidden; do not activate automatically</v>
      </c>
      <c r="F291" s="12">
        <v>15.7</v>
      </c>
      <c r="G291" s="13">
        <v>16.96</v>
      </c>
      <c r="H291" s="18">
        <v>15.7</v>
      </c>
      <c r="I291" s="12">
        <v>15.7</v>
      </c>
      <c r="J291" s="13">
        <v>16.96</v>
      </c>
      <c r="K291" s="18">
        <v>15.7</v>
      </c>
      <c r="L291" s="12">
        <v>15.7</v>
      </c>
      <c r="M291" s="13">
        <v>16.96</v>
      </c>
      <c r="N291" s="18">
        <v>15.7</v>
      </c>
      <c r="O291" s="12">
        <v>15.7</v>
      </c>
      <c r="P291" s="13">
        <v>15.7</v>
      </c>
      <c r="Q291" s="18">
        <v>15.7</v>
      </c>
      <c r="R291" s="21">
        <v>825840</v>
      </c>
      <c r="S291" s="21">
        <v>549819</v>
      </c>
    </row>
    <row r="292" ht="32" customHeight="1">
      <c r="A292" t="str" s="7">
        <v>Deck Family Farm</v>
      </c>
      <c r="B292" t="str" s="7">
        <v>Lamb Shank, Whole</v>
      </c>
      <c r="C292" t="str" s="7">
        <v>2.00 - 2.50 lbs</v>
      </c>
      <c r="D292" t="str" s="21">
        <v>No</v>
      </c>
      <c r="E292" t="str" s="6">
        <v>Currently hidden; do not activate automatically | SNAP: preserve existing selling price; Currently hidden; do not activate automatically</v>
      </c>
      <c r="F292" s="12">
        <v>24.21</v>
      </c>
      <c r="G292" s="13">
        <v>26.15</v>
      </c>
      <c r="H292" s="18">
        <v>24.21</v>
      </c>
      <c r="I292" s="12">
        <v>24.21</v>
      </c>
      <c r="J292" s="13">
        <v>26.15</v>
      </c>
      <c r="K292" s="18">
        <v>24.21</v>
      </c>
      <c r="L292" s="12">
        <v>24.21</v>
      </c>
      <c r="M292" s="13">
        <v>26.15</v>
      </c>
      <c r="N292" s="18">
        <v>24.21</v>
      </c>
      <c r="O292" s="12">
        <v>24.21</v>
      </c>
      <c r="P292" s="13">
        <v>24.21</v>
      </c>
      <c r="Q292" s="18">
        <v>24.21</v>
      </c>
      <c r="R292" s="21">
        <v>805710</v>
      </c>
      <c r="S292" s="21">
        <v>526763</v>
      </c>
    </row>
    <row r="293" ht="32" customHeight="1">
      <c r="A293" t="str" s="7">
        <v>Deck Family Farm</v>
      </c>
      <c r="B293" t="str" s="7">
        <v>Lamb Shoulder Roast</v>
      </c>
      <c r="C293" t="str" s="7">
        <v>2.30 - 2.70 lbs</v>
      </c>
      <c r="D293" t="str" s="21">
        <v>Yes</v>
      </c>
      <c r="E293" t="str" s="6">
        <v>SNAP: preserve existing selling price</v>
      </c>
      <c r="F293" s="12">
        <v>44.85</v>
      </c>
      <c r="G293" s="13">
        <v>48.44</v>
      </c>
      <c r="H293" s="18">
        <v>44.85</v>
      </c>
      <c r="I293" s="12">
        <v>44.85</v>
      </c>
      <c r="J293" s="13">
        <v>48.44</v>
      </c>
      <c r="K293" s="18">
        <v>44.85</v>
      </c>
      <c r="L293" s="12">
        <v>44.85</v>
      </c>
      <c r="M293" s="13">
        <v>48.44</v>
      </c>
      <c r="N293" s="18">
        <v>44.85</v>
      </c>
      <c r="O293" s="12">
        <v>44.85</v>
      </c>
      <c r="P293" s="13">
        <v>44.85</v>
      </c>
      <c r="Q293" s="18">
        <v>44.85</v>
      </c>
      <c r="R293" s="21">
        <v>805711</v>
      </c>
      <c r="S293" s="21">
        <v>526764</v>
      </c>
    </row>
    <row r="294" ht="32" customHeight="1">
      <c r="A294" t="str" s="7">
        <v>Deck Family Farm</v>
      </c>
      <c r="B294" t="str" s="7">
        <v>Lamb Stew</v>
      </c>
      <c r="C294" t="str" s="7">
        <v>0.90 - 1.10 lbs</v>
      </c>
      <c r="D294" t="str" s="21">
        <v>No</v>
      </c>
      <c r="E294" t="str" s="6">
        <v>Currently hidden; do not activate automatically | SNAP: preserve existing selling price; Currently hidden; do not activate automatically</v>
      </c>
      <c r="F294" s="12">
        <v>19.29</v>
      </c>
      <c r="G294" s="13">
        <v>20.83</v>
      </c>
      <c r="H294" s="18">
        <v>19.29</v>
      </c>
      <c r="I294" s="12">
        <v>19.29</v>
      </c>
      <c r="J294" s="13">
        <v>20.83</v>
      </c>
      <c r="K294" s="18">
        <v>19.29</v>
      </c>
      <c r="L294" s="12">
        <v>19.29</v>
      </c>
      <c r="M294" s="13">
        <v>20.83</v>
      </c>
      <c r="N294" s="18">
        <v>19.29</v>
      </c>
      <c r="O294" s="12">
        <v>19.29</v>
      </c>
      <c r="P294" s="13">
        <v>19.29</v>
      </c>
      <c r="Q294" s="18">
        <v>19.29</v>
      </c>
      <c r="R294" s="21">
        <v>805712</v>
      </c>
      <c r="S294" s="21">
        <v>526765</v>
      </c>
    </row>
    <row r="295" ht="32" customHeight="1">
      <c r="A295" t="str" s="7">
        <v>Deck Family Farm</v>
      </c>
      <c r="B295" t="str" s="7">
        <v>Lamb Sundried Tomato Basil Sausage</v>
      </c>
      <c r="C295" t="str" s="7">
        <v>12 oz</v>
      </c>
      <c r="D295" t="str" s="21">
        <v>Yes</v>
      </c>
      <c r="E295" t="str" s="6">
        <v>SNAP: preserve existing selling price</v>
      </c>
      <c r="F295" s="12">
        <v>19.29</v>
      </c>
      <c r="G295" s="13">
        <v>20.83</v>
      </c>
      <c r="H295" s="18">
        <v>19.29</v>
      </c>
      <c r="I295" s="12">
        <v>19.29</v>
      </c>
      <c r="J295" s="13">
        <v>20.83</v>
      </c>
      <c r="K295" s="18">
        <v>19.29</v>
      </c>
      <c r="L295" s="12">
        <v>19.29</v>
      </c>
      <c r="M295" s="13">
        <v>20.83</v>
      </c>
      <c r="N295" s="18">
        <v>19.29</v>
      </c>
      <c r="O295" s="12">
        <v>19.29</v>
      </c>
      <c r="P295" s="13">
        <v>19.29</v>
      </c>
      <c r="Q295" s="18">
        <v>19.29</v>
      </c>
      <c r="R295" s="21">
        <v>963826</v>
      </c>
      <c r="S295" s="21">
        <v>724882</v>
      </c>
    </row>
    <row r="296" ht="32" customHeight="1">
      <c r="A296" t="str" s="7">
        <v>Deck Family Farm</v>
      </c>
      <c r="B296" t="str" s="7">
        <v>Landjaeger Jerky, 3 pack</v>
      </c>
      <c r="C296" t="str" s="7">
        <v>3 oz</v>
      </c>
      <c r="D296" t="str" s="21">
        <v>Yes</v>
      </c>
      <c r="E296" t="str" s="6">
        <v>SNAP: preserve existing selling price</v>
      </c>
      <c r="F296" s="12">
        <v>14.8</v>
      </c>
      <c r="G296" s="13">
        <v>15.98</v>
      </c>
      <c r="H296" s="18">
        <v>14.8</v>
      </c>
      <c r="I296" s="12">
        <v>14.8</v>
      </c>
      <c r="J296" s="13">
        <v>15.98</v>
      </c>
      <c r="K296" s="18">
        <v>14.8</v>
      </c>
      <c r="L296" s="12">
        <v>14.8</v>
      </c>
      <c r="M296" s="13">
        <v>15.98</v>
      </c>
      <c r="N296" s="18">
        <v>14.8</v>
      </c>
      <c r="O296" s="12">
        <v>14.8</v>
      </c>
      <c r="P296" s="13">
        <v>14.8</v>
      </c>
      <c r="Q296" s="18">
        <v>14.8</v>
      </c>
      <c r="R296" s="21">
        <v>805713</v>
      </c>
      <c r="S296" s="21">
        <v>526766</v>
      </c>
    </row>
    <row r="297" ht="32" customHeight="1">
      <c r="A297" t="str" s="7">
        <v>Deck Family Farm</v>
      </c>
      <c r="B297" t="str" s="7">
        <v>Natural Ground Beef</v>
      </c>
      <c r="C297" t="str" s="7">
        <v>1 lbs</v>
      </c>
      <c r="D297" t="str" s="21">
        <v>Yes</v>
      </c>
      <c r="E297" t="str" s="6">
        <v>SNAP: preserve existing selling price</v>
      </c>
      <c r="F297" s="12">
        <v>10.76</v>
      </c>
      <c r="G297" s="13">
        <v>11.62</v>
      </c>
      <c r="H297" s="18">
        <v>10.76</v>
      </c>
      <c r="I297" s="12">
        <v>10.76</v>
      </c>
      <c r="J297" s="13">
        <v>11.62</v>
      </c>
      <c r="K297" s="18">
        <v>10.76</v>
      </c>
      <c r="L297" s="12">
        <v>10.76</v>
      </c>
      <c r="M297" s="13">
        <v>11.62</v>
      </c>
      <c r="N297" s="18">
        <v>10.76</v>
      </c>
      <c r="O297" s="12">
        <v>10.76</v>
      </c>
      <c r="P297" s="13">
        <v>10.76</v>
      </c>
      <c r="Q297" s="18">
        <v>10.76</v>
      </c>
      <c r="R297" s="21">
        <v>805688</v>
      </c>
      <c r="S297" s="21">
        <v>526741</v>
      </c>
    </row>
    <row r="298" ht="32" customHeight="1">
      <c r="A298" t="str" s="7">
        <v>Deck Family Farm</v>
      </c>
      <c r="B298" t="str" s="7">
        <v>New York Steak</v>
      </c>
      <c r="C298" t="str" s="7">
        <v>0.50 - 0.90 lbs</v>
      </c>
      <c r="D298" t="str" s="21">
        <v>Yes</v>
      </c>
      <c r="E298" t="str" s="6">
        <v>SNAP: preserve existing selling price</v>
      </c>
      <c r="F298" s="12">
        <v>23.24</v>
      </c>
      <c r="G298" s="13">
        <v>25.1</v>
      </c>
      <c r="H298" s="18">
        <v>23.24</v>
      </c>
      <c r="I298" s="12">
        <v>23.24</v>
      </c>
      <c r="J298" s="13">
        <v>25.1</v>
      </c>
      <c r="K298" s="18">
        <v>23.24</v>
      </c>
      <c r="L298" s="12">
        <v>23.24</v>
      </c>
      <c r="M298" s="13">
        <v>25.1</v>
      </c>
      <c r="N298" s="18">
        <v>23.24</v>
      </c>
      <c r="O298" s="12">
        <v>23.24</v>
      </c>
      <c r="P298" s="13">
        <v>23.24</v>
      </c>
      <c r="Q298" s="18">
        <v>23.24</v>
      </c>
      <c r="R298" s="21">
        <v>805716</v>
      </c>
      <c r="S298" s="21">
        <v>526769</v>
      </c>
    </row>
    <row r="299" ht="32" customHeight="1">
      <c r="A299" t="str" s="7">
        <v>Deck Family Farm</v>
      </c>
      <c r="B299" t="str" s="7">
        <v>Old World Style Hot Dogs</v>
      </c>
      <c r="C299" t="str" s="7">
        <v>ea</v>
      </c>
      <c r="D299" t="str" s="21">
        <v>Yes</v>
      </c>
      <c r="E299" t="str" s="6">
        <v>No confirmed Local Line price/list; local calculation is reference only | SNAP: preserve existing selling price; No confirmed Local Line price/list; local calculation is reference only</v>
      </c>
      <c r="H299" s="18">
        <v>17.49</v>
      </c>
      <c r="K299" s="18">
        <v>17.49</v>
      </c>
      <c r="N299" s="18">
        <v>17.49</v>
      </c>
      <c r="Q299" s="18">
        <v>17.49</v>
      </c>
      <c r="R299" s="21">
        <v>1131922</v>
      </c>
      <c r="S299" s="21">
        <v>966337</v>
      </c>
    </row>
    <row r="300" ht="32" customHeight="1">
      <c r="A300" t="str" s="7">
        <v>Deck Family Farm</v>
      </c>
      <c r="B300" t="str" s="7">
        <v>Olympia Provisions Frankfurter</v>
      </c>
      <c r="C300" t="str" s="7">
        <v>12 oz</v>
      </c>
      <c r="D300" t="str" s="21">
        <v>No</v>
      </c>
      <c r="E300" t="str" s="6">
        <v>Currently hidden; do not activate automatically | SNAP: preserve existing selling price; Currently hidden; do not activate automatically</v>
      </c>
      <c r="F300" s="12">
        <v>17.93</v>
      </c>
      <c r="G300" s="13">
        <v>19.36</v>
      </c>
      <c r="H300" s="18">
        <v>17.93</v>
      </c>
      <c r="I300" s="12">
        <v>17.93</v>
      </c>
      <c r="J300" s="13">
        <v>19.36</v>
      </c>
      <c r="K300" s="18">
        <v>17.93</v>
      </c>
      <c r="L300" s="12">
        <v>17.93</v>
      </c>
      <c r="M300" s="13">
        <v>19.36</v>
      </c>
      <c r="N300" s="18">
        <v>17.93</v>
      </c>
      <c r="O300" s="12">
        <v>17.93</v>
      </c>
      <c r="P300" s="13">
        <v>17.93</v>
      </c>
      <c r="Q300" s="18">
        <v>17.93</v>
      </c>
      <c r="R300" s="21">
        <v>827440</v>
      </c>
      <c r="S300" s="21">
        <v>551690</v>
      </c>
    </row>
    <row r="301" ht="32" customHeight="1">
      <c r="A301" t="str" s="7">
        <v>Deck Family Farm</v>
      </c>
      <c r="B301" t="str" s="7">
        <v>Olympia Provisions Saucisson D'Arles Salami</v>
      </c>
      <c r="C301" t="str" s="7">
        <v>4.5 oz</v>
      </c>
      <c r="D301" t="str" s="21">
        <v>Yes</v>
      </c>
      <c r="E301" t="str" s="6">
        <v>SNAP: preserve existing selling price</v>
      </c>
      <c r="F301" s="12">
        <v>13.46</v>
      </c>
      <c r="G301" s="13">
        <v>14.54</v>
      </c>
      <c r="H301" s="18">
        <v>13.46</v>
      </c>
      <c r="I301" s="12">
        <v>13.46</v>
      </c>
      <c r="J301" s="13">
        <v>14.54</v>
      </c>
      <c r="K301" s="18">
        <v>13.46</v>
      </c>
      <c r="L301" s="12">
        <v>13.46</v>
      </c>
      <c r="M301" s="13">
        <v>14.54</v>
      </c>
      <c r="N301" s="18">
        <v>13.46</v>
      </c>
      <c r="O301" s="12">
        <v>13.46</v>
      </c>
      <c r="P301" s="13">
        <v>13.46</v>
      </c>
      <c r="Q301" s="18">
        <v>13.46</v>
      </c>
      <c r="R301" s="21">
        <v>901753</v>
      </c>
      <c r="S301" s="21">
        <v>644080</v>
      </c>
    </row>
    <row r="302" ht="32" customHeight="1">
      <c r="A302" t="str" s="7">
        <v>Deck Family Farm</v>
      </c>
      <c r="B302" t="str" s="7">
        <v>Olympia Provisions, Dog Treats</v>
      </c>
      <c r="C302" t="str" s="7">
        <v>5 oz</v>
      </c>
      <c r="D302" t="str" s="21">
        <v>Yes</v>
      </c>
      <c r="E302" t="str" s="6">
        <v>SNAP: preserve existing selling price</v>
      </c>
      <c r="F302" s="12">
        <v>16.14</v>
      </c>
      <c r="G302" s="13">
        <v>17.43</v>
      </c>
      <c r="H302" s="18">
        <v>16.14</v>
      </c>
      <c r="I302" s="12">
        <v>16.14</v>
      </c>
      <c r="J302" s="13">
        <v>17.43</v>
      </c>
      <c r="K302" s="18">
        <v>16.14</v>
      </c>
      <c r="L302" s="12">
        <v>16.14</v>
      </c>
      <c r="M302" s="13">
        <v>17.43</v>
      </c>
      <c r="N302" s="18">
        <v>16.14</v>
      </c>
      <c r="O302" s="12">
        <v>16.14</v>
      </c>
      <c r="P302" s="13">
        <v>16.14</v>
      </c>
      <c r="Q302" s="18">
        <v>16.14</v>
      </c>
      <c r="R302" s="21">
        <v>859028</v>
      </c>
      <c r="S302" s="21">
        <v>588612</v>
      </c>
    </row>
    <row r="303" ht="32" customHeight="1">
      <c r="A303" t="str" s="7">
        <v>Deck Family Farm</v>
      </c>
      <c r="B303" t="str" s="7">
        <v>Olympia Provisions, Rosette D'Oregon Salami</v>
      </c>
      <c r="C303" t="str" s="7">
        <v>4.5 oz</v>
      </c>
      <c r="D303" t="str" s="21">
        <v>No</v>
      </c>
      <c r="E303" t="str" s="6">
        <v>Currently hidden; do not activate automatically | SNAP: preserve existing selling price; Currently hidden; do not activate automatically</v>
      </c>
      <c r="F303" s="12">
        <v>17.93</v>
      </c>
      <c r="G303" s="13">
        <v>19.36</v>
      </c>
      <c r="H303" s="18">
        <v>17.93</v>
      </c>
      <c r="I303" s="12">
        <v>17.93</v>
      </c>
      <c r="J303" s="13">
        <v>19.36</v>
      </c>
      <c r="K303" s="18">
        <v>17.93</v>
      </c>
      <c r="L303" s="12">
        <v>17.93</v>
      </c>
      <c r="M303" s="13">
        <v>19.36</v>
      </c>
      <c r="N303" s="18">
        <v>17.93</v>
      </c>
      <c r="O303" s="12">
        <v>17.93</v>
      </c>
      <c r="P303" s="13">
        <v>17.93</v>
      </c>
      <c r="Q303" s="18">
        <v>17.93</v>
      </c>
      <c r="R303" s="21">
        <v>805675</v>
      </c>
      <c r="S303" s="21">
        <v>526728</v>
      </c>
    </row>
    <row r="304" ht="32" customHeight="1">
      <c r="A304" t="str" s="7">
        <v>Deck Family Farm</v>
      </c>
      <c r="B304" t="str" s="7">
        <v>Organic Ground Beef</v>
      </c>
      <c r="C304" t="str" s="7">
        <v>1 lbs</v>
      </c>
      <c r="D304" t="str" s="21">
        <v>Yes</v>
      </c>
      <c r="E304" t="str" s="6">
        <v>SNAP: preserve existing selling price</v>
      </c>
      <c r="F304" s="12">
        <v>12.56</v>
      </c>
      <c r="G304" s="13">
        <v>13.56</v>
      </c>
      <c r="H304" s="18">
        <v>12.56</v>
      </c>
      <c r="I304" s="12">
        <v>12.56</v>
      </c>
      <c r="J304" s="13">
        <v>13.56</v>
      </c>
      <c r="K304" s="18">
        <v>12.56</v>
      </c>
      <c r="L304" s="12">
        <v>12.56</v>
      </c>
      <c r="M304" s="13">
        <v>13.56</v>
      </c>
      <c r="N304" s="18">
        <v>12.56</v>
      </c>
      <c r="O304" s="12">
        <v>12.56</v>
      </c>
      <c r="P304" s="13">
        <v>12.56</v>
      </c>
      <c r="Q304" s="18">
        <v>12.56</v>
      </c>
      <c r="R304" s="21">
        <v>805689</v>
      </c>
      <c r="S304" s="21">
        <v>526742</v>
      </c>
    </row>
    <row r="305" ht="32" customHeight="1">
      <c r="A305" t="str" s="7">
        <v>Deck Family Farm</v>
      </c>
      <c r="B305" t="str" s="7">
        <v>Organic Pasture Raised Chicken Eggs, 1 dozen</v>
      </c>
      <c r="C305" t="str" s="7">
        <v>1 dozen</v>
      </c>
      <c r="D305" t="str" s="21">
        <v>Yes</v>
      </c>
      <c r="E305" t="str" s="6">
        <v>SNAP: preserve existing selling price</v>
      </c>
      <c r="F305" s="12">
        <v>10.76</v>
      </c>
      <c r="G305" s="13">
        <v>11.62</v>
      </c>
      <c r="H305" s="18">
        <v>10.76</v>
      </c>
      <c r="I305" s="12">
        <v>10.76</v>
      </c>
      <c r="J305" s="13">
        <v>11.62</v>
      </c>
      <c r="K305" s="18">
        <v>10.76</v>
      </c>
      <c r="L305" s="12">
        <v>10.76</v>
      </c>
      <c r="M305" s="13">
        <v>11.62</v>
      </c>
      <c r="N305" s="18">
        <v>10.76</v>
      </c>
      <c r="O305" s="12">
        <v>10.76</v>
      </c>
      <c r="P305" s="13">
        <v>10.76</v>
      </c>
      <c r="Q305" s="18">
        <v>10.76</v>
      </c>
      <c r="R305" s="21">
        <v>941005</v>
      </c>
      <c r="S305" s="21">
        <v>695001</v>
      </c>
    </row>
    <row r="306" ht="32" customHeight="1">
      <c r="A306" t="str" s="7">
        <v>Deck Family Farm</v>
      </c>
      <c r="B306" t="str" s="7">
        <v>Organic Pasture Raised Chicken Eggs, 1/2 dozen</v>
      </c>
      <c r="C306" t="str" s="7">
        <v>1/2 dozen</v>
      </c>
      <c r="D306" t="str" s="21">
        <v>Yes</v>
      </c>
      <c r="E306" t="str" s="6">
        <v>SNAP: preserve existing selling price</v>
      </c>
      <c r="F306" s="12">
        <v>6.28</v>
      </c>
      <c r="G306" s="13">
        <v>6.78</v>
      </c>
      <c r="H306" s="18">
        <v>6.28</v>
      </c>
      <c r="I306" s="12">
        <v>6.28</v>
      </c>
      <c r="J306" s="13">
        <v>6.78</v>
      </c>
      <c r="K306" s="18">
        <v>6.28</v>
      </c>
      <c r="L306" s="12">
        <v>6.28</v>
      </c>
      <c r="M306" s="13">
        <v>6.78</v>
      </c>
      <c r="N306" s="18">
        <v>6.28</v>
      </c>
      <c r="O306" s="12">
        <v>6.28</v>
      </c>
      <c r="P306" s="13">
        <v>6.28</v>
      </c>
      <c r="Q306" s="18">
        <v>6.28</v>
      </c>
      <c r="R306" s="21">
        <v>805459</v>
      </c>
      <c r="S306" s="21">
        <v>600222</v>
      </c>
    </row>
    <row r="307" ht="32" customHeight="1">
      <c r="A307" t="str" s="7">
        <v>Deck Family Farm</v>
      </c>
      <c r="B307" t="str" s="7">
        <v>Pastrami, Ends &amp; Pieces</v>
      </c>
      <c r="C307" t="str" s="7">
        <v>8 oz</v>
      </c>
      <c r="D307" t="str" s="21">
        <v>No</v>
      </c>
      <c r="E307" t="str" s="6">
        <v>Currently hidden; do not activate automatically | SNAP: preserve existing selling price; Currently hidden; do not activate automatically</v>
      </c>
      <c r="F307" s="12">
        <v>12.93</v>
      </c>
      <c r="G307" s="13">
        <v>13.96</v>
      </c>
      <c r="H307" s="18">
        <v>12.93</v>
      </c>
      <c r="I307" s="12">
        <v>12.93</v>
      </c>
      <c r="J307" s="13">
        <v>13.96</v>
      </c>
      <c r="K307" s="18">
        <v>12.93</v>
      </c>
      <c r="L307" s="12">
        <v>12.93</v>
      </c>
      <c r="M307" s="13">
        <v>13.96</v>
      </c>
      <c r="N307" s="18">
        <v>12.93</v>
      </c>
      <c r="O307" s="12">
        <v>12.93</v>
      </c>
      <c r="P307" s="13">
        <v>12.93</v>
      </c>
      <c r="Q307" s="18">
        <v>12.93</v>
      </c>
      <c r="R307" s="21">
        <v>921373</v>
      </c>
      <c r="S307" s="21">
        <v>667826</v>
      </c>
    </row>
    <row r="308" ht="32" customHeight="1">
      <c r="A308" t="str" s="7">
        <v>Deck Family Farm</v>
      </c>
      <c r="B308" t="str" s="7">
        <v>Pastrami, Sliced</v>
      </c>
      <c r="C308" t="str" s="7">
        <v>8 oz</v>
      </c>
      <c r="D308" t="str" s="21">
        <v>Yes</v>
      </c>
      <c r="E308" t="str" s="6">
        <v>SNAP: preserve existing selling price</v>
      </c>
      <c r="F308" s="12">
        <v>17.93</v>
      </c>
      <c r="G308" s="13">
        <v>19.36</v>
      </c>
      <c r="H308" s="18">
        <v>17.93</v>
      </c>
      <c r="I308" s="12">
        <v>17.93</v>
      </c>
      <c r="J308" s="13">
        <v>19.36</v>
      </c>
      <c r="K308" s="18">
        <v>17.93</v>
      </c>
      <c r="L308" s="12">
        <v>17.93</v>
      </c>
      <c r="M308" s="13">
        <v>19.36</v>
      </c>
      <c r="N308" s="18">
        <v>17.93</v>
      </c>
      <c r="O308" s="12">
        <v>17.93</v>
      </c>
      <c r="P308" s="13">
        <v>17.93</v>
      </c>
      <c r="Q308" s="18">
        <v>17.93</v>
      </c>
      <c r="R308" s="21">
        <v>805719</v>
      </c>
      <c r="S308" s="21">
        <v>526772</v>
      </c>
    </row>
    <row r="309" ht="32" customHeight="1">
      <c r="A309" t="str" s="7">
        <v>Deck Family Farm</v>
      </c>
      <c r="B309" t="str" s="7">
        <v>Peppered Knife Cut Beef Jerky</v>
      </c>
      <c r="C309" t="str" s="7">
        <v>3 oz</v>
      </c>
      <c r="D309" t="str" s="21">
        <v>Yes</v>
      </c>
      <c r="E309" t="str" s="6">
        <v>SNAP: preserve existing selling price</v>
      </c>
      <c r="F309" s="12">
        <v>16.14</v>
      </c>
      <c r="G309" s="13">
        <v>17.43</v>
      </c>
      <c r="H309" s="18">
        <v>16.14</v>
      </c>
      <c r="I309" s="12">
        <v>16.14</v>
      </c>
      <c r="J309" s="13">
        <v>17.43</v>
      </c>
      <c r="K309" s="18">
        <v>16.14</v>
      </c>
      <c r="L309" s="12">
        <v>16.14</v>
      </c>
      <c r="M309" s="13">
        <v>17.43</v>
      </c>
      <c r="N309" s="18">
        <v>16.14</v>
      </c>
      <c r="O309" s="12">
        <v>16.14</v>
      </c>
      <c r="P309" s="13">
        <v>16.14</v>
      </c>
      <c r="Q309" s="18">
        <v>16.14</v>
      </c>
      <c r="R309" s="21">
        <v>805720</v>
      </c>
      <c r="S309" s="21">
        <v>526773</v>
      </c>
    </row>
    <row r="310" ht="32" customHeight="1">
      <c r="A310" t="str" s="7">
        <v>Deck Family Farm</v>
      </c>
      <c r="B310" t="str" s="7">
        <v>Pepperoni stick</v>
      </c>
      <c r="C310" t="str" s="7">
        <v>6 oz</v>
      </c>
      <c r="D310" t="str" s="21">
        <v>No</v>
      </c>
      <c r="E310" t="str" s="6">
        <v>Currently hidden; do not activate automatically | SNAP: preserve existing selling price; Currently hidden; do not activate automatically</v>
      </c>
      <c r="F310" s="12">
        <v>17.93</v>
      </c>
      <c r="G310" s="13">
        <v>19.36</v>
      </c>
      <c r="H310" s="18">
        <v>17.93</v>
      </c>
      <c r="I310" s="12">
        <v>17.93</v>
      </c>
      <c r="J310" s="13">
        <v>19.36</v>
      </c>
      <c r="K310" s="18">
        <v>17.93</v>
      </c>
      <c r="L310" s="12">
        <v>17.93</v>
      </c>
      <c r="M310" s="13">
        <v>19.36</v>
      </c>
      <c r="N310" s="18">
        <v>17.93</v>
      </c>
      <c r="O310" s="12">
        <v>17.93</v>
      </c>
      <c r="P310" s="13">
        <v>17.93</v>
      </c>
      <c r="Q310" s="18">
        <v>17.93</v>
      </c>
      <c r="R310" s="21">
        <v>805721</v>
      </c>
      <c r="S310" s="21">
        <v>526775</v>
      </c>
    </row>
    <row r="311" ht="32" customHeight="1">
      <c r="A311" t="str" s="7">
        <v>Deck Family Farm</v>
      </c>
      <c r="B311" t="str" s="7">
        <v>Pet Food, Organ Blend</v>
      </c>
      <c r="C311" t="str" s="7">
        <v>1.00 lbs</v>
      </c>
      <c r="D311" t="str" s="21">
        <v>Yes</v>
      </c>
      <c r="E311" t="str" s="6">
        <v>SNAP: preserve existing selling price</v>
      </c>
      <c r="F311" s="12">
        <v>10.76</v>
      </c>
      <c r="G311" s="13">
        <v>11.62</v>
      </c>
      <c r="H311" s="18">
        <v>10.76</v>
      </c>
      <c r="I311" s="12">
        <v>10.76</v>
      </c>
      <c r="J311" s="13">
        <v>11.62</v>
      </c>
      <c r="K311" s="18">
        <v>10.76</v>
      </c>
      <c r="L311" s="12">
        <v>10.76</v>
      </c>
      <c r="M311" s="13">
        <v>11.62</v>
      </c>
      <c r="N311" s="18">
        <v>10.76</v>
      </c>
      <c r="O311" s="12">
        <v>10.76</v>
      </c>
      <c r="P311" s="13">
        <v>10.76</v>
      </c>
      <c r="Q311" s="18">
        <v>10.76</v>
      </c>
      <c r="R311" s="21">
        <v>813080</v>
      </c>
      <c r="S311" s="21">
        <v>535111</v>
      </c>
    </row>
    <row r="312" ht="32" customHeight="1">
      <c r="A312" t="str" s="7">
        <v>Deck Family Farm</v>
      </c>
      <c r="B312" t="str" s="7">
        <v>Polish Kielbasa</v>
      </c>
      <c r="C312" t="str" s="7">
        <v>12 oz</v>
      </c>
      <c r="D312" t="str" s="21">
        <v>No</v>
      </c>
      <c r="E312" t="str" s="6">
        <v>Currently hidden; do not activate automatically | SNAP: preserve existing selling price; Currently hidden; do not activate automatically</v>
      </c>
      <c r="F312" s="12">
        <v>17.49</v>
      </c>
      <c r="G312" s="13">
        <v>18.89</v>
      </c>
      <c r="H312" s="18">
        <v>17.49</v>
      </c>
      <c r="I312" s="12">
        <v>17.49</v>
      </c>
      <c r="J312" s="13">
        <v>18.89</v>
      </c>
      <c r="K312" s="18">
        <v>17.49</v>
      </c>
      <c r="L312" s="12">
        <v>17.49</v>
      </c>
      <c r="M312" s="13">
        <v>18.89</v>
      </c>
      <c r="N312" s="18">
        <v>17.49</v>
      </c>
      <c r="O312" s="12">
        <v>17.49</v>
      </c>
      <c r="P312" s="13">
        <v>17.49</v>
      </c>
      <c r="Q312" s="18">
        <v>17.49</v>
      </c>
      <c r="R312" s="21">
        <v>805682</v>
      </c>
      <c r="S312" s="21">
        <v>526735</v>
      </c>
    </row>
    <row r="313" ht="32" customHeight="1">
      <c r="A313" t="str" s="7">
        <v>Deck Family Farm</v>
      </c>
      <c r="B313" t="str" s="7">
        <v>Pork Bones</v>
      </c>
      <c r="C313" t="str" s="7">
        <v>3.00 - 5.00 lbs</v>
      </c>
      <c r="D313" t="str" s="21">
        <v>Yes</v>
      </c>
      <c r="E313" t="str" s="6">
        <v>SNAP: preserve existing selling price</v>
      </c>
      <c r="F313" s="12">
        <v>8.97</v>
      </c>
      <c r="G313" s="13">
        <v>9.69</v>
      </c>
      <c r="H313" s="18">
        <v>8.97</v>
      </c>
      <c r="I313" s="12">
        <v>8.97</v>
      </c>
      <c r="J313" s="13">
        <v>9.69</v>
      </c>
      <c r="K313" s="18">
        <v>8.97</v>
      </c>
      <c r="L313" s="12">
        <v>8.97</v>
      </c>
      <c r="M313" s="13">
        <v>9.69</v>
      </c>
      <c r="N313" s="18">
        <v>8.97</v>
      </c>
      <c r="O313" s="12">
        <v>8.97</v>
      </c>
      <c r="P313" s="13">
        <v>8.97</v>
      </c>
      <c r="Q313" s="18">
        <v>8.97</v>
      </c>
      <c r="R313" s="21">
        <v>813078</v>
      </c>
      <c r="S313" s="21">
        <v>535108</v>
      </c>
    </row>
    <row r="314" ht="32" customHeight="1">
      <c r="A314" t="str" s="7">
        <v>Deck Family Farm</v>
      </c>
      <c r="B314" t="str" s="7">
        <v>Pork Chop, Bone-in</v>
      </c>
      <c r="C314" t="str" s="7">
        <v>1.20 - 1.50 lbs</v>
      </c>
      <c r="D314" t="str" s="21">
        <v>No</v>
      </c>
      <c r="E314" t="str" s="6">
        <v>Currently hidden; do not activate automatically | SNAP: preserve existing selling price; Currently hidden; do not activate automatically</v>
      </c>
      <c r="F314" s="12">
        <v>19.38</v>
      </c>
      <c r="G314" s="13">
        <v>20.93</v>
      </c>
      <c r="H314" s="18">
        <v>19.38</v>
      </c>
      <c r="I314" s="12">
        <v>19.38</v>
      </c>
      <c r="J314" s="13">
        <v>20.93</v>
      </c>
      <c r="K314" s="18">
        <v>19.38</v>
      </c>
      <c r="L314" s="12">
        <v>19.38</v>
      </c>
      <c r="M314" s="13">
        <v>20.93</v>
      </c>
      <c r="N314" s="18">
        <v>19.38</v>
      </c>
      <c r="O314" s="12">
        <v>19.38</v>
      </c>
      <c r="P314" s="13">
        <v>19.38</v>
      </c>
      <c r="Q314" s="18">
        <v>19.38</v>
      </c>
      <c r="R314" s="21">
        <v>805652</v>
      </c>
      <c r="S314" s="21">
        <v>526705</v>
      </c>
    </row>
    <row r="315" ht="32" customHeight="1">
      <c r="A315" t="str" s="7">
        <v>Deck Family Farm</v>
      </c>
      <c r="B315" t="str" s="7">
        <v>Pork Chop, Boneless</v>
      </c>
      <c r="C315" t="str" s="7">
        <v>1.20 - 1.50 lbs</v>
      </c>
      <c r="D315" t="str" s="21">
        <v>Yes</v>
      </c>
      <c r="E315" t="str" s="6">
        <v>SNAP: preserve existing selling price</v>
      </c>
      <c r="F315" s="12">
        <v>21.79</v>
      </c>
      <c r="G315" s="13">
        <v>23.53</v>
      </c>
      <c r="H315" s="18">
        <v>21.79</v>
      </c>
      <c r="I315" s="12">
        <v>21.79</v>
      </c>
      <c r="J315" s="13">
        <v>23.53</v>
      </c>
      <c r="K315" s="18">
        <v>21.79</v>
      </c>
      <c r="L315" s="12">
        <v>21.79</v>
      </c>
      <c r="M315" s="13">
        <v>23.53</v>
      </c>
      <c r="N315" s="18">
        <v>21.79</v>
      </c>
      <c r="O315" s="12">
        <v>21.79</v>
      </c>
      <c r="P315" s="13">
        <v>21.79</v>
      </c>
      <c r="Q315" s="18">
        <v>21.79</v>
      </c>
      <c r="R315" s="21">
        <v>832792</v>
      </c>
      <c r="S315" s="21">
        <v>558509</v>
      </c>
    </row>
    <row r="316" ht="32" customHeight="1">
      <c r="A316" t="str" s="7">
        <v>Deck Family Farm</v>
      </c>
      <c r="B316" t="str" s="7">
        <v>Pork Shank</v>
      </c>
      <c r="C316" t="str" s="7">
        <v>2.40 - 3.10 lbs</v>
      </c>
      <c r="D316" t="str" s="21">
        <v>Yes</v>
      </c>
      <c r="E316" t="str" s="6">
        <v>SNAP: preserve existing selling price</v>
      </c>
      <c r="F316" s="12">
        <v>41.93</v>
      </c>
      <c r="G316" s="13">
        <v>45.28</v>
      </c>
      <c r="H316" s="18">
        <v>41.93</v>
      </c>
      <c r="I316" s="12">
        <v>41.93</v>
      </c>
      <c r="J316" s="13">
        <v>45.28</v>
      </c>
      <c r="K316" s="18">
        <v>41.93</v>
      </c>
      <c r="L316" s="12">
        <v>41.93</v>
      </c>
      <c r="M316" s="13">
        <v>45.28</v>
      </c>
      <c r="N316" s="18">
        <v>41.93</v>
      </c>
      <c r="O316" s="12">
        <v>41.93</v>
      </c>
      <c r="P316" s="13">
        <v>41.93</v>
      </c>
      <c r="Q316" s="18">
        <v>41.93</v>
      </c>
      <c r="R316" s="21">
        <v>861798</v>
      </c>
      <c r="S316" s="21">
        <v>591682</v>
      </c>
    </row>
    <row r="317" ht="32" customHeight="1">
      <c r="A317" t="str" s="7">
        <v>Deck Family Farm</v>
      </c>
      <c r="B317" t="str" s="7">
        <v>Pork Shoulder Roast, Large</v>
      </c>
      <c r="C317" t="str" s="7">
        <v>Large, 2.80 - 3.50 lbs</v>
      </c>
      <c r="D317" t="str" s="21">
        <v>Yes</v>
      </c>
      <c r="E317" t="str" s="6">
        <v>SNAP: preserve existing selling price</v>
      </c>
      <c r="F317" s="12">
        <v>50.87</v>
      </c>
      <c r="G317" s="13">
        <v>54.94</v>
      </c>
      <c r="H317" s="18">
        <v>50.87</v>
      </c>
      <c r="I317" s="12">
        <v>50.87</v>
      </c>
      <c r="J317" s="13">
        <v>54.94</v>
      </c>
      <c r="K317" s="18">
        <v>50.87</v>
      </c>
      <c r="L317" s="12">
        <v>50.87</v>
      </c>
      <c r="M317" s="13">
        <v>54.94</v>
      </c>
      <c r="N317" s="18">
        <v>50.87</v>
      </c>
      <c r="O317" s="12">
        <v>50.87</v>
      </c>
      <c r="P317" s="13">
        <v>50.87</v>
      </c>
      <c r="Q317" s="18">
        <v>50.87</v>
      </c>
      <c r="R317" s="21">
        <v>940995</v>
      </c>
      <c r="S317" s="21">
        <v>694991</v>
      </c>
    </row>
    <row r="318" ht="32" customHeight="1">
      <c r="A318" t="str" s="7">
        <v>Deck Family Farm</v>
      </c>
      <c r="B318" t="str" s="7">
        <v>Pork Shoulder Roast, Small</v>
      </c>
      <c r="C318" t="str" s="7">
        <v>Small, 2.00 - 2.79 lbs</v>
      </c>
      <c r="D318" t="str" s="21">
        <v>Yes</v>
      </c>
      <c r="E318" t="str" s="6">
        <v>SNAP: preserve existing selling price</v>
      </c>
      <c r="F318" s="12">
        <v>38.67</v>
      </c>
      <c r="G318" s="13">
        <v>41.76</v>
      </c>
      <c r="H318" s="18">
        <v>38.67</v>
      </c>
      <c r="I318" s="12">
        <v>38.67</v>
      </c>
      <c r="J318" s="13">
        <v>41.76</v>
      </c>
      <c r="K318" s="18">
        <v>38.67</v>
      </c>
      <c r="L318" s="12">
        <v>38.67</v>
      </c>
      <c r="M318" s="13">
        <v>41.76</v>
      </c>
      <c r="N318" s="18">
        <v>38.67</v>
      </c>
      <c r="O318" s="12">
        <v>38.67</v>
      </c>
      <c r="P318" s="13">
        <v>38.67</v>
      </c>
      <c r="Q318" s="18">
        <v>38.67</v>
      </c>
      <c r="R318" s="21">
        <v>805654</v>
      </c>
      <c r="S318" s="21">
        <v>526707</v>
      </c>
    </row>
    <row r="319" ht="32" customHeight="1">
      <c r="A319" t="str" s="7">
        <v>Deck Family Farm</v>
      </c>
      <c r="B319" t="str" s="7">
        <v>Pork Spare Ribs</v>
      </c>
      <c r="C319" t="str" s="7">
        <v>2.00 - 3.00 lbs</v>
      </c>
      <c r="D319" t="str" s="21">
        <v>Yes</v>
      </c>
      <c r="E319" t="str" s="6">
        <v>SNAP: preserve existing selling price</v>
      </c>
      <c r="F319" s="12">
        <v>32.52</v>
      </c>
      <c r="G319" s="13">
        <v>35.12</v>
      </c>
      <c r="H319" s="18">
        <v>32.52</v>
      </c>
      <c r="I319" s="12">
        <v>32.52</v>
      </c>
      <c r="J319" s="13">
        <v>35.12</v>
      </c>
      <c r="K319" s="18">
        <v>32.52</v>
      </c>
      <c r="L319" s="12">
        <v>32.52</v>
      </c>
      <c r="M319" s="13">
        <v>35.12</v>
      </c>
      <c r="N319" s="18">
        <v>32.52</v>
      </c>
      <c r="O319" s="12">
        <v>32.52</v>
      </c>
      <c r="P319" s="13">
        <v>32.52</v>
      </c>
      <c r="Q319" s="18">
        <v>32.52</v>
      </c>
      <c r="R319" s="21">
        <v>816241</v>
      </c>
      <c r="S319" s="21">
        <v>538685</v>
      </c>
    </row>
    <row r="320" ht="32" customHeight="1">
      <c r="A320" t="str" s="7">
        <v>Deck Family Farm</v>
      </c>
      <c r="B320" t="str" s="7">
        <v>Pork Tenderloin</v>
      </c>
      <c r="C320" t="str" s="7">
        <v>0.80 - 1.30 lbs</v>
      </c>
      <c r="D320" t="str" s="21">
        <v>No</v>
      </c>
      <c r="E320" t="str" s="6">
        <v>Currently hidden; do not activate automatically | SNAP: preserve existing selling price; Currently hidden; do not activate automatically</v>
      </c>
      <c r="F320" s="12">
        <v>13.66</v>
      </c>
      <c r="G320" s="13">
        <v>14.75</v>
      </c>
      <c r="H320" s="18">
        <v>13.66</v>
      </c>
      <c r="I320" s="12">
        <v>13.66</v>
      </c>
      <c r="J320" s="13">
        <v>14.75</v>
      </c>
      <c r="K320" s="18">
        <v>13.66</v>
      </c>
      <c r="L320" s="12">
        <v>13.66</v>
      </c>
      <c r="M320" s="13">
        <v>14.75</v>
      </c>
      <c r="N320" s="18">
        <v>13.66</v>
      </c>
      <c r="O320" s="12">
        <v>13.66</v>
      </c>
      <c r="P320" s="13">
        <v>13.66</v>
      </c>
      <c r="Q320" s="18">
        <v>13.66</v>
      </c>
      <c r="R320" s="21">
        <v>816246</v>
      </c>
      <c r="S320" s="21">
        <v>590546</v>
      </c>
    </row>
    <row r="321" ht="32" customHeight="1">
      <c r="A321" t="str" s="7">
        <v>Deck Family Farm</v>
      </c>
      <c r="B321" t="str" s="7">
        <v>Rack of Lamb</v>
      </c>
      <c r="C321" t="str" s="7">
        <v>2.50 - 3.10 lbs</v>
      </c>
      <c r="D321" t="str" s="21">
        <v>No</v>
      </c>
      <c r="E321" t="str" s="6">
        <v>Currently hidden; do not activate automatically | SNAP: preserve existing selling price; Currently hidden; do not activate automatically</v>
      </c>
      <c r="F321" s="12">
        <v>54</v>
      </c>
      <c r="G321" s="13">
        <v>58.32</v>
      </c>
      <c r="H321" s="18">
        <v>54</v>
      </c>
      <c r="I321" s="12">
        <v>54</v>
      </c>
      <c r="J321" s="13">
        <v>58.32</v>
      </c>
      <c r="K321" s="18">
        <v>54</v>
      </c>
      <c r="L321" s="12">
        <v>54</v>
      </c>
      <c r="M321" s="13">
        <v>58.32</v>
      </c>
      <c r="N321" s="18">
        <v>54</v>
      </c>
      <c r="O321" s="12">
        <v>54</v>
      </c>
      <c r="P321" s="13">
        <v>54</v>
      </c>
      <c r="Q321" s="18">
        <v>54</v>
      </c>
      <c r="R321" s="21">
        <v>805659</v>
      </c>
      <c r="S321" s="21">
        <v>526712</v>
      </c>
    </row>
    <row r="322" ht="32" customHeight="1">
      <c r="A322" t="str" s="7">
        <v>Deck Family Farm</v>
      </c>
      <c r="B322" t="str" s="7">
        <v>Raw Honey, 1 pint</v>
      </c>
      <c r="C322" t="str" s="7">
        <v>1 pint</v>
      </c>
      <c r="D322" t="str" s="21">
        <v>Yes</v>
      </c>
      <c r="E322" t="str" s="6">
        <v>SNAP: preserve existing selling price</v>
      </c>
      <c r="F322" s="12">
        <v>23.32</v>
      </c>
      <c r="G322" s="13">
        <v>25.19</v>
      </c>
      <c r="H322" s="18">
        <v>23.32</v>
      </c>
      <c r="I322" s="12">
        <v>23.32</v>
      </c>
      <c r="J322" s="13">
        <v>25.19</v>
      </c>
      <c r="K322" s="18">
        <v>23.32</v>
      </c>
      <c r="L322" s="12">
        <v>23.32</v>
      </c>
      <c r="M322" s="13">
        <v>25.19</v>
      </c>
      <c r="N322" s="18">
        <v>23.32</v>
      </c>
      <c r="O322" s="12">
        <v>23.32</v>
      </c>
      <c r="P322" s="13">
        <v>23.32</v>
      </c>
      <c r="Q322" s="18">
        <v>23.32</v>
      </c>
      <c r="R322" s="21">
        <v>806161</v>
      </c>
      <c r="S322" s="21">
        <v>527228</v>
      </c>
    </row>
    <row r="323" ht="32" customHeight="1">
      <c r="A323" t="str" s="7">
        <v>Deck Family Farm</v>
      </c>
      <c r="B323" t="str" s="7">
        <v>Raw Honey, 1 quart</v>
      </c>
      <c r="C323" t="str" s="7">
        <v>1 quart</v>
      </c>
      <c r="D323" t="str" s="21">
        <v>Yes</v>
      </c>
      <c r="E323" t="str" s="6">
        <v>SNAP: preserve existing selling price</v>
      </c>
      <c r="F323" s="12">
        <v>42.61</v>
      </c>
      <c r="G323" s="13">
        <v>46.02</v>
      </c>
      <c r="H323" s="18">
        <v>42.61</v>
      </c>
      <c r="I323" s="12">
        <v>42.61</v>
      </c>
      <c r="J323" s="13">
        <v>46.02</v>
      </c>
      <c r="K323" s="18">
        <v>42.61</v>
      </c>
      <c r="L323" s="12">
        <v>42.61</v>
      </c>
      <c r="M323" s="13">
        <v>46.02</v>
      </c>
      <c r="N323" s="18">
        <v>42.61</v>
      </c>
      <c r="O323" s="12">
        <v>42.61</v>
      </c>
      <c r="P323" s="13">
        <v>42.61</v>
      </c>
      <c r="Q323" s="18">
        <v>42.61</v>
      </c>
      <c r="R323" s="21">
        <v>941000</v>
      </c>
      <c r="S323" s="21">
        <v>694996</v>
      </c>
    </row>
    <row r="324" ht="32" customHeight="1">
      <c r="A324" t="str" s="7">
        <v>Deck Family Farm</v>
      </c>
      <c r="B324" t="str" s="7">
        <v>Raw Honey, 1/2 pint</v>
      </c>
      <c r="C324" t="str" s="7">
        <v>1/2 pint</v>
      </c>
      <c r="D324" t="str" s="21">
        <v>Yes</v>
      </c>
      <c r="E324" t="str" s="6">
        <v>SNAP: preserve existing selling price</v>
      </c>
      <c r="F324" s="12">
        <v>15.25</v>
      </c>
      <c r="G324" s="13">
        <v>16.47</v>
      </c>
      <c r="H324" s="18">
        <v>15.25</v>
      </c>
      <c r="I324" s="12">
        <v>15.25</v>
      </c>
      <c r="J324" s="13">
        <v>16.47</v>
      </c>
      <c r="K324" s="18">
        <v>15.25</v>
      </c>
      <c r="L324" s="12">
        <v>15.25</v>
      </c>
      <c r="M324" s="13">
        <v>16.47</v>
      </c>
      <c r="N324" s="18">
        <v>15.25</v>
      </c>
      <c r="O324" s="12">
        <v>15.25</v>
      </c>
      <c r="P324" s="13">
        <v>15.25</v>
      </c>
      <c r="Q324" s="18">
        <v>15.25</v>
      </c>
      <c r="R324" s="21">
        <v>940998</v>
      </c>
      <c r="S324" s="21">
        <v>694994</v>
      </c>
    </row>
    <row r="325" ht="32" customHeight="1">
      <c r="A325" t="str" s="7">
        <v>Deck Family Farm</v>
      </c>
      <c r="B325" t="str" s="7">
        <v>Raw Walnuts, 1 lb</v>
      </c>
      <c r="C325" t="str" s="7">
        <v>1 lb</v>
      </c>
      <c r="D325" t="str" s="21">
        <v>No</v>
      </c>
      <c r="E325" t="str" s="6">
        <v>Currently hidden; do not activate automatically | SNAP: preserve existing selling price; Currently hidden; do not activate automatically</v>
      </c>
      <c r="F325" s="12">
        <v>22.42</v>
      </c>
      <c r="G325" s="13">
        <v>24.21</v>
      </c>
      <c r="H325" s="18">
        <v>22.42</v>
      </c>
      <c r="I325" s="12">
        <v>22.42</v>
      </c>
      <c r="J325" s="13">
        <v>24.21</v>
      </c>
      <c r="K325" s="18">
        <v>22.42</v>
      </c>
      <c r="L325" s="12">
        <v>22.42</v>
      </c>
      <c r="M325" s="13">
        <v>24.21</v>
      </c>
      <c r="N325" s="18">
        <v>22.42</v>
      </c>
      <c r="O325" s="12">
        <v>22.42</v>
      </c>
      <c r="P325" s="13">
        <v>22.42</v>
      </c>
      <c r="Q325" s="18">
        <v>22.42</v>
      </c>
      <c r="R325" s="21">
        <v>806159</v>
      </c>
      <c r="S325" s="21">
        <v>527225</v>
      </c>
    </row>
    <row r="326" ht="32" customHeight="1">
      <c r="A326" t="str" s="7">
        <v>Deck Family Farm</v>
      </c>
      <c r="B326" t="str" s="7">
        <v>Raw Walnuts, 1/2 lb</v>
      </c>
      <c r="C326" t="str" s="7">
        <v>1/2 lb</v>
      </c>
      <c r="D326" t="str" s="21">
        <v>No</v>
      </c>
      <c r="E326" t="str" s="6">
        <v>Currently hidden; do not activate automatically | SNAP: preserve existing selling price; Currently hidden; do not activate automatically</v>
      </c>
      <c r="F326" s="12">
        <v>12.56</v>
      </c>
      <c r="G326" s="13">
        <v>13.56</v>
      </c>
      <c r="H326" s="18">
        <v>12.56</v>
      </c>
      <c r="I326" s="12">
        <v>12.56</v>
      </c>
      <c r="J326" s="13">
        <v>13.56</v>
      </c>
      <c r="K326" s="18">
        <v>12.56</v>
      </c>
      <c r="L326" s="12">
        <v>12.56</v>
      </c>
      <c r="M326" s="13">
        <v>13.56</v>
      </c>
      <c r="N326" s="18">
        <v>12.56</v>
      </c>
      <c r="O326" s="12">
        <v>12.56</v>
      </c>
      <c r="P326" s="13">
        <v>12.56</v>
      </c>
      <c r="Q326" s="18">
        <v>12.56</v>
      </c>
      <c r="R326" s="21">
        <v>940994</v>
      </c>
      <c r="S326" s="21">
        <v>694990</v>
      </c>
    </row>
    <row r="327" ht="32" customHeight="1">
      <c r="A327" t="str" s="7">
        <v>Deck Family Farm</v>
      </c>
      <c r="B327" t="str" s="7">
        <v>Red Ranger Roasting Chicken, Large</v>
      </c>
      <c r="C327" t="str" s="7">
        <v>Large, 5.01 - 5.70 lbs</v>
      </c>
      <c r="D327" t="str" s="21">
        <v>No</v>
      </c>
      <c r="E327" t="str" s="6">
        <v>Currently hidden; do not activate automatically | SNAP: preserve existing selling price; Currently hidden; do not activate automatically</v>
      </c>
      <c r="F327" s="12">
        <v>48.03</v>
      </c>
      <c r="G327" s="13">
        <v>51.87</v>
      </c>
      <c r="H327" s="18">
        <v>48.03</v>
      </c>
      <c r="I327" s="12">
        <v>48.03</v>
      </c>
      <c r="J327" s="13">
        <v>51.87</v>
      </c>
      <c r="K327" s="18">
        <v>48.03</v>
      </c>
      <c r="L327" s="12">
        <v>48.03</v>
      </c>
      <c r="M327" s="13">
        <v>51.87</v>
      </c>
      <c r="N327" s="18">
        <v>48.03</v>
      </c>
      <c r="O327" s="12">
        <v>48.03</v>
      </c>
      <c r="P327" s="13">
        <v>48.03</v>
      </c>
      <c r="Q327" s="18">
        <v>48.03</v>
      </c>
      <c r="R327" s="21">
        <v>1004600</v>
      </c>
      <c r="S327" s="21">
        <v>784656</v>
      </c>
    </row>
    <row r="328" ht="32" customHeight="1">
      <c r="A328" t="str" s="7">
        <v>Deck Family Farm</v>
      </c>
      <c r="B328" t="str" s="7">
        <v>Red Ranger Roasting Chicken, Medium</v>
      </c>
      <c r="C328" t="str" s="7">
        <v>Medium, 4.01 - 5.00 lbs</v>
      </c>
      <c r="D328" t="str" s="21">
        <v>Yes</v>
      </c>
      <c r="E328" t="str" s="6">
        <v>SNAP: preserve existing selling price</v>
      </c>
      <c r="F328" s="12">
        <v>40.41</v>
      </c>
      <c r="G328" s="13">
        <v>43.64</v>
      </c>
      <c r="H328" s="18">
        <v>40.41</v>
      </c>
      <c r="I328" s="12">
        <v>40.41</v>
      </c>
      <c r="J328" s="13">
        <v>43.64</v>
      </c>
      <c r="K328" s="18">
        <v>40.41</v>
      </c>
      <c r="L328" s="12">
        <v>40.41</v>
      </c>
      <c r="M328" s="13">
        <v>43.64</v>
      </c>
      <c r="N328" s="18">
        <v>40.41</v>
      </c>
      <c r="O328" s="12">
        <v>40.41</v>
      </c>
      <c r="P328" s="13">
        <v>40.41</v>
      </c>
      <c r="Q328" s="18">
        <v>40.41</v>
      </c>
      <c r="R328" s="21">
        <v>1004599</v>
      </c>
      <c r="S328" s="21">
        <v>784655</v>
      </c>
    </row>
    <row r="329" ht="32" customHeight="1">
      <c r="A329" t="str" s="7">
        <v>Deck Family Farm</v>
      </c>
      <c r="B329" t="str" s="7">
        <v>Red Ranger Roasting Chicken, Small</v>
      </c>
      <c r="C329" t="str" s="7">
        <v>Small, 3.00 - 4.00 lbs</v>
      </c>
      <c r="D329" t="str" s="21">
        <v>Yes</v>
      </c>
      <c r="E329" t="str" s="6">
        <v>SNAP: preserve existing selling price</v>
      </c>
      <c r="F329" s="12">
        <v>31.39</v>
      </c>
      <c r="G329" s="13">
        <v>33.9</v>
      </c>
      <c r="H329" s="18">
        <v>31.39</v>
      </c>
      <c r="I329" s="12">
        <v>31.39</v>
      </c>
      <c r="J329" s="13">
        <v>33.9</v>
      </c>
      <c r="K329" s="18">
        <v>31.39</v>
      </c>
      <c r="L329" s="12">
        <v>31.39</v>
      </c>
      <c r="M329" s="13">
        <v>33.9</v>
      </c>
      <c r="N329" s="18">
        <v>31.39</v>
      </c>
      <c r="O329" s="12">
        <v>31.39</v>
      </c>
      <c r="P329" s="13">
        <v>31.39</v>
      </c>
      <c r="Q329" s="18">
        <v>31.39</v>
      </c>
      <c r="R329" s="21">
        <v>805661</v>
      </c>
      <c r="S329" s="21">
        <v>642346</v>
      </c>
    </row>
    <row r="330" ht="32" customHeight="1">
      <c r="A330" t="str" s="7">
        <v>Deck Family Farm</v>
      </c>
      <c r="B330" t="str" s="7">
        <v>Ribeye Steak</v>
      </c>
      <c r="C330" t="str" s="7">
        <v>0.80 - 1.10 lbs</v>
      </c>
      <c r="D330" t="str" s="21">
        <v>Yes</v>
      </c>
      <c r="E330" t="str" s="6">
        <v>SNAP: preserve existing selling price</v>
      </c>
      <c r="F330" s="12">
        <v>34.51</v>
      </c>
      <c r="G330" s="13">
        <v>37.27</v>
      </c>
      <c r="H330" s="18">
        <v>34.51</v>
      </c>
      <c r="I330" s="12">
        <v>34.51</v>
      </c>
      <c r="J330" s="13">
        <v>37.27</v>
      </c>
      <c r="K330" s="18">
        <v>34.51</v>
      </c>
      <c r="L330" s="12">
        <v>34.51</v>
      </c>
      <c r="M330" s="13">
        <v>37.27</v>
      </c>
      <c r="N330" s="18">
        <v>34.51</v>
      </c>
      <c r="O330" s="12">
        <v>34.51</v>
      </c>
      <c r="P330" s="13">
        <v>34.51</v>
      </c>
      <c r="Q330" s="18">
        <v>34.51</v>
      </c>
      <c r="R330" s="21">
        <v>805668</v>
      </c>
      <c r="S330" s="21">
        <v>526721</v>
      </c>
    </row>
    <row r="331" ht="32" customHeight="1">
      <c r="A331" t="str" s="7">
        <v>Deck Family Farm</v>
      </c>
      <c r="B331" t="str" s="7">
        <v>Roast Beef, Ends &amp; Pieces</v>
      </c>
      <c r="C331" t="str" s="7">
        <v>8 oz</v>
      </c>
      <c r="D331" t="str" s="21">
        <v>No</v>
      </c>
      <c r="E331" t="str" s="6">
        <v>Local and Local Line prices differ; Currently hidden; do not activate automatically | SNAP: preserve existing selling price; Local and Local Line prices differ; Currently hidden; do not activate automatically</v>
      </c>
      <c r="F331" s="12">
        <v>10.76</v>
      </c>
      <c r="G331" s="13">
        <v>11.62</v>
      </c>
      <c r="H331" s="18">
        <v>12.93</v>
      </c>
      <c r="I331" s="12">
        <v>10.76</v>
      </c>
      <c r="J331" s="13">
        <v>11.62</v>
      </c>
      <c r="K331" s="18">
        <v>12.93</v>
      </c>
      <c r="L331" s="12">
        <v>12.01</v>
      </c>
      <c r="M331" s="13">
        <v>12.97</v>
      </c>
      <c r="N331" s="18">
        <v>12.93</v>
      </c>
      <c r="O331" s="12">
        <v>10.76</v>
      </c>
      <c r="P331" s="13">
        <v>10.76</v>
      </c>
      <c r="Q331" s="18">
        <v>12.93</v>
      </c>
      <c r="R331" s="21">
        <v>921374</v>
      </c>
      <c r="S331" s="21">
        <v>667827</v>
      </c>
    </row>
    <row r="332" ht="32" customHeight="1">
      <c r="A332" t="str" s="7">
        <v>Deck Family Farm</v>
      </c>
      <c r="B332" t="str" s="7">
        <v>Roast Beef, Sliced</v>
      </c>
      <c r="C332" t="str" s="7">
        <v>8 oz</v>
      </c>
      <c r="D332" t="str" s="21">
        <v>No</v>
      </c>
      <c r="E332" t="str" s="6">
        <v>Currently hidden; do not activate automatically | SNAP: preserve existing selling price; Currently hidden; do not activate automatically</v>
      </c>
      <c r="F332" s="12">
        <v>17.93</v>
      </c>
      <c r="G332" s="13">
        <v>19.36</v>
      </c>
      <c r="H332" s="18">
        <v>17.93</v>
      </c>
      <c r="I332" s="12">
        <v>17.93</v>
      </c>
      <c r="J332" s="13">
        <v>19.36</v>
      </c>
      <c r="K332" s="18">
        <v>17.93</v>
      </c>
      <c r="L332" s="12">
        <v>17.93</v>
      </c>
      <c r="M332" s="13">
        <v>19.36</v>
      </c>
      <c r="N332" s="18">
        <v>17.93</v>
      </c>
      <c r="O332" s="12">
        <v>17.93</v>
      </c>
      <c r="P332" s="13">
        <v>17.93</v>
      </c>
      <c r="Q332" s="18">
        <v>17.93</v>
      </c>
      <c r="R332" s="21">
        <v>805670</v>
      </c>
      <c r="S332" s="21">
        <v>526723</v>
      </c>
    </row>
    <row r="333" ht="32" customHeight="1">
      <c r="A333" t="str" s="7">
        <v>Deck Family Farm</v>
      </c>
      <c r="B333" t="str" s="7">
        <v>Sage &amp; Sea Salt Sausage</v>
      </c>
      <c r="C333" t="str" s="7">
        <v>8 oz</v>
      </c>
      <c r="D333" t="str" s="21">
        <v>Yes</v>
      </c>
      <c r="E333" t="str" s="6">
        <v>Retain existing sale discount | SNAP: preserve existing selling price; Retain existing sale discount</v>
      </c>
      <c r="F333" s="12">
        <v>13.32</v>
      </c>
      <c r="G333" s="13">
        <v>14.39</v>
      </c>
      <c r="H333" s="18">
        <v>13.32</v>
      </c>
      <c r="I333" s="12">
        <v>13.32</v>
      </c>
      <c r="J333" s="13">
        <v>14.39</v>
      </c>
      <c r="K333" s="18">
        <v>13.32</v>
      </c>
      <c r="L333" s="12">
        <v>13.32</v>
      </c>
      <c r="M333" s="13">
        <v>14.39</v>
      </c>
      <c r="N333" s="18">
        <v>13.32</v>
      </c>
      <c r="O333" s="12">
        <v>13.32</v>
      </c>
      <c r="P333" s="13">
        <v>13.32</v>
      </c>
      <c r="Q333" s="18">
        <v>13.32</v>
      </c>
      <c r="R333" s="21">
        <v>805678</v>
      </c>
      <c r="S333" s="21">
        <v>526731</v>
      </c>
    </row>
    <row r="334" ht="32" customHeight="1">
      <c r="A334" t="str" s="7">
        <v>Deck Family Farm</v>
      </c>
      <c r="B334" t="str" s="7">
        <v>Skirt Steak, Large</v>
      </c>
      <c r="C334" t="str" s="7">
        <v>Large, .80 - 1.20 lbs</v>
      </c>
      <c r="D334" t="str" s="21">
        <v>No</v>
      </c>
      <c r="E334" t="str" s="6">
        <v>Currently hidden; do not activate automatically | SNAP: preserve existing selling price; Currently hidden; do not activate automatically</v>
      </c>
      <c r="F334" s="12">
        <v>23.32</v>
      </c>
      <c r="G334" s="13">
        <v>25.19</v>
      </c>
      <c r="H334" s="18">
        <v>23.32</v>
      </c>
      <c r="I334" s="12">
        <v>23.32</v>
      </c>
      <c r="J334" s="13">
        <v>25.19</v>
      </c>
      <c r="K334" s="18">
        <v>23.32</v>
      </c>
      <c r="L334" s="12">
        <v>23.32</v>
      </c>
      <c r="M334" s="13">
        <v>25.19</v>
      </c>
      <c r="N334" s="18">
        <v>23.32</v>
      </c>
      <c r="O334" s="12">
        <v>23.32</v>
      </c>
      <c r="P334" s="13">
        <v>23.32</v>
      </c>
      <c r="Q334" s="18">
        <v>23.32</v>
      </c>
      <c r="R334" s="21">
        <v>929452</v>
      </c>
      <c r="S334" s="21">
        <v>677939</v>
      </c>
    </row>
    <row r="335" ht="32" customHeight="1">
      <c r="A335" t="str" s="7">
        <v>Deck Family Farm</v>
      </c>
      <c r="B335" t="str" s="7">
        <v>Skirt Steak, Small</v>
      </c>
      <c r="C335" t="str" s="7">
        <v>Small, 0.40 - 0.79 lbs</v>
      </c>
      <c r="D335" t="str" s="21">
        <v>Yes</v>
      </c>
      <c r="E335" t="str" s="6">
        <v>SNAP: preserve existing selling price</v>
      </c>
      <c r="F335" s="12">
        <v>13.87</v>
      </c>
      <c r="G335" s="13">
        <v>14.98</v>
      </c>
      <c r="H335" s="18">
        <v>13.87</v>
      </c>
      <c r="I335" s="12">
        <v>13.87</v>
      </c>
      <c r="J335" s="13">
        <v>14.98</v>
      </c>
      <c r="K335" s="18">
        <v>13.87</v>
      </c>
      <c r="L335" s="12">
        <v>13.87</v>
      </c>
      <c r="M335" s="13">
        <v>14.98</v>
      </c>
      <c r="N335" s="18">
        <v>13.87</v>
      </c>
      <c r="O335" s="12">
        <v>13.87</v>
      </c>
      <c r="P335" s="13">
        <v>13.87</v>
      </c>
      <c r="Q335" s="18">
        <v>13.87</v>
      </c>
      <c r="R335" s="21">
        <v>894282</v>
      </c>
      <c r="S335" s="21">
        <v>634545</v>
      </c>
    </row>
    <row r="336" ht="32" customHeight="1">
      <c r="A336" t="str" s="7">
        <v>Deck Family Farm</v>
      </c>
      <c r="B336" t="str" s="7">
        <v>Small Organic Pasture Raised Chicken Eggs</v>
      </c>
      <c r="C336" t="str" s="7">
        <v>1 dozen</v>
      </c>
      <c r="D336" t="str" s="21">
        <v>No</v>
      </c>
      <c r="E336" t="str" s="6">
        <v>Currently hidden; do not activate automatically | SNAP: preserve existing selling price; Currently hidden; do not activate automatically</v>
      </c>
      <c r="F336" s="12">
        <v>8.97</v>
      </c>
      <c r="G336" s="13">
        <v>9.69</v>
      </c>
      <c r="H336" s="18">
        <v>8.97</v>
      </c>
      <c r="I336" s="12">
        <v>8.97</v>
      </c>
      <c r="J336" s="13">
        <v>9.69</v>
      </c>
      <c r="K336" s="18">
        <v>8.97</v>
      </c>
      <c r="L336" s="12">
        <v>8.97</v>
      </c>
      <c r="M336" s="13">
        <v>9.69</v>
      </c>
      <c r="N336" s="18">
        <v>8.97</v>
      </c>
      <c r="O336" s="12">
        <v>8.97</v>
      </c>
      <c r="P336" s="13">
        <v>8.97</v>
      </c>
      <c r="Q336" s="18">
        <v>8.97</v>
      </c>
      <c r="R336" s="21">
        <v>995135</v>
      </c>
      <c r="S336" s="21">
        <v>769257</v>
      </c>
    </row>
    <row r="337" ht="32" customHeight="1">
      <c r="A337" t="str" s="7">
        <v>Deck Family Farm</v>
      </c>
      <c r="B337" t="str" s="7">
        <v>Smoked Pork Hocks -Skin-on and Smoked</v>
      </c>
      <c r="C337" t="str" s="7">
        <v>0.8 - 1.2 lbs</v>
      </c>
      <c r="D337" t="str" s="21">
        <v>Yes</v>
      </c>
      <c r="E337" t="str" s="6">
        <v>SNAP: preserve existing selling price</v>
      </c>
      <c r="F337" s="12">
        <v>14.8</v>
      </c>
      <c r="G337" s="13">
        <v>15.98</v>
      </c>
      <c r="H337" s="18">
        <v>14.8</v>
      </c>
      <c r="I337" s="12">
        <v>14.8</v>
      </c>
      <c r="J337" s="13">
        <v>15.98</v>
      </c>
      <c r="K337" s="18">
        <v>14.8</v>
      </c>
      <c r="L337" s="12">
        <v>14.8</v>
      </c>
      <c r="M337" s="13">
        <v>15.98</v>
      </c>
      <c r="N337" s="18">
        <v>14.8</v>
      </c>
      <c r="O337" s="12">
        <v>14.8</v>
      </c>
      <c r="P337" s="13">
        <v>14.8</v>
      </c>
      <c r="Q337" s="18">
        <v>14.8</v>
      </c>
      <c r="R337" s="21">
        <v>1013987</v>
      </c>
      <c r="S337" s="21">
        <v>798011</v>
      </c>
    </row>
    <row r="338" ht="32" customHeight="1">
      <c r="A338" t="str" s="7">
        <v>Deck Family Farm</v>
      </c>
      <c r="B338" t="str" s="7">
        <v>Smoked Pork Shanks - Skin-on and Smoked</v>
      </c>
      <c r="C338" t="str" s="7">
        <v>2 - 2.5 lbs</v>
      </c>
      <c r="D338" t="str" s="21">
        <v>Yes</v>
      </c>
      <c r="E338" t="str" s="6">
        <v>SNAP: preserve existing selling price</v>
      </c>
      <c r="F338" s="12">
        <v>14.8</v>
      </c>
      <c r="G338" s="13">
        <v>15.98</v>
      </c>
      <c r="H338" s="18">
        <v>14.8</v>
      </c>
      <c r="I338" s="12">
        <v>14.8</v>
      </c>
      <c r="J338" s="13">
        <v>15.98</v>
      </c>
      <c r="K338" s="18">
        <v>14.8</v>
      </c>
      <c r="L338" s="12">
        <v>14.8</v>
      </c>
      <c r="M338" s="13">
        <v>15.98</v>
      </c>
      <c r="N338" s="18">
        <v>14.8</v>
      </c>
      <c r="O338" s="12">
        <v>14.8</v>
      </c>
      <c r="P338" s="13">
        <v>14.8</v>
      </c>
      <c r="Q338" s="18">
        <v>14.8</v>
      </c>
      <c r="R338" s="21">
        <v>1013988</v>
      </c>
      <c r="S338" s="21">
        <v>798012</v>
      </c>
    </row>
    <row r="339" ht="32" customHeight="1">
      <c r="A339" t="str" s="7">
        <v>Deck Family Farm</v>
      </c>
      <c r="B339" t="str" s="7">
        <v>Stewing Hen</v>
      </c>
      <c r="C339" t="str" s="7">
        <v>2 - 3 lbs</v>
      </c>
      <c r="D339" t="str" s="21">
        <v>Yes</v>
      </c>
      <c r="E339" t="str" s="6">
        <v>SNAP: preserve existing selling price</v>
      </c>
      <c r="F339" s="12">
        <v>19.74</v>
      </c>
      <c r="G339" s="13">
        <v>21.32</v>
      </c>
      <c r="H339" s="18">
        <v>19.74</v>
      </c>
      <c r="I339" s="12">
        <v>19.74</v>
      </c>
      <c r="J339" s="13">
        <v>21.32</v>
      </c>
      <c r="K339" s="18">
        <v>19.74</v>
      </c>
      <c r="L339" s="12">
        <v>19.74</v>
      </c>
      <c r="M339" s="13">
        <v>21.32</v>
      </c>
      <c r="N339" s="18">
        <v>19.74</v>
      </c>
      <c r="O339" s="12">
        <v>19.74</v>
      </c>
      <c r="P339" s="13">
        <v>19.74</v>
      </c>
      <c r="Q339" s="18">
        <v>19.74</v>
      </c>
      <c r="R339" s="21">
        <v>805685</v>
      </c>
      <c r="S339" s="21">
        <v>526738</v>
      </c>
    </row>
    <row r="340" ht="32" customHeight="1">
      <c r="A340" t="str" s="7">
        <v>Deck Family Farm</v>
      </c>
      <c r="B340" t="str" s="7">
        <v>Summer Sausage</v>
      </c>
      <c r="C340" t="str" s="7">
        <v>8 oz</v>
      </c>
      <c r="D340" t="str" s="21">
        <v>Yes</v>
      </c>
      <c r="E340" t="str" s="6">
        <v>SNAP: preserve existing selling price</v>
      </c>
      <c r="F340" s="12">
        <v>15.25</v>
      </c>
      <c r="G340" s="13">
        <v>16.47</v>
      </c>
      <c r="H340" s="18">
        <v>15.25</v>
      </c>
      <c r="I340" s="12">
        <v>15.25</v>
      </c>
      <c r="J340" s="13">
        <v>16.47</v>
      </c>
      <c r="K340" s="18">
        <v>15.25</v>
      </c>
      <c r="L340" s="12">
        <v>15.25</v>
      </c>
      <c r="M340" s="13">
        <v>16.47</v>
      </c>
      <c r="N340" s="18">
        <v>15.25</v>
      </c>
      <c r="O340" s="12">
        <v>15.25</v>
      </c>
      <c r="P340" s="13">
        <v>15.25</v>
      </c>
      <c r="Q340" s="18">
        <v>15.25</v>
      </c>
      <c r="R340" s="21">
        <v>805687</v>
      </c>
      <c r="S340" s="21">
        <v>526740</v>
      </c>
    </row>
    <row r="341" ht="32" customHeight="1">
      <c r="A341" t="str" s="7">
        <v>Deck Family Farm</v>
      </c>
      <c r="B341" t="str" s="7">
        <v>Sweet Italian Sausage Links</v>
      </c>
      <c r="C341" t="str" s="7">
        <v>12 oz</v>
      </c>
      <c r="D341" t="str" s="21">
        <v>Yes</v>
      </c>
      <c r="E341" t="str" s="6">
        <v>SNAP: preserve existing selling price</v>
      </c>
      <c r="F341" s="12">
        <v>17.49</v>
      </c>
      <c r="G341" s="13">
        <v>18.89</v>
      </c>
      <c r="H341" s="18">
        <v>17.49</v>
      </c>
      <c r="I341" s="12">
        <v>17.49</v>
      </c>
      <c r="J341" s="13">
        <v>18.89</v>
      </c>
      <c r="K341" s="18">
        <v>17.49</v>
      </c>
      <c r="L341" s="12">
        <v>17.49</v>
      </c>
      <c r="M341" s="13">
        <v>18.89</v>
      </c>
      <c r="N341" s="18">
        <v>17.49</v>
      </c>
      <c r="O341" s="12">
        <v>17.49</v>
      </c>
      <c r="P341" s="13">
        <v>17.49</v>
      </c>
      <c r="Q341" s="18">
        <v>17.49</v>
      </c>
      <c r="R341" s="21">
        <v>805692</v>
      </c>
      <c r="S341" s="21">
        <v>526745</v>
      </c>
    </row>
    <row r="342" ht="32" customHeight="1">
      <c r="A342" t="str" s="7">
        <v>Deck Family Farm</v>
      </c>
      <c r="B342" t="str" s="7">
        <v>Tamari Pressed Beef Jerky</v>
      </c>
      <c r="C342" t="str" s="7">
        <v>3 oz</v>
      </c>
      <c r="D342" t="str" s="21">
        <v>Yes</v>
      </c>
      <c r="E342" t="str" s="6">
        <v>SNAP: preserve existing selling price</v>
      </c>
      <c r="F342" s="12">
        <v>8.97</v>
      </c>
      <c r="G342" s="13">
        <v>9.69</v>
      </c>
      <c r="H342" s="18">
        <v>8.97</v>
      </c>
      <c r="I342" s="12">
        <v>8.97</v>
      </c>
      <c r="J342" s="13">
        <v>9.69</v>
      </c>
      <c r="K342" s="18">
        <v>8.97</v>
      </c>
      <c r="L342" s="12">
        <v>8.97</v>
      </c>
      <c r="M342" s="13">
        <v>9.69</v>
      </c>
      <c r="N342" s="18">
        <v>8.97</v>
      </c>
      <c r="O342" s="12">
        <v>8.97</v>
      </c>
      <c r="P342" s="13">
        <v>8.97</v>
      </c>
      <c r="Q342" s="18">
        <v>8.97</v>
      </c>
      <c r="R342" s="21">
        <v>805694</v>
      </c>
      <c r="S342" s="21">
        <v>526747</v>
      </c>
    </row>
    <row r="343" ht="32" customHeight="1">
      <c r="A343" t="str" s="7">
        <v>Deck Family Farm</v>
      </c>
      <c r="B343" t="str" s="7">
        <v>Tamari Pressed Beef Jerky - 12 oz</v>
      </c>
      <c r="C343" t="str" s="7">
        <v>12 oz</v>
      </c>
      <c r="D343" t="str" s="21">
        <v>Yes</v>
      </c>
      <c r="E343" t="str" s="6">
        <v>Local and Local Line prices differ | SNAP: preserve existing selling price; Local and Local Line prices differ</v>
      </c>
      <c r="F343" s="12">
        <v>25.76</v>
      </c>
      <c r="G343" s="13">
        <v>27.82</v>
      </c>
      <c r="H343" s="18">
        <v>30.5</v>
      </c>
      <c r="I343" s="12">
        <v>25.76</v>
      </c>
      <c r="J343" s="13">
        <v>27.82</v>
      </c>
      <c r="K343" s="18">
        <v>30.5</v>
      </c>
      <c r="L343" s="12">
        <v>25.76</v>
      </c>
      <c r="M343" s="13">
        <v>27.82</v>
      </c>
      <c r="N343" s="18">
        <v>30.5</v>
      </c>
      <c r="O343" s="12">
        <v>25.76</v>
      </c>
      <c r="P343" s="13">
        <v>25.76</v>
      </c>
      <c r="Q343" s="18">
        <v>30.5</v>
      </c>
      <c r="R343" s="21">
        <v>1107078</v>
      </c>
      <c r="S343" s="21">
        <v>925322</v>
      </c>
    </row>
    <row r="344" ht="32" customHeight="1">
      <c r="A344" t="str" s="7">
        <v>Deck Family Farm</v>
      </c>
      <c r="B344" t="str" s="7">
        <v>Teres Major Steak</v>
      </c>
      <c r="C344" t="str" s="7">
        <v>0.40 - 0.70 lbs</v>
      </c>
      <c r="D344" t="str" s="21">
        <v>No</v>
      </c>
      <c r="E344" t="str" s="6">
        <v>Currently hidden; do not activate automatically | SNAP: preserve existing selling price; Currently hidden; do not activate automatically</v>
      </c>
      <c r="F344" s="12">
        <v>12.83</v>
      </c>
      <c r="G344" s="13">
        <v>13.86</v>
      </c>
      <c r="H344" s="18">
        <v>12.83</v>
      </c>
      <c r="I344" s="12">
        <v>12.83</v>
      </c>
      <c r="J344" s="13">
        <v>13.86</v>
      </c>
      <c r="K344" s="18">
        <v>12.83</v>
      </c>
      <c r="L344" s="12">
        <v>12.83</v>
      </c>
      <c r="M344" s="13">
        <v>13.86</v>
      </c>
      <c r="N344" s="18">
        <v>12.83</v>
      </c>
      <c r="O344" s="12">
        <v>12.83</v>
      </c>
      <c r="P344" s="13">
        <v>12.83</v>
      </c>
      <c r="Q344" s="18">
        <v>12.83</v>
      </c>
      <c r="R344" s="21">
        <v>813069</v>
      </c>
      <c r="S344" s="21">
        <v>535099</v>
      </c>
    </row>
    <row r="345" ht="32" customHeight="1">
      <c r="A345" t="str" s="7">
        <v>Deck Family Farm</v>
      </c>
      <c r="B345" t="str" s="7">
        <v>Top Sirloin Steak</v>
      </c>
      <c r="C345" t="str" s="7">
        <v>1.30 - 1.60 lbs</v>
      </c>
      <c r="D345" t="str" s="21">
        <v>No</v>
      </c>
      <c r="E345" t="str" s="6">
        <v>Currently hidden; do not activate automatically | SNAP: preserve existing selling price; Currently hidden; do not activate automatically</v>
      </c>
      <c r="F345" s="12">
        <v>32.52</v>
      </c>
      <c r="G345" s="13">
        <v>35.12</v>
      </c>
      <c r="H345" s="18">
        <v>32.52</v>
      </c>
      <c r="I345" s="12">
        <v>32.52</v>
      </c>
      <c r="J345" s="13">
        <v>35.12</v>
      </c>
      <c r="K345" s="18">
        <v>32.52</v>
      </c>
      <c r="L345" s="12">
        <v>32.52</v>
      </c>
      <c r="M345" s="13">
        <v>35.12</v>
      </c>
      <c r="N345" s="18">
        <v>32.52</v>
      </c>
      <c r="O345" s="12">
        <v>32.52</v>
      </c>
      <c r="P345" s="13">
        <v>32.52</v>
      </c>
      <c r="Q345" s="18">
        <v>32.52</v>
      </c>
      <c r="R345" s="21">
        <v>814845</v>
      </c>
      <c r="S345" s="21">
        <v>536948</v>
      </c>
    </row>
    <row r="346" ht="32" customHeight="1">
      <c r="A346" t="str" s="7">
        <v>Deck Family Farm</v>
      </c>
      <c r="B346" t="str" s="7">
        <v>Turkey Feet</v>
      </c>
      <c r="C346" t="str" s="7">
        <v>2 lb bag</v>
      </c>
      <c r="D346" t="str" s="21">
        <v>No</v>
      </c>
      <c r="E346" t="str" s="6">
        <v>Currently hidden; do not activate automatically | SNAP: preserve existing selling price; Currently hidden; do not activate automatically</v>
      </c>
      <c r="F346" s="12">
        <v>10.76</v>
      </c>
      <c r="G346" s="13">
        <v>11.62</v>
      </c>
      <c r="H346" s="18">
        <v>10.76</v>
      </c>
      <c r="I346" s="12">
        <v>10.76</v>
      </c>
      <c r="J346" s="13">
        <v>11.62</v>
      </c>
      <c r="K346" s="18">
        <v>10.76</v>
      </c>
      <c r="L346" s="12">
        <v>10.76</v>
      </c>
      <c r="M346" s="13">
        <v>11.62</v>
      </c>
      <c r="N346" s="18">
        <v>10.76</v>
      </c>
      <c r="O346" s="12">
        <v>10.76</v>
      </c>
      <c r="P346" s="13">
        <v>10.76</v>
      </c>
      <c r="Q346" s="18">
        <v>10.76</v>
      </c>
      <c r="R346" s="21">
        <v>814849</v>
      </c>
      <c r="S346" s="21">
        <v>536952</v>
      </c>
    </row>
    <row r="347" ht="32" customHeight="1">
      <c r="A347" t="str" s="7">
        <v>Deck Family Farm</v>
      </c>
      <c r="B347" t="str" s="7">
        <v>Turkey Gizzards</v>
      </c>
      <c r="C347" t="str" s="7">
        <v>ea. 1/2 lb.</v>
      </c>
      <c r="D347" t="str" s="21">
        <v>No</v>
      </c>
      <c r="E34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347" s="12">
        <v>22.37</v>
      </c>
      <c r="G347" s="13">
        <v>24.16</v>
      </c>
      <c r="H347" s="18">
        <v>22.37</v>
      </c>
      <c r="I347" s="12">
        <v>22.37</v>
      </c>
      <c r="J347" s="13">
        <v>24.16</v>
      </c>
      <c r="K347" s="18">
        <v>22.37</v>
      </c>
      <c r="N347" s="18">
        <v>22.37</v>
      </c>
      <c r="O347" s="12">
        <v>22.37</v>
      </c>
      <c r="P347" s="13">
        <v>22.37</v>
      </c>
      <c r="Q347" s="18">
        <v>22.37</v>
      </c>
      <c r="R347" s="21">
        <v>805697</v>
      </c>
      <c r="S347" s="21">
        <v>526750</v>
      </c>
    </row>
    <row r="348" ht="32" customHeight="1">
      <c r="A348" t="str" s="7">
        <v>Deck Family Farm</v>
      </c>
      <c r="B348" t="str" s="7">
        <v>Turkey Liver</v>
      </c>
      <c r="C348" t="str" s="7">
        <v>ea. 1/2 lb.</v>
      </c>
      <c r="D348" t="str" s="21">
        <v>No</v>
      </c>
      <c r="E34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348" s="12">
        <v>13.46</v>
      </c>
      <c r="G348" s="13">
        <v>14.54</v>
      </c>
      <c r="H348" s="18">
        <v>13.46</v>
      </c>
      <c r="I348" s="12">
        <v>13.46</v>
      </c>
      <c r="J348" s="13">
        <v>14.54</v>
      </c>
      <c r="K348" s="18">
        <v>13.46</v>
      </c>
      <c r="N348" s="18">
        <v>13.46</v>
      </c>
      <c r="O348" s="12">
        <v>13.46</v>
      </c>
      <c r="P348" s="13">
        <v>13.46</v>
      </c>
      <c r="Q348" s="18">
        <v>13.46</v>
      </c>
      <c r="R348" s="21">
        <v>805699</v>
      </c>
      <c r="S348" s="21">
        <v>526752</v>
      </c>
    </row>
    <row r="349" ht="32" customHeight="1">
      <c r="A349" t="str" s="7">
        <v>Deck Family Farm</v>
      </c>
      <c r="B349" t="str" s="7">
        <v>Unrendered Beef Tallow</v>
      </c>
      <c r="C349" t="str" s="7">
        <v>2.00 - 3.70 lbs</v>
      </c>
      <c r="D349" t="str" s="21">
        <v>No</v>
      </c>
      <c r="E349" t="str" s="6">
        <v>Currently hidden; do not activate automatically | SNAP: preserve existing selling price; Currently hidden; do not activate automatically</v>
      </c>
      <c r="F349" s="12">
        <v>12.78</v>
      </c>
      <c r="G349" s="13">
        <v>13.8</v>
      </c>
      <c r="H349" s="18">
        <v>12.78</v>
      </c>
      <c r="I349" s="12">
        <v>12.78</v>
      </c>
      <c r="J349" s="13">
        <v>13.8</v>
      </c>
      <c r="K349" s="18">
        <v>12.78</v>
      </c>
      <c r="L349" s="12">
        <v>12.78</v>
      </c>
      <c r="M349" s="13">
        <v>13.8</v>
      </c>
      <c r="N349" s="18">
        <v>12.78</v>
      </c>
      <c r="O349" s="12">
        <v>12.78</v>
      </c>
      <c r="P349" s="13">
        <v>12.78</v>
      </c>
      <c r="Q349" s="18">
        <v>12.78</v>
      </c>
      <c r="R349" s="21">
        <v>883799</v>
      </c>
      <c r="S349" s="21">
        <v>621045</v>
      </c>
    </row>
    <row r="350" ht="32" customHeight="1">
      <c r="A350" t="str" s="7">
        <v>Deck Family Farm</v>
      </c>
      <c r="B350" t="str" s="7">
        <v>Whole Lamb October Deposit</v>
      </c>
      <c r="C350" t="str" s="7">
        <v>ea</v>
      </c>
      <c r="D350" t="str" s="21">
        <v>Yes</v>
      </c>
      <c r="E350" t="str" s="6">
        <v>Deposit: preserve current price and zero-markup rule</v>
      </c>
      <c r="F350" s="12">
        <v>200</v>
      </c>
      <c r="G350" s="13">
        <v>200</v>
      </c>
      <c r="H350" s="18">
        <v>200</v>
      </c>
      <c r="I350" s="12">
        <v>200</v>
      </c>
      <c r="J350" s="13">
        <v>200</v>
      </c>
      <c r="K350" s="18">
        <v>200</v>
      </c>
      <c r="L350" s="12">
        <v>200</v>
      </c>
      <c r="M350" s="13">
        <v>200</v>
      </c>
      <c r="N350" s="18">
        <v>200</v>
      </c>
      <c r="O350" s="12">
        <v>200</v>
      </c>
      <c r="P350" s="13">
        <v>200</v>
      </c>
      <c r="Q350" s="18">
        <v>200</v>
      </c>
      <c r="R350" s="21">
        <v>1048788</v>
      </c>
      <c r="S350" s="21">
        <v>852421</v>
      </c>
    </row>
    <row r="351" ht="32" customHeight="1">
      <c r="A351" t="str" s="7">
        <v>Deck Family Farm's Hyland Artisinal Meats</v>
      </c>
      <c r="B351" t="str" s="7">
        <v>Blueberry Maple Sausage Links</v>
      </c>
      <c r="C351" t="str" s="7">
        <v>4 links/ pack 14 oz pack</v>
      </c>
      <c r="D351" t="str" s="21">
        <v>No</v>
      </c>
      <c r="E351" t="str" s="6">
        <v>Currently hidden; do not activate automatically | SNAP: preserve existing selling price; Currently hidden; do not activate automatically</v>
      </c>
      <c r="F351" s="12">
        <v>17.93</v>
      </c>
      <c r="G351" s="13">
        <v>19.36</v>
      </c>
      <c r="H351" s="18">
        <v>17.93</v>
      </c>
      <c r="I351" s="12">
        <v>17.93</v>
      </c>
      <c r="J351" s="13">
        <v>19.36</v>
      </c>
      <c r="K351" s="18">
        <v>17.93</v>
      </c>
      <c r="L351" s="12">
        <v>17.93</v>
      </c>
      <c r="M351" s="13">
        <v>19.36</v>
      </c>
      <c r="N351" s="18">
        <v>17.93</v>
      </c>
      <c r="O351" s="12">
        <v>17.93</v>
      </c>
      <c r="P351" s="13">
        <v>17.93</v>
      </c>
      <c r="Q351" s="18">
        <v>17.93</v>
      </c>
      <c r="R351" s="21">
        <v>900311</v>
      </c>
      <c r="S351" s="21">
        <v>642340</v>
      </c>
    </row>
    <row r="352" ht="32" customHeight="1">
      <c r="A352" t="str" s="7">
        <v>Deck Family Farm's Hyland Artisinal Meats</v>
      </c>
      <c r="B352" t="str" s="7">
        <v>Bulk English Breakfast Sausage</v>
      </c>
      <c r="C352" t="str" s="7">
        <v>12 oz</v>
      </c>
      <c r="D352" t="str" s="21">
        <v>No</v>
      </c>
      <c r="E352" t="str" s="6">
        <v>Currently hidden; do not activate automatically | SNAP: preserve existing selling price; Currently hidden; do not activate automatically</v>
      </c>
      <c r="F352" s="12">
        <v>14.8</v>
      </c>
      <c r="G352" s="13">
        <v>15.98</v>
      </c>
      <c r="H352" s="18">
        <v>14.8</v>
      </c>
      <c r="I352" s="12">
        <v>14.8</v>
      </c>
      <c r="J352" s="13">
        <v>15.98</v>
      </c>
      <c r="K352" s="18">
        <v>14.8</v>
      </c>
      <c r="L352" s="12">
        <v>14.8</v>
      </c>
      <c r="M352" s="13">
        <v>15.98</v>
      </c>
      <c r="N352" s="18">
        <v>14.8</v>
      </c>
      <c r="O352" s="12">
        <v>14.8</v>
      </c>
      <c r="P352" s="13">
        <v>14.8</v>
      </c>
      <c r="Q352" s="18">
        <v>14.8</v>
      </c>
      <c r="R352" s="21">
        <v>840823</v>
      </c>
      <c r="S352" s="21">
        <v>568237</v>
      </c>
    </row>
    <row r="353" ht="32" customHeight="1">
      <c r="A353" t="str" s="7">
        <v>Deck Family Farm's Hyland Artisinal Meats</v>
      </c>
      <c r="B353" t="str" s="7">
        <v>Bulk Farm Made Chorizo Sausage</v>
      </c>
      <c r="C353" t="str" s="7">
        <v>12 oz</v>
      </c>
      <c r="D353" t="str" s="21">
        <v>Yes</v>
      </c>
      <c r="E353" t="str" s="6">
        <v>SNAP: preserve existing selling price</v>
      </c>
      <c r="F353" s="12">
        <v>16.14</v>
      </c>
      <c r="G353" s="13">
        <v>17.43</v>
      </c>
      <c r="H353" s="18">
        <v>16.14</v>
      </c>
      <c r="I353" s="12">
        <v>16.14</v>
      </c>
      <c r="J353" s="13">
        <v>17.43</v>
      </c>
      <c r="K353" s="18">
        <v>16.14</v>
      </c>
      <c r="L353" s="12">
        <v>16.14</v>
      </c>
      <c r="M353" s="13">
        <v>17.43</v>
      </c>
      <c r="N353" s="18">
        <v>16.14</v>
      </c>
      <c r="O353" s="12">
        <v>16.14</v>
      </c>
      <c r="P353" s="13">
        <v>16.14</v>
      </c>
      <c r="Q353" s="18">
        <v>16.14</v>
      </c>
      <c r="R353" s="21">
        <v>913652</v>
      </c>
      <c r="S353" s="21">
        <v>659188</v>
      </c>
    </row>
    <row r="354" ht="32" customHeight="1">
      <c r="A354" t="str" s="7">
        <v>Deck Family Farm's Hyland Artisinal Meats</v>
      </c>
      <c r="B354" t="str" s="7">
        <v>Bulk Hot Italian Sausage</v>
      </c>
      <c r="C354" t="str" s="7">
        <v>ea</v>
      </c>
      <c r="D354" t="str" s="21">
        <v>Yes</v>
      </c>
      <c r="E354" t="str" s="6">
        <v>No confirmed Local Line price/list; local calculation is reference only | SNAP: preserve existing selling price; No confirmed Local Line price/list; local calculation is reference only</v>
      </c>
      <c r="H354" s="18">
        <v>14.8</v>
      </c>
      <c r="K354" s="18">
        <v>14.8</v>
      </c>
      <c r="N354" s="18">
        <v>14.8</v>
      </c>
      <c r="Q354" s="18">
        <v>14.8</v>
      </c>
      <c r="R354" s="21">
        <v>1163729</v>
      </c>
      <c r="S354" s="21">
        <v>1011355</v>
      </c>
    </row>
    <row r="355" ht="32" customHeight="1">
      <c r="A355" t="str" s="7">
        <v>Deck Family Farm's Hyland Artisinal Meats</v>
      </c>
      <c r="B355" t="str" s="7">
        <v>Bulk Thai Curry Sausage</v>
      </c>
      <c r="C355" t="str" s="7">
        <v>12 oz</v>
      </c>
      <c r="D355" t="str" s="21">
        <v>Yes</v>
      </c>
      <c r="E355" t="str" s="6">
        <v>SNAP: preserve existing selling price</v>
      </c>
      <c r="F355" s="12">
        <v>14.8</v>
      </c>
      <c r="G355" s="13">
        <v>15.98</v>
      </c>
      <c r="H355" s="18">
        <v>14.8</v>
      </c>
      <c r="I355" s="12">
        <v>14.8</v>
      </c>
      <c r="J355" s="13">
        <v>15.98</v>
      </c>
      <c r="K355" s="18">
        <v>14.8</v>
      </c>
      <c r="L355" s="12">
        <v>14.8</v>
      </c>
      <c r="M355" s="13">
        <v>15.98</v>
      </c>
      <c r="N355" s="18">
        <v>14.8</v>
      </c>
      <c r="O355" s="12">
        <v>14.8</v>
      </c>
      <c r="P355" s="13">
        <v>14.8</v>
      </c>
      <c r="Q355" s="18">
        <v>14.8</v>
      </c>
      <c r="R355" s="21">
        <v>913651</v>
      </c>
      <c r="S355" s="21">
        <v>659187</v>
      </c>
    </row>
    <row r="356" ht="32" customHeight="1">
      <c r="A356" t="str" s="7">
        <v>Deck Family Farm's Hyland Artisinal Meats</v>
      </c>
      <c r="B356" t="str" s="7">
        <v>Cajun Chaurice Sausage Links</v>
      </c>
      <c r="C356" t="str" s="7">
        <v>4 links/ pack 14 oz pack</v>
      </c>
      <c r="D356" t="str" s="21">
        <v>Yes</v>
      </c>
      <c r="E356" t="str" s="6">
        <v>SNAP: preserve existing selling price</v>
      </c>
      <c r="F356" s="12">
        <v>17.93</v>
      </c>
      <c r="G356" s="13">
        <v>19.36</v>
      </c>
      <c r="H356" s="18">
        <v>17.93</v>
      </c>
      <c r="I356" s="12">
        <v>17.93</v>
      </c>
      <c r="J356" s="13">
        <v>19.36</v>
      </c>
      <c r="K356" s="18">
        <v>17.93</v>
      </c>
      <c r="L356" s="12">
        <v>17.93</v>
      </c>
      <c r="M356" s="13">
        <v>19.36</v>
      </c>
      <c r="N356" s="18">
        <v>17.93</v>
      </c>
      <c r="O356" s="12">
        <v>17.93</v>
      </c>
      <c r="P356" s="13">
        <v>17.93</v>
      </c>
      <c r="Q356" s="18">
        <v>17.93</v>
      </c>
      <c r="R356" s="21">
        <v>816905</v>
      </c>
      <c r="S356" s="21">
        <v>539546</v>
      </c>
    </row>
    <row r="357" ht="32" customHeight="1">
      <c r="A357" t="str" s="7">
        <v>Deck Family Farm's Hyland Artisinal Meats</v>
      </c>
      <c r="B357" t="str" s="7">
        <v>Chorizo Verde</v>
      </c>
      <c r="C357" t="str" s="7">
        <v>4 links/ pack 14 oz pack</v>
      </c>
      <c r="D357" t="str" s="21">
        <v>No</v>
      </c>
      <c r="E357" t="str" s="6">
        <v>Currently hidden; do not activate automatically | SNAP: preserve existing selling price; Currently hidden; do not activate automatically</v>
      </c>
      <c r="F357" s="12">
        <v>17.93</v>
      </c>
      <c r="G357" s="13">
        <v>19.36</v>
      </c>
      <c r="H357" s="18">
        <v>17.93</v>
      </c>
      <c r="I357" s="12">
        <v>17.93</v>
      </c>
      <c r="J357" s="13">
        <v>19.36</v>
      </c>
      <c r="K357" s="18">
        <v>17.93</v>
      </c>
      <c r="L357" s="12">
        <v>17.93</v>
      </c>
      <c r="M357" s="13">
        <v>19.36</v>
      </c>
      <c r="N357" s="18">
        <v>17.93</v>
      </c>
      <c r="O357" s="12">
        <v>17.93</v>
      </c>
      <c r="P357" s="13">
        <v>17.93</v>
      </c>
      <c r="Q357" s="18">
        <v>17.93</v>
      </c>
      <c r="R357" s="21">
        <v>932132</v>
      </c>
      <c r="S357" s="21">
        <v>684511</v>
      </c>
    </row>
    <row r="358" ht="32" customHeight="1">
      <c r="A358" t="str" s="7">
        <v>Deck Family Farm's Hyland Artisinal Meats</v>
      </c>
      <c r="B358" t="str" s="7">
        <v>Classic Beef Broth</v>
      </c>
      <c r="C358" t="str" s="7">
        <v>1 quart</v>
      </c>
      <c r="D358" t="str" s="21">
        <v>No</v>
      </c>
      <c r="E358" t="str" s="6">
        <v>Currently hidden; do not activate automatically | SNAP: preserve existing selling price; Currently hidden; do not activate automatically</v>
      </c>
      <c r="F358" s="12">
        <v>13.01</v>
      </c>
      <c r="G358" s="13">
        <v>14.05</v>
      </c>
      <c r="H358" s="18">
        <v>13.01</v>
      </c>
      <c r="I358" s="12">
        <v>13.01</v>
      </c>
      <c r="J358" s="13">
        <v>14.05</v>
      </c>
      <c r="K358" s="18">
        <v>13.01</v>
      </c>
      <c r="L358" s="12">
        <v>13.01</v>
      </c>
      <c r="M358" s="13">
        <v>14.05</v>
      </c>
      <c r="N358" s="18">
        <v>13.01</v>
      </c>
      <c r="O358" s="12">
        <v>13.01</v>
      </c>
      <c r="P358" s="13">
        <v>13.01</v>
      </c>
      <c r="Q358" s="18">
        <v>13.01</v>
      </c>
      <c r="R358" s="21">
        <v>1011877</v>
      </c>
      <c r="S358" s="21">
        <v>795009</v>
      </c>
    </row>
    <row r="359" ht="32" customHeight="1">
      <c r="A359" t="str" s="7">
        <v>Deck Family Farm's Hyland Artisinal Meats</v>
      </c>
      <c r="B359" t="str" s="7">
        <v>Classic Chicken Broth</v>
      </c>
      <c r="C359" t="str" s="7">
        <v>ea</v>
      </c>
      <c r="D359" t="str" s="21">
        <v>Yes</v>
      </c>
      <c r="E359" t="str" s="6">
        <v>No confirmed Local Line price/list; local calculation is reference only | SNAP: preserve existing selling price; No confirmed Local Line price/list; local calculation is reference only</v>
      </c>
      <c r="H359" s="18">
        <v>13.01</v>
      </c>
      <c r="K359" s="18">
        <v>13.01</v>
      </c>
      <c r="N359" s="18">
        <v>13.01</v>
      </c>
      <c r="Q359" s="18">
        <v>13.01</v>
      </c>
      <c r="R359" s="21">
        <v>1131920</v>
      </c>
      <c r="S359" s="21">
        <v>966335</v>
      </c>
    </row>
    <row r="360" ht="32" customHeight="1">
      <c r="A360" t="str" s="7">
        <v>Deck Family Farm's Hyland Artisinal Meats</v>
      </c>
      <c r="B360" t="str" s="7">
        <v>Classic Meatballs</v>
      </c>
      <c r="C360" t="str" s="7">
        <v>12oz/13 Meatballs/Pack</v>
      </c>
      <c r="D360" t="str" s="21">
        <v>Yes</v>
      </c>
      <c r="E360" t="str" s="6">
        <v>No confirmed Local Line price/list; local calculation is reference only | SNAP: preserve existing selling price; No confirmed Local Line price/list; local calculation is reference only</v>
      </c>
      <c r="H360" s="18">
        <v>14.8</v>
      </c>
      <c r="K360" s="18">
        <v>14.8</v>
      </c>
      <c r="N360" s="18">
        <v>14.8</v>
      </c>
      <c r="Q360" s="18">
        <v>14.8</v>
      </c>
      <c r="R360" s="21">
        <v>1163730</v>
      </c>
      <c r="S360" s="21">
        <v>1011356</v>
      </c>
    </row>
    <row r="361" ht="32" customHeight="1">
      <c r="A361" t="str" s="7">
        <v>Deck Family Farm's Hyland Artisinal Meats</v>
      </c>
      <c r="B361" t="str" s="7">
        <v>Classic Pork Broth</v>
      </c>
      <c r="C361" t="str" s="7">
        <v>1 quart</v>
      </c>
      <c r="D361" t="str" s="21">
        <v>No</v>
      </c>
      <c r="E361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361" s="18">
        <v>13.01</v>
      </c>
      <c r="K361" s="18">
        <v>13.01</v>
      </c>
      <c r="N361" s="18">
        <v>13.01</v>
      </c>
      <c r="Q361" s="18">
        <v>13.01</v>
      </c>
      <c r="R361" s="21">
        <v>1011876</v>
      </c>
      <c r="S361" s="21">
        <v>795008</v>
      </c>
    </row>
    <row r="362" ht="32" customHeight="1">
      <c r="A362" t="str" s="7">
        <v>Deck Family Farm's Hyland Artisinal Meats</v>
      </c>
      <c r="B362" t="str" s="7">
        <v>Classic Pork Broth</v>
      </c>
      <c r="C362" t="str" s="7">
        <v>1 quart</v>
      </c>
      <c r="D362" t="str" s="21">
        <v>No</v>
      </c>
      <c r="E362" t="str" s="6">
        <v>Currently hidden; do not activate automatically | SNAP: preserve existing selling price; Currently hidden; do not activate automatically</v>
      </c>
      <c r="F362" s="12">
        <v>13.01</v>
      </c>
      <c r="G362" s="13">
        <v>14.05</v>
      </c>
      <c r="H362" s="18">
        <v>13.01</v>
      </c>
      <c r="I362" s="12">
        <v>13.01</v>
      </c>
      <c r="J362" s="13">
        <v>14.05</v>
      </c>
      <c r="K362" s="18">
        <v>13.01</v>
      </c>
      <c r="L362" s="12">
        <v>13.01</v>
      </c>
      <c r="M362" s="13">
        <v>14.05</v>
      </c>
      <c r="N362" s="18">
        <v>13.01</v>
      </c>
      <c r="O362" s="12">
        <v>13.01</v>
      </c>
      <c r="P362" s="13">
        <v>13.01</v>
      </c>
      <c r="Q362" s="18">
        <v>13.01</v>
      </c>
      <c r="R362" s="21">
        <v>1061161</v>
      </c>
      <c r="S362" s="21">
        <v>868147</v>
      </c>
    </row>
    <row r="363" ht="32" customHeight="1">
      <c r="A363" t="str" s="7">
        <v>Deck Family Farm's Hyland Artisinal Meats</v>
      </c>
      <c r="B363" t="str" s="7">
        <v>Classic Turkey Broth</v>
      </c>
      <c r="C363" t="str" s="7">
        <v>1 quart</v>
      </c>
      <c r="D363" t="str" s="21">
        <v>Yes</v>
      </c>
      <c r="E363" t="str" s="6">
        <v>SNAP: preserve existing selling price</v>
      </c>
      <c r="F363" s="12">
        <v>13.01</v>
      </c>
      <c r="G363" s="13">
        <v>14.05</v>
      </c>
      <c r="H363" s="18">
        <v>13.01</v>
      </c>
      <c r="I363" s="12">
        <v>13.01</v>
      </c>
      <c r="J363" s="13">
        <v>14.05</v>
      </c>
      <c r="K363" s="18">
        <v>13.01</v>
      </c>
      <c r="L363" s="12">
        <v>13.01</v>
      </c>
      <c r="M363" s="13">
        <v>14.05</v>
      </c>
      <c r="N363" s="18">
        <v>13.01</v>
      </c>
      <c r="O363" s="12">
        <v>13.01</v>
      </c>
      <c r="P363" s="13">
        <v>13.01</v>
      </c>
      <c r="Q363" s="18">
        <v>13.01</v>
      </c>
      <c r="R363" s="21">
        <v>1019999</v>
      </c>
      <c r="S363" s="21">
        <v>806160</v>
      </c>
    </row>
    <row r="364" ht="32" customHeight="1">
      <c r="A364" t="str" s="7">
        <v>Deck Family Farm's Hyland Artisinal Meats</v>
      </c>
      <c r="B364" t="str" s="7">
        <v>English Banger Sausage Links</v>
      </c>
      <c r="C364" t="str" s="7">
        <v>4 links/ pack 14 oz pack</v>
      </c>
      <c r="D364" t="str" s="21">
        <v>Yes</v>
      </c>
      <c r="E364" t="str" s="6">
        <v>SNAP: preserve existing selling price</v>
      </c>
      <c r="F364" s="12">
        <v>16.14</v>
      </c>
      <c r="G364" s="13">
        <v>17.43</v>
      </c>
      <c r="H364" s="18">
        <v>16.14</v>
      </c>
      <c r="I364" s="12">
        <v>16.14</v>
      </c>
      <c r="J364" s="13">
        <v>17.43</v>
      </c>
      <c r="K364" s="18">
        <v>16.14</v>
      </c>
      <c r="L364" s="12">
        <v>16.14</v>
      </c>
      <c r="M364" s="13">
        <v>17.43</v>
      </c>
      <c r="N364" s="18">
        <v>16.14</v>
      </c>
      <c r="O364" s="12">
        <v>16.14</v>
      </c>
      <c r="P364" s="13">
        <v>16.14</v>
      </c>
      <c r="Q364" s="18">
        <v>16.14</v>
      </c>
      <c r="R364" s="21">
        <v>840822</v>
      </c>
      <c r="S364" s="21">
        <v>568236</v>
      </c>
    </row>
    <row r="365" ht="32" customHeight="1">
      <c r="A365" t="str" s="7">
        <v>Deck Family Farm's Hyland Artisinal Meats</v>
      </c>
      <c r="B365" t="str" s="7">
        <v>Grass-Fed Organ Blend</v>
      </c>
      <c r="C365" t="str" s="7">
        <v>1 lb pack</v>
      </c>
      <c r="D365" t="str" s="21">
        <v>Yes</v>
      </c>
      <c r="E365" t="str" s="6">
        <v>SNAP: preserve existing selling price</v>
      </c>
      <c r="F365" s="12">
        <v>13.46</v>
      </c>
      <c r="G365" s="13">
        <v>14.54</v>
      </c>
      <c r="H365" s="18">
        <v>13.46</v>
      </c>
      <c r="I365" s="12">
        <v>13.46</v>
      </c>
      <c r="J365" s="13">
        <v>14.54</v>
      </c>
      <c r="K365" s="18">
        <v>13.46</v>
      </c>
      <c r="L365" s="12">
        <v>13.46</v>
      </c>
      <c r="M365" s="13">
        <v>14.54</v>
      </c>
      <c r="N365" s="18">
        <v>13.46</v>
      </c>
      <c r="O365" s="12">
        <v>13.46</v>
      </c>
      <c r="P365" s="13">
        <v>13.46</v>
      </c>
      <c r="Q365" s="18">
        <v>13.46</v>
      </c>
      <c r="R365" s="21">
        <v>913653</v>
      </c>
      <c r="S365" s="21">
        <v>659189</v>
      </c>
    </row>
    <row r="366" ht="32" customHeight="1">
      <c r="A366" t="str" s="7">
        <v>Deck Family Farm's Hyland Artisinal Meats</v>
      </c>
      <c r="B366" t="str" s="7">
        <v>Greek Loukaniko Sausage Links</v>
      </c>
      <c r="C366" t="str" s="7">
        <v>4 links/ pack 14 oz pack</v>
      </c>
      <c r="D366" t="str" s="21">
        <v>Yes</v>
      </c>
      <c r="E366" t="str" s="6">
        <v>SNAP: preserve existing selling price</v>
      </c>
      <c r="F366" s="12">
        <v>17.93</v>
      </c>
      <c r="G366" s="13">
        <v>19.36</v>
      </c>
      <c r="H366" s="18">
        <v>17.93</v>
      </c>
      <c r="I366" s="12">
        <v>17.93</v>
      </c>
      <c r="J366" s="13">
        <v>19.36</v>
      </c>
      <c r="K366" s="18">
        <v>17.93</v>
      </c>
      <c r="L366" s="12">
        <v>17.93</v>
      </c>
      <c r="M366" s="13">
        <v>19.36</v>
      </c>
      <c r="N366" s="18">
        <v>17.93</v>
      </c>
      <c r="O366" s="12">
        <v>17.93</v>
      </c>
      <c r="P366" s="13">
        <v>17.93</v>
      </c>
      <c r="Q366" s="18">
        <v>17.93</v>
      </c>
      <c r="R366" s="21">
        <v>818963</v>
      </c>
      <c r="S366" s="21">
        <v>541754</v>
      </c>
    </row>
    <row r="367" ht="32" customHeight="1">
      <c r="A367" t="str" s="7">
        <v>Deck Family Farm's Hyland Artisinal Meats</v>
      </c>
      <c r="B367" t="str" s="7">
        <v>Hot Italian Sausage Links</v>
      </c>
      <c r="C367" t="str" s="7">
        <v>4 links/ pack 14 oz pack</v>
      </c>
      <c r="D367" t="str" s="21">
        <v>Yes</v>
      </c>
      <c r="E367" t="str" s="6">
        <v>SNAP: preserve existing selling price</v>
      </c>
      <c r="F367" s="12">
        <v>17.93</v>
      </c>
      <c r="G367" s="13">
        <v>19.36</v>
      </c>
      <c r="H367" s="18">
        <v>17.93</v>
      </c>
      <c r="I367" s="12">
        <v>17.93</v>
      </c>
      <c r="J367" s="13">
        <v>19.36</v>
      </c>
      <c r="K367" s="18">
        <v>17.93</v>
      </c>
      <c r="L367" s="12">
        <v>17.93</v>
      </c>
      <c r="M367" s="13">
        <v>19.36</v>
      </c>
      <c r="N367" s="18">
        <v>17.93</v>
      </c>
      <c r="O367" s="12">
        <v>17.93</v>
      </c>
      <c r="P367" s="13">
        <v>17.93</v>
      </c>
      <c r="Q367" s="18">
        <v>17.93</v>
      </c>
      <c r="R367" s="21">
        <v>871143</v>
      </c>
      <c r="S367" s="21">
        <v>604158</v>
      </c>
    </row>
    <row r="368" ht="32" customHeight="1">
      <c r="A368" t="str" s="7">
        <v>Deck Family Farm's Hyland Artisinal Meats</v>
      </c>
      <c r="B368" t="str" s="7">
        <v>Lamb Merguez Sausage Links</v>
      </c>
      <c r="C368" t="str" s="7">
        <v>4 links/pack 14 oz pack</v>
      </c>
      <c r="D368" t="str" s="21">
        <v>No</v>
      </c>
      <c r="E368" t="str" s="6">
        <v>Currently hidden; do not activate automatically | SNAP: preserve existing selling price; Currently hidden; do not activate automatically</v>
      </c>
      <c r="F368" s="12">
        <v>21.53</v>
      </c>
      <c r="G368" s="13">
        <v>23.25</v>
      </c>
      <c r="H368" s="18">
        <v>21.53</v>
      </c>
      <c r="I368" s="12">
        <v>21.53</v>
      </c>
      <c r="J368" s="13">
        <v>23.25</v>
      </c>
      <c r="K368" s="18">
        <v>21.53</v>
      </c>
      <c r="L368" s="12">
        <v>21.53</v>
      </c>
      <c r="M368" s="13">
        <v>23.25</v>
      </c>
      <c r="N368" s="18">
        <v>21.53</v>
      </c>
      <c r="O368" s="12">
        <v>21.53</v>
      </c>
      <c r="P368" s="13">
        <v>21.53</v>
      </c>
      <c r="Q368" s="18">
        <v>21.53</v>
      </c>
      <c r="R368" s="21">
        <v>913648</v>
      </c>
      <c r="S368" s="21">
        <v>659184</v>
      </c>
    </row>
    <row r="369" ht="32" customHeight="1">
      <c r="A369" t="str" s="7">
        <v>Deck Family Farm's Hyland Artisinal Meats</v>
      </c>
      <c r="B369" t="str" s="7">
        <v>Rendered Beef Tallow, 16 oz</v>
      </c>
      <c r="C369" t="str" s="7">
        <v>16 oz</v>
      </c>
      <c r="D369" t="str" s="21">
        <v>Yes</v>
      </c>
      <c r="E369" t="str" s="6">
        <v>SNAP: preserve existing selling price</v>
      </c>
      <c r="F369" s="12">
        <v>17.93</v>
      </c>
      <c r="G369" s="13">
        <v>19.36</v>
      </c>
      <c r="H369" s="18">
        <v>17.93</v>
      </c>
      <c r="I369" s="12">
        <v>17.93</v>
      </c>
      <c r="J369" s="13">
        <v>19.36</v>
      </c>
      <c r="K369" s="18">
        <v>17.93</v>
      </c>
      <c r="L369" s="12">
        <v>17.93</v>
      </c>
      <c r="M369" s="13">
        <v>19.36</v>
      </c>
      <c r="N369" s="18">
        <v>17.93</v>
      </c>
      <c r="O369" s="12">
        <v>17.93</v>
      </c>
      <c r="P369" s="13">
        <v>17.93</v>
      </c>
      <c r="Q369" s="18">
        <v>17.93</v>
      </c>
      <c r="R369" s="21">
        <v>805663</v>
      </c>
      <c r="S369" s="21">
        <v>547722</v>
      </c>
    </row>
    <row r="370" ht="32" customHeight="1">
      <c r="A370" t="str" s="7">
        <v>Deck Family Farm's Hyland Artisinal Meats</v>
      </c>
      <c r="B370" t="str" s="7">
        <v>Rendered Beef Tallow, 8 oz</v>
      </c>
      <c r="C370" t="str" s="7">
        <v>8 oz</v>
      </c>
      <c r="D370" t="str" s="21">
        <v>Yes</v>
      </c>
      <c r="E370" t="str" s="6">
        <v>SNAP: preserve existing selling price</v>
      </c>
      <c r="F370" s="12">
        <v>8.97</v>
      </c>
      <c r="G370" s="13">
        <v>9.69</v>
      </c>
      <c r="H370" s="18">
        <v>8.97</v>
      </c>
      <c r="I370" s="12">
        <v>8.97</v>
      </c>
      <c r="J370" s="13">
        <v>9.69</v>
      </c>
      <c r="K370" s="18">
        <v>8.97</v>
      </c>
      <c r="L370" s="12">
        <v>8.97</v>
      </c>
      <c r="M370" s="13">
        <v>9.69</v>
      </c>
      <c r="N370" s="18">
        <v>8.97</v>
      </c>
      <c r="O370" s="12">
        <v>8.97</v>
      </c>
      <c r="P370" s="13">
        <v>8.97</v>
      </c>
      <c r="Q370" s="18">
        <v>8.97</v>
      </c>
      <c r="R370" s="21">
        <v>941045</v>
      </c>
      <c r="S370" s="21">
        <v>695051</v>
      </c>
    </row>
    <row r="371" ht="32" customHeight="1">
      <c r="A371" t="str" s="7">
        <v>Deck Family Farm's Hyland Artisinal Meats</v>
      </c>
      <c r="B371" t="str" s="7">
        <v>Rendered Pork Leaf Lard, 16 oz</v>
      </c>
      <c r="C371" t="str" s="7">
        <v>16 oz</v>
      </c>
      <c r="D371" t="str" s="21">
        <v>Yes</v>
      </c>
      <c r="E371" t="str" s="6">
        <v>SNAP: preserve existing selling price</v>
      </c>
      <c r="F371" s="12">
        <v>14.35</v>
      </c>
      <c r="G371" s="13">
        <v>15.5</v>
      </c>
      <c r="H371" s="18">
        <v>14.35</v>
      </c>
      <c r="I371" s="12">
        <v>14.35</v>
      </c>
      <c r="J371" s="13">
        <v>15.5</v>
      </c>
      <c r="K371" s="18">
        <v>14.35</v>
      </c>
      <c r="L371" s="12">
        <v>14.35</v>
      </c>
      <c r="M371" s="13">
        <v>15.5</v>
      </c>
      <c r="N371" s="18">
        <v>14.35</v>
      </c>
      <c r="O371" s="12">
        <v>14.35</v>
      </c>
      <c r="P371" s="13">
        <v>14.35</v>
      </c>
      <c r="Q371" s="18">
        <v>14.35</v>
      </c>
      <c r="R371" s="21">
        <v>929464</v>
      </c>
      <c r="S371" s="21">
        <v>677954</v>
      </c>
    </row>
    <row r="372" ht="32" customHeight="1">
      <c r="A372" t="str" s="7">
        <v>Deck Family Farm's Hyland Artisinal Meats</v>
      </c>
      <c r="B372" t="str" s="7">
        <v>Rendered Pork Leaf Lard, 8 oz</v>
      </c>
      <c r="C372" t="str" s="7">
        <v>8 oz</v>
      </c>
      <c r="D372" t="str" s="21">
        <v>Yes</v>
      </c>
      <c r="E372" t="str" s="6">
        <v>SNAP: preserve existing selling price</v>
      </c>
      <c r="F372" s="12">
        <v>8.97</v>
      </c>
      <c r="G372" s="13">
        <v>9.69</v>
      </c>
      <c r="H372" s="18">
        <v>8.97</v>
      </c>
      <c r="I372" s="12">
        <v>8.97</v>
      </c>
      <c r="J372" s="13">
        <v>9.69</v>
      </c>
      <c r="K372" s="18">
        <v>8.97</v>
      </c>
      <c r="L372" s="12">
        <v>8.97</v>
      </c>
      <c r="M372" s="13">
        <v>9.69</v>
      </c>
      <c r="N372" s="18">
        <v>8.97</v>
      </c>
      <c r="O372" s="12">
        <v>8.97</v>
      </c>
      <c r="P372" s="13">
        <v>8.97</v>
      </c>
      <c r="Q372" s="18">
        <v>8.97</v>
      </c>
      <c r="R372" s="21">
        <v>805665</v>
      </c>
      <c r="S372" s="21">
        <v>595381</v>
      </c>
    </row>
    <row r="373" ht="32" customHeight="1">
      <c r="A373" t="str" s="7">
        <v>Deck Family Farm's Hyland Artisinal Meats</v>
      </c>
      <c r="B373" t="str" s="7">
        <v>Summer Herb Lamb Sausage Links</v>
      </c>
      <c r="C373" t="str" s="7">
        <v>4 links/ pack 14 oz pack</v>
      </c>
      <c r="D373" t="str" s="21">
        <v>No</v>
      </c>
      <c r="E373" t="str" s="6">
        <v>Currently hidden; do not activate automatically | SNAP: preserve existing selling price; Currently hidden; do not activate automatically</v>
      </c>
      <c r="F373" s="12">
        <v>19.74</v>
      </c>
      <c r="G373" s="13">
        <v>21.32</v>
      </c>
      <c r="H373" s="18">
        <v>19.74</v>
      </c>
      <c r="I373" s="12">
        <v>19.74</v>
      </c>
      <c r="J373" s="13">
        <v>21.32</v>
      </c>
      <c r="K373" s="18">
        <v>19.74</v>
      </c>
      <c r="L373" s="12">
        <v>19.74</v>
      </c>
      <c r="M373" s="13">
        <v>21.32</v>
      </c>
      <c r="N373" s="18">
        <v>19.74</v>
      </c>
      <c r="O373" s="12">
        <v>19.74</v>
      </c>
      <c r="P373" s="13">
        <v>19.74</v>
      </c>
      <c r="Q373" s="18">
        <v>19.74</v>
      </c>
      <c r="R373" s="21">
        <v>900310</v>
      </c>
      <c r="S373" s="21">
        <v>642339</v>
      </c>
    </row>
    <row r="374" ht="32" customHeight="1">
      <c r="A374" t="str" s="7">
        <v>Deck Family Farm's Hyland Artisinal Meats</v>
      </c>
      <c r="B374" t="str" s="7">
        <v>Swedish Sausage Potato Dumplings</v>
      </c>
      <c r="C374" t="str" s="7">
        <v>13oz/ 10 Dumplings/Pack</v>
      </c>
      <c r="D374" t="str" s="21">
        <v>No</v>
      </c>
      <c r="E374" t="str" s="6">
        <v>Currently hidden; do not activate automatically | SNAP: preserve existing selling price; Currently hidden; do not activate automatically</v>
      </c>
      <c r="F374" s="12">
        <v>17.93</v>
      </c>
      <c r="G374" s="13">
        <v>19.36</v>
      </c>
      <c r="H374" s="18">
        <v>17.93</v>
      </c>
      <c r="I374" s="12">
        <v>17.93</v>
      </c>
      <c r="J374" s="13">
        <v>19.36</v>
      </c>
      <c r="K374" s="18">
        <v>17.93</v>
      </c>
      <c r="L374" s="12">
        <v>17.93</v>
      </c>
      <c r="M374" s="13">
        <v>19.36</v>
      </c>
      <c r="N374" s="18">
        <v>17.93</v>
      </c>
      <c r="O374" s="12">
        <v>17.93</v>
      </c>
      <c r="P374" s="13">
        <v>17.93</v>
      </c>
      <c r="Q374" s="18">
        <v>17.93</v>
      </c>
      <c r="R374" s="21">
        <v>1011872</v>
      </c>
      <c r="S374" s="21">
        <v>795004</v>
      </c>
    </row>
    <row r="375" ht="32" customHeight="1">
      <c r="A375" t="str" s="7">
        <v>Deck Family Farm's Hyland Artisinal Meats</v>
      </c>
      <c r="B375" t="str" s="7">
        <v>Thai Curry Sausage Links</v>
      </c>
      <c r="C375" t="str" s="7">
        <v>4 links/ pack 14 oz pack</v>
      </c>
      <c r="D375" t="str" s="21">
        <v>Yes</v>
      </c>
      <c r="E375" t="str" s="6">
        <v>SNAP: preserve existing selling price</v>
      </c>
      <c r="F375" s="12">
        <v>17.93</v>
      </c>
      <c r="G375" s="13">
        <v>19.36</v>
      </c>
      <c r="H375" s="18">
        <v>17.93</v>
      </c>
      <c r="I375" s="12">
        <v>17.93</v>
      </c>
      <c r="J375" s="13">
        <v>19.36</v>
      </c>
      <c r="K375" s="18">
        <v>17.93</v>
      </c>
      <c r="L375" s="12">
        <v>17.93</v>
      </c>
      <c r="M375" s="13">
        <v>19.36</v>
      </c>
      <c r="N375" s="18">
        <v>17.93</v>
      </c>
      <c r="O375" s="12">
        <v>17.93</v>
      </c>
      <c r="P375" s="13">
        <v>17.93</v>
      </c>
      <c r="Q375" s="18">
        <v>17.93</v>
      </c>
      <c r="R375" s="21">
        <v>913650</v>
      </c>
      <c r="S375" s="21">
        <v>659186</v>
      </c>
    </row>
    <row r="376" ht="32" customHeight="1">
      <c r="A376" t="str" s="7">
        <v>Deck Family Farm's Hyland Artisinal Meats</v>
      </c>
      <c r="B376" t="str" s="7">
        <v>Turkey Apple Sage Sausage Links</v>
      </c>
      <c r="C376" t="str" s="7">
        <v>ea</v>
      </c>
      <c r="D376" t="str" s="21">
        <v>Yes</v>
      </c>
      <c r="E376" t="str" s="6">
        <v>No confirmed Local Line price/list; local calculation is reference only | SNAP: preserve existing selling price; No confirmed Local Line price/list; local calculation is reference only</v>
      </c>
      <c r="H376" s="18">
        <v>17.93</v>
      </c>
      <c r="K376" s="18">
        <v>17.93</v>
      </c>
      <c r="N376" s="18">
        <v>17.93</v>
      </c>
      <c r="Q376" s="18">
        <v>17.93</v>
      </c>
      <c r="R376" s="21">
        <v>1131921</v>
      </c>
      <c r="S376" s="21">
        <v>966336</v>
      </c>
    </row>
    <row r="377" ht="32" customHeight="1">
      <c r="A377" t="str" s="7">
        <v>Elegant Elephant Baking Co.</v>
      </c>
      <c r="B377" t="str" s="7">
        <v>Gluten Free Apple Pie</v>
      </c>
      <c r="C377" t="str" s="7">
        <v>6"</v>
      </c>
      <c r="D377" t="str" s="21">
        <v>Yes</v>
      </c>
      <c r="E377" t="str" s="6">
        <v>SNAP: preserve existing selling price</v>
      </c>
      <c r="F377" s="12">
        <v>10.5</v>
      </c>
      <c r="G377" s="13">
        <v>11.34</v>
      </c>
      <c r="H377" s="18">
        <v>10.5</v>
      </c>
      <c r="I377" s="12">
        <v>10.5</v>
      </c>
      <c r="J377" s="13">
        <v>11.34</v>
      </c>
      <c r="K377" s="18">
        <v>10.5</v>
      </c>
      <c r="L377" s="12">
        <v>10.5</v>
      </c>
      <c r="M377" s="13">
        <v>11.34</v>
      </c>
      <c r="N377" s="18">
        <v>10.5</v>
      </c>
      <c r="O377" s="12">
        <v>10.5</v>
      </c>
      <c r="P377" s="13">
        <v>10.5</v>
      </c>
      <c r="Q377" s="18">
        <v>10.5</v>
      </c>
      <c r="R377" s="21">
        <v>806164</v>
      </c>
      <c r="S377" s="21">
        <v>527233</v>
      </c>
    </row>
    <row r="378" ht="32" customHeight="1">
      <c r="A378" t="str" s="7">
        <v>Elegant Elephant Baking Co.</v>
      </c>
      <c r="B378" t="str" s="7">
        <v>Gluten Free Banana Cream Pie</v>
      </c>
      <c r="C378" t="str" s="7">
        <v>6"</v>
      </c>
      <c r="D378" t="str" s="21">
        <v>Yes</v>
      </c>
      <c r="E378" t="str" s="6">
        <v>SNAP: preserve existing selling price</v>
      </c>
      <c r="F378" s="12">
        <v>11.2</v>
      </c>
      <c r="G378" s="13">
        <v>12.1</v>
      </c>
      <c r="H378" s="18">
        <v>11.2</v>
      </c>
      <c r="I378" s="12">
        <v>11.2</v>
      </c>
      <c r="J378" s="13">
        <v>12.1</v>
      </c>
      <c r="K378" s="18">
        <v>11.2</v>
      </c>
      <c r="L378" s="12">
        <v>11.2</v>
      </c>
      <c r="M378" s="13">
        <v>12.1</v>
      </c>
      <c r="N378" s="18">
        <v>11.2</v>
      </c>
      <c r="O378" s="12">
        <v>11.2</v>
      </c>
      <c r="P378" s="13">
        <v>11.2</v>
      </c>
      <c r="Q378" s="18">
        <v>11.2</v>
      </c>
      <c r="R378" s="21">
        <v>806019</v>
      </c>
      <c r="S378" s="21">
        <v>527081</v>
      </c>
    </row>
    <row r="379" ht="32" customHeight="1">
      <c r="A379" t="str" s="7">
        <v>Elegant Elephant Baking Co.</v>
      </c>
      <c r="B379" t="str" s="7">
        <v>Gluten Free Blackberry Hand Pie</v>
      </c>
      <c r="C379" t="str" s="7">
        <v>each</v>
      </c>
      <c r="D379" t="str" s="21">
        <v>Yes</v>
      </c>
      <c r="E379" t="str" s="6">
        <v>SNAP: preserve existing selling price</v>
      </c>
      <c r="F379" s="12">
        <v>4.2</v>
      </c>
      <c r="G379" s="13">
        <v>4.54</v>
      </c>
      <c r="H379" s="18">
        <v>4.2</v>
      </c>
      <c r="I379" s="12">
        <v>4.2</v>
      </c>
      <c r="J379" s="13">
        <v>4.54</v>
      </c>
      <c r="K379" s="18">
        <v>4.2</v>
      </c>
      <c r="L379" s="12">
        <v>4.2</v>
      </c>
      <c r="M379" s="13">
        <v>4.54</v>
      </c>
      <c r="N379" s="18">
        <v>4.2</v>
      </c>
      <c r="O379" s="12">
        <v>4.2</v>
      </c>
      <c r="P379" s="13">
        <v>4.2</v>
      </c>
      <c r="Q379" s="18">
        <v>4.2</v>
      </c>
      <c r="R379" s="21">
        <v>806022</v>
      </c>
      <c r="S379" s="21">
        <v>527084</v>
      </c>
    </row>
    <row r="380" ht="32" customHeight="1">
      <c r="A380" t="str" s="7">
        <v>Elegant Elephant Baking Co.</v>
      </c>
      <c r="B380" t="str" s="7">
        <v>Gluten Free Blueberry Scone</v>
      </c>
      <c r="C380" t="str" s="7">
        <v>each</v>
      </c>
      <c r="D380" t="str" s="21">
        <v>Yes</v>
      </c>
      <c r="E380" t="str" s="6">
        <v>SNAP: preserve existing selling price</v>
      </c>
      <c r="F380" s="12">
        <v>4.2</v>
      </c>
      <c r="G380" s="13">
        <v>4.54</v>
      </c>
      <c r="H380" s="18">
        <v>4.2</v>
      </c>
      <c r="I380" s="12">
        <v>4.2</v>
      </c>
      <c r="J380" s="13">
        <v>4.54</v>
      </c>
      <c r="K380" s="18">
        <v>4.2</v>
      </c>
      <c r="L380" s="12">
        <v>4.2</v>
      </c>
      <c r="M380" s="13">
        <v>4.54</v>
      </c>
      <c r="N380" s="18">
        <v>4.2</v>
      </c>
      <c r="O380" s="12">
        <v>4.2</v>
      </c>
      <c r="P380" s="13">
        <v>4.2</v>
      </c>
      <c r="Q380" s="18">
        <v>4.2</v>
      </c>
      <c r="R380" s="21">
        <v>806025</v>
      </c>
      <c r="S380" s="21">
        <v>527087</v>
      </c>
    </row>
    <row r="381" ht="32" customHeight="1">
      <c r="A381" t="str" s="7">
        <v>Elegant Elephant Baking Co.</v>
      </c>
      <c r="B381" t="str" s="7">
        <v>Gluten Free Box of 5 Cupcakes</v>
      </c>
      <c r="C381" t="str" s="7">
        <v>each</v>
      </c>
      <c r="D381" t="str" s="21">
        <v>Yes</v>
      </c>
      <c r="E381" t="str" s="6">
        <v>SNAP: preserve existing selling price</v>
      </c>
      <c r="F381" s="12">
        <v>8.4</v>
      </c>
      <c r="G381" s="13">
        <v>9.07</v>
      </c>
      <c r="H381" s="18">
        <v>8.4</v>
      </c>
      <c r="I381" s="12">
        <v>8.4</v>
      </c>
      <c r="J381" s="13">
        <v>9.07</v>
      </c>
      <c r="K381" s="18">
        <v>8.4</v>
      </c>
      <c r="L381" s="12">
        <v>8.4</v>
      </c>
      <c r="M381" s="13">
        <v>9.07</v>
      </c>
      <c r="N381" s="18">
        <v>8.4</v>
      </c>
      <c r="O381" s="12">
        <v>8.4</v>
      </c>
      <c r="P381" s="13">
        <v>8.4</v>
      </c>
      <c r="Q381" s="18">
        <v>8.4</v>
      </c>
      <c r="R381" s="21">
        <v>806028</v>
      </c>
      <c r="S381" s="21">
        <v>527090</v>
      </c>
    </row>
    <row r="382" ht="32" customHeight="1">
      <c r="A382" t="str" s="7">
        <v>Elegant Elephant Baking Co.</v>
      </c>
      <c r="B382" t="str" s="7">
        <v>Gluten Free Brownie Bite with Chocolate Chips</v>
      </c>
      <c r="C382" t="str" s="7">
        <v>each</v>
      </c>
      <c r="D382" t="str" s="21">
        <v>Yes</v>
      </c>
      <c r="E382" t="str" s="6">
        <v>SNAP: preserve existing selling price</v>
      </c>
      <c r="F382" s="12">
        <v>3.5</v>
      </c>
      <c r="G382" s="13">
        <v>3.78</v>
      </c>
      <c r="H382" s="18">
        <v>3.5</v>
      </c>
      <c r="I382" s="12">
        <v>3.5</v>
      </c>
      <c r="J382" s="13">
        <v>3.78</v>
      </c>
      <c r="K382" s="18">
        <v>3.5</v>
      </c>
      <c r="L382" s="12">
        <v>3.5</v>
      </c>
      <c r="M382" s="13">
        <v>3.78</v>
      </c>
      <c r="N382" s="18">
        <v>3.5</v>
      </c>
      <c r="O382" s="12">
        <v>3.5</v>
      </c>
      <c r="P382" s="13">
        <v>3.5</v>
      </c>
      <c r="Q382" s="18">
        <v>3.5</v>
      </c>
      <c r="R382" s="21">
        <v>806030</v>
      </c>
      <c r="S382" s="21">
        <v>527092</v>
      </c>
    </row>
    <row r="383" ht="32" customHeight="1">
      <c r="A383" t="str" s="7">
        <v>Elegant Elephant Baking Co.</v>
      </c>
      <c r="B383" t="str" s="7">
        <v>Gluten Free Cheddar Rolls</v>
      </c>
      <c r="C383" t="str" s="7">
        <v>bag of 4</v>
      </c>
      <c r="D383" t="str" s="21">
        <v>Yes</v>
      </c>
      <c r="E383" t="str" s="6">
        <v>SNAP: preserve existing selling price</v>
      </c>
      <c r="F383" s="12">
        <v>8.75</v>
      </c>
      <c r="G383" s="13">
        <v>9.45</v>
      </c>
      <c r="H383" s="18">
        <v>8.75</v>
      </c>
      <c r="I383" s="12">
        <v>8.75</v>
      </c>
      <c r="J383" s="13">
        <v>9.45</v>
      </c>
      <c r="K383" s="18">
        <v>8.75</v>
      </c>
      <c r="L383" s="12">
        <v>8.75</v>
      </c>
      <c r="M383" s="13">
        <v>9.45</v>
      </c>
      <c r="N383" s="18">
        <v>8.75</v>
      </c>
      <c r="O383" s="12">
        <v>8.75</v>
      </c>
      <c r="P383" s="13">
        <v>8.75</v>
      </c>
      <c r="Q383" s="18">
        <v>8.75</v>
      </c>
      <c r="R383" s="21">
        <v>806032</v>
      </c>
      <c r="S383" s="21">
        <v>527094</v>
      </c>
    </row>
    <row r="384" ht="32" customHeight="1">
      <c r="A384" t="str" s="7">
        <v>Elegant Elephant Baking Co.</v>
      </c>
      <c r="B384" t="str" s="7">
        <v>Gluten Free Chocolate Cream Pie</v>
      </c>
      <c r="C384" t="str" s="7">
        <v>6"</v>
      </c>
      <c r="D384" t="str" s="21">
        <v>Yes</v>
      </c>
      <c r="E384" t="str" s="6">
        <v>SNAP: preserve existing selling price</v>
      </c>
      <c r="F384" s="12">
        <v>11.2</v>
      </c>
      <c r="G384" s="13">
        <v>12.1</v>
      </c>
      <c r="H384" s="18">
        <v>11.2</v>
      </c>
      <c r="I384" s="12">
        <v>11.2</v>
      </c>
      <c r="J384" s="13">
        <v>12.1</v>
      </c>
      <c r="K384" s="18">
        <v>11.2</v>
      </c>
      <c r="L384" s="12">
        <v>11.2</v>
      </c>
      <c r="M384" s="13">
        <v>12.1</v>
      </c>
      <c r="N384" s="18">
        <v>11.2</v>
      </c>
      <c r="O384" s="12">
        <v>11.2</v>
      </c>
      <c r="P384" s="13">
        <v>11.2</v>
      </c>
      <c r="Q384" s="18">
        <v>11.2</v>
      </c>
      <c r="R384" s="21">
        <v>806035</v>
      </c>
      <c r="S384" s="21">
        <v>527097</v>
      </c>
    </row>
    <row r="385" ht="32" customHeight="1">
      <c r="A385" t="str" s="7">
        <v>Elegant Elephant Baking Co.</v>
      </c>
      <c r="B385" t="str" s="7">
        <v>Gluten Free Chocolate Donut</v>
      </c>
      <c r="C385" t="str" s="7">
        <v>each</v>
      </c>
      <c r="D385" t="str" s="21">
        <v>Yes</v>
      </c>
      <c r="E385" t="str" s="6">
        <v>SNAP: preserve existing selling price</v>
      </c>
      <c r="F385" s="12">
        <v>3.29</v>
      </c>
      <c r="G385" s="13">
        <v>3.55</v>
      </c>
      <c r="H385" s="18">
        <v>3.29</v>
      </c>
      <c r="I385" s="12">
        <v>3.29</v>
      </c>
      <c r="J385" s="13">
        <v>3.55</v>
      </c>
      <c r="K385" s="18">
        <v>3.29</v>
      </c>
      <c r="L385" s="12">
        <v>3.29</v>
      </c>
      <c r="M385" s="13">
        <v>3.55</v>
      </c>
      <c r="N385" s="18">
        <v>3.29</v>
      </c>
      <c r="O385" s="12">
        <v>3.29</v>
      </c>
      <c r="P385" s="13">
        <v>3.29</v>
      </c>
      <c r="Q385" s="18">
        <v>3.29</v>
      </c>
      <c r="R385" s="21">
        <v>806038</v>
      </c>
      <c r="S385" s="21">
        <v>527100</v>
      </c>
    </row>
    <row r="386" ht="32" customHeight="1">
      <c r="A386" t="str" s="7">
        <v>Elegant Elephant Baking Co.</v>
      </c>
      <c r="B386" t="str" s="7">
        <v>Gluten Free Cinnamon Roll Pan</v>
      </c>
      <c r="C386" t="str" s="7">
        <v>6"</v>
      </c>
      <c r="D386" t="str" s="21">
        <v>Yes</v>
      </c>
      <c r="E386" t="str" s="6">
        <v>SNAP: preserve existing selling price</v>
      </c>
      <c r="F386" s="12">
        <v>8.4</v>
      </c>
      <c r="G386" s="13">
        <v>9.07</v>
      </c>
      <c r="H386" s="18">
        <v>8.4</v>
      </c>
      <c r="I386" s="12">
        <v>8.4</v>
      </c>
      <c r="J386" s="13">
        <v>9.07</v>
      </c>
      <c r="K386" s="18">
        <v>8.4</v>
      </c>
      <c r="L386" s="12">
        <v>8.4</v>
      </c>
      <c r="M386" s="13">
        <v>9.07</v>
      </c>
      <c r="N386" s="18">
        <v>8.4</v>
      </c>
      <c r="O386" s="12">
        <v>8.4</v>
      </c>
      <c r="P386" s="13">
        <v>8.4</v>
      </c>
      <c r="Q386" s="18">
        <v>8.4</v>
      </c>
      <c r="R386" s="21">
        <v>806041</v>
      </c>
      <c r="S386" s="21">
        <v>527105</v>
      </c>
    </row>
    <row r="387" ht="32" customHeight="1">
      <c r="A387" t="str" s="7">
        <v>Elegant Elephant Baking Co.</v>
      </c>
      <c r="B387" t="str" s="7">
        <v>Gluten Free Croutons</v>
      </c>
      <c r="C387" t="str" s="7">
        <v>each</v>
      </c>
      <c r="D387" t="str" s="21">
        <v>Yes</v>
      </c>
      <c r="E387" t="str" s="6">
        <v>SNAP: preserve existing selling price</v>
      </c>
      <c r="F387" s="12">
        <v>7.35</v>
      </c>
      <c r="G387" s="13">
        <v>7.94</v>
      </c>
      <c r="H387" s="18">
        <v>7.35</v>
      </c>
      <c r="I387" s="12">
        <v>7.35</v>
      </c>
      <c r="J387" s="13">
        <v>7.94</v>
      </c>
      <c r="K387" s="18">
        <v>7.35</v>
      </c>
      <c r="L387" s="12">
        <v>7.35</v>
      </c>
      <c r="M387" s="13">
        <v>7.94</v>
      </c>
      <c r="N387" s="18">
        <v>7.35</v>
      </c>
      <c r="O387" s="12">
        <v>7.35</v>
      </c>
      <c r="P387" s="13">
        <v>7.35</v>
      </c>
      <c r="Q387" s="18">
        <v>7.35</v>
      </c>
      <c r="R387" s="21">
        <v>806044</v>
      </c>
      <c r="S387" s="21">
        <v>527108</v>
      </c>
    </row>
    <row r="388" ht="32" customHeight="1">
      <c r="A388" t="str" s="7">
        <v>Elegant Elephant Baking Co.</v>
      </c>
      <c r="B388" t="str" s="7">
        <v>Gluten Free Dinner Rolls</v>
      </c>
      <c r="C388" t="str" s="7">
        <v>bag of 6</v>
      </c>
      <c r="D388" t="str" s="21">
        <v>Yes</v>
      </c>
      <c r="E388" t="str" s="6">
        <v>SNAP: preserve existing selling price</v>
      </c>
      <c r="F388" s="12">
        <v>8.05</v>
      </c>
      <c r="G388" s="13">
        <v>8.69</v>
      </c>
      <c r="H388" s="18">
        <v>8.05</v>
      </c>
      <c r="I388" s="12">
        <v>8.05</v>
      </c>
      <c r="J388" s="13">
        <v>8.69</v>
      </c>
      <c r="K388" s="18">
        <v>8.05</v>
      </c>
      <c r="L388" s="12">
        <v>8.05</v>
      </c>
      <c r="M388" s="13">
        <v>8.69</v>
      </c>
      <c r="N388" s="18">
        <v>8.05</v>
      </c>
      <c r="O388" s="12">
        <v>8.05</v>
      </c>
      <c r="P388" s="13">
        <v>8.05</v>
      </c>
      <c r="Q388" s="18">
        <v>8.05</v>
      </c>
      <c r="R388" s="21">
        <v>806046</v>
      </c>
      <c r="S388" s="21">
        <v>527110</v>
      </c>
    </row>
    <row r="389" ht="32" customHeight="1">
      <c r="A389" t="str" s="7">
        <v>Elegant Elephant Baking Co.</v>
      </c>
      <c r="B389" t="str" s="7">
        <v>Gluten Free Half Almond Loaf Sliced</v>
      </c>
      <c r="C389" t="str" s="7">
        <v>each</v>
      </c>
      <c r="D389" t="str" s="21">
        <v>Yes</v>
      </c>
      <c r="E389" t="str" s="6">
        <v>SNAP: preserve existing selling price</v>
      </c>
      <c r="F389" s="12">
        <v>7</v>
      </c>
      <c r="G389" s="13">
        <v>7.56</v>
      </c>
      <c r="H389" s="18">
        <v>7</v>
      </c>
      <c r="I389" s="12">
        <v>7</v>
      </c>
      <c r="J389" s="13">
        <v>7.56</v>
      </c>
      <c r="K389" s="18">
        <v>7</v>
      </c>
      <c r="L389" s="12">
        <v>7</v>
      </c>
      <c r="M389" s="13">
        <v>7.56</v>
      </c>
      <c r="N389" s="18">
        <v>7</v>
      </c>
      <c r="O389" s="12">
        <v>7</v>
      </c>
      <c r="P389" s="13">
        <v>7</v>
      </c>
      <c r="Q389" s="18">
        <v>7</v>
      </c>
      <c r="R389" s="21">
        <v>806048</v>
      </c>
      <c r="S389" s="21">
        <v>527112</v>
      </c>
    </row>
    <row r="390" ht="32" customHeight="1">
      <c r="A390" t="str" s="7">
        <v>Elegant Elephant Baking Co.</v>
      </c>
      <c r="B390" t="str" s="7">
        <v>Gluten Free Mini Banana Bread Loaf</v>
      </c>
      <c r="C390" t="str" s="7">
        <v>each</v>
      </c>
      <c r="D390" t="str" s="21">
        <v>Yes</v>
      </c>
      <c r="E390" t="str" s="6">
        <v>SNAP: preserve existing selling price</v>
      </c>
      <c r="F390" s="12">
        <v>7</v>
      </c>
      <c r="G390" s="13">
        <v>7.56</v>
      </c>
      <c r="H390" s="18">
        <v>7</v>
      </c>
      <c r="I390" s="12">
        <v>7</v>
      </c>
      <c r="J390" s="13">
        <v>7.56</v>
      </c>
      <c r="K390" s="18">
        <v>7</v>
      </c>
      <c r="L390" s="12">
        <v>7</v>
      </c>
      <c r="M390" s="13">
        <v>7.56</v>
      </c>
      <c r="N390" s="18">
        <v>7</v>
      </c>
      <c r="O390" s="12">
        <v>7</v>
      </c>
      <c r="P390" s="13">
        <v>7</v>
      </c>
      <c r="Q390" s="18">
        <v>7</v>
      </c>
      <c r="R390" s="21">
        <v>806055</v>
      </c>
      <c r="S390" s="21">
        <v>527119</v>
      </c>
    </row>
    <row r="391" ht="32" customHeight="1">
      <c r="A391" t="str" s="7">
        <v>Elegant Elephant Baking Co.</v>
      </c>
      <c r="B391" t="str" s="7">
        <v>Gluten Free Mixed Berry Pie</v>
      </c>
      <c r="C391" t="str" s="7">
        <v>9"</v>
      </c>
      <c r="D391" t="str" s="21">
        <v>Yes</v>
      </c>
      <c r="E391" t="str" s="6">
        <v>SNAP: preserve existing selling price</v>
      </c>
      <c r="F391" s="12">
        <v>23.8</v>
      </c>
      <c r="G391" s="13">
        <v>25.7</v>
      </c>
      <c r="H391" s="18">
        <v>23.8</v>
      </c>
      <c r="I391" s="12">
        <v>23.8</v>
      </c>
      <c r="J391" s="13">
        <v>25.7</v>
      </c>
      <c r="K391" s="18">
        <v>23.8</v>
      </c>
      <c r="L391" s="12">
        <v>23.8</v>
      </c>
      <c r="M391" s="13">
        <v>25.7</v>
      </c>
      <c r="N391" s="18">
        <v>23.8</v>
      </c>
      <c r="O391" s="12">
        <v>23.8</v>
      </c>
      <c r="P391" s="13">
        <v>23.8</v>
      </c>
      <c r="Q391" s="18">
        <v>23.8</v>
      </c>
      <c r="R391" s="21">
        <v>806057</v>
      </c>
      <c r="S391" s="21">
        <v>527121</v>
      </c>
    </row>
    <row r="392" ht="32" customHeight="1">
      <c r="A392" t="str" s="7">
        <v>Elegant Elephant Baking Co.</v>
      </c>
      <c r="B392" t="str" s="7">
        <v>Gluten Free Pizza Dough</v>
      </c>
      <c r="C392" t="str" s="7">
        <v>22 oz. each</v>
      </c>
      <c r="D392" t="str" s="21">
        <v>Yes</v>
      </c>
      <c r="E392" t="str" s="6">
        <v>SNAP: preserve existing selling price</v>
      </c>
      <c r="F392" s="12">
        <v>6.65</v>
      </c>
      <c r="G392" s="13">
        <v>7.18</v>
      </c>
      <c r="H392" s="18">
        <v>6.65</v>
      </c>
      <c r="I392" s="12">
        <v>6.65</v>
      </c>
      <c r="J392" s="13">
        <v>7.18</v>
      </c>
      <c r="K392" s="18">
        <v>6.65</v>
      </c>
      <c r="L392" s="12">
        <v>6.65</v>
      </c>
      <c r="M392" s="13">
        <v>7.18</v>
      </c>
      <c r="N392" s="18">
        <v>6.65</v>
      </c>
      <c r="O392" s="12">
        <v>6.65</v>
      </c>
      <c r="P392" s="13">
        <v>6.65</v>
      </c>
      <c r="Q392" s="18">
        <v>6.65</v>
      </c>
      <c r="R392" s="21">
        <v>806060</v>
      </c>
      <c r="S392" s="21">
        <v>527123</v>
      </c>
    </row>
    <row r="393" ht="32" customHeight="1">
      <c r="A393" t="str" s="7">
        <v>Elegant Elephant Baking Co.</v>
      </c>
      <c r="B393" t="str" s="7">
        <v>Gluten Free Potato Loaf with Teff</v>
      </c>
      <c r="C393" t="str" s="7">
        <v>each</v>
      </c>
      <c r="D393" t="str" s="21">
        <v>Yes</v>
      </c>
      <c r="E393" t="str" s="6">
        <v>SNAP: preserve existing selling price</v>
      </c>
      <c r="F393" s="12">
        <v>9.8</v>
      </c>
      <c r="G393" s="13">
        <v>10.58</v>
      </c>
      <c r="H393" s="18">
        <v>9.8</v>
      </c>
      <c r="I393" s="12">
        <v>9.8</v>
      </c>
      <c r="J393" s="13">
        <v>10.58</v>
      </c>
      <c r="K393" s="18">
        <v>9.8</v>
      </c>
      <c r="L393" s="12">
        <v>9.8</v>
      </c>
      <c r="M393" s="13">
        <v>10.58</v>
      </c>
      <c r="N393" s="18">
        <v>9.8</v>
      </c>
      <c r="O393" s="12">
        <v>9.8</v>
      </c>
      <c r="P393" s="13">
        <v>9.8</v>
      </c>
      <c r="Q393" s="18">
        <v>9.8</v>
      </c>
      <c r="R393" s="21">
        <v>806062</v>
      </c>
      <c r="S393" s="21">
        <v>527126</v>
      </c>
    </row>
    <row r="394" ht="32" customHeight="1">
      <c r="A394" t="str" s="7">
        <v>Elegant Elephant Baking Co.</v>
      </c>
      <c r="B394" t="str" s="7">
        <v>Gluten Free Seven Layer Cookie</v>
      </c>
      <c r="C394" t="str" s="7">
        <v>each</v>
      </c>
      <c r="D394" t="str" s="21">
        <v>Yes</v>
      </c>
      <c r="E394" t="str" s="6">
        <v>SNAP: preserve existing selling price</v>
      </c>
      <c r="F394" s="12">
        <v>3.5</v>
      </c>
      <c r="G394" s="13">
        <v>3.78</v>
      </c>
      <c r="H394" s="18">
        <v>3.5</v>
      </c>
      <c r="I394" s="12">
        <v>3.5</v>
      </c>
      <c r="J394" s="13">
        <v>3.78</v>
      </c>
      <c r="K394" s="18">
        <v>3.5</v>
      </c>
      <c r="L394" s="12">
        <v>3.5</v>
      </c>
      <c r="M394" s="13">
        <v>3.78</v>
      </c>
      <c r="N394" s="18">
        <v>3.5</v>
      </c>
      <c r="O394" s="12">
        <v>3.5</v>
      </c>
      <c r="P394" s="13">
        <v>3.5</v>
      </c>
      <c r="Q394" s="18">
        <v>3.5</v>
      </c>
      <c r="R394" s="21">
        <v>806065</v>
      </c>
      <c r="S394" s="21">
        <v>527128</v>
      </c>
    </row>
    <row r="395" ht="32" customHeight="1">
      <c r="A395" t="str" s="7">
        <v>Elegant Elephant Baking Co.</v>
      </c>
      <c r="B395" t="str" s="7">
        <v>Gluten Free Sourdough Baguette</v>
      </c>
      <c r="C395" t="str" s="7">
        <v>each</v>
      </c>
      <c r="D395" t="str" s="21">
        <v>No</v>
      </c>
      <c r="E395" t="str" s="6">
        <v>Currently hidden; do not activate automatically | SNAP: preserve existing selling price; Currently hidden; do not activate automatically</v>
      </c>
      <c r="F395" s="12">
        <v>7</v>
      </c>
      <c r="G395" s="13">
        <v>7.56</v>
      </c>
      <c r="H395" s="18">
        <v>7</v>
      </c>
      <c r="I395" s="12">
        <v>7</v>
      </c>
      <c r="J395" s="13">
        <v>7.56</v>
      </c>
      <c r="K395" s="18">
        <v>7</v>
      </c>
      <c r="L395" s="12">
        <v>7</v>
      </c>
      <c r="M395" s="13">
        <v>7.56</v>
      </c>
      <c r="N395" s="18">
        <v>7</v>
      </c>
      <c r="O395" s="12">
        <v>7</v>
      </c>
      <c r="P395" s="13">
        <v>7</v>
      </c>
      <c r="Q395" s="18">
        <v>7</v>
      </c>
      <c r="R395" s="21">
        <v>806066</v>
      </c>
      <c r="S395" s="21">
        <v>527130</v>
      </c>
    </row>
    <row r="396" ht="32" customHeight="1">
      <c r="A396" t="str" s="7">
        <v>Farmhands Co-Op</v>
      </c>
      <c r="B396" t="str" s="7">
        <v>Roasted Hazelnuts 12 oz.</v>
      </c>
      <c r="C396" t="str" s="7">
        <v>12 oz bag</v>
      </c>
      <c r="D396" t="str" s="21">
        <v>Yes</v>
      </c>
      <c r="E396" t="str" s="6">
        <v>SNAP: preserve existing selling price</v>
      </c>
      <c r="F396" s="12">
        <v>17.78</v>
      </c>
      <c r="G396" s="13">
        <v>19.2</v>
      </c>
      <c r="H396" s="18">
        <v>17.78</v>
      </c>
      <c r="I396" s="12">
        <v>17.78</v>
      </c>
      <c r="J396" s="13">
        <v>19.2</v>
      </c>
      <c r="K396" s="18">
        <v>17.78</v>
      </c>
      <c r="L396" s="12">
        <v>17.78</v>
      </c>
      <c r="M396" s="13">
        <v>19.2</v>
      </c>
      <c r="N396" s="18">
        <v>17.78</v>
      </c>
      <c r="O396" s="12">
        <v>17.78</v>
      </c>
      <c r="P396" s="13">
        <v>17.78</v>
      </c>
      <c r="Q396" s="18">
        <v>17.78</v>
      </c>
      <c r="R396" s="21">
        <v>907016</v>
      </c>
      <c r="S396" s="21">
        <v>651217</v>
      </c>
    </row>
    <row r="397" ht="32" customHeight="1">
      <c r="A397" t="str" s="7">
        <v>Farmhands Co-Op</v>
      </c>
      <c r="B397" t="str" s="7">
        <v>Roasted Hazelnuts 4 oz</v>
      </c>
      <c r="C397" t="str" s="7">
        <v>4 oz bag</v>
      </c>
      <c r="D397" t="str" s="21">
        <v>Yes</v>
      </c>
      <c r="E397" t="str" s="6">
        <v>SNAP: preserve existing selling price</v>
      </c>
      <c r="F397" s="12">
        <v>6.3</v>
      </c>
      <c r="G397" s="13">
        <v>6.8</v>
      </c>
      <c r="H397" s="18">
        <v>6.3</v>
      </c>
      <c r="I397" s="12">
        <v>6.3</v>
      </c>
      <c r="J397" s="13">
        <v>6.8</v>
      </c>
      <c r="K397" s="18">
        <v>6.3</v>
      </c>
      <c r="L397" s="12">
        <v>6.3</v>
      </c>
      <c r="M397" s="13">
        <v>6.8</v>
      </c>
      <c r="N397" s="18">
        <v>6.3</v>
      </c>
      <c r="O397" s="12">
        <v>6.3</v>
      </c>
      <c r="P397" s="13">
        <v>6.3</v>
      </c>
      <c r="Q397" s="18">
        <v>6.3</v>
      </c>
      <c r="R397" s="21">
        <v>806107</v>
      </c>
      <c r="S397" s="21">
        <v>527172</v>
      </c>
    </row>
    <row r="398" ht="32" customHeight="1">
      <c r="A398" t="str" s="7">
        <v>Full Farm CSA</v>
      </c>
      <c r="B398" t="str" s="7">
        <v>#2 Juicing Carrots</v>
      </c>
      <c r="C398" t="str" s="7">
        <v>pound</v>
      </c>
      <c r="D398" t="str" s="21">
        <v>Yes</v>
      </c>
      <c r="E398" t="str" s="6">
        <v>SNAP: preserve existing selling price</v>
      </c>
      <c r="F398" s="12">
        <v>1.4</v>
      </c>
      <c r="G398" s="13">
        <v>1.51</v>
      </c>
      <c r="H398" s="18">
        <v>1.4</v>
      </c>
      <c r="I398" s="12">
        <v>1.4</v>
      </c>
      <c r="J398" s="13">
        <v>1.51</v>
      </c>
      <c r="K398" s="18">
        <v>1.4</v>
      </c>
      <c r="L398" s="12">
        <v>1.4</v>
      </c>
      <c r="M398" s="13">
        <v>1.51</v>
      </c>
      <c r="N398" s="18">
        <v>1.4</v>
      </c>
      <c r="O398" s="12">
        <v>1.4</v>
      </c>
      <c r="P398" s="13">
        <v>1.4</v>
      </c>
      <c r="Q398" s="18">
        <v>1.4</v>
      </c>
      <c r="R398" s="21">
        <v>1016432</v>
      </c>
      <c r="S398" s="21">
        <v>801261</v>
      </c>
    </row>
    <row r="399" ht="32" customHeight="1">
      <c r="A399" t="str" s="7">
        <v>Full Farm CSA</v>
      </c>
      <c r="B399" t="str" s="7">
        <v>Acorn squash</v>
      </c>
      <c r="C399" t="str" s="7">
        <v>1 Each</v>
      </c>
      <c r="D399" t="str" s="21">
        <v>Yes</v>
      </c>
      <c r="E399" t="str" s="6">
        <v>SNAP: preserve existing selling price</v>
      </c>
      <c r="F399" s="12">
        <v>3.5</v>
      </c>
      <c r="G399" s="13">
        <v>3.78</v>
      </c>
      <c r="H399" s="18">
        <v>3.5</v>
      </c>
      <c r="I399" s="12">
        <v>3.5</v>
      </c>
      <c r="J399" s="13">
        <v>3.78</v>
      </c>
      <c r="K399" s="18">
        <v>3.5</v>
      </c>
      <c r="L399" s="12">
        <v>3.5</v>
      </c>
      <c r="M399" s="13">
        <v>3.78</v>
      </c>
      <c r="N399" s="18">
        <v>3.5</v>
      </c>
      <c r="O399" s="12">
        <v>3.5</v>
      </c>
      <c r="P399" s="13">
        <v>3.5</v>
      </c>
      <c r="Q399" s="18">
        <v>3.5</v>
      </c>
      <c r="R399" s="21">
        <v>821704</v>
      </c>
      <c r="S399" s="21">
        <v>544783</v>
      </c>
    </row>
    <row r="400" ht="32" customHeight="1">
      <c r="A400" t="str" s="7">
        <v>Full Farm CSA</v>
      </c>
      <c r="B400" t="str" s="7">
        <v>Autumn Frost Squash Large</v>
      </c>
      <c r="C400" t="str" s="7">
        <v>ea</v>
      </c>
      <c r="D400" t="str" s="21">
        <v>No</v>
      </c>
      <c r="E400" t="str" s="6">
        <v>Currently hidden; do not activate automatically | SNAP: preserve existing selling price; Currently hidden; do not activate automatically</v>
      </c>
      <c r="F400" s="12">
        <v>8.4</v>
      </c>
      <c r="G400" s="13">
        <v>9.07</v>
      </c>
      <c r="H400" s="18">
        <v>8.4</v>
      </c>
      <c r="I400" s="12">
        <v>8.4</v>
      </c>
      <c r="J400" s="13">
        <v>9.07</v>
      </c>
      <c r="K400" s="18">
        <v>8.4</v>
      </c>
      <c r="L400" s="12">
        <v>8.4</v>
      </c>
      <c r="M400" s="13">
        <v>9.07</v>
      </c>
      <c r="N400" s="18">
        <v>8.4</v>
      </c>
      <c r="O400" s="12">
        <v>8.4</v>
      </c>
      <c r="P400" s="13">
        <v>8.4</v>
      </c>
      <c r="Q400" s="18">
        <v>8.4</v>
      </c>
      <c r="R400" s="21">
        <v>930691</v>
      </c>
      <c r="S400" s="21">
        <v>679453</v>
      </c>
    </row>
    <row r="401" ht="32" customHeight="1">
      <c r="A401" t="str" s="7">
        <v>Full Farm CSA</v>
      </c>
      <c r="B401" t="str" s="7">
        <v>Breakfast Bundle</v>
      </c>
      <c r="C401" t="str" s="7">
        <v>Each</v>
      </c>
      <c r="D401" t="str" s="21">
        <v>No</v>
      </c>
      <c r="E401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01" s="18">
        <v>67.66</v>
      </c>
      <c r="K401" s="18">
        <v>67.66</v>
      </c>
      <c r="N401" s="18">
        <v>67.66</v>
      </c>
      <c r="Q401" s="18">
        <v>67.66</v>
      </c>
      <c r="R401" s="21">
        <v>1017951</v>
      </c>
      <c r="S401" s="21">
        <v>803362</v>
      </c>
    </row>
    <row r="402" ht="32" customHeight="1">
      <c r="A402" t="str" s="7">
        <v>Full Farm CSA</v>
      </c>
      <c r="B402" t="str" s="7">
        <v>Breakfast Bundle</v>
      </c>
      <c r="C402" t="str" s="7">
        <v>(unnamed package)</v>
      </c>
      <c r="D402" t="str" s="21">
        <v>No</v>
      </c>
      <c r="E402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02" s="18">
        <v>67.66</v>
      </c>
      <c r="K402" s="18">
        <v>67.66</v>
      </c>
      <c r="N402" s="18">
        <v>67.66</v>
      </c>
      <c r="Q402" s="18">
        <v>67.66</v>
      </c>
      <c r="R402" s="21">
        <v>1017951</v>
      </c>
      <c r="S402" s="21">
        <v>949069</v>
      </c>
    </row>
    <row r="403" ht="32" customHeight="1">
      <c r="A403" t="str" s="7">
        <v>Full Farm CSA</v>
      </c>
      <c r="B403" t="str" s="7">
        <v>Butternut Squash</v>
      </c>
      <c r="C403" t="str" s="7">
        <v>3-4 lbs each</v>
      </c>
      <c r="D403" t="str" s="21">
        <v>No</v>
      </c>
      <c r="E403" t="str" s="6">
        <v>Currently hidden; do not activate automatically | SNAP: preserve existing selling price; Currently hidden; do not activate automatically</v>
      </c>
      <c r="F403" s="12">
        <v>4.09</v>
      </c>
      <c r="G403" s="13">
        <v>4.42</v>
      </c>
      <c r="H403" s="18">
        <v>4.09</v>
      </c>
      <c r="I403" s="12">
        <v>4.09</v>
      </c>
      <c r="J403" s="13">
        <v>4.42</v>
      </c>
      <c r="K403" s="18">
        <v>4.09</v>
      </c>
      <c r="L403" s="12">
        <v>4.09</v>
      </c>
      <c r="M403" s="13">
        <v>4.42</v>
      </c>
      <c r="N403" s="18">
        <v>4.09</v>
      </c>
      <c r="O403" s="12">
        <v>4.09</v>
      </c>
      <c r="P403" s="13">
        <v>4.09</v>
      </c>
      <c r="Q403" s="18">
        <v>4.09</v>
      </c>
      <c r="R403" s="21">
        <v>805873</v>
      </c>
      <c r="S403" s="21">
        <v>526931</v>
      </c>
    </row>
    <row r="404" ht="32" customHeight="1">
      <c r="A404" t="str" s="7">
        <v>Full Farm CSA</v>
      </c>
      <c r="B404" t="str" s="7">
        <v>Chioggia Beets</v>
      </c>
      <c r="C404" t="str" s="7">
        <v>1 Lb</v>
      </c>
      <c r="D404" t="str" s="21">
        <v>No</v>
      </c>
      <c r="E404" t="str" s="6">
        <v>Currently hidden; do not activate automatically | SNAP: preserve existing selling price; Currently hidden; do not activate automatically</v>
      </c>
      <c r="F404" s="12">
        <v>1.4</v>
      </c>
      <c r="G404" s="13">
        <v>1.51</v>
      </c>
      <c r="H404" s="18">
        <v>1.4</v>
      </c>
      <c r="I404" s="12">
        <v>1.4</v>
      </c>
      <c r="J404" s="13">
        <v>1.51</v>
      </c>
      <c r="K404" s="18">
        <v>1.4</v>
      </c>
      <c r="L404" s="12">
        <v>1.4</v>
      </c>
      <c r="M404" s="13">
        <v>1.51</v>
      </c>
      <c r="N404" s="18">
        <v>1.4</v>
      </c>
      <c r="O404" s="12">
        <v>1.4</v>
      </c>
      <c r="P404" s="13">
        <v>1.4</v>
      </c>
      <c r="Q404" s="18">
        <v>1.4</v>
      </c>
      <c r="R404" s="21">
        <v>890649</v>
      </c>
      <c r="S404" s="21">
        <v>630138</v>
      </c>
    </row>
    <row r="405" ht="32" customHeight="1">
      <c r="A405" t="str" s="7">
        <v>Full Farm CSA</v>
      </c>
      <c r="B405" t="str" s="7">
        <v>Collard Raab</v>
      </c>
      <c r="C405" t="str" s="7">
        <v>bu</v>
      </c>
      <c r="D405" t="str" s="21">
        <v>No</v>
      </c>
      <c r="E405" t="str" s="6">
        <v>Currently hidden; do not activate automatically | SNAP: preserve existing selling price; Currently hidden; do not activate automatically</v>
      </c>
      <c r="F405" s="12">
        <v>3.5</v>
      </c>
      <c r="G405" s="13">
        <v>3.78</v>
      </c>
      <c r="H405" s="18">
        <v>3.5</v>
      </c>
      <c r="I405" s="12">
        <v>3.5</v>
      </c>
      <c r="J405" s="13">
        <v>3.78</v>
      </c>
      <c r="K405" s="18">
        <v>3.5</v>
      </c>
      <c r="L405" s="12">
        <v>3.5</v>
      </c>
      <c r="M405" s="13">
        <v>3.78</v>
      </c>
      <c r="N405" s="18">
        <v>3.5</v>
      </c>
      <c r="O405" s="12">
        <v>3.5</v>
      </c>
      <c r="P405" s="13">
        <v>3.5</v>
      </c>
      <c r="Q405" s="18">
        <v>3.5</v>
      </c>
      <c r="R405" s="21">
        <v>958328</v>
      </c>
      <c r="S405" s="21">
        <v>718070</v>
      </c>
    </row>
    <row r="406" ht="32" customHeight="1">
      <c r="A406" t="str" s="7">
        <v>Full Farm CSA</v>
      </c>
      <c r="B406" t="str" s="7">
        <v>Deck Family Farm &amp; Full Farm CSA Hoodie</v>
      </c>
      <c r="C406" t="str" s="7">
        <v>Xtra Large</v>
      </c>
      <c r="D406" t="str" s="21">
        <v>No</v>
      </c>
      <c r="E406" t="str" s="6">
        <v>Local and Local Line prices differ;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06" s="12">
        <v>45.5</v>
      </c>
      <c r="G406" s="13">
        <v>49.14</v>
      </c>
      <c r="H406" s="18">
        <v>49</v>
      </c>
      <c r="I406" s="12">
        <v>45.5</v>
      </c>
      <c r="J406" s="13">
        <v>49.14</v>
      </c>
      <c r="K406" s="18">
        <v>49</v>
      </c>
      <c r="L406" s="12">
        <v>49</v>
      </c>
      <c r="M406" s="13">
        <v>52.92</v>
      </c>
      <c r="N406" s="18">
        <v>49</v>
      </c>
      <c r="Q406" s="18">
        <v>49</v>
      </c>
      <c r="R406" s="21">
        <v>1033698</v>
      </c>
      <c r="S406" s="21">
        <v>829898</v>
      </c>
    </row>
    <row r="407" ht="32" customHeight="1">
      <c r="A407" t="str" s="7">
        <v>Full Farm CSA</v>
      </c>
      <c r="B407" t="str" s="7">
        <v>Deck Family Farm &amp; Full Farm CSA Hoodie</v>
      </c>
      <c r="C407" t="str" s="7">
        <v>Large</v>
      </c>
      <c r="D407" t="str" s="21">
        <v>No</v>
      </c>
      <c r="E407" t="str" s="6">
        <v>Local and Local Line prices differ;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07" s="12">
        <v>45.5</v>
      </c>
      <c r="G407" s="13">
        <v>49.14</v>
      </c>
      <c r="H407" s="18">
        <v>49</v>
      </c>
      <c r="I407" s="12">
        <v>45.5</v>
      </c>
      <c r="J407" s="13">
        <v>49.14</v>
      </c>
      <c r="K407" s="18">
        <v>49</v>
      </c>
      <c r="L407" s="12">
        <v>49</v>
      </c>
      <c r="M407" s="13">
        <v>52.92</v>
      </c>
      <c r="N407" s="18">
        <v>49</v>
      </c>
      <c r="Q407" s="18">
        <v>49</v>
      </c>
      <c r="R407" s="21">
        <v>1033698</v>
      </c>
      <c r="S407" s="21">
        <v>829899</v>
      </c>
    </row>
    <row r="408" ht="32" customHeight="1">
      <c r="A408" t="str" s="7">
        <v>Full Farm CSA</v>
      </c>
      <c r="B408" t="str" s="7">
        <v>Deck Family Farm &amp; Full Farm CSA Hoodie</v>
      </c>
      <c r="C408" t="str" s="7">
        <v>Medium</v>
      </c>
      <c r="D408" t="str" s="21">
        <v>No</v>
      </c>
      <c r="E408" t="str" s="6">
        <v>Local and Local Line prices differ; Currently hidden; do not activate automatically | Local and Local Line prices differ; Proposed price is below local base; requires review;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08" s="12">
        <v>45.5</v>
      </c>
      <c r="G408" s="13">
        <v>49.14</v>
      </c>
      <c r="H408" s="18">
        <v>49</v>
      </c>
      <c r="I408" s="12">
        <v>30</v>
      </c>
      <c r="J408" s="13">
        <v>30</v>
      </c>
      <c r="K408" s="18">
        <v>49</v>
      </c>
      <c r="L408" s="12">
        <v>49</v>
      </c>
      <c r="M408" s="13">
        <v>52.92</v>
      </c>
      <c r="N408" s="18">
        <v>49</v>
      </c>
      <c r="Q408" s="18">
        <v>49</v>
      </c>
      <c r="R408" s="21">
        <v>1033698</v>
      </c>
      <c r="S408" s="21">
        <v>829900</v>
      </c>
    </row>
    <row r="409" ht="32" customHeight="1">
      <c r="A409" t="str" s="7">
        <v>Full Farm CSA</v>
      </c>
      <c r="B409" t="str" s="7">
        <v>Deck Family Farm &amp; Full Farm CSA Hoodie</v>
      </c>
      <c r="C409" t="str" s="7">
        <v>Small</v>
      </c>
      <c r="D409" t="str" s="21">
        <v>No</v>
      </c>
      <c r="E409" t="str" s="6">
        <v>Local and Local Line prices differ;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09" s="12">
        <v>45.5</v>
      </c>
      <c r="G409" s="13">
        <v>49.14</v>
      </c>
      <c r="H409" s="18">
        <v>49</v>
      </c>
      <c r="I409" s="12">
        <v>45.5</v>
      </c>
      <c r="J409" s="13">
        <v>49.14</v>
      </c>
      <c r="K409" s="18">
        <v>49</v>
      </c>
      <c r="L409" s="12">
        <v>49</v>
      </c>
      <c r="M409" s="13">
        <v>52.92</v>
      </c>
      <c r="N409" s="18">
        <v>49</v>
      </c>
      <c r="Q409" s="18">
        <v>49</v>
      </c>
      <c r="R409" s="21">
        <v>1033698</v>
      </c>
      <c r="S409" s="21">
        <v>829901</v>
      </c>
    </row>
    <row r="410" ht="32" customHeight="1">
      <c r="A410" t="str" s="7">
        <v>Full Farm CSA</v>
      </c>
      <c r="B410" t="str" s="7">
        <v>Deck Family Farm &amp; Full Farm CSA T-Shirt</v>
      </c>
      <c r="C410" t="str" s="7">
        <v>Xtra Small</v>
      </c>
      <c r="D410" t="str" s="21">
        <v>No</v>
      </c>
      <c r="E410" t="str" s="6">
        <v>Currently hidden; do not activate automatically | SNAP: preserve existing selling price; No confirmed Local Line price/list; local calculation is reference only; Currently hidden; do not activate automatically</v>
      </c>
      <c r="F410" s="12">
        <v>23.8</v>
      </c>
      <c r="G410" s="13">
        <v>25.7</v>
      </c>
      <c r="H410" s="18">
        <v>23.8</v>
      </c>
      <c r="I410" s="12">
        <v>23.8</v>
      </c>
      <c r="J410" s="13">
        <v>25.7</v>
      </c>
      <c r="K410" s="18">
        <v>23.8</v>
      </c>
      <c r="L410" s="12">
        <v>23.8</v>
      </c>
      <c r="M410" s="13">
        <v>25.7</v>
      </c>
      <c r="N410" s="18">
        <v>23.8</v>
      </c>
      <c r="Q410" s="18">
        <v>23.8</v>
      </c>
      <c r="R410" s="21">
        <v>1033699</v>
      </c>
      <c r="S410" s="21">
        <v>829902</v>
      </c>
    </row>
    <row r="411" ht="32" customHeight="1">
      <c r="A411" t="str" s="7">
        <v>Full Farm CSA</v>
      </c>
      <c r="B411" t="str" s="7">
        <v>Deck Family Farm &amp; Full Farm CSA T-Shirt</v>
      </c>
      <c r="C411" t="str" s="7">
        <v>Medium</v>
      </c>
      <c r="D411" t="str" s="21">
        <v>No</v>
      </c>
      <c r="E411" t="str" s="6">
        <v>Currently hidden; do not activate automatically | SNAP: preserve existing selling price; No confirmed Local Line price/list; local calculation is reference only; Currently hidden; do not activate automatically</v>
      </c>
      <c r="F411" s="12">
        <v>23.8</v>
      </c>
      <c r="G411" s="13">
        <v>25.7</v>
      </c>
      <c r="H411" s="18">
        <v>23.8</v>
      </c>
      <c r="I411" s="12">
        <v>23.8</v>
      </c>
      <c r="J411" s="13">
        <v>25.7</v>
      </c>
      <c r="K411" s="18">
        <v>23.8</v>
      </c>
      <c r="L411" s="12">
        <v>23.8</v>
      </c>
      <c r="M411" s="13">
        <v>25.7</v>
      </c>
      <c r="N411" s="18">
        <v>23.8</v>
      </c>
      <c r="Q411" s="18">
        <v>23.8</v>
      </c>
      <c r="R411" s="21">
        <v>1033699</v>
      </c>
      <c r="S411" s="21">
        <v>829903</v>
      </c>
    </row>
    <row r="412" ht="32" customHeight="1">
      <c r="A412" t="str" s="7">
        <v>Full Farm CSA</v>
      </c>
      <c r="B412" t="str" s="7">
        <v>Deck Family Farm &amp; Full Farm CSA T-Shirt</v>
      </c>
      <c r="C412" t="str" s="7">
        <v>Large</v>
      </c>
      <c r="D412" t="str" s="21">
        <v>No</v>
      </c>
      <c r="E412" t="str" s="6">
        <v>Currently hidden; do not activate automatically | SNAP: preserve existing selling price; No confirmed Local Line price/list; local calculation is reference only; Currently hidden; do not activate automatically</v>
      </c>
      <c r="F412" s="12">
        <v>23.8</v>
      </c>
      <c r="G412" s="13">
        <v>25.7</v>
      </c>
      <c r="H412" s="18">
        <v>23.8</v>
      </c>
      <c r="I412" s="12">
        <v>23.8</v>
      </c>
      <c r="J412" s="13">
        <v>25.7</v>
      </c>
      <c r="K412" s="18">
        <v>23.8</v>
      </c>
      <c r="L412" s="12">
        <v>23.8</v>
      </c>
      <c r="M412" s="13">
        <v>25.7</v>
      </c>
      <c r="N412" s="18">
        <v>23.8</v>
      </c>
      <c r="Q412" s="18">
        <v>23.8</v>
      </c>
      <c r="R412" s="21">
        <v>1033699</v>
      </c>
      <c r="S412" s="21">
        <v>829904</v>
      </c>
    </row>
    <row r="413" ht="32" customHeight="1">
      <c r="A413" t="str" s="7">
        <v>Full Farm CSA</v>
      </c>
      <c r="B413" t="str" s="7">
        <v>Deck Family Farm and Full Farm CSA Hat</v>
      </c>
      <c r="C413" t="str" s="7">
        <v>ea</v>
      </c>
      <c r="D413" t="str" s="21">
        <v>No</v>
      </c>
      <c r="E413" t="str" s="6">
        <v>Currently hidden; do not activate automatically | SNAP: preserve existing selling price; No confirmed Local Line price/list; local calculation is reference only; Currently hidden; do not activate automatically</v>
      </c>
      <c r="F413" s="12">
        <v>18.2</v>
      </c>
      <c r="G413" s="13">
        <v>19.66</v>
      </c>
      <c r="H413" s="18">
        <v>18.2</v>
      </c>
      <c r="I413" s="12">
        <v>18.2</v>
      </c>
      <c r="J413" s="13">
        <v>19.66</v>
      </c>
      <c r="K413" s="18">
        <v>18.2</v>
      </c>
      <c r="L413" s="12">
        <v>18.2</v>
      </c>
      <c r="M413" s="13">
        <v>19.66</v>
      </c>
      <c r="N413" s="18">
        <v>18.2</v>
      </c>
      <c r="Q413" s="18">
        <v>18.2</v>
      </c>
      <c r="R413" s="21">
        <v>832559</v>
      </c>
      <c r="S413" s="21">
        <v>558216</v>
      </c>
    </row>
    <row r="414" ht="32" customHeight="1">
      <c r="A414" t="str" s="7">
        <v>Full Farm CSA</v>
      </c>
      <c r="B414" t="str" s="7">
        <v>Deck Family Farm Insulated Bag</v>
      </c>
      <c r="C414" t="str" s="7">
        <v>Blue Bag</v>
      </c>
      <c r="D414" t="str" s="21">
        <v>Yes</v>
      </c>
      <c r="E414" t="str" s="6">
        <v>SNAP: preserve existing selling price</v>
      </c>
      <c r="F414" s="12">
        <v>24.81</v>
      </c>
      <c r="G414" s="13">
        <v>26.79</v>
      </c>
      <c r="H414" s="18">
        <v>24.81</v>
      </c>
      <c r="I414" s="12">
        <v>24.81</v>
      </c>
      <c r="J414" s="13">
        <v>26.79</v>
      </c>
      <c r="K414" s="18">
        <v>24.81</v>
      </c>
      <c r="L414" s="12">
        <v>24.81</v>
      </c>
      <c r="M414" s="13">
        <v>26.79</v>
      </c>
      <c r="N414" s="18">
        <v>24.81</v>
      </c>
      <c r="O414" s="12">
        <v>24.81</v>
      </c>
      <c r="P414" s="13">
        <v>24.81</v>
      </c>
      <c r="Q414" s="18">
        <v>24.81</v>
      </c>
      <c r="R414" s="21">
        <v>1010693</v>
      </c>
      <c r="S414" s="21">
        <v>793235</v>
      </c>
    </row>
    <row r="415" ht="32" customHeight="1">
      <c r="A415" t="str" s="7">
        <v>Full Farm CSA</v>
      </c>
      <c r="B415" t="str" s="7">
        <v>Deck Family Farm Insulated Bag</v>
      </c>
      <c r="C415" t="str" s="7">
        <v>Green Bag</v>
      </c>
      <c r="D415" t="str" s="21">
        <v>Yes</v>
      </c>
      <c r="E415" t="str" s="6">
        <v>No confirmed Local Line price/list; local calculation is reference only | SNAP: preserve existing selling price; No confirmed Local Line price/list; local calculation is reference only</v>
      </c>
      <c r="H415" s="18">
        <v>24.81</v>
      </c>
      <c r="K415" s="18">
        <v>24.81</v>
      </c>
      <c r="N415" s="18">
        <v>24.81</v>
      </c>
      <c r="Q415" s="18">
        <v>24.81</v>
      </c>
      <c r="R415" s="21">
        <v>1010693</v>
      </c>
      <c r="S415" s="21">
        <v>793236</v>
      </c>
    </row>
    <row r="416" ht="32" customHeight="1">
      <c r="A416" t="str" s="7">
        <v>Full Farm CSA</v>
      </c>
      <c r="B416" t="str" s="7">
        <v>Deck Family Farm Insulated Bag</v>
      </c>
      <c r="C416" t="str" s="7">
        <v>Orange Bag</v>
      </c>
      <c r="D416" t="str" s="21">
        <v>Yes</v>
      </c>
      <c r="E416" t="str" s="6">
        <v>SNAP: preserve existing selling price</v>
      </c>
      <c r="F416" s="12">
        <v>24.81</v>
      </c>
      <c r="G416" s="13">
        <v>26.79</v>
      </c>
      <c r="H416" s="18">
        <v>24.81</v>
      </c>
      <c r="I416" s="12">
        <v>24.81</v>
      </c>
      <c r="J416" s="13">
        <v>26.79</v>
      </c>
      <c r="K416" s="18">
        <v>24.81</v>
      </c>
      <c r="L416" s="12">
        <v>24.81</v>
      </c>
      <c r="M416" s="13">
        <v>26.79</v>
      </c>
      <c r="N416" s="18">
        <v>24.81</v>
      </c>
      <c r="O416" s="12">
        <v>24.81</v>
      </c>
      <c r="P416" s="13">
        <v>24.81</v>
      </c>
      <c r="Q416" s="18">
        <v>24.81</v>
      </c>
      <c r="R416" s="21">
        <v>1010693</v>
      </c>
      <c r="S416" s="21">
        <v>952518</v>
      </c>
    </row>
    <row r="417" ht="32" customHeight="1">
      <c r="A417" t="str" s="7">
        <v>Full Farm CSA</v>
      </c>
      <c r="B417" t="str" s="7">
        <v>Deck Family Farm's Fall Farm-to-Table Celebration</v>
      </c>
      <c r="C417" t="str" s="7">
        <v>Adult Ticket (12 and up)</v>
      </c>
      <c r="D417" t="str" s="21">
        <v>No</v>
      </c>
      <c r="E417" t="str" s="6">
        <v>Local and Local Line prices differ; Currently hidden; do not activate automatically | SNAP: preserve existing selling price; Local and Local Line prices differ; Currently hidden; do not activate automatically</v>
      </c>
      <c r="F417" s="12">
        <v>75</v>
      </c>
      <c r="G417" s="13">
        <v>81</v>
      </c>
      <c r="H417" s="18">
        <v>105</v>
      </c>
      <c r="I417" s="12">
        <v>75</v>
      </c>
      <c r="J417" s="13">
        <v>81</v>
      </c>
      <c r="K417" s="18">
        <v>105</v>
      </c>
      <c r="L417" s="12">
        <v>75</v>
      </c>
      <c r="M417" s="13">
        <v>81</v>
      </c>
      <c r="N417" s="18">
        <v>105</v>
      </c>
      <c r="O417" s="12">
        <v>75</v>
      </c>
      <c r="P417" s="13">
        <v>75</v>
      </c>
      <c r="Q417" s="18">
        <v>105</v>
      </c>
      <c r="R417" s="21">
        <v>807909</v>
      </c>
      <c r="S417" s="21">
        <v>529295</v>
      </c>
    </row>
    <row r="418" ht="32" customHeight="1">
      <c r="A418" t="str" s="7">
        <v>Full Farm CSA</v>
      </c>
      <c r="B418" t="str" s="7">
        <v>Deck Family Farm's Fall Farm-to-Table Celebration</v>
      </c>
      <c r="C418" t="str" s="7">
        <v>Kid Ticket (12 and under)</v>
      </c>
      <c r="D418" t="str" s="21">
        <v>No</v>
      </c>
      <c r="E418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18" s="18">
        <v>0</v>
      </c>
      <c r="K418" s="18">
        <v>0</v>
      </c>
      <c r="N418" s="18">
        <v>0</v>
      </c>
      <c r="Q418" s="18">
        <v>0</v>
      </c>
      <c r="R418" s="21">
        <v>807909</v>
      </c>
      <c r="S418" s="21">
        <v>529296</v>
      </c>
    </row>
    <row r="419" ht="32" customHeight="1">
      <c r="A419" t="str" s="7">
        <v>Full Farm CSA</v>
      </c>
      <c r="B419" t="str" s="7">
        <v>Delicata Squash</v>
      </c>
      <c r="C419" t="str" s="7">
        <v>about 2 lbs each</v>
      </c>
      <c r="D419" t="str" s="21">
        <v>Yes</v>
      </c>
      <c r="E419" t="str" s="6">
        <v>No confirmed Local Line price/list; local calculation is reference only | SNAP: preserve existing selling price</v>
      </c>
      <c r="F419" s="12">
        <v>3.22</v>
      </c>
      <c r="G419" s="13">
        <v>3.48</v>
      </c>
      <c r="H419" s="18">
        <v>3.22</v>
      </c>
      <c r="K419" s="18">
        <v>3.22</v>
      </c>
      <c r="L419" s="12">
        <v>3.22</v>
      </c>
      <c r="M419" s="13">
        <v>3.48</v>
      </c>
      <c r="N419" s="18">
        <v>3.22</v>
      </c>
      <c r="O419" s="12">
        <v>3.22</v>
      </c>
      <c r="P419" s="13">
        <v>3.22</v>
      </c>
      <c r="Q419" s="18">
        <v>3.22</v>
      </c>
      <c r="R419" s="21">
        <v>805888</v>
      </c>
      <c r="S419" s="21">
        <v>526946</v>
      </c>
    </row>
    <row r="420" ht="32" customHeight="1">
      <c r="A420" t="str" s="7">
        <v>Full Farm CSA</v>
      </c>
      <c r="B420" t="str" s="7">
        <v>Dinner in a Box: Ground Lamb Bundle</v>
      </c>
      <c r="C420" t="str" s="7">
        <v>(unnamed package)</v>
      </c>
      <c r="D420" t="str" s="21">
        <v>No</v>
      </c>
      <c r="E420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0" s="18">
        <v>62.97</v>
      </c>
      <c r="K420" s="18">
        <v>62.97</v>
      </c>
      <c r="N420" s="18">
        <v>62.97</v>
      </c>
      <c r="Q420" s="18">
        <v>62.97</v>
      </c>
      <c r="R420" s="21">
        <v>1105400</v>
      </c>
      <c r="S420" s="21">
        <v>923210</v>
      </c>
    </row>
    <row r="421" ht="32" customHeight="1">
      <c r="A421" t="str" s="7">
        <v>Full Farm CSA</v>
      </c>
      <c r="B421" t="str" s="7">
        <v>Dinner in a Box: Ground Lamb Bundle</v>
      </c>
      <c r="C421" t="str" s="7">
        <v>(unnamed package)</v>
      </c>
      <c r="D421" t="str" s="21">
        <v>No</v>
      </c>
      <c r="E421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1" s="18">
        <v>67.51</v>
      </c>
      <c r="K421" s="18">
        <v>67.51</v>
      </c>
      <c r="N421" s="18">
        <v>67.51</v>
      </c>
      <c r="Q421" s="18">
        <v>67.51</v>
      </c>
      <c r="R421" s="21">
        <v>1105400</v>
      </c>
      <c r="S421" s="21">
        <v>929119</v>
      </c>
    </row>
    <row r="422" ht="32" customHeight="1">
      <c r="A422" t="str" s="7">
        <v>Full Farm CSA</v>
      </c>
      <c r="B422" t="str" s="7">
        <v>Dinner in a Box: Ground Lamb Bundle No Yogurt</v>
      </c>
      <c r="C422" t="str" s="7">
        <v>(unnamed package)</v>
      </c>
      <c r="D422" t="str" s="21">
        <v>No</v>
      </c>
      <c r="E422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2" s="18">
        <v>50.37</v>
      </c>
      <c r="K422" s="18">
        <v>50.37</v>
      </c>
      <c r="N422" s="18">
        <v>50.37</v>
      </c>
      <c r="Q422" s="18">
        <v>50.37</v>
      </c>
      <c r="R422" s="21">
        <v>1109581</v>
      </c>
      <c r="S422" s="21">
        <v>929120</v>
      </c>
    </row>
    <row r="423" ht="32" customHeight="1">
      <c r="A423" t="str" s="7">
        <v>Full Farm CSA</v>
      </c>
      <c r="B423" t="str" s="7">
        <v>Dinner in a Box: Pork Shoulder Roast</v>
      </c>
      <c r="C423" t="str" s="7">
        <v>(unnamed package)</v>
      </c>
      <c r="D423" t="str" s="21">
        <v>No</v>
      </c>
      <c r="E423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3" s="18">
        <v>98.14</v>
      </c>
      <c r="K423" s="18">
        <v>98.14</v>
      </c>
      <c r="N423" s="18">
        <v>98.14</v>
      </c>
      <c r="Q423" s="18">
        <v>98.14</v>
      </c>
      <c r="R423" s="21">
        <v>1119806</v>
      </c>
      <c r="S423" s="21">
        <v>947639</v>
      </c>
    </row>
    <row r="424" ht="32" customHeight="1">
      <c r="A424" t="str" s="7">
        <v>Full Farm CSA</v>
      </c>
      <c r="B424" t="str" s="7">
        <v>Dinner in a Box: Pork Shoulder Roast</v>
      </c>
      <c r="C424" t="str" s="7">
        <v>(unnamed package)</v>
      </c>
      <c r="D424" t="str" s="21">
        <v>No</v>
      </c>
      <c r="E424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4" s="18">
        <v>95.34</v>
      </c>
      <c r="K424" s="18">
        <v>95.34</v>
      </c>
      <c r="N424" s="18">
        <v>95.34</v>
      </c>
      <c r="Q424" s="18">
        <v>95.34</v>
      </c>
      <c r="R424" s="21">
        <v>1119806</v>
      </c>
      <c r="S424" s="21">
        <v>949065</v>
      </c>
    </row>
    <row r="425" ht="32" customHeight="1">
      <c r="A425" t="str" s="7">
        <v>Full Farm CSA</v>
      </c>
      <c r="B425" t="str" s="7">
        <v>Dinner in a Box: Pork Shoulder Roast-No Dairy</v>
      </c>
      <c r="C425" t="str" s="7">
        <v>(unnamed package)</v>
      </c>
      <c r="D425" t="str" s="21">
        <v>No</v>
      </c>
      <c r="E425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5" s="18">
        <v>84.14</v>
      </c>
      <c r="K425" s="18">
        <v>84.14</v>
      </c>
      <c r="N425" s="18">
        <v>84.14</v>
      </c>
      <c r="Q425" s="18">
        <v>84.14</v>
      </c>
      <c r="R425" s="21">
        <v>1120974</v>
      </c>
      <c r="S425" s="21">
        <v>949066</v>
      </c>
    </row>
    <row r="426" ht="32" customHeight="1">
      <c r="A426" t="str" s="7">
        <v>Full Farm CSA</v>
      </c>
      <c r="B426" t="str" s="7">
        <v>Dinner in a Box: Roasting Chicken</v>
      </c>
      <c r="C426" t="str" s="7">
        <v>(unnamed package)</v>
      </c>
      <c r="D426" t="str" s="21">
        <v>No</v>
      </c>
      <c r="E426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6" s="18">
        <v>91.21</v>
      </c>
      <c r="K426" s="18">
        <v>91.21</v>
      </c>
      <c r="N426" s="18">
        <v>91.21</v>
      </c>
      <c r="Q426" s="18">
        <v>91.21</v>
      </c>
      <c r="R426" s="21">
        <v>1133712</v>
      </c>
      <c r="S426" s="21">
        <v>969091</v>
      </c>
    </row>
    <row r="427" ht="32" customHeight="1">
      <c r="A427" t="str" s="7">
        <v>Full Farm CSA</v>
      </c>
      <c r="B427" t="str" s="7">
        <v>Dinner in a Box: Roasting Chicken</v>
      </c>
      <c r="C427" t="str" s="7">
        <v>(unnamed package)</v>
      </c>
      <c r="D427" t="str" s="21">
        <v>No</v>
      </c>
      <c r="E427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7" s="18">
        <v>70</v>
      </c>
      <c r="K427" s="18">
        <v>70</v>
      </c>
      <c r="N427" s="18">
        <v>70</v>
      </c>
      <c r="Q427" s="18">
        <v>70</v>
      </c>
      <c r="R427" s="21">
        <v>1133712</v>
      </c>
      <c r="S427" s="21">
        <v>969092</v>
      </c>
    </row>
    <row r="428" ht="32" customHeight="1">
      <c r="A428" t="str" s="7">
        <v>Full Farm CSA</v>
      </c>
      <c r="B428" t="str" s="7">
        <v>Dinner in a Box: Roasting Chicken - No Dairy</v>
      </c>
      <c r="C428" t="str" s="7">
        <v>(unnamed package)</v>
      </c>
      <c r="D428" t="str" s="21">
        <v>No</v>
      </c>
      <c r="E428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28" s="18">
        <v>77.21</v>
      </c>
      <c r="K428" s="18">
        <v>77.21</v>
      </c>
      <c r="N428" s="18">
        <v>77.21</v>
      </c>
      <c r="Q428" s="18">
        <v>77.21</v>
      </c>
      <c r="R428" s="21">
        <v>1133714</v>
      </c>
      <c r="S428" s="21">
        <v>969093</v>
      </c>
    </row>
    <row r="429" ht="32" customHeight="1">
      <c r="A429" t="str" s="7">
        <v>Full Farm CSA</v>
      </c>
      <c r="B429" t="str" s="7">
        <v>Frozen Blueberries</v>
      </c>
      <c r="C429" t="str" s="7">
        <v>~1.0 lbs</v>
      </c>
      <c r="D429" t="str" s="21">
        <v>Yes</v>
      </c>
      <c r="E429" t="str" s="6">
        <v>SNAP: preserve existing selling price</v>
      </c>
      <c r="F429" s="12">
        <v>6.3</v>
      </c>
      <c r="G429" s="13">
        <v>6.8</v>
      </c>
      <c r="H429" s="18">
        <v>6.3</v>
      </c>
      <c r="I429" s="12">
        <v>6.3</v>
      </c>
      <c r="J429" s="13">
        <v>6.8</v>
      </c>
      <c r="K429" s="18">
        <v>6.3</v>
      </c>
      <c r="L429" s="12">
        <v>6.3</v>
      </c>
      <c r="M429" s="13">
        <v>6.8</v>
      </c>
      <c r="N429" s="18">
        <v>6.3</v>
      </c>
      <c r="O429" s="12">
        <v>6.3</v>
      </c>
      <c r="P429" s="13">
        <v>6.3</v>
      </c>
      <c r="Q429" s="18">
        <v>6.3</v>
      </c>
      <c r="R429" s="21">
        <v>805758</v>
      </c>
      <c r="S429" s="21">
        <v>526813</v>
      </c>
    </row>
    <row r="430" ht="32" customHeight="1">
      <c r="A430" t="str" s="7">
        <v>Full Farm CSA</v>
      </c>
      <c r="B430" t="str" s="7">
        <v>Frozen Strawberries</v>
      </c>
      <c r="C430" t="str" s="7">
        <v>~1 lbs</v>
      </c>
      <c r="D430" t="str" s="21">
        <v>No</v>
      </c>
      <c r="E430" t="str" s="6">
        <v>Currently hidden; do not activate automatically | SNAP: preserve existing selling price; Currently hidden; do not activate automatically</v>
      </c>
      <c r="F430" s="12">
        <v>9.8</v>
      </c>
      <c r="G430" s="13">
        <v>10.58</v>
      </c>
      <c r="H430" s="18">
        <v>9.8</v>
      </c>
      <c r="I430" s="12">
        <v>9.8</v>
      </c>
      <c r="J430" s="13">
        <v>10.58</v>
      </c>
      <c r="K430" s="18">
        <v>9.8</v>
      </c>
      <c r="L430" s="12">
        <v>9.8</v>
      </c>
      <c r="M430" s="13">
        <v>10.58</v>
      </c>
      <c r="N430" s="18">
        <v>9.8</v>
      </c>
      <c r="O430" s="12">
        <v>9.8</v>
      </c>
      <c r="P430" s="13">
        <v>9.8</v>
      </c>
      <c r="Q430" s="18">
        <v>9.8</v>
      </c>
      <c r="R430" s="21">
        <v>805765</v>
      </c>
      <c r="S430" s="21">
        <v>526821</v>
      </c>
    </row>
    <row r="431" ht="32" customHeight="1">
      <c r="A431" t="str" s="7">
        <v>Full Farm CSA</v>
      </c>
      <c r="B431" t="str" s="7">
        <v>Ground Meat Bundle</v>
      </c>
      <c r="C431" t="str" s="7">
        <v>Each</v>
      </c>
      <c r="D431" t="str" s="21">
        <v>No</v>
      </c>
      <c r="E431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31" s="18">
        <v>46.34</v>
      </c>
      <c r="K431" s="18">
        <v>46.34</v>
      </c>
      <c r="N431" s="18">
        <v>46.34</v>
      </c>
      <c r="Q431" s="18">
        <v>46.34</v>
      </c>
      <c r="R431" s="21">
        <v>1023667</v>
      </c>
      <c r="S431" s="21">
        <v>811597</v>
      </c>
    </row>
    <row r="432" ht="32" customHeight="1">
      <c r="A432" t="str" s="7">
        <v>Full Farm CSA</v>
      </c>
      <c r="B432" t="str" s="7">
        <v>Hyland Processing Variety Pack</v>
      </c>
      <c r="C432" t="str" s="7">
        <v>Each</v>
      </c>
      <c r="D432" t="str" s="21">
        <v>No</v>
      </c>
      <c r="E432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432" s="18">
        <v>60.68</v>
      </c>
      <c r="K432" s="18">
        <v>60.68</v>
      </c>
      <c r="N432" s="18">
        <v>60.68</v>
      </c>
      <c r="Q432" s="18">
        <v>60.68</v>
      </c>
      <c r="R432" s="21">
        <v>1017942</v>
      </c>
      <c r="S432" s="21">
        <v>803346</v>
      </c>
    </row>
    <row r="433" ht="32" customHeight="1">
      <c r="A433" t="str" s="7">
        <v>Full Farm CSA</v>
      </c>
      <c r="B433" t="str" s="7">
        <v>Mini Butternut Squash</v>
      </c>
      <c r="C433" t="str" s="7">
        <v>each</v>
      </c>
      <c r="D433" t="str" s="21">
        <v>Yes</v>
      </c>
      <c r="E433" t="str" s="6">
        <v>SNAP: preserve existing selling price</v>
      </c>
      <c r="F433" s="12">
        <v>2.8</v>
      </c>
      <c r="G433" s="13">
        <v>3.02</v>
      </c>
      <c r="H433" s="18">
        <v>2.8</v>
      </c>
      <c r="I433" s="12">
        <v>2.8</v>
      </c>
      <c r="J433" s="13">
        <v>3.02</v>
      </c>
      <c r="K433" s="18">
        <v>2.8</v>
      </c>
      <c r="L433" s="12">
        <v>2.8</v>
      </c>
      <c r="M433" s="13">
        <v>3.02</v>
      </c>
      <c r="N433" s="18">
        <v>2.8</v>
      </c>
      <c r="O433" s="12">
        <v>2.8</v>
      </c>
      <c r="P433" s="13">
        <v>2.8</v>
      </c>
      <c r="Q433" s="18">
        <v>2.8</v>
      </c>
      <c r="R433" s="21">
        <v>1049948</v>
      </c>
      <c r="S433" s="21">
        <v>854210</v>
      </c>
    </row>
    <row r="434" ht="32" customHeight="1">
      <c r="A434" t="str" s="7">
        <v>Full Farm CSA</v>
      </c>
      <c r="B434" t="str" s="7">
        <v>Purple Top Turnip</v>
      </c>
      <c r="C434" t="str" s="7">
        <v>lb</v>
      </c>
      <c r="D434" t="str" s="21">
        <v>No</v>
      </c>
      <c r="E434" t="str" s="6">
        <v>Currently hidden; do not activate automatically | SNAP: preserve existing selling price; Currently hidden; do not activate automatically</v>
      </c>
      <c r="F434" s="12">
        <v>2.52</v>
      </c>
      <c r="G434" s="13">
        <v>2.72</v>
      </c>
      <c r="H434" s="18">
        <v>2.52</v>
      </c>
      <c r="I434" s="12">
        <v>2.52</v>
      </c>
      <c r="J434" s="13">
        <v>2.72</v>
      </c>
      <c r="K434" s="18">
        <v>2.52</v>
      </c>
      <c r="L434" s="12">
        <v>2.52</v>
      </c>
      <c r="M434" s="13">
        <v>2.72</v>
      </c>
      <c r="N434" s="18">
        <v>2.52</v>
      </c>
      <c r="O434" s="12">
        <v>2.52</v>
      </c>
      <c r="P434" s="13">
        <v>2.52</v>
      </c>
      <c r="Q434" s="18">
        <v>2.52</v>
      </c>
      <c r="R434" s="21">
        <v>1018199</v>
      </c>
      <c r="S434" s="21">
        <v>803763</v>
      </c>
    </row>
    <row r="435" ht="32" customHeight="1">
      <c r="A435" t="str" s="7">
        <v>Full Farm CSA</v>
      </c>
      <c r="B435" t="str" s="7">
        <v>Quince</v>
      </c>
      <c r="C435" t="str" s="7">
        <v>each</v>
      </c>
      <c r="D435" t="str" s="21">
        <v>No</v>
      </c>
      <c r="E435" t="str" s="6">
        <v>Currently hidden; do not activate automatically | SNAP: preserve existing selling price; Currently hidden; do not activate automatically</v>
      </c>
      <c r="F435" s="12">
        <v>2.1</v>
      </c>
      <c r="G435" s="13">
        <v>2.27</v>
      </c>
      <c r="H435" s="18">
        <v>2.1</v>
      </c>
      <c r="I435" s="12">
        <v>2.1</v>
      </c>
      <c r="J435" s="13">
        <v>2.27</v>
      </c>
      <c r="K435" s="18">
        <v>2.1</v>
      </c>
      <c r="L435" s="12">
        <v>2.1</v>
      </c>
      <c r="M435" s="13">
        <v>2.27</v>
      </c>
      <c r="N435" s="18">
        <v>2.1</v>
      </c>
      <c r="O435" s="12">
        <v>2.1</v>
      </c>
      <c r="P435" s="13">
        <v>2.1</v>
      </c>
      <c r="Q435" s="18">
        <v>2.1</v>
      </c>
      <c r="R435" s="21">
        <v>805764</v>
      </c>
      <c r="S435" s="21">
        <v>526820</v>
      </c>
    </row>
    <row r="436" ht="32" customHeight="1">
      <c r="A436" t="str" s="7">
        <v>Full Farm CSA</v>
      </c>
      <c r="B436" t="str" s="7">
        <v>Rhubarb</v>
      </c>
      <c r="C436" t="str" s="7">
        <v>1 lb</v>
      </c>
      <c r="D436" t="str" s="21">
        <v>No</v>
      </c>
      <c r="E436" t="str" s="6">
        <v>Currently hidden; do not activate automatically | Local and Local Line prices differ; Currently hidden; do not activate automatically | SNAP: preserve existing selling price; Currently hidden; do not activate automatically</v>
      </c>
      <c r="F436" s="12">
        <v>4.9</v>
      </c>
      <c r="G436" s="13">
        <v>5.29</v>
      </c>
      <c r="H436" s="18">
        <v>4.9</v>
      </c>
      <c r="I436" s="12">
        <v>4.9</v>
      </c>
      <c r="J436" s="13">
        <v>5.29</v>
      </c>
      <c r="K436" s="18">
        <v>4.9</v>
      </c>
      <c r="L436" s="12">
        <v>5.42</v>
      </c>
      <c r="M436" s="13">
        <v>5.85</v>
      </c>
      <c r="N436" s="18">
        <v>4.9</v>
      </c>
      <c r="O436" s="12">
        <v>4.9</v>
      </c>
      <c r="P436" s="13">
        <v>4.9</v>
      </c>
      <c r="Q436" s="18">
        <v>4.9</v>
      </c>
      <c r="R436" s="21">
        <v>805806</v>
      </c>
      <c r="S436" s="21">
        <v>526862</v>
      </c>
    </row>
    <row r="437" ht="32" customHeight="1">
      <c r="A437" t="str" s="7">
        <v>Full Farm CSA</v>
      </c>
      <c r="B437" t="str" s="7">
        <v>Tetsakabuto Winter Squash</v>
      </c>
      <c r="C437" t="str" s="7">
        <v>ea</v>
      </c>
      <c r="D437" t="str" s="21">
        <v>No</v>
      </c>
      <c r="E437" t="str" s="6">
        <v>Currently hidden; do not activate automatically | SNAP: preserve existing selling price; Currently hidden; do not activate automatically</v>
      </c>
      <c r="F437" s="12">
        <v>5.6</v>
      </c>
      <c r="G437" s="13">
        <v>6.05</v>
      </c>
      <c r="H437" s="18">
        <v>5.6</v>
      </c>
      <c r="I437" s="12">
        <v>5.6</v>
      </c>
      <c r="J437" s="13">
        <v>6.05</v>
      </c>
      <c r="K437" s="18">
        <v>5.6</v>
      </c>
      <c r="L437" s="12">
        <v>5.6</v>
      </c>
      <c r="M437" s="13">
        <v>6.05</v>
      </c>
      <c r="N437" s="18">
        <v>5.6</v>
      </c>
      <c r="O437" s="12">
        <v>5.6</v>
      </c>
      <c r="P437" s="13">
        <v>5.6</v>
      </c>
      <c r="Q437" s="18">
        <v>5.6</v>
      </c>
      <c r="R437" s="21">
        <v>928528</v>
      </c>
      <c r="S437" s="21">
        <v>676672</v>
      </c>
    </row>
    <row r="438" ht="32" customHeight="1">
      <c r="A438" t="str" s="7">
        <v>Full Farm CSA</v>
      </c>
      <c r="B438" t="str" s="7">
        <v>Tote Bag</v>
      </c>
      <c r="C438" t="str" s="7">
        <v>ea</v>
      </c>
      <c r="D438" t="str" s="21">
        <v>Yes</v>
      </c>
      <c r="E438" t="str" s="6">
        <v>SNAP: preserve existing selling price; No confirmed Local Line price/list; local calculation is reference only</v>
      </c>
      <c r="F438" s="12">
        <v>18.2</v>
      </c>
      <c r="G438" s="13">
        <v>19.66</v>
      </c>
      <c r="H438" s="18">
        <v>18.2</v>
      </c>
      <c r="I438" s="12">
        <v>18.2</v>
      </c>
      <c r="J438" s="13">
        <v>19.66</v>
      </c>
      <c r="K438" s="18">
        <v>18.2</v>
      </c>
      <c r="L438" s="12">
        <v>18.2</v>
      </c>
      <c r="M438" s="13">
        <v>19.66</v>
      </c>
      <c r="N438" s="18">
        <v>18.2</v>
      </c>
      <c r="Q438" s="18">
        <v>18.2</v>
      </c>
      <c r="R438" s="21">
        <v>832550</v>
      </c>
      <c r="S438" s="21">
        <v>558207</v>
      </c>
    </row>
    <row r="439" ht="32" customHeight="1">
      <c r="A439" t="str" s="7">
        <v>Full Farm CSA</v>
      </c>
      <c r="B439" t="str" s="7">
        <v>Tropea onion</v>
      </c>
      <c r="C439" t="str" s="7">
        <v>lb</v>
      </c>
      <c r="D439" t="str" s="21">
        <v>No</v>
      </c>
      <c r="E439" t="str" s="6">
        <v>Currently hidden; do not activate automatically | SNAP: preserve existing selling price; Currently hidden; do not activate automatically</v>
      </c>
      <c r="F439" s="12">
        <v>3.08</v>
      </c>
      <c r="G439" s="13">
        <v>3.33</v>
      </c>
      <c r="H439" s="18">
        <v>3.08</v>
      </c>
      <c r="I439" s="12">
        <v>3.08</v>
      </c>
      <c r="J439" s="13">
        <v>3.33</v>
      </c>
      <c r="K439" s="18">
        <v>3.08</v>
      </c>
      <c r="L439" s="12">
        <v>3.08</v>
      </c>
      <c r="M439" s="13">
        <v>3.33</v>
      </c>
      <c r="N439" s="18">
        <v>3.08</v>
      </c>
      <c r="O439" s="12">
        <v>3.08</v>
      </c>
      <c r="P439" s="13">
        <v>3.08</v>
      </c>
      <c r="Q439" s="18">
        <v>3.08</v>
      </c>
      <c r="R439" s="21">
        <v>899373</v>
      </c>
      <c r="S439" s="21">
        <v>641157</v>
      </c>
    </row>
    <row r="440" ht="32" customHeight="1">
      <c r="A440" t="str" s="7">
        <v>Full Farm CSA</v>
      </c>
      <c r="B440" t="str" s="7">
        <v>Wildcraft Hot Sauce</v>
      </c>
      <c r="C440" t="str" s="7">
        <v>ea</v>
      </c>
      <c r="D440" t="str" s="21">
        <v>No</v>
      </c>
      <c r="E440" t="str" s="6">
        <v>Currently hidden; do not activate automatically | SNAP: preserve existing selling price; Currently hidden; do not activate automatically</v>
      </c>
      <c r="F440" s="12">
        <v>12.6</v>
      </c>
      <c r="G440" s="13">
        <v>13.61</v>
      </c>
      <c r="H440" s="18">
        <v>12.6</v>
      </c>
      <c r="I440" s="12">
        <v>12.6</v>
      </c>
      <c r="J440" s="13">
        <v>13.61</v>
      </c>
      <c r="K440" s="18">
        <v>12.6</v>
      </c>
      <c r="L440" s="12">
        <v>12.6</v>
      </c>
      <c r="M440" s="13">
        <v>13.61</v>
      </c>
      <c r="N440" s="18">
        <v>12.6</v>
      </c>
      <c r="O440" s="12">
        <v>12.6</v>
      </c>
      <c r="P440" s="13">
        <v>12.6</v>
      </c>
      <c r="Q440" s="18">
        <v>12.6</v>
      </c>
      <c r="R440" s="21">
        <v>812595</v>
      </c>
      <c r="S440" s="21">
        <v>534463</v>
      </c>
    </row>
    <row r="441" ht="32" customHeight="1">
      <c r="A441" t="str" s="7">
        <v>Full Farm CSA</v>
      </c>
      <c r="B441" t="str" s="7">
        <v>Winter Carrots</v>
      </c>
      <c r="C441" t="str" s="7">
        <v>2# bag</v>
      </c>
      <c r="D441" t="str" s="21">
        <v>No</v>
      </c>
      <c r="E441" t="str" s="6">
        <v>Currently hidden; do not activate automatically | SNAP: preserve existing selling price; Currently hidden; do not activate automatically</v>
      </c>
      <c r="F441" s="12">
        <v>5.6</v>
      </c>
      <c r="G441" s="13">
        <v>6.05</v>
      </c>
      <c r="H441" s="18">
        <v>5.6</v>
      </c>
      <c r="I441" s="12">
        <v>5.6</v>
      </c>
      <c r="J441" s="13">
        <v>6.05</v>
      </c>
      <c r="K441" s="18">
        <v>5.6</v>
      </c>
      <c r="L441" s="12">
        <v>5.6</v>
      </c>
      <c r="M441" s="13">
        <v>6.05</v>
      </c>
      <c r="N441" s="18">
        <v>5.6</v>
      </c>
      <c r="O441" s="12">
        <v>5.6</v>
      </c>
      <c r="P441" s="13">
        <v>5.6</v>
      </c>
      <c r="Q441" s="18">
        <v>5.6</v>
      </c>
      <c r="R441" s="21">
        <v>1071880</v>
      </c>
      <c r="S441" s="21">
        <v>880836</v>
      </c>
    </row>
    <row r="442" ht="32" customHeight="1">
      <c r="A442" t="str" s="7">
        <v>Full Farm CSA</v>
      </c>
      <c r="B442" t="str" s="7">
        <v>Yacon Tuber</v>
      </c>
      <c r="C442" t="str" s="7">
        <v>1 lb</v>
      </c>
      <c r="D442" t="str" s="21">
        <v>No</v>
      </c>
      <c r="E442" t="str" s="6">
        <v>Currently hidden; do not activate automatically | SNAP: preserve existing selling price; Currently hidden; do not activate automatically</v>
      </c>
      <c r="F442" s="12">
        <v>3.5</v>
      </c>
      <c r="G442" s="13">
        <v>3.78</v>
      </c>
      <c r="H442" s="18">
        <v>3.5</v>
      </c>
      <c r="I442" s="12">
        <v>3.5</v>
      </c>
      <c r="J442" s="13">
        <v>3.78</v>
      </c>
      <c r="K442" s="18">
        <v>3.5</v>
      </c>
      <c r="L442" s="12">
        <v>3.5</v>
      </c>
      <c r="M442" s="13">
        <v>3.78</v>
      </c>
      <c r="N442" s="18">
        <v>3.5</v>
      </c>
      <c r="O442" s="12">
        <v>3.5</v>
      </c>
      <c r="P442" s="13">
        <v>3.5</v>
      </c>
      <c r="Q442" s="18">
        <v>3.5</v>
      </c>
      <c r="R442" s="21">
        <v>806012</v>
      </c>
      <c r="S442" s="21">
        <v>527072</v>
      </c>
    </row>
    <row r="443" ht="32" customHeight="1">
      <c r="A443" t="str" s="7">
        <v>Granny Smith All Natural</v>
      </c>
      <c r="B443" t="str" s="7">
        <v>"It Really Woks!" Deodorant- Cedarwood and Fir</v>
      </c>
      <c r="C443" t="str" s="7">
        <v>2.5 oz ea</v>
      </c>
      <c r="D443" t="str" s="21">
        <v>Yes</v>
      </c>
      <c r="E443" t="str" s="6">
        <v>Local and Local Line prices differ | SNAP: preserve existing selling price</v>
      </c>
      <c r="F443" s="12">
        <v>15</v>
      </c>
      <c r="G443" s="13">
        <v>16.2</v>
      </c>
      <c r="H443" s="18">
        <v>14.7</v>
      </c>
      <c r="I443" s="12">
        <v>15</v>
      </c>
      <c r="J443" s="13">
        <v>16.2</v>
      </c>
      <c r="K443" s="18">
        <v>14.7</v>
      </c>
      <c r="L443" s="12">
        <v>14.7</v>
      </c>
      <c r="M443" s="13">
        <v>15.88</v>
      </c>
      <c r="N443" s="18">
        <v>14.7</v>
      </c>
      <c r="O443" s="12">
        <v>14.7</v>
      </c>
      <c r="P443" s="13">
        <v>14.7</v>
      </c>
      <c r="Q443" s="18">
        <v>14.7</v>
      </c>
      <c r="R443" s="21">
        <v>1026140</v>
      </c>
      <c r="S443" s="21">
        <v>815788</v>
      </c>
    </row>
    <row r="444" ht="32" customHeight="1">
      <c r="A444" t="str" s="7">
        <v>Granny Smith All Natural</v>
      </c>
      <c r="B444" t="str" s="7">
        <v>"It Really Woks!" Deodorant- Grapefruit</v>
      </c>
      <c r="C444" t="str" s="7">
        <v>2.5 oz ea</v>
      </c>
      <c r="D444" t="str" s="21">
        <v>Yes</v>
      </c>
      <c r="E444" t="str" s="6">
        <v>No confirmed Local Line price/list; local calculation is reference only | SNAP: preserve existing selling price</v>
      </c>
      <c r="F444" s="12">
        <v>14.7</v>
      </c>
      <c r="G444" s="13">
        <v>15.88</v>
      </c>
      <c r="H444" s="18">
        <v>14.7</v>
      </c>
      <c r="K444" s="18">
        <v>14.7</v>
      </c>
      <c r="L444" s="12">
        <v>14.7</v>
      </c>
      <c r="M444" s="13">
        <v>15.88</v>
      </c>
      <c r="N444" s="18">
        <v>14.7</v>
      </c>
      <c r="O444" s="12">
        <v>14.7</v>
      </c>
      <c r="P444" s="13">
        <v>14.7</v>
      </c>
      <c r="Q444" s="18">
        <v>14.7</v>
      </c>
      <c r="R444" s="21">
        <v>1026142</v>
      </c>
      <c r="S444" s="21">
        <v>815790</v>
      </c>
    </row>
    <row r="445" ht="32" customHeight="1">
      <c r="A445" t="str" s="7">
        <v>Granny Smith All Natural</v>
      </c>
      <c r="B445" t="str" s="7">
        <v>"It Really Woks!" Deodorant- Lavender</v>
      </c>
      <c r="C445" t="str" s="7">
        <v>2.5 oz ea</v>
      </c>
      <c r="D445" t="str" s="21">
        <v>Yes</v>
      </c>
      <c r="E445" t="str" s="6">
        <v>Local and Local Line prices differ | SNAP: preserve existing selling price</v>
      </c>
      <c r="F445" s="12">
        <v>15</v>
      </c>
      <c r="G445" s="13">
        <v>16.2</v>
      </c>
      <c r="H445" s="18">
        <v>14.7</v>
      </c>
      <c r="I445" s="12">
        <v>15</v>
      </c>
      <c r="J445" s="13">
        <v>16.2</v>
      </c>
      <c r="K445" s="18">
        <v>14.7</v>
      </c>
      <c r="L445" s="12">
        <v>14.7</v>
      </c>
      <c r="M445" s="13">
        <v>15.88</v>
      </c>
      <c r="N445" s="18">
        <v>14.7</v>
      </c>
      <c r="O445" s="12">
        <v>14.7</v>
      </c>
      <c r="P445" s="13">
        <v>14.7</v>
      </c>
      <c r="Q445" s="18">
        <v>14.7</v>
      </c>
      <c r="R445" s="21">
        <v>1026141</v>
      </c>
      <c r="S445" s="21">
        <v>815789</v>
      </c>
    </row>
    <row r="446" ht="32" customHeight="1">
      <c r="A446" t="str" s="7">
        <v>Granny Smith All Natural</v>
      </c>
      <c r="B446" t="str" s="7">
        <v>"Sanitize Naturally" Hand Sanitizer Spray w/ Lemongrass, Orange &amp; Peppermint Essential Oils</v>
      </c>
      <c r="C446" t="str" s="7">
        <v>1 oz ea</v>
      </c>
      <c r="D446" t="str" s="21">
        <v>No</v>
      </c>
      <c r="E446" t="str" s="6">
        <v>Currently hidden; do not activate automatically | SNAP: preserve existing selling price; Currently hidden; do not activate automatically</v>
      </c>
      <c r="F446" s="12">
        <v>6.86</v>
      </c>
      <c r="G446" s="13">
        <v>7.41</v>
      </c>
      <c r="H446" s="18">
        <v>6.86</v>
      </c>
      <c r="I446" s="12">
        <v>6.86</v>
      </c>
      <c r="J446" s="13">
        <v>7.41</v>
      </c>
      <c r="K446" s="18">
        <v>6.86</v>
      </c>
      <c r="L446" s="12">
        <v>6.86</v>
      </c>
      <c r="M446" s="13">
        <v>7.41</v>
      </c>
      <c r="N446" s="18">
        <v>6.86</v>
      </c>
      <c r="O446" s="12">
        <v>6.86</v>
      </c>
      <c r="P446" s="13">
        <v>6.86</v>
      </c>
      <c r="Q446" s="18">
        <v>6.86</v>
      </c>
      <c r="R446" s="21">
        <v>1094879</v>
      </c>
      <c r="S446" s="21">
        <v>909473</v>
      </c>
    </row>
    <row r="447" ht="32" customHeight="1">
      <c r="A447" t="str" s="7">
        <v>Granny Smith All Natural</v>
      </c>
      <c r="B447" t="str" s="7">
        <v>Gardener's Scrub Soap Bar- Lemongrass and Rosemary</v>
      </c>
      <c r="C447" t="str" s="7">
        <v>4.5 oz ea</v>
      </c>
      <c r="D447" t="str" s="21">
        <v>No</v>
      </c>
      <c r="E447" t="str" s="6">
        <v>Local and Local Line prices differ; Currently hidden; do not activate automatically | Currently hidden; do not activate automatically | SNAP: preserve existing selling price; Currently hidden; do not activate automatically</v>
      </c>
      <c r="F447" s="12">
        <v>8</v>
      </c>
      <c r="G447" s="13">
        <v>8.64</v>
      </c>
      <c r="H447" s="18">
        <v>8.33</v>
      </c>
      <c r="I447" s="12">
        <v>8</v>
      </c>
      <c r="J447" s="13">
        <v>8.64</v>
      </c>
      <c r="K447" s="18">
        <v>8.33</v>
      </c>
      <c r="L447" s="12">
        <v>8.33</v>
      </c>
      <c r="M447" s="13">
        <v>9</v>
      </c>
      <c r="N447" s="18">
        <v>8.33</v>
      </c>
      <c r="O447" s="12">
        <v>8.33</v>
      </c>
      <c r="P447" s="13">
        <v>8.33</v>
      </c>
      <c r="Q447" s="18">
        <v>8.33</v>
      </c>
      <c r="R447" s="21">
        <v>1026136</v>
      </c>
      <c r="S447" s="21">
        <v>815781</v>
      </c>
    </row>
    <row r="448" ht="32" customHeight="1">
      <c r="A448" t="str" s="7">
        <v>Granny Smith All Natural</v>
      </c>
      <c r="B448" t="str" s="7">
        <v>Lavender Goodness Soap Bar</v>
      </c>
      <c r="C448" t="str" s="7">
        <v>4.5 oz ea</v>
      </c>
      <c r="D448" t="str" s="21">
        <v>Yes</v>
      </c>
      <c r="E448" t="str" s="6">
        <v>Local and Local Line prices differ | SNAP: preserve existing selling price</v>
      </c>
      <c r="F448" s="12">
        <v>8</v>
      </c>
      <c r="G448" s="13">
        <v>8.64</v>
      </c>
      <c r="H448" s="18">
        <v>8.33</v>
      </c>
      <c r="I448" s="12">
        <v>8</v>
      </c>
      <c r="J448" s="13">
        <v>8.64</v>
      </c>
      <c r="K448" s="18">
        <v>8.33</v>
      </c>
      <c r="L448" s="12">
        <v>8.33</v>
      </c>
      <c r="M448" s="13">
        <v>9</v>
      </c>
      <c r="N448" s="18">
        <v>8.33</v>
      </c>
      <c r="O448" s="12">
        <v>8.33</v>
      </c>
      <c r="P448" s="13">
        <v>8.33</v>
      </c>
      <c r="Q448" s="18">
        <v>8.33</v>
      </c>
      <c r="R448" s="21">
        <v>1026134</v>
      </c>
      <c r="S448" s="21">
        <v>815779</v>
      </c>
    </row>
    <row r="449" ht="32" customHeight="1">
      <c r="A449" t="str" s="7">
        <v>Granny Smith All Natural</v>
      </c>
      <c r="B449" t="str" s="7">
        <v>Old King Charcoal Soap Bar- Cedarwood and Fir</v>
      </c>
      <c r="C449" t="str" s="7">
        <v>4.5 oz ea</v>
      </c>
      <c r="D449" t="str" s="21">
        <v>No</v>
      </c>
      <c r="E449" t="str" s="6">
        <v>Local and Local Line prices differ; Currently hidden; do not activate automatically | Currently hidden; do not activate automatically | SNAP: preserve existing selling price; Currently hidden; do not activate automatically</v>
      </c>
      <c r="F449" s="12">
        <v>8</v>
      </c>
      <c r="G449" s="13">
        <v>8.64</v>
      </c>
      <c r="H449" s="18">
        <v>8.33</v>
      </c>
      <c r="I449" s="12">
        <v>8</v>
      </c>
      <c r="J449" s="13">
        <v>8.64</v>
      </c>
      <c r="K449" s="18">
        <v>8.33</v>
      </c>
      <c r="L449" s="12">
        <v>8.33</v>
      </c>
      <c r="M449" s="13">
        <v>9</v>
      </c>
      <c r="N449" s="18">
        <v>8.33</v>
      </c>
      <c r="O449" s="12">
        <v>8.33</v>
      </c>
      <c r="P449" s="13">
        <v>8.33</v>
      </c>
      <c r="Q449" s="18">
        <v>8.33</v>
      </c>
      <c r="R449" s="21">
        <v>1026135</v>
      </c>
      <c r="S449" s="21">
        <v>815780</v>
      </c>
    </row>
    <row r="450" ht="32" customHeight="1">
      <c r="A450" t="str" s="7">
        <v>Granny Smith All Natural</v>
      </c>
      <c r="B450" t="str" s="7">
        <v>Oregon Peppermint Fields Soap Bar</v>
      </c>
      <c r="C450" t="str" s="7">
        <v>4.5 oz ea</v>
      </c>
      <c r="D450" t="str" s="21">
        <v>No</v>
      </c>
      <c r="E450" t="str" s="6">
        <v>Local and Local Line prices differ;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50" s="12">
        <v>8</v>
      </c>
      <c r="G450" s="13">
        <v>8.64</v>
      </c>
      <c r="H450" s="18">
        <v>8.33</v>
      </c>
      <c r="I450" s="12">
        <v>8</v>
      </c>
      <c r="J450" s="13">
        <v>8.64</v>
      </c>
      <c r="K450" s="18">
        <v>8.33</v>
      </c>
      <c r="L450" s="12">
        <v>8.33</v>
      </c>
      <c r="M450" s="13">
        <v>9</v>
      </c>
      <c r="N450" s="18">
        <v>8.33</v>
      </c>
      <c r="Q450" s="18">
        <v>8.33</v>
      </c>
      <c r="R450" s="21">
        <v>1033694</v>
      </c>
      <c r="S450" s="21">
        <v>829893</v>
      </c>
    </row>
    <row r="451" ht="32" customHeight="1">
      <c r="A451" t="str" s="7">
        <v>Granny Smith All Natural</v>
      </c>
      <c r="B451" t="str" s="7">
        <v>Shampoo Bar-  Honeysuckle</v>
      </c>
      <c r="C451" t="str" s="7">
        <v>4.5 oz ea</v>
      </c>
      <c r="D451" t="str" s="21">
        <v>No</v>
      </c>
      <c r="E451" t="str" s="6">
        <v>Local and Local Line prices differ; Currently hidden; do not activate automatically | Currently hidden; do not activate automatically | SNAP: preserve existing selling price; Currently hidden; do not activate automatically</v>
      </c>
      <c r="F451" s="12">
        <v>8</v>
      </c>
      <c r="G451" s="13">
        <v>8.64</v>
      </c>
      <c r="H451" s="18">
        <v>8.33</v>
      </c>
      <c r="I451" s="12">
        <v>8</v>
      </c>
      <c r="J451" s="13">
        <v>8.64</v>
      </c>
      <c r="K451" s="18">
        <v>8.33</v>
      </c>
      <c r="L451" s="12">
        <v>8.33</v>
      </c>
      <c r="M451" s="13">
        <v>9</v>
      </c>
      <c r="N451" s="18">
        <v>8.33</v>
      </c>
      <c r="O451" s="12">
        <v>8.33</v>
      </c>
      <c r="P451" s="13">
        <v>8.33</v>
      </c>
      <c r="Q451" s="18">
        <v>8.33</v>
      </c>
      <c r="R451" s="21">
        <v>1026139</v>
      </c>
      <c r="S451" s="21">
        <v>815785</v>
      </c>
    </row>
    <row r="452" ht="32" customHeight="1">
      <c r="A452" t="str" s="7">
        <v>Granny Smith All Natural</v>
      </c>
      <c r="B452" t="str" s="7">
        <v>Shampoo Bar-  Lavender</v>
      </c>
      <c r="C452" t="str" s="7">
        <v>4.5 oz ea</v>
      </c>
      <c r="D452" t="str" s="21">
        <v>Yes</v>
      </c>
      <c r="E452" t="str" s="6">
        <v>Local and Local Line prices differ | SNAP: preserve existing selling price</v>
      </c>
      <c r="F452" s="12">
        <v>8</v>
      </c>
      <c r="G452" s="13">
        <v>8.64</v>
      </c>
      <c r="H452" s="18">
        <v>8.33</v>
      </c>
      <c r="I452" s="12">
        <v>8</v>
      </c>
      <c r="J452" s="13">
        <v>8.64</v>
      </c>
      <c r="K452" s="18">
        <v>8.33</v>
      </c>
      <c r="L452" s="12">
        <v>8.33</v>
      </c>
      <c r="M452" s="13">
        <v>9</v>
      </c>
      <c r="N452" s="18">
        <v>8.33</v>
      </c>
      <c r="O452" s="12">
        <v>8.33</v>
      </c>
      <c r="P452" s="13">
        <v>8.33</v>
      </c>
      <c r="Q452" s="18">
        <v>8.33</v>
      </c>
      <c r="R452" s="21">
        <v>1057489</v>
      </c>
      <c r="S452" s="21">
        <v>863250</v>
      </c>
    </row>
    <row r="453" ht="32" customHeight="1">
      <c r="A453" t="str" s="7">
        <v>Granny Smith All Natural</v>
      </c>
      <c r="B453" t="str" s="7">
        <v>Shampoo Bar-  Lemongrass</v>
      </c>
      <c r="C453" t="str" s="7">
        <v>4.5 oz ea</v>
      </c>
      <c r="D453" t="str" s="21">
        <v>Yes</v>
      </c>
      <c r="E453" t="str" s="6">
        <v>Local and Local Line prices differ | SNAP: preserve existing selling price</v>
      </c>
      <c r="F453" s="12">
        <v>8</v>
      </c>
      <c r="G453" s="13">
        <v>8.64</v>
      </c>
      <c r="H453" s="18">
        <v>8.33</v>
      </c>
      <c r="I453" s="12">
        <v>8</v>
      </c>
      <c r="J453" s="13">
        <v>8.64</v>
      </c>
      <c r="K453" s="18">
        <v>8.33</v>
      </c>
      <c r="L453" s="12">
        <v>8.33</v>
      </c>
      <c r="M453" s="13">
        <v>9</v>
      </c>
      <c r="N453" s="18">
        <v>8.33</v>
      </c>
      <c r="O453" s="12">
        <v>8.33</v>
      </c>
      <c r="P453" s="13">
        <v>8.33</v>
      </c>
      <c r="Q453" s="18">
        <v>8.33</v>
      </c>
      <c r="R453" s="21">
        <v>1026137</v>
      </c>
      <c r="S453" s="21">
        <v>815782</v>
      </c>
    </row>
    <row r="454" ht="32" customHeight="1">
      <c r="A454" t="str" s="7">
        <v>Granny Smith All Natural</v>
      </c>
      <c r="B454" t="str" s="7">
        <v>Travel Size Bug Repellent Stick</v>
      </c>
      <c r="C454" t="str" s="7">
        <v>0.5 oz ea</v>
      </c>
      <c r="D454" t="str" s="21">
        <v>Yes</v>
      </c>
      <c r="E454" t="str" s="6">
        <v>No confirmed Local Line price/list; local calculation is reference only | SNAP: preserve existing selling price; No confirmed Local Line price/list; local calculation is reference only</v>
      </c>
      <c r="F454" s="12">
        <v>8.33</v>
      </c>
      <c r="G454" s="13">
        <v>9</v>
      </c>
      <c r="H454" s="18">
        <v>8.33</v>
      </c>
      <c r="K454" s="18">
        <v>8.33</v>
      </c>
      <c r="L454" s="12">
        <v>8.33</v>
      </c>
      <c r="M454" s="13">
        <v>9</v>
      </c>
      <c r="N454" s="18">
        <v>8.33</v>
      </c>
      <c r="Q454" s="18">
        <v>8.33</v>
      </c>
      <c r="R454" s="21">
        <v>1094108</v>
      </c>
      <c r="S454" s="21">
        <v>908490</v>
      </c>
    </row>
    <row r="455" ht="32" customHeight="1">
      <c r="A455" t="str" s="7">
        <v>Granny Smith All Natural</v>
      </c>
      <c r="B455" t="str" s="7">
        <v>Travel Size Healing Stick</v>
      </c>
      <c r="C455" t="str" s="7">
        <v>0.35 oz ea</v>
      </c>
      <c r="D455" t="str" s="21">
        <v>Yes</v>
      </c>
      <c r="E455" t="str" s="6">
        <v>Local and Local Line prices differ | SNAP: preserve existing selling price</v>
      </c>
      <c r="F455" s="12">
        <v>7</v>
      </c>
      <c r="G455" s="13">
        <v>7.56</v>
      </c>
      <c r="H455" s="18">
        <v>6.86</v>
      </c>
      <c r="I455" s="12">
        <v>7</v>
      </c>
      <c r="J455" s="13">
        <v>7.56</v>
      </c>
      <c r="K455" s="18">
        <v>6.86</v>
      </c>
      <c r="L455" s="12">
        <v>6.86</v>
      </c>
      <c r="M455" s="13">
        <v>7.41</v>
      </c>
      <c r="N455" s="18">
        <v>6.86</v>
      </c>
      <c r="O455" s="12">
        <v>6.86</v>
      </c>
      <c r="P455" s="13">
        <v>6.86</v>
      </c>
      <c r="Q455" s="18">
        <v>6.86</v>
      </c>
      <c r="R455" s="21">
        <v>1022551</v>
      </c>
      <c r="S455" s="21">
        <v>810070</v>
      </c>
    </row>
    <row r="456" ht="32" customHeight="1">
      <c r="A456" t="str" s="7">
        <v>Granny Smith All Natural</v>
      </c>
      <c r="B456" t="str" s="7">
        <v>Travel Size Lotion Stick w/ Grapefruit Essential Oil</v>
      </c>
      <c r="C456" t="str" s="7">
        <v>0.5 oz ea</v>
      </c>
      <c r="D456" t="str" s="21">
        <v>Yes</v>
      </c>
      <c r="E456" t="str" s="6">
        <v>No confirmed Local Line price/list; local calculation is reference only | SNAP: preserve existing selling price; No confirmed Local Line price/list; local calculation is reference only</v>
      </c>
      <c r="F456" s="12">
        <v>8.33</v>
      </c>
      <c r="G456" s="13">
        <v>9</v>
      </c>
      <c r="H456" s="18">
        <v>8.33</v>
      </c>
      <c r="K456" s="18">
        <v>8.33</v>
      </c>
      <c r="L456" s="12">
        <v>8.33</v>
      </c>
      <c r="M456" s="13">
        <v>9</v>
      </c>
      <c r="N456" s="18">
        <v>8.33</v>
      </c>
      <c r="Q456" s="18">
        <v>8.33</v>
      </c>
      <c r="R456" s="21">
        <v>1127322</v>
      </c>
      <c r="S456" s="21">
        <v>960324</v>
      </c>
    </row>
    <row r="457" ht="32" customHeight="1">
      <c r="A457" t="str" s="7">
        <v>Granny Smith All Natural</v>
      </c>
      <c r="B457" t="str" s="7">
        <v>Travel Size Lotion Stick w/ Honeysuckle Essential Oil</v>
      </c>
      <c r="C457" t="str" s="7">
        <v>0.35 oz ea</v>
      </c>
      <c r="D457" t="str" s="21">
        <v>No</v>
      </c>
      <c r="E457" t="str" s="6">
        <v>Currently hidden; do not activate automatically | 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F457" s="12">
        <v>5.88</v>
      </c>
      <c r="G457" s="13">
        <v>6.35</v>
      </c>
      <c r="H457" s="18">
        <v>5.88</v>
      </c>
      <c r="K457" s="18">
        <v>5.88</v>
      </c>
      <c r="L457" s="12">
        <v>5.88</v>
      </c>
      <c r="M457" s="13">
        <v>6.35</v>
      </c>
      <c r="N457" s="18">
        <v>5.88</v>
      </c>
      <c r="Q457" s="18">
        <v>5.88</v>
      </c>
      <c r="R457" s="21">
        <v>1127318</v>
      </c>
      <c r="S457" s="21">
        <v>960320</v>
      </c>
    </row>
    <row r="458" ht="32" customHeight="1">
      <c r="A458" t="str" s="7">
        <v>Granny Smith All Natural</v>
      </c>
      <c r="B458" t="str" s="7">
        <v>Travel Size Lotion Stick w/ Lavender Essential Oil &amp; Charcoal</v>
      </c>
      <c r="C458" t="str" s="7">
        <v>0.5 oz ea</v>
      </c>
      <c r="D458" t="str" s="21">
        <v>Yes</v>
      </c>
      <c r="E458" t="str" s="6">
        <v>No confirmed Local Line price/list; local calculation is reference only | SNAP: preserve existing selling price; No confirmed Local Line price/list; local calculation is reference only</v>
      </c>
      <c r="F458" s="12">
        <v>8.33</v>
      </c>
      <c r="G458" s="13">
        <v>9</v>
      </c>
      <c r="H458" s="18">
        <v>8.33</v>
      </c>
      <c r="K458" s="18">
        <v>8.33</v>
      </c>
      <c r="L458" s="12">
        <v>8.33</v>
      </c>
      <c r="M458" s="13">
        <v>9</v>
      </c>
      <c r="N458" s="18">
        <v>8.33</v>
      </c>
      <c r="Q458" s="18">
        <v>8.33</v>
      </c>
      <c r="R458" s="21">
        <v>1127319</v>
      </c>
      <c r="S458" s="21">
        <v>960321</v>
      </c>
    </row>
    <row r="459" ht="32" customHeight="1">
      <c r="A459" t="str" s="7">
        <v>Granny Smith All Natural</v>
      </c>
      <c r="B459" t="str" s="7">
        <v>Travel Size Lotion Stick w/ Lemongrass &amp; Orange Essential Oils &amp; Turmeric</v>
      </c>
      <c r="C459" t="str" s="7">
        <v>0.35 oz ea</v>
      </c>
      <c r="D459" t="str" s="21">
        <v>Yes</v>
      </c>
      <c r="E459" t="str" s="6">
        <v>No confirmed Local Line price/list; local calculation is reference only | SNAP: preserve existing selling price; No confirmed Local Line price/list; local calculation is reference only</v>
      </c>
      <c r="F459" s="12">
        <v>5.88</v>
      </c>
      <c r="G459" s="13">
        <v>6.35</v>
      </c>
      <c r="H459" s="18">
        <v>5.88</v>
      </c>
      <c r="K459" s="18">
        <v>5.88</v>
      </c>
      <c r="L459" s="12">
        <v>5.88</v>
      </c>
      <c r="M459" s="13">
        <v>6.35</v>
      </c>
      <c r="N459" s="18">
        <v>5.88</v>
      </c>
      <c r="Q459" s="18">
        <v>5.88</v>
      </c>
      <c r="R459" s="21">
        <v>1127321</v>
      </c>
      <c r="S459" s="21">
        <v>960323</v>
      </c>
    </row>
    <row r="460" ht="32" customHeight="1">
      <c r="A460" t="str" s="7">
        <v>Granny Smith All Natural</v>
      </c>
      <c r="B460" t="str" s="7">
        <v>Virtuous Lemon Soap Bar</v>
      </c>
      <c r="C460" t="str" s="7">
        <v>4.5 oz ea</v>
      </c>
      <c r="D460" t="str" s="21">
        <v>No</v>
      </c>
      <c r="E460" t="str" s="6">
        <v>Local and Local Line prices differ; Currently hidden; do not activate automatically | Currently hidden; do not activate automatically | SNAP: preserve existing selling price; No confirmed Local Line price/list; local calculation is reference only; Currently hidden; do not activate automatically</v>
      </c>
      <c r="F460" s="12">
        <v>8</v>
      </c>
      <c r="G460" s="13">
        <v>8.64</v>
      </c>
      <c r="H460" s="18">
        <v>8.33</v>
      </c>
      <c r="I460" s="12">
        <v>8</v>
      </c>
      <c r="J460" s="13">
        <v>8.64</v>
      </c>
      <c r="K460" s="18">
        <v>8.33</v>
      </c>
      <c r="L460" s="12">
        <v>8.33</v>
      </c>
      <c r="M460" s="13">
        <v>9</v>
      </c>
      <c r="N460" s="18">
        <v>8.33</v>
      </c>
      <c r="Q460" s="18">
        <v>8.33</v>
      </c>
      <c r="R460" s="21">
        <v>1094107</v>
      </c>
      <c r="S460" s="21">
        <v>908489</v>
      </c>
    </row>
    <row r="461" ht="32" customHeight="1">
      <c r="A461" t="str" s="7">
        <v>Grazier's Garden</v>
      </c>
      <c r="B461" t="str" s="7">
        <v>Baby Green Salad Mix (1/2 lb)</v>
      </c>
      <c r="C461" t="str" s="7">
        <v>bag</v>
      </c>
      <c r="D461" t="str" s="21">
        <v>No</v>
      </c>
      <c r="E461" t="str" s="6">
        <v>Currently hidden; do not activate automatically | SNAP: preserve existing selling price; Currently hidden; do not activate automatically</v>
      </c>
      <c r="F461" s="12">
        <v>5.6</v>
      </c>
      <c r="G461" s="13">
        <v>6.05</v>
      </c>
      <c r="H461" s="18">
        <v>5.6</v>
      </c>
      <c r="I461" s="12">
        <v>5.6</v>
      </c>
      <c r="J461" s="13">
        <v>6.05</v>
      </c>
      <c r="K461" s="18">
        <v>5.6</v>
      </c>
      <c r="L461" s="12">
        <v>5.6</v>
      </c>
      <c r="M461" s="13">
        <v>6.05</v>
      </c>
      <c r="N461" s="18">
        <v>5.6</v>
      </c>
      <c r="O461" s="12">
        <v>5.6</v>
      </c>
      <c r="P461" s="13">
        <v>5.6</v>
      </c>
      <c r="Q461" s="18">
        <v>5.6</v>
      </c>
      <c r="R461" s="21">
        <v>1122286</v>
      </c>
      <c r="S461" s="21">
        <v>950716</v>
      </c>
    </row>
    <row r="462" ht="32" customHeight="1">
      <c r="A462" t="str" s="7">
        <v>Grazier's Garden</v>
      </c>
      <c r="B462" t="str" s="7">
        <v>Baby Kale (1/2lb)</v>
      </c>
      <c r="C462" t="str" s="7">
        <v>bag</v>
      </c>
      <c r="D462" t="str" s="21">
        <v>No</v>
      </c>
      <c r="E462" t="str" s="6">
        <v>Currently hidden; do not activate automatically | SNAP: preserve existing selling price; Currently hidden; do not activate automatically</v>
      </c>
      <c r="F462" s="12">
        <v>5.6</v>
      </c>
      <c r="G462" s="13">
        <v>6.05</v>
      </c>
      <c r="H462" s="18">
        <v>5.6</v>
      </c>
      <c r="I462" s="12">
        <v>5.6</v>
      </c>
      <c r="J462" s="13">
        <v>6.05</v>
      </c>
      <c r="K462" s="18">
        <v>5.6</v>
      </c>
      <c r="L462" s="12">
        <v>5.6</v>
      </c>
      <c r="M462" s="13">
        <v>6.05</v>
      </c>
      <c r="N462" s="18">
        <v>5.6</v>
      </c>
      <c r="O462" s="12">
        <v>5.6</v>
      </c>
      <c r="P462" s="13">
        <v>5.6</v>
      </c>
      <c r="Q462" s="18">
        <v>5.6</v>
      </c>
      <c r="R462" s="21">
        <v>1123569</v>
      </c>
      <c r="S462" s="21">
        <v>952531</v>
      </c>
    </row>
    <row r="463" ht="32" customHeight="1">
      <c r="A463" t="str" s="7">
        <v>Grazier's Garden</v>
      </c>
      <c r="B463" t="str" s="7">
        <v>Blue Kuri Kabocha Squash</v>
      </c>
      <c r="C463" t="str" s="7">
        <v>ea</v>
      </c>
      <c r="D463" t="str" s="21">
        <v>No</v>
      </c>
      <c r="E463" t="str" s="6">
        <v>Currently hidden; do not activate automatically | SNAP: preserve existing selling price; Currently hidden; do not activate automatically</v>
      </c>
      <c r="F463" s="12">
        <v>5.6</v>
      </c>
      <c r="G463" s="13">
        <v>6.05</v>
      </c>
      <c r="H463" s="18">
        <v>5.6</v>
      </c>
      <c r="I463" s="12">
        <v>5.6</v>
      </c>
      <c r="J463" s="13">
        <v>6.05</v>
      </c>
      <c r="K463" s="18">
        <v>5.6</v>
      </c>
      <c r="L463" s="12">
        <v>5.6</v>
      </c>
      <c r="M463" s="13">
        <v>6.05</v>
      </c>
      <c r="N463" s="18">
        <v>5.6</v>
      </c>
      <c r="O463" s="12">
        <v>5.6</v>
      </c>
      <c r="P463" s="13">
        <v>5.6</v>
      </c>
      <c r="Q463" s="18">
        <v>5.6</v>
      </c>
      <c r="R463" s="21">
        <v>1018696</v>
      </c>
      <c r="S463" s="21">
        <v>804395</v>
      </c>
    </row>
    <row r="464" ht="32" customHeight="1">
      <c r="A464" t="str" s="7">
        <v>Grazier's Garden</v>
      </c>
      <c r="B464" t="str" s="7">
        <v>Broccoli Greens</v>
      </c>
      <c r="C464" t="str" s="7">
        <v>each</v>
      </c>
      <c r="D464" t="str" s="21">
        <v>No</v>
      </c>
      <c r="E464" t="str" s="6">
        <v>Currently hidden; do not activate automatically | SNAP: preserve existing selling price; Currently hidden; do not activate automatically</v>
      </c>
      <c r="F464" s="12">
        <v>5.95</v>
      </c>
      <c r="G464" s="13">
        <v>6.43</v>
      </c>
      <c r="H464" s="18">
        <v>5.95</v>
      </c>
      <c r="I464" s="12">
        <v>5.95</v>
      </c>
      <c r="J464" s="13">
        <v>6.43</v>
      </c>
      <c r="K464" s="18">
        <v>5.95</v>
      </c>
      <c r="L464" s="12">
        <v>5.95</v>
      </c>
      <c r="M464" s="13">
        <v>6.43</v>
      </c>
      <c r="N464" s="18">
        <v>5.95</v>
      </c>
      <c r="O464" s="12">
        <v>5.95</v>
      </c>
      <c r="P464" s="13">
        <v>5.95</v>
      </c>
      <c r="Q464" s="18">
        <v>5.95</v>
      </c>
      <c r="R464" s="21">
        <v>805858</v>
      </c>
      <c r="S464" s="21">
        <v>526916</v>
      </c>
    </row>
    <row r="465" ht="32" customHeight="1">
      <c r="A465" t="str" s="7">
        <v>Grazier's Garden</v>
      </c>
      <c r="B465" t="str" s="7">
        <v>Bulk Carrots</v>
      </c>
      <c r="C465" t="str" s="7">
        <v>pound</v>
      </c>
      <c r="D465" t="str" s="21">
        <v>No</v>
      </c>
      <c r="E465" t="str" s="6">
        <v>Currently hidden; do not activate automatically | SNAP: preserve existing selling price; Currently hidden; do not activate automatically</v>
      </c>
      <c r="F465" s="12">
        <v>3.08</v>
      </c>
      <c r="G465" s="13">
        <v>3.33</v>
      </c>
      <c r="H465" s="18">
        <v>3.08</v>
      </c>
      <c r="I465" s="12">
        <v>3.08</v>
      </c>
      <c r="J465" s="13">
        <v>3.33</v>
      </c>
      <c r="K465" s="18">
        <v>3.08</v>
      </c>
      <c r="L465" s="12">
        <v>3.08</v>
      </c>
      <c r="M465" s="13">
        <v>3.33</v>
      </c>
      <c r="N465" s="18">
        <v>3.08</v>
      </c>
      <c r="O465" s="12">
        <v>3.08</v>
      </c>
      <c r="P465" s="13">
        <v>3.08</v>
      </c>
      <c r="Q465" s="18">
        <v>3.08</v>
      </c>
      <c r="R465" s="21">
        <v>1017975</v>
      </c>
      <c r="S465" s="21">
        <v>803425</v>
      </c>
    </row>
    <row r="466" ht="32" customHeight="1">
      <c r="A466" t="str" s="7">
        <v>Grazier's Garden</v>
      </c>
      <c r="B466" t="str" s="7">
        <v>Bulk Red Beets - 5lb. bag</v>
      </c>
      <c r="C466" t="str" s="7">
        <v>5lb. bag</v>
      </c>
      <c r="D466" t="str" s="21">
        <v>No</v>
      </c>
      <c r="E466" t="str" s="6">
        <v>Currently hidden; do not activate automatically | SNAP: preserve existing selling price; Currently hidden; do not activate automatically</v>
      </c>
      <c r="F466" s="12">
        <v>9.03</v>
      </c>
      <c r="G466" s="13">
        <v>9.75</v>
      </c>
      <c r="H466" s="18">
        <v>9.03</v>
      </c>
      <c r="I466" s="12">
        <v>9.03</v>
      </c>
      <c r="J466" s="13">
        <v>9.75</v>
      </c>
      <c r="K466" s="18">
        <v>9.03</v>
      </c>
      <c r="L466" s="12">
        <v>9.03</v>
      </c>
      <c r="M466" s="13">
        <v>9.75</v>
      </c>
      <c r="N466" s="18">
        <v>9.03</v>
      </c>
      <c r="O466" s="12">
        <v>9.03</v>
      </c>
      <c r="P466" s="13">
        <v>9.03</v>
      </c>
      <c r="Q466" s="18">
        <v>9.03</v>
      </c>
      <c r="R466" s="21">
        <v>1004361</v>
      </c>
      <c r="S466" s="21">
        <v>784289</v>
      </c>
    </row>
    <row r="467" ht="32" customHeight="1">
      <c r="A467" t="str" s="7">
        <v>Grazier's Garden</v>
      </c>
      <c r="B467" t="str" s="7">
        <v>Butternut Squash</v>
      </c>
      <c r="C467" t="str" s="7">
        <v>each</v>
      </c>
      <c r="D467" t="str" s="21">
        <v>No</v>
      </c>
      <c r="E467" t="str" s="6">
        <v>Currently hidden; do not activate automatically | SNAP: preserve existing selling price; Currently hidden; do not activate automatically</v>
      </c>
      <c r="F467" s="12">
        <v>4.9</v>
      </c>
      <c r="G467" s="13">
        <v>5.29</v>
      </c>
      <c r="H467" s="18">
        <v>4.9</v>
      </c>
      <c r="I467" s="12">
        <v>4.9</v>
      </c>
      <c r="J467" s="13">
        <v>5.29</v>
      </c>
      <c r="K467" s="18">
        <v>4.9</v>
      </c>
      <c r="L467" s="12">
        <v>4.9</v>
      </c>
      <c r="M467" s="13">
        <v>5.29</v>
      </c>
      <c r="N467" s="18">
        <v>4.9</v>
      </c>
      <c r="O467" s="12">
        <v>4.9</v>
      </c>
      <c r="P467" s="13">
        <v>4.9</v>
      </c>
      <c r="Q467" s="18">
        <v>4.9</v>
      </c>
      <c r="R467" s="21">
        <v>805847</v>
      </c>
      <c r="S467" s="21">
        <v>526905</v>
      </c>
    </row>
    <row r="468" ht="32" customHeight="1">
      <c r="A468" t="str" s="7">
        <v>Grazier's Garden</v>
      </c>
      <c r="B468" t="str" s="7">
        <v>Cantaloupe</v>
      </c>
      <c r="C468" t="str" s="7">
        <v>each</v>
      </c>
      <c r="D468" t="str" s="21">
        <v>No</v>
      </c>
      <c r="E468" t="str" s="6">
        <v>Currently hidden; do not activate automatically | SNAP: preserve existing selling price; Currently hidden; do not activate automatically</v>
      </c>
      <c r="F468" s="12">
        <v>6.65</v>
      </c>
      <c r="G468" s="13">
        <v>7.18</v>
      </c>
      <c r="H468" s="18">
        <v>6.65</v>
      </c>
      <c r="I468" s="12">
        <v>6.65</v>
      </c>
      <c r="J468" s="13">
        <v>7.18</v>
      </c>
      <c r="K468" s="18">
        <v>6.65</v>
      </c>
      <c r="L468" s="12">
        <v>6.65</v>
      </c>
      <c r="M468" s="13">
        <v>7.18</v>
      </c>
      <c r="N468" s="18">
        <v>6.65</v>
      </c>
      <c r="O468" s="12">
        <v>6.65</v>
      </c>
      <c r="P468" s="13">
        <v>6.65</v>
      </c>
      <c r="Q468" s="18">
        <v>6.65</v>
      </c>
      <c r="R468" s="21">
        <v>805769</v>
      </c>
      <c r="S468" s="21">
        <v>526825</v>
      </c>
    </row>
    <row r="469" ht="32" customHeight="1">
      <c r="A469" t="str" s="7">
        <v>Grazier's Garden</v>
      </c>
      <c r="B469" t="str" s="7">
        <v>Carrot (Baby) Bunch</v>
      </c>
      <c r="C469" t="str" s="7">
        <v>bu</v>
      </c>
      <c r="D469" t="str" s="21">
        <v>No</v>
      </c>
      <c r="E469" t="str" s="6">
        <v>Currently hidden; do not activate automatically | SNAP: preserve existing selling price; Currently hidden; do not activate automatically</v>
      </c>
      <c r="F469" s="12">
        <v>3.78</v>
      </c>
      <c r="G469" s="13">
        <v>4.08</v>
      </c>
      <c r="H469" s="18">
        <v>3.78</v>
      </c>
      <c r="I469" s="12">
        <v>3.78</v>
      </c>
      <c r="J469" s="13">
        <v>4.08</v>
      </c>
      <c r="K469" s="18">
        <v>3.78</v>
      </c>
      <c r="L469" s="12">
        <v>3.78</v>
      </c>
      <c r="M469" s="13">
        <v>4.08</v>
      </c>
      <c r="N469" s="18">
        <v>3.78</v>
      </c>
      <c r="O469" s="12">
        <v>3.78</v>
      </c>
      <c r="P469" s="13">
        <v>3.78</v>
      </c>
      <c r="Q469" s="18">
        <v>3.78</v>
      </c>
      <c r="R469" s="21">
        <v>1012284</v>
      </c>
      <c r="S469" s="21">
        <v>795617</v>
      </c>
    </row>
    <row r="470" ht="32" customHeight="1">
      <c r="A470" t="str" s="7">
        <v>Grazier's Garden</v>
      </c>
      <c r="B470" t="str" s="7">
        <v>Cauliflower</v>
      </c>
      <c r="C470" t="str" s="7">
        <v>ea</v>
      </c>
      <c r="D470" t="str" s="21">
        <v>No</v>
      </c>
      <c r="E470" t="str" s="6">
        <v>Currently hidden; do not activate automatically | SNAP: preserve existing selling price; Currently hidden; do not activate automatically</v>
      </c>
      <c r="F470" s="12">
        <v>7</v>
      </c>
      <c r="G470" s="13">
        <v>7.56</v>
      </c>
      <c r="H470" s="18">
        <v>7</v>
      </c>
      <c r="I470" s="12">
        <v>7</v>
      </c>
      <c r="J470" s="13">
        <v>7.56</v>
      </c>
      <c r="K470" s="18">
        <v>7</v>
      </c>
      <c r="L470" s="12">
        <v>7</v>
      </c>
      <c r="M470" s="13">
        <v>7.56</v>
      </c>
      <c r="N470" s="18">
        <v>7</v>
      </c>
      <c r="O470" s="12">
        <v>7</v>
      </c>
      <c r="P470" s="13">
        <v>7</v>
      </c>
      <c r="Q470" s="18">
        <v>7</v>
      </c>
      <c r="R470" s="21">
        <v>1056158</v>
      </c>
      <c r="S470" s="21">
        <v>861540</v>
      </c>
    </row>
    <row r="471" ht="32" customHeight="1">
      <c r="A471" t="str" s="7">
        <v>Grazier's Garden</v>
      </c>
      <c r="B471" t="str" s="7">
        <v>Cornito Peppers</v>
      </c>
      <c r="C471" t="str" s="7">
        <v>pound</v>
      </c>
      <c r="D471" t="str" s="21">
        <v>No</v>
      </c>
      <c r="E471" t="str" s="6">
        <v>Currently hidden; do not activate automatically | SNAP: preserve existing selling price; Currently hidden; do not activate automatically</v>
      </c>
      <c r="F471" s="12">
        <v>5.25</v>
      </c>
      <c r="G471" s="13">
        <v>5.67</v>
      </c>
      <c r="H471" s="18">
        <v>5.25</v>
      </c>
      <c r="I471" s="12">
        <v>5.25</v>
      </c>
      <c r="J471" s="13">
        <v>5.67</v>
      </c>
      <c r="K471" s="18">
        <v>5.25</v>
      </c>
      <c r="L471" s="12">
        <v>5.25</v>
      </c>
      <c r="M471" s="13">
        <v>5.67</v>
      </c>
      <c r="N471" s="18">
        <v>5.25</v>
      </c>
      <c r="O471" s="12">
        <v>5.25</v>
      </c>
      <c r="P471" s="13">
        <v>5.25</v>
      </c>
      <c r="Q471" s="18">
        <v>5.25</v>
      </c>
      <c r="R471" s="21">
        <v>1017030</v>
      </c>
      <c r="S471" s="21">
        <v>802189</v>
      </c>
    </row>
    <row r="472" ht="32" customHeight="1">
      <c r="A472" t="str" s="7">
        <v>Grazier's Garden</v>
      </c>
      <c r="B472" t="str" s="7">
        <v>Dried English Lavender</v>
      </c>
      <c r="C472" t="str" s="7">
        <v>ea</v>
      </c>
      <c r="D472" t="str" s="21">
        <v>No</v>
      </c>
      <c r="E472" t="str" s="6">
        <v>Currently hidden; do not activate automatically | SNAP: preserve existing selling price; Currently hidden; do not activate automatically</v>
      </c>
      <c r="F472" s="12">
        <v>4.76</v>
      </c>
      <c r="G472" s="13">
        <v>5.14</v>
      </c>
      <c r="H472" s="18">
        <v>4.76</v>
      </c>
      <c r="I472" s="12">
        <v>4.76</v>
      </c>
      <c r="J472" s="13">
        <v>5.14</v>
      </c>
      <c r="K472" s="18">
        <v>4.76</v>
      </c>
      <c r="L472" s="12">
        <v>4.76</v>
      </c>
      <c r="M472" s="13">
        <v>5.14</v>
      </c>
      <c r="N472" s="18">
        <v>4.76</v>
      </c>
      <c r="O472" s="12">
        <v>4.76</v>
      </c>
      <c r="P472" s="13">
        <v>4.76</v>
      </c>
      <c r="Q472" s="18">
        <v>4.76</v>
      </c>
      <c r="R472" s="21">
        <v>993775</v>
      </c>
      <c r="S472" s="21">
        <v>766895</v>
      </c>
    </row>
    <row r="473" ht="32" customHeight="1">
      <c r="A473" t="str" s="7">
        <v>Grazier's Garden</v>
      </c>
      <c r="B473" t="str" s="7">
        <v>Edible Calendula Flower</v>
      </c>
      <c r="C473" t="str" s="7">
        <v>each</v>
      </c>
      <c r="D473" t="str" s="21">
        <v>No</v>
      </c>
      <c r="E47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473" s="12">
        <v>5.6</v>
      </c>
      <c r="G473" s="13">
        <v>6.05</v>
      </c>
      <c r="H473" s="18">
        <v>5.6</v>
      </c>
      <c r="I473" s="12">
        <v>5.6</v>
      </c>
      <c r="J473" s="13">
        <v>6.05</v>
      </c>
      <c r="K473" s="18">
        <v>5.6</v>
      </c>
      <c r="N473" s="18">
        <v>5.6</v>
      </c>
      <c r="O473" s="12">
        <v>5.6</v>
      </c>
      <c r="P473" s="13">
        <v>5.6</v>
      </c>
      <c r="Q473" s="18">
        <v>5.6</v>
      </c>
      <c r="R473" s="21">
        <v>805891</v>
      </c>
      <c r="S473" s="21">
        <v>526949</v>
      </c>
    </row>
    <row r="474" ht="32" customHeight="1">
      <c r="A474" t="str" s="7">
        <v>Grazier's Garden</v>
      </c>
      <c r="B474" t="str" s="7">
        <v>French Breakfast Radish</v>
      </c>
      <c r="C474" t="str" s="7">
        <v>Bunch</v>
      </c>
      <c r="D474" t="str" s="21">
        <v>No</v>
      </c>
      <c r="E474" t="str" s="6">
        <v>Currently hidden; do not activate automatically | SNAP: preserve existing selling price; Currently hidden; do not activate automatically</v>
      </c>
      <c r="F474" s="12">
        <v>2.8</v>
      </c>
      <c r="G474" s="13">
        <v>3.02</v>
      </c>
      <c r="H474" s="18">
        <v>2.8</v>
      </c>
      <c r="I474" s="12">
        <v>2.8</v>
      </c>
      <c r="J474" s="13">
        <v>3.02</v>
      </c>
      <c r="K474" s="18">
        <v>2.8</v>
      </c>
      <c r="L474" s="12">
        <v>2.8</v>
      </c>
      <c r="M474" s="13">
        <v>3.02</v>
      </c>
      <c r="N474" s="18">
        <v>2.8</v>
      </c>
      <c r="O474" s="12">
        <v>2.8</v>
      </c>
      <c r="P474" s="13">
        <v>2.8</v>
      </c>
      <c r="Q474" s="18">
        <v>2.8</v>
      </c>
      <c r="R474" s="21">
        <v>976168</v>
      </c>
      <c r="S474" s="21">
        <v>741892</v>
      </c>
    </row>
    <row r="475" ht="32" customHeight="1">
      <c r="A475" t="str" s="7">
        <v>Grazier's Garden</v>
      </c>
      <c r="B475" t="str" s="7">
        <v>Fresh Cherries</v>
      </c>
      <c r="C475" t="str" s="7">
        <v>1 pint</v>
      </c>
      <c r="D475" t="str" s="21">
        <v>No</v>
      </c>
      <c r="E475" t="str" s="6">
        <v>Currently hidden; do not activate automatically | SNAP: preserve existing selling price; Currently hidden; do not activate automatically</v>
      </c>
      <c r="F475" s="12">
        <v>6.3</v>
      </c>
      <c r="G475" s="13">
        <v>6.8</v>
      </c>
      <c r="H475" s="18">
        <v>6.3</v>
      </c>
      <c r="I475" s="12">
        <v>6.3</v>
      </c>
      <c r="J475" s="13">
        <v>6.8</v>
      </c>
      <c r="K475" s="18">
        <v>6.3</v>
      </c>
      <c r="L475" s="12">
        <v>6.3</v>
      </c>
      <c r="M475" s="13">
        <v>6.8</v>
      </c>
      <c r="N475" s="18">
        <v>6.3</v>
      </c>
      <c r="O475" s="12">
        <v>6.3</v>
      </c>
      <c r="P475" s="13">
        <v>6.3</v>
      </c>
      <c r="Q475" s="18">
        <v>6.3</v>
      </c>
      <c r="R475" s="21">
        <v>981788</v>
      </c>
      <c r="S475" s="21">
        <v>750321</v>
      </c>
    </row>
    <row r="476" ht="32" customHeight="1">
      <c r="A476" t="str" s="7">
        <v>Grazier's Garden</v>
      </c>
      <c r="B476" t="str" s="7">
        <v>Fresh Chocolate Mint</v>
      </c>
      <c r="C476" t="str" s="7">
        <v>bu</v>
      </c>
      <c r="D476" t="str" s="21">
        <v>No</v>
      </c>
      <c r="E476" t="str" s="6">
        <v>Currently hidden; do not activate automatically | SNAP: preserve existing selling price; Currently hidden; do not activate automatically</v>
      </c>
      <c r="F476" s="12">
        <v>3.5</v>
      </c>
      <c r="G476" s="13">
        <v>3.78</v>
      </c>
      <c r="H476" s="18">
        <v>3.5</v>
      </c>
      <c r="I476" s="12">
        <v>3.5</v>
      </c>
      <c r="J476" s="13">
        <v>3.78</v>
      </c>
      <c r="K476" s="18">
        <v>3.5</v>
      </c>
      <c r="L476" s="12">
        <v>3.5</v>
      </c>
      <c r="M476" s="13">
        <v>3.78</v>
      </c>
      <c r="N476" s="18">
        <v>3.5</v>
      </c>
      <c r="O476" s="12">
        <v>3.5</v>
      </c>
      <c r="P476" s="13">
        <v>3.5</v>
      </c>
      <c r="Q476" s="18">
        <v>3.5</v>
      </c>
      <c r="R476" s="21">
        <v>995640</v>
      </c>
      <c r="S476" s="21">
        <v>770068</v>
      </c>
    </row>
    <row r="477" ht="32" customHeight="1">
      <c r="A477" t="str" s="7">
        <v>Grazier's Garden</v>
      </c>
      <c r="B477" t="str" s="7">
        <v>Fresh Cilantro</v>
      </c>
      <c r="C477" t="str" s="7">
        <v>bunch</v>
      </c>
      <c r="D477" t="str" s="21">
        <v>No</v>
      </c>
      <c r="E477" t="str" s="6">
        <v>Currently hidden; do not activate automatically | SNAP: preserve existing selling price; Currently hidden; do not activate automatically</v>
      </c>
      <c r="F477" s="12">
        <v>4.2</v>
      </c>
      <c r="G477" s="13">
        <v>4.54</v>
      </c>
      <c r="H477" s="18">
        <v>4.2</v>
      </c>
      <c r="I477" s="12">
        <v>4.2</v>
      </c>
      <c r="J477" s="13">
        <v>4.54</v>
      </c>
      <c r="K477" s="18">
        <v>4.2</v>
      </c>
      <c r="L477" s="12">
        <v>4.2</v>
      </c>
      <c r="M477" s="13">
        <v>4.54</v>
      </c>
      <c r="N477" s="18">
        <v>4.2</v>
      </c>
      <c r="O477" s="12">
        <v>4.2</v>
      </c>
      <c r="P477" s="13">
        <v>4.2</v>
      </c>
      <c r="Q477" s="18">
        <v>4.2</v>
      </c>
      <c r="R477" s="21">
        <v>1004523</v>
      </c>
      <c r="S477" s="21">
        <v>784559</v>
      </c>
    </row>
    <row r="478" ht="32" customHeight="1">
      <c r="A478" t="str" s="7">
        <v>Grazier's Garden</v>
      </c>
      <c r="B478" t="str" s="7">
        <v>Fresh Lavender</v>
      </c>
      <c r="C478" t="str" s="7">
        <v>bu</v>
      </c>
      <c r="D478" t="str" s="21">
        <v>No</v>
      </c>
      <c r="E478" t="str" s="6">
        <v>Currently hidden; do not activate automatically | SNAP: preserve existing selling price; Currently hidden; do not activate automatically</v>
      </c>
      <c r="F478" s="12">
        <v>5.25</v>
      </c>
      <c r="G478" s="13">
        <v>5.67</v>
      </c>
      <c r="H478" s="18">
        <v>5.25</v>
      </c>
      <c r="I478" s="12">
        <v>5.25</v>
      </c>
      <c r="J478" s="13">
        <v>5.67</v>
      </c>
      <c r="K478" s="18">
        <v>5.25</v>
      </c>
      <c r="L478" s="12">
        <v>5.25</v>
      </c>
      <c r="M478" s="13">
        <v>5.67</v>
      </c>
      <c r="N478" s="18">
        <v>5.25</v>
      </c>
      <c r="O478" s="12">
        <v>5.25</v>
      </c>
      <c r="P478" s="13">
        <v>5.25</v>
      </c>
      <c r="Q478" s="18">
        <v>5.25</v>
      </c>
      <c r="R478" s="21">
        <v>982957</v>
      </c>
      <c r="S478" s="21">
        <v>751661</v>
      </c>
    </row>
    <row r="479" ht="32" customHeight="1">
      <c r="A479" t="str" s="7">
        <v>Grazier's Garden</v>
      </c>
      <c r="B479" t="str" s="7">
        <v>Fresh Oregano</v>
      </c>
      <c r="C479" t="str" s="7">
        <v>Bunch</v>
      </c>
      <c r="D479" t="str" s="21">
        <v>No</v>
      </c>
      <c r="E479" t="str" s="6">
        <v>Currently hidden; do not activate automatically | SNAP: preserve existing selling price; Currently hidden; do not activate automatically</v>
      </c>
      <c r="F479" s="12">
        <v>2.8</v>
      </c>
      <c r="G479" s="13">
        <v>3.02</v>
      </c>
      <c r="H479" s="18">
        <v>2.8</v>
      </c>
      <c r="I479" s="12">
        <v>2.8</v>
      </c>
      <c r="J479" s="13">
        <v>3.02</v>
      </c>
      <c r="K479" s="18">
        <v>2.8</v>
      </c>
      <c r="L479" s="12">
        <v>2.8</v>
      </c>
      <c r="M479" s="13">
        <v>3.02</v>
      </c>
      <c r="N479" s="18">
        <v>2.8</v>
      </c>
      <c r="O479" s="12">
        <v>2.8</v>
      </c>
      <c r="P479" s="13">
        <v>2.8</v>
      </c>
      <c r="Q479" s="18">
        <v>2.8</v>
      </c>
      <c r="R479" s="21">
        <v>805936</v>
      </c>
      <c r="S479" s="21">
        <v>526996</v>
      </c>
    </row>
    <row r="480" ht="32" customHeight="1">
      <c r="A480" t="str" s="7">
        <v>Grazier's Garden</v>
      </c>
      <c r="B480" t="str" s="7">
        <v>Fresh Rosemary</v>
      </c>
      <c r="C480" t="str" s="7">
        <v>each</v>
      </c>
      <c r="D480" t="str" s="21">
        <v>Yes</v>
      </c>
      <c r="E480" t="str" s="6">
        <v>SNAP: preserve existing selling price</v>
      </c>
      <c r="F480" s="12">
        <v>2.8</v>
      </c>
      <c r="G480" s="13">
        <v>3.02</v>
      </c>
      <c r="H480" s="18">
        <v>2.8</v>
      </c>
      <c r="I480" s="12">
        <v>2.8</v>
      </c>
      <c r="J480" s="13">
        <v>3.02</v>
      </c>
      <c r="K480" s="18">
        <v>2.8</v>
      </c>
      <c r="L480" s="12">
        <v>2.8</v>
      </c>
      <c r="M480" s="13">
        <v>3.02</v>
      </c>
      <c r="N480" s="18">
        <v>2.8</v>
      </c>
      <c r="O480" s="12">
        <v>2.8</v>
      </c>
      <c r="P480" s="13">
        <v>2.8</v>
      </c>
      <c r="Q480" s="18">
        <v>2.8</v>
      </c>
      <c r="R480" s="21">
        <v>805813</v>
      </c>
      <c r="S480" s="21">
        <v>526870</v>
      </c>
    </row>
    <row r="481" ht="32" customHeight="1">
      <c r="A481" t="str" s="7">
        <v>Grazier's Garden</v>
      </c>
      <c r="B481" t="str" s="7">
        <v>Fresh Sage</v>
      </c>
      <c r="C481" t="str" s="7">
        <v>bu</v>
      </c>
      <c r="D481" t="str" s="21">
        <v>No</v>
      </c>
      <c r="E481" t="str" s="6">
        <v>Currently hidden; do not activate automatically | SNAP: preserve existing selling price; Currently hidden; do not activate automatically</v>
      </c>
      <c r="F481" s="12">
        <v>3.99</v>
      </c>
      <c r="G481" s="13">
        <v>4.31</v>
      </c>
      <c r="H481" s="18">
        <v>3.99</v>
      </c>
      <c r="I481" s="12">
        <v>3.99</v>
      </c>
      <c r="J481" s="13">
        <v>4.31</v>
      </c>
      <c r="K481" s="18">
        <v>3.99</v>
      </c>
      <c r="L481" s="12">
        <v>3.99</v>
      </c>
      <c r="M481" s="13">
        <v>4.31</v>
      </c>
      <c r="N481" s="18">
        <v>3.99</v>
      </c>
      <c r="O481" s="12">
        <v>3.99</v>
      </c>
      <c r="P481" s="13">
        <v>3.99</v>
      </c>
      <c r="Q481" s="18">
        <v>3.99</v>
      </c>
      <c r="R481" s="21">
        <v>1107077</v>
      </c>
      <c r="S481" s="21">
        <v>925321</v>
      </c>
    </row>
    <row r="482" ht="32" customHeight="1">
      <c r="A482" t="str" s="7">
        <v>Grazier's Garden</v>
      </c>
      <c r="B482" t="str" s="7">
        <v>Fresh Spearmint</v>
      </c>
      <c r="C482" t="str" s="7">
        <v>Bunch</v>
      </c>
      <c r="D482" t="str" s="21">
        <v>No</v>
      </c>
      <c r="E482" t="str" s="6">
        <v>Currently hidden; do not activate automatically | SNAP: preserve existing selling price; Currently hidden; do not activate automatically</v>
      </c>
      <c r="F482" s="12">
        <v>2.8</v>
      </c>
      <c r="G482" s="13">
        <v>3.02</v>
      </c>
      <c r="H482" s="18">
        <v>2.8</v>
      </c>
      <c r="I482" s="12">
        <v>2.8</v>
      </c>
      <c r="J482" s="13">
        <v>3.02</v>
      </c>
      <c r="K482" s="18">
        <v>2.8</v>
      </c>
      <c r="L482" s="12">
        <v>2.8</v>
      </c>
      <c r="M482" s="13">
        <v>3.02</v>
      </c>
      <c r="N482" s="18">
        <v>2.8</v>
      </c>
      <c r="O482" s="12">
        <v>2.8</v>
      </c>
      <c r="P482" s="13">
        <v>2.8</v>
      </c>
      <c r="Q482" s="18">
        <v>2.8</v>
      </c>
      <c r="R482" s="21">
        <v>805809</v>
      </c>
      <c r="S482" s="21">
        <v>526867</v>
      </c>
    </row>
    <row r="483" ht="32" customHeight="1">
      <c r="A483" t="str" s="7">
        <v>Grazier's Garden</v>
      </c>
      <c r="B483" t="str" s="7">
        <v>Fresh Strawberries</v>
      </c>
      <c r="C483" t="str" s="7">
        <v>Pint</v>
      </c>
      <c r="D483" t="str" s="21">
        <v>No</v>
      </c>
      <c r="E483" t="str" s="6">
        <v>Currently hidden; do not activate automatically | SNAP: preserve existing selling price; Currently hidden; do not activate automatically</v>
      </c>
      <c r="F483" s="12">
        <v>5.95</v>
      </c>
      <c r="G483" s="13">
        <v>6.43</v>
      </c>
      <c r="H483" s="18">
        <v>5.95</v>
      </c>
      <c r="I483" s="12">
        <v>5.95</v>
      </c>
      <c r="J483" s="13">
        <v>6.43</v>
      </c>
      <c r="K483" s="18">
        <v>5.95</v>
      </c>
      <c r="L483" s="12">
        <v>5.95</v>
      </c>
      <c r="M483" s="13">
        <v>6.43</v>
      </c>
      <c r="N483" s="18">
        <v>5.95</v>
      </c>
      <c r="O483" s="12">
        <v>5.95</v>
      </c>
      <c r="P483" s="13">
        <v>5.95</v>
      </c>
      <c r="Q483" s="18">
        <v>5.95</v>
      </c>
      <c r="R483" s="21">
        <v>805767</v>
      </c>
      <c r="S483" s="21">
        <v>526823</v>
      </c>
    </row>
    <row r="484" ht="32" customHeight="1">
      <c r="A484" t="str" s="7">
        <v>Grazier's Garden</v>
      </c>
      <c r="B484" t="str" s="7">
        <v>Fresh Strawberries</v>
      </c>
      <c r="C484" t="str" s="7">
        <v>each</v>
      </c>
      <c r="D484" t="str" s="21">
        <v>No</v>
      </c>
      <c r="E484" t="str" s="6">
        <v>Currently hidden; do not activate automatically | SNAP: preserve existing selling price; Currently hidden; do not activate automatically</v>
      </c>
      <c r="F484" s="12">
        <v>2.45</v>
      </c>
      <c r="G484" s="13">
        <v>2.65</v>
      </c>
      <c r="H484" s="18">
        <v>2.45</v>
      </c>
      <c r="I484" s="12">
        <v>2.45</v>
      </c>
      <c r="J484" s="13">
        <v>2.65</v>
      </c>
      <c r="K484" s="18">
        <v>2.45</v>
      </c>
      <c r="L484" s="12">
        <v>2.45</v>
      </c>
      <c r="M484" s="13">
        <v>2.65</v>
      </c>
      <c r="N484" s="18">
        <v>2.45</v>
      </c>
      <c r="O484" s="12">
        <v>2.45</v>
      </c>
      <c r="P484" s="13">
        <v>2.45</v>
      </c>
      <c r="Q484" s="18">
        <v>2.45</v>
      </c>
      <c r="R484" s="21">
        <v>995529</v>
      </c>
      <c r="S484" s="21">
        <v>769872</v>
      </c>
    </row>
    <row r="485" ht="32" customHeight="1">
      <c r="A485" t="str" s="7">
        <v>Grazier's Garden</v>
      </c>
      <c r="B485" t="str" s="7">
        <v>Fresh Thyme</v>
      </c>
      <c r="C485" t="str" s="7">
        <v>each</v>
      </c>
      <c r="D485" t="str" s="21">
        <v>No</v>
      </c>
      <c r="E485" t="str" s="6">
        <v>Currently hidden; do not activate automatically | SNAP: preserve existing selling price; Currently hidden; do not activate automatically</v>
      </c>
      <c r="F485" s="12">
        <v>3.99</v>
      </c>
      <c r="G485" s="13">
        <v>4.31</v>
      </c>
      <c r="H485" s="18">
        <v>3.99</v>
      </c>
      <c r="I485" s="12">
        <v>3.99</v>
      </c>
      <c r="J485" s="13">
        <v>4.31</v>
      </c>
      <c r="K485" s="18">
        <v>3.99</v>
      </c>
      <c r="L485" s="12">
        <v>3.99</v>
      </c>
      <c r="M485" s="13">
        <v>4.31</v>
      </c>
      <c r="N485" s="18">
        <v>3.99</v>
      </c>
      <c r="O485" s="12">
        <v>3.99</v>
      </c>
      <c r="P485" s="13">
        <v>3.99</v>
      </c>
      <c r="Q485" s="18">
        <v>3.99</v>
      </c>
      <c r="R485" s="21">
        <v>964210</v>
      </c>
      <c r="S485" s="21">
        <v>725645</v>
      </c>
    </row>
    <row r="486" ht="32" customHeight="1">
      <c r="A486" t="str" s="7">
        <v>Grazier's Garden</v>
      </c>
      <c r="B486" t="str" s="7">
        <v>Frozen Blackberries</v>
      </c>
      <c r="C486" t="str" s="7">
        <v>lb</v>
      </c>
      <c r="D486" t="str" s="21">
        <v>No</v>
      </c>
      <c r="E486" t="str" s="6">
        <v>Currently hidden; do not activate automatically | SNAP: preserve existing selling price; Currently hidden; do not activate automatically</v>
      </c>
      <c r="F486" s="12">
        <v>14</v>
      </c>
      <c r="G486" s="13">
        <v>15.12</v>
      </c>
      <c r="H486" s="18">
        <v>14</v>
      </c>
      <c r="I486" s="12">
        <v>14</v>
      </c>
      <c r="J486" s="13">
        <v>15.12</v>
      </c>
      <c r="K486" s="18">
        <v>14</v>
      </c>
      <c r="L486" s="12">
        <v>14</v>
      </c>
      <c r="M486" s="13">
        <v>15.12</v>
      </c>
      <c r="N486" s="18">
        <v>14</v>
      </c>
      <c r="O486" s="12">
        <v>14</v>
      </c>
      <c r="P486" s="13">
        <v>14</v>
      </c>
      <c r="Q486" s="18">
        <v>14</v>
      </c>
      <c r="R486" s="21">
        <v>991582</v>
      </c>
      <c r="S486" s="21">
        <v>764004</v>
      </c>
    </row>
    <row r="487" ht="32" customHeight="1">
      <c r="A487" t="str" s="7">
        <v>Grazier's Garden</v>
      </c>
      <c r="B487" t="str" s="7">
        <v>Frozen Cherry Tomatoes</v>
      </c>
      <c r="C487" t="str" s="7">
        <v>1 lb</v>
      </c>
      <c r="D487" t="str" s="21">
        <v>No</v>
      </c>
      <c r="E487" t="str" s="6">
        <v>Currently hidden; do not activate automatically | SNAP: preserve existing selling price; Currently hidden; do not activate automatically</v>
      </c>
      <c r="F487" s="12">
        <v>5.25</v>
      </c>
      <c r="G487" s="13">
        <v>5.67</v>
      </c>
      <c r="H487" s="18">
        <v>5.25</v>
      </c>
      <c r="I487" s="12">
        <v>5.25</v>
      </c>
      <c r="J487" s="13">
        <v>5.67</v>
      </c>
      <c r="K487" s="18">
        <v>5.25</v>
      </c>
      <c r="L487" s="12">
        <v>5.25</v>
      </c>
      <c r="M487" s="13">
        <v>5.67</v>
      </c>
      <c r="N487" s="18">
        <v>5.25</v>
      </c>
      <c r="O487" s="12">
        <v>5.25</v>
      </c>
      <c r="P487" s="13">
        <v>5.25</v>
      </c>
      <c r="Q487" s="18">
        <v>5.25</v>
      </c>
      <c r="R487" s="21">
        <v>972698</v>
      </c>
      <c r="S487" s="21">
        <v>737048</v>
      </c>
    </row>
    <row r="488" ht="32" customHeight="1">
      <c r="A488" t="str" s="7">
        <v>Grazier's Garden</v>
      </c>
      <c r="B488" t="str" s="7">
        <v>Frozen Golden Cherry Tomatoes</v>
      </c>
      <c r="C488" t="str" s="7">
        <v>lb</v>
      </c>
      <c r="D488" t="str" s="21">
        <v>No</v>
      </c>
      <c r="E488" t="str" s="6">
        <v>Currently hidden; do not activate automatically | SNAP: preserve existing selling price; Currently hidden; do not activate automatically</v>
      </c>
      <c r="F488" s="12">
        <v>5.6</v>
      </c>
      <c r="G488" s="13">
        <v>6.05</v>
      </c>
      <c r="H488" s="18">
        <v>5.6</v>
      </c>
      <c r="I488" s="12">
        <v>5.6</v>
      </c>
      <c r="J488" s="13">
        <v>6.05</v>
      </c>
      <c r="K488" s="18">
        <v>5.6</v>
      </c>
      <c r="L488" s="12">
        <v>5.6</v>
      </c>
      <c r="M488" s="13">
        <v>6.05</v>
      </c>
      <c r="N488" s="18">
        <v>5.6</v>
      </c>
      <c r="O488" s="12">
        <v>5.6</v>
      </c>
      <c r="P488" s="13">
        <v>5.6</v>
      </c>
      <c r="Q488" s="18">
        <v>5.6</v>
      </c>
      <c r="R488" s="21">
        <v>975655</v>
      </c>
      <c r="S488" s="21">
        <v>741109</v>
      </c>
    </row>
    <row r="489" ht="32" customHeight="1">
      <c r="A489" t="str" s="7">
        <v>Grazier's Garden</v>
      </c>
      <c r="B489" t="str" s="7">
        <v>Frozen Heirloom Tomatoes</v>
      </c>
      <c r="C489" t="str" s="7">
        <v>Frozen Tomatoes</v>
      </c>
      <c r="D489" t="str" s="21">
        <v>Yes</v>
      </c>
      <c r="E489" t="str" s="6">
        <v>SNAP: preserve existing selling price</v>
      </c>
      <c r="F489" s="12">
        <v>2.1</v>
      </c>
      <c r="G489" s="13">
        <v>2.27</v>
      </c>
      <c r="H489" s="18">
        <v>2.1</v>
      </c>
      <c r="I489" s="12">
        <v>2.1</v>
      </c>
      <c r="J489" s="13">
        <v>2.27</v>
      </c>
      <c r="K489" s="18">
        <v>2.1</v>
      </c>
      <c r="L489" s="12">
        <v>2.1</v>
      </c>
      <c r="M489" s="13">
        <v>2.27</v>
      </c>
      <c r="N489" s="18">
        <v>2.1</v>
      </c>
      <c r="O489" s="12">
        <v>2.1</v>
      </c>
      <c r="P489" s="13">
        <v>2.1</v>
      </c>
      <c r="Q489" s="18">
        <v>2.1</v>
      </c>
      <c r="R489" s="21">
        <v>1004866</v>
      </c>
      <c r="S489" s="21">
        <v>785038</v>
      </c>
    </row>
    <row r="490" ht="32" customHeight="1">
      <c r="A490" t="str" s="7">
        <v>Grazier's Garden</v>
      </c>
      <c r="B490" t="str" s="7">
        <v>Frozen Pitted Cherries</v>
      </c>
      <c r="C490" t="str" s="7">
        <v>lb</v>
      </c>
      <c r="D490" t="str" s="21">
        <v>No</v>
      </c>
      <c r="E490" t="str" s="6">
        <v>Currently hidden; do not activate automatically | SNAP: preserve existing selling price; Currently hidden; do not activate automatically</v>
      </c>
      <c r="F490" s="12">
        <v>14</v>
      </c>
      <c r="G490" s="13">
        <v>15.12</v>
      </c>
      <c r="H490" s="18">
        <v>14</v>
      </c>
      <c r="I490" s="12">
        <v>14</v>
      </c>
      <c r="J490" s="13">
        <v>15.12</v>
      </c>
      <c r="K490" s="18">
        <v>14</v>
      </c>
      <c r="L490" s="12">
        <v>14</v>
      </c>
      <c r="M490" s="13">
        <v>15.12</v>
      </c>
      <c r="N490" s="18">
        <v>14</v>
      </c>
      <c r="O490" s="12">
        <v>14</v>
      </c>
      <c r="P490" s="13">
        <v>14</v>
      </c>
      <c r="Q490" s="18">
        <v>14</v>
      </c>
      <c r="R490" s="21">
        <v>988134</v>
      </c>
      <c r="S490" s="21">
        <v>759450</v>
      </c>
    </row>
    <row r="491" ht="32" customHeight="1">
      <c r="A491" t="str" s="7">
        <v>Grazier's Garden</v>
      </c>
      <c r="B491" t="str" s="7">
        <v>Garlic Scapes</v>
      </c>
      <c r="C491" t="str" s="7">
        <v>bu</v>
      </c>
      <c r="D491" t="str" s="21">
        <v>No</v>
      </c>
      <c r="E491" t="str" s="6">
        <v>Currently hidden; do not activate automatically | SNAP: preserve existing selling price; Currently hidden; do not activate automatically</v>
      </c>
      <c r="F491" s="12">
        <v>2.8</v>
      </c>
      <c r="G491" s="13">
        <v>3.02</v>
      </c>
      <c r="H491" s="18">
        <v>2.8</v>
      </c>
      <c r="I491" s="12">
        <v>2.8</v>
      </c>
      <c r="J491" s="13">
        <v>3.02</v>
      </c>
      <c r="K491" s="18">
        <v>2.8</v>
      </c>
      <c r="L491" s="12">
        <v>2.8</v>
      </c>
      <c r="M491" s="13">
        <v>3.02</v>
      </c>
      <c r="N491" s="18">
        <v>2.8</v>
      </c>
      <c r="O491" s="12">
        <v>2.8</v>
      </c>
      <c r="P491" s="13">
        <v>2.8</v>
      </c>
      <c r="Q491" s="18">
        <v>2.8</v>
      </c>
      <c r="R491" s="21">
        <v>1122274</v>
      </c>
      <c r="S491" s="21">
        <v>950702</v>
      </c>
    </row>
    <row r="492" ht="32" customHeight="1">
      <c r="A492" t="str" s="7">
        <v>Grazier's Garden</v>
      </c>
      <c r="B492" t="str" s="7">
        <v>Grazier's Salad Mix</v>
      </c>
      <c r="C492" t="str" s="7">
        <v>1/2 lb</v>
      </c>
      <c r="D492" t="str" s="21">
        <v>No</v>
      </c>
      <c r="E492" t="str" s="6">
        <v>Currently hidden; do not activate automatically | SNAP: preserve existing selling price; Currently hidden; do not activate automatically</v>
      </c>
      <c r="F492" s="12">
        <v>5.6</v>
      </c>
      <c r="G492" s="13">
        <v>6.05</v>
      </c>
      <c r="H492" s="18">
        <v>5.6</v>
      </c>
      <c r="I492" s="12">
        <v>5.6</v>
      </c>
      <c r="J492" s="13">
        <v>6.05</v>
      </c>
      <c r="K492" s="18">
        <v>5.6</v>
      </c>
      <c r="L492" s="12">
        <v>5.6</v>
      </c>
      <c r="M492" s="13">
        <v>6.05</v>
      </c>
      <c r="N492" s="18">
        <v>5.6</v>
      </c>
      <c r="O492" s="12">
        <v>5.6</v>
      </c>
      <c r="P492" s="13">
        <v>5.6</v>
      </c>
      <c r="Q492" s="18">
        <v>5.6</v>
      </c>
      <c r="R492" s="21">
        <v>978368</v>
      </c>
      <c r="S492" s="21">
        <v>745074</v>
      </c>
    </row>
    <row r="493" ht="32" customHeight="1">
      <c r="A493" t="str" s="7">
        <v>Grazier's Garden</v>
      </c>
      <c r="B493" t="str" s="7">
        <v>Green Tomatoes</v>
      </c>
      <c r="C493" t="str" s="7">
        <v>1 lb</v>
      </c>
      <c r="D493" t="str" s="21">
        <v>Yes</v>
      </c>
      <c r="E493" t="str" s="6">
        <v>SNAP: preserve existing selling price</v>
      </c>
      <c r="F493" s="12">
        <v>2.8</v>
      </c>
      <c r="G493" s="13">
        <v>3.02</v>
      </c>
      <c r="H493" s="18">
        <v>2.8</v>
      </c>
      <c r="I493" s="12">
        <v>2.8</v>
      </c>
      <c r="J493" s="13">
        <v>3.02</v>
      </c>
      <c r="K493" s="18">
        <v>2.8</v>
      </c>
      <c r="L493" s="12">
        <v>2.8</v>
      </c>
      <c r="M493" s="13">
        <v>3.02</v>
      </c>
      <c r="N493" s="18">
        <v>2.8</v>
      </c>
      <c r="O493" s="12">
        <v>2.8</v>
      </c>
      <c r="P493" s="13">
        <v>2.8</v>
      </c>
      <c r="Q493" s="18">
        <v>2.8</v>
      </c>
      <c r="R493" s="21">
        <v>805922</v>
      </c>
      <c r="S493" s="21">
        <v>526982</v>
      </c>
    </row>
    <row r="494" ht="32" customHeight="1">
      <c r="A494" t="str" s="7">
        <v>Grazier's Garden</v>
      </c>
      <c r="B494" t="str" s="7">
        <v>Heirloom Tomatoes</v>
      </c>
      <c r="C494" t="str" s="7">
        <v>pound</v>
      </c>
      <c r="D494" t="str" s="21">
        <v>No</v>
      </c>
      <c r="E494" t="str" s="6">
        <v>Currently hidden; do not activate automatically | SNAP: preserve existing selling price; Currently hidden; do not activate automatically</v>
      </c>
      <c r="F494" s="12">
        <v>4.55</v>
      </c>
      <c r="G494" s="13">
        <v>4.91</v>
      </c>
      <c r="H494" s="18">
        <v>4.55</v>
      </c>
      <c r="I494" s="12">
        <v>4.55</v>
      </c>
      <c r="J494" s="13">
        <v>4.91</v>
      </c>
      <c r="K494" s="18">
        <v>4.55</v>
      </c>
      <c r="L494" s="12">
        <v>4.55</v>
      </c>
      <c r="M494" s="13">
        <v>4.91</v>
      </c>
      <c r="N494" s="18">
        <v>4.55</v>
      </c>
      <c r="O494" s="12">
        <v>4.55</v>
      </c>
      <c r="P494" s="13">
        <v>4.55</v>
      </c>
      <c r="Q494" s="18">
        <v>4.55</v>
      </c>
      <c r="R494" s="21">
        <v>1000029</v>
      </c>
      <c r="S494" s="21">
        <v>777061</v>
      </c>
    </row>
    <row r="495" ht="32" customHeight="1">
      <c r="A495" t="str" s="7">
        <v>Grazier's Garden</v>
      </c>
      <c r="B495" t="str" s="7">
        <v>Honeydew Melon</v>
      </c>
      <c r="C495" t="str" s="7">
        <v>each</v>
      </c>
      <c r="D495" t="str" s="21">
        <v>No</v>
      </c>
      <c r="E495" t="str" s="6">
        <v>Currently hidden; do not activate automatically | SNAP: preserve existing selling price; Currently hidden; do not activate automatically</v>
      </c>
      <c r="F495" s="12">
        <v>9.31</v>
      </c>
      <c r="G495" s="13">
        <v>10.05</v>
      </c>
      <c r="H495" s="18">
        <v>9.31</v>
      </c>
      <c r="I495" s="12">
        <v>9.31</v>
      </c>
      <c r="J495" s="13">
        <v>10.05</v>
      </c>
      <c r="K495" s="18">
        <v>9.31</v>
      </c>
      <c r="L495" s="12">
        <v>9.31</v>
      </c>
      <c r="M495" s="13">
        <v>10.05</v>
      </c>
      <c r="N495" s="18">
        <v>9.31</v>
      </c>
      <c r="O495" s="12">
        <v>9.31</v>
      </c>
      <c r="P495" s="13">
        <v>9.31</v>
      </c>
      <c r="Q495" s="18">
        <v>9.31</v>
      </c>
      <c r="R495" s="21">
        <v>805757</v>
      </c>
      <c r="S495" s="21">
        <v>526812</v>
      </c>
    </row>
    <row r="496" ht="32" customHeight="1">
      <c r="A496" t="str" s="7">
        <v>Grazier's Garden</v>
      </c>
      <c r="B496" t="str" s="7">
        <v>Italian Eggplant</v>
      </c>
      <c r="C496" t="str" s="7">
        <v>pound</v>
      </c>
      <c r="D496" t="str" s="21">
        <v>Yes</v>
      </c>
      <c r="E496" t="str" s="6">
        <v>SNAP: preserve existing selling price</v>
      </c>
      <c r="F496" s="12">
        <v>3.92</v>
      </c>
      <c r="G496" s="13">
        <v>4.23</v>
      </c>
      <c r="H496" s="18">
        <v>3.92</v>
      </c>
      <c r="I496" s="12">
        <v>3.92</v>
      </c>
      <c r="J496" s="13">
        <v>4.23</v>
      </c>
      <c r="K496" s="18">
        <v>3.92</v>
      </c>
      <c r="L496" s="12">
        <v>3.92</v>
      </c>
      <c r="M496" s="13">
        <v>4.23</v>
      </c>
      <c r="N496" s="18">
        <v>3.92</v>
      </c>
      <c r="O496" s="12">
        <v>3.92</v>
      </c>
      <c r="P496" s="13">
        <v>3.92</v>
      </c>
      <c r="Q496" s="18">
        <v>3.92</v>
      </c>
      <c r="R496" s="21">
        <v>812620</v>
      </c>
      <c r="S496" s="21">
        <v>534488</v>
      </c>
    </row>
    <row r="497" ht="32" customHeight="1">
      <c r="A497" t="str" s="7">
        <v>Grazier's Garden</v>
      </c>
      <c r="B497" t="str" s="7">
        <v>Italian Sweet Frying Peppers</v>
      </c>
      <c r="C497" t="str" s="7">
        <v>1 lb</v>
      </c>
      <c r="D497" t="str" s="21">
        <v>No</v>
      </c>
      <c r="E497" t="str" s="6">
        <v>Currently hidden; do not activate automatically | SNAP: preserve existing selling price; Currently hidden; do not activate automatically</v>
      </c>
      <c r="F497" s="12">
        <v>3.5</v>
      </c>
      <c r="G497" s="13">
        <v>3.78</v>
      </c>
      <c r="H497" s="18">
        <v>3.5</v>
      </c>
      <c r="I497" s="12">
        <v>3.5</v>
      </c>
      <c r="J497" s="13">
        <v>3.78</v>
      </c>
      <c r="K497" s="18">
        <v>3.5</v>
      </c>
      <c r="L497" s="12">
        <v>3.5</v>
      </c>
      <c r="M497" s="13">
        <v>3.78</v>
      </c>
      <c r="N497" s="18">
        <v>3.5</v>
      </c>
      <c r="O497" s="12">
        <v>3.5</v>
      </c>
      <c r="P497" s="13">
        <v>3.5</v>
      </c>
      <c r="Q497" s="18">
        <v>3.5</v>
      </c>
      <c r="R497" s="21">
        <v>1000031</v>
      </c>
      <c r="S497" s="21">
        <v>777063</v>
      </c>
    </row>
    <row r="498" ht="32" customHeight="1">
      <c r="A498" t="str" s="7">
        <v>Grazier's Garden</v>
      </c>
      <c r="B498" t="str" s="7">
        <v>Kale Raab</v>
      </c>
      <c r="C498" t="str" s="7">
        <v>bu</v>
      </c>
      <c r="D498" t="str" s="21">
        <v>No</v>
      </c>
      <c r="E498" t="str" s="6">
        <v>Currently hidden; do not activate automatically | SNAP: preserve existing selling price; Currently hidden; do not activate automatically</v>
      </c>
      <c r="F498" s="12">
        <v>4.9</v>
      </c>
      <c r="G498" s="13">
        <v>5.29</v>
      </c>
      <c r="H498" s="18">
        <v>4.9</v>
      </c>
      <c r="I498" s="12">
        <v>4.9</v>
      </c>
      <c r="J498" s="13">
        <v>5.29</v>
      </c>
      <c r="K498" s="18">
        <v>4.9</v>
      </c>
      <c r="L498" s="12">
        <v>4.9</v>
      </c>
      <c r="M498" s="13">
        <v>5.29</v>
      </c>
      <c r="N498" s="18">
        <v>4.9</v>
      </c>
      <c r="O498" s="12">
        <v>4.9</v>
      </c>
      <c r="P498" s="13">
        <v>4.9</v>
      </c>
      <c r="Q498" s="18">
        <v>4.9</v>
      </c>
      <c r="R498" s="21">
        <v>1091600</v>
      </c>
      <c r="S498" s="21">
        <v>905262</v>
      </c>
    </row>
    <row r="499" ht="32" customHeight="1">
      <c r="A499" t="str" s="7">
        <v>Grazier's Garden</v>
      </c>
      <c r="B499" t="str" s="7">
        <v>Lacinato Kale</v>
      </c>
      <c r="C499" t="str" s="7">
        <v>bu</v>
      </c>
      <c r="D499" t="str" s="21">
        <v>No</v>
      </c>
      <c r="E499" t="str" s="6">
        <v>Local and Local Line prices differ; Currently hidden; do not activate automatically | Currently hidden; do not activate automatically | SNAP: preserve existing selling price; Currently hidden; do not activate automatically</v>
      </c>
      <c r="F499" s="12">
        <v>3</v>
      </c>
      <c r="G499" s="13">
        <v>3.24</v>
      </c>
      <c r="H499" s="18">
        <v>4.2</v>
      </c>
      <c r="I499" s="12">
        <v>4.2</v>
      </c>
      <c r="J499" s="13">
        <v>4.54</v>
      </c>
      <c r="K499" s="18">
        <v>4.2</v>
      </c>
      <c r="L499" s="12">
        <v>4.2</v>
      </c>
      <c r="M499" s="13">
        <v>4.54</v>
      </c>
      <c r="N499" s="18">
        <v>4.2</v>
      </c>
      <c r="O499" s="12">
        <v>4.2</v>
      </c>
      <c r="P499" s="13">
        <v>4.2</v>
      </c>
      <c r="Q499" s="18">
        <v>4.2</v>
      </c>
      <c r="R499" s="21">
        <v>1091602</v>
      </c>
      <c r="S499" s="21">
        <v>905264</v>
      </c>
    </row>
    <row r="500" ht="32" customHeight="1">
      <c r="A500" t="str" s="7">
        <v>Grazier's Garden</v>
      </c>
      <c r="B500" t="str" s="7">
        <v>Mini Watermelon</v>
      </c>
      <c r="C500" t="str" s="7">
        <v>pound</v>
      </c>
      <c r="D500" t="str" s="21">
        <v>No</v>
      </c>
      <c r="E500" t="str" s="6">
        <v>Currently hidden; do not activate automatically | SNAP: preserve existing selling price; Currently hidden; do not activate automatically</v>
      </c>
      <c r="F500" s="12">
        <v>2.8</v>
      </c>
      <c r="G500" s="13">
        <v>3.02</v>
      </c>
      <c r="H500" s="18">
        <v>2.8</v>
      </c>
      <c r="I500" s="12">
        <v>2.8</v>
      </c>
      <c r="J500" s="13">
        <v>3.02</v>
      </c>
      <c r="K500" s="18">
        <v>2.8</v>
      </c>
      <c r="L500" s="12">
        <v>2.8</v>
      </c>
      <c r="M500" s="13">
        <v>3.02</v>
      </c>
      <c r="N500" s="18">
        <v>2.8</v>
      </c>
      <c r="O500" s="12">
        <v>2.8</v>
      </c>
      <c r="P500" s="13">
        <v>2.8</v>
      </c>
      <c r="Q500" s="18">
        <v>2.8</v>
      </c>
      <c r="R500" s="21">
        <v>914550</v>
      </c>
      <c r="S500" s="21">
        <v>660245</v>
      </c>
    </row>
    <row r="501" ht="32" customHeight="1">
      <c r="A501" t="str" s="7">
        <v>Grazier's Garden</v>
      </c>
      <c r="B501" t="str" s="7">
        <v>Mixed salad greens</v>
      </c>
      <c r="C501" t="str" s="7">
        <v>1/2 lb</v>
      </c>
      <c r="D501" t="str" s="21">
        <v>No</v>
      </c>
      <c r="E50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01" s="12">
        <v>7</v>
      </c>
      <c r="G501" s="13">
        <v>7.56</v>
      </c>
      <c r="H501" s="18">
        <v>7</v>
      </c>
      <c r="K501" s="18">
        <v>7</v>
      </c>
      <c r="L501" s="12">
        <v>7</v>
      </c>
      <c r="M501" s="13">
        <v>7.56</v>
      </c>
      <c r="N501" s="18">
        <v>7</v>
      </c>
      <c r="O501" s="12">
        <v>7</v>
      </c>
      <c r="P501" s="13">
        <v>7</v>
      </c>
      <c r="Q501" s="18">
        <v>7</v>
      </c>
      <c r="R501" s="21">
        <v>882733</v>
      </c>
      <c r="S501" s="21">
        <v>619491</v>
      </c>
    </row>
    <row r="502" ht="32" customHeight="1">
      <c r="A502" t="str" s="7">
        <v>Grazier's Garden</v>
      </c>
      <c r="B502" t="str" s="7">
        <v>Oxheart Heirloom Tomatoes</v>
      </c>
      <c r="C502" t="str" s="7">
        <v>1 lb</v>
      </c>
      <c r="D502" t="str" s="21">
        <v>No</v>
      </c>
      <c r="E502" t="str" s="6">
        <v>Currently hidden; do not activate automatically | SNAP: preserve existing selling price; Currently hidden; do not activate automatically</v>
      </c>
      <c r="F502" s="12">
        <v>5.6</v>
      </c>
      <c r="G502" s="13">
        <v>6.05</v>
      </c>
      <c r="H502" s="18">
        <v>5.6</v>
      </c>
      <c r="I502" s="12">
        <v>5.6</v>
      </c>
      <c r="J502" s="13">
        <v>6.05</v>
      </c>
      <c r="K502" s="18">
        <v>5.6</v>
      </c>
      <c r="L502" s="12">
        <v>5.6</v>
      </c>
      <c r="M502" s="13">
        <v>6.05</v>
      </c>
      <c r="N502" s="18">
        <v>5.6</v>
      </c>
      <c r="O502" s="12">
        <v>5.6</v>
      </c>
      <c r="P502" s="13">
        <v>5.6</v>
      </c>
      <c r="Q502" s="18">
        <v>5.6</v>
      </c>
      <c r="R502" s="21">
        <v>805862</v>
      </c>
      <c r="S502" s="21">
        <v>526920</v>
      </c>
    </row>
    <row r="503" ht="32" customHeight="1">
      <c r="A503" t="str" s="7">
        <v>Grazier's Garden</v>
      </c>
      <c r="B503" t="str" s="7">
        <v>Paste Tomatoes</v>
      </c>
      <c r="C503" t="str" s="7">
        <v>1 lb</v>
      </c>
      <c r="D503" t="str" s="21">
        <v>No</v>
      </c>
      <c r="E503" t="str" s="6">
        <v>Currently hidden; do not activate automatically | SNAP: preserve existing selling price; Currently hidden; do not activate automatically</v>
      </c>
      <c r="F503" s="12">
        <v>3.5</v>
      </c>
      <c r="G503" s="13">
        <v>3.78</v>
      </c>
      <c r="H503" s="18">
        <v>3.5</v>
      </c>
      <c r="I503" s="12">
        <v>3.5</v>
      </c>
      <c r="J503" s="13">
        <v>3.78</v>
      </c>
      <c r="K503" s="18">
        <v>3.5</v>
      </c>
      <c r="L503" s="12">
        <v>3.5</v>
      </c>
      <c r="M503" s="13">
        <v>3.78</v>
      </c>
      <c r="N503" s="18">
        <v>3.5</v>
      </c>
      <c r="O503" s="12">
        <v>3.5</v>
      </c>
      <c r="P503" s="13">
        <v>3.5</v>
      </c>
      <c r="Q503" s="18">
        <v>3.5</v>
      </c>
      <c r="R503" s="21">
        <v>805855</v>
      </c>
      <c r="S503" s="21">
        <v>526913</v>
      </c>
    </row>
    <row r="504" ht="32" customHeight="1">
      <c r="A504" t="str" s="7">
        <v>Grazier's Garden</v>
      </c>
      <c r="B504" t="str" s="7">
        <v>Pehoski Purple Bulb Garlic</v>
      </c>
      <c r="C504" t="str" s="7">
        <v>1/2 lb</v>
      </c>
      <c r="D504" t="str" s="21">
        <v>No</v>
      </c>
      <c r="E504" t="str" s="6">
        <v>Currently hidden; do not activate automatically | SNAP: preserve existing selling price; Currently hidden; do not activate automatically</v>
      </c>
      <c r="F504" s="12">
        <v>7</v>
      </c>
      <c r="G504" s="13">
        <v>7.56</v>
      </c>
      <c r="H504" s="18">
        <v>7</v>
      </c>
      <c r="I504" s="12">
        <v>7</v>
      </c>
      <c r="J504" s="13">
        <v>7.56</v>
      </c>
      <c r="K504" s="18">
        <v>7</v>
      </c>
      <c r="L504" s="12">
        <v>7</v>
      </c>
      <c r="M504" s="13">
        <v>7.56</v>
      </c>
      <c r="N504" s="18">
        <v>7</v>
      </c>
      <c r="O504" s="12">
        <v>7</v>
      </c>
      <c r="P504" s="13">
        <v>7</v>
      </c>
      <c r="Q504" s="18">
        <v>7</v>
      </c>
      <c r="R504" s="21">
        <v>986031</v>
      </c>
      <c r="S504" s="21">
        <v>756214</v>
      </c>
    </row>
    <row r="505" ht="32" customHeight="1">
      <c r="A505" t="str" s="7">
        <v>Grazier's Garden</v>
      </c>
      <c r="B505" t="str" s="7">
        <v>Pickled Garlic Scapes</v>
      </c>
      <c r="C505" t="str" s="7">
        <v>pt</v>
      </c>
      <c r="D505" t="str" s="21">
        <v>No</v>
      </c>
      <c r="E505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05" s="12">
        <v>11.2</v>
      </c>
      <c r="G505" s="13">
        <v>12.1</v>
      </c>
      <c r="H505" s="18">
        <v>11.2</v>
      </c>
      <c r="I505" s="12">
        <v>11.2</v>
      </c>
      <c r="J505" s="13">
        <v>12.1</v>
      </c>
      <c r="K505" s="18">
        <v>11.2</v>
      </c>
      <c r="N505" s="18">
        <v>11.2</v>
      </c>
      <c r="O505" s="12">
        <v>11.2</v>
      </c>
      <c r="P505" s="13">
        <v>11.2</v>
      </c>
      <c r="Q505" s="18">
        <v>11.2</v>
      </c>
      <c r="R505" s="21">
        <v>905272</v>
      </c>
      <c r="S505" s="21">
        <v>648936</v>
      </c>
    </row>
    <row r="506" ht="32" customHeight="1">
      <c r="A506" t="str" s="7">
        <v>Grazier's Garden</v>
      </c>
      <c r="B506" t="str" s="7">
        <v>Purple Bell Peppers</v>
      </c>
      <c r="C506" t="str" s="7">
        <v>each</v>
      </c>
      <c r="D506" t="str" s="21">
        <v>No</v>
      </c>
      <c r="E506" t="str" s="6">
        <v>Currently hidden; do not activate automatically | SNAP: preserve existing selling price; Currently hidden; do not activate automatically</v>
      </c>
      <c r="F506" s="12">
        <v>2.8</v>
      </c>
      <c r="G506" s="13">
        <v>3.02</v>
      </c>
      <c r="H506" s="18">
        <v>2.8</v>
      </c>
      <c r="I506" s="12">
        <v>2.8</v>
      </c>
      <c r="J506" s="13">
        <v>3.02</v>
      </c>
      <c r="K506" s="18">
        <v>2.8</v>
      </c>
      <c r="L506" s="12">
        <v>2.8</v>
      </c>
      <c r="M506" s="13">
        <v>3.02</v>
      </c>
      <c r="N506" s="18">
        <v>2.8</v>
      </c>
      <c r="O506" s="12">
        <v>2.8</v>
      </c>
      <c r="P506" s="13">
        <v>2.8</v>
      </c>
      <c r="Q506" s="18">
        <v>2.8</v>
      </c>
      <c r="R506" s="21">
        <v>805933</v>
      </c>
      <c r="S506" s="21">
        <v>526993</v>
      </c>
    </row>
    <row r="507" ht="32" customHeight="1">
      <c r="A507" t="str" s="7">
        <v>Grazier's Garden</v>
      </c>
      <c r="B507" t="str" s="7">
        <v>Purple Bell Peppers</v>
      </c>
      <c r="C507" t="str" s="7">
        <v>each</v>
      </c>
      <c r="D507" t="str" s="21">
        <v>No</v>
      </c>
      <c r="E507" t="str" s="6">
        <v>Currently hidden; do not activate automatically | SNAP: preserve existing selling price; Currently hidden; do not activate automatically</v>
      </c>
      <c r="F507" s="12">
        <v>2.8</v>
      </c>
      <c r="G507" s="13">
        <v>3.02</v>
      </c>
      <c r="H507" s="18">
        <v>2.8</v>
      </c>
      <c r="I507" s="12">
        <v>2.8</v>
      </c>
      <c r="J507" s="13">
        <v>3.02</v>
      </c>
      <c r="K507" s="18">
        <v>2.8</v>
      </c>
      <c r="L507" s="12">
        <v>2.8</v>
      </c>
      <c r="M507" s="13">
        <v>3.02</v>
      </c>
      <c r="N507" s="18">
        <v>2.8</v>
      </c>
      <c r="O507" s="12">
        <v>2.8</v>
      </c>
      <c r="P507" s="13">
        <v>2.8</v>
      </c>
      <c r="Q507" s="18">
        <v>2.8</v>
      </c>
      <c r="R507" s="21">
        <v>1011853</v>
      </c>
      <c r="S507" s="21">
        <v>794969</v>
      </c>
    </row>
    <row r="508" ht="32" customHeight="1">
      <c r="A508" t="str" s="7">
        <v>Grazier's Garden</v>
      </c>
      <c r="B508" t="str" s="7">
        <v>Purple Onion</v>
      </c>
      <c r="C508" t="str" s="7">
        <v>each</v>
      </c>
      <c r="D508" t="str" s="21">
        <v>No</v>
      </c>
      <c r="E50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08" s="12">
        <v>6.65</v>
      </c>
      <c r="G508" s="13">
        <v>7.18</v>
      </c>
      <c r="H508" s="18">
        <v>6.65</v>
      </c>
      <c r="I508" s="12">
        <v>6.65</v>
      </c>
      <c r="J508" s="13">
        <v>7.18</v>
      </c>
      <c r="K508" s="18">
        <v>6.65</v>
      </c>
      <c r="N508" s="18">
        <v>6.65</v>
      </c>
      <c r="O508" s="12">
        <v>6.65</v>
      </c>
      <c r="P508" s="13">
        <v>6.65</v>
      </c>
      <c r="Q508" s="18">
        <v>6.65</v>
      </c>
      <c r="R508" s="21">
        <v>805951</v>
      </c>
      <c r="S508" s="21">
        <v>527011</v>
      </c>
    </row>
    <row r="509" ht="32" customHeight="1">
      <c r="A509" t="str" s="7">
        <v>Grazier's Garden</v>
      </c>
      <c r="B509" t="str" s="7">
        <v>Purple Sprouting Broccoli</v>
      </c>
      <c r="C509" t="str" s="7">
        <v>each</v>
      </c>
      <c r="D509" t="str" s="21">
        <v>No</v>
      </c>
      <c r="E509" t="str" s="6">
        <v>Currently hidden; do not activate automatically | SNAP: preserve existing selling price; Currently hidden; do not activate automatically</v>
      </c>
      <c r="F509" s="12">
        <v>3.85</v>
      </c>
      <c r="G509" s="13">
        <v>4.16</v>
      </c>
      <c r="H509" s="18">
        <v>3.85</v>
      </c>
      <c r="I509" s="12">
        <v>3.85</v>
      </c>
      <c r="J509" s="13">
        <v>4.16</v>
      </c>
      <c r="K509" s="18">
        <v>3.85</v>
      </c>
      <c r="L509" s="12">
        <v>3.85</v>
      </c>
      <c r="M509" s="13">
        <v>4.16</v>
      </c>
      <c r="N509" s="18">
        <v>3.85</v>
      </c>
      <c r="O509" s="12">
        <v>3.85</v>
      </c>
      <c r="P509" s="13">
        <v>3.85</v>
      </c>
      <c r="Q509" s="18">
        <v>3.85</v>
      </c>
      <c r="R509" s="21">
        <v>805955</v>
      </c>
      <c r="S509" s="21">
        <v>527015</v>
      </c>
    </row>
    <row r="510" ht="32" customHeight="1">
      <c r="A510" t="str" s="7">
        <v>Grazier's Garden</v>
      </c>
      <c r="B510" t="str" s="7">
        <v>Rainbow Chard</v>
      </c>
      <c r="C510" t="str" s="7">
        <v>each</v>
      </c>
      <c r="D510" t="str" s="21">
        <v>No</v>
      </c>
      <c r="E510" t="str" s="6">
        <v>Currently hidden; do not activate automatically | SNAP: preserve existing selling price; Currently hidden; do not activate automatically</v>
      </c>
      <c r="F510" s="12">
        <v>3</v>
      </c>
      <c r="G510" s="13">
        <v>3.24</v>
      </c>
      <c r="H510" s="18">
        <v>3</v>
      </c>
      <c r="I510" s="12">
        <v>3</v>
      </c>
      <c r="J510" s="13">
        <v>3.24</v>
      </c>
      <c r="K510" s="18">
        <v>3</v>
      </c>
      <c r="L510" s="12">
        <v>3</v>
      </c>
      <c r="M510" s="13">
        <v>3.24</v>
      </c>
      <c r="N510" s="18">
        <v>3</v>
      </c>
      <c r="O510" s="12">
        <v>3</v>
      </c>
      <c r="P510" s="13">
        <v>3</v>
      </c>
      <c r="Q510" s="18">
        <v>3</v>
      </c>
      <c r="R510" s="21">
        <v>805958</v>
      </c>
      <c r="S510" s="21">
        <v>527019</v>
      </c>
    </row>
    <row r="511" ht="32" customHeight="1">
      <c r="A511" t="str" s="7">
        <v>Grazier's Garden</v>
      </c>
      <c r="B511" t="str" s="7">
        <v>Red Slicer Tomato</v>
      </c>
      <c r="C511" t="str" s="7">
        <v>lb</v>
      </c>
      <c r="D511" t="str" s="21">
        <v>No</v>
      </c>
      <c r="E511" t="str" s="6">
        <v>Currently hidden; do not activate automatically | SNAP: preserve existing selling price; Currently hidden; do not activate automatically</v>
      </c>
      <c r="F511" s="12">
        <v>2.8</v>
      </c>
      <c r="G511" s="13">
        <v>3.02</v>
      </c>
      <c r="H511" s="18">
        <v>2.8</v>
      </c>
      <c r="I511" s="12">
        <v>2.8</v>
      </c>
      <c r="J511" s="13">
        <v>3.02</v>
      </c>
      <c r="K511" s="18">
        <v>2.8</v>
      </c>
      <c r="L511" s="12">
        <v>2.8</v>
      </c>
      <c r="M511" s="13">
        <v>3.02</v>
      </c>
      <c r="N511" s="18">
        <v>2.8</v>
      </c>
      <c r="O511" s="12">
        <v>2.8</v>
      </c>
      <c r="P511" s="13">
        <v>2.8</v>
      </c>
      <c r="Q511" s="18">
        <v>2.8</v>
      </c>
      <c r="R511" s="21">
        <v>805965</v>
      </c>
      <c r="S511" s="21">
        <v>527025</v>
      </c>
    </row>
    <row r="512" ht="32" customHeight="1">
      <c r="A512" t="str" s="7">
        <v>Grazier's Garden</v>
      </c>
      <c r="B512" t="str" s="7">
        <v>Red Slicer Tomatoes</v>
      </c>
      <c r="C512" t="str" s="7">
        <v>1 lb</v>
      </c>
      <c r="D512" t="str" s="21">
        <v>No</v>
      </c>
      <c r="E512" t="str" s="6">
        <v>Currently hidden; do not activate automatically | SNAP: preserve existing selling price; Currently hidden; do not activate automatically</v>
      </c>
      <c r="F512" s="12">
        <v>3.08</v>
      </c>
      <c r="G512" s="13">
        <v>3.33</v>
      </c>
      <c r="H512" s="18">
        <v>3.08</v>
      </c>
      <c r="I512" s="12">
        <v>3.08</v>
      </c>
      <c r="J512" s="13">
        <v>3.33</v>
      </c>
      <c r="K512" s="18">
        <v>3.08</v>
      </c>
      <c r="L512" s="12">
        <v>3.08</v>
      </c>
      <c r="M512" s="13">
        <v>3.33</v>
      </c>
      <c r="N512" s="18">
        <v>3.08</v>
      </c>
      <c r="O512" s="12">
        <v>3.08</v>
      </c>
      <c r="P512" s="13">
        <v>3.08</v>
      </c>
      <c r="Q512" s="18">
        <v>3.08</v>
      </c>
      <c r="R512" s="21">
        <v>805986</v>
      </c>
      <c r="S512" s="21">
        <v>527045</v>
      </c>
    </row>
    <row r="513" ht="32" customHeight="1">
      <c r="A513" t="str" s="7">
        <v>Grazier's Garden</v>
      </c>
      <c r="B513" t="str" s="7">
        <v>Salad Turnips (Hakurei)</v>
      </c>
      <c r="C513" t="str" s="7">
        <v>bu</v>
      </c>
      <c r="D513" t="str" s="21">
        <v>No</v>
      </c>
      <c r="E513" t="str" s="6">
        <v>Currently hidden; do not activate automatically | SNAP: preserve existing selling price; Currently hidden; do not activate automatically</v>
      </c>
      <c r="F513" s="12">
        <v>3.01</v>
      </c>
      <c r="G513" s="13">
        <v>3.25</v>
      </c>
      <c r="H513" s="18">
        <v>3.01</v>
      </c>
      <c r="I513" s="12">
        <v>3.01</v>
      </c>
      <c r="J513" s="13">
        <v>3.25</v>
      </c>
      <c r="K513" s="18">
        <v>3.01</v>
      </c>
      <c r="L513" s="12">
        <v>3.01</v>
      </c>
      <c r="M513" s="13">
        <v>3.25</v>
      </c>
      <c r="N513" s="18">
        <v>3.01</v>
      </c>
      <c r="O513" s="12">
        <v>3.01</v>
      </c>
      <c r="P513" s="13">
        <v>3.01</v>
      </c>
      <c r="Q513" s="18">
        <v>3.01</v>
      </c>
      <c r="R513" s="21">
        <v>1128173</v>
      </c>
      <c r="S513" s="21">
        <v>961508</v>
      </c>
    </row>
    <row r="514" ht="32" customHeight="1">
      <c r="A514" t="str" s="7">
        <v>Grazier's Garden</v>
      </c>
      <c r="B514" t="str" s="7">
        <v>Shishito Pepper Pint</v>
      </c>
      <c r="C514" t="str" s="7">
        <v>each</v>
      </c>
      <c r="D514" t="str" s="21">
        <v>No</v>
      </c>
      <c r="E514" t="str" s="6">
        <v>Local and Local Line prices differ; Currently hidden; do not activate automatically | Currently hidden; do not activate automatically | SNAP: preserve existing selling price; Currently hidden; do not activate automatically</v>
      </c>
      <c r="F514" s="12">
        <v>4.5</v>
      </c>
      <c r="G514" s="13">
        <v>4.86</v>
      </c>
      <c r="H514" s="18">
        <v>4.2</v>
      </c>
      <c r="I514" s="12">
        <v>4.2</v>
      </c>
      <c r="J514" s="13">
        <v>4.54</v>
      </c>
      <c r="K514" s="18">
        <v>4.2</v>
      </c>
      <c r="L514" s="12">
        <v>4.2</v>
      </c>
      <c r="M514" s="13">
        <v>4.54</v>
      </c>
      <c r="N514" s="18">
        <v>4.2</v>
      </c>
      <c r="O514" s="12">
        <v>4.2</v>
      </c>
      <c r="P514" s="13">
        <v>4.2</v>
      </c>
      <c r="Q514" s="18">
        <v>4.2</v>
      </c>
      <c r="R514" s="21">
        <v>910701</v>
      </c>
      <c r="S514" s="21">
        <v>655777</v>
      </c>
    </row>
    <row r="515" ht="32" customHeight="1">
      <c r="A515" t="str" s="7">
        <v>Grazier's Garden</v>
      </c>
      <c r="B515" t="str" s="7">
        <v>Shishito Peppers</v>
      </c>
      <c r="C515" t="str" s="7">
        <v>Lb.</v>
      </c>
      <c r="D515" t="str" s="21">
        <v>No</v>
      </c>
      <c r="E515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15" s="12">
        <v>3.15</v>
      </c>
      <c r="G515" s="13">
        <v>3.4</v>
      </c>
      <c r="H515" s="18">
        <v>3.15</v>
      </c>
      <c r="I515" s="12">
        <v>3.15</v>
      </c>
      <c r="J515" s="13">
        <v>3.4</v>
      </c>
      <c r="K515" s="18">
        <v>3.15</v>
      </c>
      <c r="N515" s="18">
        <v>3.15</v>
      </c>
      <c r="O515" s="12">
        <v>3.15</v>
      </c>
      <c r="P515" s="13">
        <v>3.15</v>
      </c>
      <c r="Q515" s="18">
        <v>3.15</v>
      </c>
      <c r="R515" s="21">
        <v>896390</v>
      </c>
      <c r="S515" s="21">
        <v>637202</v>
      </c>
    </row>
    <row r="516" ht="32" customHeight="1">
      <c r="A516" t="str" s="7">
        <v>Grazier's Garden</v>
      </c>
      <c r="B516" t="str" s="7">
        <v>Shishito Peppers</v>
      </c>
      <c r="C516" t="str" s="7">
        <v>1/2 lb</v>
      </c>
      <c r="D516" t="str" s="21">
        <v>No</v>
      </c>
      <c r="E516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16" s="12">
        <v>4.2</v>
      </c>
      <c r="G516" s="13">
        <v>4.54</v>
      </c>
      <c r="H516" s="18">
        <v>4.2</v>
      </c>
      <c r="K516" s="18">
        <v>4.2</v>
      </c>
      <c r="L516" s="12">
        <v>4.2</v>
      </c>
      <c r="M516" s="13">
        <v>4.54</v>
      </c>
      <c r="N516" s="18">
        <v>4.2</v>
      </c>
      <c r="O516" s="12">
        <v>4.2</v>
      </c>
      <c r="P516" s="13">
        <v>4.2</v>
      </c>
      <c r="Q516" s="18">
        <v>4.2</v>
      </c>
      <c r="R516" s="21">
        <v>986027</v>
      </c>
      <c r="S516" s="21">
        <v>756207</v>
      </c>
    </row>
    <row r="517" ht="32" customHeight="1">
      <c r="A517" t="str" s="7">
        <v>Grazier's Garden</v>
      </c>
      <c r="B517" t="str" s="7">
        <v>Sora Radish</v>
      </c>
      <c r="C517" t="str" s="7">
        <v>each</v>
      </c>
      <c r="D517" t="str" s="21">
        <v>No</v>
      </c>
      <c r="E517" t="str" s="6">
        <v>Currently hidden; do not activate automatically | SNAP: preserve existing selling price; Currently hidden; do not activate automatically</v>
      </c>
      <c r="F517" s="12">
        <v>2.8</v>
      </c>
      <c r="G517" s="13">
        <v>3.02</v>
      </c>
      <c r="H517" s="18">
        <v>2.8</v>
      </c>
      <c r="I517" s="12">
        <v>2.8</v>
      </c>
      <c r="J517" s="13">
        <v>3.02</v>
      </c>
      <c r="K517" s="18">
        <v>2.8</v>
      </c>
      <c r="L517" s="12">
        <v>2.8</v>
      </c>
      <c r="M517" s="13">
        <v>3.02</v>
      </c>
      <c r="N517" s="18">
        <v>2.8</v>
      </c>
      <c r="O517" s="12">
        <v>2.8</v>
      </c>
      <c r="P517" s="13">
        <v>2.8</v>
      </c>
      <c r="Q517" s="18">
        <v>2.8</v>
      </c>
      <c r="R517" s="21">
        <v>805999</v>
      </c>
      <c r="S517" s="21">
        <v>527059</v>
      </c>
    </row>
    <row r="518" ht="32" customHeight="1">
      <c r="A518" t="str" s="7">
        <v>Grazier's Garden</v>
      </c>
      <c r="B518" t="str" s="7">
        <v>Spanish Onion</v>
      </c>
      <c r="C518" t="str" s="7">
        <v>pound</v>
      </c>
      <c r="D518" t="str" s="21">
        <v>No</v>
      </c>
      <c r="E518" t="str" s="6">
        <v>Currently hidden; do not activate automatically | SNAP: preserve existing selling price; Currently hidden; do not activate automatically</v>
      </c>
      <c r="F518" s="12">
        <v>5.25</v>
      </c>
      <c r="G518" s="13">
        <v>5.67</v>
      </c>
      <c r="H518" s="18">
        <v>5.25</v>
      </c>
      <c r="I518" s="12">
        <v>5.25</v>
      </c>
      <c r="J518" s="13">
        <v>5.67</v>
      </c>
      <c r="K518" s="18">
        <v>5.25</v>
      </c>
      <c r="L518" s="12">
        <v>5.25</v>
      </c>
      <c r="M518" s="13">
        <v>5.67</v>
      </c>
      <c r="N518" s="18">
        <v>5.25</v>
      </c>
      <c r="O518" s="12">
        <v>5.25</v>
      </c>
      <c r="P518" s="13">
        <v>5.25</v>
      </c>
      <c r="Q518" s="18">
        <v>5.25</v>
      </c>
      <c r="R518" s="21">
        <v>812624</v>
      </c>
      <c r="S518" s="21">
        <v>534492</v>
      </c>
    </row>
    <row r="519" ht="32" customHeight="1">
      <c r="A519" t="str" s="7">
        <v>Grazier's Garden</v>
      </c>
      <c r="B519" t="str" s="7">
        <v>Speckled Roman Tomato</v>
      </c>
      <c r="C519" t="str" s="7">
        <v>1 lb</v>
      </c>
      <c r="D519" t="str" s="21">
        <v>No</v>
      </c>
      <c r="E519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19" s="12">
        <v>5.95</v>
      </c>
      <c r="G519" s="13">
        <v>6.43</v>
      </c>
      <c r="H519" s="18">
        <v>5.95</v>
      </c>
      <c r="I519" s="12">
        <v>5.95</v>
      </c>
      <c r="J519" s="13">
        <v>6.43</v>
      </c>
      <c r="K519" s="18">
        <v>5.95</v>
      </c>
      <c r="N519" s="18">
        <v>5.95</v>
      </c>
      <c r="O519" s="12">
        <v>5.95</v>
      </c>
      <c r="P519" s="13">
        <v>5.95</v>
      </c>
      <c r="Q519" s="18">
        <v>5.95</v>
      </c>
      <c r="R519" s="21">
        <v>805814</v>
      </c>
      <c r="S519" s="21">
        <v>526871</v>
      </c>
    </row>
    <row r="520" ht="32" customHeight="1">
      <c r="A520" t="str" s="7">
        <v>Grazier's Garden</v>
      </c>
      <c r="B520" t="str" s="7">
        <v>Spinach (1/2 lb)</v>
      </c>
      <c r="C520" t="str" s="7">
        <v>bag</v>
      </c>
      <c r="D520" t="str" s="21">
        <v>No</v>
      </c>
      <c r="E520" t="str" s="6">
        <v>Currently hidden; do not activate automatically | SNAP: preserve existing selling price; Currently hidden; do not activate automatically</v>
      </c>
      <c r="F520" s="12">
        <v>6.02</v>
      </c>
      <c r="G520" s="13">
        <v>6.5</v>
      </c>
      <c r="H520" s="18">
        <v>6.02</v>
      </c>
      <c r="I520" s="12">
        <v>6.02</v>
      </c>
      <c r="J520" s="13">
        <v>6.5</v>
      </c>
      <c r="K520" s="18">
        <v>6.02</v>
      </c>
      <c r="L520" s="12">
        <v>6.02</v>
      </c>
      <c r="M520" s="13">
        <v>6.5</v>
      </c>
      <c r="N520" s="18">
        <v>6.02</v>
      </c>
      <c r="O520" s="12">
        <v>6.02</v>
      </c>
      <c r="P520" s="13">
        <v>6.02</v>
      </c>
      <c r="Q520" s="18">
        <v>6.02</v>
      </c>
      <c r="R520" s="21">
        <v>1128174</v>
      </c>
      <c r="S520" s="21">
        <v>961510</v>
      </c>
    </row>
    <row r="521" ht="32" customHeight="1">
      <c r="A521" t="str" s="7">
        <v>Grazier's Garden</v>
      </c>
      <c r="B521" t="str" s="7">
        <v>Squash Abundance</v>
      </c>
      <c r="C521" t="str" s="7">
        <v>pound</v>
      </c>
      <c r="D521" t="str" s="21">
        <v>No</v>
      </c>
      <c r="E521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521" s="18">
        <v>0</v>
      </c>
      <c r="K521" s="18">
        <v>0</v>
      </c>
      <c r="N521" s="18">
        <v>0</v>
      </c>
      <c r="Q521" s="18">
        <v>0</v>
      </c>
      <c r="R521" s="21">
        <v>995638</v>
      </c>
      <c r="S521" s="21">
        <v>770066</v>
      </c>
    </row>
    <row r="522" ht="32" customHeight="1">
      <c r="A522" t="str" s="7">
        <v>Grazier's Garden</v>
      </c>
      <c r="B522" t="str" s="7">
        <v>Winterbor Mixed Curly Kale Bunch</v>
      </c>
      <c r="C522" t="str" s="7">
        <v>bu</v>
      </c>
      <c r="D522" t="str" s="21">
        <v>No</v>
      </c>
      <c r="E522" t="str" s="6">
        <v>Currently hidden; do not activate automatically | SNAP: preserve existing selling price; Currently hidden; do not activate automatically</v>
      </c>
      <c r="F522" s="12">
        <v>4.2</v>
      </c>
      <c r="G522" s="13">
        <v>4.54</v>
      </c>
      <c r="H522" s="18">
        <v>4.2</v>
      </c>
      <c r="I522" s="12">
        <v>4.2</v>
      </c>
      <c r="J522" s="13">
        <v>4.54</v>
      </c>
      <c r="K522" s="18">
        <v>4.2</v>
      </c>
      <c r="L522" s="12">
        <v>4.2</v>
      </c>
      <c r="M522" s="13">
        <v>4.54</v>
      </c>
      <c r="N522" s="18">
        <v>4.2</v>
      </c>
      <c r="O522" s="12">
        <v>4.2</v>
      </c>
      <c r="P522" s="13">
        <v>4.2</v>
      </c>
      <c r="Q522" s="18">
        <v>4.2</v>
      </c>
      <c r="R522" s="21">
        <v>997517</v>
      </c>
      <c r="S522" s="21">
        <v>772950</v>
      </c>
    </row>
    <row r="523" ht="32" customHeight="1">
      <c r="A523" t="str" s="7">
        <v>Grazier's Garden</v>
      </c>
      <c r="B523" t="str" s="7">
        <v>Yellow Summer Squash</v>
      </c>
      <c r="C523" t="str" s="7">
        <v>1 lb</v>
      </c>
      <c r="D523" t="str" s="21">
        <v>No</v>
      </c>
      <c r="E523" t="str" s="6">
        <v>Currently hidden; do not activate automatically | SNAP: preserve existing selling price; Currently hidden; do not activate automatically</v>
      </c>
      <c r="F523" s="12">
        <v>2.8</v>
      </c>
      <c r="G523" s="13">
        <v>3.02</v>
      </c>
      <c r="H523" s="18">
        <v>2.8</v>
      </c>
      <c r="I523" s="12">
        <v>2.8</v>
      </c>
      <c r="J523" s="13">
        <v>3.02</v>
      </c>
      <c r="K523" s="18">
        <v>2.8</v>
      </c>
      <c r="L523" s="12">
        <v>2.8</v>
      </c>
      <c r="M523" s="13">
        <v>3.02</v>
      </c>
      <c r="N523" s="18">
        <v>2.8</v>
      </c>
      <c r="O523" s="12">
        <v>2.8</v>
      </c>
      <c r="P523" s="13">
        <v>2.8</v>
      </c>
      <c r="Q523" s="18">
        <v>2.8</v>
      </c>
      <c r="R523" s="21">
        <v>805841</v>
      </c>
      <c r="S523" s="21">
        <v>526899</v>
      </c>
    </row>
    <row r="524" ht="32" customHeight="1">
      <c r="A524" t="str" s="7">
        <v>Grazier's Garden</v>
      </c>
      <c r="B524" t="str" s="7">
        <v>Zinnia Bouquet</v>
      </c>
      <c r="C524" t="str" s="7">
        <v>ea</v>
      </c>
      <c r="D524" t="str" s="21">
        <v>No</v>
      </c>
      <c r="E524" t="str" s="6">
        <v>Currently hidden; do not activate automatically | SNAP: preserve existing selling price; No confirmed Local Line price/list; local calculation is reference only; Currently hidden; do not activate automatically</v>
      </c>
      <c r="F524" s="12">
        <v>9.45</v>
      </c>
      <c r="G524" s="13">
        <v>10.21</v>
      </c>
      <c r="H524" s="18">
        <v>9.45</v>
      </c>
      <c r="I524" s="12">
        <v>9.45</v>
      </c>
      <c r="J524" s="13">
        <v>10.21</v>
      </c>
      <c r="K524" s="18">
        <v>9.45</v>
      </c>
      <c r="L524" s="12">
        <v>9.45</v>
      </c>
      <c r="M524" s="13">
        <v>10.21</v>
      </c>
      <c r="N524" s="18">
        <v>9.45</v>
      </c>
      <c r="Q524" s="18">
        <v>9.45</v>
      </c>
      <c r="R524" s="21">
        <v>995639</v>
      </c>
      <c r="S524" s="21">
        <v>770067</v>
      </c>
    </row>
    <row r="525" ht="32" customHeight="1">
      <c r="A525" t="str" s="7">
        <v>Grazier's Garden</v>
      </c>
      <c r="B525" t="str" s="7">
        <v>Zinnia Bunch</v>
      </c>
      <c r="C525" t="str" s="7">
        <v>bu</v>
      </c>
      <c r="D525" t="str" s="21">
        <v>No</v>
      </c>
      <c r="E525" t="str" s="6">
        <v>Currently hidden; do not activate automatically | SNAP: preserve existing selling price; No confirmed Local Line price/list; local calculation is reference only; Currently hidden; do not activate automatically</v>
      </c>
      <c r="F525" s="12">
        <v>5.6</v>
      </c>
      <c r="G525" s="13">
        <v>6.05</v>
      </c>
      <c r="H525" s="18">
        <v>5.6</v>
      </c>
      <c r="I525" s="12">
        <v>5.6</v>
      </c>
      <c r="J525" s="13">
        <v>6.05</v>
      </c>
      <c r="K525" s="18">
        <v>5.6</v>
      </c>
      <c r="L525" s="12">
        <v>5.6</v>
      </c>
      <c r="M525" s="13">
        <v>6.05</v>
      </c>
      <c r="N525" s="18">
        <v>5.6</v>
      </c>
      <c r="Q525" s="18">
        <v>5.6</v>
      </c>
      <c r="R525" s="21">
        <v>1004525</v>
      </c>
      <c r="S525" s="21">
        <v>784561</v>
      </c>
    </row>
    <row r="526" ht="32" customHeight="1">
      <c r="A526" t="str" s="7">
        <v>Jar Joy Goods</v>
      </c>
      <c r="B526" t="str" s="7">
        <v>The Daily Jar Tote/Jar Bag: Organic Waxed Canvas-WFTO Certified</v>
      </c>
      <c r="C526" t="str" s="7">
        <v>each</v>
      </c>
      <c r="D526" t="str" s="21">
        <v>Yes</v>
      </c>
      <c r="E526" t="str" s="6">
        <v>SNAP: preserve existing selling price; No confirmed Local Line price/list; local calculation is reference only</v>
      </c>
      <c r="F526" s="12">
        <v>58.73</v>
      </c>
      <c r="G526" s="13">
        <v>63.43</v>
      </c>
      <c r="H526" s="18">
        <v>58.73</v>
      </c>
      <c r="I526" s="12">
        <v>58.73</v>
      </c>
      <c r="J526" s="13">
        <v>63.43</v>
      </c>
      <c r="K526" s="18">
        <v>58.73</v>
      </c>
      <c r="L526" s="12">
        <v>58.73</v>
      </c>
      <c r="M526" s="13">
        <v>63.43</v>
      </c>
      <c r="N526" s="18">
        <v>58.73</v>
      </c>
      <c r="Q526" s="18">
        <v>58.73</v>
      </c>
      <c r="R526" s="21">
        <v>805730</v>
      </c>
      <c r="S526" s="21">
        <v>526785</v>
      </c>
    </row>
    <row r="527" ht="32" customHeight="1">
      <c r="A527" t="str" s="7">
        <v>Jar Joy Goods</v>
      </c>
      <c r="B527" t="str" s="7">
        <v>The Insulated Jar Tote/Jar Bag: Hemp + Natural Rubber (Yulex)</v>
      </c>
      <c r="C527" t="str" s="7">
        <v>each</v>
      </c>
      <c r="D527" t="str" s="21">
        <v>Yes</v>
      </c>
      <c r="E527" t="str" s="6">
        <v>Local and Local Line prices differ | SNAP: preserve existing selling price; No confirmed Local Line price/list; local calculation is reference only</v>
      </c>
      <c r="F527" s="12">
        <v>143.65</v>
      </c>
      <c r="G527" s="13">
        <v>155.14</v>
      </c>
      <c r="H527" s="18">
        <v>154.7</v>
      </c>
      <c r="I527" s="12">
        <v>143.65</v>
      </c>
      <c r="J527" s="13">
        <v>155.14</v>
      </c>
      <c r="K527" s="18">
        <v>154.7</v>
      </c>
      <c r="L527" s="12">
        <v>154.7</v>
      </c>
      <c r="M527" s="13">
        <v>167.08</v>
      </c>
      <c r="N527" s="18">
        <v>154.7</v>
      </c>
      <c r="Q527" s="18">
        <v>154.7</v>
      </c>
      <c r="R527" s="21">
        <v>805731</v>
      </c>
      <c r="S527" s="21">
        <v>526786</v>
      </c>
    </row>
    <row r="528" ht="32" customHeight="1">
      <c r="A528" t="str" s="7">
        <v>Little Wings</v>
      </c>
      <c r="B528" t="str" s="7">
        <v>Baby Bok Choi</v>
      </c>
      <c r="C528" t="str" s="7">
        <v>Bunch</v>
      </c>
      <c r="D528" t="str" s="21">
        <v>No</v>
      </c>
      <c r="E528" t="str" s="6">
        <v>Currently hidden; do not activate automatically | SNAP: preserve existing selling price; Currently hidden; do not activate automatically</v>
      </c>
      <c r="F528" s="12">
        <v>3.15</v>
      </c>
      <c r="G528" s="13">
        <v>3.4</v>
      </c>
      <c r="H528" s="18">
        <v>3.15</v>
      </c>
      <c r="I528" s="12">
        <v>3.15</v>
      </c>
      <c r="J528" s="13">
        <v>3.4</v>
      </c>
      <c r="K528" s="18">
        <v>3.15</v>
      </c>
      <c r="L528" s="12">
        <v>3.15</v>
      </c>
      <c r="M528" s="13">
        <v>3.4</v>
      </c>
      <c r="N528" s="18">
        <v>3.15</v>
      </c>
      <c r="O528" s="12">
        <v>3.15</v>
      </c>
      <c r="P528" s="13">
        <v>3.15</v>
      </c>
      <c r="Q528" s="18">
        <v>3.15</v>
      </c>
      <c r="R528" s="21">
        <v>1108430</v>
      </c>
      <c r="S528" s="21">
        <v>927191</v>
      </c>
    </row>
    <row r="529" ht="32" customHeight="1">
      <c r="A529" t="str" s="7">
        <v>Little Wings</v>
      </c>
      <c r="B529" t="str" s="7">
        <v>Basil</v>
      </c>
      <c r="C529" t="str" s="7">
        <v>1 bu.</v>
      </c>
      <c r="D529" t="str" s="21">
        <v>No</v>
      </c>
      <c r="E529" t="str" s="6">
        <v>Currently hidden; do not activate automatically | SNAP: preserve existing selling price; Currently hidden; do not activate automatically</v>
      </c>
      <c r="F529" s="12">
        <v>3.15</v>
      </c>
      <c r="G529" s="13">
        <v>3.4</v>
      </c>
      <c r="H529" s="18">
        <v>3.15</v>
      </c>
      <c r="I529" s="12">
        <v>3.15</v>
      </c>
      <c r="J529" s="13">
        <v>3.4</v>
      </c>
      <c r="K529" s="18">
        <v>3.15</v>
      </c>
      <c r="L529" s="12">
        <v>3.15</v>
      </c>
      <c r="M529" s="13">
        <v>3.4</v>
      </c>
      <c r="N529" s="18">
        <v>3.15</v>
      </c>
      <c r="O529" s="12">
        <v>3.15</v>
      </c>
      <c r="P529" s="13">
        <v>3.15</v>
      </c>
      <c r="Q529" s="18">
        <v>3.15</v>
      </c>
      <c r="R529" s="21">
        <v>883820</v>
      </c>
      <c r="S529" s="21">
        <v>621072</v>
      </c>
    </row>
    <row r="530" ht="32" customHeight="1">
      <c r="A530" t="str" s="7">
        <v>Little Wings</v>
      </c>
      <c r="B530" t="str" s="7">
        <v>Cilantro</v>
      </c>
      <c r="C530" t="str" s="7">
        <v>bu</v>
      </c>
      <c r="D530" t="str" s="21">
        <v>Yes</v>
      </c>
      <c r="E530" t="str" s="6">
        <v>SNAP: preserve existing selling price</v>
      </c>
      <c r="F530" s="12">
        <v>2.8</v>
      </c>
      <c r="G530" s="13">
        <v>3.02</v>
      </c>
      <c r="H530" s="18">
        <v>2.8</v>
      </c>
      <c r="I530" s="12">
        <v>2.8</v>
      </c>
      <c r="J530" s="13">
        <v>3.02</v>
      </c>
      <c r="K530" s="18">
        <v>2.8</v>
      </c>
      <c r="L530" s="12">
        <v>2.8</v>
      </c>
      <c r="M530" s="13">
        <v>3.02</v>
      </c>
      <c r="N530" s="18">
        <v>2.8</v>
      </c>
      <c r="O530" s="12">
        <v>2.8</v>
      </c>
      <c r="P530" s="13">
        <v>2.8</v>
      </c>
      <c r="Q530" s="18">
        <v>2.8</v>
      </c>
      <c r="R530" s="21">
        <v>812659</v>
      </c>
      <c r="S530" s="21">
        <v>534527</v>
      </c>
    </row>
    <row r="531" ht="32" customHeight="1">
      <c r="A531" t="str" s="7">
        <v>Little Wings</v>
      </c>
      <c r="B531" t="str" s="7">
        <v>Cosmic Gold Potato</v>
      </c>
      <c r="C531" t="str" s="7">
        <v>lb</v>
      </c>
      <c r="D531" t="str" s="21">
        <v>No</v>
      </c>
      <c r="E531" t="str" s="6">
        <v>Currently hidden; do not activate automatically | SNAP: preserve existing selling price; Currently hidden; do not activate automatically</v>
      </c>
      <c r="F531" s="12">
        <v>3.15</v>
      </c>
      <c r="G531" s="13">
        <v>3.4</v>
      </c>
      <c r="H531" s="18">
        <v>3.15</v>
      </c>
      <c r="I531" s="12">
        <v>3.15</v>
      </c>
      <c r="J531" s="13">
        <v>3.4</v>
      </c>
      <c r="K531" s="18">
        <v>3.15</v>
      </c>
      <c r="L531" s="12">
        <v>3.15</v>
      </c>
      <c r="M531" s="13">
        <v>3.4</v>
      </c>
      <c r="N531" s="18">
        <v>3.15</v>
      </c>
      <c r="O531" s="12">
        <v>3.15</v>
      </c>
      <c r="P531" s="13">
        <v>3.15</v>
      </c>
      <c r="Q531" s="18">
        <v>3.15</v>
      </c>
      <c r="R531" s="21">
        <v>991548</v>
      </c>
      <c r="S531" s="21">
        <v>763969</v>
      </c>
    </row>
    <row r="532" ht="32" customHeight="1">
      <c r="A532" t="str" s="7">
        <v>Little Wings</v>
      </c>
      <c r="B532" t="str" s="7">
        <v>Dino Lacinato Kale</v>
      </c>
      <c r="C532" t="str" s="7">
        <v>bu</v>
      </c>
      <c r="D532" t="str" s="21">
        <v>Yes</v>
      </c>
      <c r="E532" t="str" s="6">
        <v>SNAP: preserve existing selling price</v>
      </c>
      <c r="F532" s="12">
        <v>2.8</v>
      </c>
      <c r="G532" s="13">
        <v>3.02</v>
      </c>
      <c r="H532" s="18">
        <v>2.8</v>
      </c>
      <c r="I532" s="12">
        <v>2.8</v>
      </c>
      <c r="J532" s="13">
        <v>3.02</v>
      </c>
      <c r="K532" s="18">
        <v>2.8</v>
      </c>
      <c r="L532" s="12">
        <v>2.8</v>
      </c>
      <c r="M532" s="13">
        <v>3.02</v>
      </c>
      <c r="N532" s="18">
        <v>2.8</v>
      </c>
      <c r="O532" s="12">
        <v>2.8</v>
      </c>
      <c r="P532" s="13">
        <v>2.8</v>
      </c>
      <c r="Q532" s="18">
        <v>2.8</v>
      </c>
      <c r="R532" s="21">
        <v>812656</v>
      </c>
      <c r="S532" s="21">
        <v>534524</v>
      </c>
    </row>
    <row r="533" ht="32" customHeight="1">
      <c r="A533" t="str" s="7">
        <v>Little Wings</v>
      </c>
      <c r="B533" t="str" s="7">
        <v>Fava Beans</v>
      </c>
      <c r="C533" t="str" s="7">
        <v>1 lb</v>
      </c>
      <c r="D533" t="str" s="21">
        <v>No</v>
      </c>
      <c r="E533" t="str" s="6">
        <v>Currently hidden; do not activate automatically | SNAP: preserve existing selling price; Currently hidden; do not activate automatically</v>
      </c>
      <c r="F533" s="12">
        <v>3.08</v>
      </c>
      <c r="G533" s="13">
        <v>3.33</v>
      </c>
      <c r="H533" s="18">
        <v>3.08</v>
      </c>
      <c r="I533" s="12">
        <v>3.08</v>
      </c>
      <c r="J533" s="13">
        <v>3.33</v>
      </c>
      <c r="K533" s="18">
        <v>3.08</v>
      </c>
      <c r="L533" s="12">
        <v>3.08</v>
      </c>
      <c r="M533" s="13">
        <v>3.33</v>
      </c>
      <c r="N533" s="18">
        <v>3.08</v>
      </c>
      <c r="O533" s="12">
        <v>3.08</v>
      </c>
      <c r="P533" s="13">
        <v>3.08</v>
      </c>
      <c r="Q533" s="18">
        <v>3.08</v>
      </c>
      <c r="R533" s="21">
        <v>805893</v>
      </c>
      <c r="S533" s="21">
        <v>526952</v>
      </c>
    </row>
    <row r="534" ht="32" customHeight="1">
      <c r="A534" t="str" s="7">
        <v>Little Wings</v>
      </c>
      <c r="B534" t="str" s="7">
        <v>Fennel</v>
      </c>
      <c r="C534" t="str" s="7">
        <v>each</v>
      </c>
      <c r="D534" t="str" s="21">
        <v>Yes</v>
      </c>
      <c r="E534" t="str" s="6">
        <v>SNAP: preserve existing selling price</v>
      </c>
      <c r="F534" s="12">
        <v>3.15</v>
      </c>
      <c r="G534" s="13">
        <v>3.4</v>
      </c>
      <c r="H534" s="18">
        <v>3.15</v>
      </c>
      <c r="I534" s="12">
        <v>3.15</v>
      </c>
      <c r="J534" s="13">
        <v>3.4</v>
      </c>
      <c r="K534" s="18">
        <v>3.15</v>
      </c>
      <c r="L534" s="12">
        <v>3.15</v>
      </c>
      <c r="M534" s="13">
        <v>3.4</v>
      </c>
      <c r="N534" s="18">
        <v>3.15</v>
      </c>
      <c r="O534" s="12">
        <v>3.15</v>
      </c>
      <c r="P534" s="13">
        <v>3.15</v>
      </c>
      <c r="Q534" s="18">
        <v>3.15</v>
      </c>
      <c r="R534" s="21">
        <v>805898</v>
      </c>
      <c r="S534" s="21">
        <v>526956</v>
      </c>
    </row>
    <row r="535" ht="32" customHeight="1">
      <c r="A535" t="str" s="7">
        <v>Little Wings</v>
      </c>
      <c r="B535" t="str" s="7">
        <v>Frisee Lettuce</v>
      </c>
      <c r="C535" t="str" s="7">
        <v>each</v>
      </c>
      <c r="D535" t="str" s="21">
        <v>Yes</v>
      </c>
      <c r="E535" t="str" s="6">
        <v>SNAP: preserve existing selling price</v>
      </c>
      <c r="F535" s="12">
        <v>3.5</v>
      </c>
      <c r="G535" s="13">
        <v>3.78</v>
      </c>
      <c r="H535" s="18">
        <v>3.5</v>
      </c>
      <c r="I535" s="12">
        <v>3.5</v>
      </c>
      <c r="J535" s="13">
        <v>3.78</v>
      </c>
      <c r="K535" s="18">
        <v>3.5</v>
      </c>
      <c r="L535" s="12">
        <v>3.5</v>
      </c>
      <c r="M535" s="13">
        <v>3.78</v>
      </c>
      <c r="N535" s="18">
        <v>3.5</v>
      </c>
      <c r="O535" s="12">
        <v>3.5</v>
      </c>
      <c r="P535" s="13">
        <v>3.5</v>
      </c>
      <c r="Q535" s="18">
        <v>3.5</v>
      </c>
      <c r="R535" s="21">
        <v>805911</v>
      </c>
      <c r="S535" s="21">
        <v>526969</v>
      </c>
    </row>
    <row r="536" ht="32" customHeight="1">
      <c r="A536" t="str" s="7">
        <v>Little Wings</v>
      </c>
      <c r="B536" t="str" s="7">
        <v>Green  Butterhead Lettuce</v>
      </c>
      <c r="C536" t="str" s="7">
        <v>each</v>
      </c>
      <c r="D536" t="str" s="21">
        <v>No</v>
      </c>
      <c r="E536" t="str" s="6">
        <v>Currently hidden; do not activate automatically | SNAP: preserve existing selling price; Currently hidden; do not activate automatically</v>
      </c>
      <c r="F536" s="12">
        <v>2.8</v>
      </c>
      <c r="G536" s="13">
        <v>3.02</v>
      </c>
      <c r="H536" s="18">
        <v>2.8</v>
      </c>
      <c r="I536" s="12">
        <v>2.8</v>
      </c>
      <c r="J536" s="13">
        <v>3.02</v>
      </c>
      <c r="K536" s="18">
        <v>2.8</v>
      </c>
      <c r="L536" s="12">
        <v>2.8</v>
      </c>
      <c r="M536" s="13">
        <v>3.02</v>
      </c>
      <c r="N536" s="18">
        <v>2.8</v>
      </c>
      <c r="O536" s="12">
        <v>2.8</v>
      </c>
      <c r="P536" s="13">
        <v>2.8</v>
      </c>
      <c r="Q536" s="18">
        <v>2.8</v>
      </c>
      <c r="R536" s="21">
        <v>805869</v>
      </c>
      <c r="S536" s="21">
        <v>526927</v>
      </c>
    </row>
    <row r="537" ht="32" customHeight="1">
      <c r="A537" t="str" s="7">
        <v>Little Wings</v>
      </c>
      <c r="B537" t="str" s="7">
        <v>Green beans</v>
      </c>
      <c r="C537" t="str" s="7">
        <v>pound</v>
      </c>
      <c r="D537" t="str" s="21">
        <v>No</v>
      </c>
      <c r="E53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37" s="12">
        <v>6.3</v>
      </c>
      <c r="G537" s="13">
        <v>6.8</v>
      </c>
      <c r="H537" s="18">
        <v>6.3</v>
      </c>
      <c r="I537" s="12">
        <v>6.3</v>
      </c>
      <c r="J537" s="13">
        <v>6.8</v>
      </c>
      <c r="K537" s="18">
        <v>6.3</v>
      </c>
      <c r="N537" s="18">
        <v>6.3</v>
      </c>
      <c r="O537" s="12">
        <v>6.3</v>
      </c>
      <c r="P537" s="13">
        <v>6.3</v>
      </c>
      <c r="Q537" s="18">
        <v>6.3</v>
      </c>
      <c r="R537" s="21">
        <v>897379</v>
      </c>
      <c r="S537" s="21">
        <v>638626</v>
      </c>
    </row>
    <row r="538" ht="32" customHeight="1">
      <c r="A538" t="str" s="7">
        <v>Little Wings</v>
      </c>
      <c r="B538" t="str" s="7">
        <v>Green Broccolini</v>
      </c>
      <c r="C538" t="str" s="7">
        <v>each</v>
      </c>
      <c r="D538" t="str" s="21">
        <v>No</v>
      </c>
      <c r="E538" t="str" s="6">
        <v>Currently hidden; do not activate automatically | SNAP: preserve existing selling price; Currently hidden; do not activate automatically</v>
      </c>
      <c r="F538" s="12">
        <v>3.85</v>
      </c>
      <c r="G538" s="13">
        <v>4.16</v>
      </c>
      <c r="H538" s="18">
        <v>3.85</v>
      </c>
      <c r="I538" s="12">
        <v>3.85</v>
      </c>
      <c r="J538" s="13">
        <v>4.16</v>
      </c>
      <c r="K538" s="18">
        <v>3.85</v>
      </c>
      <c r="L538" s="12">
        <v>3.85</v>
      </c>
      <c r="M538" s="13">
        <v>4.16</v>
      </c>
      <c r="N538" s="18">
        <v>3.85</v>
      </c>
      <c r="O538" s="12">
        <v>3.85</v>
      </c>
      <c r="P538" s="13">
        <v>3.85</v>
      </c>
      <c r="Q538" s="18">
        <v>3.85</v>
      </c>
      <c r="R538" s="21">
        <v>980329</v>
      </c>
      <c r="S538" s="21">
        <v>748244</v>
      </c>
    </row>
    <row r="539" ht="32" customHeight="1">
      <c r="A539" t="str" s="7">
        <v>Little Wings</v>
      </c>
      <c r="B539" t="str" s="7">
        <v>Green Curly Kale</v>
      </c>
      <c r="C539" t="str" s="7">
        <v>each</v>
      </c>
      <c r="D539" t="str" s="21">
        <v>Yes</v>
      </c>
      <c r="E539" t="str" s="6">
        <v>SNAP: preserve existing selling price</v>
      </c>
      <c r="F539" s="12">
        <v>2.8</v>
      </c>
      <c r="G539" s="13">
        <v>3.02</v>
      </c>
      <c r="H539" s="18">
        <v>2.8</v>
      </c>
      <c r="I539" s="12">
        <v>2.8</v>
      </c>
      <c r="J539" s="13">
        <v>3.02</v>
      </c>
      <c r="K539" s="18">
        <v>2.8</v>
      </c>
      <c r="L539" s="12">
        <v>2.8</v>
      </c>
      <c r="M539" s="13">
        <v>3.02</v>
      </c>
      <c r="N539" s="18">
        <v>2.8</v>
      </c>
      <c r="O539" s="12">
        <v>2.8</v>
      </c>
      <c r="P539" s="13">
        <v>2.8</v>
      </c>
      <c r="Q539" s="18">
        <v>2.8</v>
      </c>
      <c r="R539" s="21">
        <v>805848</v>
      </c>
      <c r="S539" s="21">
        <v>526906</v>
      </c>
    </row>
    <row r="540" ht="32" customHeight="1">
      <c r="A540" t="str" s="7">
        <v>Little Wings</v>
      </c>
      <c r="B540" t="str" s="7">
        <v>Green Kohlrabi</v>
      </c>
      <c r="C540" t="str" s="7">
        <v>1 bunch</v>
      </c>
      <c r="D540" t="str" s="21">
        <v>No</v>
      </c>
      <c r="E540" t="str" s="6">
        <v>Currently hidden; do not activate automatically | SNAP: preserve existing selling price; Currently hidden; do not activate automatically</v>
      </c>
      <c r="F540" s="12">
        <v>3.15</v>
      </c>
      <c r="G540" s="13">
        <v>3.4</v>
      </c>
      <c r="H540" s="18">
        <v>3.15</v>
      </c>
      <c r="I540" s="12">
        <v>3.15</v>
      </c>
      <c r="J540" s="13">
        <v>3.4</v>
      </c>
      <c r="K540" s="18">
        <v>3.15</v>
      </c>
      <c r="L540" s="12">
        <v>3.15</v>
      </c>
      <c r="M540" s="13">
        <v>3.4</v>
      </c>
      <c r="N540" s="18">
        <v>3.15</v>
      </c>
      <c r="O540" s="12">
        <v>3.15</v>
      </c>
      <c r="P540" s="13">
        <v>3.15</v>
      </c>
      <c r="Q540" s="18">
        <v>3.15</v>
      </c>
      <c r="R540" s="21">
        <v>982583</v>
      </c>
      <c r="S540" s="21">
        <v>751076</v>
      </c>
    </row>
    <row r="541" ht="32" customHeight="1">
      <c r="A541" t="str" s="7">
        <v>Little Wings</v>
      </c>
      <c r="B541" t="str" s="7">
        <v>Green Kohlrabi</v>
      </c>
      <c r="C541" t="str" s="7">
        <v>1 lb</v>
      </c>
      <c r="D541" t="str" s="21">
        <v>No</v>
      </c>
      <c r="E54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41" s="12">
        <v>3.15</v>
      </c>
      <c r="G541" s="13">
        <v>3.4</v>
      </c>
      <c r="H541" s="18">
        <v>3.15</v>
      </c>
      <c r="K541" s="18">
        <v>3.15</v>
      </c>
      <c r="L541" s="12">
        <v>3.15</v>
      </c>
      <c r="M541" s="13">
        <v>3.4</v>
      </c>
      <c r="N541" s="18">
        <v>3.15</v>
      </c>
      <c r="O541" s="12">
        <v>3.15</v>
      </c>
      <c r="P541" s="13">
        <v>3.15</v>
      </c>
      <c r="Q541" s="18">
        <v>3.15</v>
      </c>
      <c r="R541" s="21">
        <v>1129571</v>
      </c>
      <c r="S541" s="21">
        <v>963330</v>
      </c>
    </row>
    <row r="542" ht="32" customHeight="1">
      <c r="A542" t="str" s="7">
        <v>Little Wings</v>
      </c>
      <c r="B542" t="str" s="7">
        <v>Green Lunchbox Peppers</v>
      </c>
      <c r="C542" t="str" s="7">
        <v>1 lb</v>
      </c>
      <c r="D542" t="str" s="21">
        <v>No</v>
      </c>
      <c r="E542" t="str" s="6">
        <v>Currently hidden; do not activate automatically | SNAP: preserve existing selling price; Currently hidden; do not activate automatically</v>
      </c>
      <c r="F542" s="12">
        <v>5.6</v>
      </c>
      <c r="G542" s="13">
        <v>6.05</v>
      </c>
      <c r="H542" s="18">
        <v>5.6</v>
      </c>
      <c r="I542" s="12">
        <v>5.6</v>
      </c>
      <c r="J542" s="13">
        <v>6.05</v>
      </c>
      <c r="K542" s="18">
        <v>5.6</v>
      </c>
      <c r="L542" s="12">
        <v>5.6</v>
      </c>
      <c r="M542" s="13">
        <v>6.05</v>
      </c>
      <c r="N542" s="18">
        <v>5.6</v>
      </c>
      <c r="O542" s="12">
        <v>5.6</v>
      </c>
      <c r="P542" s="13">
        <v>5.6</v>
      </c>
      <c r="Q542" s="18">
        <v>5.6</v>
      </c>
      <c r="R542" s="21">
        <v>1006109</v>
      </c>
      <c r="S542" s="21">
        <v>786672</v>
      </c>
    </row>
    <row r="543" ht="32" customHeight="1">
      <c r="A543" t="str" s="7">
        <v>Little Wings</v>
      </c>
      <c r="B543" t="str" s="7">
        <v>Green Mizuna</v>
      </c>
      <c r="C543" t="str" s="7">
        <v>each</v>
      </c>
      <c r="D543" t="str" s="21">
        <v>No</v>
      </c>
      <c r="E543" t="str" s="6">
        <v>Currently hidden; do not activate automatically | SNAP: preserve existing selling price; Currently hidden; do not activate automatically</v>
      </c>
      <c r="F543" s="12">
        <v>3.15</v>
      </c>
      <c r="G543" s="13">
        <v>3.4</v>
      </c>
      <c r="H543" s="18">
        <v>3.15</v>
      </c>
      <c r="I543" s="12">
        <v>3.15</v>
      </c>
      <c r="J543" s="13">
        <v>3.4</v>
      </c>
      <c r="K543" s="18">
        <v>3.15</v>
      </c>
      <c r="L543" s="12">
        <v>3.15</v>
      </c>
      <c r="M543" s="13">
        <v>3.4</v>
      </c>
      <c r="N543" s="18">
        <v>3.15</v>
      </c>
      <c r="O543" s="12">
        <v>3.15</v>
      </c>
      <c r="P543" s="13">
        <v>3.15</v>
      </c>
      <c r="Q543" s="18">
        <v>3.15</v>
      </c>
      <c r="R543" s="21">
        <v>805856</v>
      </c>
      <c r="S543" s="21">
        <v>526915</v>
      </c>
    </row>
    <row r="544" ht="32" customHeight="1">
      <c r="A544" t="str" s="7">
        <v>Little Wings</v>
      </c>
      <c r="B544" t="str" s="7">
        <v>Green Zucchini</v>
      </c>
      <c r="C544" t="str" s="7">
        <v>1 lb</v>
      </c>
      <c r="D544" t="str" s="21">
        <v>No</v>
      </c>
      <c r="E544" t="str" s="6">
        <v>Currently hidden; do not activate automatically | SNAP: preserve existing selling price; Currently hidden; do not activate automatically</v>
      </c>
      <c r="F544" s="12">
        <v>2.45</v>
      </c>
      <c r="G544" s="13">
        <v>2.65</v>
      </c>
      <c r="H544" s="18">
        <v>2.45</v>
      </c>
      <c r="I544" s="12">
        <v>2.45</v>
      </c>
      <c r="J544" s="13">
        <v>2.65</v>
      </c>
      <c r="K544" s="18">
        <v>2.45</v>
      </c>
      <c r="L544" s="12">
        <v>2.45</v>
      </c>
      <c r="M544" s="13">
        <v>2.65</v>
      </c>
      <c r="N544" s="18">
        <v>2.45</v>
      </c>
      <c r="O544" s="12">
        <v>2.45</v>
      </c>
      <c r="P544" s="13">
        <v>2.45</v>
      </c>
      <c r="Q544" s="18">
        <v>2.45</v>
      </c>
      <c r="R544" s="21">
        <v>980311</v>
      </c>
      <c r="S544" s="21">
        <v>748218</v>
      </c>
    </row>
    <row r="545" ht="32" customHeight="1">
      <c r="A545" t="str" s="7">
        <v>Little Wings</v>
      </c>
      <c r="B545" t="str" s="7">
        <v>Hakurei Turnips</v>
      </c>
      <c r="C545" t="str" s="7">
        <v>1 bunch</v>
      </c>
      <c r="D545" t="str" s="21">
        <v>No</v>
      </c>
      <c r="E545" t="str" s="6">
        <v>Currently hidden; do not activate automatically | SNAP: preserve existing selling price; Currently hidden; do not activate automatically</v>
      </c>
      <c r="F545" s="12">
        <v>3.5</v>
      </c>
      <c r="G545" s="13">
        <v>3.78</v>
      </c>
      <c r="H545" s="18">
        <v>3.5</v>
      </c>
      <c r="I545" s="12">
        <v>3.5</v>
      </c>
      <c r="J545" s="13">
        <v>3.78</v>
      </c>
      <c r="K545" s="18">
        <v>3.5</v>
      </c>
      <c r="L545" s="12">
        <v>3.5</v>
      </c>
      <c r="M545" s="13">
        <v>3.78</v>
      </c>
      <c r="N545" s="18">
        <v>3.5</v>
      </c>
      <c r="O545" s="12">
        <v>3.5</v>
      </c>
      <c r="P545" s="13">
        <v>3.5</v>
      </c>
      <c r="Q545" s="18">
        <v>3.5</v>
      </c>
      <c r="R545" s="21">
        <v>912730</v>
      </c>
      <c r="S545" s="21">
        <v>658104</v>
      </c>
    </row>
    <row r="546" ht="32" customHeight="1">
      <c r="A546" t="str" s="7">
        <v>Little Wings</v>
      </c>
      <c r="B546" t="str" s="7">
        <v>Herb Bundle: Rosemary, Thyme and Sage Combo</v>
      </c>
      <c r="C546" t="str" s="7">
        <v>each</v>
      </c>
      <c r="D546" t="str" s="21">
        <v>Yes</v>
      </c>
      <c r="E546" t="str" s="6">
        <v>No confirmed Local Line price/list; local calculation is reference only | SNAP: preserve existing selling price</v>
      </c>
      <c r="F546" s="12">
        <v>2.8</v>
      </c>
      <c r="G546" s="13">
        <v>3.02</v>
      </c>
      <c r="H546" s="18">
        <v>2.8</v>
      </c>
      <c r="I546" s="12">
        <v>2.8</v>
      </c>
      <c r="J546" s="13">
        <v>3.02</v>
      </c>
      <c r="K546" s="18">
        <v>2.8</v>
      </c>
      <c r="N546" s="18">
        <v>2.8</v>
      </c>
      <c r="O546" s="12">
        <v>2.8</v>
      </c>
      <c r="P546" s="13">
        <v>2.8</v>
      </c>
      <c r="Q546" s="18">
        <v>2.8</v>
      </c>
      <c r="R546" s="21">
        <v>805934</v>
      </c>
      <c r="S546" s="21">
        <v>526994</v>
      </c>
    </row>
    <row r="547" ht="32" customHeight="1">
      <c r="A547" t="str" s="7">
        <v>Little Wings</v>
      </c>
      <c r="B547" t="str" s="7">
        <v>Hungarian Hot Wax Pepper</v>
      </c>
      <c r="C547" t="str" s="7">
        <v>lb.</v>
      </c>
      <c r="D547" t="str" s="21">
        <v>Yes</v>
      </c>
      <c r="E547" t="str" s="6">
        <v>SNAP: preserve existing selling price</v>
      </c>
      <c r="F547" s="12">
        <v>5.95</v>
      </c>
      <c r="G547" s="13">
        <v>6.43</v>
      </c>
      <c r="H547" s="18">
        <v>5.95</v>
      </c>
      <c r="I547" s="12">
        <v>5.95</v>
      </c>
      <c r="J547" s="13">
        <v>6.43</v>
      </c>
      <c r="K547" s="18">
        <v>5.95</v>
      </c>
      <c r="L547" s="12">
        <v>5.95</v>
      </c>
      <c r="M547" s="13">
        <v>6.43</v>
      </c>
      <c r="N547" s="18">
        <v>5.95</v>
      </c>
      <c r="O547" s="12">
        <v>5.95</v>
      </c>
      <c r="P547" s="13">
        <v>5.95</v>
      </c>
      <c r="Q547" s="18">
        <v>5.95</v>
      </c>
      <c r="R547" s="21">
        <v>805929</v>
      </c>
      <c r="S547" s="21">
        <v>526989</v>
      </c>
    </row>
    <row r="548" ht="32" customHeight="1">
      <c r="A548" t="str" s="7">
        <v>Little Wings</v>
      </c>
      <c r="B548" t="str" s="7">
        <v>Jalapeño Peppers</v>
      </c>
      <c r="C548" t="str" s="7">
        <v>Lb.</v>
      </c>
      <c r="D548" t="str" s="21">
        <v>No</v>
      </c>
      <c r="E548" t="str" s="6">
        <v>Currently hidden; do not activate automatically | SNAP: preserve existing selling price; Currently hidden; do not activate automatically</v>
      </c>
      <c r="F548" s="12">
        <v>4.9</v>
      </c>
      <c r="G548" s="13">
        <v>5.29</v>
      </c>
      <c r="H548" s="18">
        <v>4.9</v>
      </c>
      <c r="I548" s="12">
        <v>4.9</v>
      </c>
      <c r="J548" s="13">
        <v>5.29</v>
      </c>
      <c r="K548" s="18">
        <v>4.9</v>
      </c>
      <c r="L548" s="12">
        <v>4.9</v>
      </c>
      <c r="M548" s="13">
        <v>5.29</v>
      </c>
      <c r="N548" s="18">
        <v>4.9</v>
      </c>
      <c r="O548" s="12">
        <v>4.9</v>
      </c>
      <c r="P548" s="13">
        <v>4.9</v>
      </c>
      <c r="Q548" s="18">
        <v>4.9</v>
      </c>
      <c r="R548" s="21">
        <v>805939</v>
      </c>
      <c r="S548" s="21">
        <v>526999</v>
      </c>
    </row>
    <row r="549" ht="32" customHeight="1">
      <c r="A549" t="str" s="7">
        <v>Little Wings</v>
      </c>
      <c r="B549" t="str" s="7">
        <v>Lunchbox Peppers</v>
      </c>
      <c r="C549" t="str" s="7">
        <v>1 pound bag</v>
      </c>
      <c r="D549" t="str" s="21">
        <v>No</v>
      </c>
      <c r="E549" t="str" s="6">
        <v>Currently hidden; do not activate automatically | SNAP: preserve existing selling price; Currently hidden; do not activate automatically</v>
      </c>
      <c r="F549" s="12">
        <v>6.3</v>
      </c>
      <c r="G549" s="13">
        <v>6.8</v>
      </c>
      <c r="H549" s="18">
        <v>6.3</v>
      </c>
      <c r="I549" s="12">
        <v>6.3</v>
      </c>
      <c r="J549" s="13">
        <v>6.8</v>
      </c>
      <c r="K549" s="18">
        <v>6.3</v>
      </c>
      <c r="L549" s="12">
        <v>6.3</v>
      </c>
      <c r="M549" s="13">
        <v>6.8</v>
      </c>
      <c r="N549" s="18">
        <v>6.3</v>
      </c>
      <c r="O549" s="12">
        <v>6.3</v>
      </c>
      <c r="P549" s="13">
        <v>6.3</v>
      </c>
      <c r="Q549" s="18">
        <v>6.3</v>
      </c>
      <c r="R549" s="21">
        <v>1004981</v>
      </c>
      <c r="S549" s="21">
        <v>785189</v>
      </c>
    </row>
    <row r="550" ht="32" customHeight="1">
      <c r="A550" t="str" s="7">
        <v>Little Wings</v>
      </c>
      <c r="B550" t="str" s="7">
        <v>Muncher Cucumber</v>
      </c>
      <c r="C550" t="str" s="7">
        <v>lb</v>
      </c>
      <c r="D550" t="str" s="21">
        <v>No</v>
      </c>
      <c r="E550" t="str" s="6">
        <v>Currently hidden; do not activate automatically | SNAP: preserve existing selling price; Currently hidden; do not activate automatically</v>
      </c>
      <c r="F550" s="12">
        <v>3.5</v>
      </c>
      <c r="G550" s="13">
        <v>3.78</v>
      </c>
      <c r="H550" s="18">
        <v>3.5</v>
      </c>
      <c r="I550" s="12">
        <v>3.5</v>
      </c>
      <c r="J550" s="13">
        <v>3.78</v>
      </c>
      <c r="K550" s="18">
        <v>3.5</v>
      </c>
      <c r="L550" s="12">
        <v>3.5</v>
      </c>
      <c r="M550" s="13">
        <v>3.78</v>
      </c>
      <c r="N550" s="18">
        <v>3.5</v>
      </c>
      <c r="O550" s="12">
        <v>3.5</v>
      </c>
      <c r="P550" s="13">
        <v>3.5</v>
      </c>
      <c r="Q550" s="18">
        <v>3.5</v>
      </c>
      <c r="R550" s="21">
        <v>994208</v>
      </c>
      <c r="S550" s="21">
        <v>767741</v>
      </c>
    </row>
    <row r="551" ht="32" customHeight="1">
      <c r="A551" t="str" s="7">
        <v>Little Wings</v>
      </c>
      <c r="B551" t="str" s="7">
        <v>Orange Bell Pepper</v>
      </c>
      <c r="C551" t="str" s="7">
        <v>1 lb</v>
      </c>
      <c r="D551" t="str" s="21">
        <v>No</v>
      </c>
      <c r="E551" t="str" s="6">
        <v>Currently hidden; do not activate automatically | SNAP: preserve existing selling price; Currently hidden; do not activate automatically</v>
      </c>
      <c r="F551" s="12">
        <v>6.16</v>
      </c>
      <c r="G551" s="13">
        <v>6.65</v>
      </c>
      <c r="H551" s="18">
        <v>6.16</v>
      </c>
      <c r="I551" s="12">
        <v>6.16</v>
      </c>
      <c r="J551" s="13">
        <v>6.65</v>
      </c>
      <c r="K551" s="18">
        <v>6.16</v>
      </c>
      <c r="L551" s="12">
        <v>6.16</v>
      </c>
      <c r="M551" s="13">
        <v>6.65</v>
      </c>
      <c r="N551" s="18">
        <v>6.16</v>
      </c>
      <c r="O551" s="12">
        <v>6.16</v>
      </c>
      <c r="P551" s="13">
        <v>6.16</v>
      </c>
      <c r="Q551" s="18">
        <v>6.16</v>
      </c>
      <c r="R551" s="21">
        <v>805975</v>
      </c>
      <c r="S551" s="21">
        <v>527035</v>
      </c>
    </row>
    <row r="552" ht="32" customHeight="1">
      <c r="A552" t="str" s="7">
        <v>Little Wings</v>
      </c>
      <c r="B552" t="str" s="7">
        <v>Parsley</v>
      </c>
      <c r="C552" t="str" s="7">
        <v>bu</v>
      </c>
      <c r="D552" t="str" s="21">
        <v>No</v>
      </c>
      <c r="E552" t="str" s="6">
        <v>Currently hidden; do not activate automatically | SNAP: preserve existing selling price; Currently hidden; do not activate automatically</v>
      </c>
      <c r="F552" s="12">
        <v>2.8</v>
      </c>
      <c r="G552" s="13">
        <v>3.02</v>
      </c>
      <c r="H552" s="18">
        <v>2.8</v>
      </c>
      <c r="I552" s="12">
        <v>2.8</v>
      </c>
      <c r="J552" s="13">
        <v>3.02</v>
      </c>
      <c r="K552" s="18">
        <v>2.8</v>
      </c>
      <c r="L552" s="12">
        <v>2.8</v>
      </c>
      <c r="M552" s="13">
        <v>3.02</v>
      </c>
      <c r="N552" s="18">
        <v>2.8</v>
      </c>
      <c r="O552" s="12">
        <v>2.8</v>
      </c>
      <c r="P552" s="13">
        <v>2.8</v>
      </c>
      <c r="Q552" s="18">
        <v>2.8</v>
      </c>
      <c r="R552" s="21">
        <v>812658</v>
      </c>
      <c r="S552" s="21">
        <v>534526</v>
      </c>
    </row>
    <row r="553" ht="32" customHeight="1">
      <c r="A553" t="str" s="7">
        <v>Little Wings</v>
      </c>
      <c r="B553" t="str" s="7">
        <v>Pea Shoots</v>
      </c>
      <c r="C553" t="str" s="7">
        <v>4 oz</v>
      </c>
      <c r="D553" t="str" s="21">
        <v>No</v>
      </c>
      <c r="E553" t="str" s="6">
        <v>Currently hidden; do not activate automatically | SNAP: preserve existing selling price; Currently hidden; do not activate automatically</v>
      </c>
      <c r="F553" s="12">
        <v>4.55</v>
      </c>
      <c r="G553" s="13">
        <v>4.91</v>
      </c>
      <c r="H553" s="18">
        <v>4.55</v>
      </c>
      <c r="I553" s="12">
        <v>4.55</v>
      </c>
      <c r="J553" s="13">
        <v>4.91</v>
      </c>
      <c r="K553" s="18">
        <v>4.55</v>
      </c>
      <c r="L553" s="12">
        <v>4.55</v>
      </c>
      <c r="M553" s="13">
        <v>4.91</v>
      </c>
      <c r="N553" s="18">
        <v>4.55</v>
      </c>
      <c r="O553" s="12">
        <v>4.55</v>
      </c>
      <c r="P553" s="13">
        <v>4.55</v>
      </c>
      <c r="Q553" s="18">
        <v>4.55</v>
      </c>
      <c r="R553" s="21">
        <v>805940</v>
      </c>
      <c r="S553" s="21">
        <v>527000</v>
      </c>
    </row>
    <row r="554" ht="32" customHeight="1">
      <c r="A554" t="str" s="7">
        <v>Little Wings</v>
      </c>
      <c r="B554" t="str" s="7">
        <v>Poblano Peppers</v>
      </c>
      <c r="C554" t="str" s="7">
        <v>1 lb</v>
      </c>
      <c r="D554" t="str" s="21">
        <v>No</v>
      </c>
      <c r="E554" t="str" s="6">
        <v>Currently hidden; do not activate automatically | SNAP: preserve existing selling price; Currently hidden; do not activate automatically</v>
      </c>
      <c r="F554" s="12">
        <v>6.3</v>
      </c>
      <c r="G554" s="13">
        <v>6.8</v>
      </c>
      <c r="H554" s="18">
        <v>6.3</v>
      </c>
      <c r="I554" s="12">
        <v>6.3</v>
      </c>
      <c r="J554" s="13">
        <v>6.8</v>
      </c>
      <c r="K554" s="18">
        <v>6.3</v>
      </c>
      <c r="L554" s="12">
        <v>6.3</v>
      </c>
      <c r="M554" s="13">
        <v>6.8</v>
      </c>
      <c r="N554" s="18">
        <v>6.3</v>
      </c>
      <c r="O554" s="12">
        <v>6.3</v>
      </c>
      <c r="P554" s="13">
        <v>6.3</v>
      </c>
      <c r="Q554" s="18">
        <v>6.3</v>
      </c>
      <c r="R554" s="21">
        <v>805944</v>
      </c>
      <c r="S554" s="21">
        <v>527004</v>
      </c>
    </row>
    <row r="555" ht="32" customHeight="1">
      <c r="A555" t="str" s="7">
        <v>Little Wings</v>
      </c>
      <c r="B555" t="str" s="7">
        <v>Purple Kohlrabi</v>
      </c>
      <c r="C555" t="str" s="7">
        <v>1 bunch</v>
      </c>
      <c r="D555" t="str" s="21">
        <v>No</v>
      </c>
      <c r="E555" t="str" s="6">
        <v>Currently hidden; do not activate automatically | SNAP: preserve existing selling price; Currently hidden; do not activate automatically</v>
      </c>
      <c r="F555" s="12">
        <v>3.15</v>
      </c>
      <c r="G555" s="13">
        <v>3.4</v>
      </c>
      <c r="H555" s="18">
        <v>3.15</v>
      </c>
      <c r="I555" s="12">
        <v>3.15</v>
      </c>
      <c r="J555" s="13">
        <v>3.4</v>
      </c>
      <c r="K555" s="18">
        <v>3.15</v>
      </c>
      <c r="L555" s="12">
        <v>3.15</v>
      </c>
      <c r="M555" s="13">
        <v>3.4</v>
      </c>
      <c r="N555" s="18">
        <v>3.15</v>
      </c>
      <c r="O555" s="12">
        <v>3.15</v>
      </c>
      <c r="P555" s="13">
        <v>3.15</v>
      </c>
      <c r="Q555" s="18">
        <v>3.15</v>
      </c>
      <c r="R555" s="21">
        <v>805984</v>
      </c>
      <c r="S555" s="21">
        <v>527048</v>
      </c>
    </row>
    <row r="556" ht="32" customHeight="1">
      <c r="A556" t="str" s="7">
        <v>Little Wings</v>
      </c>
      <c r="B556" t="str" s="7">
        <v>Purple Kohlrabi</v>
      </c>
      <c r="C556" t="str" s="7">
        <v>1 lb</v>
      </c>
      <c r="D556" t="str" s="21">
        <v>No</v>
      </c>
      <c r="E556" t="str" s="6">
        <v>Currently hidden; do not activate automatically | SNAP: preserve existing selling price; Currently hidden; do not activate automatically</v>
      </c>
      <c r="F556" s="12">
        <v>3.15</v>
      </c>
      <c r="G556" s="13">
        <v>3.4</v>
      </c>
      <c r="H556" s="18">
        <v>3.15</v>
      </c>
      <c r="I556" s="12">
        <v>3.15</v>
      </c>
      <c r="J556" s="13">
        <v>3.4</v>
      </c>
      <c r="K556" s="18">
        <v>3.15</v>
      </c>
      <c r="L556" s="12">
        <v>3.15</v>
      </c>
      <c r="M556" s="13">
        <v>3.4</v>
      </c>
      <c r="N556" s="18">
        <v>3.15</v>
      </c>
      <c r="O556" s="12">
        <v>3.15</v>
      </c>
      <c r="P556" s="13">
        <v>3.15</v>
      </c>
      <c r="Q556" s="18">
        <v>3.15</v>
      </c>
      <c r="R556" s="21">
        <v>1129572</v>
      </c>
      <c r="S556" s="21">
        <v>963331</v>
      </c>
    </row>
    <row r="557" ht="32" customHeight="1">
      <c r="A557" t="str" s="7">
        <v>Little Wings</v>
      </c>
      <c r="B557" t="str" s="7">
        <v>Purple Radish</v>
      </c>
      <c r="C557" t="str" s="7">
        <v>bu</v>
      </c>
      <c r="D557" t="str" s="21">
        <v>No</v>
      </c>
      <c r="E557" t="str" s="6">
        <v>Currently hidden; do not activate automatically | SNAP: preserve existing selling price; Currently hidden; do not activate automatically</v>
      </c>
      <c r="F557" s="12">
        <v>3.15</v>
      </c>
      <c r="G557" s="13">
        <v>3.4</v>
      </c>
      <c r="H557" s="18">
        <v>3.15</v>
      </c>
      <c r="I557" s="12">
        <v>3.15</v>
      </c>
      <c r="J557" s="13">
        <v>3.4</v>
      </c>
      <c r="K557" s="18">
        <v>3.15</v>
      </c>
      <c r="L557" s="12">
        <v>3.15</v>
      </c>
      <c r="M557" s="13">
        <v>3.4</v>
      </c>
      <c r="N557" s="18">
        <v>3.15</v>
      </c>
      <c r="O557" s="12">
        <v>3.15</v>
      </c>
      <c r="P557" s="13">
        <v>3.15</v>
      </c>
      <c r="Q557" s="18">
        <v>3.15</v>
      </c>
      <c r="R557" s="21">
        <v>1108544</v>
      </c>
      <c r="S557" s="21">
        <v>927365</v>
      </c>
    </row>
    <row r="558" ht="32" customHeight="1">
      <c r="A558" t="str" s="7">
        <v>Little Wings</v>
      </c>
      <c r="B558" t="str" s="7">
        <v>Purple Scallions</v>
      </c>
      <c r="C558" t="str" s="7">
        <v>each</v>
      </c>
      <c r="D558" t="str" s="21">
        <v>No</v>
      </c>
      <c r="E558" t="str" s="6">
        <v>Currently hidden; do not activate automatically | SNAP: preserve existing selling price; Currently hidden; do not activate automatically</v>
      </c>
      <c r="F558" s="12">
        <v>2.8</v>
      </c>
      <c r="G558" s="13">
        <v>3.02</v>
      </c>
      <c r="H558" s="18">
        <v>2.8</v>
      </c>
      <c r="I558" s="12">
        <v>2.8</v>
      </c>
      <c r="J558" s="13">
        <v>3.02</v>
      </c>
      <c r="K558" s="18">
        <v>2.8</v>
      </c>
      <c r="L558" s="12">
        <v>2.8</v>
      </c>
      <c r="M558" s="13">
        <v>3.02</v>
      </c>
      <c r="N558" s="18">
        <v>2.8</v>
      </c>
      <c r="O558" s="12">
        <v>2.8</v>
      </c>
      <c r="P558" s="13">
        <v>2.8</v>
      </c>
      <c r="Q558" s="18">
        <v>2.8</v>
      </c>
      <c r="R558" s="21">
        <v>805990</v>
      </c>
      <c r="S558" s="21">
        <v>527049</v>
      </c>
    </row>
    <row r="559" ht="32" customHeight="1">
      <c r="A559" t="str" s="7">
        <v>Little Wings</v>
      </c>
      <c r="B559" t="str" s="7">
        <v>Red Butterhead Lettuce</v>
      </c>
      <c r="C559" t="str" s="7">
        <v>each</v>
      </c>
      <c r="D559" t="str" s="21">
        <v>No</v>
      </c>
      <c r="E559" t="str" s="6">
        <v>Currently hidden; do not activate automatically | SNAP: preserve existing selling price; Currently hidden; do not activate automatically</v>
      </c>
      <c r="F559" s="12">
        <v>2.8</v>
      </c>
      <c r="G559" s="13">
        <v>3.02</v>
      </c>
      <c r="H559" s="18">
        <v>2.8</v>
      </c>
      <c r="I559" s="12">
        <v>2.8</v>
      </c>
      <c r="J559" s="13">
        <v>3.02</v>
      </c>
      <c r="K559" s="18">
        <v>2.8</v>
      </c>
      <c r="L559" s="12">
        <v>2.8</v>
      </c>
      <c r="M559" s="13">
        <v>3.02</v>
      </c>
      <c r="N559" s="18">
        <v>2.8</v>
      </c>
      <c r="O559" s="12">
        <v>2.8</v>
      </c>
      <c r="P559" s="13">
        <v>2.8</v>
      </c>
      <c r="Q559" s="18">
        <v>2.8</v>
      </c>
      <c r="R559" s="21">
        <v>805997</v>
      </c>
      <c r="S559" s="21">
        <v>527057</v>
      </c>
    </row>
    <row r="560" ht="32" customHeight="1">
      <c r="A560" t="str" s="7">
        <v>Little Wings</v>
      </c>
      <c r="B560" t="str" s="7">
        <v>Red Cherry Tomatoes</v>
      </c>
      <c r="C560" t="str" s="7">
        <v>each</v>
      </c>
      <c r="D560" t="str" s="21">
        <v>No</v>
      </c>
      <c r="E560" t="str" s="6">
        <v>Currently hidden; do not activate automatically | SNAP: preserve existing selling price; Currently hidden; do not activate automatically</v>
      </c>
      <c r="F560" s="12">
        <v>4.9</v>
      </c>
      <c r="G560" s="13">
        <v>5.29</v>
      </c>
      <c r="H560" s="18">
        <v>4.9</v>
      </c>
      <c r="I560" s="12">
        <v>4.9</v>
      </c>
      <c r="J560" s="13">
        <v>5.29</v>
      </c>
      <c r="K560" s="18">
        <v>4.9</v>
      </c>
      <c r="L560" s="12">
        <v>4.9</v>
      </c>
      <c r="M560" s="13">
        <v>5.29</v>
      </c>
      <c r="N560" s="18">
        <v>4.9</v>
      </c>
      <c r="O560" s="12">
        <v>4.9</v>
      </c>
      <c r="P560" s="13">
        <v>4.9</v>
      </c>
      <c r="Q560" s="18">
        <v>4.9</v>
      </c>
      <c r="R560" s="21">
        <v>805876</v>
      </c>
      <c r="S560" s="21">
        <v>526934</v>
      </c>
    </row>
    <row r="561" ht="32" customHeight="1">
      <c r="A561" t="str" s="7">
        <v>Little Wings</v>
      </c>
      <c r="B561" t="str" s="7">
        <v>Red Jimmy Nardello Peppers</v>
      </c>
      <c r="C561" t="str" s="7">
        <v>1 lb</v>
      </c>
      <c r="D561" t="str" s="21">
        <v>No</v>
      </c>
      <c r="E561" t="str" s="6">
        <v>Currently hidden; do not activate automatically | SNAP: preserve existing selling price; Currently hidden; do not activate automatically</v>
      </c>
      <c r="F561" s="12">
        <v>5.6</v>
      </c>
      <c r="G561" s="13">
        <v>6.05</v>
      </c>
      <c r="H561" s="18">
        <v>5.6</v>
      </c>
      <c r="I561" s="12">
        <v>5.6</v>
      </c>
      <c r="J561" s="13">
        <v>6.05</v>
      </c>
      <c r="K561" s="18">
        <v>5.6</v>
      </c>
      <c r="L561" s="12">
        <v>5.6</v>
      </c>
      <c r="M561" s="13">
        <v>6.05</v>
      </c>
      <c r="N561" s="18">
        <v>5.6</v>
      </c>
      <c r="O561" s="12">
        <v>5.6</v>
      </c>
      <c r="P561" s="13">
        <v>5.6</v>
      </c>
      <c r="Q561" s="18">
        <v>5.6</v>
      </c>
      <c r="R561" s="21">
        <v>805943</v>
      </c>
      <c r="S561" s="21">
        <v>527003</v>
      </c>
    </row>
    <row r="562" ht="32" customHeight="1">
      <c r="A562" t="str" s="7">
        <v>Little Wings</v>
      </c>
      <c r="B562" t="str" s="7">
        <v>Red Russian Kale</v>
      </c>
      <c r="C562" t="str" s="7">
        <v>bu</v>
      </c>
      <c r="D562" t="str" s="21">
        <v>Yes</v>
      </c>
      <c r="E562" t="str" s="6">
        <v>SNAP: preserve existing selling price</v>
      </c>
      <c r="F562" s="12">
        <v>3.22</v>
      </c>
      <c r="G562" s="13">
        <v>3.48</v>
      </c>
      <c r="H562" s="18">
        <v>3.22</v>
      </c>
      <c r="I562" s="12">
        <v>3.22</v>
      </c>
      <c r="J562" s="13">
        <v>3.48</v>
      </c>
      <c r="K562" s="18">
        <v>3.22</v>
      </c>
      <c r="L562" s="12">
        <v>3.22</v>
      </c>
      <c r="M562" s="13">
        <v>3.48</v>
      </c>
      <c r="N562" s="18">
        <v>3.22</v>
      </c>
      <c r="O562" s="12">
        <v>3.22</v>
      </c>
      <c r="P562" s="13">
        <v>3.22</v>
      </c>
      <c r="Q562" s="18">
        <v>3.22</v>
      </c>
      <c r="R562" s="21">
        <v>812532</v>
      </c>
      <c r="S562" s="21">
        <v>534390</v>
      </c>
    </row>
    <row r="563" ht="32" customHeight="1">
      <c r="A563" t="str" s="7">
        <v>Little Wings</v>
      </c>
      <c r="B563" t="str" s="7">
        <v>Romaine Lettuce</v>
      </c>
      <c r="C563" t="str" s="7">
        <v>each</v>
      </c>
      <c r="D563" t="str" s="21">
        <v>Yes</v>
      </c>
      <c r="E563" t="str" s="6">
        <v>SNAP: preserve existing selling price</v>
      </c>
      <c r="F563" s="12">
        <v>2.8</v>
      </c>
      <c r="G563" s="13">
        <v>3.02</v>
      </c>
      <c r="H563" s="18">
        <v>2.8</v>
      </c>
      <c r="I563" s="12">
        <v>2.8</v>
      </c>
      <c r="J563" s="13">
        <v>3.02</v>
      </c>
      <c r="K563" s="18">
        <v>2.8</v>
      </c>
      <c r="L563" s="12">
        <v>2.8</v>
      </c>
      <c r="M563" s="13">
        <v>3.02</v>
      </c>
      <c r="N563" s="18">
        <v>2.8</v>
      </c>
      <c r="O563" s="12">
        <v>2.8</v>
      </c>
      <c r="P563" s="13">
        <v>2.8</v>
      </c>
      <c r="Q563" s="18">
        <v>2.8</v>
      </c>
      <c r="R563" s="21">
        <v>1004980</v>
      </c>
      <c r="S563" s="21">
        <v>785188</v>
      </c>
    </row>
    <row r="564" ht="32" customHeight="1">
      <c r="A564" t="str" s="7">
        <v>Little Wings</v>
      </c>
      <c r="B564" t="str" s="7">
        <v>Romano Beans</v>
      </c>
      <c r="C564" t="str" s="7">
        <v>1lb</v>
      </c>
      <c r="D564" t="str" s="21">
        <v>No</v>
      </c>
      <c r="E564" t="str" s="6">
        <v>Currently hidden; do not activate automatically | SNAP: preserve existing selling price; Currently hidden; do not activate automatically</v>
      </c>
      <c r="F564" s="12">
        <v>5.6</v>
      </c>
      <c r="G564" s="13">
        <v>6.05</v>
      </c>
      <c r="H564" s="18">
        <v>5.6</v>
      </c>
      <c r="I564" s="12">
        <v>5.6</v>
      </c>
      <c r="J564" s="13">
        <v>6.05</v>
      </c>
      <c r="K564" s="18">
        <v>5.6</v>
      </c>
      <c r="L564" s="12">
        <v>5.6</v>
      </c>
      <c r="M564" s="13">
        <v>6.05</v>
      </c>
      <c r="N564" s="18">
        <v>5.6</v>
      </c>
      <c r="O564" s="12">
        <v>5.6</v>
      </c>
      <c r="P564" s="13">
        <v>5.6</v>
      </c>
      <c r="Q564" s="18">
        <v>5.6</v>
      </c>
      <c r="R564" s="21">
        <v>981427</v>
      </c>
      <c r="S564" s="21">
        <v>749860</v>
      </c>
    </row>
    <row r="565" ht="32" customHeight="1">
      <c r="A565" t="str" s="7">
        <v>Little Wings</v>
      </c>
      <c r="B565" t="str" s="7">
        <v>Sage</v>
      </c>
      <c r="C565" t="str" s="7">
        <v>each</v>
      </c>
      <c r="D565" t="str" s="21">
        <v>No</v>
      </c>
      <c r="E565" t="str" s="6">
        <v>Currently hidden; do not activate automatically | SNAP: preserve existing selling price; Currently hidden; do not activate automatically</v>
      </c>
      <c r="F565" s="12">
        <v>2.8</v>
      </c>
      <c r="G565" s="13">
        <v>3.02</v>
      </c>
      <c r="H565" s="18">
        <v>2.8</v>
      </c>
      <c r="I565" s="12">
        <v>2.8</v>
      </c>
      <c r="J565" s="13">
        <v>3.02</v>
      </c>
      <c r="K565" s="18">
        <v>2.8</v>
      </c>
      <c r="L565" s="12">
        <v>2.8</v>
      </c>
      <c r="M565" s="13">
        <v>3.02</v>
      </c>
      <c r="N565" s="18">
        <v>2.8</v>
      </c>
      <c r="O565" s="12">
        <v>2.8</v>
      </c>
      <c r="P565" s="13">
        <v>2.8</v>
      </c>
      <c r="Q565" s="18">
        <v>2.8</v>
      </c>
      <c r="R565" s="21">
        <v>805902</v>
      </c>
      <c r="S565" s="21">
        <v>526960</v>
      </c>
    </row>
    <row r="566" ht="32" customHeight="1">
      <c r="A566" t="str" s="7">
        <v>Little Wings</v>
      </c>
      <c r="B566" t="str" s="7">
        <v>Salad Mix</v>
      </c>
      <c r="C566" t="str" s="7">
        <v>1/2 lb</v>
      </c>
      <c r="D566" t="str" s="21">
        <v>No</v>
      </c>
      <c r="E566" t="str" s="6">
        <v>Currently hidden; do not activate automatically | SNAP: preserve existing selling price; Currently hidden; do not activate automatically</v>
      </c>
      <c r="F566" s="12">
        <v>6.3</v>
      </c>
      <c r="G566" s="13">
        <v>6.8</v>
      </c>
      <c r="H566" s="18">
        <v>6.3</v>
      </c>
      <c r="I566" s="12">
        <v>6.3</v>
      </c>
      <c r="J566" s="13">
        <v>6.8</v>
      </c>
      <c r="K566" s="18">
        <v>6.3</v>
      </c>
      <c r="L566" s="12">
        <v>6.3</v>
      </c>
      <c r="M566" s="13">
        <v>6.8</v>
      </c>
      <c r="N566" s="18">
        <v>6.3</v>
      </c>
      <c r="O566" s="12">
        <v>6.3</v>
      </c>
      <c r="P566" s="13">
        <v>6.3</v>
      </c>
      <c r="Q566" s="18">
        <v>6.3</v>
      </c>
      <c r="R566" s="21">
        <v>805977</v>
      </c>
      <c r="S566" s="21">
        <v>527037</v>
      </c>
    </row>
    <row r="567" ht="32" customHeight="1">
      <c r="A567" t="str" s="7">
        <v>Little Wings</v>
      </c>
      <c r="B567" t="str" s="7">
        <v>Spinach  1/2 Lb.</v>
      </c>
      <c r="C567" t="str" s="7">
        <v>each</v>
      </c>
      <c r="D567" t="str" s="21">
        <v>No</v>
      </c>
      <c r="E567" t="str" s="6">
        <v>Currently hidden; do not activate automatically | SNAP: preserve existing selling price; Currently hidden; do not activate automatically</v>
      </c>
      <c r="F567" s="12">
        <v>5.46</v>
      </c>
      <c r="G567" s="13">
        <v>5.9</v>
      </c>
      <c r="H567" s="18">
        <v>5.46</v>
      </c>
      <c r="I567" s="12">
        <v>5.46</v>
      </c>
      <c r="J567" s="13">
        <v>5.9</v>
      </c>
      <c r="K567" s="18">
        <v>5.46</v>
      </c>
      <c r="L567" s="12">
        <v>5.46</v>
      </c>
      <c r="M567" s="13">
        <v>5.9</v>
      </c>
      <c r="N567" s="18">
        <v>5.46</v>
      </c>
      <c r="O567" s="12">
        <v>5.46</v>
      </c>
      <c r="P567" s="13">
        <v>5.46</v>
      </c>
      <c r="Q567" s="18">
        <v>5.46</v>
      </c>
      <c r="R567" s="21">
        <v>958464</v>
      </c>
      <c r="S567" s="21">
        <v>718323</v>
      </c>
    </row>
    <row r="568" ht="32" customHeight="1">
      <c r="A568" t="str" s="7">
        <v>Little Wings</v>
      </c>
      <c r="B568" t="str" s="7">
        <v>Spinach  1/2 Lb.</v>
      </c>
      <c r="C568" t="str" s="7">
        <v>each</v>
      </c>
      <c r="D568" t="str" s="21">
        <v>No</v>
      </c>
      <c r="E568" t="str" s="6">
        <v>Currently hidden; do not activate automatically | SNAP: preserve existing selling price; Currently hidden; do not activate automatically</v>
      </c>
      <c r="F568" s="12">
        <v>6.16</v>
      </c>
      <c r="G568" s="13">
        <v>6.65</v>
      </c>
      <c r="H568" s="18">
        <v>6.16</v>
      </c>
      <c r="I568" s="12">
        <v>6.16</v>
      </c>
      <c r="J568" s="13">
        <v>6.65</v>
      </c>
      <c r="K568" s="18">
        <v>6.16</v>
      </c>
      <c r="L568" s="12">
        <v>6.16</v>
      </c>
      <c r="M568" s="13">
        <v>6.65</v>
      </c>
      <c r="N568" s="18">
        <v>6.16</v>
      </c>
      <c r="O568" s="12">
        <v>6.16</v>
      </c>
      <c r="P568" s="13">
        <v>6.16</v>
      </c>
      <c r="Q568" s="18">
        <v>6.16</v>
      </c>
      <c r="R568" s="21">
        <v>1108429</v>
      </c>
      <c r="S568" s="21">
        <v>927190</v>
      </c>
    </row>
    <row r="569" ht="32" customHeight="1">
      <c r="A569" t="str" s="7">
        <v>Little Wings</v>
      </c>
      <c r="B569" t="str" s="7">
        <v>Striped Eggplant</v>
      </c>
      <c r="C569" t="str" s="7">
        <v>1 lb</v>
      </c>
      <c r="D569" t="str" s="21">
        <v>No</v>
      </c>
      <c r="E569" t="str" s="6">
        <v>Currently hidden; do not activate automatically | SNAP: preserve existing selling price; Currently hidden; do not activate automatically</v>
      </c>
      <c r="F569" s="12">
        <v>4.2</v>
      </c>
      <c r="G569" s="13">
        <v>4.54</v>
      </c>
      <c r="H569" s="18">
        <v>4.2</v>
      </c>
      <c r="I569" s="12">
        <v>4.2</v>
      </c>
      <c r="J569" s="13">
        <v>4.54</v>
      </c>
      <c r="K569" s="18">
        <v>4.2</v>
      </c>
      <c r="L569" s="12">
        <v>4.2</v>
      </c>
      <c r="M569" s="13">
        <v>4.54</v>
      </c>
      <c r="N569" s="18">
        <v>4.2</v>
      </c>
      <c r="O569" s="12">
        <v>4.2</v>
      </c>
      <c r="P569" s="13">
        <v>4.2</v>
      </c>
      <c r="Q569" s="18">
        <v>4.2</v>
      </c>
      <c r="R569" s="21">
        <v>805755</v>
      </c>
      <c r="S569" s="21">
        <v>526810</v>
      </c>
    </row>
    <row r="570" ht="32" customHeight="1">
      <c r="A570" t="str" s="7">
        <v>Little Wings</v>
      </c>
      <c r="B570" t="str" s="7">
        <v>Sugar Snap Peas</v>
      </c>
      <c r="C570" t="str" s="7">
        <v>1 lb</v>
      </c>
      <c r="D570" t="str" s="21">
        <v>No</v>
      </c>
      <c r="E570" t="str" s="6">
        <v>Currently hidden; do not activate automatically | SNAP: preserve existing selling price; Currently hidden; do not activate automatically</v>
      </c>
      <c r="F570" s="12">
        <v>9.1</v>
      </c>
      <c r="G570" s="13">
        <v>9.83</v>
      </c>
      <c r="H570" s="18">
        <v>9.1</v>
      </c>
      <c r="I570" s="12">
        <v>9.1</v>
      </c>
      <c r="J570" s="13">
        <v>9.83</v>
      </c>
      <c r="K570" s="18">
        <v>9.1</v>
      </c>
      <c r="L570" s="12">
        <v>9.1</v>
      </c>
      <c r="M570" s="13">
        <v>9.83</v>
      </c>
      <c r="N570" s="18">
        <v>9.1</v>
      </c>
      <c r="O570" s="12">
        <v>9.1</v>
      </c>
      <c r="P570" s="13">
        <v>9.1</v>
      </c>
      <c r="Q570" s="18">
        <v>9.1</v>
      </c>
      <c r="R570" s="21">
        <v>805941</v>
      </c>
      <c r="S570" s="21">
        <v>527001</v>
      </c>
    </row>
    <row r="571" ht="32" customHeight="1">
      <c r="A571" t="str" s="7">
        <v>Little Wings</v>
      </c>
      <c r="B571" t="str" s="7">
        <v>Sugar Snap Peas</v>
      </c>
      <c r="C571" t="str" s="7">
        <v>1 pint</v>
      </c>
      <c r="D571" t="str" s="21">
        <v>No</v>
      </c>
      <c r="E571" t="str" s="6">
        <v>Currently hidden; do not activate automatically | SNAP: preserve existing selling price; Currently hidden; do not activate automatically</v>
      </c>
      <c r="F571" s="12">
        <v>3.78</v>
      </c>
      <c r="G571" s="13">
        <v>4.08</v>
      </c>
      <c r="H571" s="18">
        <v>3.78</v>
      </c>
      <c r="I571" s="12">
        <v>3.78</v>
      </c>
      <c r="J571" s="13">
        <v>4.08</v>
      </c>
      <c r="K571" s="18">
        <v>3.78</v>
      </c>
      <c r="L571" s="12">
        <v>3.78</v>
      </c>
      <c r="M571" s="13">
        <v>4.08</v>
      </c>
      <c r="N571" s="18">
        <v>3.78</v>
      </c>
      <c r="O571" s="12">
        <v>3.78</v>
      </c>
      <c r="P571" s="13">
        <v>3.78</v>
      </c>
      <c r="Q571" s="18">
        <v>3.78</v>
      </c>
      <c r="R571" s="21">
        <v>977972</v>
      </c>
      <c r="S571" s="21">
        <v>744552</v>
      </c>
    </row>
    <row r="572" ht="32" customHeight="1">
      <c r="A572" t="str" s="7">
        <v>Little Wings</v>
      </c>
      <c r="B572" t="str" s="7">
        <v>Tomatillos</v>
      </c>
      <c r="C572" t="str" s="7">
        <v>pound</v>
      </c>
      <c r="D572" t="str" s="21">
        <v>No</v>
      </c>
      <c r="E572" t="str" s="6">
        <v>Currently hidden; do not activate automatically | SNAP: preserve existing selling price; Currently hidden; do not activate automatically</v>
      </c>
      <c r="F572" s="12">
        <v>4.76</v>
      </c>
      <c r="G572" s="13">
        <v>5.14</v>
      </c>
      <c r="H572" s="18">
        <v>4.76</v>
      </c>
      <c r="I572" s="12">
        <v>4.76</v>
      </c>
      <c r="J572" s="13">
        <v>5.14</v>
      </c>
      <c r="K572" s="18">
        <v>4.76</v>
      </c>
      <c r="L572" s="12">
        <v>4.76</v>
      </c>
      <c r="M572" s="13">
        <v>5.14</v>
      </c>
      <c r="N572" s="18">
        <v>4.76</v>
      </c>
      <c r="O572" s="12">
        <v>4.76</v>
      </c>
      <c r="P572" s="13">
        <v>4.76</v>
      </c>
      <c r="Q572" s="18">
        <v>4.76</v>
      </c>
      <c r="R572" s="21">
        <v>812628</v>
      </c>
      <c r="S572" s="21">
        <v>534496</v>
      </c>
    </row>
    <row r="573" ht="32" customHeight="1">
      <c r="A573" t="str" s="7">
        <v>Little Wings</v>
      </c>
      <c r="B573" t="str" s="7">
        <v>Toybox Cherry Tomatoes</v>
      </c>
      <c r="C573" t="str" s="7">
        <v>1 pt</v>
      </c>
      <c r="D573" t="str" s="21">
        <v>No</v>
      </c>
      <c r="E573" t="str" s="6">
        <v>Currently hidden; do not activate automatically | SNAP: preserve existing selling price; Currently hidden; do not activate automatically</v>
      </c>
      <c r="F573" s="12">
        <v>5.88</v>
      </c>
      <c r="G573" s="13">
        <v>6.35</v>
      </c>
      <c r="H573" s="18">
        <v>5.88</v>
      </c>
      <c r="I573" s="12">
        <v>5.88</v>
      </c>
      <c r="J573" s="13">
        <v>6.35</v>
      </c>
      <c r="K573" s="18">
        <v>5.88</v>
      </c>
      <c r="L573" s="12">
        <v>5.88</v>
      </c>
      <c r="M573" s="13">
        <v>6.35</v>
      </c>
      <c r="N573" s="18">
        <v>5.88</v>
      </c>
      <c r="O573" s="12">
        <v>5.88</v>
      </c>
      <c r="P573" s="13">
        <v>5.88</v>
      </c>
      <c r="Q573" s="18">
        <v>5.88</v>
      </c>
      <c r="R573" s="21">
        <v>903477</v>
      </c>
      <c r="S573" s="21">
        <v>646322</v>
      </c>
    </row>
    <row r="574" ht="32" customHeight="1">
      <c r="A574" t="str" s="7">
        <v>Little Wings</v>
      </c>
      <c r="B574" t="str" s="7">
        <v>Walla Walla Onions</v>
      </c>
      <c r="C574" t="str" s="7">
        <v>ea</v>
      </c>
      <c r="D574" t="str" s="21">
        <v>No</v>
      </c>
      <c r="E574" t="str" s="6">
        <v>Currently hidden; do not activate automatically | SNAP: preserve existing selling price; Currently hidden; do not activate automatically</v>
      </c>
      <c r="F574" s="12">
        <v>1.54</v>
      </c>
      <c r="G574" s="13">
        <v>1.66</v>
      </c>
      <c r="H574" s="18">
        <v>1.54</v>
      </c>
      <c r="I574" s="12">
        <v>1.54</v>
      </c>
      <c r="J574" s="13">
        <v>1.66</v>
      </c>
      <c r="K574" s="18">
        <v>1.54</v>
      </c>
      <c r="L574" s="12">
        <v>1.54</v>
      </c>
      <c r="M574" s="13">
        <v>1.66</v>
      </c>
      <c r="N574" s="18">
        <v>1.54</v>
      </c>
      <c r="O574" s="12">
        <v>1.54</v>
      </c>
      <c r="P574" s="13">
        <v>1.54</v>
      </c>
      <c r="Q574" s="18">
        <v>1.54</v>
      </c>
      <c r="R574" s="21">
        <v>984862</v>
      </c>
      <c r="S574" s="21">
        <v>754480</v>
      </c>
    </row>
    <row r="575" ht="32" customHeight="1">
      <c r="A575" t="str" s="7">
        <v>Little Wings</v>
      </c>
      <c r="B575" t="str" s="7">
        <v>Watermelon Radish</v>
      </c>
      <c r="C575" t="str" s="7">
        <v>1 lb</v>
      </c>
      <c r="D575" t="str" s="21">
        <v>No</v>
      </c>
      <c r="E575" t="str" s="6">
        <v>Currently hidden; do not activate automatically | SNAP: preserve existing selling price; Currently hidden; do not activate automatically</v>
      </c>
      <c r="F575" s="12">
        <v>4.83</v>
      </c>
      <c r="G575" s="13">
        <v>5.22</v>
      </c>
      <c r="H575" s="18">
        <v>4.83</v>
      </c>
      <c r="I575" s="12">
        <v>4.83</v>
      </c>
      <c r="J575" s="13">
        <v>5.22</v>
      </c>
      <c r="K575" s="18">
        <v>4.83</v>
      </c>
      <c r="L575" s="12">
        <v>4.83</v>
      </c>
      <c r="M575" s="13">
        <v>5.22</v>
      </c>
      <c r="N575" s="18">
        <v>4.83</v>
      </c>
      <c r="O575" s="12">
        <v>4.83</v>
      </c>
      <c r="P575" s="13">
        <v>4.83</v>
      </c>
      <c r="Q575" s="18">
        <v>4.83</v>
      </c>
      <c r="R575" s="21">
        <v>805837</v>
      </c>
      <c r="S575" s="21">
        <v>526894</v>
      </c>
    </row>
    <row r="576" ht="32" customHeight="1">
      <c r="A576" t="str" s="7">
        <v>Lone Wolf Ranch</v>
      </c>
      <c r="B576" t="str" s="7">
        <v>Broccoli Microgreens</v>
      </c>
      <c r="C576" t="str" s="7">
        <v>1 oz. pk</v>
      </c>
      <c r="D576" t="str" s="21">
        <v>No</v>
      </c>
      <c r="E576" t="str" s="6">
        <v>Currently hidden; do not activate automatically | SNAP: preserve existing selling price; Currently hidden; do not activate automatically</v>
      </c>
      <c r="F576" s="12">
        <v>3.5</v>
      </c>
      <c r="G576" s="13">
        <v>3.78</v>
      </c>
      <c r="H576" s="18">
        <v>3.5</v>
      </c>
      <c r="I576" s="12">
        <v>3.5</v>
      </c>
      <c r="J576" s="13">
        <v>3.78</v>
      </c>
      <c r="K576" s="18">
        <v>3.5</v>
      </c>
      <c r="L576" s="12">
        <v>3.5</v>
      </c>
      <c r="M576" s="13">
        <v>3.78</v>
      </c>
      <c r="N576" s="18">
        <v>3.5</v>
      </c>
      <c r="O576" s="12">
        <v>3.5</v>
      </c>
      <c r="P576" s="13">
        <v>3.5</v>
      </c>
      <c r="Q576" s="18">
        <v>3.5</v>
      </c>
      <c r="R576" s="21">
        <v>928741</v>
      </c>
      <c r="S576" s="21">
        <v>676917</v>
      </c>
    </row>
    <row r="577" ht="32" customHeight="1">
      <c r="A577" t="str" s="7">
        <v>Lone Wolf Ranch</v>
      </c>
      <c r="B577" t="str" s="7">
        <v>Broccoli Microgreens</v>
      </c>
      <c r="C577" t="str" s="7">
        <v>2 oz pk</v>
      </c>
      <c r="D577" t="str" s="21">
        <v>No</v>
      </c>
      <c r="E577" t="str" s="6">
        <v>Currently hidden; do not activate automatically | SNAP: preserve existing selling price; Currently hidden; do not activate automatically</v>
      </c>
      <c r="F577" s="12">
        <v>7</v>
      </c>
      <c r="G577" s="13">
        <v>7.56</v>
      </c>
      <c r="H577" s="18">
        <v>7</v>
      </c>
      <c r="I577" s="12">
        <v>7</v>
      </c>
      <c r="J577" s="13">
        <v>7.56</v>
      </c>
      <c r="K577" s="18">
        <v>7</v>
      </c>
      <c r="L577" s="12">
        <v>7</v>
      </c>
      <c r="M577" s="13">
        <v>7.56</v>
      </c>
      <c r="N577" s="18">
        <v>7</v>
      </c>
      <c r="O577" s="12">
        <v>7</v>
      </c>
      <c r="P577" s="13">
        <v>7</v>
      </c>
      <c r="Q577" s="18">
        <v>7</v>
      </c>
      <c r="R577" s="21">
        <v>928741</v>
      </c>
      <c r="S577" s="21">
        <v>726764</v>
      </c>
    </row>
    <row r="578" ht="32" customHeight="1">
      <c r="A578" t="str" s="7">
        <v>Lone Wolf Ranch</v>
      </c>
      <c r="B578" t="str" s="7">
        <v>Purple Radish Microgreens</v>
      </c>
      <c r="C578" t="str" s="7">
        <v>1 oz. pk</v>
      </c>
      <c r="D578" t="str" s="21">
        <v>No</v>
      </c>
      <c r="E578" t="str" s="6">
        <v>Currently hidden; do not activate automatically | SNAP: preserve existing selling price; Currently hidden; do not activate automatically</v>
      </c>
      <c r="F578" s="12">
        <v>3.5</v>
      </c>
      <c r="G578" s="13">
        <v>3.78</v>
      </c>
      <c r="H578" s="18">
        <v>3.5</v>
      </c>
      <c r="I578" s="12">
        <v>3.5</v>
      </c>
      <c r="J578" s="13">
        <v>3.78</v>
      </c>
      <c r="K578" s="18">
        <v>3.5</v>
      </c>
      <c r="L578" s="12">
        <v>3.5</v>
      </c>
      <c r="M578" s="13">
        <v>3.78</v>
      </c>
      <c r="N578" s="18">
        <v>3.5</v>
      </c>
      <c r="O578" s="12">
        <v>3.5</v>
      </c>
      <c r="P578" s="13">
        <v>3.5</v>
      </c>
      <c r="Q578" s="18">
        <v>3.5</v>
      </c>
      <c r="R578" s="21">
        <v>928742</v>
      </c>
      <c r="S578" s="21">
        <v>676918</v>
      </c>
    </row>
    <row r="579" ht="32" customHeight="1">
      <c r="A579" t="str" s="7">
        <v>Lone Wolf Ranch</v>
      </c>
      <c r="B579" t="str" s="7">
        <v>Purple Radish Microgreens</v>
      </c>
      <c r="C579" t="str" s="7">
        <v>2 oz pk</v>
      </c>
      <c r="D579" t="str" s="21">
        <v>No</v>
      </c>
      <c r="E579" t="str" s="6">
        <v>Currently hidden; do not activate automatically | SNAP: preserve existing selling price; Currently hidden; do not activate automatically</v>
      </c>
      <c r="F579" s="12">
        <v>7</v>
      </c>
      <c r="G579" s="13">
        <v>7.56</v>
      </c>
      <c r="H579" s="18">
        <v>7</v>
      </c>
      <c r="I579" s="12">
        <v>7</v>
      </c>
      <c r="J579" s="13">
        <v>7.56</v>
      </c>
      <c r="K579" s="18">
        <v>7</v>
      </c>
      <c r="L579" s="12">
        <v>7</v>
      </c>
      <c r="M579" s="13">
        <v>7.56</v>
      </c>
      <c r="N579" s="18">
        <v>7</v>
      </c>
      <c r="O579" s="12">
        <v>7</v>
      </c>
      <c r="P579" s="13">
        <v>7</v>
      </c>
      <c r="Q579" s="18">
        <v>7</v>
      </c>
      <c r="R579" s="21">
        <v>928742</v>
      </c>
      <c r="S579" s="21">
        <v>726765</v>
      </c>
    </row>
    <row r="580" ht="32" customHeight="1">
      <c r="A580" t="str" s="7">
        <v>Lonesome Whistle</v>
      </c>
      <c r="B580" t="str" s="7">
        <v>Cayenne Kettle Corn</v>
      </c>
      <c r="C580" t="str" s="7">
        <v>0.4 lb bag</v>
      </c>
      <c r="D580" t="str" s="21">
        <v>Yes</v>
      </c>
      <c r="E580" t="str" s="6">
        <v>SNAP: preserve existing selling price</v>
      </c>
      <c r="F580" s="12">
        <v>5.6</v>
      </c>
      <c r="G580" s="13">
        <v>6.05</v>
      </c>
      <c r="H580" s="18">
        <v>5.6</v>
      </c>
      <c r="I580" s="12">
        <v>5.6</v>
      </c>
      <c r="J580" s="13">
        <v>6.05</v>
      </c>
      <c r="K580" s="18">
        <v>5.6</v>
      </c>
      <c r="L580" s="12">
        <v>5.6</v>
      </c>
      <c r="M580" s="13">
        <v>6.05</v>
      </c>
      <c r="N580" s="18">
        <v>5.6</v>
      </c>
      <c r="O580" s="12">
        <v>5.6</v>
      </c>
      <c r="P580" s="13">
        <v>5.6</v>
      </c>
      <c r="Q580" s="18">
        <v>5.6</v>
      </c>
      <c r="R580" s="21">
        <v>806080</v>
      </c>
      <c r="S580" s="21">
        <v>527144</v>
      </c>
    </row>
    <row r="581" ht="32" customHeight="1">
      <c r="A581" t="str" s="7">
        <v>Lonesome Whistle</v>
      </c>
      <c r="B581" t="str" s="7">
        <v>Dakota Black Heirloom Popcorn</v>
      </c>
      <c r="C581" t="str" s="7">
        <v>2 lbs</v>
      </c>
      <c r="D581" t="str" s="21">
        <v>No</v>
      </c>
      <c r="E581" t="str" s="6">
        <v>Currently hidden; do not activate automatically | SNAP: preserve existing selling price; Currently hidden; do not activate automatically</v>
      </c>
      <c r="F581" s="12">
        <v>14</v>
      </c>
      <c r="G581" s="13">
        <v>15.12</v>
      </c>
      <c r="H581" s="18">
        <v>14</v>
      </c>
      <c r="I581" s="12">
        <v>14</v>
      </c>
      <c r="J581" s="13">
        <v>15.12</v>
      </c>
      <c r="K581" s="18">
        <v>14</v>
      </c>
      <c r="L581" s="12">
        <v>14</v>
      </c>
      <c r="M581" s="13">
        <v>15.12</v>
      </c>
      <c r="N581" s="18">
        <v>14</v>
      </c>
      <c r="O581" s="12">
        <v>14</v>
      </c>
      <c r="P581" s="13">
        <v>14</v>
      </c>
      <c r="Q581" s="18">
        <v>14</v>
      </c>
      <c r="R581" s="21">
        <v>806082</v>
      </c>
      <c r="S581" s="21">
        <v>527146</v>
      </c>
    </row>
    <row r="582" ht="32" customHeight="1">
      <c r="A582" t="str" s="7">
        <v>Lonesome Whistle</v>
      </c>
      <c r="B582" t="str" s="7">
        <v>Dakota Black Kettle Corn</v>
      </c>
      <c r="C582" t="str" s="7">
        <v>0.4 lb bag</v>
      </c>
      <c r="D582" t="str" s="21">
        <v>No</v>
      </c>
      <c r="E582" t="str" s="6">
        <v>Currently hidden; do not activate automatically | SNAP: preserve existing selling price; Currently hidden; do not activate automatically</v>
      </c>
      <c r="F582" s="12">
        <v>5.6</v>
      </c>
      <c r="G582" s="13">
        <v>6.05</v>
      </c>
      <c r="H582" s="18">
        <v>5.6</v>
      </c>
      <c r="I582" s="12">
        <v>5.6</v>
      </c>
      <c r="J582" s="13">
        <v>6.05</v>
      </c>
      <c r="K582" s="18">
        <v>5.6</v>
      </c>
      <c r="L582" s="12">
        <v>5.6</v>
      </c>
      <c r="M582" s="13">
        <v>6.05</v>
      </c>
      <c r="N582" s="18">
        <v>5.6</v>
      </c>
      <c r="O582" s="12">
        <v>5.6</v>
      </c>
      <c r="P582" s="13">
        <v>5.6</v>
      </c>
      <c r="Q582" s="18">
        <v>5.6</v>
      </c>
      <c r="R582" s="21">
        <v>806100</v>
      </c>
      <c r="S582" s="21">
        <v>527164</v>
      </c>
    </row>
    <row r="583" ht="32" customHeight="1">
      <c r="A583" t="str" s="7">
        <v>Lonesome Whistle</v>
      </c>
      <c r="B583" t="str" s="7">
        <v>Dark Northern Rye Flour</v>
      </c>
      <c r="C583" t="str" s="7">
        <v>1.6 lbs</v>
      </c>
      <c r="D583" t="str" s="21">
        <v>Yes</v>
      </c>
      <c r="E583" t="str" s="6">
        <v>SNAP: preserve existing selling price</v>
      </c>
      <c r="F583" s="12">
        <v>6.3</v>
      </c>
      <c r="G583" s="13">
        <v>6.8</v>
      </c>
      <c r="H583" s="18">
        <v>6.3</v>
      </c>
      <c r="I583" s="12">
        <v>6.3</v>
      </c>
      <c r="J583" s="13">
        <v>6.8</v>
      </c>
      <c r="K583" s="18">
        <v>6.3</v>
      </c>
      <c r="L583" s="12">
        <v>6.3</v>
      </c>
      <c r="M583" s="13">
        <v>6.8</v>
      </c>
      <c r="N583" s="18">
        <v>6.3</v>
      </c>
      <c r="O583" s="12">
        <v>6.3</v>
      </c>
      <c r="P583" s="13">
        <v>6.3</v>
      </c>
      <c r="Q583" s="18">
        <v>6.3</v>
      </c>
      <c r="R583" s="21">
        <v>897631</v>
      </c>
      <c r="S583" s="21">
        <v>638990</v>
      </c>
    </row>
    <row r="584" ht="32" customHeight="1">
      <c r="A584" t="str" s="7">
        <v>Lonesome Whistle</v>
      </c>
      <c r="B584" t="str" s="7">
        <v>Einkorn Fusilli</v>
      </c>
      <c r="C584" t="str" s="7">
        <v>0.5 lb bag</v>
      </c>
      <c r="D584" t="str" s="21">
        <v>No</v>
      </c>
      <c r="E584" t="str" s="6">
        <v>Currently hidden; do not activate automatically | SNAP: preserve existing selling price; Currently hidden; do not activate automatically</v>
      </c>
      <c r="F584" s="12">
        <v>4.66</v>
      </c>
      <c r="G584" s="13">
        <v>5.03</v>
      </c>
      <c r="H584" s="18">
        <v>4.66</v>
      </c>
      <c r="I584" s="12">
        <v>4.66</v>
      </c>
      <c r="J584" s="13">
        <v>5.03</v>
      </c>
      <c r="K584" s="18">
        <v>4.66</v>
      </c>
      <c r="L584" s="12">
        <v>4.66</v>
      </c>
      <c r="M584" s="13">
        <v>5.03</v>
      </c>
      <c r="N584" s="18">
        <v>4.66</v>
      </c>
      <c r="O584" s="12">
        <v>4.66</v>
      </c>
      <c r="P584" s="13">
        <v>4.66</v>
      </c>
      <c r="Q584" s="18">
        <v>4.66</v>
      </c>
      <c r="R584" s="21">
        <v>806086</v>
      </c>
      <c r="S584" s="21">
        <v>527150</v>
      </c>
    </row>
    <row r="585" ht="32" customHeight="1">
      <c r="A585" t="str" s="7">
        <v>Lonesome Whistle</v>
      </c>
      <c r="B585" t="str" s="7">
        <v>Emmer Farro</v>
      </c>
      <c r="C585" t="str" s="7">
        <v>1.25 lb Bag</v>
      </c>
      <c r="D585" t="str" s="21">
        <v>Yes</v>
      </c>
      <c r="E585" t="str" s="6">
        <v>SNAP: preserve existing selling price</v>
      </c>
      <c r="F585" s="12">
        <v>6.3</v>
      </c>
      <c r="G585" s="13">
        <v>6.8</v>
      </c>
      <c r="H585" s="18">
        <v>6.3</v>
      </c>
      <c r="I585" s="12">
        <v>6.3</v>
      </c>
      <c r="J585" s="13">
        <v>6.8</v>
      </c>
      <c r="K585" s="18">
        <v>6.3</v>
      </c>
      <c r="L585" s="12">
        <v>6.3</v>
      </c>
      <c r="M585" s="13">
        <v>6.8</v>
      </c>
      <c r="N585" s="18">
        <v>6.3</v>
      </c>
      <c r="O585" s="12">
        <v>6.3</v>
      </c>
      <c r="P585" s="13">
        <v>6.3</v>
      </c>
      <c r="Q585" s="18">
        <v>6.3</v>
      </c>
      <c r="R585" s="21">
        <v>897629</v>
      </c>
      <c r="S585" s="21">
        <v>638988</v>
      </c>
    </row>
    <row r="586" ht="32" customHeight="1">
      <c r="A586" t="str" s="7">
        <v>Lonesome Whistle</v>
      </c>
      <c r="B586" t="str" s="7">
        <v>Garlic Dill Popcorn</v>
      </c>
      <c r="C586" t="str" s="7">
        <v>0.4 lb bag</v>
      </c>
      <c r="D586" t="str" s="21">
        <v>Yes</v>
      </c>
      <c r="E586" t="str" s="6">
        <v>SNAP: preserve existing selling price</v>
      </c>
      <c r="F586" s="12">
        <v>5.6</v>
      </c>
      <c r="G586" s="13">
        <v>6.05</v>
      </c>
      <c r="H586" s="18">
        <v>5.6</v>
      </c>
      <c r="I586" s="12">
        <v>5.6</v>
      </c>
      <c r="J586" s="13">
        <v>6.05</v>
      </c>
      <c r="K586" s="18">
        <v>5.6</v>
      </c>
      <c r="L586" s="12">
        <v>5.6</v>
      </c>
      <c r="M586" s="13">
        <v>6.05</v>
      </c>
      <c r="N586" s="18">
        <v>5.6</v>
      </c>
      <c r="O586" s="12">
        <v>5.6</v>
      </c>
      <c r="P586" s="13">
        <v>5.6</v>
      </c>
      <c r="Q586" s="18">
        <v>5.6</v>
      </c>
      <c r="R586" s="21">
        <v>806090</v>
      </c>
      <c r="S586" s="21">
        <v>527154</v>
      </c>
    </row>
    <row r="587" ht="32" customHeight="1">
      <c r="A587" t="str" s="7">
        <v>Lonesome Whistle</v>
      </c>
      <c r="B587" t="str" s="7">
        <v>Jalapeno Cheddar Popcorn</v>
      </c>
      <c r="C587" t="str" s="7">
        <v>0.4 lb bag</v>
      </c>
      <c r="D587" t="str" s="21">
        <v>Yes</v>
      </c>
      <c r="E587" t="str" s="6">
        <v>SNAP: preserve existing selling price</v>
      </c>
      <c r="F587" s="12">
        <v>5.6</v>
      </c>
      <c r="G587" s="13">
        <v>6.05</v>
      </c>
      <c r="H587" s="18">
        <v>5.6</v>
      </c>
      <c r="I587" s="12">
        <v>5.6</v>
      </c>
      <c r="J587" s="13">
        <v>6.05</v>
      </c>
      <c r="K587" s="18">
        <v>5.6</v>
      </c>
      <c r="L587" s="12">
        <v>5.6</v>
      </c>
      <c r="M587" s="13">
        <v>6.05</v>
      </c>
      <c r="N587" s="18">
        <v>5.6</v>
      </c>
      <c r="O587" s="12">
        <v>5.6</v>
      </c>
      <c r="P587" s="13">
        <v>5.6</v>
      </c>
      <c r="Q587" s="18">
        <v>5.6</v>
      </c>
      <c r="R587" s="21">
        <v>806093</v>
      </c>
      <c r="S587" s="21">
        <v>527157</v>
      </c>
    </row>
    <row r="588" ht="32" customHeight="1">
      <c r="A588" t="str" s="7">
        <v>Lonesome Whistle</v>
      </c>
      <c r="B588" t="str" s="7">
        <v>Lemon Lavender Popcorn</v>
      </c>
      <c r="C588" t="str" s="7">
        <v>0.4 lb bag</v>
      </c>
      <c r="D588" t="str" s="21">
        <v>Yes</v>
      </c>
      <c r="E588" t="str" s="6">
        <v>SNAP: preserve existing selling price</v>
      </c>
      <c r="F588" s="12">
        <v>5.6</v>
      </c>
      <c r="G588" s="13">
        <v>6.05</v>
      </c>
      <c r="H588" s="18">
        <v>5.6</v>
      </c>
      <c r="I588" s="12">
        <v>5.6</v>
      </c>
      <c r="J588" s="13">
        <v>6.05</v>
      </c>
      <c r="K588" s="18">
        <v>5.6</v>
      </c>
      <c r="L588" s="12">
        <v>5.6</v>
      </c>
      <c r="M588" s="13">
        <v>6.05</v>
      </c>
      <c r="N588" s="18">
        <v>5.6</v>
      </c>
      <c r="O588" s="12">
        <v>5.6</v>
      </c>
      <c r="P588" s="13">
        <v>5.6</v>
      </c>
      <c r="Q588" s="18">
        <v>5.6</v>
      </c>
      <c r="R588" s="21">
        <v>806096</v>
      </c>
      <c r="S588" s="21">
        <v>527159</v>
      </c>
    </row>
    <row r="589" ht="32" customHeight="1">
      <c r="A589" t="str" s="7">
        <v>Lonesome Whistle</v>
      </c>
      <c r="B589" t="str" s="7">
        <v>Maris Widgeon Macaroni</v>
      </c>
      <c r="C589" t="str" s="7">
        <v>0.5 lb bag</v>
      </c>
      <c r="D589" t="str" s="21">
        <v>Yes</v>
      </c>
      <c r="E589" t="str" s="6">
        <v>SNAP: preserve existing selling price</v>
      </c>
      <c r="F589" s="12">
        <v>5.6</v>
      </c>
      <c r="G589" s="13">
        <v>6.05</v>
      </c>
      <c r="H589" s="18">
        <v>5.6</v>
      </c>
      <c r="I589" s="12">
        <v>5.6</v>
      </c>
      <c r="J589" s="13">
        <v>6.05</v>
      </c>
      <c r="K589" s="18">
        <v>5.6</v>
      </c>
      <c r="L589" s="12">
        <v>5.6</v>
      </c>
      <c r="M589" s="13">
        <v>6.05</v>
      </c>
      <c r="N589" s="18">
        <v>5.6</v>
      </c>
      <c r="O589" s="12">
        <v>5.6</v>
      </c>
      <c r="P589" s="13">
        <v>5.6</v>
      </c>
      <c r="Q589" s="18">
        <v>5.6</v>
      </c>
      <c r="R589" s="21">
        <v>806088</v>
      </c>
      <c r="S589" s="21">
        <v>527152</v>
      </c>
    </row>
    <row r="590" ht="32" customHeight="1">
      <c r="A590" t="str" s="7">
        <v>Lonesome Whistle</v>
      </c>
      <c r="B590" t="str" s="7">
        <v>Nutritional Yeast Popcorn</v>
      </c>
      <c r="C590" t="str" s="7">
        <v>0.4 lb bag</v>
      </c>
      <c r="D590" t="str" s="21">
        <v>No</v>
      </c>
      <c r="E590" t="str" s="6">
        <v>Currently hidden; do not activate automatically | SNAP: preserve existing selling price; Currently hidden; do not activate automatically</v>
      </c>
      <c r="F590" s="12">
        <v>5.6</v>
      </c>
      <c r="G590" s="13">
        <v>6.05</v>
      </c>
      <c r="H590" s="18">
        <v>5.6</v>
      </c>
      <c r="I590" s="12">
        <v>5.6</v>
      </c>
      <c r="J590" s="13">
        <v>6.05</v>
      </c>
      <c r="K590" s="18">
        <v>5.6</v>
      </c>
      <c r="L590" s="12">
        <v>5.6</v>
      </c>
      <c r="M590" s="13">
        <v>6.05</v>
      </c>
      <c r="N590" s="18">
        <v>5.6</v>
      </c>
      <c r="O590" s="12">
        <v>5.6</v>
      </c>
      <c r="P590" s="13">
        <v>5.6</v>
      </c>
      <c r="Q590" s="18">
        <v>5.6</v>
      </c>
      <c r="R590" s="21">
        <v>806097</v>
      </c>
      <c r="S590" s="21">
        <v>527161</v>
      </c>
    </row>
    <row r="591" ht="32" customHeight="1">
      <c r="A591" t="str" s="7">
        <v>Lonesome Whistle</v>
      </c>
      <c r="B591" t="str" s="7">
        <v>Rise &amp; Shine Gluten Free Pancake Mix</v>
      </c>
      <c r="C591" t="str" s="7">
        <v>1.6 lbs</v>
      </c>
      <c r="D591" t="str" s="21">
        <v>Yes</v>
      </c>
      <c r="E591" t="str" s="6">
        <v>SNAP: preserve existing selling price</v>
      </c>
      <c r="F591" s="12">
        <v>7.46</v>
      </c>
      <c r="G591" s="13">
        <v>8.06</v>
      </c>
      <c r="H591" s="18">
        <v>7.46</v>
      </c>
      <c r="I591" s="12">
        <v>7.46</v>
      </c>
      <c r="J591" s="13">
        <v>8.06</v>
      </c>
      <c r="K591" s="18">
        <v>7.46</v>
      </c>
      <c r="L591" s="12">
        <v>7.46</v>
      </c>
      <c r="M591" s="13">
        <v>8.06</v>
      </c>
      <c r="N591" s="18">
        <v>7.46</v>
      </c>
      <c r="O591" s="12">
        <v>7.46</v>
      </c>
      <c r="P591" s="13">
        <v>7.46</v>
      </c>
      <c r="Q591" s="18">
        <v>7.46</v>
      </c>
      <c r="R591" s="21">
        <v>806102</v>
      </c>
      <c r="S591" s="21">
        <v>527166</v>
      </c>
    </row>
    <row r="592" ht="32" customHeight="1">
      <c r="A592" t="str" s="7">
        <v>Lonesome Whistle</v>
      </c>
      <c r="B592" t="str" s="7">
        <v>Up &amp; At 'Em Pancake Mix</v>
      </c>
      <c r="C592" t="str" s="7">
        <v>1.6 lbs</v>
      </c>
      <c r="D592" t="str" s="21">
        <v>Yes</v>
      </c>
      <c r="E592" t="str" s="6">
        <v>SNAP: preserve existing selling price</v>
      </c>
      <c r="F592" s="12">
        <v>7.46</v>
      </c>
      <c r="G592" s="13">
        <v>8.06</v>
      </c>
      <c r="H592" s="18">
        <v>7.46</v>
      </c>
      <c r="I592" s="12">
        <v>7.46</v>
      </c>
      <c r="J592" s="13">
        <v>8.06</v>
      </c>
      <c r="K592" s="18">
        <v>7.46</v>
      </c>
      <c r="L592" s="12">
        <v>7.46</v>
      </c>
      <c r="M592" s="13">
        <v>8.06</v>
      </c>
      <c r="N592" s="18">
        <v>7.46</v>
      </c>
      <c r="O592" s="12">
        <v>7.46</v>
      </c>
      <c r="P592" s="13">
        <v>7.46</v>
      </c>
      <c r="Q592" s="18">
        <v>7.46</v>
      </c>
      <c r="R592" s="21">
        <v>806104</v>
      </c>
      <c r="S592" s="21">
        <v>527168</v>
      </c>
    </row>
    <row r="593" ht="32" customHeight="1">
      <c r="A593" t="str" s="7">
        <v>Organically Grown Company</v>
      </c>
      <c r="B593" t="str" s="7">
        <v>Anaheim Pepper</v>
      </c>
      <c r="C593" t="str" s="7">
        <v>1 lb</v>
      </c>
      <c r="D593" t="str" s="21">
        <v>No</v>
      </c>
      <c r="E59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93" s="12">
        <v>8.19</v>
      </c>
      <c r="G593" s="13">
        <v>8.85</v>
      </c>
      <c r="H593" s="18">
        <v>8.19</v>
      </c>
      <c r="K593" s="18">
        <v>8.19</v>
      </c>
      <c r="L593" s="12">
        <v>8.19</v>
      </c>
      <c r="M593" s="13">
        <v>8.85</v>
      </c>
      <c r="N593" s="18">
        <v>8.19</v>
      </c>
      <c r="O593" s="12">
        <v>8.19</v>
      </c>
      <c r="P593" s="13">
        <v>8.19</v>
      </c>
      <c r="Q593" s="18">
        <v>8.19</v>
      </c>
      <c r="R593" s="21">
        <v>1133725</v>
      </c>
      <c r="S593" s="21">
        <v>969104</v>
      </c>
    </row>
    <row r="594" ht="32" customHeight="1">
      <c r="A594" t="str" s="7">
        <v>Organically Grown Company</v>
      </c>
      <c r="B594" t="str" s="7">
        <v>Asparagus</v>
      </c>
      <c r="C594" t="str" s="7">
        <v>1 lb</v>
      </c>
      <c r="D594" t="str" s="21">
        <v>No</v>
      </c>
      <c r="E594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594" s="18">
        <v>7</v>
      </c>
      <c r="K594" s="18">
        <v>7</v>
      </c>
      <c r="N594" s="18">
        <v>7</v>
      </c>
      <c r="Q594" s="18">
        <v>7</v>
      </c>
      <c r="R594" s="21">
        <v>805850</v>
      </c>
      <c r="S594" s="21">
        <v>526908</v>
      </c>
    </row>
    <row r="595" ht="32" customHeight="1">
      <c r="A595" t="str" s="7">
        <v>Organically Grown Company</v>
      </c>
      <c r="B595" t="str" s="7">
        <v>Baby Red Onion</v>
      </c>
      <c r="C595" t="str" s="7">
        <v>bu</v>
      </c>
      <c r="D595" t="str" s="21">
        <v>No</v>
      </c>
      <c r="E595" t="str" s="6">
        <v>Currently hidden; do not activate automatically | SNAP: preserve existing selling price; Currently hidden; do not activate automatically</v>
      </c>
      <c r="F595" s="12">
        <v>3.5</v>
      </c>
      <c r="G595" s="13">
        <v>3.78</v>
      </c>
      <c r="H595" s="18">
        <v>3.5</v>
      </c>
      <c r="I595" s="12">
        <v>3.5</v>
      </c>
      <c r="J595" s="13">
        <v>3.78</v>
      </c>
      <c r="K595" s="18">
        <v>3.5</v>
      </c>
      <c r="L595" s="12">
        <v>3.5</v>
      </c>
      <c r="M595" s="13">
        <v>3.78</v>
      </c>
      <c r="N595" s="18">
        <v>3.5</v>
      </c>
      <c r="O595" s="12">
        <v>3.5</v>
      </c>
      <c r="P595" s="13">
        <v>3.5</v>
      </c>
      <c r="Q595" s="18">
        <v>3.5</v>
      </c>
      <c r="R595" s="21">
        <v>981428</v>
      </c>
      <c r="S595" s="21">
        <v>749861</v>
      </c>
    </row>
    <row r="596" ht="32" customHeight="1">
      <c r="A596" t="str" s="7">
        <v>Organically Grown Company</v>
      </c>
      <c r="B596" t="str" s="7">
        <v>Black Garlic</v>
      </c>
      <c r="C596" t="str" s="7">
        <v>3.75 oz  bag</v>
      </c>
      <c r="D596" t="str" s="21">
        <v>No</v>
      </c>
      <c r="E596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596" s="18">
        <v>9.28</v>
      </c>
      <c r="K596" s="18">
        <v>9.28</v>
      </c>
      <c r="N596" s="18">
        <v>9.28</v>
      </c>
      <c r="Q596" s="18">
        <v>9.28</v>
      </c>
      <c r="R596" s="21">
        <v>1028363</v>
      </c>
      <c r="S596" s="21">
        <v>818331</v>
      </c>
    </row>
    <row r="597" ht="32" customHeight="1">
      <c r="A597" t="str" s="7">
        <v>Organically Grown Company</v>
      </c>
      <c r="B597" t="str" s="7">
        <v>Blackberries</v>
      </c>
      <c r="C597" t="str" s="7">
        <v>1/2  pt</v>
      </c>
      <c r="D597" t="str" s="21">
        <v>No</v>
      </c>
      <c r="E59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97" s="12">
        <v>6.65</v>
      </c>
      <c r="G597" s="13">
        <v>7.18</v>
      </c>
      <c r="H597" s="18">
        <v>6.65</v>
      </c>
      <c r="K597" s="18">
        <v>6.65</v>
      </c>
      <c r="L597" s="12">
        <v>6.65</v>
      </c>
      <c r="M597" s="13">
        <v>7.18</v>
      </c>
      <c r="N597" s="18">
        <v>6.65</v>
      </c>
      <c r="O597" s="12">
        <v>6.65</v>
      </c>
      <c r="P597" s="13">
        <v>6.65</v>
      </c>
      <c r="Q597" s="18">
        <v>6.65</v>
      </c>
      <c r="R597" s="21">
        <v>805772</v>
      </c>
      <c r="S597" s="21">
        <v>526828</v>
      </c>
    </row>
    <row r="598" ht="32" customHeight="1">
      <c r="A598" t="str" s="7">
        <v>Organically Grown Company</v>
      </c>
      <c r="B598" t="str" s="7">
        <v>Blueberries</v>
      </c>
      <c r="C598" t="str" s="7">
        <v>1 pint</v>
      </c>
      <c r="D598" t="str" s="21">
        <v>No</v>
      </c>
      <c r="E59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598" s="12">
        <v>5.6</v>
      </c>
      <c r="G598" s="13">
        <v>6.05</v>
      </c>
      <c r="H598" s="18">
        <v>5.6</v>
      </c>
      <c r="K598" s="18">
        <v>5.6</v>
      </c>
      <c r="L598" s="12">
        <v>5.6</v>
      </c>
      <c r="M598" s="13">
        <v>6.05</v>
      </c>
      <c r="N598" s="18">
        <v>5.6</v>
      </c>
      <c r="O598" s="12">
        <v>5.6</v>
      </c>
      <c r="P598" s="13">
        <v>5.6</v>
      </c>
      <c r="Q598" s="18">
        <v>5.6</v>
      </c>
      <c r="R598" s="21">
        <v>890302</v>
      </c>
      <c r="S598" s="21">
        <v>629769</v>
      </c>
    </row>
    <row r="599" ht="32" customHeight="1">
      <c r="A599" t="str" s="7">
        <v>Organically Grown Company</v>
      </c>
      <c r="B599" t="str" s="7">
        <v>Broccoli Rapini</v>
      </c>
      <c r="C599" t="str" s="7">
        <v>bu</v>
      </c>
      <c r="D599" t="str" s="21">
        <v>No</v>
      </c>
      <c r="E599" t="str" s="6">
        <v>Currently hidden; do not activate automatically | SNAP: preserve existing selling price; Currently hidden; do not activate automatically</v>
      </c>
      <c r="F599" s="12">
        <v>3.5</v>
      </c>
      <c r="G599" s="13">
        <v>3.78</v>
      </c>
      <c r="H599" s="18">
        <v>3.5</v>
      </c>
      <c r="I599" s="12">
        <v>3.5</v>
      </c>
      <c r="J599" s="13">
        <v>3.78</v>
      </c>
      <c r="K599" s="18">
        <v>3.5</v>
      </c>
      <c r="L599" s="12">
        <v>3.5</v>
      </c>
      <c r="M599" s="13">
        <v>3.78</v>
      </c>
      <c r="N599" s="18">
        <v>3.5</v>
      </c>
      <c r="O599" s="12">
        <v>3.5</v>
      </c>
      <c r="P599" s="13">
        <v>3.5</v>
      </c>
      <c r="Q599" s="18">
        <v>3.5</v>
      </c>
      <c r="R599" s="21">
        <v>927368</v>
      </c>
      <c r="S599" s="21">
        <v>675355</v>
      </c>
    </row>
    <row r="600" ht="32" customHeight="1">
      <c r="A600" t="str" s="7">
        <v>Organically Grown Company</v>
      </c>
      <c r="B600" t="str" s="7">
        <v>Calcot Onion Bunch</v>
      </c>
      <c r="C600" t="str" s="7">
        <v>bu</v>
      </c>
      <c r="D600" t="str" s="21">
        <v>No</v>
      </c>
      <c r="E600" t="str" s="6">
        <v>Currently hidden; do not activate automatically | SNAP: preserve existing selling price; Currently hidden; do not activate automatically</v>
      </c>
      <c r="F600" s="12">
        <v>4.24</v>
      </c>
      <c r="G600" s="13">
        <v>4.58</v>
      </c>
      <c r="H600" s="18">
        <v>4.24</v>
      </c>
      <c r="I600" s="12">
        <v>4.24</v>
      </c>
      <c r="J600" s="13">
        <v>4.58</v>
      </c>
      <c r="K600" s="18">
        <v>4.24</v>
      </c>
      <c r="L600" s="12">
        <v>4.24</v>
      </c>
      <c r="M600" s="13">
        <v>4.58</v>
      </c>
      <c r="N600" s="18">
        <v>4.24</v>
      </c>
      <c r="O600" s="12">
        <v>4.24</v>
      </c>
      <c r="P600" s="13">
        <v>4.24</v>
      </c>
      <c r="Q600" s="18">
        <v>4.24</v>
      </c>
      <c r="R600" s="21">
        <v>1058761</v>
      </c>
      <c r="S600" s="21">
        <v>865053</v>
      </c>
    </row>
    <row r="601" ht="32" customHeight="1">
      <c r="A601" t="str" s="7">
        <v>Organically Grown Company</v>
      </c>
      <c r="B601" t="str" s="7">
        <v>Celeriac</v>
      </c>
      <c r="C601" t="str" s="7">
        <v>1 lb</v>
      </c>
      <c r="D601" t="str" s="21">
        <v>No</v>
      </c>
      <c r="E601" t="str" s="6">
        <v>Currently hidden; do not activate automatically | SNAP: preserve existing selling price; Currently hidden; do not activate automatically</v>
      </c>
      <c r="F601" s="12">
        <v>2.52</v>
      </c>
      <c r="G601" s="13">
        <v>2.72</v>
      </c>
      <c r="H601" s="18">
        <v>2.52</v>
      </c>
      <c r="I601" s="12">
        <v>2.52</v>
      </c>
      <c r="J601" s="13">
        <v>2.72</v>
      </c>
      <c r="K601" s="18">
        <v>2.52</v>
      </c>
      <c r="L601" s="12">
        <v>2.52</v>
      </c>
      <c r="M601" s="13">
        <v>2.72</v>
      </c>
      <c r="N601" s="18">
        <v>2.52</v>
      </c>
      <c r="O601" s="12">
        <v>2.52</v>
      </c>
      <c r="P601" s="13">
        <v>2.52</v>
      </c>
      <c r="Q601" s="18">
        <v>2.52</v>
      </c>
      <c r="R601" s="21">
        <v>911653</v>
      </c>
      <c r="S601" s="21">
        <v>656880</v>
      </c>
    </row>
    <row r="602" ht="32" customHeight="1">
      <c r="A602" t="str" s="7">
        <v>Organically Grown Company</v>
      </c>
      <c r="B602" t="str" s="7">
        <v>Cherries (WA)</v>
      </c>
      <c r="C602" t="str" s="7">
        <v>1.5 lb. bag</v>
      </c>
      <c r="D602" t="str" s="21">
        <v>No</v>
      </c>
      <c r="E602" t="str" s="6">
        <v>Currently hidden; do not activate automatically | SNAP: preserve existing selling price; Currently hidden; do not activate automatically</v>
      </c>
      <c r="F602" s="12">
        <v>9.66</v>
      </c>
      <c r="G602" s="13">
        <v>10.43</v>
      </c>
      <c r="H602" s="18">
        <v>9.66</v>
      </c>
      <c r="I602" s="12">
        <v>9.66</v>
      </c>
      <c r="J602" s="13">
        <v>10.43</v>
      </c>
      <c r="K602" s="18">
        <v>9.66</v>
      </c>
      <c r="L602" s="12">
        <v>9.66</v>
      </c>
      <c r="M602" s="13">
        <v>10.43</v>
      </c>
      <c r="N602" s="18">
        <v>9.66</v>
      </c>
      <c r="O602" s="12">
        <v>9.66</v>
      </c>
      <c r="P602" s="13">
        <v>9.66</v>
      </c>
      <c r="Q602" s="18">
        <v>9.66</v>
      </c>
      <c r="R602" s="21">
        <v>883831</v>
      </c>
      <c r="S602" s="21">
        <v>621083</v>
      </c>
    </row>
    <row r="603" ht="32" customHeight="1">
      <c r="A603" t="str" s="7">
        <v>Organically Grown Company</v>
      </c>
      <c r="B603" t="str" s="7">
        <v>Collard Greens</v>
      </c>
      <c r="C603" t="str" s="7">
        <v>each</v>
      </c>
      <c r="D603" t="str" s="21">
        <v>No</v>
      </c>
      <c r="E60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03" s="12">
        <v>2.31</v>
      </c>
      <c r="G603" s="13">
        <v>2.49</v>
      </c>
      <c r="H603" s="18">
        <v>2.31</v>
      </c>
      <c r="K603" s="18">
        <v>2.31</v>
      </c>
      <c r="L603" s="12">
        <v>2.31</v>
      </c>
      <c r="M603" s="13">
        <v>2.49</v>
      </c>
      <c r="N603" s="18">
        <v>2.31</v>
      </c>
      <c r="O603" s="12">
        <v>2.31</v>
      </c>
      <c r="P603" s="13">
        <v>2.31</v>
      </c>
      <c r="Q603" s="18">
        <v>2.31</v>
      </c>
      <c r="R603" s="21">
        <v>805831</v>
      </c>
      <c r="S603" s="21">
        <v>526888</v>
      </c>
    </row>
    <row r="604" ht="32" customHeight="1">
      <c r="A604" t="str" s="7">
        <v>Organically Grown Company</v>
      </c>
      <c r="B604" t="str" s="7">
        <v>Crimini Mushrooms</v>
      </c>
      <c r="C604" t="str" s="7">
        <v>1 lb</v>
      </c>
      <c r="D604" t="str" s="21">
        <v>Yes</v>
      </c>
      <c r="E604" t="str" s="6">
        <v>SNAP: preserve existing selling price</v>
      </c>
      <c r="F604" s="12">
        <v>5.53</v>
      </c>
      <c r="G604" s="13">
        <v>5.97</v>
      </c>
      <c r="H604" s="18">
        <v>5.53</v>
      </c>
      <c r="I604" s="12">
        <v>5.53</v>
      </c>
      <c r="J604" s="13">
        <v>5.97</v>
      </c>
      <c r="K604" s="18">
        <v>5.53</v>
      </c>
      <c r="L604" s="12">
        <v>5.53</v>
      </c>
      <c r="M604" s="13">
        <v>5.97</v>
      </c>
      <c r="N604" s="18">
        <v>5.53</v>
      </c>
      <c r="O604" s="12">
        <v>5.53</v>
      </c>
      <c r="P604" s="13">
        <v>5.53</v>
      </c>
      <c r="Q604" s="18">
        <v>5.53</v>
      </c>
      <c r="R604" s="21">
        <v>805875</v>
      </c>
      <c r="S604" s="21">
        <v>526933</v>
      </c>
    </row>
    <row r="605" ht="32" customHeight="1">
      <c r="A605" t="str" s="7">
        <v>Organically Grown Company</v>
      </c>
      <c r="B605" t="str" s="7">
        <v>Daikon Radish (WA)</v>
      </c>
      <c r="C605" t="str" s="7">
        <v>1 Lb</v>
      </c>
      <c r="D605" t="str" s="21">
        <v>No</v>
      </c>
      <c r="E605" t="str" s="6">
        <v>Currently hidden; do not activate automatically | SNAP: preserve existing selling price; Currently hidden; do not activate automatically</v>
      </c>
      <c r="F605" s="12">
        <v>5.39</v>
      </c>
      <c r="G605" s="13">
        <v>5.82</v>
      </c>
      <c r="H605" s="18">
        <v>5.39</v>
      </c>
      <c r="I605" s="12">
        <v>5.39</v>
      </c>
      <c r="J605" s="13">
        <v>5.82</v>
      </c>
      <c r="K605" s="18">
        <v>5.39</v>
      </c>
      <c r="L605" s="12">
        <v>5.39</v>
      </c>
      <c r="M605" s="13">
        <v>5.82</v>
      </c>
      <c r="N605" s="18">
        <v>5.39</v>
      </c>
      <c r="O605" s="12">
        <v>5.39</v>
      </c>
      <c r="P605" s="13">
        <v>5.39</v>
      </c>
      <c r="Q605" s="18">
        <v>5.39</v>
      </c>
      <c r="R605" s="21">
        <v>926707</v>
      </c>
      <c r="S605" s="21">
        <v>674541</v>
      </c>
    </row>
    <row r="606" ht="32" customHeight="1">
      <c r="A606" t="str" s="7">
        <v>Organically Grown Company</v>
      </c>
      <c r="B606" t="str" s="7">
        <v>Eggplant</v>
      </c>
      <c r="C606" t="str" s="7">
        <v>each</v>
      </c>
      <c r="D606" t="str" s="21">
        <v>No</v>
      </c>
      <c r="E606" t="str" s="6">
        <v>Currently hidden; do not activate automatically | SNAP: preserve existing selling price; Currently hidden; do not activate automatically</v>
      </c>
      <c r="F606" s="12">
        <v>4.19</v>
      </c>
      <c r="G606" s="13">
        <v>4.53</v>
      </c>
      <c r="H606" s="18">
        <v>4.19</v>
      </c>
      <c r="I606" s="12">
        <v>4.19</v>
      </c>
      <c r="J606" s="13">
        <v>4.53</v>
      </c>
      <c r="K606" s="18">
        <v>4.19</v>
      </c>
      <c r="L606" s="12">
        <v>4.19</v>
      </c>
      <c r="M606" s="13">
        <v>4.53</v>
      </c>
      <c r="N606" s="18">
        <v>4.19</v>
      </c>
      <c r="O606" s="12">
        <v>4.19</v>
      </c>
      <c r="P606" s="13">
        <v>4.19</v>
      </c>
      <c r="Q606" s="18">
        <v>4.19</v>
      </c>
      <c r="R606" s="21">
        <v>1133719</v>
      </c>
      <c r="S606" s="21">
        <v>969098</v>
      </c>
    </row>
    <row r="607" ht="32" customHeight="1">
      <c r="A607" t="str" s="7">
        <v>Organically Grown Company</v>
      </c>
      <c r="B607" t="str" s="7">
        <v>Fresh Strawberries</v>
      </c>
      <c r="C607" t="str" s="7">
        <v>each</v>
      </c>
      <c r="D607" t="str" s="21">
        <v>No</v>
      </c>
      <c r="E607" t="str" s="6">
        <v>Currently hidden; do not activate automatically | SNAP: preserve existing selling price; Currently hidden; do not activate automatically</v>
      </c>
      <c r="F607" s="12">
        <v>7.42</v>
      </c>
      <c r="G607" s="13">
        <v>8.01</v>
      </c>
      <c r="H607" s="18">
        <v>7.42</v>
      </c>
      <c r="I607" s="12">
        <v>7.42</v>
      </c>
      <c r="J607" s="13">
        <v>8.01</v>
      </c>
      <c r="K607" s="18">
        <v>7.42</v>
      </c>
      <c r="L607" s="12">
        <v>7.42</v>
      </c>
      <c r="M607" s="13">
        <v>8.01</v>
      </c>
      <c r="N607" s="18">
        <v>7.42</v>
      </c>
      <c r="O607" s="12">
        <v>7.42</v>
      </c>
      <c r="P607" s="13">
        <v>7.42</v>
      </c>
      <c r="Q607" s="18">
        <v>7.42</v>
      </c>
      <c r="R607" s="21">
        <v>1117018</v>
      </c>
      <c r="S607" s="21">
        <v>943643</v>
      </c>
    </row>
    <row r="608" ht="32" customHeight="1">
      <c r="A608" t="str" s="7">
        <v>Organically Grown Company</v>
      </c>
      <c r="B608" t="str" s="7">
        <v>Fuji Apple (WA)</v>
      </c>
      <c r="C608" t="str" s="7">
        <v>ea</v>
      </c>
      <c r="D608" t="str" s="21">
        <v>No</v>
      </c>
      <c r="E608" t="str" s="6">
        <v>Local and Local Line prices differ; Currently hidden; do not activate automatically | Currently hidden; do not activate automatically | SNAP: preserve existing selling price; Local and Local Line prices differ; Currently hidden; do not activate automatically</v>
      </c>
      <c r="F608" s="12">
        <v>1.35</v>
      </c>
      <c r="G608" s="13">
        <v>1.46</v>
      </c>
      <c r="H608" s="18">
        <v>1.26</v>
      </c>
      <c r="I608" s="12">
        <v>1.35</v>
      </c>
      <c r="J608" s="13">
        <v>1.46</v>
      </c>
      <c r="K608" s="18">
        <v>1.26</v>
      </c>
      <c r="L608" s="12">
        <v>1.26</v>
      </c>
      <c r="M608" s="13">
        <v>1.36</v>
      </c>
      <c r="N608" s="18">
        <v>1.26</v>
      </c>
      <c r="O608" s="12">
        <v>1.35</v>
      </c>
      <c r="P608" s="13">
        <v>1.35</v>
      </c>
      <c r="Q608" s="18">
        <v>1.26</v>
      </c>
      <c r="R608" s="21">
        <v>1058709</v>
      </c>
      <c r="S608" s="21">
        <v>864990</v>
      </c>
    </row>
    <row r="609" ht="32" customHeight="1">
      <c r="A609" t="str" s="7">
        <v>Organically Grown Company</v>
      </c>
      <c r="B609" t="str" s="7">
        <v>Gala Apple</v>
      </c>
      <c r="C609" t="str" s="7">
        <v>ea</v>
      </c>
      <c r="D609" t="str" s="21">
        <v>No</v>
      </c>
      <c r="E609" t="str" s="6">
        <v>Currently hidden; do not activate automatically | SNAP: preserve existing selling price; Currently hidden; do not activate automatically</v>
      </c>
      <c r="F609" s="12">
        <v>0.7</v>
      </c>
      <c r="G609" s="13">
        <v>0.76</v>
      </c>
      <c r="H609" s="18">
        <v>0.7</v>
      </c>
      <c r="I609" s="12">
        <v>0.7</v>
      </c>
      <c r="J609" s="13">
        <v>0.76</v>
      </c>
      <c r="K609" s="18">
        <v>0.7</v>
      </c>
      <c r="L609" s="12">
        <v>0.7</v>
      </c>
      <c r="M609" s="13">
        <v>0.76</v>
      </c>
      <c r="N609" s="18">
        <v>0.7</v>
      </c>
      <c r="O609" s="12">
        <v>0.7</v>
      </c>
      <c r="P609" s="13">
        <v>0.7</v>
      </c>
      <c r="Q609" s="18">
        <v>0.7</v>
      </c>
      <c r="R609" s="21">
        <v>944271</v>
      </c>
      <c r="S609" s="21">
        <v>699021</v>
      </c>
    </row>
    <row r="610" ht="32" customHeight="1">
      <c r="A610" t="str" s="7">
        <v>Organically Grown Company</v>
      </c>
      <c r="B610" t="str" s="7">
        <v>Gold Beets</v>
      </c>
      <c r="C610" t="str" s="7">
        <v>lb</v>
      </c>
      <c r="D610" t="str" s="21">
        <v>No</v>
      </c>
      <c r="E610" t="str" s="6">
        <v>Currently hidden; do not activate automatically | SNAP: preserve existing selling price; Currently hidden; do not activate automatically</v>
      </c>
      <c r="F610" s="12">
        <v>2.24</v>
      </c>
      <c r="G610" s="13">
        <v>2.42</v>
      </c>
      <c r="H610" s="18">
        <v>2.24</v>
      </c>
      <c r="I610" s="12">
        <v>2.24</v>
      </c>
      <c r="J610" s="13">
        <v>2.42</v>
      </c>
      <c r="K610" s="18">
        <v>2.24</v>
      </c>
      <c r="L610" s="12">
        <v>2.24</v>
      </c>
      <c r="M610" s="13">
        <v>2.42</v>
      </c>
      <c r="N610" s="18">
        <v>2.24</v>
      </c>
      <c r="O610" s="12">
        <v>2.24</v>
      </c>
      <c r="P610" s="13">
        <v>2.24</v>
      </c>
      <c r="Q610" s="18">
        <v>2.24</v>
      </c>
      <c r="R610" s="21">
        <v>928530</v>
      </c>
      <c r="S610" s="21">
        <v>676674</v>
      </c>
    </row>
    <row r="611" ht="32" customHeight="1">
      <c r="A611" t="str" s="7">
        <v>Organically Grown Company</v>
      </c>
      <c r="B611" t="str" s="7">
        <v>Gold Raspberries</v>
      </c>
      <c r="C611" t="str" s="7">
        <v>1/2 pt</v>
      </c>
      <c r="D611" t="str" s="21">
        <v>No</v>
      </c>
      <c r="E611" t="str" s="6">
        <v>Currently hidden; do not activate automatically | SNAP: preserve existing selling price; Currently hidden; do not activate automatically</v>
      </c>
      <c r="F611" s="12">
        <v>6.05</v>
      </c>
      <c r="G611" s="13">
        <v>6.53</v>
      </c>
      <c r="H611" s="18">
        <v>6.05</v>
      </c>
      <c r="I611" s="12">
        <v>6.05</v>
      </c>
      <c r="J611" s="13">
        <v>6.53</v>
      </c>
      <c r="K611" s="18">
        <v>6.05</v>
      </c>
      <c r="L611" s="12">
        <v>6.05</v>
      </c>
      <c r="M611" s="13">
        <v>6.53</v>
      </c>
      <c r="N611" s="18">
        <v>6.05</v>
      </c>
      <c r="O611" s="12">
        <v>6.05</v>
      </c>
      <c r="P611" s="13">
        <v>6.05</v>
      </c>
      <c r="Q611" s="18">
        <v>6.05</v>
      </c>
      <c r="R611" s="21">
        <v>987076</v>
      </c>
      <c r="S611" s="21">
        <v>757754</v>
      </c>
    </row>
    <row r="612" ht="32" customHeight="1">
      <c r="A612" t="str" s="7">
        <v>Organically Grown Company</v>
      </c>
      <c r="B612" t="str" s="7">
        <v>Granny Smith Apple (WA)</v>
      </c>
      <c r="C612" t="str" s="7">
        <v>ea</v>
      </c>
      <c r="D612" t="str" s="21">
        <v>No</v>
      </c>
      <c r="E612" t="str" s="6">
        <v>Local and Local Line prices differ; Currently hidden; do not activate automatically | No confirmed Local Line price/list; local calculation is reference only; Currently hidden; do not activate automatically | Currently hidden; do not activate automatically | SNAP: preserve existing selling price; Local and Local Line prices differ; Currently hidden; do not activate automatically</v>
      </c>
      <c r="F612" s="12">
        <v>1.35</v>
      </c>
      <c r="G612" s="13">
        <v>1.46</v>
      </c>
      <c r="H612" s="18">
        <v>1.26</v>
      </c>
      <c r="K612" s="18">
        <v>1.26</v>
      </c>
      <c r="L612" s="12">
        <v>1.26</v>
      </c>
      <c r="M612" s="13">
        <v>1.36</v>
      </c>
      <c r="N612" s="18">
        <v>1.26</v>
      </c>
      <c r="O612" s="12">
        <v>1.35</v>
      </c>
      <c r="P612" s="13">
        <v>1.35</v>
      </c>
      <c r="Q612" s="18">
        <v>1.26</v>
      </c>
      <c r="R612" s="21">
        <v>899377</v>
      </c>
      <c r="S612" s="21">
        <v>641182</v>
      </c>
    </row>
    <row r="613" ht="32" customHeight="1">
      <c r="A613" t="str" s="7">
        <v>Organically Grown Company</v>
      </c>
      <c r="B613" t="str" s="7">
        <v>Green garlic</v>
      </c>
      <c r="C613" t="str" s="7">
        <v>1 lb</v>
      </c>
      <c r="D613" t="str" s="21">
        <v>No</v>
      </c>
      <c r="E613" t="str" s="6">
        <v>Currently hidden; do not activate automatically | SNAP: preserve existing selling price; Currently hidden; do not activate automatically</v>
      </c>
      <c r="F613" s="12">
        <v>10.15</v>
      </c>
      <c r="G613" s="13">
        <v>10.96</v>
      </c>
      <c r="H613" s="18">
        <v>10.15</v>
      </c>
      <c r="I613" s="12">
        <v>10.15</v>
      </c>
      <c r="J613" s="13">
        <v>10.96</v>
      </c>
      <c r="K613" s="18">
        <v>10.15</v>
      </c>
      <c r="L613" s="12">
        <v>10.15</v>
      </c>
      <c r="M613" s="13">
        <v>10.96</v>
      </c>
      <c r="N613" s="18">
        <v>10.15</v>
      </c>
      <c r="O613" s="12">
        <v>10.15</v>
      </c>
      <c r="P613" s="13">
        <v>10.15</v>
      </c>
      <c r="Q613" s="18">
        <v>10.15</v>
      </c>
      <c r="R613" s="21">
        <v>983715</v>
      </c>
      <c r="S613" s="21">
        <v>752788</v>
      </c>
    </row>
    <row r="614" ht="32" customHeight="1">
      <c r="A614" t="str" s="7">
        <v>Organically Grown Company</v>
      </c>
      <c r="B614" t="str" s="7">
        <v>Green garlic</v>
      </c>
      <c r="C614" t="str" s="7">
        <v>1/2 lb</v>
      </c>
      <c r="D614" t="str" s="21">
        <v>No</v>
      </c>
      <c r="E614" t="str" s="6">
        <v>Currently hidden; do not activate automatically | SNAP: preserve existing selling price; Currently hidden; do not activate automatically</v>
      </c>
      <c r="F614" s="12">
        <v>5.08</v>
      </c>
      <c r="G614" s="13">
        <v>5.49</v>
      </c>
      <c r="H614" s="18">
        <v>5.08</v>
      </c>
      <c r="I614" s="12">
        <v>5.08</v>
      </c>
      <c r="J614" s="13">
        <v>5.49</v>
      </c>
      <c r="K614" s="18">
        <v>5.08</v>
      </c>
      <c r="L614" s="12">
        <v>5.08</v>
      </c>
      <c r="M614" s="13">
        <v>5.49</v>
      </c>
      <c r="N614" s="18">
        <v>5.08</v>
      </c>
      <c r="O614" s="12">
        <v>5.08</v>
      </c>
      <c r="P614" s="13">
        <v>5.08</v>
      </c>
      <c r="Q614" s="18">
        <v>5.08</v>
      </c>
      <c r="R614" s="21">
        <v>983715</v>
      </c>
      <c r="S614" s="21">
        <v>919343</v>
      </c>
    </row>
    <row r="615" ht="32" customHeight="1">
      <c r="A615" t="str" s="7">
        <v>Organically Grown Company</v>
      </c>
      <c r="B615" t="str" s="7">
        <v>Honey Crisp Apple (WA)</v>
      </c>
      <c r="C615" t="str" s="7">
        <v>ea</v>
      </c>
      <c r="D615" t="str" s="21">
        <v>No</v>
      </c>
      <c r="E615" t="str" s="6">
        <v>Local and Local Line prices differ; Currently hidden; do not activate automatically | Currently hidden; do not activate automatically | SNAP: preserve existing selling price; Local and Local Line prices differ; Currently hidden; do not activate automatically</v>
      </c>
      <c r="F615" s="12">
        <v>2.63</v>
      </c>
      <c r="G615" s="13">
        <v>2.84</v>
      </c>
      <c r="H615" s="18">
        <v>2.45</v>
      </c>
      <c r="I615" s="12">
        <v>2.63</v>
      </c>
      <c r="J615" s="13">
        <v>2.84</v>
      </c>
      <c r="K615" s="18">
        <v>2.45</v>
      </c>
      <c r="L615" s="12">
        <v>2.45</v>
      </c>
      <c r="M615" s="13">
        <v>2.65</v>
      </c>
      <c r="N615" s="18">
        <v>2.45</v>
      </c>
      <c r="O615" s="12">
        <v>2.63</v>
      </c>
      <c r="P615" s="13">
        <v>2.63</v>
      </c>
      <c r="Q615" s="18">
        <v>2.45</v>
      </c>
      <c r="R615" s="21">
        <v>899379</v>
      </c>
      <c r="S615" s="21">
        <v>641205</v>
      </c>
    </row>
    <row r="616" ht="32" customHeight="1">
      <c r="A616" t="str" s="7">
        <v>Organically Grown Company</v>
      </c>
      <c r="B616" t="str" s="7">
        <v>Italian Kale Raab</v>
      </c>
      <c r="C616" t="str" s="7">
        <v>bu</v>
      </c>
      <c r="D616" t="str" s="21">
        <v>No</v>
      </c>
      <c r="E616" t="str" s="6">
        <v>Currently hidden; do not activate automatically | SNAP: preserve existing selling price; Currently hidden; do not activate automatically</v>
      </c>
      <c r="F616" s="12">
        <v>3.22</v>
      </c>
      <c r="G616" s="13">
        <v>3.48</v>
      </c>
      <c r="H616" s="18">
        <v>3.22</v>
      </c>
      <c r="I616" s="12">
        <v>3.22</v>
      </c>
      <c r="J616" s="13">
        <v>3.48</v>
      </c>
      <c r="K616" s="18">
        <v>3.22</v>
      </c>
      <c r="L616" s="12">
        <v>3.22</v>
      </c>
      <c r="M616" s="13">
        <v>3.48</v>
      </c>
      <c r="N616" s="18">
        <v>3.22</v>
      </c>
      <c r="O616" s="12">
        <v>3.22</v>
      </c>
      <c r="P616" s="13">
        <v>3.22</v>
      </c>
      <c r="Q616" s="18">
        <v>3.22</v>
      </c>
      <c r="R616" s="21">
        <v>862903</v>
      </c>
      <c r="S616" s="21">
        <v>592913</v>
      </c>
    </row>
    <row r="617" ht="32" customHeight="1">
      <c r="A617" t="str" s="7">
        <v>Organically Grown Company</v>
      </c>
      <c r="B617" t="str" s="7">
        <v>Jalapeno</v>
      </c>
      <c r="C617" t="str" s="7">
        <v>lb</v>
      </c>
      <c r="D617" t="str" s="21">
        <v>No</v>
      </c>
      <c r="E61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17" s="12">
        <v>7</v>
      </c>
      <c r="G617" s="13">
        <v>7.56</v>
      </c>
      <c r="H617" s="18">
        <v>7</v>
      </c>
      <c r="K617" s="18">
        <v>7</v>
      </c>
      <c r="L617" s="12">
        <v>7</v>
      </c>
      <c r="M617" s="13">
        <v>7.56</v>
      </c>
      <c r="N617" s="18">
        <v>7</v>
      </c>
      <c r="O617" s="12">
        <v>7</v>
      </c>
      <c r="P617" s="13">
        <v>7</v>
      </c>
      <c r="Q617" s="18">
        <v>7</v>
      </c>
      <c r="R617" s="21">
        <v>901488</v>
      </c>
      <c r="S617" s="21">
        <v>643774</v>
      </c>
    </row>
    <row r="618" ht="32" customHeight="1">
      <c r="A618" t="str" s="7">
        <v>Organically Grown Company</v>
      </c>
      <c r="B618" t="str" s="7">
        <v>Kaiware, Green Microgreens</v>
      </c>
      <c r="C618" t="str" s="7">
        <v>2 oz ea</v>
      </c>
      <c r="D618" t="str" s="21">
        <v>No</v>
      </c>
      <c r="E61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18" s="12">
        <v>7.63</v>
      </c>
      <c r="G618" s="13">
        <v>8.24</v>
      </c>
      <c r="H618" s="18">
        <v>7.63</v>
      </c>
      <c r="K618" s="18">
        <v>7.63</v>
      </c>
      <c r="L618" s="12">
        <v>7.63</v>
      </c>
      <c r="M618" s="13">
        <v>8.24</v>
      </c>
      <c r="N618" s="18">
        <v>7.63</v>
      </c>
      <c r="O618" s="12">
        <v>7.63</v>
      </c>
      <c r="P618" s="13">
        <v>7.63</v>
      </c>
      <c r="Q618" s="18">
        <v>7.63</v>
      </c>
      <c r="R618" s="21">
        <v>1133722</v>
      </c>
      <c r="S618" s="21">
        <v>969101</v>
      </c>
    </row>
    <row r="619" ht="32" customHeight="1">
      <c r="A619" t="str" s="7">
        <v>Organically Grown Company</v>
      </c>
      <c r="B619" t="str" s="7">
        <v>Kaiware, Purple Microgreens</v>
      </c>
      <c r="C619" t="str" s="7">
        <v>2 oz ea</v>
      </c>
      <c r="D619" t="str" s="21">
        <v>No</v>
      </c>
      <c r="E619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19" s="12">
        <v>7.63</v>
      </c>
      <c r="G619" s="13">
        <v>8.24</v>
      </c>
      <c r="H619" s="18">
        <v>7.63</v>
      </c>
      <c r="K619" s="18">
        <v>7.63</v>
      </c>
      <c r="L619" s="12">
        <v>7.63</v>
      </c>
      <c r="M619" s="13">
        <v>8.24</v>
      </c>
      <c r="N619" s="18">
        <v>7.63</v>
      </c>
      <c r="O619" s="12">
        <v>7.63</v>
      </c>
      <c r="P619" s="13">
        <v>7.63</v>
      </c>
      <c r="Q619" s="18">
        <v>7.63</v>
      </c>
      <c r="R619" s="21">
        <v>1133723</v>
      </c>
      <c r="S619" s="21">
        <v>969102</v>
      </c>
    </row>
    <row r="620" ht="32" customHeight="1">
      <c r="A620" t="str" s="7">
        <v>Organically Grown Company</v>
      </c>
      <c r="B620" t="str" s="7">
        <v>Leeks</v>
      </c>
      <c r="C620" t="str" s="7">
        <v>1 lb</v>
      </c>
      <c r="D620" t="str" s="21">
        <v>No</v>
      </c>
      <c r="E620" t="str" s="6">
        <v>Currently hidden; do not activate automatically | SNAP: preserve existing selling price; Currently hidden; do not activate automatically</v>
      </c>
      <c r="F620" s="12">
        <v>2.8</v>
      </c>
      <c r="G620" s="13">
        <v>3.02</v>
      </c>
      <c r="H620" s="18">
        <v>2.8</v>
      </c>
      <c r="I620" s="12">
        <v>2.8</v>
      </c>
      <c r="J620" s="13">
        <v>3.02</v>
      </c>
      <c r="K620" s="18">
        <v>2.8</v>
      </c>
      <c r="L620" s="12">
        <v>2.8</v>
      </c>
      <c r="M620" s="13">
        <v>3.02</v>
      </c>
      <c r="N620" s="18">
        <v>2.8</v>
      </c>
      <c r="O620" s="12">
        <v>2.8</v>
      </c>
      <c r="P620" s="13">
        <v>2.8</v>
      </c>
      <c r="Q620" s="18">
        <v>2.8</v>
      </c>
      <c r="R620" s="21">
        <v>859074</v>
      </c>
      <c r="S620" s="21">
        <v>588665</v>
      </c>
    </row>
    <row r="621" ht="32" customHeight="1">
      <c r="A621" t="str" s="7">
        <v>Organically Grown Company</v>
      </c>
      <c r="B621" t="str" s="7">
        <v>Leeks</v>
      </c>
      <c r="C621" t="str" s="7">
        <v>1 ct.</v>
      </c>
      <c r="D621" t="str" s="21">
        <v>No</v>
      </c>
      <c r="E621" t="str" s="6">
        <v>Currently hidden; do not activate automatically | SNAP: preserve existing selling price; Currently hidden; do not activate automatically</v>
      </c>
      <c r="F621" s="12">
        <v>2.8</v>
      </c>
      <c r="G621" s="13">
        <v>3.02</v>
      </c>
      <c r="H621" s="18">
        <v>2.8</v>
      </c>
      <c r="I621" s="12">
        <v>2.8</v>
      </c>
      <c r="J621" s="13">
        <v>3.02</v>
      </c>
      <c r="K621" s="18">
        <v>2.8</v>
      </c>
      <c r="L621" s="12">
        <v>2.8</v>
      </c>
      <c r="M621" s="13">
        <v>3.02</v>
      </c>
      <c r="N621" s="18">
        <v>2.8</v>
      </c>
      <c r="O621" s="12">
        <v>2.8</v>
      </c>
      <c r="P621" s="13">
        <v>2.8</v>
      </c>
      <c r="Q621" s="18">
        <v>2.8</v>
      </c>
      <c r="R621" s="21">
        <v>1017922</v>
      </c>
      <c r="S621" s="21">
        <v>803319</v>
      </c>
    </row>
    <row r="622" ht="32" customHeight="1">
      <c r="A622" t="str" s="7">
        <v>Organically Grown Company</v>
      </c>
      <c r="B622" t="str" s="7">
        <v>Lions Mane Mushrooms</v>
      </c>
      <c r="C622" t="str" s="7">
        <v>1/2 lb</v>
      </c>
      <c r="D622" t="str" s="21">
        <v>No</v>
      </c>
      <c r="E622" t="str" s="6">
        <v>Currently hidden; do not activate automatically | SNAP: preserve existing selling price; Currently hidden; do not activate automatically</v>
      </c>
      <c r="F622" s="12">
        <v>6.93</v>
      </c>
      <c r="G622" s="13">
        <v>7.48</v>
      </c>
      <c r="H622" s="18">
        <v>6.93</v>
      </c>
      <c r="I622" s="12">
        <v>6.93</v>
      </c>
      <c r="J622" s="13">
        <v>7.48</v>
      </c>
      <c r="K622" s="18">
        <v>6.93</v>
      </c>
      <c r="L622" s="12">
        <v>6.93</v>
      </c>
      <c r="M622" s="13">
        <v>7.48</v>
      </c>
      <c r="N622" s="18">
        <v>6.93</v>
      </c>
      <c r="O622" s="12">
        <v>6.93</v>
      </c>
      <c r="P622" s="13">
        <v>6.93</v>
      </c>
      <c r="Q622" s="18">
        <v>6.93</v>
      </c>
      <c r="R622" s="21">
        <v>805890</v>
      </c>
      <c r="S622" s="21">
        <v>526948</v>
      </c>
    </row>
    <row r="623" ht="32" customHeight="1">
      <c r="A623" t="str" s="7">
        <v>Organically Grown Company</v>
      </c>
      <c r="B623" t="str" s="7">
        <v>Mini Sweet Mix Bell Peppers</v>
      </c>
      <c r="C623" t="str" s="7">
        <v>1 lb bag</v>
      </c>
      <c r="D623" t="str" s="21">
        <v>No</v>
      </c>
      <c r="E623" t="str" s="6">
        <v>Currently hidden; do not activate automatically | SNAP: preserve existing selling price; Currently hidden; do not activate automatically</v>
      </c>
      <c r="F623" s="12">
        <v>6.43</v>
      </c>
      <c r="G623" s="13">
        <v>6.94</v>
      </c>
      <c r="H623" s="18">
        <v>6.43</v>
      </c>
      <c r="I623" s="12">
        <v>6.43</v>
      </c>
      <c r="J623" s="13">
        <v>6.94</v>
      </c>
      <c r="K623" s="18">
        <v>6.43</v>
      </c>
      <c r="L623" s="12">
        <v>6.43</v>
      </c>
      <c r="M623" s="13">
        <v>6.94</v>
      </c>
      <c r="N623" s="18">
        <v>6.43</v>
      </c>
      <c r="O623" s="12">
        <v>6.43</v>
      </c>
      <c r="P623" s="13">
        <v>6.43</v>
      </c>
      <c r="Q623" s="18">
        <v>6.43</v>
      </c>
      <c r="R623" s="21">
        <v>899390</v>
      </c>
      <c r="S623" s="21">
        <v>641285</v>
      </c>
    </row>
    <row r="624" ht="32" customHeight="1">
      <c r="A624" t="str" s="7">
        <v>Organically Grown Company</v>
      </c>
      <c r="B624" t="str" s="7">
        <v>Mix of  Comice/D'Anjou</v>
      </c>
      <c r="C624" t="str" s="7">
        <v>ea</v>
      </c>
      <c r="D624" t="str" s="21">
        <v>No</v>
      </c>
      <c r="E624" t="str" s="6">
        <v>Currently hidden; do not activate automatically | SNAP: preserve existing selling price; Currently hidden; do not activate automatically</v>
      </c>
      <c r="F624" s="12">
        <v>1.4</v>
      </c>
      <c r="G624" s="13">
        <v>1.51</v>
      </c>
      <c r="H624" s="18">
        <v>1.4</v>
      </c>
      <c r="I624" s="12">
        <v>1.4</v>
      </c>
      <c r="J624" s="13">
        <v>1.51</v>
      </c>
      <c r="K624" s="18">
        <v>1.4</v>
      </c>
      <c r="L624" s="12">
        <v>1.4</v>
      </c>
      <c r="M624" s="13">
        <v>1.51</v>
      </c>
      <c r="N624" s="18">
        <v>1.4</v>
      </c>
      <c r="O624" s="12">
        <v>1.4</v>
      </c>
      <c r="P624" s="13">
        <v>1.4</v>
      </c>
      <c r="Q624" s="18">
        <v>1.4</v>
      </c>
      <c r="R624" s="21">
        <v>812655</v>
      </c>
      <c r="S624" s="21">
        <v>534523</v>
      </c>
    </row>
    <row r="625" ht="32" customHeight="1">
      <c r="A625" t="str" s="7">
        <v>Organically Grown Company</v>
      </c>
      <c r="B625" t="str" s="7">
        <v>Nantes Carrots</v>
      </c>
      <c r="C625" t="str" s="7">
        <v>bunch</v>
      </c>
      <c r="D625" t="str" s="21">
        <v>No</v>
      </c>
      <c r="E625" t="str" s="6">
        <v>Currently hidden; do not activate automatically | SNAP: preserve existing selling price; Currently hidden; do not activate automatically</v>
      </c>
      <c r="F625" s="12">
        <v>3.54</v>
      </c>
      <c r="G625" s="13">
        <v>3.82</v>
      </c>
      <c r="H625" s="18">
        <v>3.54</v>
      </c>
      <c r="I625" s="12">
        <v>3.54</v>
      </c>
      <c r="J625" s="13">
        <v>3.82</v>
      </c>
      <c r="K625" s="18">
        <v>3.54</v>
      </c>
      <c r="L625" s="12">
        <v>3.54</v>
      </c>
      <c r="M625" s="13">
        <v>3.82</v>
      </c>
      <c r="N625" s="18">
        <v>3.54</v>
      </c>
      <c r="O625" s="12">
        <v>3.54</v>
      </c>
      <c r="P625" s="13">
        <v>3.54</v>
      </c>
      <c r="Q625" s="18">
        <v>3.54</v>
      </c>
      <c r="R625" s="21">
        <v>881653</v>
      </c>
      <c r="S625" s="21">
        <v>618132</v>
      </c>
    </row>
    <row r="626" ht="32" customHeight="1">
      <c r="A626" t="str" s="7">
        <v>Organically Grown Company</v>
      </c>
      <c r="B626" t="str" s="7">
        <v>Oyster Mushrooms</v>
      </c>
      <c r="C626" t="str" s="7">
        <v>1/2 lb</v>
      </c>
      <c r="D626" t="str" s="21">
        <v>No</v>
      </c>
      <c r="E626" t="str" s="6">
        <v>Currently hidden; do not activate automatically | SNAP: preserve existing selling price; Currently hidden; do not activate automatically</v>
      </c>
      <c r="F626" s="12">
        <v>5.25</v>
      </c>
      <c r="G626" s="13">
        <v>5.67</v>
      </c>
      <c r="H626" s="18">
        <v>5.25</v>
      </c>
      <c r="I626" s="12">
        <v>5.25</v>
      </c>
      <c r="J626" s="13">
        <v>5.67</v>
      </c>
      <c r="K626" s="18">
        <v>5.25</v>
      </c>
      <c r="L626" s="12">
        <v>5.25</v>
      </c>
      <c r="M626" s="13">
        <v>5.67</v>
      </c>
      <c r="N626" s="18">
        <v>5.25</v>
      </c>
      <c r="O626" s="12">
        <v>5.25</v>
      </c>
      <c r="P626" s="13">
        <v>5.25</v>
      </c>
      <c r="Q626" s="18">
        <v>5.25</v>
      </c>
      <c r="R626" s="21">
        <v>899388</v>
      </c>
      <c r="S626" s="21">
        <v>641283</v>
      </c>
    </row>
    <row r="627" ht="32" customHeight="1">
      <c r="A627" t="str" s="7">
        <v>Organically Grown Company</v>
      </c>
      <c r="B627" t="str" s="7">
        <v>Parsnips</v>
      </c>
      <c r="C627" t="str" s="7">
        <v>1 lb</v>
      </c>
      <c r="D627" t="str" s="21">
        <v>No</v>
      </c>
      <c r="E627" t="str" s="6">
        <v>Currently hidden; do not activate automatically | SNAP: preserve existing selling price; Currently hidden; do not activate automatically</v>
      </c>
      <c r="F627" s="12">
        <v>3.5</v>
      </c>
      <c r="G627" s="13">
        <v>3.78</v>
      </c>
      <c r="H627" s="18">
        <v>3.5</v>
      </c>
      <c r="I627" s="12">
        <v>3.5</v>
      </c>
      <c r="J627" s="13">
        <v>3.78</v>
      </c>
      <c r="K627" s="18">
        <v>3.5</v>
      </c>
      <c r="L627" s="12">
        <v>3.5</v>
      </c>
      <c r="M627" s="13">
        <v>3.78</v>
      </c>
      <c r="N627" s="18">
        <v>3.5</v>
      </c>
      <c r="O627" s="12">
        <v>3.5</v>
      </c>
      <c r="P627" s="13">
        <v>3.5</v>
      </c>
      <c r="Q627" s="18">
        <v>3.5</v>
      </c>
      <c r="R627" s="21">
        <v>805900</v>
      </c>
      <c r="S627" s="21">
        <v>526958</v>
      </c>
    </row>
    <row r="628" ht="32" customHeight="1">
      <c r="A628" t="str" s="7">
        <v>Organically Grown Company</v>
      </c>
      <c r="B628" t="str" s="7">
        <v>Pea Shoot Microgreens</v>
      </c>
      <c r="C628" t="str" s="7">
        <v>2.5 oz ea</v>
      </c>
      <c r="D628" t="str" s="21">
        <v>No</v>
      </c>
      <c r="E628" t="str" s="6">
        <v>Currently hidden; do not activate automatically | SNAP: preserve existing selling price; Currently hidden; do not activate automatically</v>
      </c>
      <c r="F628" s="12">
        <v>7.63</v>
      </c>
      <c r="G628" s="13">
        <v>8.24</v>
      </c>
      <c r="H628" s="18">
        <v>7.63</v>
      </c>
      <c r="I628" s="12">
        <v>7.63</v>
      </c>
      <c r="J628" s="13">
        <v>8.24</v>
      </c>
      <c r="K628" s="18">
        <v>7.63</v>
      </c>
      <c r="L628" s="12">
        <v>7.63</v>
      </c>
      <c r="M628" s="13">
        <v>8.24</v>
      </c>
      <c r="N628" s="18">
        <v>7.63</v>
      </c>
      <c r="O628" s="12">
        <v>7.63</v>
      </c>
      <c r="P628" s="13">
        <v>7.63</v>
      </c>
      <c r="Q628" s="18">
        <v>7.63</v>
      </c>
      <c r="R628" s="21">
        <v>1058760</v>
      </c>
      <c r="S628" s="21">
        <v>865052</v>
      </c>
    </row>
    <row r="629" ht="32" customHeight="1">
      <c r="A629" t="str" s="7">
        <v>Organically Grown Company</v>
      </c>
      <c r="B629" t="str" s="7">
        <v>Pink Lady Apple</v>
      </c>
      <c r="C629" t="str" s="7">
        <v>ea</v>
      </c>
      <c r="D629" t="str" s="21">
        <v>No</v>
      </c>
      <c r="E629" t="str" s="6">
        <v>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H629" s="18">
        <v>0.98</v>
      </c>
      <c r="K629" s="18">
        <v>0.98</v>
      </c>
      <c r="N629" s="18">
        <v>0.98</v>
      </c>
      <c r="Q629" s="18">
        <v>0.98</v>
      </c>
      <c r="R629" s="21">
        <v>927371</v>
      </c>
      <c r="S629" s="21">
        <v>675358</v>
      </c>
    </row>
    <row r="630" ht="32" customHeight="1">
      <c r="A630" t="str" s="7">
        <v>Organically Grown Company</v>
      </c>
      <c r="B630" t="str" s="7">
        <v>Pink Raspberries</v>
      </c>
      <c r="C630" t="str" s="7">
        <v>1/2 pt</v>
      </c>
      <c r="D630" t="str" s="21">
        <v>No</v>
      </c>
      <c r="E630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30" s="12">
        <v>6.44</v>
      </c>
      <c r="G630" s="13">
        <v>6.96</v>
      </c>
      <c r="H630" s="18">
        <v>6.44</v>
      </c>
      <c r="K630" s="18">
        <v>6.44</v>
      </c>
      <c r="L630" s="12">
        <v>6.44</v>
      </c>
      <c r="M630" s="13">
        <v>6.96</v>
      </c>
      <c r="N630" s="18">
        <v>6.44</v>
      </c>
      <c r="O630" s="12">
        <v>6.44</v>
      </c>
      <c r="P630" s="13">
        <v>6.44</v>
      </c>
      <c r="Q630" s="18">
        <v>6.44</v>
      </c>
      <c r="R630" s="21">
        <v>1131456</v>
      </c>
      <c r="S630" s="21">
        <v>965788</v>
      </c>
    </row>
    <row r="631" ht="32" customHeight="1">
      <c r="A631" t="str" s="7">
        <v>Organically Grown Company</v>
      </c>
      <c r="B631" t="str" s="7">
        <v>Portabella Mushrooms</v>
      </c>
      <c r="C631" t="str" s="7">
        <v>each</v>
      </c>
      <c r="D631" t="str" s="21">
        <v>No</v>
      </c>
      <c r="E63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31" s="12">
        <v>10.15</v>
      </c>
      <c r="G631" s="13">
        <v>10.96</v>
      </c>
      <c r="H631" s="18">
        <v>10.15</v>
      </c>
      <c r="I631" s="12">
        <v>10.15</v>
      </c>
      <c r="J631" s="13">
        <v>10.96</v>
      </c>
      <c r="K631" s="18">
        <v>10.15</v>
      </c>
      <c r="N631" s="18">
        <v>10.15</v>
      </c>
      <c r="O631" s="12">
        <v>10.15</v>
      </c>
      <c r="P631" s="13">
        <v>10.15</v>
      </c>
      <c r="Q631" s="18">
        <v>10.15</v>
      </c>
      <c r="R631" s="21">
        <v>805904</v>
      </c>
      <c r="S631" s="21">
        <v>526962</v>
      </c>
    </row>
    <row r="632" ht="32" customHeight="1">
      <c r="A632" t="str" s="7">
        <v>Organically Grown Company</v>
      </c>
      <c r="B632" t="str" s="7">
        <v>Purple potatoes</v>
      </c>
      <c r="C632" t="str" s="7">
        <v>pound</v>
      </c>
      <c r="D632" t="str" s="21">
        <v>No</v>
      </c>
      <c r="E632" t="str" s="6">
        <v>Currently hidden; do not activate automatically | SNAP: preserve existing selling price; Currently hidden; do not activate automatically</v>
      </c>
      <c r="F632" s="12">
        <v>1.46</v>
      </c>
      <c r="G632" s="13">
        <v>1.58</v>
      </c>
      <c r="H632" s="18">
        <v>1.46</v>
      </c>
      <c r="I632" s="12">
        <v>1.46</v>
      </c>
      <c r="J632" s="13">
        <v>1.58</v>
      </c>
      <c r="K632" s="18">
        <v>1.46</v>
      </c>
      <c r="L632" s="12">
        <v>1.46</v>
      </c>
      <c r="M632" s="13">
        <v>1.58</v>
      </c>
      <c r="N632" s="18">
        <v>1.46</v>
      </c>
      <c r="O632" s="12">
        <v>1.46</v>
      </c>
      <c r="P632" s="13">
        <v>1.46</v>
      </c>
      <c r="Q632" s="18">
        <v>1.46</v>
      </c>
      <c r="R632" s="21">
        <v>824480</v>
      </c>
      <c r="S632" s="21">
        <v>548053</v>
      </c>
    </row>
    <row r="633" ht="32" customHeight="1">
      <c r="A633" t="str" s="7">
        <v>Organically Grown Company</v>
      </c>
      <c r="B633" t="str" s="7">
        <v>Rainer Cherries (WA)</v>
      </c>
      <c r="C633" t="str" s="7">
        <v>1.5 lb. bag</v>
      </c>
      <c r="D633" t="str" s="21">
        <v>No</v>
      </c>
      <c r="E633" t="str" s="6">
        <v>Currently hidden; do not activate automatically | SNAP: preserve existing selling price; Currently hidden; do not activate automatically</v>
      </c>
      <c r="F633" s="12">
        <v>17.99</v>
      </c>
      <c r="G633" s="13">
        <v>19.43</v>
      </c>
      <c r="H633" s="18">
        <v>17.99</v>
      </c>
      <c r="I633" s="12">
        <v>17.99</v>
      </c>
      <c r="J633" s="13">
        <v>19.43</v>
      </c>
      <c r="K633" s="18">
        <v>17.99</v>
      </c>
      <c r="L633" s="12">
        <v>17.99</v>
      </c>
      <c r="M633" s="13">
        <v>19.43</v>
      </c>
      <c r="N633" s="18">
        <v>17.99</v>
      </c>
      <c r="O633" s="12">
        <v>17.99</v>
      </c>
      <c r="P633" s="13">
        <v>17.99</v>
      </c>
      <c r="Q633" s="18">
        <v>17.99</v>
      </c>
      <c r="R633" s="21">
        <v>1131458</v>
      </c>
      <c r="S633" s="21">
        <v>965791</v>
      </c>
    </row>
    <row r="634" ht="32" customHeight="1">
      <c r="A634" t="str" s="7">
        <v>Organically Grown Company</v>
      </c>
      <c r="B634" t="str" s="7">
        <v>Red Bartlett Pears</v>
      </c>
      <c r="C634" t="str" s="7">
        <v>ea</v>
      </c>
      <c r="D634" t="str" s="21">
        <v>No</v>
      </c>
      <c r="E634" t="str" s="6">
        <v>Currently hidden; do not activate automatically | SNAP: preserve existing selling price; Currently hidden; do not activate automatically</v>
      </c>
      <c r="F634" s="12">
        <v>1.4</v>
      </c>
      <c r="G634" s="13">
        <v>1.51</v>
      </c>
      <c r="H634" s="18">
        <v>1.4</v>
      </c>
      <c r="I634" s="12">
        <v>1.4</v>
      </c>
      <c r="J634" s="13">
        <v>1.51</v>
      </c>
      <c r="K634" s="18">
        <v>1.4</v>
      </c>
      <c r="L634" s="12">
        <v>1.4</v>
      </c>
      <c r="M634" s="13">
        <v>1.51</v>
      </c>
      <c r="N634" s="18">
        <v>1.4</v>
      </c>
      <c r="O634" s="12">
        <v>1.4</v>
      </c>
      <c r="P634" s="13">
        <v>1.4</v>
      </c>
      <c r="Q634" s="18">
        <v>1.4</v>
      </c>
      <c r="R634" s="21">
        <v>1003371</v>
      </c>
      <c r="S634" s="21">
        <v>782715</v>
      </c>
    </row>
    <row r="635" ht="32" customHeight="1">
      <c r="A635" t="str" s="7">
        <v>Organically Grown Company</v>
      </c>
      <c r="B635" t="str" s="7">
        <v>Red Beets</v>
      </c>
      <c r="C635" t="str" s="7">
        <v>1 lb</v>
      </c>
      <c r="D635" t="str" s="21">
        <v>No</v>
      </c>
      <c r="E635" t="str" s="6">
        <v>Currently hidden; do not activate automatically | SNAP: preserve existing selling price; Currently hidden; do not activate automatically</v>
      </c>
      <c r="F635" s="12">
        <v>1.9</v>
      </c>
      <c r="G635" s="13">
        <v>2.05</v>
      </c>
      <c r="H635" s="18">
        <v>1.9</v>
      </c>
      <c r="I635" s="12">
        <v>1.9</v>
      </c>
      <c r="J635" s="13">
        <v>2.05</v>
      </c>
      <c r="K635" s="18">
        <v>1.9</v>
      </c>
      <c r="L635" s="12">
        <v>1.9</v>
      </c>
      <c r="M635" s="13">
        <v>2.05</v>
      </c>
      <c r="N635" s="18">
        <v>1.9</v>
      </c>
      <c r="O635" s="12">
        <v>1.9</v>
      </c>
      <c r="P635" s="13">
        <v>1.9</v>
      </c>
      <c r="Q635" s="18">
        <v>1.9</v>
      </c>
      <c r="R635" s="21">
        <v>1038287</v>
      </c>
      <c r="S635" s="21">
        <v>836559</v>
      </c>
    </row>
    <row r="636" ht="32" customHeight="1">
      <c r="A636" t="str" s="7">
        <v>Organically Grown Company</v>
      </c>
      <c r="B636" t="str" s="7">
        <v>Red Cabbage</v>
      </c>
      <c r="C636" t="str" s="7">
        <v>each</v>
      </c>
      <c r="D636" t="str" s="21">
        <v>No</v>
      </c>
      <c r="E636" t="str" s="6">
        <v>Currently hidden; do not activate automatically | SNAP: preserve existing selling price; Currently hidden; do not activate automatically</v>
      </c>
      <c r="F636" s="12">
        <v>5.53</v>
      </c>
      <c r="G636" s="13">
        <v>5.97</v>
      </c>
      <c r="H636" s="18">
        <v>5.53</v>
      </c>
      <c r="I636" s="12">
        <v>5.53</v>
      </c>
      <c r="J636" s="13">
        <v>5.97</v>
      </c>
      <c r="K636" s="18">
        <v>5.53</v>
      </c>
      <c r="L636" s="12">
        <v>5.53</v>
      </c>
      <c r="M636" s="13">
        <v>5.97</v>
      </c>
      <c r="N636" s="18">
        <v>5.53</v>
      </c>
      <c r="O636" s="12">
        <v>5.53</v>
      </c>
      <c r="P636" s="13">
        <v>5.53</v>
      </c>
      <c r="Q636" s="18">
        <v>5.53</v>
      </c>
      <c r="R636" s="21">
        <v>912736</v>
      </c>
      <c r="S636" s="21">
        <v>658110</v>
      </c>
    </row>
    <row r="637" ht="32" customHeight="1">
      <c r="A637" t="str" s="7">
        <v>Organically Grown Company</v>
      </c>
      <c r="B637" t="str" s="7">
        <v>Red Currant Berries</v>
      </c>
      <c r="C637" t="str" s="7">
        <v>1/2 pt</v>
      </c>
      <c r="D637" t="str" s="21">
        <v>No</v>
      </c>
      <c r="E637" t="str" s="6">
        <v>Currently hidden; do not activate automatically | SNAP: preserve existing selling price; Currently hidden; do not activate automatically</v>
      </c>
      <c r="F637" s="12">
        <v>6.43</v>
      </c>
      <c r="G637" s="13">
        <v>6.94</v>
      </c>
      <c r="H637" s="18">
        <v>6.43</v>
      </c>
      <c r="I637" s="12">
        <v>6.43</v>
      </c>
      <c r="J637" s="13">
        <v>6.94</v>
      </c>
      <c r="K637" s="18">
        <v>6.43</v>
      </c>
      <c r="L637" s="12">
        <v>6.43</v>
      </c>
      <c r="M637" s="13">
        <v>6.94</v>
      </c>
      <c r="N637" s="18">
        <v>6.43</v>
      </c>
      <c r="O637" s="12">
        <v>6.43</v>
      </c>
      <c r="P637" s="13">
        <v>6.43</v>
      </c>
      <c r="Q637" s="18">
        <v>6.43</v>
      </c>
      <c r="R637" s="21">
        <v>987077</v>
      </c>
      <c r="S637" s="21">
        <v>757755</v>
      </c>
    </row>
    <row r="638" ht="32" customHeight="1">
      <c r="A638" t="str" s="7">
        <v>Organically Grown Company</v>
      </c>
      <c r="B638" t="str" s="7">
        <v>Red D'Anjou Pears</v>
      </c>
      <c r="C638" t="str" s="7">
        <v>each</v>
      </c>
      <c r="D638" t="str" s="21">
        <v>No</v>
      </c>
      <c r="E638" t="str" s="6">
        <v>Currently hidden; do not activate automatically | SNAP: preserve existing selling price; Currently hidden; do not activate automatically</v>
      </c>
      <c r="F638" s="12">
        <v>1.4</v>
      </c>
      <c r="G638" s="13">
        <v>1.51</v>
      </c>
      <c r="H638" s="18">
        <v>1.4</v>
      </c>
      <c r="I638" s="12">
        <v>1.4</v>
      </c>
      <c r="J638" s="13">
        <v>1.51</v>
      </c>
      <c r="K638" s="18">
        <v>1.4</v>
      </c>
      <c r="L638" s="12">
        <v>1.4</v>
      </c>
      <c r="M638" s="13">
        <v>1.51</v>
      </c>
      <c r="N638" s="18">
        <v>1.4</v>
      </c>
      <c r="O638" s="12">
        <v>1.4</v>
      </c>
      <c r="P638" s="13">
        <v>1.4</v>
      </c>
      <c r="Q638" s="18">
        <v>1.4</v>
      </c>
      <c r="R638" s="21">
        <v>805781</v>
      </c>
      <c r="S638" s="21">
        <v>526837</v>
      </c>
    </row>
    <row r="639" ht="32" customHeight="1">
      <c r="A639" t="str" s="7">
        <v>Organically Grown Company</v>
      </c>
      <c r="B639" t="str" s="7">
        <v>Red Mustard Mizuna</v>
      </c>
      <c r="C639" t="str" s="7">
        <v>ea</v>
      </c>
      <c r="D639" t="str" s="21">
        <v>No</v>
      </c>
      <c r="E639" t="str" s="6">
        <v>Currently hidden; do not activate automatically | SNAP: preserve existing selling price; Currently hidden; do not activate automatically</v>
      </c>
      <c r="F639" s="12">
        <v>3.22</v>
      </c>
      <c r="G639" s="13">
        <v>3.48</v>
      </c>
      <c r="H639" s="18">
        <v>3.22</v>
      </c>
      <c r="I639" s="12">
        <v>3.22</v>
      </c>
      <c r="J639" s="13">
        <v>3.48</v>
      </c>
      <c r="K639" s="18">
        <v>3.22</v>
      </c>
      <c r="L639" s="12">
        <v>3.22</v>
      </c>
      <c r="M639" s="13">
        <v>3.48</v>
      </c>
      <c r="N639" s="18">
        <v>3.22</v>
      </c>
      <c r="O639" s="12">
        <v>3.22</v>
      </c>
      <c r="P639" s="13">
        <v>3.22</v>
      </c>
      <c r="Q639" s="18">
        <v>3.22</v>
      </c>
      <c r="R639" s="21">
        <v>1058758</v>
      </c>
      <c r="S639" s="21">
        <v>865050</v>
      </c>
    </row>
    <row r="640" ht="32" customHeight="1">
      <c r="A640" t="str" s="7">
        <v>Organically Grown Company</v>
      </c>
      <c r="B640" t="str" s="7">
        <v>Red Potatoes (Idaho)</v>
      </c>
      <c r="C640" t="str" s="7">
        <v>1 lb</v>
      </c>
      <c r="D640" t="str" s="21">
        <v>No</v>
      </c>
      <c r="E640" t="str" s="6">
        <v>Currently hidden; do not activate automatically | SNAP: preserve existing selling price; Currently hidden; do not activate automatically</v>
      </c>
      <c r="F640" s="12">
        <v>1.4</v>
      </c>
      <c r="G640" s="13">
        <v>1.51</v>
      </c>
      <c r="H640" s="18">
        <v>1.4</v>
      </c>
      <c r="I640" s="12">
        <v>1.4</v>
      </c>
      <c r="J640" s="13">
        <v>1.51</v>
      </c>
      <c r="K640" s="18">
        <v>1.4</v>
      </c>
      <c r="L640" s="12">
        <v>1.4</v>
      </c>
      <c r="M640" s="13">
        <v>1.51</v>
      </c>
      <c r="N640" s="18">
        <v>1.4</v>
      </c>
      <c r="O640" s="12">
        <v>1.4</v>
      </c>
      <c r="P640" s="13">
        <v>1.4</v>
      </c>
      <c r="Q640" s="18">
        <v>1.4</v>
      </c>
      <c r="R640" s="21">
        <v>812626</v>
      </c>
      <c r="S640" s="21">
        <v>534494</v>
      </c>
    </row>
    <row r="641" ht="32" customHeight="1">
      <c r="A641" t="str" s="7">
        <v>Organically Grown Company</v>
      </c>
      <c r="B641" t="str" s="7">
        <v>Red Raspberries</v>
      </c>
      <c r="C641" t="str" s="7">
        <v>1/2 pt</v>
      </c>
      <c r="D641" t="str" s="21">
        <v>No</v>
      </c>
      <c r="E641" t="str" s="6">
        <v>Currently hidden; do not activate automatically | SNAP: preserve existing selling price; Currently hidden; do not activate automatically</v>
      </c>
      <c r="F641" s="12">
        <v>6.65</v>
      </c>
      <c r="G641" s="13">
        <v>7.18</v>
      </c>
      <c r="H641" s="18">
        <v>6.65</v>
      </c>
      <c r="I641" s="12">
        <v>6.65</v>
      </c>
      <c r="J641" s="13">
        <v>7.18</v>
      </c>
      <c r="K641" s="18">
        <v>6.65</v>
      </c>
      <c r="L641" s="12">
        <v>6.65</v>
      </c>
      <c r="M641" s="13">
        <v>7.18</v>
      </c>
      <c r="N641" s="18">
        <v>6.65</v>
      </c>
      <c r="O641" s="12">
        <v>6.65</v>
      </c>
      <c r="P641" s="13">
        <v>6.65</v>
      </c>
      <c r="Q641" s="18">
        <v>6.65</v>
      </c>
      <c r="R641" s="21">
        <v>805782</v>
      </c>
      <c r="S641" s="21">
        <v>526838</v>
      </c>
    </row>
    <row r="642" ht="32" customHeight="1">
      <c r="A642" t="str" s="7">
        <v>Organically Grown Company</v>
      </c>
      <c r="B642" t="str" s="7">
        <v>Russet potatoes (CA)</v>
      </c>
      <c r="C642" t="str" s="7">
        <v>1 lb</v>
      </c>
      <c r="D642" t="str" s="21">
        <v>No</v>
      </c>
      <c r="E642" t="str" s="6">
        <v>Currently hidden; do not activate automatically | SNAP: preserve existing selling price; Currently hidden; do not activate automatically</v>
      </c>
      <c r="F642" s="12">
        <v>1.4</v>
      </c>
      <c r="G642" s="13">
        <v>1.51</v>
      </c>
      <c r="H642" s="18">
        <v>1.4</v>
      </c>
      <c r="I642" s="12">
        <v>1.4</v>
      </c>
      <c r="J642" s="13">
        <v>1.51</v>
      </c>
      <c r="K642" s="18">
        <v>1.4</v>
      </c>
      <c r="L642" s="12">
        <v>1.4</v>
      </c>
      <c r="M642" s="13">
        <v>1.51</v>
      </c>
      <c r="N642" s="18">
        <v>1.4</v>
      </c>
      <c r="O642" s="12">
        <v>1.4</v>
      </c>
      <c r="P642" s="13">
        <v>1.4</v>
      </c>
      <c r="Q642" s="18">
        <v>1.4</v>
      </c>
      <c r="R642" s="21">
        <v>824478</v>
      </c>
      <c r="S642" s="21">
        <v>548051</v>
      </c>
    </row>
    <row r="643" ht="32" customHeight="1">
      <c r="A643" t="str" s="7">
        <v>Organically Grown Company</v>
      </c>
      <c r="B643" t="str" s="7">
        <v>Rutabega</v>
      </c>
      <c r="C643" t="str" s="7">
        <v>1 lb</v>
      </c>
      <c r="D643" t="str" s="21">
        <v>No</v>
      </c>
      <c r="E643" t="str" s="6">
        <v>Currently hidden; do not activate automatically | SNAP: preserve existing selling price; Currently hidden; do not activate automatically</v>
      </c>
      <c r="F643" s="12">
        <v>2.66</v>
      </c>
      <c r="G643" s="13">
        <v>2.87</v>
      </c>
      <c r="H643" s="18">
        <v>2.66</v>
      </c>
      <c r="I643" s="12">
        <v>2.66</v>
      </c>
      <c r="J643" s="13">
        <v>2.87</v>
      </c>
      <c r="K643" s="18">
        <v>2.66</v>
      </c>
      <c r="L643" s="12">
        <v>2.66</v>
      </c>
      <c r="M643" s="13">
        <v>2.87</v>
      </c>
      <c r="N643" s="18">
        <v>2.66</v>
      </c>
      <c r="O643" s="12">
        <v>2.66</v>
      </c>
      <c r="P643" s="13">
        <v>2.66</v>
      </c>
      <c r="Q643" s="18">
        <v>2.66</v>
      </c>
      <c r="R643" s="21">
        <v>805816</v>
      </c>
      <c r="S643" s="21">
        <v>526873</v>
      </c>
    </row>
    <row r="644" ht="32" customHeight="1">
      <c r="A644" t="str" s="7">
        <v>Organically Grown Company</v>
      </c>
      <c r="B644" t="str" s="7">
        <v>Savoy Cabbage</v>
      </c>
      <c r="C644" t="str" s="7">
        <v>each</v>
      </c>
      <c r="D644" t="str" s="21">
        <v>No</v>
      </c>
      <c r="E644" t="str" s="6">
        <v>Currently hidden; do not activate automatically | SNAP: preserve existing selling price; Currently hidden; do not activate automatically</v>
      </c>
      <c r="F644" s="12">
        <v>3.15</v>
      </c>
      <c r="G644" s="13">
        <v>3.4</v>
      </c>
      <c r="H644" s="18">
        <v>3.15</v>
      </c>
      <c r="I644" s="12">
        <v>3.15</v>
      </c>
      <c r="J644" s="13">
        <v>3.4</v>
      </c>
      <c r="K644" s="18">
        <v>3.15</v>
      </c>
      <c r="L644" s="12">
        <v>3.15</v>
      </c>
      <c r="M644" s="13">
        <v>3.4</v>
      </c>
      <c r="N644" s="18">
        <v>3.15</v>
      </c>
      <c r="O644" s="12">
        <v>3.15</v>
      </c>
      <c r="P644" s="13">
        <v>3.15</v>
      </c>
      <c r="Q644" s="18">
        <v>3.15</v>
      </c>
      <c r="R644" s="21">
        <v>805981</v>
      </c>
      <c r="S644" s="21">
        <v>527041</v>
      </c>
    </row>
    <row r="645" ht="32" customHeight="1">
      <c r="A645" t="str" s="7">
        <v>Organically Grown Company</v>
      </c>
      <c r="B645" t="str" s="7">
        <v>Serrano pepper</v>
      </c>
      <c r="C645" t="str" s="7">
        <v>1/2 lb</v>
      </c>
      <c r="D645" t="str" s="21">
        <v>No</v>
      </c>
      <c r="E645" t="str" s="6">
        <v>Currently hidden; do not activate automatically | SNAP: preserve existing selling price; Currently hidden; do not activate automatically</v>
      </c>
      <c r="F645" s="12">
        <v>3.5</v>
      </c>
      <c r="G645" s="13">
        <v>3.78</v>
      </c>
      <c r="H645" s="18">
        <v>3.5</v>
      </c>
      <c r="I645" s="12">
        <v>3.5</v>
      </c>
      <c r="J645" s="13">
        <v>3.78</v>
      </c>
      <c r="K645" s="18">
        <v>3.5</v>
      </c>
      <c r="L645" s="12">
        <v>3.5</v>
      </c>
      <c r="M645" s="13">
        <v>3.78</v>
      </c>
      <c r="N645" s="18">
        <v>3.5</v>
      </c>
      <c r="O645" s="12">
        <v>3.5</v>
      </c>
      <c r="P645" s="13">
        <v>3.5</v>
      </c>
      <c r="Q645" s="18">
        <v>3.5</v>
      </c>
      <c r="R645" s="21">
        <v>812617</v>
      </c>
      <c r="S645" s="21">
        <v>534485</v>
      </c>
    </row>
    <row r="646" ht="32" customHeight="1">
      <c r="A646" t="str" s="7">
        <v>Organically Grown Company</v>
      </c>
      <c r="B646" t="str" s="7">
        <v>Shallots</v>
      </c>
      <c r="C646" t="str" s="7">
        <v>1 lb</v>
      </c>
      <c r="D646" t="str" s="21">
        <v>Yes</v>
      </c>
      <c r="E646" t="str" s="6">
        <v>No confirmed Local Line price/list; local calculation is reference only | SNAP: preserve existing selling price</v>
      </c>
      <c r="F646" s="12">
        <v>4.9</v>
      </c>
      <c r="G646" s="13">
        <v>5.29</v>
      </c>
      <c r="H646" s="18">
        <v>4.9</v>
      </c>
      <c r="K646" s="18">
        <v>4.9</v>
      </c>
      <c r="L646" s="12">
        <v>4.9</v>
      </c>
      <c r="M646" s="13">
        <v>5.29</v>
      </c>
      <c r="N646" s="18">
        <v>4.9</v>
      </c>
      <c r="O646" s="12">
        <v>4.9</v>
      </c>
      <c r="P646" s="13">
        <v>4.9</v>
      </c>
      <c r="Q646" s="18">
        <v>4.9</v>
      </c>
      <c r="R646" s="21">
        <v>1048411</v>
      </c>
      <c r="S646" s="21">
        <v>851691</v>
      </c>
    </row>
    <row r="647" ht="32" customHeight="1">
      <c r="A647" t="str" s="7">
        <v>Organically Grown Company</v>
      </c>
      <c r="B647" t="str" s="7">
        <v>Shiitake Mushrooms</v>
      </c>
      <c r="C647" t="str" s="7">
        <v>1/2 lb</v>
      </c>
      <c r="D647" t="str" s="21">
        <v>Yes</v>
      </c>
      <c r="E647" t="str" s="6">
        <v>SNAP: preserve existing selling price</v>
      </c>
      <c r="F647" s="12">
        <v>5.71</v>
      </c>
      <c r="G647" s="13">
        <v>6.17</v>
      </c>
      <c r="H647" s="18">
        <v>5.71</v>
      </c>
      <c r="I647" s="12">
        <v>5.71</v>
      </c>
      <c r="J647" s="13">
        <v>6.17</v>
      </c>
      <c r="K647" s="18">
        <v>5.71</v>
      </c>
      <c r="L647" s="12">
        <v>5.71</v>
      </c>
      <c r="M647" s="13">
        <v>6.17</v>
      </c>
      <c r="N647" s="18">
        <v>5.71</v>
      </c>
      <c r="O647" s="12">
        <v>5.71</v>
      </c>
      <c r="P647" s="13">
        <v>5.71</v>
      </c>
      <c r="Q647" s="18">
        <v>5.71</v>
      </c>
      <c r="R647" s="21">
        <v>805927</v>
      </c>
      <c r="S647" s="21">
        <v>526987</v>
      </c>
    </row>
    <row r="648" ht="32" customHeight="1">
      <c r="A648" t="str" s="7">
        <v>Organically Grown Company</v>
      </c>
      <c r="B648" t="str" s="7">
        <v>Soft-neck Garlic ( CA )</v>
      </c>
      <c r="C648" t="str" s="7">
        <v>1/2 lb</v>
      </c>
      <c r="D648" t="str" s="21">
        <v>No</v>
      </c>
      <c r="E648" t="str" s="6">
        <v>Currently hidden; do not activate automatically | SNAP: preserve existing selling price; Currently hidden; do not activate automatically</v>
      </c>
      <c r="F648" s="12">
        <v>3.72</v>
      </c>
      <c r="G648" s="13">
        <v>4.02</v>
      </c>
      <c r="H648" s="18">
        <v>3.72</v>
      </c>
      <c r="I648" s="12">
        <v>3.72</v>
      </c>
      <c r="J648" s="13">
        <v>4.02</v>
      </c>
      <c r="K648" s="18">
        <v>3.72</v>
      </c>
      <c r="L648" s="12">
        <v>3.72</v>
      </c>
      <c r="M648" s="13">
        <v>4.02</v>
      </c>
      <c r="N648" s="18">
        <v>3.72</v>
      </c>
      <c r="O648" s="12">
        <v>3.72</v>
      </c>
      <c r="P648" s="13">
        <v>3.72</v>
      </c>
      <c r="Q648" s="18">
        <v>3.72</v>
      </c>
      <c r="R648" s="21">
        <v>1028364</v>
      </c>
      <c r="S648" s="21">
        <v>818332</v>
      </c>
    </row>
    <row r="649" ht="32" customHeight="1">
      <c r="A649" t="str" s="7">
        <v>Organically Grown Company</v>
      </c>
      <c r="B649" t="str" s="7">
        <v>Sugarloaf Chicory</v>
      </c>
      <c r="C649" t="str" s="7">
        <v>each</v>
      </c>
      <c r="D649" t="str" s="21">
        <v>No</v>
      </c>
      <c r="E649" t="str" s="6">
        <v>Currently hidden; do not activate automatically | SNAP: preserve existing selling price; Currently hidden; do not activate automatically</v>
      </c>
      <c r="F649" s="12">
        <v>4.49</v>
      </c>
      <c r="G649" s="13">
        <v>4.85</v>
      </c>
      <c r="H649" s="18">
        <v>4.49</v>
      </c>
      <c r="I649" s="12">
        <v>4.49</v>
      </c>
      <c r="J649" s="13">
        <v>4.85</v>
      </c>
      <c r="K649" s="18">
        <v>4.49</v>
      </c>
      <c r="L649" s="12">
        <v>4.49</v>
      </c>
      <c r="M649" s="13">
        <v>4.85</v>
      </c>
      <c r="N649" s="18">
        <v>4.49</v>
      </c>
      <c r="O649" s="12">
        <v>4.49</v>
      </c>
      <c r="P649" s="13">
        <v>4.49</v>
      </c>
      <c r="Q649" s="18">
        <v>4.49</v>
      </c>
      <c r="R649" s="21">
        <v>805945</v>
      </c>
      <c r="S649" s="21">
        <v>527005</v>
      </c>
    </row>
    <row r="650" ht="32" customHeight="1">
      <c r="A650" t="str" s="7">
        <v>Organically Grown Company</v>
      </c>
      <c r="B650" t="str" s="7">
        <v>Sunchokes</v>
      </c>
      <c r="C650" t="str" s="7">
        <v>1 lb</v>
      </c>
      <c r="D650" t="str" s="21">
        <v>No</v>
      </c>
      <c r="E650" t="str" s="6">
        <v>Currently hidden; do not activate automatically | SNAP: preserve existing selling price; Currently hidden; do not activate automatically</v>
      </c>
      <c r="F650" s="12">
        <v>5.74</v>
      </c>
      <c r="G650" s="13">
        <v>6.2</v>
      </c>
      <c r="H650" s="18">
        <v>5.74</v>
      </c>
      <c r="I650" s="12">
        <v>5.74</v>
      </c>
      <c r="J650" s="13">
        <v>6.2</v>
      </c>
      <c r="K650" s="18">
        <v>5.74</v>
      </c>
      <c r="L650" s="12">
        <v>5.74</v>
      </c>
      <c r="M650" s="13">
        <v>6.2</v>
      </c>
      <c r="N650" s="18">
        <v>5.74</v>
      </c>
      <c r="O650" s="12">
        <v>5.74</v>
      </c>
      <c r="P650" s="13">
        <v>5.74</v>
      </c>
      <c r="Q650" s="18">
        <v>5.74</v>
      </c>
      <c r="R650" s="21">
        <v>805938</v>
      </c>
      <c r="S650" s="21">
        <v>526998</v>
      </c>
    </row>
    <row r="651" ht="32" customHeight="1">
      <c r="A651" t="str" s="7">
        <v>Organically Grown Company</v>
      </c>
      <c r="B651" t="str" s="7">
        <v>Sungold Cherry Tomato Pint</v>
      </c>
      <c r="C651" t="str" s="7">
        <v>each</v>
      </c>
      <c r="D651" t="str" s="21">
        <v>No</v>
      </c>
      <c r="E65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651" s="12">
        <v>4.9</v>
      </c>
      <c r="G651" s="13">
        <v>5.29</v>
      </c>
      <c r="H651" s="18">
        <v>4.9</v>
      </c>
      <c r="K651" s="18">
        <v>4.9</v>
      </c>
      <c r="L651" s="12">
        <v>4.9</v>
      </c>
      <c r="M651" s="13">
        <v>5.29</v>
      </c>
      <c r="N651" s="18">
        <v>4.9</v>
      </c>
      <c r="O651" s="12">
        <v>4.9</v>
      </c>
      <c r="P651" s="13">
        <v>4.9</v>
      </c>
      <c r="Q651" s="18">
        <v>4.9</v>
      </c>
      <c r="R651" s="21">
        <v>805827</v>
      </c>
      <c r="S651" s="21">
        <v>526885</v>
      </c>
    </row>
    <row r="652" ht="32" customHeight="1">
      <c r="A652" t="str" s="7">
        <v>Organically Grown Company</v>
      </c>
      <c r="B652" t="str" s="7">
        <v>Sweet Onion</v>
      </c>
      <c r="C652" t="str" s="7">
        <v>1lb</v>
      </c>
      <c r="D652" t="str" s="21">
        <v>No</v>
      </c>
      <c r="E652" t="str" s="6">
        <v>Currently hidden; do not activate automatically | SNAP: preserve existing selling price; Currently hidden; do not activate automatically</v>
      </c>
      <c r="F652" s="12">
        <v>1.47</v>
      </c>
      <c r="G652" s="13">
        <v>1.59</v>
      </c>
      <c r="H652" s="18">
        <v>1.47</v>
      </c>
      <c r="I652" s="12">
        <v>1.47</v>
      </c>
      <c r="J652" s="13">
        <v>1.59</v>
      </c>
      <c r="K652" s="18">
        <v>1.47</v>
      </c>
      <c r="L652" s="12">
        <v>1.47</v>
      </c>
      <c r="M652" s="13">
        <v>1.59</v>
      </c>
      <c r="N652" s="18">
        <v>1.47</v>
      </c>
      <c r="O652" s="12">
        <v>1.47</v>
      </c>
      <c r="P652" s="13">
        <v>1.47</v>
      </c>
      <c r="Q652" s="18">
        <v>1.47</v>
      </c>
      <c r="R652" s="21">
        <v>871793</v>
      </c>
      <c r="S652" s="21">
        <v>605504</v>
      </c>
    </row>
    <row r="653" ht="32" customHeight="1">
      <c r="A653" t="str" s="7">
        <v>Organically Grown Company</v>
      </c>
      <c r="B653" t="str" s="7">
        <v>Tatsoi</v>
      </c>
      <c r="C653" t="str" s="7">
        <v>each</v>
      </c>
      <c r="D653" t="str" s="21">
        <v>No</v>
      </c>
      <c r="E653" t="str" s="6">
        <v>Currently hidden; do not activate automatically | SNAP: preserve existing selling price; Currently hidden; do not activate automatically</v>
      </c>
      <c r="F653" s="12">
        <v>2.95</v>
      </c>
      <c r="G653" s="13">
        <v>3.19</v>
      </c>
      <c r="H653" s="18">
        <v>2.95</v>
      </c>
      <c r="I653" s="12">
        <v>2.95</v>
      </c>
      <c r="J653" s="13">
        <v>3.19</v>
      </c>
      <c r="K653" s="18">
        <v>2.95</v>
      </c>
      <c r="L653" s="12">
        <v>2.95</v>
      </c>
      <c r="M653" s="13">
        <v>3.19</v>
      </c>
      <c r="N653" s="18">
        <v>2.95</v>
      </c>
      <c r="O653" s="12">
        <v>2.95</v>
      </c>
      <c r="P653" s="13">
        <v>2.95</v>
      </c>
      <c r="Q653" s="18">
        <v>2.95</v>
      </c>
      <c r="R653" s="21">
        <v>927363</v>
      </c>
      <c r="S653" s="21">
        <v>675350</v>
      </c>
    </row>
    <row r="654" ht="32" customHeight="1">
      <c r="A654" t="str" s="7">
        <v>Organically Grown Company</v>
      </c>
      <c r="B654" t="str" s="7">
        <v>Watercress</v>
      </c>
      <c r="C654" t="str" s="7">
        <v>bu</v>
      </c>
      <c r="D654" t="str" s="21">
        <v>No</v>
      </c>
      <c r="E654" t="str" s="6">
        <v>Currently hidden; do not activate automatically | SNAP: preserve existing selling price; Currently hidden; do not activate automatically</v>
      </c>
      <c r="F654" s="12">
        <v>3.6</v>
      </c>
      <c r="G654" s="13">
        <v>3.89</v>
      </c>
      <c r="H654" s="18">
        <v>3.6</v>
      </c>
      <c r="I654" s="12">
        <v>3.6</v>
      </c>
      <c r="J654" s="13">
        <v>3.89</v>
      </c>
      <c r="K654" s="18">
        <v>3.6</v>
      </c>
      <c r="L654" s="12">
        <v>3.6</v>
      </c>
      <c r="M654" s="13">
        <v>3.89</v>
      </c>
      <c r="N654" s="18">
        <v>3.6</v>
      </c>
      <c r="O654" s="12">
        <v>3.6</v>
      </c>
      <c r="P654" s="13">
        <v>3.6</v>
      </c>
      <c r="Q654" s="18">
        <v>3.6</v>
      </c>
      <c r="R654" s="21">
        <v>1058759</v>
      </c>
      <c r="S654" s="21">
        <v>865051</v>
      </c>
    </row>
    <row r="655" ht="32" customHeight="1">
      <c r="A655" t="str" s="7">
        <v>Organically Grown Company</v>
      </c>
      <c r="B655" t="str" s="7">
        <v>White Onion</v>
      </c>
      <c r="C655" t="str" s="7">
        <v>2# bag</v>
      </c>
      <c r="D655" t="str" s="21">
        <v>No</v>
      </c>
      <c r="E655" t="str" s="6">
        <v>Currently hidden; do not activate automatically | SNAP: preserve existing selling price; Currently hidden; do not activate automatically</v>
      </c>
      <c r="F655" s="12">
        <v>4.34</v>
      </c>
      <c r="G655" s="13">
        <v>4.69</v>
      </c>
      <c r="H655" s="18">
        <v>4.34</v>
      </c>
      <c r="I655" s="12">
        <v>4.34</v>
      </c>
      <c r="J655" s="13">
        <v>4.69</v>
      </c>
      <c r="K655" s="18">
        <v>4.34</v>
      </c>
      <c r="L655" s="12">
        <v>4.34</v>
      </c>
      <c r="M655" s="13">
        <v>4.69</v>
      </c>
      <c r="N655" s="18">
        <v>4.34</v>
      </c>
      <c r="O655" s="12">
        <v>4.34</v>
      </c>
      <c r="P655" s="13">
        <v>4.34</v>
      </c>
      <c r="Q655" s="18">
        <v>4.34</v>
      </c>
      <c r="R655" s="21">
        <v>940149</v>
      </c>
      <c r="S655" s="21">
        <v>693996</v>
      </c>
    </row>
    <row r="656" ht="32" customHeight="1">
      <c r="A656" t="str" s="7">
        <v>Radiant Coffee Roasters</v>
      </c>
      <c r="B656" t="str" s="7">
        <v>Brazil Cerrado Miniero - Dark Roast Coffee Beans</v>
      </c>
      <c r="C656" t="str" s="7">
        <v>12 oz</v>
      </c>
      <c r="D656" t="str" s="21">
        <v>No</v>
      </c>
      <c r="E656" t="str" s="6">
        <v>Currently hidden; do not activate automatically | SNAP: preserve existing selling price; Currently hidden; do not activate automatically</v>
      </c>
      <c r="F656" s="12">
        <v>16.8</v>
      </c>
      <c r="G656" s="13">
        <v>18.14</v>
      </c>
      <c r="H656" s="18">
        <v>16.8</v>
      </c>
      <c r="I656" s="12">
        <v>16.8</v>
      </c>
      <c r="J656" s="13">
        <v>18.14</v>
      </c>
      <c r="K656" s="18">
        <v>16.8</v>
      </c>
      <c r="L656" s="12">
        <v>16.8</v>
      </c>
      <c r="M656" s="13">
        <v>18.14</v>
      </c>
      <c r="N656" s="18">
        <v>16.8</v>
      </c>
      <c r="O656" s="12">
        <v>16.8</v>
      </c>
      <c r="P656" s="13">
        <v>16.8</v>
      </c>
      <c r="Q656" s="18">
        <v>16.8</v>
      </c>
      <c r="R656" s="21">
        <v>806124</v>
      </c>
      <c r="S656" s="21">
        <v>527189</v>
      </c>
    </row>
    <row r="657" ht="32" customHeight="1">
      <c r="A657" t="str" s="7">
        <v>Radiant Coffee Roasters</v>
      </c>
      <c r="B657" t="str" s="7">
        <v>Brazil Cerrado Miniero - Dark Roast Ground Coffee</v>
      </c>
      <c r="C657" t="str" s="7">
        <v>12 oz</v>
      </c>
      <c r="D657" t="str" s="21">
        <v>No</v>
      </c>
      <c r="E657" t="str" s="6">
        <v>Currently hidden; do not activate automatically | SNAP: preserve existing selling price; Currently hidden; do not activate automatically</v>
      </c>
      <c r="F657" s="12">
        <v>16.8</v>
      </c>
      <c r="G657" s="13">
        <v>18.14</v>
      </c>
      <c r="H657" s="18">
        <v>16.8</v>
      </c>
      <c r="I657" s="12">
        <v>16.8</v>
      </c>
      <c r="J657" s="13">
        <v>18.14</v>
      </c>
      <c r="K657" s="18">
        <v>16.8</v>
      </c>
      <c r="L657" s="12">
        <v>16.8</v>
      </c>
      <c r="M657" s="13">
        <v>18.14</v>
      </c>
      <c r="N657" s="18">
        <v>16.8</v>
      </c>
      <c r="O657" s="12">
        <v>16.8</v>
      </c>
      <c r="P657" s="13">
        <v>16.8</v>
      </c>
      <c r="Q657" s="18">
        <v>16.8</v>
      </c>
      <c r="R657" s="21">
        <v>919071</v>
      </c>
      <c r="S657" s="21">
        <v>664925</v>
      </c>
    </row>
    <row r="658" ht="32" customHeight="1">
      <c r="A658" t="str" s="7">
        <v>Radiant Coffee Roasters</v>
      </c>
      <c r="B658" t="str" s="7">
        <v>Radiant Balanced Blend - Medium Roast Coffee Beans</v>
      </c>
      <c r="C658" t="str" s="7">
        <v>12 oz</v>
      </c>
      <c r="D658" t="str" s="21">
        <v>Yes</v>
      </c>
      <c r="E658" t="str" s="6">
        <v>SNAP: preserve existing selling price</v>
      </c>
      <c r="F658" s="12">
        <v>16.8</v>
      </c>
      <c r="G658" s="13">
        <v>18.14</v>
      </c>
      <c r="H658" s="18">
        <v>16.8</v>
      </c>
      <c r="I658" s="12">
        <v>16.8</v>
      </c>
      <c r="J658" s="13">
        <v>18.14</v>
      </c>
      <c r="K658" s="18">
        <v>16.8</v>
      </c>
      <c r="L658" s="12">
        <v>16.8</v>
      </c>
      <c r="M658" s="13">
        <v>18.14</v>
      </c>
      <c r="N658" s="18">
        <v>16.8</v>
      </c>
      <c r="O658" s="12">
        <v>16.8</v>
      </c>
      <c r="P658" s="13">
        <v>16.8</v>
      </c>
      <c r="Q658" s="18">
        <v>16.8</v>
      </c>
      <c r="R658" s="21">
        <v>806127</v>
      </c>
      <c r="S658" s="21">
        <v>527192</v>
      </c>
    </row>
    <row r="659" ht="32" customHeight="1">
      <c r="A659" t="str" s="7">
        <v>Radiant Coffee Roasters</v>
      </c>
      <c r="B659" t="str" s="7">
        <v>Radiant Balanced Blend - Medium Roast Ground Coffee</v>
      </c>
      <c r="C659" t="str" s="7">
        <v>12 oz</v>
      </c>
      <c r="D659" t="str" s="21">
        <v>Yes</v>
      </c>
      <c r="E659" t="str" s="6">
        <v>SNAP: preserve existing selling price</v>
      </c>
      <c r="F659" s="12">
        <v>16.8</v>
      </c>
      <c r="G659" s="13">
        <v>18.14</v>
      </c>
      <c r="H659" s="18">
        <v>16.8</v>
      </c>
      <c r="I659" s="12">
        <v>16.8</v>
      </c>
      <c r="J659" s="13">
        <v>18.14</v>
      </c>
      <c r="K659" s="18">
        <v>16.8</v>
      </c>
      <c r="L659" s="12">
        <v>16.8</v>
      </c>
      <c r="M659" s="13">
        <v>18.14</v>
      </c>
      <c r="N659" s="18">
        <v>16.8</v>
      </c>
      <c r="O659" s="12">
        <v>16.8</v>
      </c>
      <c r="P659" s="13">
        <v>16.8</v>
      </c>
      <c r="Q659" s="18">
        <v>16.8</v>
      </c>
      <c r="R659" s="21">
        <v>919070</v>
      </c>
      <c r="S659" s="21">
        <v>664924</v>
      </c>
    </row>
    <row r="660" ht="32" customHeight="1">
      <c r="A660" t="str" s="7">
        <v>Radiant Coffee Roasters</v>
      </c>
      <c r="B660" t="str" s="7">
        <v>Radiant Breakfast Blend - Light Roast Coffee Beans</v>
      </c>
      <c r="C660" t="str" s="7">
        <v>12 oz</v>
      </c>
      <c r="D660" t="str" s="21">
        <v>Yes</v>
      </c>
      <c r="E660" t="str" s="6">
        <v>SNAP: preserve existing selling price</v>
      </c>
      <c r="F660" s="12">
        <v>16.8</v>
      </c>
      <c r="G660" s="13">
        <v>18.14</v>
      </c>
      <c r="H660" s="18">
        <v>16.8</v>
      </c>
      <c r="I660" s="12">
        <v>16.8</v>
      </c>
      <c r="J660" s="13">
        <v>18.14</v>
      </c>
      <c r="K660" s="18">
        <v>16.8</v>
      </c>
      <c r="L660" s="12">
        <v>16.8</v>
      </c>
      <c r="M660" s="13">
        <v>18.14</v>
      </c>
      <c r="N660" s="18">
        <v>16.8</v>
      </c>
      <c r="O660" s="12">
        <v>16.8</v>
      </c>
      <c r="P660" s="13">
        <v>16.8</v>
      </c>
      <c r="Q660" s="18">
        <v>16.8</v>
      </c>
      <c r="R660" s="21">
        <v>925430</v>
      </c>
      <c r="S660" s="21">
        <v>672999</v>
      </c>
    </row>
    <row r="661" ht="32" customHeight="1">
      <c r="A661" t="str" s="7">
        <v>Radiant Coffee Roasters</v>
      </c>
      <c r="B661" t="str" s="7">
        <v>Radiant Breakfast Blend - Light Roast Ground Coffee</v>
      </c>
      <c r="C661" t="str" s="7">
        <v>12 oz</v>
      </c>
      <c r="D661" t="str" s="21">
        <v>Yes</v>
      </c>
      <c r="E661" t="str" s="6">
        <v>SNAP: preserve existing selling price</v>
      </c>
      <c r="F661" s="12">
        <v>16.8</v>
      </c>
      <c r="G661" s="13">
        <v>18.14</v>
      </c>
      <c r="H661" s="18">
        <v>16.8</v>
      </c>
      <c r="I661" s="12">
        <v>16.8</v>
      </c>
      <c r="J661" s="13">
        <v>18.14</v>
      </c>
      <c r="K661" s="18">
        <v>16.8</v>
      </c>
      <c r="L661" s="12">
        <v>16.8</v>
      </c>
      <c r="M661" s="13">
        <v>18.14</v>
      </c>
      <c r="N661" s="18">
        <v>16.8</v>
      </c>
      <c r="O661" s="12">
        <v>16.8</v>
      </c>
      <c r="P661" s="13">
        <v>16.8</v>
      </c>
      <c r="Q661" s="18">
        <v>16.8</v>
      </c>
      <c r="R661" s="21">
        <v>925432</v>
      </c>
      <c r="S661" s="21">
        <v>673001</v>
      </c>
    </row>
    <row r="662" ht="32" customHeight="1">
      <c r="A662" t="str" s="7">
        <v>Radiant Coffee Roasters</v>
      </c>
      <c r="B662" t="str" s="7">
        <v>Radiant Decaf Columbia Coffee Beans</v>
      </c>
      <c r="C662" t="str" s="7">
        <v>12 oz</v>
      </c>
      <c r="D662" t="str" s="21">
        <v>Yes</v>
      </c>
      <c r="E662" t="str" s="6">
        <v>SNAP: preserve existing selling price</v>
      </c>
      <c r="F662" s="12">
        <v>18.2</v>
      </c>
      <c r="G662" s="13">
        <v>19.66</v>
      </c>
      <c r="H662" s="18">
        <v>18.2</v>
      </c>
      <c r="I662" s="12">
        <v>18.2</v>
      </c>
      <c r="J662" s="13">
        <v>19.66</v>
      </c>
      <c r="K662" s="18">
        <v>18.2</v>
      </c>
      <c r="L662" s="12">
        <v>18.2</v>
      </c>
      <c r="M662" s="13">
        <v>19.66</v>
      </c>
      <c r="N662" s="18">
        <v>18.2</v>
      </c>
      <c r="O662" s="12">
        <v>18.2</v>
      </c>
      <c r="P662" s="13">
        <v>18.2</v>
      </c>
      <c r="Q662" s="18">
        <v>18.2</v>
      </c>
      <c r="R662" s="21">
        <v>806131</v>
      </c>
      <c r="S662" s="21">
        <v>527196</v>
      </c>
    </row>
    <row r="663" ht="32" customHeight="1">
      <c r="A663" t="str" s="7">
        <v>Radiant Coffee Roasters</v>
      </c>
      <c r="B663" t="str" s="7">
        <v>Radiant Decaf Columbia Ground Coffee</v>
      </c>
      <c r="C663" t="str" s="7">
        <v>12 oz</v>
      </c>
      <c r="D663" t="str" s="21">
        <v>Yes</v>
      </c>
      <c r="E663" t="str" s="6">
        <v>SNAP: preserve existing selling price</v>
      </c>
      <c r="F663" s="12">
        <v>18.2</v>
      </c>
      <c r="G663" s="13">
        <v>19.66</v>
      </c>
      <c r="H663" s="18">
        <v>18.2</v>
      </c>
      <c r="I663" s="12">
        <v>18.2</v>
      </c>
      <c r="J663" s="13">
        <v>19.66</v>
      </c>
      <c r="K663" s="18">
        <v>18.2</v>
      </c>
      <c r="L663" s="12">
        <v>18.2</v>
      </c>
      <c r="M663" s="13">
        <v>19.66</v>
      </c>
      <c r="N663" s="18">
        <v>18.2</v>
      </c>
      <c r="O663" s="12">
        <v>18.2</v>
      </c>
      <c r="P663" s="13">
        <v>18.2</v>
      </c>
      <c r="Q663" s="18">
        <v>18.2</v>
      </c>
      <c r="R663" s="21">
        <v>925431</v>
      </c>
      <c r="S663" s="21">
        <v>673000</v>
      </c>
    </row>
    <row r="664" ht="32" customHeight="1">
      <c r="A664" t="str" s="7">
        <v>Radiant Coffee Roasters</v>
      </c>
      <c r="B664" t="str" s="7">
        <v>Radiant Midnight Blend - Dark Roast Coffee Beans</v>
      </c>
      <c r="C664" t="str" s="7">
        <v>12 oz</v>
      </c>
      <c r="D664" t="str" s="21">
        <v>Yes</v>
      </c>
      <c r="E664" t="str" s="6">
        <v>SNAP: preserve existing selling price</v>
      </c>
      <c r="F664" s="12">
        <v>16.8</v>
      </c>
      <c r="G664" s="13">
        <v>18.14</v>
      </c>
      <c r="H664" s="18">
        <v>16.8</v>
      </c>
      <c r="I664" s="12">
        <v>16.8</v>
      </c>
      <c r="J664" s="13">
        <v>18.14</v>
      </c>
      <c r="K664" s="18">
        <v>16.8</v>
      </c>
      <c r="L664" s="12">
        <v>16.8</v>
      </c>
      <c r="M664" s="13">
        <v>18.14</v>
      </c>
      <c r="N664" s="18">
        <v>16.8</v>
      </c>
      <c r="O664" s="12">
        <v>16.8</v>
      </c>
      <c r="P664" s="13">
        <v>16.8</v>
      </c>
      <c r="Q664" s="18">
        <v>16.8</v>
      </c>
      <c r="R664" s="21">
        <v>806133</v>
      </c>
      <c r="S664" s="21">
        <v>527198</v>
      </c>
    </row>
    <row r="665" ht="32" customHeight="1">
      <c r="A665" t="str" s="7">
        <v>Radiant Coffee Roasters</v>
      </c>
      <c r="B665" t="str" s="7">
        <v>Radiant Midnight Blend - Dark Roast Ground Coffee</v>
      </c>
      <c r="C665" t="str" s="7">
        <v>12 oz</v>
      </c>
      <c r="D665" t="str" s="21">
        <v>Yes</v>
      </c>
      <c r="E665" t="str" s="6">
        <v>SNAP: preserve existing selling price</v>
      </c>
      <c r="F665" s="12">
        <v>16.8</v>
      </c>
      <c r="G665" s="13">
        <v>18.14</v>
      </c>
      <c r="H665" s="18">
        <v>16.8</v>
      </c>
      <c r="I665" s="12">
        <v>16.8</v>
      </c>
      <c r="J665" s="13">
        <v>18.14</v>
      </c>
      <c r="K665" s="18">
        <v>16.8</v>
      </c>
      <c r="L665" s="12">
        <v>16.8</v>
      </c>
      <c r="M665" s="13">
        <v>18.14</v>
      </c>
      <c r="N665" s="18">
        <v>16.8</v>
      </c>
      <c r="O665" s="12">
        <v>16.8</v>
      </c>
      <c r="P665" s="13">
        <v>16.8</v>
      </c>
      <c r="Q665" s="18">
        <v>16.8</v>
      </c>
      <c r="R665" s="21">
        <v>925433</v>
      </c>
      <c r="S665" s="21">
        <v>673002</v>
      </c>
    </row>
    <row r="666" ht="32" customHeight="1">
      <c r="A666" t="str" s="7">
        <v>Radiant Coffee Roasters</v>
      </c>
      <c r="B666" t="str" s="7">
        <v>Radiant Roasters Chiapas Mexico Light Roast Coffee Beans</v>
      </c>
      <c r="C666" t="str" s="7">
        <v>12 oz bag</v>
      </c>
      <c r="D666" t="str" s="21">
        <v>No</v>
      </c>
      <c r="E666" t="str" s="6">
        <v>Currently hidden; do not activate automatically | SNAP: preserve existing selling price; Currently hidden; do not activate automatically</v>
      </c>
      <c r="F666" s="12">
        <v>16.8</v>
      </c>
      <c r="G666" s="13">
        <v>18.14</v>
      </c>
      <c r="H666" s="18">
        <v>16.8</v>
      </c>
      <c r="I666" s="12">
        <v>16.8</v>
      </c>
      <c r="J666" s="13">
        <v>18.14</v>
      </c>
      <c r="K666" s="18">
        <v>16.8</v>
      </c>
      <c r="L666" s="12">
        <v>16.8</v>
      </c>
      <c r="M666" s="13">
        <v>18.14</v>
      </c>
      <c r="N666" s="18">
        <v>16.8</v>
      </c>
      <c r="O666" s="12">
        <v>16.8</v>
      </c>
      <c r="P666" s="13">
        <v>16.8</v>
      </c>
      <c r="Q666" s="18">
        <v>16.8</v>
      </c>
      <c r="R666" s="21">
        <v>1018719</v>
      </c>
      <c r="S666" s="21">
        <v>804433</v>
      </c>
    </row>
    <row r="667" ht="32" customHeight="1">
      <c r="A667" t="str" s="7">
        <v>Radiant Coffee Roasters</v>
      </c>
      <c r="B667" t="str" s="7">
        <v>Radiant Roasters Chiapas Mexico Light Roast Ground Coffee</v>
      </c>
      <c r="C667" t="str" s="7">
        <v>12 oz bag</v>
      </c>
      <c r="D667" t="str" s="21">
        <v>No</v>
      </c>
      <c r="E667" t="str" s="6">
        <v>Currently hidden; do not activate automatically | SNAP: preserve existing selling price; Currently hidden; do not activate automatically</v>
      </c>
      <c r="F667" s="12">
        <v>16.8</v>
      </c>
      <c r="G667" s="13">
        <v>18.14</v>
      </c>
      <c r="H667" s="18">
        <v>16.8</v>
      </c>
      <c r="I667" s="12">
        <v>16.8</v>
      </c>
      <c r="J667" s="13">
        <v>18.14</v>
      </c>
      <c r="K667" s="18">
        <v>16.8</v>
      </c>
      <c r="L667" s="12">
        <v>16.8</v>
      </c>
      <c r="M667" s="13">
        <v>18.14</v>
      </c>
      <c r="N667" s="18">
        <v>16.8</v>
      </c>
      <c r="O667" s="12">
        <v>16.8</v>
      </c>
      <c r="P667" s="13">
        <v>16.8</v>
      </c>
      <c r="Q667" s="18">
        <v>16.8</v>
      </c>
      <c r="R667" s="21">
        <v>1018720</v>
      </c>
      <c r="S667" s="21">
        <v>804434</v>
      </c>
    </row>
    <row r="668" ht="32" customHeight="1">
      <c r="A668" t="str" s="7">
        <v>Reality Kitchen Nonprofit</v>
      </c>
      <c r="B668" t="str" s="7">
        <v>Braided Challah (plain)</v>
      </c>
      <c r="C668" t="str" s="7">
        <v>each</v>
      </c>
      <c r="D668" t="str" s="21">
        <v>Yes</v>
      </c>
      <c r="E668" t="str" s="6">
        <v>SNAP: preserve existing selling price</v>
      </c>
      <c r="F668" s="12">
        <v>9.1</v>
      </c>
      <c r="G668" s="13">
        <v>9.83</v>
      </c>
      <c r="H668" s="18">
        <v>9.1</v>
      </c>
      <c r="I668" s="12">
        <v>9.1</v>
      </c>
      <c r="J668" s="13">
        <v>9.83</v>
      </c>
      <c r="K668" s="18">
        <v>9.1</v>
      </c>
      <c r="L668" s="12">
        <v>9.1</v>
      </c>
      <c r="M668" s="13">
        <v>9.83</v>
      </c>
      <c r="N668" s="18">
        <v>9.1</v>
      </c>
      <c r="O668" s="12">
        <v>9.1</v>
      </c>
      <c r="P668" s="13">
        <v>9.1</v>
      </c>
      <c r="Q668" s="18">
        <v>9.1</v>
      </c>
      <c r="R668" s="21">
        <v>806024</v>
      </c>
      <c r="S668" s="21">
        <v>527086</v>
      </c>
    </row>
    <row r="669" ht="32" customHeight="1">
      <c r="A669" t="str" s="7">
        <v>Reality Kitchen Nonprofit</v>
      </c>
      <c r="B669" t="str" s="7">
        <v>Braided Challah (seeded)</v>
      </c>
      <c r="C669" t="str" s="7">
        <v>each</v>
      </c>
      <c r="D669" t="str" s="21">
        <v>Yes</v>
      </c>
      <c r="E669" t="str" s="6">
        <v>SNAP: preserve existing selling price</v>
      </c>
      <c r="F669" s="12">
        <v>9.1</v>
      </c>
      <c r="G669" s="13">
        <v>9.83</v>
      </c>
      <c r="H669" s="18">
        <v>9.1</v>
      </c>
      <c r="I669" s="12">
        <v>9.1</v>
      </c>
      <c r="J669" s="13">
        <v>9.83</v>
      </c>
      <c r="K669" s="18">
        <v>9.1</v>
      </c>
      <c r="L669" s="12">
        <v>9.1</v>
      </c>
      <c r="M669" s="13">
        <v>9.83</v>
      </c>
      <c r="N669" s="18">
        <v>9.1</v>
      </c>
      <c r="O669" s="12">
        <v>9.1</v>
      </c>
      <c r="P669" s="13">
        <v>9.1</v>
      </c>
      <c r="Q669" s="18">
        <v>9.1</v>
      </c>
      <c r="R669" s="21">
        <v>806026</v>
      </c>
      <c r="S669" s="21">
        <v>527088</v>
      </c>
    </row>
    <row r="670" ht="32" customHeight="1">
      <c r="A670" t="str" s="7">
        <v>Reality Kitchen Nonprofit</v>
      </c>
      <c r="B670" t="str" s="7">
        <v>Challah Sandwich Loaf</v>
      </c>
      <c r="C670" t="str" s="7">
        <v>each</v>
      </c>
      <c r="D670" t="str" s="21">
        <v>Yes</v>
      </c>
      <c r="E670" t="str" s="6">
        <v>SNAP: preserve existing selling price</v>
      </c>
      <c r="F670" s="12">
        <v>9.1</v>
      </c>
      <c r="G670" s="13">
        <v>9.83</v>
      </c>
      <c r="H670" s="18">
        <v>9.1</v>
      </c>
      <c r="I670" s="12">
        <v>9.1</v>
      </c>
      <c r="J670" s="13">
        <v>9.83</v>
      </c>
      <c r="K670" s="18">
        <v>9.1</v>
      </c>
      <c r="L670" s="12">
        <v>9.1</v>
      </c>
      <c r="M670" s="13">
        <v>9.83</v>
      </c>
      <c r="N670" s="18">
        <v>9.1</v>
      </c>
      <c r="O670" s="12">
        <v>9.1</v>
      </c>
      <c r="P670" s="13">
        <v>9.1</v>
      </c>
      <c r="Q670" s="18">
        <v>9.1</v>
      </c>
      <c r="R670" s="21">
        <v>806029</v>
      </c>
      <c r="S670" s="21">
        <v>527091</v>
      </c>
    </row>
    <row r="671" ht="32" customHeight="1">
      <c r="A671" t="str" s="7">
        <v>Reality Kitchen Nonprofit</v>
      </c>
      <c r="B671" t="str" s="7">
        <v>Sourdough Rye Sandwich Loaf</v>
      </c>
      <c r="C671" t="str" s="7">
        <v>each</v>
      </c>
      <c r="D671" t="str" s="21">
        <v>Yes</v>
      </c>
      <c r="E671" t="str" s="6">
        <v>SNAP: preserve existing selling price</v>
      </c>
      <c r="F671" s="12">
        <v>8.75</v>
      </c>
      <c r="G671" s="13">
        <v>9.45</v>
      </c>
      <c r="H671" s="18">
        <v>8.75</v>
      </c>
      <c r="I671" s="12">
        <v>8.75</v>
      </c>
      <c r="J671" s="13">
        <v>9.45</v>
      </c>
      <c r="K671" s="18">
        <v>8.75</v>
      </c>
      <c r="L671" s="12">
        <v>8.75</v>
      </c>
      <c r="M671" s="13">
        <v>9.45</v>
      </c>
      <c r="N671" s="18">
        <v>8.75</v>
      </c>
      <c r="O671" s="12">
        <v>8.75</v>
      </c>
      <c r="P671" s="13">
        <v>8.75</v>
      </c>
      <c r="Q671" s="18">
        <v>8.75</v>
      </c>
      <c r="R671" s="21">
        <v>806033</v>
      </c>
      <c r="S671" s="21">
        <v>527095</v>
      </c>
    </row>
    <row r="672" ht="32" customHeight="1">
      <c r="A672" t="str" s="7">
        <v>Reality Kitchen Nonprofit</v>
      </c>
      <c r="B672" t="str" s="7">
        <v>Wholewheat Multigrain Sandwich Loaf</v>
      </c>
      <c r="C672" t="str" s="7">
        <v>each</v>
      </c>
      <c r="D672" t="str" s="21">
        <v>Yes</v>
      </c>
      <c r="E672" t="str" s="6">
        <v>SNAP: preserve existing selling price</v>
      </c>
      <c r="F672" s="12">
        <v>8.75</v>
      </c>
      <c r="G672" s="13">
        <v>9.45</v>
      </c>
      <c r="H672" s="18">
        <v>8.75</v>
      </c>
      <c r="I672" s="12">
        <v>8.75</v>
      </c>
      <c r="J672" s="13">
        <v>9.45</v>
      </c>
      <c r="K672" s="18">
        <v>8.75</v>
      </c>
      <c r="L672" s="12">
        <v>8.75</v>
      </c>
      <c r="M672" s="13">
        <v>9.45</v>
      </c>
      <c r="N672" s="18">
        <v>8.75</v>
      </c>
      <c r="O672" s="12">
        <v>8.75</v>
      </c>
      <c r="P672" s="13">
        <v>8.75</v>
      </c>
      <c r="Q672" s="18">
        <v>8.75</v>
      </c>
      <c r="R672" s="21">
        <v>806037</v>
      </c>
      <c r="S672" s="21">
        <v>527099</v>
      </c>
    </row>
    <row r="673" ht="32" customHeight="1">
      <c r="A673" t="str" s="7">
        <v>Red Tail Growers</v>
      </c>
      <c r="B673" t="str" s="7">
        <v>Ambition Shallots</v>
      </c>
      <c r="C673" t="str" s="7">
        <v>1 lb</v>
      </c>
      <c r="D673" t="str" s="21">
        <v>No</v>
      </c>
      <c r="E673" t="str" s="6">
        <v>Currently hidden; do not activate automatically | SNAP: preserve existing selling price; Currently hidden; do not activate automatically</v>
      </c>
      <c r="F673" s="12">
        <v>4.9</v>
      </c>
      <c r="G673" s="13">
        <v>5.29</v>
      </c>
      <c r="H673" s="18">
        <v>4.9</v>
      </c>
      <c r="I673" s="12">
        <v>4.9</v>
      </c>
      <c r="J673" s="13">
        <v>5.29</v>
      </c>
      <c r="K673" s="18">
        <v>4.9</v>
      </c>
      <c r="L673" s="12">
        <v>4.9</v>
      </c>
      <c r="M673" s="13">
        <v>5.29</v>
      </c>
      <c r="N673" s="18">
        <v>4.9</v>
      </c>
      <c r="O673" s="12">
        <v>4.9</v>
      </c>
      <c r="P673" s="13">
        <v>4.9</v>
      </c>
      <c r="Q673" s="18">
        <v>4.9</v>
      </c>
      <c r="R673" s="21">
        <v>901489</v>
      </c>
      <c r="S673" s="21">
        <v>643775</v>
      </c>
    </row>
    <row r="674" ht="32" customHeight="1">
      <c r="A674" t="str" s="7">
        <v>Red Tail Growers</v>
      </c>
      <c r="B674" t="str" s="7">
        <v>Arugula</v>
      </c>
      <c r="C674" t="str" s="7">
        <v>1/2 lb bag</v>
      </c>
      <c r="D674" t="str" s="21">
        <v>Yes</v>
      </c>
      <c r="E674" t="str" s="6">
        <v>SNAP: preserve existing selling price</v>
      </c>
      <c r="F674" s="12">
        <v>5.95</v>
      </c>
      <c r="G674" s="13">
        <v>6.43</v>
      </c>
      <c r="H674" s="18">
        <v>5.95</v>
      </c>
      <c r="I674" s="12">
        <v>5.95</v>
      </c>
      <c r="J674" s="13">
        <v>6.43</v>
      </c>
      <c r="K674" s="18">
        <v>5.95</v>
      </c>
      <c r="L674" s="12">
        <v>5.95</v>
      </c>
      <c r="M674" s="13">
        <v>6.43</v>
      </c>
      <c r="N674" s="18">
        <v>5.95</v>
      </c>
      <c r="O674" s="12">
        <v>5.95</v>
      </c>
      <c r="P674" s="13">
        <v>5.95</v>
      </c>
      <c r="Q674" s="18">
        <v>5.95</v>
      </c>
      <c r="R674" s="21">
        <v>973114</v>
      </c>
      <c r="S674" s="21">
        <v>737954</v>
      </c>
    </row>
    <row r="675" ht="32" customHeight="1">
      <c r="A675" t="str" s="7">
        <v>Red Tail Growers</v>
      </c>
      <c r="B675" t="str" s="7">
        <v>Baby Bok Choi</v>
      </c>
      <c r="C675" t="str" s="7">
        <v>Bunch</v>
      </c>
      <c r="D675" t="str" s="21">
        <v>No</v>
      </c>
      <c r="E675" t="str" s="6">
        <v>Currently hidden; do not activate automatically | SNAP: preserve existing selling price; Currently hidden; do not activate automatically</v>
      </c>
      <c r="F675" s="12">
        <v>2.8</v>
      </c>
      <c r="G675" s="13">
        <v>3.02</v>
      </c>
      <c r="H675" s="18">
        <v>2.8</v>
      </c>
      <c r="I675" s="12">
        <v>2.8</v>
      </c>
      <c r="J675" s="13">
        <v>3.02</v>
      </c>
      <c r="K675" s="18">
        <v>2.8</v>
      </c>
      <c r="L675" s="12">
        <v>2.8</v>
      </c>
      <c r="M675" s="13">
        <v>3.02</v>
      </c>
      <c r="N675" s="18">
        <v>2.8</v>
      </c>
      <c r="O675" s="12">
        <v>2.8</v>
      </c>
      <c r="P675" s="13">
        <v>2.8</v>
      </c>
      <c r="Q675" s="18">
        <v>2.8</v>
      </c>
      <c r="R675" s="21">
        <v>879550</v>
      </c>
      <c r="S675" s="21">
        <v>615271</v>
      </c>
    </row>
    <row r="676" ht="32" customHeight="1">
      <c r="A676" t="str" s="7">
        <v>Red Tail Growers</v>
      </c>
      <c r="B676" t="str" s="7">
        <v>Baby Mustard Salad Mix</v>
      </c>
      <c r="C676" t="str" s="7">
        <v>1/2 lb</v>
      </c>
      <c r="D676" t="str" s="21">
        <v>No</v>
      </c>
      <c r="E676" t="str" s="6">
        <v>Currently hidden; do not activate automatically | SNAP: preserve existing selling price; Currently hidden; do not activate automatically</v>
      </c>
      <c r="F676" s="12">
        <v>5.6</v>
      </c>
      <c r="G676" s="13">
        <v>6.05</v>
      </c>
      <c r="H676" s="18">
        <v>5.6</v>
      </c>
      <c r="I676" s="12">
        <v>5.6</v>
      </c>
      <c r="J676" s="13">
        <v>6.05</v>
      </c>
      <c r="K676" s="18">
        <v>5.6</v>
      </c>
      <c r="L676" s="12">
        <v>5.6</v>
      </c>
      <c r="M676" s="13">
        <v>6.05</v>
      </c>
      <c r="N676" s="18">
        <v>5.6</v>
      </c>
      <c r="O676" s="12">
        <v>5.6</v>
      </c>
      <c r="P676" s="13">
        <v>5.6</v>
      </c>
      <c r="Q676" s="18">
        <v>5.6</v>
      </c>
      <c r="R676" s="21">
        <v>879549</v>
      </c>
      <c r="S676" s="21">
        <v>615270</v>
      </c>
    </row>
    <row r="677" ht="32" customHeight="1">
      <c r="A677" t="str" s="7">
        <v>Red Tail Growers</v>
      </c>
      <c r="B677" t="str" s="7">
        <v>Bietola</v>
      </c>
      <c r="C677" t="str" s="7">
        <v>ea</v>
      </c>
      <c r="D677" t="str" s="21">
        <v>No</v>
      </c>
      <c r="E677" t="str" s="6">
        <v>Currently hidden; do not activate automatically | SNAP: preserve existing selling price; Currently hidden; do not activate automatically</v>
      </c>
      <c r="F677" s="12">
        <v>2.8</v>
      </c>
      <c r="G677" s="13">
        <v>3.02</v>
      </c>
      <c r="H677" s="18">
        <v>2.8</v>
      </c>
      <c r="I677" s="12">
        <v>2.8</v>
      </c>
      <c r="J677" s="13">
        <v>3.02</v>
      </c>
      <c r="K677" s="18">
        <v>2.8</v>
      </c>
      <c r="L677" s="12">
        <v>2.8</v>
      </c>
      <c r="M677" s="13">
        <v>3.02</v>
      </c>
      <c r="N677" s="18">
        <v>2.8</v>
      </c>
      <c r="O677" s="12">
        <v>2.8</v>
      </c>
      <c r="P677" s="13">
        <v>2.8</v>
      </c>
      <c r="Q677" s="18">
        <v>2.8</v>
      </c>
      <c r="R677" s="21">
        <v>906535</v>
      </c>
      <c r="S677" s="21">
        <v>650561</v>
      </c>
    </row>
    <row r="678" ht="32" customHeight="1">
      <c r="A678" t="str" s="7">
        <v>Red Tail Growers</v>
      </c>
      <c r="B678" t="str" s="7">
        <v>Bietola/chard mix</v>
      </c>
      <c r="C678" t="str" s="7">
        <v>1/2 lb bag</v>
      </c>
      <c r="D678" t="str" s="21">
        <v>No</v>
      </c>
      <c r="E678" t="str" s="6">
        <v>Currently hidden; do not activate automatically | SNAP: preserve existing selling price; Currently hidden; do not activate automatically</v>
      </c>
      <c r="F678" s="12">
        <v>4.9</v>
      </c>
      <c r="G678" s="13">
        <v>5.29</v>
      </c>
      <c r="H678" s="18">
        <v>4.9</v>
      </c>
      <c r="I678" s="12">
        <v>4.9</v>
      </c>
      <c r="J678" s="13">
        <v>5.29</v>
      </c>
      <c r="K678" s="18">
        <v>4.9</v>
      </c>
      <c r="L678" s="12">
        <v>4.9</v>
      </c>
      <c r="M678" s="13">
        <v>5.29</v>
      </c>
      <c r="N678" s="18">
        <v>4.9</v>
      </c>
      <c r="O678" s="12">
        <v>4.9</v>
      </c>
      <c r="P678" s="13">
        <v>4.9</v>
      </c>
      <c r="Q678" s="18">
        <v>4.9</v>
      </c>
      <c r="R678" s="21">
        <v>906534</v>
      </c>
      <c r="S678" s="21">
        <v>650560</v>
      </c>
    </row>
    <row r="679" ht="32" customHeight="1">
      <c r="A679" t="str" s="7">
        <v>Red Tail Growers</v>
      </c>
      <c r="B679" t="str" s="7">
        <v>Braising Chicories</v>
      </c>
      <c r="C679" t="str" s="7">
        <v>1/2 lb</v>
      </c>
      <c r="D679" t="str" s="21">
        <v>No</v>
      </c>
      <c r="E679" t="str" s="6">
        <v>Currently hidden; do not activate automatically | SNAP: preserve existing selling price; Currently hidden; do not activate automatically</v>
      </c>
      <c r="F679" s="12">
        <v>5.6</v>
      </c>
      <c r="G679" s="13">
        <v>6.05</v>
      </c>
      <c r="H679" s="18">
        <v>5.6</v>
      </c>
      <c r="I679" s="12">
        <v>5.6</v>
      </c>
      <c r="J679" s="13">
        <v>6.05</v>
      </c>
      <c r="K679" s="18">
        <v>5.6</v>
      </c>
      <c r="L679" s="12">
        <v>5.6</v>
      </c>
      <c r="M679" s="13">
        <v>6.05</v>
      </c>
      <c r="N679" s="18">
        <v>5.6</v>
      </c>
      <c r="O679" s="12">
        <v>5.6</v>
      </c>
      <c r="P679" s="13">
        <v>5.6</v>
      </c>
      <c r="Q679" s="18">
        <v>5.6</v>
      </c>
      <c r="R679" s="21">
        <v>805956</v>
      </c>
      <c r="S679" s="21">
        <v>527016</v>
      </c>
    </row>
    <row r="680" ht="32" customHeight="1">
      <c r="A680" t="str" s="7">
        <v>Red Tail Growers</v>
      </c>
      <c r="B680" t="str" s="7">
        <v>Braising mix (chard and kale)</v>
      </c>
      <c r="C680" t="str" s="7">
        <v>1/2 lb</v>
      </c>
      <c r="D680" t="str" s="21">
        <v>Yes</v>
      </c>
      <c r="E680" t="str" s="6">
        <v>SNAP: preserve existing selling price</v>
      </c>
      <c r="F680" s="12">
        <v>5.95</v>
      </c>
      <c r="G680" s="13">
        <v>6.43</v>
      </c>
      <c r="H680" s="18">
        <v>5.95</v>
      </c>
      <c r="I680" s="12">
        <v>5.95</v>
      </c>
      <c r="J680" s="13">
        <v>6.43</v>
      </c>
      <c r="K680" s="18">
        <v>5.95</v>
      </c>
      <c r="L680" s="12">
        <v>5.95</v>
      </c>
      <c r="M680" s="13">
        <v>6.43</v>
      </c>
      <c r="N680" s="18">
        <v>5.95</v>
      </c>
      <c r="O680" s="12">
        <v>5.95</v>
      </c>
      <c r="P680" s="13">
        <v>5.95</v>
      </c>
      <c r="Q680" s="18">
        <v>5.95</v>
      </c>
      <c r="R680" s="21">
        <v>906533</v>
      </c>
      <c r="S680" s="21">
        <v>650559</v>
      </c>
    </row>
    <row r="681" ht="32" customHeight="1">
      <c r="A681" t="str" s="7">
        <v>Red Tail Growers</v>
      </c>
      <c r="B681" t="str" s="7">
        <v>Candy Sweet Onion</v>
      </c>
      <c r="C681" t="str" s="7">
        <v>1 lb</v>
      </c>
      <c r="D681" t="str" s="21">
        <v>No</v>
      </c>
      <c r="E681" t="str" s="6">
        <v>Currently hidden; do not activate automatically | SNAP: preserve existing selling price; Currently hidden; do not activate automatically</v>
      </c>
      <c r="F681" s="12">
        <v>2.1</v>
      </c>
      <c r="G681" s="13">
        <v>2.27</v>
      </c>
      <c r="H681" s="18">
        <v>2.1</v>
      </c>
      <c r="I681" s="12">
        <v>2.1</v>
      </c>
      <c r="J681" s="13">
        <v>2.27</v>
      </c>
      <c r="K681" s="18">
        <v>2.1</v>
      </c>
      <c r="L681" s="12">
        <v>2.1</v>
      </c>
      <c r="M681" s="13">
        <v>2.27</v>
      </c>
      <c r="N681" s="18">
        <v>2.1</v>
      </c>
      <c r="O681" s="12">
        <v>2.1</v>
      </c>
      <c r="P681" s="13">
        <v>2.1</v>
      </c>
      <c r="Q681" s="18">
        <v>2.1</v>
      </c>
      <c r="R681" s="21">
        <v>805942</v>
      </c>
      <c r="S681" s="21">
        <v>527002</v>
      </c>
    </row>
    <row r="682" ht="32" customHeight="1">
      <c r="A682" t="str" s="7">
        <v>Red Tail Growers</v>
      </c>
      <c r="B682" t="str" s="7">
        <v>Castelfranco Radicchio</v>
      </c>
      <c r="C682" t="str" s="7">
        <v>each</v>
      </c>
      <c r="D682" t="str" s="21">
        <v>No</v>
      </c>
      <c r="E682" t="str" s="6">
        <v>Currently hidden; do not activate automatically | SNAP: preserve existing selling price; Currently hidden; do not activate automatically</v>
      </c>
      <c r="F682" s="12">
        <v>2.8</v>
      </c>
      <c r="G682" s="13">
        <v>3.02</v>
      </c>
      <c r="H682" s="18">
        <v>2.8</v>
      </c>
      <c r="I682" s="12">
        <v>2.8</v>
      </c>
      <c r="J682" s="13">
        <v>3.02</v>
      </c>
      <c r="K682" s="18">
        <v>2.8</v>
      </c>
      <c r="L682" s="12">
        <v>2.8</v>
      </c>
      <c r="M682" s="13">
        <v>3.02</v>
      </c>
      <c r="N682" s="18">
        <v>2.8</v>
      </c>
      <c r="O682" s="12">
        <v>2.8</v>
      </c>
      <c r="P682" s="13">
        <v>2.8</v>
      </c>
      <c r="Q682" s="18">
        <v>2.8</v>
      </c>
      <c r="R682" s="21">
        <v>805993</v>
      </c>
      <c r="S682" s="21">
        <v>527053</v>
      </c>
    </row>
    <row r="683" ht="32" customHeight="1">
      <c r="A683" t="str" s="7">
        <v>Red Tail Growers</v>
      </c>
      <c r="B683" t="str" s="7">
        <v>Castlefranco Chicory Head</v>
      </c>
      <c r="C683" t="str" s="7">
        <v>each</v>
      </c>
      <c r="D683" t="str" s="21">
        <v>No</v>
      </c>
      <c r="E683" t="str" s="6">
        <v>Currently hidden; do not activate automatically | SNAP: preserve existing selling price; Currently hidden; do not activate automatically</v>
      </c>
      <c r="F683" s="12">
        <v>2.59</v>
      </c>
      <c r="G683" s="13">
        <v>2.8</v>
      </c>
      <c r="H683" s="18">
        <v>2.59</v>
      </c>
      <c r="I683" s="12">
        <v>2.59</v>
      </c>
      <c r="J683" s="13">
        <v>2.8</v>
      </c>
      <c r="K683" s="18">
        <v>2.59</v>
      </c>
      <c r="L683" s="12">
        <v>2.59</v>
      </c>
      <c r="M683" s="13">
        <v>2.8</v>
      </c>
      <c r="N683" s="18">
        <v>2.59</v>
      </c>
      <c r="O683" s="12">
        <v>2.59</v>
      </c>
      <c r="P683" s="13">
        <v>2.59</v>
      </c>
      <c r="Q683" s="18">
        <v>2.59</v>
      </c>
      <c r="R683" s="21">
        <v>805877</v>
      </c>
      <c r="S683" s="21">
        <v>526935</v>
      </c>
    </row>
    <row r="684" ht="32" customHeight="1">
      <c r="A684" t="str" s="7">
        <v>Red Tail Growers</v>
      </c>
      <c r="B684" t="str" s="7">
        <v>Chive Flower</v>
      </c>
      <c r="C684" t="str" s="7">
        <v>bu</v>
      </c>
      <c r="D684" t="str" s="21">
        <v>No</v>
      </c>
      <c r="E684" t="str" s="6">
        <v>Currently hidden; do not activate automatically | SNAP: preserve existing selling price; Currently hidden; do not activate automatically</v>
      </c>
      <c r="F684" s="12">
        <v>2.8</v>
      </c>
      <c r="G684" s="13">
        <v>3.02</v>
      </c>
      <c r="H684" s="18">
        <v>2.8</v>
      </c>
      <c r="I684" s="12">
        <v>2.8</v>
      </c>
      <c r="J684" s="13">
        <v>3.02</v>
      </c>
      <c r="K684" s="18">
        <v>2.8</v>
      </c>
      <c r="L684" s="12">
        <v>2.8</v>
      </c>
      <c r="M684" s="13">
        <v>3.02</v>
      </c>
      <c r="N684" s="18">
        <v>2.8</v>
      </c>
      <c r="O684" s="12">
        <v>2.8</v>
      </c>
      <c r="P684" s="13">
        <v>2.8</v>
      </c>
      <c r="Q684" s="18">
        <v>2.8</v>
      </c>
      <c r="R684" s="21">
        <v>964208</v>
      </c>
      <c r="S684" s="21">
        <v>725643</v>
      </c>
    </row>
    <row r="685" ht="32" customHeight="1">
      <c r="A685" t="str" s="7">
        <v>Red Tail Growers</v>
      </c>
      <c r="B685" t="str" s="7">
        <v>Curly Endive</v>
      </c>
      <c r="C685" t="str" s="7">
        <v>ea</v>
      </c>
      <c r="D685" t="str" s="21">
        <v>No</v>
      </c>
      <c r="E685" t="str" s="6">
        <v>Currently hidden; do not activate automatically | SNAP: preserve existing selling price; Currently hidden; do not activate automatically</v>
      </c>
      <c r="F685" s="12">
        <v>2.1</v>
      </c>
      <c r="G685" s="13">
        <v>2.27</v>
      </c>
      <c r="H685" s="18">
        <v>2.1</v>
      </c>
      <c r="I685" s="12">
        <v>2.1</v>
      </c>
      <c r="J685" s="13">
        <v>2.27</v>
      </c>
      <c r="K685" s="18">
        <v>2.1</v>
      </c>
      <c r="L685" s="12">
        <v>2.1</v>
      </c>
      <c r="M685" s="13">
        <v>2.27</v>
      </c>
      <c r="N685" s="18">
        <v>2.1</v>
      </c>
      <c r="O685" s="12">
        <v>2.1</v>
      </c>
      <c r="P685" s="13">
        <v>2.1</v>
      </c>
      <c r="Q685" s="18">
        <v>2.1</v>
      </c>
      <c r="R685" s="21">
        <v>812613</v>
      </c>
      <c r="S685" s="21">
        <v>534481</v>
      </c>
    </row>
    <row r="686" ht="32" customHeight="1">
      <c r="A686" t="str" s="7">
        <v>Red Tail Growers</v>
      </c>
      <c r="B686" t="str" s="7">
        <v>Dandelion</v>
      </c>
      <c r="C686" t="str" s="7">
        <v>bu</v>
      </c>
      <c r="D686" t="str" s="21">
        <v>No</v>
      </c>
      <c r="E686" t="str" s="6">
        <v>Currently hidden; do not activate automatically | SNAP: preserve existing selling price; Currently hidden; do not activate automatically</v>
      </c>
      <c r="F686" s="12">
        <v>2.8</v>
      </c>
      <c r="G686" s="13">
        <v>3.02</v>
      </c>
      <c r="H686" s="18">
        <v>2.8</v>
      </c>
      <c r="I686" s="12">
        <v>2.8</v>
      </c>
      <c r="J686" s="13">
        <v>3.02</v>
      </c>
      <c r="K686" s="18">
        <v>2.8</v>
      </c>
      <c r="L686" s="12">
        <v>2.8</v>
      </c>
      <c r="M686" s="13">
        <v>3.02</v>
      </c>
      <c r="N686" s="18">
        <v>2.8</v>
      </c>
      <c r="O686" s="12">
        <v>2.8</v>
      </c>
      <c r="P686" s="13">
        <v>2.8</v>
      </c>
      <c r="Q686" s="18">
        <v>2.8</v>
      </c>
      <c r="R686" s="21">
        <v>812611</v>
      </c>
      <c r="S686" s="21">
        <v>534479</v>
      </c>
    </row>
    <row r="687" ht="32" customHeight="1">
      <c r="A687" t="str" s="7">
        <v>Red Tail Growers</v>
      </c>
      <c r="B687" t="str" s="7">
        <v>Dandelion, Red</v>
      </c>
      <c r="C687" t="str" s="7">
        <v>bu</v>
      </c>
      <c r="D687" t="str" s="21">
        <v>Yes</v>
      </c>
      <c r="E687" t="str" s="6">
        <v>SNAP: preserve existing selling price</v>
      </c>
      <c r="F687" s="12">
        <v>3.29</v>
      </c>
      <c r="G687" s="13">
        <v>3.55</v>
      </c>
      <c r="H687" s="18">
        <v>3.29</v>
      </c>
      <c r="I687" s="12">
        <v>3.29</v>
      </c>
      <c r="J687" s="13">
        <v>3.55</v>
      </c>
      <c r="K687" s="18">
        <v>3.29</v>
      </c>
      <c r="L687" s="12">
        <v>3.29</v>
      </c>
      <c r="M687" s="13">
        <v>3.55</v>
      </c>
      <c r="N687" s="18">
        <v>3.29</v>
      </c>
      <c r="O687" s="12">
        <v>3.29</v>
      </c>
      <c r="P687" s="13">
        <v>3.29</v>
      </c>
      <c r="Q687" s="18">
        <v>3.29</v>
      </c>
      <c r="R687" s="21">
        <v>812612</v>
      </c>
      <c r="S687" s="21">
        <v>534480</v>
      </c>
    </row>
    <row r="688" ht="32" customHeight="1">
      <c r="A688" t="str" s="7">
        <v>Red Tail Growers</v>
      </c>
      <c r="B688" t="str" s="7">
        <v>Delfino Cilantro</v>
      </c>
      <c r="C688" t="str" s="7">
        <v>each</v>
      </c>
      <c r="D688" t="str" s="21">
        <v>No</v>
      </c>
      <c r="E688" t="str" s="6">
        <v>Currently hidden; do not activate automatically | SNAP: preserve existing selling price; Currently hidden; do not activate automatically</v>
      </c>
      <c r="F688" s="12">
        <v>2.8</v>
      </c>
      <c r="G688" s="13">
        <v>3.02</v>
      </c>
      <c r="H688" s="18">
        <v>2.8</v>
      </c>
      <c r="I688" s="12">
        <v>2.8</v>
      </c>
      <c r="J688" s="13">
        <v>3.02</v>
      </c>
      <c r="K688" s="18">
        <v>2.8</v>
      </c>
      <c r="L688" s="12">
        <v>2.8</v>
      </c>
      <c r="M688" s="13">
        <v>3.02</v>
      </c>
      <c r="N688" s="18">
        <v>2.8</v>
      </c>
      <c r="O688" s="12">
        <v>2.8</v>
      </c>
      <c r="P688" s="13">
        <v>2.8</v>
      </c>
      <c r="Q688" s="18">
        <v>2.8</v>
      </c>
      <c r="R688" s="21">
        <v>805884</v>
      </c>
      <c r="S688" s="21">
        <v>526942</v>
      </c>
    </row>
    <row r="689" ht="32" customHeight="1">
      <c r="A689" t="str" s="7">
        <v>Red Tail Growers</v>
      </c>
      <c r="B689" t="str" s="7">
        <v>Escarole</v>
      </c>
      <c r="C689" t="str" s="7">
        <v>each</v>
      </c>
      <c r="D689" t="str" s="21">
        <v>Yes</v>
      </c>
      <c r="E689" t="str" s="6">
        <v>SNAP: preserve existing selling price</v>
      </c>
      <c r="F689" s="12">
        <v>3.29</v>
      </c>
      <c r="G689" s="13">
        <v>3.55</v>
      </c>
      <c r="H689" s="18">
        <v>3.29</v>
      </c>
      <c r="I689" s="12">
        <v>3.29</v>
      </c>
      <c r="J689" s="13">
        <v>3.55</v>
      </c>
      <c r="K689" s="18">
        <v>3.29</v>
      </c>
      <c r="L689" s="12">
        <v>3.29</v>
      </c>
      <c r="M689" s="13">
        <v>3.55</v>
      </c>
      <c r="N689" s="18">
        <v>3.29</v>
      </c>
      <c r="O689" s="12">
        <v>3.29</v>
      </c>
      <c r="P689" s="13">
        <v>3.29</v>
      </c>
      <c r="Q689" s="18">
        <v>3.29</v>
      </c>
      <c r="R689" s="21">
        <v>805840</v>
      </c>
      <c r="S689" s="21">
        <v>526898</v>
      </c>
    </row>
    <row r="690" ht="32" customHeight="1">
      <c r="A690" t="str" s="7">
        <v>Red Tail Growers</v>
      </c>
      <c r="B690" t="str" s="7">
        <v>Flowering Chervil</v>
      </c>
      <c r="C690" t="str" s="7">
        <v>bu</v>
      </c>
      <c r="D690" t="str" s="21">
        <v>No</v>
      </c>
      <c r="E690" t="str" s="6">
        <v>Currently hidden; do not activate automatically | SNAP: preserve existing selling price; Currently hidden; do not activate automatically</v>
      </c>
      <c r="F690" s="12">
        <v>2.8</v>
      </c>
      <c r="G690" s="13">
        <v>3.02</v>
      </c>
      <c r="H690" s="18">
        <v>2.8</v>
      </c>
      <c r="I690" s="12">
        <v>2.8</v>
      </c>
      <c r="J690" s="13">
        <v>3.02</v>
      </c>
      <c r="K690" s="18">
        <v>2.8</v>
      </c>
      <c r="L690" s="12">
        <v>2.8</v>
      </c>
      <c r="M690" s="13">
        <v>3.02</v>
      </c>
      <c r="N690" s="18">
        <v>2.8</v>
      </c>
      <c r="O690" s="12">
        <v>2.8</v>
      </c>
      <c r="P690" s="13">
        <v>2.8</v>
      </c>
      <c r="Q690" s="18">
        <v>2.8</v>
      </c>
      <c r="R690" s="21">
        <v>964211</v>
      </c>
      <c r="S690" s="21">
        <v>725646</v>
      </c>
    </row>
    <row r="691" ht="32" customHeight="1">
      <c r="A691" t="str" s="7">
        <v>Red Tail Growers</v>
      </c>
      <c r="B691" t="str" s="7">
        <v>French Breakfast Radish</v>
      </c>
      <c r="C691" t="str" s="7">
        <v>each</v>
      </c>
      <c r="D691" t="str" s="21">
        <v>No</v>
      </c>
      <c r="E691" t="str" s="6">
        <v>Currently hidden; do not activate automatically | SNAP: preserve existing selling price; Currently hidden; do not activate automatically</v>
      </c>
      <c r="F691" s="12">
        <v>2.59</v>
      </c>
      <c r="G691" s="13">
        <v>2.8</v>
      </c>
      <c r="H691" s="18">
        <v>2.59</v>
      </c>
      <c r="I691" s="12">
        <v>2.59</v>
      </c>
      <c r="J691" s="13">
        <v>2.8</v>
      </c>
      <c r="K691" s="18">
        <v>2.59</v>
      </c>
      <c r="L691" s="12">
        <v>2.59</v>
      </c>
      <c r="M691" s="13">
        <v>2.8</v>
      </c>
      <c r="N691" s="18">
        <v>2.59</v>
      </c>
      <c r="O691" s="12">
        <v>2.59</v>
      </c>
      <c r="P691" s="13">
        <v>2.59</v>
      </c>
      <c r="Q691" s="18">
        <v>2.59</v>
      </c>
      <c r="R691" s="21">
        <v>805899</v>
      </c>
      <c r="S691" s="21">
        <v>526957</v>
      </c>
    </row>
    <row r="692" ht="32" customHeight="1">
      <c r="A692" t="str" s="7">
        <v>Red Tail Growers</v>
      </c>
      <c r="B692" t="str" s="7">
        <v>Fresh Chives</v>
      </c>
      <c r="C692" t="str" s="7">
        <v>each</v>
      </c>
      <c r="D692" t="str" s="21">
        <v>Yes</v>
      </c>
      <c r="E692" t="str" s="6">
        <v>SNAP: preserve existing selling price</v>
      </c>
      <c r="F692" s="12">
        <v>2.8</v>
      </c>
      <c r="G692" s="13">
        <v>3.02</v>
      </c>
      <c r="H692" s="18">
        <v>2.8</v>
      </c>
      <c r="I692" s="12">
        <v>2.8</v>
      </c>
      <c r="J692" s="13">
        <v>3.02</v>
      </c>
      <c r="K692" s="18">
        <v>2.8</v>
      </c>
      <c r="L692" s="12">
        <v>2.8</v>
      </c>
      <c r="M692" s="13">
        <v>3.02</v>
      </c>
      <c r="N692" s="18">
        <v>2.8</v>
      </c>
      <c r="O692" s="12">
        <v>2.8</v>
      </c>
      <c r="P692" s="13">
        <v>2.8</v>
      </c>
      <c r="Q692" s="18">
        <v>2.8</v>
      </c>
      <c r="R692" s="21">
        <v>805880</v>
      </c>
      <c r="S692" s="21">
        <v>526938</v>
      </c>
    </row>
    <row r="693" ht="32" customHeight="1">
      <c r="A693" t="str" s="7">
        <v>Red Tail Growers</v>
      </c>
      <c r="B693" t="str" s="7">
        <v>Fresh Sage</v>
      </c>
      <c r="C693" t="str" s="7">
        <v>each</v>
      </c>
      <c r="D693" t="str" s="21">
        <v>Yes</v>
      </c>
      <c r="E693" t="str" s="6">
        <v>SNAP: preserve existing selling price</v>
      </c>
      <c r="F693" s="12">
        <v>2.8</v>
      </c>
      <c r="G693" s="13">
        <v>3.02</v>
      </c>
      <c r="H693" s="18">
        <v>2.8</v>
      </c>
      <c r="I693" s="12">
        <v>2.8</v>
      </c>
      <c r="J693" s="13">
        <v>3.02</v>
      </c>
      <c r="K693" s="18">
        <v>2.8</v>
      </c>
      <c r="L693" s="12">
        <v>2.8</v>
      </c>
      <c r="M693" s="13">
        <v>3.02</v>
      </c>
      <c r="N693" s="18">
        <v>2.8</v>
      </c>
      <c r="O693" s="12">
        <v>2.8</v>
      </c>
      <c r="P693" s="13">
        <v>2.8</v>
      </c>
      <c r="Q693" s="18">
        <v>2.8</v>
      </c>
      <c r="R693" s="21">
        <v>964209</v>
      </c>
      <c r="S693" s="21">
        <v>725644</v>
      </c>
    </row>
    <row r="694" ht="32" customHeight="1">
      <c r="A694" t="str" s="7">
        <v>Red Tail Growers</v>
      </c>
      <c r="B694" t="str" s="7">
        <v>Fresh Thyme</v>
      </c>
      <c r="C694" t="str" s="7">
        <v>each</v>
      </c>
      <c r="D694" t="str" s="21">
        <v>Yes</v>
      </c>
      <c r="E694" t="str" s="6">
        <v>SNAP: preserve existing selling price</v>
      </c>
      <c r="F694" s="12">
        <v>2.8</v>
      </c>
      <c r="G694" s="13">
        <v>3.02</v>
      </c>
      <c r="H694" s="18">
        <v>2.8</v>
      </c>
      <c r="I694" s="12">
        <v>2.8</v>
      </c>
      <c r="J694" s="13">
        <v>3.02</v>
      </c>
      <c r="K694" s="18">
        <v>2.8</v>
      </c>
      <c r="L694" s="12">
        <v>2.8</v>
      </c>
      <c r="M694" s="13">
        <v>3.02</v>
      </c>
      <c r="N694" s="18">
        <v>2.8</v>
      </c>
      <c r="O694" s="12">
        <v>2.8</v>
      </c>
      <c r="P694" s="13">
        <v>2.8</v>
      </c>
      <c r="Q694" s="18">
        <v>2.8</v>
      </c>
      <c r="R694" s="21">
        <v>805906</v>
      </c>
      <c r="S694" s="21">
        <v>526964</v>
      </c>
    </row>
    <row r="695" ht="32" customHeight="1">
      <c r="A695" t="str" s="7">
        <v>Red Tail Growers</v>
      </c>
      <c r="B695" t="str" s="7">
        <v>Green  Leaf Lettuce</v>
      </c>
      <c r="C695" t="str" s="7">
        <v>each</v>
      </c>
      <c r="D695" t="str" s="21">
        <v>No</v>
      </c>
      <c r="E695" t="str" s="6">
        <v>Currently hidden; do not activate automatically | SNAP: preserve existing selling price; Currently hidden; do not activate automatically</v>
      </c>
      <c r="F695" s="12">
        <v>2.8</v>
      </c>
      <c r="G695" s="13">
        <v>3.02</v>
      </c>
      <c r="H695" s="18">
        <v>2.8</v>
      </c>
      <c r="I695" s="12">
        <v>2.8</v>
      </c>
      <c r="J695" s="13">
        <v>3.02</v>
      </c>
      <c r="K695" s="18">
        <v>2.8</v>
      </c>
      <c r="L695" s="12">
        <v>2.8</v>
      </c>
      <c r="M695" s="13">
        <v>3.02</v>
      </c>
      <c r="N695" s="18">
        <v>2.8</v>
      </c>
      <c r="O695" s="12">
        <v>2.8</v>
      </c>
      <c r="P695" s="13">
        <v>2.8</v>
      </c>
      <c r="Q695" s="18">
        <v>2.8</v>
      </c>
      <c r="R695" s="21">
        <v>964229</v>
      </c>
      <c r="S695" s="21">
        <v>725669</v>
      </c>
    </row>
    <row r="696" ht="32" customHeight="1">
      <c r="A696" t="str" s="7">
        <v>Red Tail Growers</v>
      </c>
      <c r="B696" t="str" s="7">
        <v>Green Cabbage</v>
      </c>
      <c r="C696" t="str" s="7">
        <v>each</v>
      </c>
      <c r="D696" t="str" s="21">
        <v>Yes</v>
      </c>
      <c r="E696" t="str" s="6">
        <v>No confirmed Local Line price/list; local calculation is reference only | SNAP: preserve existing selling price</v>
      </c>
      <c r="F696" s="12">
        <v>5.6</v>
      </c>
      <c r="G696" s="13">
        <v>6.05</v>
      </c>
      <c r="H696" s="18">
        <v>5.6</v>
      </c>
      <c r="K696" s="18">
        <v>5.6</v>
      </c>
      <c r="L696" s="12">
        <v>5.6</v>
      </c>
      <c r="M696" s="13">
        <v>6.05</v>
      </c>
      <c r="N696" s="18">
        <v>5.6</v>
      </c>
      <c r="O696" s="12">
        <v>5.6</v>
      </c>
      <c r="P696" s="13">
        <v>5.6</v>
      </c>
      <c r="Q696" s="18">
        <v>5.6</v>
      </c>
      <c r="R696" s="21">
        <v>805882</v>
      </c>
      <c r="S696" s="21">
        <v>526940</v>
      </c>
    </row>
    <row r="697" ht="32" customHeight="1">
      <c r="A697" t="str" s="7">
        <v>Red Tail Growers</v>
      </c>
      <c r="B697" t="str" s="7">
        <v>Green Garlic</v>
      </c>
      <c r="C697" t="str" s="7">
        <v>bu</v>
      </c>
      <c r="D697" t="str" s="21">
        <v>No</v>
      </c>
      <c r="E697" t="str" s="6">
        <v>Currently hidden; do not activate automatically | SNAP: preserve existing selling price; Currently hidden; do not activate automatically</v>
      </c>
      <c r="F697" s="12">
        <v>2.8</v>
      </c>
      <c r="G697" s="13">
        <v>3.02</v>
      </c>
      <c r="H697" s="18">
        <v>2.8</v>
      </c>
      <c r="I697" s="12">
        <v>2.8</v>
      </c>
      <c r="J697" s="13">
        <v>3.02</v>
      </c>
      <c r="K697" s="18">
        <v>2.8</v>
      </c>
      <c r="L697" s="12">
        <v>2.8</v>
      </c>
      <c r="M697" s="13">
        <v>3.02</v>
      </c>
      <c r="N697" s="18">
        <v>2.8</v>
      </c>
      <c r="O697" s="12">
        <v>2.8</v>
      </c>
      <c r="P697" s="13">
        <v>2.8</v>
      </c>
      <c r="Q697" s="18">
        <v>2.8</v>
      </c>
      <c r="R697" s="21">
        <v>879552</v>
      </c>
      <c r="S697" s="21">
        <v>615273</v>
      </c>
    </row>
    <row r="698" ht="32" customHeight="1">
      <c r="A698" t="str" s="7">
        <v>Red Tail Growers</v>
      </c>
      <c r="B698" t="str" s="7">
        <v>Green Romaine Little Gem</v>
      </c>
      <c r="C698" t="str" s="7">
        <v>each</v>
      </c>
      <c r="D698" t="str" s="21">
        <v>No</v>
      </c>
      <c r="E698" t="str" s="6">
        <v>Currently hidden; do not activate automatically | SNAP: preserve existing selling price; Currently hidden; do not activate automatically</v>
      </c>
      <c r="F698" s="12">
        <v>1.89</v>
      </c>
      <c r="G698" s="13">
        <v>2.04</v>
      </c>
      <c r="H698" s="18">
        <v>1.89</v>
      </c>
      <c r="I698" s="12">
        <v>1.89</v>
      </c>
      <c r="J698" s="13">
        <v>2.04</v>
      </c>
      <c r="K698" s="18">
        <v>1.89</v>
      </c>
      <c r="L698" s="12">
        <v>1.89</v>
      </c>
      <c r="M698" s="13">
        <v>2.04</v>
      </c>
      <c r="N698" s="18">
        <v>1.89</v>
      </c>
      <c r="O698" s="12">
        <v>1.89</v>
      </c>
      <c r="P698" s="13">
        <v>1.89</v>
      </c>
      <c r="Q698" s="18">
        <v>1.89</v>
      </c>
      <c r="R698" s="21">
        <v>805919</v>
      </c>
      <c r="S698" s="21">
        <v>526978</v>
      </c>
    </row>
    <row r="699" ht="32" customHeight="1">
      <c r="A699" t="str" s="7">
        <v>Red Tail Growers</v>
      </c>
      <c r="B699" t="str" s="7">
        <v>Hakurei Turnips</v>
      </c>
      <c r="C699" t="str" s="7">
        <v>1 Lb.</v>
      </c>
      <c r="D699" t="str" s="21">
        <v>No</v>
      </c>
      <c r="E699" t="str" s="6">
        <v>Currently hidden; do not activate automatically | SNAP: preserve existing selling price; Currently hidden; do not activate automatically</v>
      </c>
      <c r="F699" s="12">
        <v>2.52</v>
      </c>
      <c r="G699" s="13">
        <v>2.72</v>
      </c>
      <c r="H699" s="18">
        <v>2.52</v>
      </c>
      <c r="I699" s="12">
        <v>2.52</v>
      </c>
      <c r="J699" s="13">
        <v>2.72</v>
      </c>
      <c r="K699" s="18">
        <v>2.52</v>
      </c>
      <c r="L699" s="12">
        <v>2.52</v>
      </c>
      <c r="M699" s="13">
        <v>2.72</v>
      </c>
      <c r="N699" s="18">
        <v>2.52</v>
      </c>
      <c r="O699" s="12">
        <v>2.52</v>
      </c>
      <c r="P699" s="13">
        <v>2.52</v>
      </c>
      <c r="Q699" s="18">
        <v>2.52</v>
      </c>
      <c r="R699" s="21">
        <v>988808</v>
      </c>
      <c r="S699" s="21">
        <v>760366</v>
      </c>
    </row>
    <row r="700" ht="32" customHeight="1">
      <c r="A700" t="str" s="7">
        <v>Red Tail Growers</v>
      </c>
      <c r="B700" t="str" s="7">
        <v>Heirloom Tomatoes</v>
      </c>
      <c r="C700" t="str" s="7">
        <v>pound</v>
      </c>
      <c r="D700" t="str" s="21">
        <v>Yes</v>
      </c>
      <c r="E700" t="str" s="6">
        <v>No confirmed Local Line price/list; local calculation is reference only | SNAP: preserve existing selling price</v>
      </c>
      <c r="F700" s="12">
        <v>4.48</v>
      </c>
      <c r="G700" s="13">
        <v>4.84</v>
      </c>
      <c r="H700" s="18">
        <v>4.48</v>
      </c>
      <c r="K700" s="18">
        <v>4.48</v>
      </c>
      <c r="L700" s="12">
        <v>4.48</v>
      </c>
      <c r="M700" s="13">
        <v>4.84</v>
      </c>
      <c r="N700" s="18">
        <v>4.48</v>
      </c>
      <c r="O700" s="12">
        <v>4.48</v>
      </c>
      <c r="P700" s="13">
        <v>4.48</v>
      </c>
      <c r="Q700" s="18">
        <v>4.48</v>
      </c>
      <c r="R700" s="21">
        <v>999641</v>
      </c>
      <c r="S700" s="21">
        <v>776519</v>
      </c>
    </row>
    <row r="701" ht="32" customHeight="1">
      <c r="A701" t="str" s="7">
        <v>Red Tail Growers</v>
      </c>
      <c r="B701" t="str" s="7">
        <v>Iceberg Lettuce</v>
      </c>
      <c r="C701" t="str" s="7">
        <v>ea</v>
      </c>
      <c r="D701" t="str" s="21">
        <v>No</v>
      </c>
      <c r="E701" t="str" s="6">
        <v>Currently hidden; do not activate automatically | SNAP: preserve existing selling price; Currently hidden; do not activate automatically</v>
      </c>
      <c r="F701" s="12">
        <v>2.59</v>
      </c>
      <c r="G701" s="13">
        <v>2.8</v>
      </c>
      <c r="H701" s="18">
        <v>2.59</v>
      </c>
      <c r="I701" s="12">
        <v>2.59</v>
      </c>
      <c r="J701" s="13">
        <v>2.8</v>
      </c>
      <c r="K701" s="18">
        <v>2.59</v>
      </c>
      <c r="L701" s="12">
        <v>2.59</v>
      </c>
      <c r="M701" s="13">
        <v>2.8</v>
      </c>
      <c r="N701" s="18">
        <v>2.59</v>
      </c>
      <c r="O701" s="12">
        <v>2.59</v>
      </c>
      <c r="P701" s="13">
        <v>2.59</v>
      </c>
      <c r="Q701" s="18">
        <v>2.59</v>
      </c>
      <c r="R701" s="21">
        <v>977884</v>
      </c>
      <c r="S701" s="21">
        <v>744416</v>
      </c>
    </row>
    <row r="702" ht="32" customHeight="1">
      <c r="A702" t="str" s="7">
        <v>Red Tail Growers</v>
      </c>
      <c r="B702" t="str" s="7">
        <v>Italian Frying Pepper</v>
      </c>
      <c r="C702" t="str" s="7">
        <v>each</v>
      </c>
      <c r="D702" t="str" s="21">
        <v>No</v>
      </c>
      <c r="E702" t="str" s="6">
        <v>Currently hidden; do not activate automatically | SNAP: preserve existing selling price; Currently hidden; do not activate automatically</v>
      </c>
      <c r="F702" s="12">
        <v>3.5</v>
      </c>
      <c r="G702" s="13">
        <v>3.78</v>
      </c>
      <c r="H702" s="18">
        <v>3.5</v>
      </c>
      <c r="I702" s="12">
        <v>3.5</v>
      </c>
      <c r="J702" s="13">
        <v>3.78</v>
      </c>
      <c r="K702" s="18">
        <v>3.5</v>
      </c>
      <c r="L702" s="12">
        <v>3.5</v>
      </c>
      <c r="M702" s="13">
        <v>3.78</v>
      </c>
      <c r="N702" s="18">
        <v>3.5</v>
      </c>
      <c r="O702" s="12">
        <v>3.5</v>
      </c>
      <c r="P702" s="13">
        <v>3.5</v>
      </c>
      <c r="Q702" s="18">
        <v>3.5</v>
      </c>
      <c r="R702" s="21">
        <v>1006108</v>
      </c>
      <c r="S702" s="21">
        <v>786671</v>
      </c>
    </row>
    <row r="703" ht="32" customHeight="1">
      <c r="A703" t="str" s="7">
        <v>Red Tail Growers</v>
      </c>
      <c r="B703" t="str" s="7">
        <v>Kale Mix</v>
      </c>
      <c r="C703" t="str" s="7">
        <v>1/2 lb</v>
      </c>
      <c r="D703" t="str" s="21">
        <v>Yes</v>
      </c>
      <c r="E703" t="str" s="6">
        <v>SNAP: preserve existing selling price</v>
      </c>
      <c r="F703" s="12">
        <v>5.95</v>
      </c>
      <c r="G703" s="13">
        <v>6.43</v>
      </c>
      <c r="H703" s="18">
        <v>5.95</v>
      </c>
      <c r="I703" s="12">
        <v>5.95</v>
      </c>
      <c r="J703" s="13">
        <v>6.43</v>
      </c>
      <c r="K703" s="18">
        <v>5.95</v>
      </c>
      <c r="L703" s="12">
        <v>5.95</v>
      </c>
      <c r="M703" s="13">
        <v>6.43</v>
      </c>
      <c r="N703" s="18">
        <v>5.95</v>
      </c>
      <c r="O703" s="12">
        <v>5.95</v>
      </c>
      <c r="P703" s="13">
        <v>5.95</v>
      </c>
      <c r="Q703" s="18">
        <v>5.95</v>
      </c>
      <c r="R703" s="21">
        <v>805874</v>
      </c>
      <c r="S703" s="21">
        <v>526932</v>
      </c>
    </row>
    <row r="704" ht="32" customHeight="1">
      <c r="A704" t="str" s="7">
        <v>Red Tail Growers</v>
      </c>
      <c r="B704" t="str" s="7">
        <v>Kale Sprouts Half Stalk</v>
      </c>
      <c r="C704" t="str" s="7">
        <v>ea</v>
      </c>
      <c r="D704" t="str" s="21">
        <v>No</v>
      </c>
      <c r="E704" t="str" s="6">
        <v>Currently hidden; do not activate automatically | Local and Local Line prices differ; Currently hidden; do not activate automatically | SNAP: preserve existing selling price; Currently hidden; do not activate automatically</v>
      </c>
      <c r="F704" s="12">
        <v>5.6</v>
      </c>
      <c r="G704" s="13">
        <v>6.05</v>
      </c>
      <c r="H704" s="18">
        <v>5.6</v>
      </c>
      <c r="I704" s="12">
        <v>5.6</v>
      </c>
      <c r="J704" s="13">
        <v>6.05</v>
      </c>
      <c r="K704" s="18">
        <v>5.6</v>
      </c>
      <c r="L704" s="12">
        <v>6.2</v>
      </c>
      <c r="M704" s="13">
        <v>6.7</v>
      </c>
      <c r="N704" s="18">
        <v>5.6</v>
      </c>
      <c r="O704" s="12">
        <v>5.6</v>
      </c>
      <c r="P704" s="13">
        <v>5.6</v>
      </c>
      <c r="Q704" s="18">
        <v>5.6</v>
      </c>
      <c r="R704" s="21">
        <v>948077</v>
      </c>
      <c r="S704" s="21">
        <v>703358</v>
      </c>
    </row>
    <row r="705" ht="32" customHeight="1">
      <c r="A705" t="str" s="7">
        <v>Red Tail Growers</v>
      </c>
      <c r="B705" t="str" s="7">
        <v>Leek Scapes</v>
      </c>
      <c r="C705" t="str" s="7">
        <v>bu</v>
      </c>
      <c r="D705" t="str" s="21">
        <v>No</v>
      </c>
      <c r="E705" t="str" s="6">
        <v>Currently hidden; do not activate automatically | Local and Local Line prices differ; Currently hidden; do not activate automatically | SNAP: preserve existing selling price; Currently hidden; do not activate automatically</v>
      </c>
      <c r="F705" s="12">
        <v>2.8</v>
      </c>
      <c r="G705" s="13">
        <v>3.02</v>
      </c>
      <c r="H705" s="18">
        <v>2.8</v>
      </c>
      <c r="I705" s="12">
        <v>2.8</v>
      </c>
      <c r="J705" s="13">
        <v>3.02</v>
      </c>
      <c r="K705" s="18">
        <v>2.8</v>
      </c>
      <c r="L705" s="12">
        <v>3.1</v>
      </c>
      <c r="M705" s="13">
        <v>3.35</v>
      </c>
      <c r="N705" s="18">
        <v>2.8</v>
      </c>
      <c r="O705" s="12">
        <v>2.8</v>
      </c>
      <c r="P705" s="13">
        <v>2.8</v>
      </c>
      <c r="Q705" s="18">
        <v>2.8</v>
      </c>
      <c r="R705" s="21">
        <v>879551</v>
      </c>
      <c r="S705" s="21">
        <v>615272</v>
      </c>
    </row>
    <row r="706" ht="32" customHeight="1">
      <c r="A706" t="str" s="7">
        <v>Red Tail Growers</v>
      </c>
      <c r="B706" t="str" s="7">
        <v>Leeks</v>
      </c>
      <c r="C706" t="str" s="7">
        <v>1 bunch</v>
      </c>
      <c r="D706" t="str" s="21">
        <v>No</v>
      </c>
      <c r="E706" t="str" s="6">
        <v>Currently hidden; do not activate automatically | SNAP: preserve existing selling price; Currently hidden; do not activate automatically</v>
      </c>
      <c r="F706" s="12">
        <v>2.8</v>
      </c>
      <c r="G706" s="13">
        <v>3.02</v>
      </c>
      <c r="H706" s="18">
        <v>2.8</v>
      </c>
      <c r="I706" s="12">
        <v>2.8</v>
      </c>
      <c r="J706" s="13">
        <v>3.02</v>
      </c>
      <c r="K706" s="18">
        <v>2.8</v>
      </c>
      <c r="L706" s="12">
        <v>2.8</v>
      </c>
      <c r="M706" s="13">
        <v>3.02</v>
      </c>
      <c r="N706" s="18">
        <v>2.8</v>
      </c>
      <c r="O706" s="12">
        <v>2.8</v>
      </c>
      <c r="P706" s="13">
        <v>2.8</v>
      </c>
      <c r="Q706" s="18">
        <v>2.8</v>
      </c>
      <c r="R706" s="21">
        <v>912554</v>
      </c>
      <c r="S706" s="21">
        <v>657841</v>
      </c>
    </row>
    <row r="707" ht="32" customHeight="1">
      <c r="A707" t="str" s="7">
        <v>Red Tail Growers</v>
      </c>
      <c r="B707" t="str" s="7">
        <v>Little Gem Mix</v>
      </c>
      <c r="C707" t="str" s="7">
        <v>1/2 lb bag</v>
      </c>
      <c r="D707" t="str" s="21">
        <v>No</v>
      </c>
      <c r="E707" t="str" s="6">
        <v>Currently hidden; do not activate automatically | SNAP: preserve existing selling price; Currently hidden; do not activate automatically</v>
      </c>
      <c r="F707" s="12">
        <v>5.95</v>
      </c>
      <c r="G707" s="13">
        <v>6.43</v>
      </c>
      <c r="H707" s="18">
        <v>5.95</v>
      </c>
      <c r="I707" s="12">
        <v>5.95</v>
      </c>
      <c r="J707" s="13">
        <v>6.43</v>
      </c>
      <c r="K707" s="18">
        <v>5.95</v>
      </c>
      <c r="L707" s="12">
        <v>5.95</v>
      </c>
      <c r="M707" s="13">
        <v>6.43</v>
      </c>
      <c r="N707" s="18">
        <v>5.95</v>
      </c>
      <c r="O707" s="12">
        <v>5.95</v>
      </c>
      <c r="P707" s="13">
        <v>5.95</v>
      </c>
      <c r="Q707" s="18">
        <v>5.95</v>
      </c>
      <c r="R707" s="21">
        <v>884968</v>
      </c>
      <c r="S707" s="21">
        <v>622470</v>
      </c>
    </row>
    <row r="708" ht="32" customHeight="1">
      <c r="A708" t="str" s="7">
        <v>Red Tail Growers</v>
      </c>
      <c r="B708" t="str" s="7">
        <v>Marjoram</v>
      </c>
      <c r="C708" t="str" s="7">
        <v>bu</v>
      </c>
      <c r="D708" t="str" s="21">
        <v>No</v>
      </c>
      <c r="E708" t="str" s="6">
        <v>Currently hidden; do not activate automatically | SNAP: preserve existing selling price; Currently hidden; do not activate automatically</v>
      </c>
      <c r="F708" s="12">
        <v>2.1</v>
      </c>
      <c r="G708" s="13">
        <v>2.27</v>
      </c>
      <c r="H708" s="18">
        <v>2.1</v>
      </c>
      <c r="I708" s="12">
        <v>2.1</v>
      </c>
      <c r="J708" s="13">
        <v>2.27</v>
      </c>
      <c r="K708" s="18">
        <v>2.1</v>
      </c>
      <c r="L708" s="12">
        <v>2.1</v>
      </c>
      <c r="M708" s="13">
        <v>2.27</v>
      </c>
      <c r="N708" s="18">
        <v>2.1</v>
      </c>
      <c r="O708" s="12">
        <v>2.1</v>
      </c>
      <c r="P708" s="13">
        <v>2.1</v>
      </c>
      <c r="Q708" s="18">
        <v>2.1</v>
      </c>
      <c r="R708" s="21">
        <v>890651</v>
      </c>
      <c r="S708" s="21">
        <v>630140</v>
      </c>
    </row>
    <row r="709" ht="32" customHeight="1">
      <c r="A709" t="str" s="7">
        <v>Red Tail Growers</v>
      </c>
      <c r="B709" t="str" s="7">
        <v>Mini  kubuchas</v>
      </c>
      <c r="C709" t="str" s="7">
        <v>ea</v>
      </c>
      <c r="D709" t="str" s="21">
        <v>No</v>
      </c>
      <c r="E709" t="str" s="6">
        <v>Currently hidden; do not activate automatically | SNAP: preserve existing selling price; Currently hidden; do not activate automatically</v>
      </c>
      <c r="F709" s="12">
        <v>1.4</v>
      </c>
      <c r="G709" s="13">
        <v>1.51</v>
      </c>
      <c r="H709" s="18">
        <v>1.4</v>
      </c>
      <c r="I709" s="12">
        <v>1.4</v>
      </c>
      <c r="J709" s="13">
        <v>1.51</v>
      </c>
      <c r="K709" s="18">
        <v>1.4</v>
      </c>
      <c r="L709" s="12">
        <v>1.4</v>
      </c>
      <c r="M709" s="13">
        <v>1.51</v>
      </c>
      <c r="N709" s="18">
        <v>1.4</v>
      </c>
      <c r="O709" s="12">
        <v>1.4</v>
      </c>
      <c r="P709" s="13">
        <v>1.4</v>
      </c>
      <c r="Q709" s="18">
        <v>1.4</v>
      </c>
      <c r="R709" s="21">
        <v>815018</v>
      </c>
      <c r="S709" s="21">
        <v>537155</v>
      </c>
    </row>
    <row r="710" ht="32" customHeight="1">
      <c r="A710" t="str" s="7">
        <v>Red Tail Growers</v>
      </c>
      <c r="B710" t="str" s="7">
        <v>Mini Salanova Lettuce Heads (mixed colors and types)</v>
      </c>
      <c r="C710" t="str" s="7">
        <v>ea</v>
      </c>
      <c r="D710" t="str" s="21">
        <v>No</v>
      </c>
      <c r="E710" t="str" s="6">
        <v>No confirmed Local Line price/list; local calculation is reference only; Currently hidden; do not activate automatically | Currently hidden; do not activate automatically | SNAP: preserve existing selling price; Currently hidden; do not activate automatically</v>
      </c>
      <c r="H710" s="18">
        <v>1.4</v>
      </c>
      <c r="I710" s="12">
        <v>1.4</v>
      </c>
      <c r="J710" s="13">
        <v>1.51</v>
      </c>
      <c r="K710" s="18">
        <v>1.4</v>
      </c>
      <c r="L710" s="12">
        <v>1.4</v>
      </c>
      <c r="M710" s="13">
        <v>1.51</v>
      </c>
      <c r="N710" s="18">
        <v>1.4</v>
      </c>
      <c r="O710" s="12">
        <v>1.4</v>
      </c>
      <c r="P710" s="13">
        <v>1.4</v>
      </c>
      <c r="Q710" s="18">
        <v>1.4</v>
      </c>
      <c r="R710" s="21">
        <v>980313</v>
      </c>
      <c r="S710" s="21">
        <v>748220</v>
      </c>
    </row>
    <row r="711" ht="32" customHeight="1">
      <c r="A711" t="str" s="7">
        <v>Red Tail Growers</v>
      </c>
      <c r="B711" t="str" s="7">
        <v>Mixed Bok Choi and Mustard Raab</v>
      </c>
      <c r="C711" t="str" s="7">
        <v>bu</v>
      </c>
      <c r="D711" t="str" s="21">
        <v>No</v>
      </c>
      <c r="E711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711" s="12">
        <v>3.5</v>
      </c>
      <c r="G711" s="13">
        <v>3.78</v>
      </c>
      <c r="H711" s="18">
        <v>3.5</v>
      </c>
      <c r="I711" s="12">
        <v>3.5</v>
      </c>
      <c r="J711" s="13">
        <v>3.78</v>
      </c>
      <c r="K711" s="18">
        <v>3.5</v>
      </c>
      <c r="N711" s="18">
        <v>3.5</v>
      </c>
      <c r="O711" s="12">
        <v>3.5</v>
      </c>
      <c r="P711" s="13">
        <v>3.5</v>
      </c>
      <c r="Q711" s="18">
        <v>3.5</v>
      </c>
      <c r="R711" s="21">
        <v>950208</v>
      </c>
      <c r="S711" s="21">
        <v>706698</v>
      </c>
    </row>
    <row r="712" ht="32" customHeight="1">
      <c r="A712" t="str" s="7">
        <v>Red Tail Growers</v>
      </c>
      <c r="B712" t="str" s="7">
        <v>Napa Cabbage</v>
      </c>
      <c r="C712" t="str" s="7">
        <v>ea</v>
      </c>
      <c r="D712" t="str" s="21">
        <v>No</v>
      </c>
      <c r="E712" t="str" s="6">
        <v>Currently hidden; do not activate automatically | SNAP: preserve existing selling price; Currently hidden; do not activate automatically</v>
      </c>
      <c r="F712" s="12">
        <v>3.85</v>
      </c>
      <c r="G712" s="13">
        <v>4.16</v>
      </c>
      <c r="H712" s="18">
        <v>3.85</v>
      </c>
      <c r="I712" s="12">
        <v>3.85</v>
      </c>
      <c r="J712" s="13">
        <v>4.16</v>
      </c>
      <c r="K712" s="18">
        <v>3.85</v>
      </c>
      <c r="L712" s="12">
        <v>3.85</v>
      </c>
      <c r="M712" s="13">
        <v>4.16</v>
      </c>
      <c r="N712" s="18">
        <v>3.85</v>
      </c>
      <c r="O712" s="12">
        <v>3.85</v>
      </c>
      <c r="P712" s="13">
        <v>3.85</v>
      </c>
      <c r="Q712" s="18">
        <v>3.85</v>
      </c>
      <c r="R712" s="21">
        <v>975957</v>
      </c>
      <c r="S712" s="21">
        <v>741595</v>
      </c>
    </row>
    <row r="713" ht="32" customHeight="1">
      <c r="A713" t="str" s="7">
        <v>Red Tail Growers</v>
      </c>
      <c r="B713" t="str" s="7">
        <v>Orange Kabocha Squash</v>
      </c>
      <c r="C713" t="str" s="7">
        <v>each</v>
      </c>
      <c r="D713" t="str" s="21">
        <v>No</v>
      </c>
      <c r="E713" t="str" s="6">
        <v>Currently hidden; do not activate automatically | SNAP: preserve existing selling price; Currently hidden; do not activate automatically</v>
      </c>
      <c r="F713" s="12">
        <v>5.6</v>
      </c>
      <c r="G713" s="13">
        <v>6.05</v>
      </c>
      <c r="H713" s="18">
        <v>5.6</v>
      </c>
      <c r="I713" s="12">
        <v>5.6</v>
      </c>
      <c r="J713" s="13">
        <v>6.05</v>
      </c>
      <c r="K713" s="18">
        <v>5.6</v>
      </c>
      <c r="L713" s="12">
        <v>5.6</v>
      </c>
      <c r="M713" s="13">
        <v>6.05</v>
      </c>
      <c r="N713" s="18">
        <v>5.6</v>
      </c>
      <c r="O713" s="12">
        <v>5.6</v>
      </c>
      <c r="P713" s="13">
        <v>5.6</v>
      </c>
      <c r="Q713" s="18">
        <v>5.6</v>
      </c>
      <c r="R713" s="21">
        <v>805948</v>
      </c>
      <c r="S713" s="21">
        <v>527008</v>
      </c>
    </row>
    <row r="714" ht="32" customHeight="1">
      <c r="A714" t="str" s="7">
        <v>Red Tail Growers</v>
      </c>
      <c r="B714" t="str" s="7">
        <v>Purple and Green Broccolini</v>
      </c>
      <c r="C714" t="str" s="7">
        <v>each</v>
      </c>
      <c r="D714" t="str" s="21">
        <v>No</v>
      </c>
      <c r="E714" t="str" s="6">
        <v>Currently hidden; do not activate automatically | SNAP: preserve existing selling price; Currently hidden; do not activate automatically</v>
      </c>
      <c r="F714" s="12">
        <v>3.85</v>
      </c>
      <c r="G714" s="13">
        <v>4.16</v>
      </c>
      <c r="H714" s="18">
        <v>3.85</v>
      </c>
      <c r="I714" s="12">
        <v>3.85</v>
      </c>
      <c r="J714" s="13">
        <v>4.16</v>
      </c>
      <c r="K714" s="18">
        <v>3.85</v>
      </c>
      <c r="L714" s="12">
        <v>3.85</v>
      </c>
      <c r="M714" s="13">
        <v>4.16</v>
      </c>
      <c r="N714" s="18">
        <v>3.85</v>
      </c>
      <c r="O714" s="12">
        <v>3.85</v>
      </c>
      <c r="P714" s="13">
        <v>3.85</v>
      </c>
      <c r="Q714" s="18">
        <v>3.85</v>
      </c>
      <c r="R714" s="21">
        <v>805861</v>
      </c>
      <c r="S714" s="21">
        <v>526919</v>
      </c>
    </row>
    <row r="715" ht="32" customHeight="1">
      <c r="A715" t="str" s="7">
        <v>Red Tail Growers</v>
      </c>
      <c r="B715" t="str" s="7">
        <v>Radicchio Treviso</v>
      </c>
      <c r="C715" t="str" s="7">
        <v>each</v>
      </c>
      <c r="D715" t="str" s="21">
        <v>No</v>
      </c>
      <c r="E715" t="str" s="6">
        <v>Currently hidden; do not activate automatically | SNAP: preserve existing selling price; Currently hidden; do not activate automatically</v>
      </c>
      <c r="F715" s="12">
        <v>2.8</v>
      </c>
      <c r="G715" s="13">
        <v>3.02</v>
      </c>
      <c r="H715" s="18">
        <v>2.8</v>
      </c>
      <c r="I715" s="12">
        <v>2.8</v>
      </c>
      <c r="J715" s="13">
        <v>3.02</v>
      </c>
      <c r="K715" s="18">
        <v>2.8</v>
      </c>
      <c r="L715" s="12">
        <v>2.8</v>
      </c>
      <c r="M715" s="13">
        <v>3.02</v>
      </c>
      <c r="N715" s="18">
        <v>2.8</v>
      </c>
      <c r="O715" s="12">
        <v>2.8</v>
      </c>
      <c r="P715" s="13">
        <v>2.8</v>
      </c>
      <c r="Q715" s="18">
        <v>2.8</v>
      </c>
      <c r="R715" s="21">
        <v>805995</v>
      </c>
      <c r="S715" s="21">
        <v>527055</v>
      </c>
    </row>
    <row r="716" ht="32" customHeight="1">
      <c r="A716" t="str" s="7">
        <v>Red Tail Growers</v>
      </c>
      <c r="B716" t="str" s="7">
        <v>Rainbow Carrots</v>
      </c>
      <c r="C716" t="str" s="7">
        <v>1 lb</v>
      </c>
      <c r="D716" t="str" s="21">
        <v>No</v>
      </c>
      <c r="E716" t="str" s="6">
        <v>Currently hidden; do not activate automatically | SNAP: preserve existing selling price; Currently hidden; do not activate automatically</v>
      </c>
      <c r="F716" s="12">
        <v>2.1</v>
      </c>
      <c r="G716" s="13">
        <v>2.27</v>
      </c>
      <c r="H716" s="18">
        <v>2.1</v>
      </c>
      <c r="I716" s="12">
        <v>2.1</v>
      </c>
      <c r="J716" s="13">
        <v>2.27</v>
      </c>
      <c r="K716" s="18">
        <v>2.1</v>
      </c>
      <c r="L716" s="12">
        <v>2.1</v>
      </c>
      <c r="M716" s="13">
        <v>2.27</v>
      </c>
      <c r="N716" s="18">
        <v>2.1</v>
      </c>
      <c r="O716" s="12">
        <v>2.1</v>
      </c>
      <c r="P716" s="13">
        <v>2.1</v>
      </c>
      <c r="Q716" s="18">
        <v>2.1</v>
      </c>
      <c r="R716" s="21">
        <v>1005219</v>
      </c>
      <c r="S716" s="21">
        <v>785523</v>
      </c>
    </row>
    <row r="717" ht="32" customHeight="1">
      <c r="A717" t="str" s="7">
        <v>Red Tail Growers</v>
      </c>
      <c r="B717" t="str" s="7">
        <v>Red Chard</v>
      </c>
      <c r="C717" t="str" s="7">
        <v>ea</v>
      </c>
      <c r="D717" t="str" s="21">
        <v>No</v>
      </c>
      <c r="E717" t="str" s="6">
        <v>Currently hidden; do not activate automatically | SNAP: preserve existing selling price; Currently hidden; do not activate automatically</v>
      </c>
      <c r="F717" s="12">
        <v>2.8</v>
      </c>
      <c r="G717" s="13">
        <v>3.02</v>
      </c>
      <c r="H717" s="18">
        <v>2.8</v>
      </c>
      <c r="I717" s="12">
        <v>2.8</v>
      </c>
      <c r="J717" s="13">
        <v>3.02</v>
      </c>
      <c r="K717" s="18">
        <v>2.8</v>
      </c>
      <c r="L717" s="12">
        <v>2.8</v>
      </c>
      <c r="M717" s="13">
        <v>3.02</v>
      </c>
      <c r="N717" s="18">
        <v>2.8</v>
      </c>
      <c r="O717" s="12">
        <v>2.8</v>
      </c>
      <c r="P717" s="13">
        <v>2.8</v>
      </c>
      <c r="Q717" s="18">
        <v>2.8</v>
      </c>
      <c r="R717" s="21">
        <v>912556</v>
      </c>
      <c r="S717" s="21">
        <v>657843</v>
      </c>
    </row>
    <row r="718" ht="32" customHeight="1">
      <c r="A718" t="str" s="7">
        <v>Red Tail Growers</v>
      </c>
      <c r="B718" t="str" s="7">
        <v>Red Leaf Lettuce</v>
      </c>
      <c r="C718" t="str" s="7">
        <v>ea</v>
      </c>
      <c r="D718" t="str" s="21">
        <v>Yes</v>
      </c>
      <c r="E718" t="str" s="6">
        <v>SNAP: preserve existing selling price</v>
      </c>
      <c r="F718" s="12">
        <v>2.8</v>
      </c>
      <c r="G718" s="13">
        <v>3.02</v>
      </c>
      <c r="H718" s="18">
        <v>2.8</v>
      </c>
      <c r="I718" s="12">
        <v>2.8</v>
      </c>
      <c r="J718" s="13">
        <v>3.02</v>
      </c>
      <c r="K718" s="18">
        <v>2.8</v>
      </c>
      <c r="L718" s="12">
        <v>2.8</v>
      </c>
      <c r="M718" s="13">
        <v>3.02</v>
      </c>
      <c r="N718" s="18">
        <v>2.8</v>
      </c>
      <c r="O718" s="12">
        <v>2.8</v>
      </c>
      <c r="P718" s="13">
        <v>2.8</v>
      </c>
      <c r="Q718" s="18">
        <v>2.8</v>
      </c>
      <c r="R718" s="21">
        <v>976636</v>
      </c>
      <c r="S718" s="21">
        <v>742475</v>
      </c>
    </row>
    <row r="719" ht="32" customHeight="1">
      <c r="A719" t="str" s="7">
        <v>Red Tail Growers</v>
      </c>
      <c r="B719" t="str" s="7">
        <v>Red Little Gem Lettuce</v>
      </c>
      <c r="C719" t="str" s="7">
        <v>ea</v>
      </c>
      <c r="D719" t="str" s="21">
        <v>No</v>
      </c>
      <c r="E719" t="str" s="6">
        <v>Currently hidden; do not activate automatically | SNAP: preserve existing selling price; Currently hidden; do not activate automatically</v>
      </c>
      <c r="F719" s="12">
        <v>2.45</v>
      </c>
      <c r="G719" s="13">
        <v>2.65</v>
      </c>
      <c r="H719" s="18">
        <v>2.45</v>
      </c>
      <c r="I719" s="12">
        <v>2.45</v>
      </c>
      <c r="J719" s="13">
        <v>2.65</v>
      </c>
      <c r="K719" s="18">
        <v>2.45</v>
      </c>
      <c r="L719" s="12">
        <v>2.45</v>
      </c>
      <c r="M719" s="13">
        <v>2.65</v>
      </c>
      <c r="N719" s="18">
        <v>2.45</v>
      </c>
      <c r="O719" s="12">
        <v>2.45</v>
      </c>
      <c r="P719" s="13">
        <v>2.45</v>
      </c>
      <c r="Q719" s="18">
        <v>2.45</v>
      </c>
      <c r="R719" s="21">
        <v>874466</v>
      </c>
      <c r="S719" s="21">
        <v>608582</v>
      </c>
    </row>
    <row r="720" ht="32" customHeight="1">
      <c r="A720" t="str" s="7">
        <v>Red Tail Growers</v>
      </c>
      <c r="B720" t="str" s="7">
        <v>Red Radicchio</v>
      </c>
      <c r="C720" t="str" s="7">
        <v>each</v>
      </c>
      <c r="D720" t="str" s="21">
        <v>Yes</v>
      </c>
      <c r="E720" t="str" s="6">
        <v>SNAP: preserve existing selling price</v>
      </c>
      <c r="F720" s="12">
        <v>3.29</v>
      </c>
      <c r="G720" s="13">
        <v>3.55</v>
      </c>
      <c r="H720" s="18">
        <v>3.29</v>
      </c>
      <c r="I720" s="12">
        <v>3.29</v>
      </c>
      <c r="J720" s="13">
        <v>3.55</v>
      </c>
      <c r="K720" s="18">
        <v>3.29</v>
      </c>
      <c r="L720" s="12">
        <v>3.29</v>
      </c>
      <c r="M720" s="13">
        <v>3.55</v>
      </c>
      <c r="N720" s="18">
        <v>3.29</v>
      </c>
      <c r="O720" s="12">
        <v>3.29</v>
      </c>
      <c r="P720" s="13">
        <v>3.29</v>
      </c>
      <c r="Q720" s="18">
        <v>3.29</v>
      </c>
      <c r="R720" s="21">
        <v>805991</v>
      </c>
      <c r="S720" s="21">
        <v>527051</v>
      </c>
    </row>
    <row r="721" ht="32" customHeight="1">
      <c r="A721" t="str" s="7">
        <v>Red Tail Growers</v>
      </c>
      <c r="B721" t="str" s="7">
        <v>Red Radish</v>
      </c>
      <c r="C721" t="str" s="7">
        <v>each</v>
      </c>
      <c r="D721" t="str" s="21">
        <v>No</v>
      </c>
      <c r="E721" t="str" s="6">
        <v>Currently hidden; do not activate automatically | SNAP: preserve existing selling price; Currently hidden; do not activate automatically</v>
      </c>
      <c r="F721" s="12">
        <v>2.8</v>
      </c>
      <c r="G721" s="13">
        <v>3.02</v>
      </c>
      <c r="H721" s="18">
        <v>2.8</v>
      </c>
      <c r="I721" s="12">
        <v>2.8</v>
      </c>
      <c r="J721" s="13">
        <v>3.02</v>
      </c>
      <c r="K721" s="18">
        <v>2.8</v>
      </c>
      <c r="L721" s="12">
        <v>2.8</v>
      </c>
      <c r="M721" s="13">
        <v>3.02</v>
      </c>
      <c r="N721" s="18">
        <v>2.8</v>
      </c>
      <c r="O721" s="12">
        <v>2.8</v>
      </c>
      <c r="P721" s="13">
        <v>2.8</v>
      </c>
      <c r="Q721" s="18">
        <v>2.8</v>
      </c>
      <c r="R721" s="21">
        <v>1091676</v>
      </c>
      <c r="S721" s="21">
        <v>905380</v>
      </c>
    </row>
    <row r="722" ht="32" customHeight="1">
      <c r="A722" t="str" s="7">
        <v>Red Tail Growers</v>
      </c>
      <c r="B722" t="str" s="7">
        <v>Red Tail Fall Salad  Mix</v>
      </c>
      <c r="C722" t="str" s="7">
        <v>1/2 lb. bag</v>
      </c>
      <c r="D722" t="str" s="21">
        <v>Yes</v>
      </c>
      <c r="E722" t="str" s="6">
        <v>SNAP: preserve existing selling price</v>
      </c>
      <c r="F722" s="12">
        <v>5.95</v>
      </c>
      <c r="G722" s="13">
        <v>6.43</v>
      </c>
      <c r="H722" s="18">
        <v>5.95</v>
      </c>
      <c r="I722" s="12">
        <v>5.95</v>
      </c>
      <c r="J722" s="13">
        <v>6.43</v>
      </c>
      <c r="K722" s="18">
        <v>5.95</v>
      </c>
      <c r="L722" s="12">
        <v>5.95</v>
      </c>
      <c r="M722" s="13">
        <v>6.43</v>
      </c>
      <c r="N722" s="18">
        <v>5.95</v>
      </c>
      <c r="O722" s="12">
        <v>5.95</v>
      </c>
      <c r="P722" s="13">
        <v>5.95</v>
      </c>
      <c r="Q722" s="18">
        <v>5.95</v>
      </c>
      <c r="R722" s="21">
        <v>874465</v>
      </c>
      <c r="S722" s="21">
        <v>608581</v>
      </c>
    </row>
    <row r="723" ht="32" customHeight="1">
      <c r="A723" t="str" s="7">
        <v>Red Tail Growers</v>
      </c>
      <c r="B723" t="str" s="7">
        <v>Salad Chicory Mix</v>
      </c>
      <c r="C723" t="str" s="7">
        <v>1/2 lb bag</v>
      </c>
      <c r="D723" t="str" s="21">
        <v>No</v>
      </c>
      <c r="E723" t="str" s="6">
        <v>Currently hidden; do not activate automatically | SNAP: preserve existing selling price; Currently hidden; do not activate automatically</v>
      </c>
      <c r="F723" s="12">
        <v>5.25</v>
      </c>
      <c r="G723" s="13">
        <v>5.67</v>
      </c>
      <c r="H723" s="18">
        <v>5.25</v>
      </c>
      <c r="I723" s="12">
        <v>5.25</v>
      </c>
      <c r="J723" s="13">
        <v>5.67</v>
      </c>
      <c r="K723" s="18">
        <v>5.25</v>
      </c>
      <c r="L723" s="12">
        <v>5.25</v>
      </c>
      <c r="M723" s="13">
        <v>5.67</v>
      </c>
      <c r="N723" s="18">
        <v>5.25</v>
      </c>
      <c r="O723" s="12">
        <v>5.25</v>
      </c>
      <c r="P723" s="13">
        <v>5.25</v>
      </c>
      <c r="Q723" s="18">
        <v>5.25</v>
      </c>
      <c r="R723" s="21">
        <v>890655</v>
      </c>
      <c r="S723" s="21">
        <v>630144</v>
      </c>
    </row>
    <row r="724" ht="32" customHeight="1">
      <c r="A724" t="str" s="7">
        <v>Red Tail Growers</v>
      </c>
      <c r="B724" t="str" s="7">
        <v>Shallots</v>
      </c>
      <c r="C724" t="str" s="7">
        <v>1 lb</v>
      </c>
      <c r="D724" t="str" s="21">
        <v>No</v>
      </c>
      <c r="E724" t="str" s="6">
        <v>Currently hidden; do not activate automatically | SNAP: preserve existing selling price; Currently hidden; do not activate automatically</v>
      </c>
      <c r="F724" s="12">
        <v>5.6</v>
      </c>
      <c r="G724" s="13">
        <v>6.05</v>
      </c>
      <c r="H724" s="18">
        <v>5.6</v>
      </c>
      <c r="I724" s="12">
        <v>5.6</v>
      </c>
      <c r="J724" s="13">
        <v>6.05</v>
      </c>
      <c r="K724" s="18">
        <v>5.6</v>
      </c>
      <c r="L724" s="12">
        <v>5.6</v>
      </c>
      <c r="M724" s="13">
        <v>6.05</v>
      </c>
      <c r="N724" s="18">
        <v>5.6</v>
      </c>
      <c r="O724" s="12">
        <v>5.6</v>
      </c>
      <c r="P724" s="13">
        <v>5.6</v>
      </c>
      <c r="Q724" s="18">
        <v>5.6</v>
      </c>
      <c r="R724" s="21">
        <v>805932</v>
      </c>
      <c r="S724" s="21">
        <v>526992</v>
      </c>
    </row>
    <row r="725" ht="32" customHeight="1">
      <c r="A725" t="str" s="7">
        <v>Red Tail Growers</v>
      </c>
      <c r="B725" t="str" s="7">
        <v>Siberian Kale</v>
      </c>
      <c r="C725" t="str" s="7">
        <v>bu</v>
      </c>
      <c r="D725" t="str" s="21">
        <v>No</v>
      </c>
      <c r="E725" t="str" s="6">
        <v>Currently hidden; do not activate automatically | SNAP: preserve existing selling price; Currently hidden; do not activate automatically</v>
      </c>
      <c r="F725" s="12">
        <v>2.8</v>
      </c>
      <c r="G725" s="13">
        <v>3.02</v>
      </c>
      <c r="H725" s="18">
        <v>2.8</v>
      </c>
      <c r="I725" s="12">
        <v>2.8</v>
      </c>
      <c r="J725" s="13">
        <v>3.02</v>
      </c>
      <c r="K725" s="18">
        <v>2.8</v>
      </c>
      <c r="L725" s="12">
        <v>2.8</v>
      </c>
      <c r="M725" s="13">
        <v>3.02</v>
      </c>
      <c r="N725" s="18">
        <v>2.8</v>
      </c>
      <c r="O725" s="12">
        <v>2.8</v>
      </c>
      <c r="P725" s="13">
        <v>2.8</v>
      </c>
      <c r="Q725" s="18">
        <v>2.8</v>
      </c>
      <c r="R725" s="21">
        <v>890653</v>
      </c>
      <c r="S725" s="21">
        <v>630142</v>
      </c>
    </row>
    <row r="726" ht="32" customHeight="1">
      <c r="A726" t="str" s="7">
        <v>Red Tail Growers</v>
      </c>
      <c r="B726" t="str" s="7">
        <v>Sweet Salad Turnips</v>
      </c>
      <c r="C726" t="str" s="7">
        <v>bu</v>
      </c>
      <c r="D726" t="str" s="21">
        <v>No</v>
      </c>
      <c r="E726" t="str" s="6">
        <v>Currently hidden; do not activate automatically | SNAP: preserve existing selling price; Currently hidden; do not activate automatically</v>
      </c>
      <c r="F726" s="12">
        <v>3.5</v>
      </c>
      <c r="G726" s="13">
        <v>3.78</v>
      </c>
      <c r="H726" s="18">
        <v>3.5</v>
      </c>
      <c r="I726" s="12">
        <v>3.5</v>
      </c>
      <c r="J726" s="13">
        <v>3.78</v>
      </c>
      <c r="K726" s="18">
        <v>3.5</v>
      </c>
      <c r="L726" s="12">
        <v>3.5</v>
      </c>
      <c r="M726" s="13">
        <v>3.78</v>
      </c>
      <c r="N726" s="18">
        <v>3.5</v>
      </c>
      <c r="O726" s="12">
        <v>3.5</v>
      </c>
      <c r="P726" s="13">
        <v>3.5</v>
      </c>
      <c r="Q726" s="18">
        <v>3.5</v>
      </c>
      <c r="R726" s="21">
        <v>805928</v>
      </c>
      <c r="S726" s="21">
        <v>526988</v>
      </c>
    </row>
    <row r="727" ht="32" customHeight="1">
      <c r="A727" t="str" s="7">
        <v>Red Tail Growers</v>
      </c>
      <c r="B727" t="str" s="7">
        <v>Taragon</v>
      </c>
      <c r="C727" t="str" s="7">
        <v>bu</v>
      </c>
      <c r="D727" t="str" s="21">
        <v>No</v>
      </c>
      <c r="E727" t="str" s="6">
        <v>Currently hidden; do not activate automatically | SNAP: preserve existing selling price; Currently hidden; do not activate automatically</v>
      </c>
      <c r="F727" s="12">
        <v>2.8</v>
      </c>
      <c r="G727" s="13">
        <v>3.02</v>
      </c>
      <c r="H727" s="18">
        <v>2.8</v>
      </c>
      <c r="I727" s="12">
        <v>2.8</v>
      </c>
      <c r="J727" s="13">
        <v>3.02</v>
      </c>
      <c r="K727" s="18">
        <v>2.8</v>
      </c>
      <c r="L727" s="12">
        <v>2.8</v>
      </c>
      <c r="M727" s="13">
        <v>3.02</v>
      </c>
      <c r="N727" s="18">
        <v>2.8</v>
      </c>
      <c r="O727" s="12">
        <v>2.8</v>
      </c>
      <c r="P727" s="13">
        <v>2.8</v>
      </c>
      <c r="Q727" s="18">
        <v>2.8</v>
      </c>
      <c r="R727" s="21">
        <v>890650</v>
      </c>
      <c r="S727" s="21">
        <v>630139</v>
      </c>
    </row>
    <row r="728" ht="32" customHeight="1">
      <c r="A728" t="str" s="7">
        <v>Red Tail Growers</v>
      </c>
      <c r="B728" t="str" s="7">
        <v>Tatsoi</v>
      </c>
      <c r="C728" t="str" s="7">
        <v>1/2 lb bag</v>
      </c>
      <c r="D728" t="str" s="21">
        <v>No</v>
      </c>
      <c r="E728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728" s="12">
        <v>4.9</v>
      </c>
      <c r="G728" s="13">
        <v>5.29</v>
      </c>
      <c r="H728" s="18">
        <v>4.9</v>
      </c>
      <c r="I728" s="12">
        <v>4.9</v>
      </c>
      <c r="J728" s="13">
        <v>5.29</v>
      </c>
      <c r="K728" s="18">
        <v>4.9</v>
      </c>
      <c r="N728" s="18">
        <v>4.9</v>
      </c>
      <c r="O728" s="12">
        <v>4.9</v>
      </c>
      <c r="P728" s="13">
        <v>4.9</v>
      </c>
      <c r="Q728" s="18">
        <v>4.9</v>
      </c>
      <c r="R728" s="21">
        <v>805842</v>
      </c>
      <c r="S728" s="21">
        <v>526900</v>
      </c>
    </row>
    <row r="729" ht="32" customHeight="1">
      <c r="A729" t="str" s="7">
        <v>Red Tail Growers</v>
      </c>
      <c r="B729" t="str" s="7">
        <v>Walla Walla Onions</v>
      </c>
      <c r="C729" t="str" s="7">
        <v>1 bunch</v>
      </c>
      <c r="D729" t="str" s="21">
        <v>No</v>
      </c>
      <c r="E729" t="str" s="6">
        <v>Currently hidden; do not activate automatically | SNAP: preserve existing selling price; Currently hidden; do not activate automatically</v>
      </c>
      <c r="F729" s="12">
        <v>3.78</v>
      </c>
      <c r="G729" s="13">
        <v>4.08</v>
      </c>
      <c r="H729" s="18">
        <v>3.78</v>
      </c>
      <c r="I729" s="12">
        <v>3.78</v>
      </c>
      <c r="J729" s="13">
        <v>4.08</v>
      </c>
      <c r="K729" s="18">
        <v>3.78</v>
      </c>
      <c r="L729" s="12">
        <v>3.78</v>
      </c>
      <c r="M729" s="13">
        <v>4.08</v>
      </c>
      <c r="N729" s="18">
        <v>3.78</v>
      </c>
      <c r="O729" s="12">
        <v>3.78</v>
      </c>
      <c r="P729" s="13">
        <v>3.78</v>
      </c>
      <c r="Q729" s="18">
        <v>3.78</v>
      </c>
      <c r="R729" s="21">
        <v>891642</v>
      </c>
      <c r="S729" s="21">
        <v>631359</v>
      </c>
    </row>
    <row r="730" ht="32" customHeight="1">
      <c r="A730" t="str" s="7">
        <v>Red Tail Growers</v>
      </c>
      <c r="B730" t="str" s="7">
        <v>White Russian Kale</v>
      </c>
      <c r="C730" t="str" s="7">
        <v>bu</v>
      </c>
      <c r="D730" t="str" s="21">
        <v>No</v>
      </c>
      <c r="E730" t="str" s="6">
        <v>Currently hidden; do not activate automatically | SNAP: preserve existing selling price; Currently hidden; do not activate automatically</v>
      </c>
      <c r="F730" s="12">
        <v>2.8</v>
      </c>
      <c r="G730" s="13">
        <v>3.02</v>
      </c>
      <c r="H730" s="18">
        <v>2.8</v>
      </c>
      <c r="I730" s="12">
        <v>2.8</v>
      </c>
      <c r="J730" s="13">
        <v>3.02</v>
      </c>
      <c r="K730" s="18">
        <v>2.8</v>
      </c>
      <c r="L730" s="12">
        <v>2.8</v>
      </c>
      <c r="M730" s="13">
        <v>3.02</v>
      </c>
      <c r="N730" s="18">
        <v>2.8</v>
      </c>
      <c r="O730" s="12">
        <v>2.8</v>
      </c>
      <c r="P730" s="13">
        <v>2.8</v>
      </c>
      <c r="Q730" s="18">
        <v>2.8</v>
      </c>
      <c r="R730" s="21">
        <v>906536</v>
      </c>
      <c r="S730" s="21">
        <v>650562</v>
      </c>
    </row>
    <row r="731" ht="32" customHeight="1">
      <c r="A731" t="str" s="7">
        <v>Red Tail Growers</v>
      </c>
      <c r="B731" t="str" s="7">
        <v>Young Chicory</v>
      </c>
      <c r="C731" t="str" s="7">
        <v>ea</v>
      </c>
      <c r="D731" t="str" s="21">
        <v>No</v>
      </c>
      <c r="E731" t="str" s="6">
        <v>Currently hidden; do not activate automatically | SNAP: preserve existing selling price; Currently hidden; do not activate automatically</v>
      </c>
      <c r="F731" s="12">
        <v>2.1</v>
      </c>
      <c r="G731" s="13">
        <v>2.27</v>
      </c>
      <c r="H731" s="18">
        <v>2.1</v>
      </c>
      <c r="I731" s="12">
        <v>2.1</v>
      </c>
      <c r="J731" s="13">
        <v>2.27</v>
      </c>
      <c r="K731" s="18">
        <v>2.1</v>
      </c>
      <c r="L731" s="12">
        <v>2.1</v>
      </c>
      <c r="M731" s="13">
        <v>2.27</v>
      </c>
      <c r="N731" s="18">
        <v>2.1</v>
      </c>
      <c r="O731" s="12">
        <v>2.1</v>
      </c>
      <c r="P731" s="13">
        <v>2.1</v>
      </c>
      <c r="Q731" s="18">
        <v>2.1</v>
      </c>
      <c r="R731" s="21">
        <v>812623</v>
      </c>
      <c r="S731" s="21">
        <v>534491</v>
      </c>
    </row>
    <row r="732" ht="32" customHeight="1">
      <c r="A732" t="str" s="7">
        <v>River Ranch Oregon Olive OIl</v>
      </c>
      <c r="B732" t="str" s="7">
        <v>2025 Arbequina  Olive Oil 100mL</v>
      </c>
      <c r="C732" t="str" s="7">
        <v>Ea.</v>
      </c>
      <c r="D732" t="str" s="21">
        <v>Yes</v>
      </c>
      <c r="E732" t="str" s="6">
        <v>SNAP: preserve existing selling price</v>
      </c>
      <c r="F732" s="12">
        <v>12.53</v>
      </c>
      <c r="G732" s="13">
        <v>13.53</v>
      </c>
      <c r="H732" s="18">
        <v>12.53</v>
      </c>
      <c r="I732" s="12">
        <v>12.53</v>
      </c>
      <c r="J732" s="13">
        <v>13.53</v>
      </c>
      <c r="K732" s="18">
        <v>12.53</v>
      </c>
      <c r="L732" s="12">
        <v>12.53</v>
      </c>
      <c r="M732" s="13">
        <v>13.53</v>
      </c>
      <c r="N732" s="18">
        <v>12.53</v>
      </c>
      <c r="O732" s="12">
        <v>12.53</v>
      </c>
      <c r="P732" s="13">
        <v>12.53</v>
      </c>
      <c r="Q732" s="18">
        <v>12.53</v>
      </c>
      <c r="R732" s="21">
        <v>893267</v>
      </c>
      <c r="S732" s="21">
        <v>633209</v>
      </c>
    </row>
    <row r="733" ht="32" customHeight="1">
      <c r="A733" t="str" s="7">
        <v>River Ranch Oregon Olive OIl</v>
      </c>
      <c r="B733" t="str" s="7">
        <v>2025 Arbequina  Olive Oil 250mL</v>
      </c>
      <c r="C733" t="str" s="7">
        <v>Ea.</v>
      </c>
      <c r="D733" t="str" s="21">
        <v>Yes</v>
      </c>
      <c r="E733" t="str" s="6">
        <v>SNAP: preserve existing selling price</v>
      </c>
      <c r="F733" s="12">
        <v>23.45</v>
      </c>
      <c r="G733" s="13">
        <v>25.33</v>
      </c>
      <c r="H733" s="18">
        <v>23.45</v>
      </c>
      <c r="I733" s="12">
        <v>23.45</v>
      </c>
      <c r="J733" s="13">
        <v>25.33</v>
      </c>
      <c r="K733" s="18">
        <v>23.45</v>
      </c>
      <c r="L733" s="12">
        <v>23.45</v>
      </c>
      <c r="M733" s="13">
        <v>25.33</v>
      </c>
      <c r="N733" s="18">
        <v>23.45</v>
      </c>
      <c r="O733" s="12">
        <v>23.45</v>
      </c>
      <c r="P733" s="13">
        <v>23.45</v>
      </c>
      <c r="Q733" s="18">
        <v>23.45</v>
      </c>
      <c r="R733" s="21">
        <v>894790</v>
      </c>
      <c r="S733" s="21">
        <v>635197</v>
      </c>
    </row>
    <row r="734" ht="32" customHeight="1">
      <c r="A734" t="str" s="7">
        <v>River Ranch Oregon Olive OIl</v>
      </c>
      <c r="B734" t="str" s="7">
        <v>Colliding Rivers Olive Oil Sugar Scrub</v>
      </c>
      <c r="C734" t="str" s="7">
        <v>ea 4 oz jar</v>
      </c>
      <c r="D734" t="str" s="21">
        <v>Yes</v>
      </c>
      <c r="E734" t="str" s="6">
        <v>SNAP: preserve existing selling price</v>
      </c>
      <c r="F734" s="12">
        <v>7</v>
      </c>
      <c r="G734" s="13">
        <v>7.56</v>
      </c>
      <c r="H734" s="18">
        <v>7</v>
      </c>
      <c r="I734" s="12">
        <v>7</v>
      </c>
      <c r="J734" s="13">
        <v>7.56</v>
      </c>
      <c r="K734" s="18">
        <v>7</v>
      </c>
      <c r="L734" s="12">
        <v>7</v>
      </c>
      <c r="M734" s="13">
        <v>7.56</v>
      </c>
      <c r="N734" s="18">
        <v>7</v>
      </c>
      <c r="O734" s="12">
        <v>7</v>
      </c>
      <c r="P734" s="13">
        <v>7</v>
      </c>
      <c r="Q734" s="18">
        <v>7</v>
      </c>
      <c r="R734" s="21">
        <v>897027</v>
      </c>
      <c r="S734" s="21">
        <v>638097</v>
      </c>
    </row>
    <row r="735" ht="32" customHeight="1">
      <c r="A735" t="str" s="7">
        <v>River Ranch Oregon Olive OIl</v>
      </c>
      <c r="B735" t="str" s="7">
        <v>Dry Herb Mix</v>
      </c>
      <c r="C735" t="str" s="7">
        <v>ea 1 ounce jar</v>
      </c>
      <c r="D735" t="str" s="21">
        <v>Yes</v>
      </c>
      <c r="E735" t="str" s="6">
        <v>SNAP: preserve existing selling price</v>
      </c>
      <c r="F735" s="12">
        <v>9.8</v>
      </c>
      <c r="G735" s="13">
        <v>10.58</v>
      </c>
      <c r="H735" s="18">
        <v>9.8</v>
      </c>
      <c r="I735" s="12">
        <v>9.8</v>
      </c>
      <c r="J735" s="13">
        <v>10.58</v>
      </c>
      <c r="K735" s="18">
        <v>9.8</v>
      </c>
      <c r="L735" s="12">
        <v>9.8</v>
      </c>
      <c r="M735" s="13">
        <v>10.58</v>
      </c>
      <c r="N735" s="18">
        <v>9.8</v>
      </c>
      <c r="O735" s="12">
        <v>9.8</v>
      </c>
      <c r="P735" s="13">
        <v>9.8</v>
      </c>
      <c r="Q735" s="18">
        <v>9.8</v>
      </c>
      <c r="R735" s="21">
        <v>897010</v>
      </c>
      <c r="S735" s="21">
        <v>638080</v>
      </c>
    </row>
    <row r="736" ht="32" customHeight="1">
      <c r="A736" t="str" s="7">
        <v>River Ranch Oregon Olive OIl</v>
      </c>
      <c r="B736" t="str" s="7">
        <v>Flavor Infused Olive Oil- Garlic 100mL</v>
      </c>
      <c r="C736" t="str" s="7">
        <v>3.38 oz. 100mL</v>
      </c>
      <c r="D736" t="str" s="21">
        <v>Yes</v>
      </c>
      <c r="E736" t="str" s="6">
        <v>SNAP: preserve existing selling price</v>
      </c>
      <c r="F736" s="12">
        <v>15.33</v>
      </c>
      <c r="G736" s="13">
        <v>16.56</v>
      </c>
      <c r="H736" s="18">
        <v>15.33</v>
      </c>
      <c r="I736" s="12">
        <v>15.33</v>
      </c>
      <c r="J736" s="13">
        <v>16.56</v>
      </c>
      <c r="K736" s="18">
        <v>15.33</v>
      </c>
      <c r="L736" s="12">
        <v>15.33</v>
      </c>
      <c r="M736" s="13">
        <v>16.56</v>
      </c>
      <c r="N736" s="18">
        <v>15.33</v>
      </c>
      <c r="O736" s="12">
        <v>15.33</v>
      </c>
      <c r="P736" s="13">
        <v>15.33</v>
      </c>
      <c r="Q736" s="18">
        <v>15.33</v>
      </c>
      <c r="R736" s="21">
        <v>806043</v>
      </c>
      <c r="S736" s="21">
        <v>527107</v>
      </c>
    </row>
    <row r="737" ht="32" customHeight="1">
      <c r="A737" t="str" s="7">
        <v>River Ranch Oregon Olive OIl</v>
      </c>
      <c r="B737" t="str" s="7">
        <v>Flavor Infused Olive Oil- Garlic 250mL</v>
      </c>
      <c r="C737" t="str" s="7">
        <v>250mL</v>
      </c>
      <c r="D737" t="str" s="21">
        <v>No</v>
      </c>
      <c r="E737" t="str" s="6">
        <v>Currently hidden; do not activate automatically | SNAP: preserve existing selling price; Currently hidden; do not activate automatically</v>
      </c>
      <c r="F737" s="12">
        <v>30.73</v>
      </c>
      <c r="G737" s="13">
        <v>33.19</v>
      </c>
      <c r="H737" s="18">
        <v>30.73</v>
      </c>
      <c r="I737" s="12">
        <v>30.73</v>
      </c>
      <c r="J737" s="13">
        <v>33.19</v>
      </c>
      <c r="K737" s="18">
        <v>30.73</v>
      </c>
      <c r="L737" s="12">
        <v>30.73</v>
      </c>
      <c r="M737" s="13">
        <v>33.19</v>
      </c>
      <c r="N737" s="18">
        <v>30.73</v>
      </c>
      <c r="O737" s="12">
        <v>30.73</v>
      </c>
      <c r="P737" s="13">
        <v>30.73</v>
      </c>
      <c r="Q737" s="18">
        <v>30.73</v>
      </c>
      <c r="R737" s="21">
        <v>894793</v>
      </c>
      <c r="S737" s="21">
        <v>635200</v>
      </c>
    </row>
    <row r="738" ht="32" customHeight="1">
      <c r="A738" t="str" s="7">
        <v>River Ranch Oregon Olive OIl</v>
      </c>
      <c r="B738" t="str" s="7">
        <v>Flavor Infused Olive Oil- Rosemary and Basil 100mL</v>
      </c>
      <c r="C738" t="str" s="7">
        <v>3.38oz (100mL)</v>
      </c>
      <c r="D738" t="str" s="21">
        <v>Yes</v>
      </c>
      <c r="E738" t="str" s="6">
        <v>SNAP: preserve existing selling price</v>
      </c>
      <c r="F738" s="12">
        <v>15.33</v>
      </c>
      <c r="G738" s="13">
        <v>16.56</v>
      </c>
      <c r="H738" s="18">
        <v>15.33</v>
      </c>
      <c r="I738" s="12">
        <v>15.33</v>
      </c>
      <c r="J738" s="13">
        <v>16.56</v>
      </c>
      <c r="K738" s="18">
        <v>15.33</v>
      </c>
      <c r="L738" s="12">
        <v>15.33</v>
      </c>
      <c r="M738" s="13">
        <v>16.56</v>
      </c>
      <c r="N738" s="18">
        <v>15.33</v>
      </c>
      <c r="O738" s="12">
        <v>15.33</v>
      </c>
      <c r="P738" s="13">
        <v>15.33</v>
      </c>
      <c r="Q738" s="18">
        <v>15.33</v>
      </c>
      <c r="R738" s="21">
        <v>806051</v>
      </c>
      <c r="S738" s="21">
        <v>527115</v>
      </c>
    </row>
    <row r="739" ht="32" customHeight="1">
      <c r="A739" t="str" s="7">
        <v>River Ranch Oregon Olive OIl</v>
      </c>
      <c r="B739" t="str" s="7">
        <v>Flavor Infused Olive Oil- Rosemary and Basil 250mL</v>
      </c>
      <c r="C739" t="str" s="7">
        <v>250mL</v>
      </c>
      <c r="D739" t="str" s="21">
        <v>Yes</v>
      </c>
      <c r="E739" t="str" s="6">
        <v>SNAP: preserve existing selling price</v>
      </c>
      <c r="F739" s="12">
        <v>30.73</v>
      </c>
      <c r="G739" s="13">
        <v>33.19</v>
      </c>
      <c r="H739" s="18">
        <v>30.73</v>
      </c>
      <c r="I739" s="12">
        <v>30.73</v>
      </c>
      <c r="J739" s="13">
        <v>33.19</v>
      </c>
      <c r="K739" s="18">
        <v>30.73</v>
      </c>
      <c r="L739" s="12">
        <v>30.73</v>
      </c>
      <c r="M739" s="13">
        <v>33.19</v>
      </c>
      <c r="N739" s="18">
        <v>30.73</v>
      </c>
      <c r="O739" s="12">
        <v>30.73</v>
      </c>
      <c r="P739" s="13">
        <v>30.73</v>
      </c>
      <c r="Q739" s="18">
        <v>30.73</v>
      </c>
      <c r="R739" s="21">
        <v>894792</v>
      </c>
      <c r="S739" s="21">
        <v>635199</v>
      </c>
    </row>
    <row r="740" ht="32" customHeight="1">
      <c r="A740" t="str" s="7">
        <v>River Ranch Oregon Olive OIl</v>
      </c>
      <c r="B740" t="str" s="7">
        <v>Lavender Olive Oil Sugar Scrub</v>
      </c>
      <c r="C740" t="str" s="7">
        <v>ea  4oz. jar</v>
      </c>
      <c r="D740" t="str" s="21">
        <v>Yes</v>
      </c>
      <c r="E740" t="str" s="6">
        <v>SNAP: preserve existing selling price</v>
      </c>
      <c r="F740" s="12">
        <v>7</v>
      </c>
      <c r="G740" s="13">
        <v>7.56</v>
      </c>
      <c r="H740" s="18">
        <v>7</v>
      </c>
      <c r="I740" s="12">
        <v>7</v>
      </c>
      <c r="J740" s="13">
        <v>7.56</v>
      </c>
      <c r="K740" s="18">
        <v>7</v>
      </c>
      <c r="L740" s="12">
        <v>7</v>
      </c>
      <c r="M740" s="13">
        <v>7.56</v>
      </c>
      <c r="N740" s="18">
        <v>7</v>
      </c>
      <c r="O740" s="12">
        <v>7</v>
      </c>
      <c r="P740" s="13">
        <v>7</v>
      </c>
      <c r="Q740" s="18">
        <v>7</v>
      </c>
      <c r="R740" s="21">
        <v>897018</v>
      </c>
      <c r="S740" s="21">
        <v>638088</v>
      </c>
    </row>
    <row r="741" ht="32" customHeight="1">
      <c r="A741" t="str" s="7">
        <v>River Ranch Oregon Olive OIl</v>
      </c>
      <c r="B741" t="str" s="7">
        <v>Morning Mist Olive Oil Sugar Scrub</v>
      </c>
      <c r="C741" t="str" s="7">
        <v>ea 4 oz jar</v>
      </c>
      <c r="D741" t="str" s="21">
        <v>Yes</v>
      </c>
      <c r="E741" t="str" s="6">
        <v>SNAP: preserve existing selling price</v>
      </c>
      <c r="F741" s="12">
        <v>7</v>
      </c>
      <c r="G741" s="13">
        <v>7.56</v>
      </c>
      <c r="H741" s="18">
        <v>7</v>
      </c>
      <c r="I741" s="12">
        <v>7</v>
      </c>
      <c r="J741" s="13">
        <v>7.56</v>
      </c>
      <c r="K741" s="18">
        <v>7</v>
      </c>
      <c r="L741" s="12">
        <v>7</v>
      </c>
      <c r="M741" s="13">
        <v>7.56</v>
      </c>
      <c r="N741" s="18">
        <v>7</v>
      </c>
      <c r="O741" s="12">
        <v>7</v>
      </c>
      <c r="P741" s="13">
        <v>7</v>
      </c>
      <c r="Q741" s="18">
        <v>7</v>
      </c>
      <c r="R741" s="21">
        <v>897022</v>
      </c>
      <c r="S741" s="21">
        <v>638092</v>
      </c>
    </row>
    <row r="742" ht="32" customHeight="1">
      <c r="A742" t="str" s="7">
        <v>River Ranch Oregon Olive OIl</v>
      </c>
      <c r="B742" t="str" s="7">
        <v>Summer Day Olive Oil Sugar Scrub</v>
      </c>
      <c r="C742" t="str" s="7">
        <v>ea 4 oz jar</v>
      </c>
      <c r="D742" t="str" s="21">
        <v>Yes</v>
      </c>
      <c r="E742" t="str" s="6">
        <v>SNAP: preserve existing selling price</v>
      </c>
      <c r="F742" s="12">
        <v>7</v>
      </c>
      <c r="G742" s="13">
        <v>7.56</v>
      </c>
      <c r="H742" s="18">
        <v>7</v>
      </c>
      <c r="I742" s="12">
        <v>7</v>
      </c>
      <c r="J742" s="13">
        <v>7.56</v>
      </c>
      <c r="K742" s="18">
        <v>7</v>
      </c>
      <c r="L742" s="12">
        <v>7</v>
      </c>
      <c r="M742" s="13">
        <v>7.56</v>
      </c>
      <c r="N742" s="18">
        <v>7</v>
      </c>
      <c r="O742" s="12">
        <v>7</v>
      </c>
      <c r="P742" s="13">
        <v>7</v>
      </c>
      <c r="Q742" s="18">
        <v>7</v>
      </c>
      <c r="R742" s="21">
        <v>897026</v>
      </c>
      <c r="S742" s="21">
        <v>638096</v>
      </c>
    </row>
    <row r="743" ht="32" customHeight="1">
      <c r="A743" t="str" s="7">
        <v>RL Plants &amp; Home Goods</v>
      </c>
      <c r="B743" t="str" s="7">
        <v>Breaking Point Iris Rhizome</v>
      </c>
      <c r="C743" t="str" s="7">
        <v>ea</v>
      </c>
      <c r="D743" t="str" s="21">
        <v>No</v>
      </c>
      <c r="E743" t="str" s="6">
        <v>Currently hidden; do not activate automatically | SNAP: preserve existing selling price; No confirmed Local Line price/list; local calculation is reference only; Currently hidden; do not activate automatically</v>
      </c>
      <c r="F743" s="12">
        <v>9.8</v>
      </c>
      <c r="G743" s="13">
        <v>10.58</v>
      </c>
      <c r="H743" s="18">
        <v>9.8</v>
      </c>
      <c r="I743" s="12">
        <v>9.8</v>
      </c>
      <c r="J743" s="13">
        <v>10.58</v>
      </c>
      <c r="K743" s="18">
        <v>9.8</v>
      </c>
      <c r="L743" s="12">
        <v>9.8</v>
      </c>
      <c r="M743" s="13">
        <v>10.58</v>
      </c>
      <c r="N743" s="18">
        <v>9.8</v>
      </c>
      <c r="Q743" s="18">
        <v>9.8</v>
      </c>
      <c r="R743" s="21">
        <v>975222</v>
      </c>
      <c r="S743" s="21">
        <v>740640</v>
      </c>
    </row>
    <row r="744" ht="32" customHeight="1">
      <c r="A744" t="str" s="7">
        <v>RL Plants &amp; Home Goods</v>
      </c>
      <c r="B744" t="str" s="7">
        <v>Dark Purple Iris Rhizome</v>
      </c>
      <c r="C744" t="str" s="7">
        <v>each</v>
      </c>
      <c r="D744" t="str" s="21">
        <v>Yes</v>
      </c>
      <c r="E744" t="str" s="6">
        <v>SNAP: preserve existing selling price</v>
      </c>
      <c r="F744" s="12">
        <v>5.6</v>
      </c>
      <c r="G744" s="13">
        <v>6.05</v>
      </c>
      <c r="H744" s="18">
        <v>5.6</v>
      </c>
      <c r="I744" s="12">
        <v>5.6</v>
      </c>
      <c r="J744" s="13">
        <v>6.05</v>
      </c>
      <c r="K744" s="18">
        <v>5.6</v>
      </c>
      <c r="L744" s="12">
        <v>5.6</v>
      </c>
      <c r="M744" s="13">
        <v>6.05</v>
      </c>
      <c r="N744" s="18">
        <v>5.6</v>
      </c>
      <c r="O744" s="12">
        <v>5.6</v>
      </c>
      <c r="P744" s="13">
        <v>5.6</v>
      </c>
      <c r="Q744" s="18">
        <v>5.6</v>
      </c>
      <c r="R744" s="21">
        <v>805748</v>
      </c>
      <c r="S744" s="21">
        <v>526803</v>
      </c>
    </row>
    <row r="745" ht="32" customHeight="1">
      <c r="A745" t="str" s="7">
        <v>RL Plants &amp; Home Goods</v>
      </c>
      <c r="B745" t="str" s="7">
        <v>Desert Trails Iris Rhizome</v>
      </c>
      <c r="C745" t="str" s="7">
        <v>ea</v>
      </c>
      <c r="D745" t="str" s="21">
        <v>No</v>
      </c>
      <c r="E745" t="str" s="6">
        <v>Currently hidden; do not activate automatically | SNAP: preserve existing selling price; No confirmed Local Line price/list; local calculation is reference only; Currently hidden; do not activate automatically</v>
      </c>
      <c r="F745" s="12">
        <v>11.2</v>
      </c>
      <c r="G745" s="13">
        <v>12.1</v>
      </c>
      <c r="H745" s="18">
        <v>11.2</v>
      </c>
      <c r="I745" s="12">
        <v>11.2</v>
      </c>
      <c r="J745" s="13">
        <v>12.1</v>
      </c>
      <c r="K745" s="18">
        <v>11.2</v>
      </c>
      <c r="L745" s="12">
        <v>11.2</v>
      </c>
      <c r="M745" s="13">
        <v>12.1</v>
      </c>
      <c r="N745" s="18">
        <v>11.2</v>
      </c>
      <c r="Q745" s="18">
        <v>11.2</v>
      </c>
      <c r="R745" s="21">
        <v>975217</v>
      </c>
      <c r="S745" s="21">
        <v>740628</v>
      </c>
    </row>
    <row r="746" ht="32" customHeight="1">
      <c r="A746" t="str" s="7">
        <v>RL Plants &amp; Home Goods</v>
      </c>
      <c r="B746" t="str" s="7">
        <v>DOXIE DOODLES - 2011 Standard Dwarf Bearded Iris - Fragrant (rhizome)</v>
      </c>
      <c r="C746" t="str" s="7">
        <v>ea</v>
      </c>
      <c r="D746" t="str" s="21">
        <v>No</v>
      </c>
      <c r="E746" t="str" s="6">
        <v>Currently hidden; do not activate automatically | SNAP: preserve existing selling price; No confirmed Local Line price/list; local calculation is reference only; Currently hidden; do not activate automatically</v>
      </c>
      <c r="F746" s="12">
        <v>8.4</v>
      </c>
      <c r="G746" s="13">
        <v>9.07</v>
      </c>
      <c r="H746" s="18">
        <v>8.4</v>
      </c>
      <c r="I746" s="12">
        <v>8.4</v>
      </c>
      <c r="J746" s="13">
        <v>9.07</v>
      </c>
      <c r="K746" s="18">
        <v>8.4</v>
      </c>
      <c r="L746" s="12">
        <v>8.4</v>
      </c>
      <c r="M746" s="13">
        <v>9.07</v>
      </c>
      <c r="N746" s="18">
        <v>8.4</v>
      </c>
      <c r="Q746" s="18">
        <v>8.4</v>
      </c>
      <c r="R746" s="21">
        <v>897406</v>
      </c>
      <c r="S746" s="21">
        <v>638663</v>
      </c>
    </row>
    <row r="747" ht="32" customHeight="1">
      <c r="A747" t="str" s="7">
        <v>RL Plants &amp; Home Goods</v>
      </c>
      <c r="B747" t="str" s="7">
        <v>Fall Decor- Iris Rhizome</v>
      </c>
      <c r="C747" t="str" s="7">
        <v>ea</v>
      </c>
      <c r="D747" t="str" s="21">
        <v>No</v>
      </c>
      <c r="E747" t="str" s="6">
        <v>Currently hidden; do not activate automatically | SNAP: preserve existing selling price; No confirmed Local Line price/list; local calculation is reference only; Currently hidden; do not activate automatically</v>
      </c>
      <c r="F747" s="12">
        <v>11.2</v>
      </c>
      <c r="G747" s="13">
        <v>12.1</v>
      </c>
      <c r="H747" s="18">
        <v>11.2</v>
      </c>
      <c r="I747" s="12">
        <v>11.2</v>
      </c>
      <c r="J747" s="13">
        <v>12.1</v>
      </c>
      <c r="K747" s="18">
        <v>11.2</v>
      </c>
      <c r="L747" s="12">
        <v>11.2</v>
      </c>
      <c r="M747" s="13">
        <v>12.1</v>
      </c>
      <c r="N747" s="18">
        <v>11.2</v>
      </c>
      <c r="Q747" s="18">
        <v>11.2</v>
      </c>
      <c r="R747" s="21">
        <v>901386</v>
      </c>
      <c r="S747" s="21">
        <v>643634</v>
      </c>
    </row>
    <row r="748" ht="32" customHeight="1">
      <c r="A748" t="str" s="7">
        <v>RL Plants &amp; Home Goods</v>
      </c>
      <c r="B748" t="str" s="7">
        <v>Giddy Iris Rhizome (Standard Dwarf Bearded)</v>
      </c>
      <c r="C748" t="str" s="7">
        <v>ea</v>
      </c>
      <c r="D748" t="str" s="21">
        <v>Yes</v>
      </c>
      <c r="E748" t="str" s="6">
        <v>SNAP: preserve existing selling price; No confirmed Local Line price/list; local calculation is reference only</v>
      </c>
      <c r="F748" s="12">
        <v>8.4</v>
      </c>
      <c r="G748" s="13">
        <v>9.07</v>
      </c>
      <c r="H748" s="18">
        <v>8.4</v>
      </c>
      <c r="I748" s="12">
        <v>8.4</v>
      </c>
      <c r="J748" s="13">
        <v>9.07</v>
      </c>
      <c r="K748" s="18">
        <v>8.4</v>
      </c>
      <c r="L748" s="12">
        <v>8.4</v>
      </c>
      <c r="M748" s="13">
        <v>9.07</v>
      </c>
      <c r="N748" s="18">
        <v>8.4</v>
      </c>
      <c r="Q748" s="18">
        <v>8.4</v>
      </c>
      <c r="R748" s="21">
        <v>975212</v>
      </c>
      <c r="S748" s="21">
        <v>740622</v>
      </c>
    </row>
    <row r="749" ht="32" customHeight="1">
      <c r="A749" t="str" s="7">
        <v>RL Plants &amp; Home Goods</v>
      </c>
      <c r="B749" t="str" s="7">
        <v>Handcrafted 4x4 Rustic Wood Double Tea Candle Holder</v>
      </c>
      <c r="C749" t="str" s="7">
        <v>ea</v>
      </c>
      <c r="D749" t="str" s="21">
        <v>No</v>
      </c>
      <c r="E749" t="str" s="6">
        <v>Currently hidden; do not activate automatically | SNAP: preserve existing selling price; No confirmed Local Line price/list; local calculation is reference only; Currently hidden; do not activate automatically</v>
      </c>
      <c r="F749" s="12">
        <v>14</v>
      </c>
      <c r="G749" s="13">
        <v>15.12</v>
      </c>
      <c r="H749" s="18">
        <v>14</v>
      </c>
      <c r="I749" s="12">
        <v>14</v>
      </c>
      <c r="J749" s="13">
        <v>15.12</v>
      </c>
      <c r="K749" s="18">
        <v>14</v>
      </c>
      <c r="L749" s="12">
        <v>14</v>
      </c>
      <c r="M749" s="13">
        <v>15.12</v>
      </c>
      <c r="N749" s="18">
        <v>14</v>
      </c>
      <c r="Q749" s="18">
        <v>14</v>
      </c>
      <c r="R749" s="21">
        <v>1090814</v>
      </c>
      <c r="S749" s="21">
        <v>904110</v>
      </c>
    </row>
    <row r="750" ht="32" customHeight="1">
      <c r="A750" t="str" s="7">
        <v>RL Plants &amp; Home Goods</v>
      </c>
      <c r="B750" t="str" s="7">
        <v>Handcrafted 4x4 Rustic Wood Tea Candle Holder</v>
      </c>
      <c r="C750" t="str" s="7">
        <v>ea</v>
      </c>
      <c r="D750" t="str" s="21">
        <v>Yes</v>
      </c>
      <c r="E750" t="str" s="6">
        <v>SNAP: preserve existing selling price</v>
      </c>
      <c r="F750" s="12">
        <v>14</v>
      </c>
      <c r="G750" s="13">
        <v>15.12</v>
      </c>
      <c r="H750" s="18">
        <v>14</v>
      </c>
      <c r="I750" s="12">
        <v>14</v>
      </c>
      <c r="J750" s="13">
        <v>15.12</v>
      </c>
      <c r="K750" s="18">
        <v>14</v>
      </c>
      <c r="L750" s="12">
        <v>14</v>
      </c>
      <c r="M750" s="13">
        <v>15.12</v>
      </c>
      <c r="N750" s="18">
        <v>14</v>
      </c>
      <c r="O750" s="12">
        <v>14</v>
      </c>
      <c r="P750" s="13">
        <v>14</v>
      </c>
      <c r="Q750" s="18">
        <v>14</v>
      </c>
      <c r="R750" s="21">
        <v>1090811</v>
      </c>
      <c r="S750" s="21">
        <v>904107</v>
      </c>
    </row>
    <row r="751" ht="32" customHeight="1">
      <c r="A751" t="str" s="7">
        <v>RL Plants &amp; Home Goods</v>
      </c>
      <c r="B751" t="str" s="7">
        <v>Handcrafted Birch Holder</v>
      </c>
      <c r="C751" t="str" s="7">
        <v>ea</v>
      </c>
      <c r="D751" t="str" s="21">
        <v>No</v>
      </c>
      <c r="E751" t="str" s="6">
        <v>Currently hidden; do not activate automatically | SNAP: preserve existing selling price; No confirmed Local Line price/list; local calculation is reference only; Currently hidden; do not activate automatically</v>
      </c>
      <c r="F751" s="12">
        <v>21</v>
      </c>
      <c r="G751" s="13">
        <v>22.68</v>
      </c>
      <c r="H751" s="18">
        <v>21</v>
      </c>
      <c r="I751" s="12">
        <v>21</v>
      </c>
      <c r="J751" s="13">
        <v>22.68</v>
      </c>
      <c r="K751" s="18">
        <v>21</v>
      </c>
      <c r="L751" s="12">
        <v>21</v>
      </c>
      <c r="M751" s="13">
        <v>22.68</v>
      </c>
      <c r="N751" s="18">
        <v>21</v>
      </c>
      <c r="Q751" s="18">
        <v>21</v>
      </c>
      <c r="R751" s="21">
        <v>1017978</v>
      </c>
      <c r="S751" s="21">
        <v>803428</v>
      </c>
    </row>
    <row r="752" ht="32" customHeight="1">
      <c r="A752" t="str" s="7">
        <v>RL Plants &amp; Home Goods</v>
      </c>
      <c r="B752" t="str" s="7">
        <v>Handcrafted Cedar Coasters</v>
      </c>
      <c r="C752" t="str" s="7">
        <v>2 pack</v>
      </c>
      <c r="D752" t="str" s="21">
        <v>Yes</v>
      </c>
      <c r="E752" t="str" s="6">
        <v>SNAP: preserve existing selling price</v>
      </c>
      <c r="F752" s="12">
        <v>4.2</v>
      </c>
      <c r="G752" s="13">
        <v>4.54</v>
      </c>
      <c r="H752" s="18">
        <v>4.2</v>
      </c>
      <c r="I752" s="12">
        <v>4.2</v>
      </c>
      <c r="J752" s="13">
        <v>4.54</v>
      </c>
      <c r="K752" s="18">
        <v>4.2</v>
      </c>
      <c r="L752" s="12">
        <v>4.2</v>
      </c>
      <c r="M752" s="13">
        <v>4.54</v>
      </c>
      <c r="N752" s="18">
        <v>4.2</v>
      </c>
      <c r="O752" s="12">
        <v>4.2</v>
      </c>
      <c r="P752" s="13">
        <v>4.2</v>
      </c>
      <c r="Q752" s="18">
        <v>4.2</v>
      </c>
      <c r="R752" s="21">
        <v>1012966</v>
      </c>
      <c r="S752" s="21">
        <v>796544</v>
      </c>
    </row>
    <row r="753" ht="32" customHeight="1">
      <c r="A753" t="str" s="7">
        <v>RL Plants &amp; Home Goods</v>
      </c>
      <c r="B753" t="str" s="7">
        <v>Handcrafted Cedar Coasters</v>
      </c>
      <c r="C753" t="str" s="7">
        <v>5 pack</v>
      </c>
      <c r="D753" t="str" s="21">
        <v>Yes</v>
      </c>
      <c r="E753" t="str" s="6">
        <v>SNAP: preserve existing selling price</v>
      </c>
      <c r="F753" s="12">
        <v>7</v>
      </c>
      <c r="G753" s="13">
        <v>7.56</v>
      </c>
      <c r="H753" s="18">
        <v>7</v>
      </c>
      <c r="I753" s="12">
        <v>7</v>
      </c>
      <c r="J753" s="13">
        <v>7.56</v>
      </c>
      <c r="K753" s="18">
        <v>7</v>
      </c>
      <c r="L753" s="12">
        <v>7</v>
      </c>
      <c r="M753" s="13">
        <v>7.56</v>
      </c>
      <c r="N753" s="18">
        <v>7</v>
      </c>
      <c r="O753" s="12">
        <v>7</v>
      </c>
      <c r="P753" s="13">
        <v>7</v>
      </c>
      <c r="Q753" s="18">
        <v>7</v>
      </c>
      <c r="R753" s="21">
        <v>1012966</v>
      </c>
      <c r="S753" s="21">
        <v>926994</v>
      </c>
    </row>
    <row r="754" ht="32" customHeight="1">
      <c r="A754" t="str" s="7">
        <v>RL Plants &amp; Home Goods</v>
      </c>
      <c r="B754" t="str" s="7">
        <v>Handcrafted Rustic Cedar Coasters</v>
      </c>
      <c r="C754" t="str" s="7">
        <v>2 Pack</v>
      </c>
      <c r="D754" t="str" s="21">
        <v>Yes</v>
      </c>
      <c r="E754" t="str" s="6">
        <v>SNAP: preserve existing selling price; No confirmed Local Line price/list; local calculation is reference only</v>
      </c>
      <c r="F754" s="12">
        <v>4.2</v>
      </c>
      <c r="G754" s="13">
        <v>4.54</v>
      </c>
      <c r="H754" s="18">
        <v>4.2</v>
      </c>
      <c r="I754" s="12">
        <v>4.2</v>
      </c>
      <c r="J754" s="13">
        <v>4.54</v>
      </c>
      <c r="K754" s="18">
        <v>4.2</v>
      </c>
      <c r="L754" s="12">
        <v>4.2</v>
      </c>
      <c r="M754" s="13">
        <v>4.54</v>
      </c>
      <c r="N754" s="18">
        <v>4.2</v>
      </c>
      <c r="Q754" s="18">
        <v>4.2</v>
      </c>
      <c r="R754" s="21">
        <v>1012965</v>
      </c>
      <c r="S754" s="21">
        <v>796543</v>
      </c>
    </row>
    <row r="755" ht="32" customHeight="1">
      <c r="A755" t="str" s="7">
        <v>RL Plants &amp; Home Goods</v>
      </c>
      <c r="B755" t="str" s="7">
        <v>Handcrafted Rustic Cedar Coasters</v>
      </c>
      <c r="C755" t="str" s="7">
        <v>5 Pack</v>
      </c>
      <c r="D755" t="str" s="21">
        <v>Yes</v>
      </c>
      <c r="E755" t="str" s="6">
        <v>SNAP: preserve existing selling price; No confirmed Local Line price/list; local calculation is reference only</v>
      </c>
      <c r="F755" s="12">
        <v>7</v>
      </c>
      <c r="G755" s="13">
        <v>7.56</v>
      </c>
      <c r="H755" s="18">
        <v>7</v>
      </c>
      <c r="I755" s="12">
        <v>7</v>
      </c>
      <c r="J755" s="13">
        <v>7.56</v>
      </c>
      <c r="K755" s="18">
        <v>7</v>
      </c>
      <c r="L755" s="12">
        <v>7</v>
      </c>
      <c r="M755" s="13">
        <v>7.56</v>
      </c>
      <c r="N755" s="18">
        <v>7</v>
      </c>
      <c r="Q755" s="18">
        <v>7</v>
      </c>
      <c r="R755" s="21">
        <v>1012965</v>
      </c>
      <c r="S755" s="21">
        <v>994309</v>
      </c>
    </row>
    <row r="756" ht="32" customHeight="1">
      <c r="A756" t="str" s="7">
        <v>RL Plants &amp; Home Goods</v>
      </c>
      <c r="B756" t="str" s="7">
        <v>Handmade Birch Wood Coasters –Set of 2</v>
      </c>
      <c r="C756" t="str" s="7">
        <v>2 pack</v>
      </c>
      <c r="D756" t="str" s="21">
        <v>Yes</v>
      </c>
      <c r="E756" t="str" s="6">
        <v>SNAP: preserve existing selling price</v>
      </c>
      <c r="F756" s="12">
        <v>7</v>
      </c>
      <c r="G756" s="13">
        <v>7.56</v>
      </c>
      <c r="H756" s="18">
        <v>7</v>
      </c>
      <c r="I756" s="12">
        <v>7</v>
      </c>
      <c r="J756" s="13">
        <v>7.56</v>
      </c>
      <c r="K756" s="18">
        <v>7</v>
      </c>
      <c r="L756" s="12">
        <v>7</v>
      </c>
      <c r="M756" s="13">
        <v>7.56</v>
      </c>
      <c r="N756" s="18">
        <v>7</v>
      </c>
      <c r="O756" s="12">
        <v>7</v>
      </c>
      <c r="P756" s="13">
        <v>7</v>
      </c>
      <c r="Q756" s="18">
        <v>7</v>
      </c>
      <c r="R756" s="21">
        <v>881823</v>
      </c>
      <c r="S756" s="21">
        <v>618344</v>
      </c>
    </row>
    <row r="757" ht="32" customHeight="1">
      <c r="A757" t="str" s="7">
        <v>RL Plants &amp; Home Goods</v>
      </c>
      <c r="B757" t="str" s="7">
        <v>Handmade Cedar Catch-All Tray – Rustic Ring Dish &amp; Coin Holder</v>
      </c>
      <c r="C757" t="str" s="7">
        <v>ea</v>
      </c>
      <c r="D757" t="str" s="21">
        <v>Yes</v>
      </c>
      <c r="E757" t="str" s="6">
        <v>No confirmed Local Line price/list; local calculation is reference only | SNAP: preserve existing selling price; No confirmed Local Line price/list; local calculation is reference only</v>
      </c>
      <c r="F757" s="12">
        <v>14</v>
      </c>
      <c r="G757" s="13">
        <v>15.12</v>
      </c>
      <c r="H757" s="18">
        <v>14</v>
      </c>
      <c r="K757" s="18">
        <v>14</v>
      </c>
      <c r="L757" s="12">
        <v>14</v>
      </c>
      <c r="M757" s="13">
        <v>15.12</v>
      </c>
      <c r="N757" s="18">
        <v>14</v>
      </c>
      <c r="Q757" s="18">
        <v>14</v>
      </c>
      <c r="R757" s="21">
        <v>1026272</v>
      </c>
      <c r="S757" s="21">
        <v>816045</v>
      </c>
    </row>
    <row r="758" ht="32" customHeight="1">
      <c r="A758" t="str" s="7">
        <v>RL Plants &amp; Home Goods</v>
      </c>
      <c r="B758" t="str" s="7">
        <v>Handmade Wooden Industrial Style 4"x6" Catch-all Tray</v>
      </c>
      <c r="C758" t="str" s="7">
        <v>ea</v>
      </c>
      <c r="D758" t="str" s="21">
        <v>Yes</v>
      </c>
      <c r="E758" t="str" s="6">
        <v>No confirmed Local Line price/list; local calculation is reference only | SNAP: preserve existing selling price; No confirmed Local Line price/list; local calculation is reference only</v>
      </c>
      <c r="F758" s="12">
        <v>14</v>
      </c>
      <c r="G758" s="13">
        <v>15.12</v>
      </c>
      <c r="H758" s="18">
        <v>14</v>
      </c>
      <c r="K758" s="18">
        <v>14</v>
      </c>
      <c r="L758" s="12">
        <v>14</v>
      </c>
      <c r="M758" s="13">
        <v>15.12</v>
      </c>
      <c r="N758" s="18">
        <v>14</v>
      </c>
      <c r="Q758" s="18">
        <v>14</v>
      </c>
      <c r="R758" s="21">
        <v>1119870</v>
      </c>
      <c r="S758" s="21">
        <v>947706</v>
      </c>
    </row>
    <row r="759" ht="32" customHeight="1">
      <c r="A759" t="str" s="7">
        <v>RL Plants &amp; Home Goods</v>
      </c>
      <c r="B759" t="str" s="7">
        <v>Hen and Chicks Succulents</v>
      </c>
      <c r="C759" t="str" s="7">
        <v>each</v>
      </c>
      <c r="D759" t="str" s="21">
        <v>Yes</v>
      </c>
      <c r="E759" t="str" s="6">
        <v>SNAP: preserve existing selling price</v>
      </c>
      <c r="F759" s="12">
        <v>4.2</v>
      </c>
      <c r="G759" s="13">
        <v>4.54</v>
      </c>
      <c r="H759" s="18">
        <v>4.2</v>
      </c>
      <c r="I759" s="12">
        <v>4.2</v>
      </c>
      <c r="J759" s="13">
        <v>4.54</v>
      </c>
      <c r="K759" s="18">
        <v>4.2</v>
      </c>
      <c r="L759" s="12">
        <v>4.2</v>
      </c>
      <c r="M759" s="13">
        <v>4.54</v>
      </c>
      <c r="N759" s="18">
        <v>4.2</v>
      </c>
      <c r="O759" s="12">
        <v>4.2</v>
      </c>
      <c r="P759" s="13">
        <v>4.2</v>
      </c>
      <c r="Q759" s="18">
        <v>4.2</v>
      </c>
      <c r="R759" s="21">
        <v>805749</v>
      </c>
      <c r="S759" s="21">
        <v>526804</v>
      </c>
    </row>
    <row r="760" ht="32" customHeight="1">
      <c r="A760" t="str" s="7">
        <v>RL Plants &amp; Home Goods</v>
      </c>
      <c r="B760" t="str" s="7">
        <v>I'm Back Iris Rhizome</v>
      </c>
      <c r="C760" t="str" s="7">
        <v>ea</v>
      </c>
      <c r="D760" t="str" s="21">
        <v>No</v>
      </c>
      <c r="E760" t="str" s="6">
        <v>Currently hidden; do not activate automatically | SNAP: preserve existing selling price; No confirmed Local Line price/list; local calculation is reference only; Currently hidden; do not activate automatically</v>
      </c>
      <c r="F760" s="12">
        <v>11.2</v>
      </c>
      <c r="G760" s="13">
        <v>12.1</v>
      </c>
      <c r="H760" s="18">
        <v>11.2</v>
      </c>
      <c r="I760" s="12">
        <v>11.2</v>
      </c>
      <c r="J760" s="13">
        <v>12.1</v>
      </c>
      <c r="K760" s="18">
        <v>11.2</v>
      </c>
      <c r="L760" s="12">
        <v>11.2</v>
      </c>
      <c r="M760" s="13">
        <v>12.1</v>
      </c>
      <c r="N760" s="18">
        <v>11.2</v>
      </c>
      <c r="Q760" s="18">
        <v>11.2</v>
      </c>
      <c r="R760" s="21">
        <v>975215</v>
      </c>
      <c r="S760" s="21">
        <v>740626</v>
      </c>
    </row>
    <row r="761" ht="32" customHeight="1">
      <c r="A761" t="str" s="7">
        <v>RL Plants &amp; Home Goods</v>
      </c>
      <c r="B761" t="str" s="7">
        <v>Lemon Balm</v>
      </c>
      <c r="C761" t="str" s="7">
        <v>bu</v>
      </c>
      <c r="D761" t="str" s="21">
        <v>No</v>
      </c>
      <c r="E761" t="str" s="6">
        <v>Currently hidden; do not activate automatically | SNAP: preserve existing selling price; Currently hidden; do not activate automatically</v>
      </c>
      <c r="F761" s="12">
        <v>3.5</v>
      </c>
      <c r="G761" s="13">
        <v>3.78</v>
      </c>
      <c r="H761" s="18">
        <v>3.5</v>
      </c>
      <c r="I761" s="12">
        <v>3.5</v>
      </c>
      <c r="J761" s="13">
        <v>3.78</v>
      </c>
      <c r="K761" s="18">
        <v>3.5</v>
      </c>
      <c r="L761" s="12">
        <v>3.5</v>
      </c>
      <c r="M761" s="13">
        <v>3.78</v>
      </c>
      <c r="N761" s="18">
        <v>3.5</v>
      </c>
      <c r="O761" s="12">
        <v>3.5</v>
      </c>
      <c r="P761" s="13">
        <v>3.5</v>
      </c>
      <c r="Q761" s="18">
        <v>3.5</v>
      </c>
      <c r="R761" s="21">
        <v>914549</v>
      </c>
      <c r="S761" s="21">
        <v>660244</v>
      </c>
    </row>
    <row r="762" ht="32" customHeight="1">
      <c r="A762" t="str" s="7">
        <v>RL Plants &amp; Home Goods</v>
      </c>
      <c r="B762" t="str" s="7">
        <v>Local Color Iris Rhizome</v>
      </c>
      <c r="C762" t="str" s="7">
        <v>ea</v>
      </c>
      <c r="D762" t="str" s="21">
        <v>Yes</v>
      </c>
      <c r="E762" t="str" s="6">
        <v>SNAP: preserve existing selling price</v>
      </c>
      <c r="F762" s="12">
        <v>11.2</v>
      </c>
      <c r="G762" s="13">
        <v>12.1</v>
      </c>
      <c r="H762" s="18">
        <v>11.2</v>
      </c>
      <c r="I762" s="12">
        <v>11.2</v>
      </c>
      <c r="J762" s="13">
        <v>12.1</v>
      </c>
      <c r="K762" s="18">
        <v>11.2</v>
      </c>
      <c r="L762" s="12">
        <v>11.2</v>
      </c>
      <c r="M762" s="13">
        <v>12.1</v>
      </c>
      <c r="N762" s="18">
        <v>11.2</v>
      </c>
      <c r="O762" s="12">
        <v>11.2</v>
      </c>
      <c r="P762" s="13">
        <v>11.2</v>
      </c>
      <c r="Q762" s="18">
        <v>11.2</v>
      </c>
      <c r="R762" s="21">
        <v>975218</v>
      </c>
      <c r="S762" s="21">
        <v>740629</v>
      </c>
    </row>
    <row r="763" ht="32" customHeight="1">
      <c r="A763" t="str" s="7">
        <v>RL Plants &amp; Home Goods</v>
      </c>
      <c r="B763" t="str" s="7">
        <v>Open Your Eyes- Iris Rhizome</v>
      </c>
      <c r="C763" t="str" s="7">
        <v>ea</v>
      </c>
      <c r="D763" t="str" s="21">
        <v>No</v>
      </c>
      <c r="E763" t="str" s="6">
        <v>Currently hidden; do not activate automatically | SNAP: preserve existing selling price; Currently hidden; do not activate automatically</v>
      </c>
      <c r="F763" s="12">
        <v>11.2</v>
      </c>
      <c r="G763" s="13">
        <v>12.1</v>
      </c>
      <c r="H763" s="18">
        <v>11.2</v>
      </c>
      <c r="I763" s="12">
        <v>11.2</v>
      </c>
      <c r="J763" s="13">
        <v>12.1</v>
      </c>
      <c r="K763" s="18">
        <v>11.2</v>
      </c>
      <c r="L763" s="12">
        <v>11.2</v>
      </c>
      <c r="M763" s="13">
        <v>12.1</v>
      </c>
      <c r="N763" s="18">
        <v>11.2</v>
      </c>
      <c r="O763" s="12">
        <v>11.2</v>
      </c>
      <c r="P763" s="13">
        <v>11.2</v>
      </c>
      <c r="Q763" s="18">
        <v>11.2</v>
      </c>
      <c r="R763" s="21">
        <v>901383</v>
      </c>
      <c r="S763" s="21">
        <v>643631</v>
      </c>
    </row>
    <row r="764" ht="32" customHeight="1">
      <c r="A764" t="str" s="7">
        <v>RL Plants &amp; Home Goods</v>
      </c>
      <c r="B764" t="str" s="7">
        <v>Pepi Dwarf Iris Rhizome</v>
      </c>
      <c r="C764" t="str" s="7">
        <v>ea</v>
      </c>
      <c r="D764" t="str" s="21">
        <v>No</v>
      </c>
      <c r="E764" t="str" s="6">
        <v>Currently hidden; do not activate automatically | SNAP: preserve existing selling price; No confirmed Local Line price/list; local calculation is reference only; Currently hidden; do not activate automatically</v>
      </c>
      <c r="F764" s="12">
        <v>8.4</v>
      </c>
      <c r="G764" s="13">
        <v>9.07</v>
      </c>
      <c r="H764" s="18">
        <v>8.4</v>
      </c>
      <c r="I764" s="12">
        <v>8.4</v>
      </c>
      <c r="J764" s="13">
        <v>9.07</v>
      </c>
      <c r="K764" s="18">
        <v>8.4</v>
      </c>
      <c r="L764" s="12">
        <v>8.4</v>
      </c>
      <c r="M764" s="13">
        <v>9.07</v>
      </c>
      <c r="N764" s="18">
        <v>8.4</v>
      </c>
      <c r="Q764" s="18">
        <v>8.4</v>
      </c>
      <c r="R764" s="21">
        <v>897404</v>
      </c>
      <c r="S764" s="21">
        <v>638661</v>
      </c>
    </row>
    <row r="765" ht="32" customHeight="1">
      <c r="A765" t="str" s="7">
        <v>RL Plants &amp; Home Goods</v>
      </c>
      <c r="B765" t="str" s="7">
        <v>Radiant Garb Iris Rhizome</v>
      </c>
      <c r="C765" t="str" s="7">
        <v>ea</v>
      </c>
      <c r="D765" t="str" s="21">
        <v>No</v>
      </c>
      <c r="E765" t="str" s="6">
        <v>Currently hidden; do not activate automatically | SNAP: preserve existing selling price; No confirmed Local Line price/list; local calculation is reference only; Currently hidden; do not activate automatically</v>
      </c>
      <c r="F765" s="12">
        <v>11.2</v>
      </c>
      <c r="G765" s="13">
        <v>12.1</v>
      </c>
      <c r="H765" s="18">
        <v>11.2</v>
      </c>
      <c r="I765" s="12">
        <v>11.2</v>
      </c>
      <c r="J765" s="13">
        <v>12.1</v>
      </c>
      <c r="K765" s="18">
        <v>11.2</v>
      </c>
      <c r="L765" s="12">
        <v>11.2</v>
      </c>
      <c r="M765" s="13">
        <v>12.1</v>
      </c>
      <c r="N765" s="18">
        <v>11.2</v>
      </c>
      <c r="Q765" s="18">
        <v>11.2</v>
      </c>
      <c r="R765" s="21">
        <v>975220</v>
      </c>
      <c r="S765" s="21">
        <v>740631</v>
      </c>
    </row>
    <row r="766" ht="32" customHeight="1">
      <c r="A766" t="str" s="7">
        <v>RL Plants &amp; Home Goods</v>
      </c>
      <c r="B766" t="str" s="7">
        <v>Raspberry Swirl - 2009 Tall Bearded Iris - Stunning Award Winner (Rhizome)</v>
      </c>
      <c r="C766" t="str" s="7">
        <v>ea</v>
      </c>
      <c r="D766" t="str" s="21">
        <v>No</v>
      </c>
      <c r="E766" t="str" s="6">
        <v>Currently hidden; do not activate automatically | SNAP: preserve existing selling price; No confirmed Local Line price/list; local calculation is reference only; Currently hidden; do not activate automatically</v>
      </c>
      <c r="F766" s="12">
        <v>9.8</v>
      </c>
      <c r="G766" s="13">
        <v>10.58</v>
      </c>
      <c r="H766" s="18">
        <v>9.8</v>
      </c>
      <c r="I766" s="12">
        <v>9.8</v>
      </c>
      <c r="J766" s="13">
        <v>10.58</v>
      </c>
      <c r="K766" s="18">
        <v>9.8</v>
      </c>
      <c r="L766" s="12">
        <v>9.8</v>
      </c>
      <c r="M766" s="13">
        <v>10.58</v>
      </c>
      <c r="N766" s="18">
        <v>9.8</v>
      </c>
      <c r="Q766" s="18">
        <v>9.8</v>
      </c>
      <c r="R766" s="21">
        <v>897403</v>
      </c>
      <c r="S766" s="21">
        <v>638660</v>
      </c>
    </row>
    <row r="767" ht="32" customHeight="1">
      <c r="A767" t="str" s="7">
        <v>RL Plants &amp; Home Goods</v>
      </c>
      <c r="B767" t="str" s="7">
        <v>Sedum Palmeri Succulents</v>
      </c>
      <c r="C767" t="str" s="7">
        <v>each</v>
      </c>
      <c r="D767" t="str" s="21">
        <v>Yes</v>
      </c>
      <c r="E767" t="str" s="6">
        <v>SNAP: preserve existing selling price</v>
      </c>
      <c r="F767" s="12">
        <v>5.6</v>
      </c>
      <c r="G767" s="13">
        <v>6.05</v>
      </c>
      <c r="H767" s="18">
        <v>5.6</v>
      </c>
      <c r="I767" s="12">
        <v>5.6</v>
      </c>
      <c r="J767" s="13">
        <v>6.05</v>
      </c>
      <c r="K767" s="18">
        <v>5.6</v>
      </c>
      <c r="L767" s="12">
        <v>5.6</v>
      </c>
      <c r="M767" s="13">
        <v>6.05</v>
      </c>
      <c r="N767" s="18">
        <v>5.6</v>
      </c>
      <c r="O767" s="12">
        <v>5.6</v>
      </c>
      <c r="P767" s="13">
        <v>5.6</v>
      </c>
      <c r="Q767" s="18">
        <v>5.6</v>
      </c>
      <c r="R767" s="21">
        <v>805750</v>
      </c>
      <c r="S767" s="21">
        <v>526805</v>
      </c>
    </row>
    <row r="768" ht="32" customHeight="1">
      <c r="A768" t="str" s="7">
        <v>RL Plants &amp; Home Goods</v>
      </c>
      <c r="B768" t="str" s="7">
        <v>Sedum Rupestre "Blue Spruce"</v>
      </c>
      <c r="C768" t="str" s="7">
        <v>each</v>
      </c>
      <c r="D768" t="str" s="21">
        <v>Yes</v>
      </c>
      <c r="E768" t="str" s="6">
        <v>SNAP: preserve existing selling price</v>
      </c>
      <c r="F768" s="12">
        <v>5.6</v>
      </c>
      <c r="G768" s="13">
        <v>6.05</v>
      </c>
      <c r="H768" s="18">
        <v>5.6</v>
      </c>
      <c r="I768" s="12">
        <v>5.6</v>
      </c>
      <c r="J768" s="13">
        <v>6.05</v>
      </c>
      <c r="K768" s="18">
        <v>5.6</v>
      </c>
      <c r="L768" s="12">
        <v>5.6</v>
      </c>
      <c r="M768" s="13">
        <v>6.05</v>
      </c>
      <c r="N768" s="18">
        <v>5.6</v>
      </c>
      <c r="O768" s="12">
        <v>5.6</v>
      </c>
      <c r="P768" s="13">
        <v>5.6</v>
      </c>
      <c r="Q768" s="18">
        <v>5.6</v>
      </c>
      <c r="R768" s="21">
        <v>805751</v>
      </c>
      <c r="S768" s="21">
        <v>526806</v>
      </c>
    </row>
    <row r="769" ht="32" customHeight="1">
      <c r="A769" t="str" s="7">
        <v>RL Plants &amp; Home Goods</v>
      </c>
      <c r="B769" t="str" s="7">
        <v>Spice Lord Iris Rhizome (Bulb)</v>
      </c>
      <c r="C769" t="str" s="7">
        <v>ea</v>
      </c>
      <c r="D769" t="str" s="21">
        <v>No</v>
      </c>
      <c r="E769" t="str" s="6">
        <v>Currently hidden; do not activate automatically | SNAP: preserve existing selling price; No confirmed Local Line price/list; local calculation is reference only; Currently hidden; do not activate automatically</v>
      </c>
      <c r="F769" s="12">
        <v>9.8</v>
      </c>
      <c r="G769" s="13">
        <v>10.58</v>
      </c>
      <c r="H769" s="18">
        <v>9.8</v>
      </c>
      <c r="I769" s="12">
        <v>9.8</v>
      </c>
      <c r="J769" s="13">
        <v>10.58</v>
      </c>
      <c r="K769" s="18">
        <v>9.8</v>
      </c>
      <c r="L769" s="12">
        <v>9.8</v>
      </c>
      <c r="M769" s="13">
        <v>10.58</v>
      </c>
      <c r="N769" s="18">
        <v>9.8</v>
      </c>
      <c r="Q769" s="18">
        <v>9.8</v>
      </c>
      <c r="R769" s="21">
        <v>1004526</v>
      </c>
      <c r="S769" s="21">
        <v>784562</v>
      </c>
    </row>
    <row r="770" ht="32" customHeight="1">
      <c r="A770" t="str" s="7">
        <v>RL Plants &amp; Home Goods</v>
      </c>
      <c r="B770" t="str" s="7">
        <v>Tanzanian Tangerine Iris Rhizome (Bulb)</v>
      </c>
      <c r="C770" t="str" s="7">
        <v>ea</v>
      </c>
      <c r="D770" t="str" s="21">
        <v>No</v>
      </c>
      <c r="E770" t="str" s="6">
        <v>Currently hidden; do not activate automatically | SNAP: preserve existing selling price; No confirmed Local Line price/list; local calculation is reference only; Currently hidden; do not activate automatically</v>
      </c>
      <c r="F770" s="12">
        <v>9.8</v>
      </c>
      <c r="G770" s="13">
        <v>10.58</v>
      </c>
      <c r="H770" s="18">
        <v>9.8</v>
      </c>
      <c r="I770" s="12">
        <v>9.8</v>
      </c>
      <c r="J770" s="13">
        <v>10.58</v>
      </c>
      <c r="K770" s="18">
        <v>9.8</v>
      </c>
      <c r="L770" s="12">
        <v>9.8</v>
      </c>
      <c r="M770" s="13">
        <v>10.58</v>
      </c>
      <c r="N770" s="18">
        <v>9.8</v>
      </c>
      <c r="Q770" s="18">
        <v>9.8</v>
      </c>
      <c r="R770" s="21">
        <v>1004531</v>
      </c>
      <c r="S770" s="21">
        <v>784571</v>
      </c>
    </row>
    <row r="771" ht="32" customHeight="1">
      <c r="A771" t="str" s="7">
        <v>RL Plants &amp; Home Goods</v>
      </c>
      <c r="B771" t="str" s="7">
        <v>Trumped Iris Rhizome (Bulb)</v>
      </c>
      <c r="C771" t="str" s="7">
        <v>ea</v>
      </c>
      <c r="D771" t="str" s="21">
        <v>No</v>
      </c>
      <c r="E771" t="str" s="6">
        <v>Currently hidden; do not activate automatically | SNAP: preserve existing selling price; No confirmed Local Line price/list; local calculation is reference only; Currently hidden; do not activate automatically</v>
      </c>
      <c r="F771" s="12">
        <v>9.8</v>
      </c>
      <c r="G771" s="13">
        <v>10.58</v>
      </c>
      <c r="H771" s="18">
        <v>9.8</v>
      </c>
      <c r="I771" s="12">
        <v>9.8</v>
      </c>
      <c r="J771" s="13">
        <v>10.58</v>
      </c>
      <c r="K771" s="18">
        <v>9.8</v>
      </c>
      <c r="L771" s="12">
        <v>9.8</v>
      </c>
      <c r="M771" s="13">
        <v>10.58</v>
      </c>
      <c r="N771" s="18">
        <v>9.8</v>
      </c>
      <c r="Q771" s="18">
        <v>9.8</v>
      </c>
      <c r="R771" s="21">
        <v>1004529</v>
      </c>
      <c r="S771" s="21">
        <v>784568</v>
      </c>
    </row>
    <row r="772" ht="32" customHeight="1">
      <c r="A772" t="str" s="7">
        <v>RL Plants &amp; Home Goods</v>
      </c>
      <c r="B772" t="str" s="7">
        <v>Vintage Vibe Award Winner Iris Rhizome</v>
      </c>
      <c r="C772" t="str" s="7">
        <v>ea</v>
      </c>
      <c r="D772" t="str" s="21">
        <v>No</v>
      </c>
      <c r="E772" t="str" s="6">
        <v>Currently hidden; do not activate automatically | No confirmed Local Line price/list; local calculation is reference only; Currently hidden; do not activate automatically | SNAP: preserve existing selling price; No confirmed Local Line price/list; local calculation is reference only; Currently hidden; do not activate automatically</v>
      </c>
      <c r="F772" s="12">
        <v>11.2</v>
      </c>
      <c r="G772" s="13">
        <v>12.1</v>
      </c>
      <c r="H772" s="18">
        <v>11.2</v>
      </c>
      <c r="K772" s="18">
        <v>11.2</v>
      </c>
      <c r="L772" s="12">
        <v>11.2</v>
      </c>
      <c r="M772" s="13">
        <v>12.1</v>
      </c>
      <c r="N772" s="18">
        <v>11.2</v>
      </c>
      <c r="Q772" s="18">
        <v>11.2</v>
      </c>
      <c r="R772" s="21">
        <v>948123</v>
      </c>
      <c r="S772" s="21">
        <v>703445</v>
      </c>
    </row>
    <row r="773" ht="32" customHeight="1">
      <c r="A773" t="str" s="7">
        <v>RL Plants &amp; Home Goods</v>
      </c>
      <c r="B773" t="str" s="7">
        <v>Yellow Iris Rhizome</v>
      </c>
      <c r="C773" t="str" s="7">
        <v>each</v>
      </c>
      <c r="D773" t="str" s="21">
        <v>Yes</v>
      </c>
      <c r="E773" t="str" s="6">
        <v>SNAP: preserve existing selling price; No confirmed Local Line price/list; local calculation is reference only</v>
      </c>
      <c r="F773" s="12">
        <v>5.6</v>
      </c>
      <c r="G773" s="13">
        <v>6.05</v>
      </c>
      <c r="H773" s="18">
        <v>5.6</v>
      </c>
      <c r="I773" s="12">
        <v>5.6</v>
      </c>
      <c r="J773" s="13">
        <v>6.05</v>
      </c>
      <c r="K773" s="18">
        <v>5.6</v>
      </c>
      <c r="L773" s="12">
        <v>5.6</v>
      </c>
      <c r="M773" s="13">
        <v>6.05</v>
      </c>
      <c r="N773" s="18">
        <v>5.6</v>
      </c>
      <c r="Q773" s="18">
        <v>5.6</v>
      </c>
      <c r="R773" s="21">
        <v>805752</v>
      </c>
      <c r="S773" s="21">
        <v>526807</v>
      </c>
    </row>
    <row r="774" ht="32" customHeight="1">
      <c r="A774" t="str" s="7">
        <v>RL Plants &amp; Home Goods</v>
      </c>
      <c r="B774" t="str" s="7">
        <v>Ziggy Award Winner Iris Rhizome</v>
      </c>
      <c r="C774" t="str" s="7">
        <v>ea</v>
      </c>
      <c r="D774" t="str" s="21">
        <v>No</v>
      </c>
      <c r="E774" t="str" s="6">
        <v>Currently hidden; do not activate automatically | SNAP: preserve existing selling price; No confirmed Local Line price/list; local calculation is reference only; Currently hidden; do not activate automatically</v>
      </c>
      <c r="F774" s="12">
        <v>11.2</v>
      </c>
      <c r="G774" s="13">
        <v>12.1</v>
      </c>
      <c r="H774" s="18">
        <v>11.2</v>
      </c>
      <c r="I774" s="12">
        <v>11.2</v>
      </c>
      <c r="J774" s="13">
        <v>12.1</v>
      </c>
      <c r="K774" s="18">
        <v>11.2</v>
      </c>
      <c r="L774" s="12">
        <v>11.2</v>
      </c>
      <c r="M774" s="13">
        <v>12.1</v>
      </c>
      <c r="N774" s="18">
        <v>11.2</v>
      </c>
      <c r="Q774" s="18">
        <v>11.2</v>
      </c>
      <c r="R774" s="21">
        <v>948124</v>
      </c>
      <c r="S774" s="21">
        <v>703446</v>
      </c>
    </row>
    <row r="775" ht="32" customHeight="1">
      <c r="A775" t="str" s="7">
        <v>Sabrooxel's Alchemy</v>
      </c>
      <c r="B775" t="str" s="7">
        <v>VIRGO GLOW (Whipped Tallow - skin care) 9 oz glass jar</v>
      </c>
      <c r="C775" t="str" s="7">
        <v>9 oz. ea</v>
      </c>
      <c r="D775" t="str" s="21">
        <v>No</v>
      </c>
      <c r="E775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775" s="12">
        <v>70</v>
      </c>
      <c r="G775" s="13">
        <v>75.6</v>
      </c>
      <c r="H775" s="18">
        <v>70</v>
      </c>
      <c r="K775" s="18">
        <v>70</v>
      </c>
      <c r="L775" s="12">
        <v>70</v>
      </c>
      <c r="M775" s="13">
        <v>75.6</v>
      </c>
      <c r="N775" s="18">
        <v>70</v>
      </c>
      <c r="O775" s="12">
        <v>70</v>
      </c>
      <c r="P775" s="13">
        <v>70</v>
      </c>
      <c r="Q775" s="18">
        <v>70</v>
      </c>
      <c r="R775" s="21">
        <v>1130495</v>
      </c>
      <c r="S775" s="21">
        <v>964562</v>
      </c>
    </row>
    <row r="776" ht="32" customHeight="1">
      <c r="A776" t="str" s="7">
        <v>Sabrooxel's Alchemy</v>
      </c>
      <c r="B776" t="str" s="7">
        <v>VIRGO GLOW (WhippedTallow - skin care) 4 oz glass jar</v>
      </c>
      <c r="C776" t="str" s="7">
        <v>ea</v>
      </c>
      <c r="D776" t="str" s="21">
        <v>Yes</v>
      </c>
      <c r="E776" t="str" s="6">
        <v>SNAP: preserve existing selling price</v>
      </c>
      <c r="F776" s="12">
        <v>32.87</v>
      </c>
      <c r="G776" s="13">
        <v>35.5</v>
      </c>
      <c r="H776" s="18">
        <v>32.87</v>
      </c>
      <c r="I776" s="12">
        <v>32.87</v>
      </c>
      <c r="J776" s="13">
        <v>35.5</v>
      </c>
      <c r="K776" s="18">
        <v>32.87</v>
      </c>
      <c r="L776" s="12">
        <v>32.87</v>
      </c>
      <c r="M776" s="13">
        <v>35.5</v>
      </c>
      <c r="N776" s="18">
        <v>32.87</v>
      </c>
      <c r="O776" s="12">
        <v>32.87</v>
      </c>
      <c r="P776" s="13">
        <v>32.87</v>
      </c>
      <c r="Q776" s="18">
        <v>32.87</v>
      </c>
      <c r="R776" s="21">
        <v>1012261</v>
      </c>
      <c r="S776" s="21">
        <v>795587</v>
      </c>
    </row>
    <row r="777" ht="32" customHeight="1">
      <c r="A777" t="str" s="7">
        <v>Small is Beautiful Farm</v>
      </c>
      <c r="B777" t="str" s="7">
        <v>Arugula</v>
      </c>
      <c r="C777" t="str" s="7">
        <v>1 bunch</v>
      </c>
      <c r="D777" t="str" s="21">
        <v>No</v>
      </c>
      <c r="E777" t="str" s="6">
        <v>Currently hidden; do not activate automatically | SNAP: preserve existing selling price; Currently hidden; do not activate automatically</v>
      </c>
      <c r="F777" s="12">
        <v>3.5</v>
      </c>
      <c r="G777" s="13">
        <v>3.78</v>
      </c>
      <c r="H777" s="18">
        <v>3.5</v>
      </c>
      <c r="I777" s="12">
        <v>3.5</v>
      </c>
      <c r="J777" s="13">
        <v>3.78</v>
      </c>
      <c r="K777" s="18">
        <v>3.5</v>
      </c>
      <c r="L777" s="12">
        <v>3.5</v>
      </c>
      <c r="M777" s="13">
        <v>3.78</v>
      </c>
      <c r="N777" s="18">
        <v>3.5</v>
      </c>
      <c r="O777" s="12">
        <v>3.5</v>
      </c>
      <c r="P777" s="13">
        <v>3.5</v>
      </c>
      <c r="Q777" s="18">
        <v>3.5</v>
      </c>
      <c r="R777" s="21">
        <v>805838</v>
      </c>
      <c r="S777" s="21">
        <v>526896</v>
      </c>
    </row>
    <row r="778" ht="32" customHeight="1">
      <c r="A778" t="str" s="7">
        <v>Small is Beautiful Farm</v>
      </c>
      <c r="B778" t="str" s="7">
        <v>Bartlett Pears</v>
      </c>
      <c r="C778" t="str" s="7">
        <v>ea</v>
      </c>
      <c r="D778" t="str" s="21">
        <v>No</v>
      </c>
      <c r="E778" t="str" s="6">
        <v>Currently hidden; do not activate automatically | SNAP: preserve existing selling price; Currently hidden; do not activate automatically</v>
      </c>
      <c r="F778" s="12">
        <v>1.4</v>
      </c>
      <c r="G778" s="13">
        <v>1.51</v>
      </c>
      <c r="H778" s="18">
        <v>1.4</v>
      </c>
      <c r="I778" s="12">
        <v>1.4</v>
      </c>
      <c r="J778" s="13">
        <v>1.51</v>
      </c>
      <c r="K778" s="18">
        <v>1.4</v>
      </c>
      <c r="L778" s="12">
        <v>1.4</v>
      </c>
      <c r="M778" s="13">
        <v>1.51</v>
      </c>
      <c r="N778" s="18">
        <v>1.4</v>
      </c>
      <c r="O778" s="12">
        <v>1.4</v>
      </c>
      <c r="P778" s="13">
        <v>1.4</v>
      </c>
      <c r="Q778" s="18">
        <v>1.4</v>
      </c>
      <c r="R778" s="21">
        <v>901471</v>
      </c>
      <c r="S778" s="21">
        <v>643754</v>
      </c>
    </row>
    <row r="779" ht="32" customHeight="1">
      <c r="A779" t="str" s="7">
        <v>Small is Beautiful Farm</v>
      </c>
      <c r="B779" t="str" s="7">
        <v>Braising Green Bundle</v>
      </c>
      <c r="C779" t="str" s="7">
        <v>bu</v>
      </c>
      <c r="D779" t="str" s="21">
        <v>No</v>
      </c>
      <c r="E779" t="str" s="6">
        <v>Currently hidden; do not activate automatically | SNAP: preserve existing selling price; Currently hidden; do not activate automatically</v>
      </c>
      <c r="F779" s="12">
        <v>3.5</v>
      </c>
      <c r="G779" s="13">
        <v>3.78</v>
      </c>
      <c r="H779" s="18">
        <v>3.5</v>
      </c>
      <c r="I779" s="12">
        <v>3.5</v>
      </c>
      <c r="J779" s="13">
        <v>3.78</v>
      </c>
      <c r="K779" s="18">
        <v>3.5</v>
      </c>
      <c r="L779" s="12">
        <v>3.5</v>
      </c>
      <c r="M779" s="13">
        <v>3.78</v>
      </c>
      <c r="N779" s="18">
        <v>3.5</v>
      </c>
      <c r="O779" s="12">
        <v>3.5</v>
      </c>
      <c r="P779" s="13">
        <v>3.5</v>
      </c>
      <c r="Q779" s="18">
        <v>3.5</v>
      </c>
      <c r="R779" s="21">
        <v>1014310</v>
      </c>
      <c r="S779" s="21">
        <v>798441</v>
      </c>
    </row>
    <row r="780" ht="32" customHeight="1">
      <c r="A780" t="str" s="7">
        <v>Small is Beautiful Farm</v>
      </c>
      <c r="B780" t="str" s="7">
        <v>Chunks of Sweetmeat Squash</v>
      </c>
      <c r="C780" t="str" s="7">
        <v>bag</v>
      </c>
      <c r="D780" t="str" s="21">
        <v>No</v>
      </c>
      <c r="E780" t="str" s="6">
        <v>Currently hidden; do not activate automatically | SNAP: preserve existing selling price; Currently hidden; do not activate automatically</v>
      </c>
      <c r="F780" s="12">
        <v>5.6</v>
      </c>
      <c r="G780" s="13">
        <v>6.05</v>
      </c>
      <c r="H780" s="18">
        <v>5.6</v>
      </c>
      <c r="I780" s="12">
        <v>5.6</v>
      </c>
      <c r="J780" s="13">
        <v>6.05</v>
      </c>
      <c r="K780" s="18">
        <v>5.6</v>
      </c>
      <c r="L780" s="12">
        <v>5.6</v>
      </c>
      <c r="M780" s="13">
        <v>6.05</v>
      </c>
      <c r="N780" s="18">
        <v>5.6</v>
      </c>
      <c r="O780" s="12">
        <v>5.6</v>
      </c>
      <c r="P780" s="13">
        <v>5.6</v>
      </c>
      <c r="Q780" s="18">
        <v>5.6</v>
      </c>
      <c r="R780" s="21">
        <v>1106688</v>
      </c>
      <c r="S780" s="21">
        <v>924741</v>
      </c>
    </row>
    <row r="781" ht="32" customHeight="1">
      <c r="A781" t="str" s="7">
        <v>Small is Beautiful Farm</v>
      </c>
      <c r="B781" t="str" s="7">
        <v>Cut Flower Bouquet</v>
      </c>
      <c r="C781" t="str" s="7">
        <v>each</v>
      </c>
      <c r="D781" t="str" s="21">
        <v>Yes</v>
      </c>
      <c r="E781" t="str" s="6">
        <v>SNAP: preserve existing selling price</v>
      </c>
      <c r="F781" s="12">
        <v>14</v>
      </c>
      <c r="G781" s="13">
        <v>15.12</v>
      </c>
      <c r="H781" s="18">
        <v>14</v>
      </c>
      <c r="I781" s="12">
        <v>14</v>
      </c>
      <c r="J781" s="13">
        <v>15.12</v>
      </c>
      <c r="K781" s="18">
        <v>14</v>
      </c>
      <c r="L781" s="12">
        <v>14</v>
      </c>
      <c r="M781" s="13">
        <v>15.12</v>
      </c>
      <c r="N781" s="18">
        <v>14</v>
      </c>
      <c r="O781" s="12">
        <v>14</v>
      </c>
      <c r="P781" s="13">
        <v>14</v>
      </c>
      <c r="Q781" s="18">
        <v>14</v>
      </c>
      <c r="R781" s="21">
        <v>805753</v>
      </c>
      <c r="S781" s="21">
        <v>526808</v>
      </c>
    </row>
    <row r="782" ht="32" customHeight="1">
      <c r="A782" t="str" s="7">
        <v>Small is Beautiful Farm</v>
      </c>
      <c r="B782" t="str" s="7">
        <v>Desert King Fig</v>
      </c>
      <c r="C782" t="str" s="7">
        <v>pt</v>
      </c>
      <c r="D782" t="str" s="21">
        <v>No</v>
      </c>
      <c r="E782" t="str" s="6">
        <v>Currently hidden; do not activate automatically | SNAP: preserve existing selling price; Currently hidden; do not activate automatically</v>
      </c>
      <c r="F782" s="12">
        <v>3.5</v>
      </c>
      <c r="G782" s="13">
        <v>3.78</v>
      </c>
      <c r="H782" s="18">
        <v>3.5</v>
      </c>
      <c r="I782" s="12">
        <v>3.5</v>
      </c>
      <c r="J782" s="13">
        <v>3.78</v>
      </c>
      <c r="K782" s="18">
        <v>3.5</v>
      </c>
      <c r="L782" s="12">
        <v>3.5</v>
      </c>
      <c r="M782" s="13">
        <v>3.78</v>
      </c>
      <c r="N782" s="18">
        <v>3.5</v>
      </c>
      <c r="O782" s="12">
        <v>3.5</v>
      </c>
      <c r="P782" s="13">
        <v>3.5</v>
      </c>
      <c r="Q782" s="18">
        <v>3.5</v>
      </c>
      <c r="R782" s="21">
        <v>994762</v>
      </c>
      <c r="S782" s="21">
        <v>768673</v>
      </c>
    </row>
    <row r="783" ht="32" customHeight="1">
      <c r="A783" t="str" s="7">
        <v>Small is Beautiful Farm</v>
      </c>
      <c r="B783" t="str" s="7">
        <v>Dried Heirloom Tomatoes</v>
      </c>
      <c r="C783" t="str" s="7">
        <v>2 oz bag</v>
      </c>
      <c r="D783" t="str" s="21">
        <v>No</v>
      </c>
      <c r="E783" t="str" s="6">
        <v>Currently hidden; do not activate automatically | SNAP: preserve existing selling price; Currently hidden; do not activate automatically</v>
      </c>
      <c r="F783" s="12">
        <v>9.1</v>
      </c>
      <c r="G783" s="13">
        <v>9.83</v>
      </c>
      <c r="H783" s="18">
        <v>9.1</v>
      </c>
      <c r="I783" s="12">
        <v>9.1</v>
      </c>
      <c r="J783" s="13">
        <v>9.83</v>
      </c>
      <c r="K783" s="18">
        <v>9.1</v>
      </c>
      <c r="L783" s="12">
        <v>9.1</v>
      </c>
      <c r="M783" s="13">
        <v>9.83</v>
      </c>
      <c r="N783" s="18">
        <v>9.1</v>
      </c>
      <c r="O783" s="12">
        <v>9.1</v>
      </c>
      <c r="P783" s="13">
        <v>9.1</v>
      </c>
      <c r="Q783" s="18">
        <v>9.1</v>
      </c>
      <c r="R783" s="21">
        <v>1072323</v>
      </c>
      <c r="S783" s="21">
        <v>881484</v>
      </c>
    </row>
    <row r="784" ht="32" customHeight="1">
      <c r="A784" t="str" s="7">
        <v>Small is Beautiful Farm</v>
      </c>
      <c r="B784" t="str" s="7">
        <v>German Butterball Potatoes</v>
      </c>
      <c r="C784" t="str" s="7">
        <v>lb</v>
      </c>
      <c r="D784" t="str" s="21">
        <v>No</v>
      </c>
      <c r="E784" t="str" s="6">
        <v>Currently hidden; do not activate automatically | SNAP: preserve existing selling price; Currently hidden; do not activate automatically</v>
      </c>
      <c r="F784" s="12">
        <v>2.8</v>
      </c>
      <c r="G784" s="13">
        <v>3.02</v>
      </c>
      <c r="H784" s="18">
        <v>2.8</v>
      </c>
      <c r="I784" s="12">
        <v>2.8</v>
      </c>
      <c r="J784" s="13">
        <v>3.02</v>
      </c>
      <c r="K784" s="18">
        <v>2.8</v>
      </c>
      <c r="L784" s="12">
        <v>2.8</v>
      </c>
      <c r="M784" s="13">
        <v>3.02</v>
      </c>
      <c r="N784" s="18">
        <v>2.8</v>
      </c>
      <c r="O784" s="12">
        <v>2.8</v>
      </c>
      <c r="P784" s="13">
        <v>2.8</v>
      </c>
      <c r="Q784" s="18">
        <v>2.8</v>
      </c>
      <c r="R784" s="21">
        <v>956222</v>
      </c>
      <c r="S784" s="21">
        <v>714932</v>
      </c>
    </row>
    <row r="785" ht="32" customHeight="1">
      <c r="A785" t="str" s="7">
        <v>Small is Beautiful Farm</v>
      </c>
      <c r="B785" t="str" s="7">
        <v>Green Scallions</v>
      </c>
      <c r="C785" t="str" s="7">
        <v>each</v>
      </c>
      <c r="D785" t="str" s="21">
        <v>No</v>
      </c>
      <c r="E785" t="str" s="6">
        <v>Currently hidden; do not activate automatically | SNAP: preserve existing selling price; Currently hidden; do not activate automatically</v>
      </c>
      <c r="F785" s="12">
        <v>3.5</v>
      </c>
      <c r="G785" s="13">
        <v>3.78</v>
      </c>
      <c r="H785" s="18">
        <v>3.5</v>
      </c>
      <c r="I785" s="12">
        <v>3.5</v>
      </c>
      <c r="J785" s="13">
        <v>3.78</v>
      </c>
      <c r="K785" s="18">
        <v>3.5</v>
      </c>
      <c r="L785" s="12">
        <v>3.5</v>
      </c>
      <c r="M785" s="13">
        <v>3.78</v>
      </c>
      <c r="N785" s="18">
        <v>3.5</v>
      </c>
      <c r="O785" s="12">
        <v>3.5</v>
      </c>
      <c r="P785" s="13">
        <v>3.5</v>
      </c>
      <c r="Q785" s="18">
        <v>3.5</v>
      </c>
      <c r="R785" s="21">
        <v>983730</v>
      </c>
      <c r="S785" s="21">
        <v>752815</v>
      </c>
    </row>
    <row r="786" ht="32" customHeight="1">
      <c r="A786" t="str" s="7">
        <v>Small is Beautiful Farm</v>
      </c>
      <c r="B786" t="str" s="7">
        <v>Green Seedless Table Grapes</v>
      </c>
      <c r="C786" t="str" s="7">
        <v>pt</v>
      </c>
      <c r="D786" t="str" s="21">
        <v>No</v>
      </c>
      <c r="E786" t="str" s="6">
        <v>Currently hidden; do not activate automatically | SNAP: preserve existing selling price; Currently hidden; do not activate automatically</v>
      </c>
      <c r="F786" s="12">
        <v>4.9</v>
      </c>
      <c r="G786" s="13">
        <v>5.29</v>
      </c>
      <c r="H786" s="18">
        <v>4.9</v>
      </c>
      <c r="I786" s="12">
        <v>4.9</v>
      </c>
      <c r="J786" s="13">
        <v>5.29</v>
      </c>
      <c r="K786" s="18">
        <v>4.9</v>
      </c>
      <c r="L786" s="12">
        <v>4.9</v>
      </c>
      <c r="M786" s="13">
        <v>5.29</v>
      </c>
      <c r="N786" s="18">
        <v>4.9</v>
      </c>
      <c r="O786" s="12">
        <v>4.9</v>
      </c>
      <c r="P786" s="13">
        <v>4.9</v>
      </c>
      <c r="Q786" s="18">
        <v>4.9</v>
      </c>
      <c r="R786" s="21">
        <v>904032</v>
      </c>
      <c r="S786" s="21">
        <v>647015</v>
      </c>
    </row>
    <row r="787" ht="32" customHeight="1">
      <c r="A787" t="str" s="7">
        <v>Small is Beautiful Farm</v>
      </c>
      <c r="B787" t="str" s="7">
        <v>Honey Plum</v>
      </c>
      <c r="C787" t="str" s="7">
        <v>pt</v>
      </c>
      <c r="D787" t="str" s="21">
        <v>No</v>
      </c>
      <c r="E787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787" s="12">
        <v>4.2</v>
      </c>
      <c r="G787" s="13">
        <v>4.54</v>
      </c>
      <c r="H787" s="18">
        <v>4.2</v>
      </c>
      <c r="K787" s="18">
        <v>4.2</v>
      </c>
      <c r="L787" s="12">
        <v>4.2</v>
      </c>
      <c r="M787" s="13">
        <v>4.54</v>
      </c>
      <c r="N787" s="18">
        <v>4.2</v>
      </c>
      <c r="O787" s="12">
        <v>4.2</v>
      </c>
      <c r="P787" s="13">
        <v>4.2</v>
      </c>
      <c r="Q787" s="18">
        <v>4.2</v>
      </c>
      <c r="R787" s="21">
        <v>991384</v>
      </c>
      <c r="S787" s="21">
        <v>763756</v>
      </c>
    </row>
    <row r="788" ht="32" customHeight="1">
      <c r="A788" t="str" s="7">
        <v>Small is Beautiful Farm</v>
      </c>
      <c r="B788" t="str" s="7">
        <v>Leek</v>
      </c>
      <c r="C788" t="str" s="7">
        <v>1</v>
      </c>
      <c r="D788" t="str" s="21">
        <v>No</v>
      </c>
      <c r="E788" t="str" s="6">
        <v>Currently hidden; do not activate automatically | SNAP: preserve existing selling price; Currently hidden; do not activate automatically</v>
      </c>
      <c r="F788" s="12">
        <v>1.4</v>
      </c>
      <c r="G788" s="13">
        <v>1.51</v>
      </c>
      <c r="H788" s="18">
        <v>1.4</v>
      </c>
      <c r="I788" s="12">
        <v>1.4</v>
      </c>
      <c r="J788" s="13">
        <v>1.51</v>
      </c>
      <c r="K788" s="18">
        <v>1.4</v>
      </c>
      <c r="L788" s="12">
        <v>1.4</v>
      </c>
      <c r="M788" s="13">
        <v>1.51</v>
      </c>
      <c r="N788" s="18">
        <v>1.4</v>
      </c>
      <c r="O788" s="12">
        <v>1.4</v>
      </c>
      <c r="P788" s="13">
        <v>1.4</v>
      </c>
      <c r="Q788" s="18">
        <v>1.4</v>
      </c>
      <c r="R788" s="21">
        <v>942518</v>
      </c>
      <c r="S788" s="21">
        <v>696810</v>
      </c>
    </row>
    <row r="789" ht="32" customHeight="1">
      <c r="A789" t="str" s="7">
        <v>Small is Beautiful Farm</v>
      </c>
      <c r="B789" t="str" s="7">
        <v>Mix Apples</v>
      </c>
      <c r="C789" t="str" s="7">
        <v>ea</v>
      </c>
      <c r="D789" t="str" s="21">
        <v>Yes</v>
      </c>
      <c r="E789" t="str" s="6">
        <v>SNAP: preserve existing selling price</v>
      </c>
      <c r="F789" s="12">
        <v>1.4</v>
      </c>
      <c r="G789" s="13">
        <v>1.51</v>
      </c>
      <c r="H789" s="18">
        <v>1.4</v>
      </c>
      <c r="I789" s="12">
        <v>1.4</v>
      </c>
      <c r="J789" s="13">
        <v>1.51</v>
      </c>
      <c r="K789" s="18">
        <v>1.4</v>
      </c>
      <c r="L789" s="12">
        <v>1.4</v>
      </c>
      <c r="M789" s="13">
        <v>1.51</v>
      </c>
      <c r="N789" s="18">
        <v>1.4</v>
      </c>
      <c r="O789" s="12">
        <v>1.4</v>
      </c>
      <c r="P789" s="13">
        <v>1.4</v>
      </c>
      <c r="Q789" s="18">
        <v>1.4</v>
      </c>
      <c r="R789" s="21">
        <v>998191</v>
      </c>
      <c r="S789" s="21">
        <v>774076</v>
      </c>
    </row>
    <row r="790" ht="32" customHeight="1">
      <c r="A790" t="str" s="7">
        <v>Small is Beautiful Farm</v>
      </c>
      <c r="B790" t="str" s="7">
        <v>Mixed Apple "Seconds"</v>
      </c>
      <c r="C790" t="str" s="7">
        <v>each</v>
      </c>
      <c r="D790" t="str" s="21">
        <v>Yes</v>
      </c>
      <c r="E790" t="str" s="6">
        <v>SNAP: preserve existing selling price</v>
      </c>
      <c r="F790" s="12">
        <v>0.7</v>
      </c>
      <c r="G790" s="13">
        <v>0.76</v>
      </c>
      <c r="H790" s="18">
        <v>0.7</v>
      </c>
      <c r="I790" s="12">
        <v>0.7</v>
      </c>
      <c r="J790" s="13">
        <v>0.76</v>
      </c>
      <c r="K790" s="18">
        <v>0.7</v>
      </c>
      <c r="L790" s="12">
        <v>0.7</v>
      </c>
      <c r="M790" s="13">
        <v>0.76</v>
      </c>
      <c r="N790" s="18">
        <v>0.7</v>
      </c>
      <c r="O790" s="12">
        <v>0.7</v>
      </c>
      <c r="P790" s="13">
        <v>0.7</v>
      </c>
      <c r="Q790" s="18">
        <v>0.7</v>
      </c>
      <c r="R790" s="21">
        <v>805790</v>
      </c>
      <c r="S790" s="21">
        <v>526846</v>
      </c>
    </row>
    <row r="791" ht="32" customHeight="1">
      <c r="A791" t="str" s="7">
        <v>Small is Beautiful Farm</v>
      </c>
      <c r="B791" t="str" s="7">
        <v>Mixed Dried Fruit</v>
      </c>
      <c r="C791" t="str" s="7">
        <v>1/2 Lb. bag</v>
      </c>
      <c r="D791" t="str" s="21">
        <v>No</v>
      </c>
      <c r="E791" t="str" s="6">
        <v>Currently hidden; do not activate automatically | SNAP: preserve existing selling price; Currently hidden; do not activate automatically</v>
      </c>
      <c r="F791" s="12">
        <v>9.8</v>
      </c>
      <c r="G791" s="13">
        <v>10.58</v>
      </c>
      <c r="H791" s="18">
        <v>9.8</v>
      </c>
      <c r="I791" s="12">
        <v>9.8</v>
      </c>
      <c r="J791" s="13">
        <v>10.58</v>
      </c>
      <c r="K791" s="18">
        <v>9.8</v>
      </c>
      <c r="L791" s="12">
        <v>9.8</v>
      </c>
      <c r="M791" s="13">
        <v>10.58</v>
      </c>
      <c r="N791" s="18">
        <v>9.8</v>
      </c>
      <c r="O791" s="12">
        <v>9.8</v>
      </c>
      <c r="P791" s="13">
        <v>9.8</v>
      </c>
      <c r="Q791" s="18">
        <v>9.8</v>
      </c>
      <c r="R791" s="21">
        <v>836368</v>
      </c>
      <c r="S791" s="21">
        <v>562955</v>
      </c>
    </row>
    <row r="792" ht="32" customHeight="1">
      <c r="A792" t="str" s="7">
        <v>Small is Beautiful Farm</v>
      </c>
      <c r="B792" t="str" s="7">
        <v>Persimmon</v>
      </c>
      <c r="C792" t="str" s="7">
        <v>ea</v>
      </c>
      <c r="D792" t="str" s="21">
        <v>No</v>
      </c>
      <c r="E792" t="str" s="6">
        <v>Currently hidden; do not activate automatically | SNAP: preserve existing selling price; Currently hidden; do not activate automatically</v>
      </c>
      <c r="F792" s="12">
        <v>2.1</v>
      </c>
      <c r="G792" s="13">
        <v>2.27</v>
      </c>
      <c r="H792" s="18">
        <v>2.1</v>
      </c>
      <c r="I792" s="12">
        <v>2.1</v>
      </c>
      <c r="J792" s="13">
        <v>2.27</v>
      </c>
      <c r="K792" s="18">
        <v>2.1</v>
      </c>
      <c r="L792" s="12">
        <v>2.1</v>
      </c>
      <c r="M792" s="13">
        <v>2.27</v>
      </c>
      <c r="N792" s="18">
        <v>2.1</v>
      </c>
      <c r="O792" s="12">
        <v>2.1</v>
      </c>
      <c r="P792" s="13">
        <v>2.1</v>
      </c>
      <c r="Q792" s="18">
        <v>2.1</v>
      </c>
      <c r="R792" s="21">
        <v>821118</v>
      </c>
      <c r="S792" s="21">
        <v>544095</v>
      </c>
    </row>
    <row r="793" ht="32" customHeight="1">
      <c r="A793" t="str" s="7">
        <v>Small is Beautiful Farm</v>
      </c>
      <c r="B793" t="str" s="7">
        <v>Popping Corn</v>
      </c>
      <c r="C793" t="str" s="7">
        <v>1 lb bag</v>
      </c>
      <c r="D793" t="str" s="21">
        <v>No</v>
      </c>
      <c r="E793" t="str" s="6">
        <v>Currently hidden; do not activate automatically | No confirmed Local Line price/list; local calculation is reference only; Currently hidden; do not activate automatically | SNAP: preserve existing selling price; Currently hidden; do not activate automatically</v>
      </c>
      <c r="F793" s="12">
        <v>8.4</v>
      </c>
      <c r="G793" s="13">
        <v>9.07</v>
      </c>
      <c r="H793" s="18">
        <v>8.4</v>
      </c>
      <c r="I793" s="12">
        <v>8.4</v>
      </c>
      <c r="J793" s="13">
        <v>9.07</v>
      </c>
      <c r="K793" s="18">
        <v>8.4</v>
      </c>
      <c r="N793" s="18">
        <v>8.4</v>
      </c>
      <c r="O793" s="12">
        <v>8.4</v>
      </c>
      <c r="P793" s="13">
        <v>8.4</v>
      </c>
      <c r="Q793" s="18">
        <v>8.4</v>
      </c>
      <c r="R793" s="21">
        <v>1042575</v>
      </c>
      <c r="S793" s="21">
        <v>844561</v>
      </c>
    </row>
    <row r="794" ht="32" customHeight="1">
      <c r="A794" t="str" s="7">
        <v>Small is Beautiful Farm</v>
      </c>
      <c r="B794" t="str" s="7">
        <v>Prune Plum</v>
      </c>
      <c r="C794" t="str" s="7">
        <v>each</v>
      </c>
      <c r="D794" t="str" s="21">
        <v>No</v>
      </c>
      <c r="E794" t="str" s="6">
        <v>Currently hidden; do not activate automatically | SNAP: preserve existing selling price; Currently hidden; do not activate automatically</v>
      </c>
      <c r="F794" s="12">
        <v>4.2</v>
      </c>
      <c r="G794" s="13">
        <v>4.54</v>
      </c>
      <c r="H794" s="18">
        <v>4.2</v>
      </c>
      <c r="I794" s="12">
        <v>4.2</v>
      </c>
      <c r="J794" s="13">
        <v>4.54</v>
      </c>
      <c r="K794" s="18">
        <v>4.2</v>
      </c>
      <c r="L794" s="12">
        <v>4.2</v>
      </c>
      <c r="M794" s="13">
        <v>4.54</v>
      </c>
      <c r="N794" s="18">
        <v>4.2</v>
      </c>
      <c r="O794" s="12">
        <v>4.2</v>
      </c>
      <c r="P794" s="13">
        <v>4.2</v>
      </c>
      <c r="Q794" s="18">
        <v>4.2</v>
      </c>
      <c r="R794" s="21">
        <v>805793</v>
      </c>
      <c r="S794" s="21">
        <v>526849</v>
      </c>
    </row>
    <row r="795" ht="32" customHeight="1">
      <c r="A795" t="str" s="7">
        <v>Small is Beautiful Farm</v>
      </c>
      <c r="B795" t="str" s="7">
        <v>Red Onion</v>
      </c>
      <c r="C795" t="str" s="7">
        <v>lb</v>
      </c>
      <c r="D795" t="str" s="21">
        <v>Yes</v>
      </c>
      <c r="E795" t="str" s="6">
        <v>SNAP: preserve existing selling price</v>
      </c>
      <c r="F795" s="12">
        <v>2.1</v>
      </c>
      <c r="G795" s="13">
        <v>2.27</v>
      </c>
      <c r="H795" s="18">
        <v>2.1</v>
      </c>
      <c r="I795" s="12">
        <v>2.1</v>
      </c>
      <c r="J795" s="13">
        <v>2.27</v>
      </c>
      <c r="K795" s="18">
        <v>2.1</v>
      </c>
      <c r="L795" s="12">
        <v>2.1</v>
      </c>
      <c r="M795" s="13">
        <v>2.27</v>
      </c>
      <c r="N795" s="18">
        <v>2.1</v>
      </c>
      <c r="O795" s="12">
        <v>2.1</v>
      </c>
      <c r="P795" s="13">
        <v>2.1</v>
      </c>
      <c r="Q795" s="18">
        <v>2.1</v>
      </c>
      <c r="R795" s="21">
        <v>805918</v>
      </c>
      <c r="S795" s="21">
        <v>526979</v>
      </c>
    </row>
    <row r="796" ht="32" customHeight="1">
      <c r="A796" t="str" s="7">
        <v>Small is Beautiful Farm</v>
      </c>
      <c r="B796" t="str" s="7">
        <v>Red Onion</v>
      </c>
      <c r="C796" t="str" s="7">
        <v>lb</v>
      </c>
      <c r="D796" t="str" s="21">
        <v>No</v>
      </c>
      <c r="E796" t="str" s="6">
        <v>Currently hidden; do not activate automatically | SNAP: preserve existing selling price; Currently hidden; do not activate automatically</v>
      </c>
      <c r="F796" s="12">
        <v>2.8</v>
      </c>
      <c r="G796" s="13">
        <v>3.02</v>
      </c>
      <c r="H796" s="18">
        <v>2.8</v>
      </c>
      <c r="I796" s="12">
        <v>2.8</v>
      </c>
      <c r="J796" s="13">
        <v>3.02</v>
      </c>
      <c r="K796" s="18">
        <v>2.8</v>
      </c>
      <c r="L796" s="12">
        <v>2.8</v>
      </c>
      <c r="M796" s="13">
        <v>3.02</v>
      </c>
      <c r="N796" s="18">
        <v>2.8</v>
      </c>
      <c r="O796" s="12">
        <v>2.8</v>
      </c>
      <c r="P796" s="13">
        <v>2.8</v>
      </c>
      <c r="Q796" s="18">
        <v>2.8</v>
      </c>
      <c r="R796" s="21">
        <v>1005221</v>
      </c>
      <c r="S796" s="21">
        <v>785525</v>
      </c>
    </row>
    <row r="797" ht="32" customHeight="1">
      <c r="A797" t="str" s="7">
        <v>Small is Beautiful Farm</v>
      </c>
      <c r="B797" t="str" s="7">
        <v>Satsuma plums</v>
      </c>
      <c r="C797" t="str" s="7">
        <v>pt</v>
      </c>
      <c r="D797" t="str" s="21">
        <v>No</v>
      </c>
      <c r="E797" t="str" s="6">
        <v>Currently hidden; do not activate automatically | SNAP: preserve existing selling price; Currently hidden; do not activate automatically</v>
      </c>
      <c r="F797" s="12">
        <v>5.6</v>
      </c>
      <c r="G797" s="13">
        <v>6.05</v>
      </c>
      <c r="H797" s="18">
        <v>5.6</v>
      </c>
      <c r="I797" s="12">
        <v>5.6</v>
      </c>
      <c r="J797" s="13">
        <v>6.05</v>
      </c>
      <c r="K797" s="18">
        <v>5.6</v>
      </c>
      <c r="L797" s="12">
        <v>5.6</v>
      </c>
      <c r="M797" s="13">
        <v>6.05</v>
      </c>
      <c r="N797" s="18">
        <v>5.6</v>
      </c>
      <c r="O797" s="12">
        <v>5.6</v>
      </c>
      <c r="P797" s="13">
        <v>5.6</v>
      </c>
      <c r="Q797" s="18">
        <v>5.6</v>
      </c>
      <c r="R797" s="21">
        <v>998896</v>
      </c>
      <c r="S797" s="21">
        <v>775170</v>
      </c>
    </row>
    <row r="798" ht="32" customHeight="1">
      <c r="A798" t="str" s="7">
        <v>Small is Beautiful Farm</v>
      </c>
      <c r="B798" t="str" s="7">
        <v>Satsuma plums</v>
      </c>
      <c r="C798" t="str" s="7">
        <v>pt</v>
      </c>
      <c r="D798" t="str" s="21">
        <v>No</v>
      </c>
      <c r="E798" t="str" s="6">
        <v>Currently hidden; do not activate automatically | SNAP: preserve existing selling price; Currently hidden; do not activate automatically</v>
      </c>
      <c r="F798" s="12">
        <v>4.2</v>
      </c>
      <c r="G798" s="13">
        <v>4.54</v>
      </c>
      <c r="H798" s="18">
        <v>4.2</v>
      </c>
      <c r="I798" s="12">
        <v>4.2</v>
      </c>
      <c r="J798" s="13">
        <v>4.54</v>
      </c>
      <c r="K798" s="18">
        <v>4.2</v>
      </c>
      <c r="L798" s="12">
        <v>4.2</v>
      </c>
      <c r="M798" s="13">
        <v>4.54</v>
      </c>
      <c r="N798" s="18">
        <v>4.2</v>
      </c>
      <c r="O798" s="12">
        <v>4.2</v>
      </c>
      <c r="P798" s="13">
        <v>4.2</v>
      </c>
      <c r="Q798" s="18">
        <v>4.2</v>
      </c>
      <c r="R798" s="21">
        <v>999637</v>
      </c>
      <c r="S798" s="21">
        <v>776515</v>
      </c>
    </row>
    <row r="799" ht="32" customHeight="1">
      <c r="A799" t="str" s="7">
        <v>Small is Beautiful Farm</v>
      </c>
      <c r="B799" t="str" s="7">
        <v>Shiro plums</v>
      </c>
      <c r="C799" t="str" s="7">
        <v>dozen</v>
      </c>
      <c r="D799" t="str" s="21">
        <v>No</v>
      </c>
      <c r="E799" t="str" s="6">
        <v>Currently hidden; do not activate automatically | SNAP: preserve existing selling price; Currently hidden; do not activate automatically</v>
      </c>
      <c r="F799" s="12">
        <v>4.9</v>
      </c>
      <c r="G799" s="13">
        <v>5.29</v>
      </c>
      <c r="H799" s="18">
        <v>4.9</v>
      </c>
      <c r="I799" s="12">
        <v>4.9</v>
      </c>
      <c r="J799" s="13">
        <v>5.29</v>
      </c>
      <c r="K799" s="18">
        <v>4.9</v>
      </c>
      <c r="L799" s="12">
        <v>4.9</v>
      </c>
      <c r="M799" s="13">
        <v>5.29</v>
      </c>
      <c r="N799" s="18">
        <v>4.9</v>
      </c>
      <c r="O799" s="12">
        <v>4.9</v>
      </c>
      <c r="P799" s="13">
        <v>4.9</v>
      </c>
      <c r="Q799" s="18">
        <v>4.9</v>
      </c>
      <c r="R799" s="21">
        <v>897016</v>
      </c>
      <c r="S799" s="21">
        <v>638086</v>
      </c>
    </row>
    <row r="800" ht="32" customHeight="1">
      <c r="A800" t="str" s="7">
        <v>Small is Beautiful Farm</v>
      </c>
      <c r="B800" t="str" s="7">
        <v>Spinach  1/2 Lb.</v>
      </c>
      <c r="C800" t="str" s="7">
        <v>each</v>
      </c>
      <c r="D800" t="str" s="21">
        <v>No</v>
      </c>
      <c r="E800" t="str" s="6">
        <v>Currently hidden; do not activate automatically | SNAP: preserve existing selling price; Currently hidden; do not activate automatically</v>
      </c>
      <c r="F800" s="12">
        <v>5.6</v>
      </c>
      <c r="G800" s="13">
        <v>6.05</v>
      </c>
      <c r="H800" s="18">
        <v>5.6</v>
      </c>
      <c r="I800" s="12">
        <v>5.6</v>
      </c>
      <c r="J800" s="13">
        <v>6.05</v>
      </c>
      <c r="K800" s="18">
        <v>5.6</v>
      </c>
      <c r="L800" s="12">
        <v>5.6</v>
      </c>
      <c r="M800" s="13">
        <v>6.05</v>
      </c>
      <c r="N800" s="18">
        <v>5.6</v>
      </c>
      <c r="O800" s="12">
        <v>5.6</v>
      </c>
      <c r="P800" s="13">
        <v>5.6</v>
      </c>
      <c r="Q800" s="18">
        <v>5.6</v>
      </c>
      <c r="R800" s="21">
        <v>805832</v>
      </c>
      <c r="S800" s="21">
        <v>526889</v>
      </c>
    </row>
    <row r="801" ht="32" customHeight="1">
      <c r="A801" t="str" s="7">
        <v>Small is Beautiful Farm</v>
      </c>
      <c r="B801" t="str" s="7">
        <v>Suncrest Peach</v>
      </c>
      <c r="C801" t="str" s="7">
        <v>ea</v>
      </c>
      <c r="D801" t="str" s="21">
        <v>No</v>
      </c>
      <c r="E801" t="str" s="6">
        <v>Currently hidden; do not activate automatically | SNAP: preserve existing selling price; Currently hidden; do not activate automatically</v>
      </c>
      <c r="F801" s="12">
        <v>1.75</v>
      </c>
      <c r="G801" s="13">
        <v>1.89</v>
      </c>
      <c r="H801" s="18">
        <v>1.75</v>
      </c>
      <c r="I801" s="12">
        <v>1.75</v>
      </c>
      <c r="J801" s="13">
        <v>1.89</v>
      </c>
      <c r="K801" s="18">
        <v>1.75</v>
      </c>
      <c r="L801" s="12">
        <v>1.75</v>
      </c>
      <c r="M801" s="13">
        <v>1.89</v>
      </c>
      <c r="N801" s="18">
        <v>1.75</v>
      </c>
      <c r="O801" s="12">
        <v>1.75</v>
      </c>
      <c r="P801" s="13">
        <v>1.75</v>
      </c>
      <c r="Q801" s="18">
        <v>1.75</v>
      </c>
      <c r="R801" s="21">
        <v>899381</v>
      </c>
      <c r="S801" s="21">
        <v>641228</v>
      </c>
    </row>
    <row r="802" ht="32" customHeight="1">
      <c r="A802" t="str" s="7">
        <v>Small is Beautiful Farm</v>
      </c>
      <c r="B802" t="str" s="7">
        <v>Sweet Gypsy Red Peppers</v>
      </c>
      <c r="C802" t="str" s="7">
        <v>each</v>
      </c>
      <c r="D802" t="str" s="21">
        <v>No</v>
      </c>
      <c r="E802" t="str" s="6">
        <v>Currently hidden; do not activate automatically | SNAP: preserve existing selling price; Currently hidden; do not activate automatically</v>
      </c>
      <c r="F802" s="12">
        <v>1.4</v>
      </c>
      <c r="G802" s="13">
        <v>1.51</v>
      </c>
      <c r="H802" s="18">
        <v>1.4</v>
      </c>
      <c r="I802" s="12">
        <v>1.4</v>
      </c>
      <c r="J802" s="13">
        <v>1.51</v>
      </c>
      <c r="K802" s="18">
        <v>1.4</v>
      </c>
      <c r="L802" s="12">
        <v>1.4</v>
      </c>
      <c r="M802" s="13">
        <v>1.51</v>
      </c>
      <c r="N802" s="18">
        <v>1.4</v>
      </c>
      <c r="O802" s="12">
        <v>1.4</v>
      </c>
      <c r="P802" s="13">
        <v>1.4</v>
      </c>
      <c r="Q802" s="18">
        <v>1.4</v>
      </c>
      <c r="R802" s="21">
        <v>805967</v>
      </c>
      <c r="S802" s="21">
        <v>527027</v>
      </c>
    </row>
    <row r="803" ht="32" customHeight="1">
      <c r="A803" t="str" s="7">
        <v>Small is Beautiful Farm</v>
      </c>
      <c r="B803" t="str" s="7">
        <v>Winter Beets</v>
      </c>
      <c r="C803" t="str" s="7">
        <v>2 lb bag</v>
      </c>
      <c r="D803" t="str" s="21">
        <v>No</v>
      </c>
      <c r="E803" t="str" s="6">
        <v>Currently hidden; do not activate automatically | SNAP: preserve existing selling price; Currently hidden; do not activate automatically</v>
      </c>
      <c r="F803" s="12">
        <v>5.6</v>
      </c>
      <c r="G803" s="13">
        <v>6.05</v>
      </c>
      <c r="H803" s="18">
        <v>5.6</v>
      </c>
      <c r="I803" s="12">
        <v>5.6</v>
      </c>
      <c r="J803" s="13">
        <v>6.05</v>
      </c>
      <c r="K803" s="18">
        <v>5.6</v>
      </c>
      <c r="L803" s="12">
        <v>5.6</v>
      </c>
      <c r="M803" s="13">
        <v>6.05</v>
      </c>
      <c r="N803" s="18">
        <v>5.6</v>
      </c>
      <c r="O803" s="12">
        <v>5.6</v>
      </c>
      <c r="P803" s="13">
        <v>5.6</v>
      </c>
      <c r="Q803" s="18">
        <v>5.6</v>
      </c>
      <c r="R803" s="21">
        <v>1042571</v>
      </c>
      <c r="S803" s="21">
        <v>844557</v>
      </c>
    </row>
    <row r="804" ht="32" customHeight="1">
      <c r="A804" t="str" s="7">
        <v>Small is Beautiful Farm</v>
      </c>
      <c r="B804" t="str" s="7">
        <v>Winter Carrots</v>
      </c>
      <c r="C804" t="str" s="7">
        <v>2# bag</v>
      </c>
      <c r="D804" t="str" s="21">
        <v>No</v>
      </c>
      <c r="E804" t="str" s="6">
        <v>Currently hidden; do not activate automatically | SNAP: preserve existing selling price; Currently hidden; do not activate automatically</v>
      </c>
      <c r="F804" s="12">
        <v>5.6</v>
      </c>
      <c r="G804" s="13">
        <v>6.05</v>
      </c>
      <c r="H804" s="18">
        <v>5.6</v>
      </c>
      <c r="I804" s="12">
        <v>5.6</v>
      </c>
      <c r="J804" s="13">
        <v>6.05</v>
      </c>
      <c r="K804" s="18">
        <v>5.6</v>
      </c>
      <c r="L804" s="12">
        <v>5.6</v>
      </c>
      <c r="M804" s="13">
        <v>6.05</v>
      </c>
      <c r="N804" s="18">
        <v>5.6</v>
      </c>
      <c r="O804" s="12">
        <v>5.6</v>
      </c>
      <c r="P804" s="13">
        <v>5.6</v>
      </c>
      <c r="Q804" s="18">
        <v>5.6</v>
      </c>
      <c r="R804" s="21">
        <v>929322</v>
      </c>
      <c r="S804" s="21">
        <v>677788</v>
      </c>
    </row>
    <row r="805" ht="32" customHeight="1">
      <c r="A805" t="str" s="7">
        <v>Small is Beautiful Farm</v>
      </c>
      <c r="B805" t="str" s="7">
        <v>Winter Salad Mix</v>
      </c>
      <c r="C805" t="str" s="7">
        <v>1/2 lb</v>
      </c>
      <c r="D805" t="str" s="21">
        <v>No</v>
      </c>
      <c r="E805" t="str" s="6">
        <v>Currently hidden; do not activate automatically | SNAP: preserve existing selling price; Currently hidden; do not activate automatically</v>
      </c>
      <c r="F805" s="12">
        <v>5.6</v>
      </c>
      <c r="G805" s="13">
        <v>6.05</v>
      </c>
      <c r="H805" s="18">
        <v>5.6</v>
      </c>
      <c r="I805" s="12">
        <v>5.6</v>
      </c>
      <c r="J805" s="13">
        <v>6.05</v>
      </c>
      <c r="K805" s="18">
        <v>5.6</v>
      </c>
      <c r="L805" s="12">
        <v>5.6</v>
      </c>
      <c r="M805" s="13">
        <v>6.05</v>
      </c>
      <c r="N805" s="18">
        <v>5.6</v>
      </c>
      <c r="O805" s="12">
        <v>5.6</v>
      </c>
      <c r="P805" s="13">
        <v>5.6</v>
      </c>
      <c r="Q805" s="18">
        <v>5.6</v>
      </c>
      <c r="R805" s="21">
        <v>1082291</v>
      </c>
      <c r="S805" s="21">
        <v>894785</v>
      </c>
    </row>
    <row r="806" ht="32" customHeight="1">
      <c r="A806" t="str" s="7">
        <v>Small is Beautiful Farm</v>
      </c>
      <c r="B806" t="str" s="7">
        <v>Yellow Onion</v>
      </c>
      <c r="C806" t="str" s="7">
        <v>1lb</v>
      </c>
      <c r="D806" t="str" s="21">
        <v>Yes</v>
      </c>
      <c r="E806" t="str" s="6">
        <v>SNAP: preserve existing selling price</v>
      </c>
      <c r="F806" s="12">
        <v>2.1</v>
      </c>
      <c r="G806" s="13">
        <v>2.27</v>
      </c>
      <c r="H806" s="18">
        <v>2.1</v>
      </c>
      <c r="I806" s="12">
        <v>2.1</v>
      </c>
      <c r="J806" s="13">
        <v>2.27</v>
      </c>
      <c r="K806" s="18">
        <v>2.1</v>
      </c>
      <c r="L806" s="12">
        <v>2.1</v>
      </c>
      <c r="M806" s="13">
        <v>2.27</v>
      </c>
      <c r="N806" s="18">
        <v>2.1</v>
      </c>
      <c r="O806" s="12">
        <v>2.1</v>
      </c>
      <c r="P806" s="13">
        <v>2.1</v>
      </c>
      <c r="Q806" s="18">
        <v>2.1</v>
      </c>
      <c r="R806" s="21">
        <v>1018192</v>
      </c>
      <c r="S806" s="21">
        <v>803748</v>
      </c>
    </row>
    <row r="807" ht="32" customHeight="1">
      <c r="A807" t="str" s="7">
        <v>Sweet Creek</v>
      </c>
      <c r="B807" t="str" s="7">
        <v>Apricot Fruit Spread</v>
      </c>
      <c r="C807" t="str" s="7">
        <v>10 oz</v>
      </c>
      <c r="D807" t="str" s="21">
        <v>Yes</v>
      </c>
      <c r="E807" t="str" s="6">
        <v>SNAP: preserve existing selling price</v>
      </c>
      <c r="F807" s="12">
        <v>7.87</v>
      </c>
      <c r="G807" s="13">
        <v>8.5</v>
      </c>
      <c r="H807" s="18">
        <v>7.87</v>
      </c>
      <c r="I807" s="12">
        <v>7.87</v>
      </c>
      <c r="J807" s="13">
        <v>8.5</v>
      </c>
      <c r="K807" s="18">
        <v>7.87</v>
      </c>
      <c r="L807" s="12">
        <v>7.87</v>
      </c>
      <c r="M807" s="13">
        <v>8.5</v>
      </c>
      <c r="N807" s="18">
        <v>7.87</v>
      </c>
      <c r="O807" s="12">
        <v>7.87</v>
      </c>
      <c r="P807" s="13">
        <v>7.87</v>
      </c>
      <c r="Q807" s="18">
        <v>7.87</v>
      </c>
      <c r="R807" s="21">
        <v>806076</v>
      </c>
      <c r="S807" s="21">
        <v>527140</v>
      </c>
    </row>
    <row r="808" ht="32" customHeight="1">
      <c r="A808" t="str" s="7">
        <v>Sweet Creek</v>
      </c>
      <c r="B808" t="str" s="7">
        <v>Basil Tomato Sauce</v>
      </c>
      <c r="C808" t="str" s="7">
        <v>16 oz</v>
      </c>
      <c r="D808" t="str" s="21">
        <v>No</v>
      </c>
      <c r="E808" t="str" s="6">
        <v>Currently hidden; do not activate automatically | SNAP: preserve existing selling price; Currently hidden; do not activate automatically</v>
      </c>
      <c r="F808" s="12">
        <v>7.38</v>
      </c>
      <c r="G808" s="13">
        <v>7.97</v>
      </c>
      <c r="H808" s="18">
        <v>7.38</v>
      </c>
      <c r="I808" s="12">
        <v>7.38</v>
      </c>
      <c r="J808" s="13">
        <v>7.97</v>
      </c>
      <c r="K808" s="18">
        <v>7.38</v>
      </c>
      <c r="L808" s="12">
        <v>7.38</v>
      </c>
      <c r="M808" s="13">
        <v>7.97</v>
      </c>
      <c r="N808" s="18">
        <v>7.38</v>
      </c>
      <c r="O808" s="12">
        <v>7.38</v>
      </c>
      <c r="P808" s="13">
        <v>7.38</v>
      </c>
      <c r="Q808" s="18">
        <v>7.38</v>
      </c>
      <c r="R808" s="21">
        <v>806148</v>
      </c>
      <c r="S808" s="21">
        <v>527213</v>
      </c>
    </row>
    <row r="809" ht="32" customHeight="1">
      <c r="A809" t="str" s="7">
        <v>Sweet Creek</v>
      </c>
      <c r="B809" t="str" s="7">
        <v>Blackberry Fruit Spread</v>
      </c>
      <c r="C809" t="str" s="7">
        <v>10 oz</v>
      </c>
      <c r="D809" t="str" s="21">
        <v>Yes</v>
      </c>
      <c r="E809" t="str" s="6">
        <v>SNAP: preserve existing selling price</v>
      </c>
      <c r="F809" s="12">
        <v>6.27</v>
      </c>
      <c r="G809" s="13">
        <v>6.77</v>
      </c>
      <c r="H809" s="18">
        <v>6.27</v>
      </c>
      <c r="I809" s="12">
        <v>6.27</v>
      </c>
      <c r="J809" s="13">
        <v>6.77</v>
      </c>
      <c r="K809" s="18">
        <v>6.27</v>
      </c>
      <c r="L809" s="12">
        <v>6.27</v>
      </c>
      <c r="M809" s="13">
        <v>6.77</v>
      </c>
      <c r="N809" s="18">
        <v>6.27</v>
      </c>
      <c r="O809" s="12">
        <v>6.27</v>
      </c>
      <c r="P809" s="13">
        <v>6.27</v>
      </c>
      <c r="Q809" s="18">
        <v>6.27</v>
      </c>
      <c r="R809" s="21">
        <v>806081</v>
      </c>
      <c r="S809" s="21">
        <v>527145</v>
      </c>
    </row>
    <row r="810" ht="32" customHeight="1">
      <c r="A810" t="str" s="7">
        <v>Sweet Creek</v>
      </c>
      <c r="B810" t="str" s="7">
        <v>Blueberry Apple Sauce</v>
      </c>
      <c r="C810" t="str" s="7">
        <v>each</v>
      </c>
      <c r="D810" t="str" s="21">
        <v>Yes</v>
      </c>
      <c r="E810" t="str" s="6">
        <v>SNAP: preserve existing selling price</v>
      </c>
      <c r="F810" s="12">
        <v>8.96</v>
      </c>
      <c r="G810" s="13">
        <v>9.68</v>
      </c>
      <c r="H810" s="18">
        <v>8.96</v>
      </c>
      <c r="I810" s="12">
        <v>8.96</v>
      </c>
      <c r="J810" s="13">
        <v>9.68</v>
      </c>
      <c r="K810" s="18">
        <v>8.96</v>
      </c>
      <c r="L810" s="12">
        <v>8.96</v>
      </c>
      <c r="M810" s="13">
        <v>9.68</v>
      </c>
      <c r="N810" s="18">
        <v>8.96</v>
      </c>
      <c r="O810" s="12">
        <v>8.96</v>
      </c>
      <c r="P810" s="13">
        <v>8.96</v>
      </c>
      <c r="Q810" s="18">
        <v>8.96</v>
      </c>
      <c r="R810" s="21">
        <v>806085</v>
      </c>
      <c r="S810" s="21">
        <v>527149</v>
      </c>
    </row>
    <row r="811" ht="32" customHeight="1">
      <c r="A811" t="str" s="7">
        <v>Sweet Creek</v>
      </c>
      <c r="B811" t="str" s="7">
        <v>Blueberry Fruit Spread</v>
      </c>
      <c r="C811" t="str" s="7">
        <v>10 oz</v>
      </c>
      <c r="D811" t="str" s="21">
        <v>Yes</v>
      </c>
      <c r="E811" t="str" s="6">
        <v>SNAP: preserve existing selling price</v>
      </c>
      <c r="F811" s="12">
        <v>6.27</v>
      </c>
      <c r="G811" s="13">
        <v>6.77</v>
      </c>
      <c r="H811" s="18">
        <v>6.27</v>
      </c>
      <c r="I811" s="12">
        <v>6.27</v>
      </c>
      <c r="J811" s="13">
        <v>6.77</v>
      </c>
      <c r="K811" s="18">
        <v>6.27</v>
      </c>
      <c r="L811" s="12">
        <v>6.27</v>
      </c>
      <c r="M811" s="13">
        <v>6.77</v>
      </c>
      <c r="N811" s="18">
        <v>6.27</v>
      </c>
      <c r="O811" s="12">
        <v>6.27</v>
      </c>
      <c r="P811" s="13">
        <v>6.27</v>
      </c>
      <c r="Q811" s="18">
        <v>6.27</v>
      </c>
      <c r="R811" s="21">
        <v>806089</v>
      </c>
      <c r="S811" s="21">
        <v>527153</v>
      </c>
    </row>
    <row r="812" ht="32" customHeight="1">
      <c r="A812" t="str" s="7">
        <v>Sweet Creek</v>
      </c>
      <c r="B812" t="str" s="7">
        <v>Chipotle Enchilada Sauce</v>
      </c>
      <c r="C812" t="str" s="7">
        <v>16 oz ea</v>
      </c>
      <c r="D812" t="str" s="21">
        <v>Yes</v>
      </c>
      <c r="E812" t="str" s="6">
        <v>SNAP: preserve existing selling price</v>
      </c>
      <c r="F812" s="12">
        <v>7.64</v>
      </c>
      <c r="G812" s="13">
        <v>8.25</v>
      </c>
      <c r="H812" s="18">
        <v>7.64</v>
      </c>
      <c r="I812" s="12">
        <v>7.64</v>
      </c>
      <c r="J812" s="13">
        <v>8.25</v>
      </c>
      <c r="K812" s="18">
        <v>7.64</v>
      </c>
      <c r="L812" s="12">
        <v>7.64</v>
      </c>
      <c r="M812" s="13">
        <v>8.25</v>
      </c>
      <c r="N812" s="18">
        <v>7.64</v>
      </c>
      <c r="O812" s="12">
        <v>7.64</v>
      </c>
      <c r="P812" s="13">
        <v>7.64</v>
      </c>
      <c r="Q812" s="18">
        <v>7.64</v>
      </c>
      <c r="R812" s="21">
        <v>1061158</v>
      </c>
      <c r="S812" s="21">
        <v>868144</v>
      </c>
    </row>
    <row r="813" ht="32" customHeight="1">
      <c r="A813" t="str" s="7">
        <v>Sweet Creek</v>
      </c>
      <c r="B813" t="str" s="7">
        <v>Cinnamon Apple Sauce</v>
      </c>
      <c r="C813" t="str" s="7">
        <v>32 oz</v>
      </c>
      <c r="D813" t="str" s="21">
        <v>Yes</v>
      </c>
      <c r="E813" t="str" s="6">
        <v>SNAP: preserve existing selling price</v>
      </c>
      <c r="F813" s="12">
        <v>8.43</v>
      </c>
      <c r="G813" s="13">
        <v>9.1</v>
      </c>
      <c r="H813" s="18">
        <v>8.43</v>
      </c>
      <c r="I813" s="12">
        <v>8.43</v>
      </c>
      <c r="J813" s="13">
        <v>9.1</v>
      </c>
      <c r="K813" s="18">
        <v>8.43</v>
      </c>
      <c r="L813" s="12">
        <v>8.43</v>
      </c>
      <c r="M813" s="13">
        <v>9.1</v>
      </c>
      <c r="N813" s="18">
        <v>8.43</v>
      </c>
      <c r="O813" s="12">
        <v>8.43</v>
      </c>
      <c r="P813" s="13">
        <v>8.43</v>
      </c>
      <c r="Q813" s="18">
        <v>8.43</v>
      </c>
      <c r="R813" s="21">
        <v>806092</v>
      </c>
      <c r="S813" s="21">
        <v>527156</v>
      </c>
    </row>
    <row r="814" ht="32" customHeight="1">
      <c r="A814" t="str" s="7">
        <v>Sweet Creek</v>
      </c>
      <c r="B814" t="str" s="7">
        <v>Dill Relish</v>
      </c>
      <c r="C814" t="str" s="7">
        <v>16 oz</v>
      </c>
      <c r="D814" t="str" s="21">
        <v>Yes</v>
      </c>
      <c r="E814" t="str" s="6">
        <v>SNAP: preserve existing selling price</v>
      </c>
      <c r="F814" s="12">
        <v>7.76</v>
      </c>
      <c r="G814" s="13">
        <v>8.38</v>
      </c>
      <c r="H814" s="18">
        <v>7.76</v>
      </c>
      <c r="I814" s="12">
        <v>7.76</v>
      </c>
      <c r="J814" s="13">
        <v>8.38</v>
      </c>
      <c r="K814" s="18">
        <v>7.76</v>
      </c>
      <c r="L814" s="12">
        <v>7.76</v>
      </c>
      <c r="M814" s="13">
        <v>8.38</v>
      </c>
      <c r="N814" s="18">
        <v>7.76</v>
      </c>
      <c r="O814" s="12">
        <v>7.76</v>
      </c>
      <c r="P814" s="13">
        <v>7.76</v>
      </c>
      <c r="Q814" s="18">
        <v>7.76</v>
      </c>
      <c r="R814" s="21">
        <v>806095</v>
      </c>
      <c r="S814" s="21">
        <v>527160</v>
      </c>
    </row>
    <row r="815" ht="32" customHeight="1">
      <c r="A815" t="str" s="7">
        <v>Sweet Creek</v>
      </c>
      <c r="B815" t="str" s="7">
        <v>Enchilada Red Sauce, Medium</v>
      </c>
      <c r="C815" t="str" s="7">
        <v>16 oz</v>
      </c>
      <c r="D815" t="str" s="21">
        <v>Yes</v>
      </c>
      <c r="E815" t="str" s="6">
        <v>SNAP: preserve existing selling price</v>
      </c>
      <c r="F815" s="12">
        <v>6.89</v>
      </c>
      <c r="G815" s="13">
        <v>7.44</v>
      </c>
      <c r="H815" s="18">
        <v>6.89</v>
      </c>
      <c r="I815" s="12">
        <v>6.89</v>
      </c>
      <c r="J815" s="13">
        <v>7.44</v>
      </c>
      <c r="K815" s="18">
        <v>6.89</v>
      </c>
      <c r="L815" s="12">
        <v>6.89</v>
      </c>
      <c r="M815" s="13">
        <v>7.44</v>
      </c>
      <c r="N815" s="18">
        <v>6.89</v>
      </c>
      <c r="O815" s="12">
        <v>6.89</v>
      </c>
      <c r="P815" s="13">
        <v>6.89</v>
      </c>
      <c r="Q815" s="18">
        <v>6.89</v>
      </c>
      <c r="R815" s="21">
        <v>806099</v>
      </c>
      <c r="S815" s="21">
        <v>527163</v>
      </c>
    </row>
    <row r="816" ht="32" customHeight="1">
      <c r="A816" t="str" s="7">
        <v>Sweet Creek</v>
      </c>
      <c r="B816" t="str" s="7">
        <v>Green Enchilada Sauce</v>
      </c>
      <c r="C816" t="str" s="7">
        <v>each</v>
      </c>
      <c r="D816" t="str" s="21">
        <v>Yes</v>
      </c>
      <c r="E816" t="str" s="6">
        <v>SNAP: preserve existing selling price</v>
      </c>
      <c r="F816" s="12">
        <v>7.7</v>
      </c>
      <c r="G816" s="13">
        <v>8.32</v>
      </c>
      <c r="H816" s="18">
        <v>7.7</v>
      </c>
      <c r="I816" s="12">
        <v>7.7</v>
      </c>
      <c r="J816" s="13">
        <v>8.32</v>
      </c>
      <c r="K816" s="18">
        <v>7.7</v>
      </c>
      <c r="L816" s="12">
        <v>7.7</v>
      </c>
      <c r="M816" s="13">
        <v>8.32</v>
      </c>
      <c r="N816" s="18">
        <v>7.7</v>
      </c>
      <c r="O816" s="12">
        <v>7.7</v>
      </c>
      <c r="P816" s="13">
        <v>7.7</v>
      </c>
      <c r="Q816" s="18">
        <v>7.7</v>
      </c>
      <c r="R816" s="21">
        <v>806106</v>
      </c>
      <c r="S816" s="21">
        <v>527170</v>
      </c>
    </row>
    <row r="817" ht="32" customHeight="1">
      <c r="A817" t="str" s="7">
        <v>Sweet Creek</v>
      </c>
      <c r="B817" t="str" s="7">
        <v>Hot Red Enchilada Sauce</v>
      </c>
      <c r="C817" t="str" s="7">
        <v>16 oz ea</v>
      </c>
      <c r="D817" t="str" s="21">
        <v>Yes</v>
      </c>
      <c r="E817" t="str" s="6">
        <v>SNAP: preserve existing selling price</v>
      </c>
      <c r="F817" s="12">
        <v>7.66</v>
      </c>
      <c r="G817" s="13">
        <v>8.27</v>
      </c>
      <c r="H817" s="18">
        <v>7.66</v>
      </c>
      <c r="I817" s="12">
        <v>7.66</v>
      </c>
      <c r="J817" s="13">
        <v>8.27</v>
      </c>
      <c r="K817" s="18">
        <v>7.66</v>
      </c>
      <c r="L817" s="12">
        <v>7.66</v>
      </c>
      <c r="M817" s="13">
        <v>8.27</v>
      </c>
      <c r="N817" s="18">
        <v>7.66</v>
      </c>
      <c r="O817" s="12">
        <v>7.66</v>
      </c>
      <c r="P817" s="13">
        <v>7.66</v>
      </c>
      <c r="Q817" s="18">
        <v>7.66</v>
      </c>
      <c r="R817" s="21">
        <v>1061159</v>
      </c>
      <c r="S817" s="21">
        <v>868145</v>
      </c>
    </row>
    <row r="818" ht="32" customHeight="1">
      <c r="A818" t="str" s="7">
        <v>Sweet Creek</v>
      </c>
      <c r="B818" t="str" s="7">
        <v>Jalapeno Relish</v>
      </c>
      <c r="C818" t="str" s="7">
        <v>each</v>
      </c>
      <c r="D818" t="str" s="21">
        <v>Yes</v>
      </c>
      <c r="E818" t="str" s="6">
        <v>SNAP: preserve existing selling price</v>
      </c>
      <c r="F818" s="12">
        <v>14.7</v>
      </c>
      <c r="G818" s="13">
        <v>15.88</v>
      </c>
      <c r="H818" s="18">
        <v>14.7</v>
      </c>
      <c r="I818" s="12">
        <v>14.7</v>
      </c>
      <c r="J818" s="13">
        <v>15.88</v>
      </c>
      <c r="K818" s="18">
        <v>14.7</v>
      </c>
      <c r="L818" s="12">
        <v>14.7</v>
      </c>
      <c r="M818" s="13">
        <v>15.88</v>
      </c>
      <c r="N818" s="18">
        <v>14.7</v>
      </c>
      <c r="O818" s="12">
        <v>14.7</v>
      </c>
      <c r="P818" s="13">
        <v>14.7</v>
      </c>
      <c r="Q818" s="18">
        <v>14.7</v>
      </c>
      <c r="R818" s="21">
        <v>806109</v>
      </c>
      <c r="S818" s="21">
        <v>527174</v>
      </c>
    </row>
    <row r="819" ht="32" customHeight="1">
      <c r="A819" t="str" s="7">
        <v>Sweet Creek</v>
      </c>
      <c r="B819" t="str" s="7">
        <v>Just Apple Apple Sauce</v>
      </c>
      <c r="C819" t="str" s="7">
        <v>32 oz</v>
      </c>
      <c r="D819" t="str" s="21">
        <v>Yes</v>
      </c>
      <c r="E819" t="str" s="6">
        <v>SNAP: preserve existing selling price</v>
      </c>
      <c r="F819" s="12">
        <v>8.43</v>
      </c>
      <c r="G819" s="13">
        <v>9.1</v>
      </c>
      <c r="H819" s="18">
        <v>8.43</v>
      </c>
      <c r="I819" s="12">
        <v>8.43</v>
      </c>
      <c r="J819" s="13">
        <v>9.1</v>
      </c>
      <c r="K819" s="18">
        <v>8.43</v>
      </c>
      <c r="L819" s="12">
        <v>8.43</v>
      </c>
      <c r="M819" s="13">
        <v>9.1</v>
      </c>
      <c r="N819" s="18">
        <v>8.43</v>
      </c>
      <c r="O819" s="12">
        <v>8.43</v>
      </c>
      <c r="P819" s="13">
        <v>8.43</v>
      </c>
      <c r="Q819" s="18">
        <v>8.43</v>
      </c>
      <c r="R819" s="21">
        <v>806113</v>
      </c>
      <c r="S819" s="21">
        <v>527178</v>
      </c>
    </row>
    <row r="820" ht="32" customHeight="1">
      <c r="A820" t="str" s="7">
        <v>Sweet Creek</v>
      </c>
      <c r="B820" t="str" s="7">
        <v>Mushroom Tomato Sauce</v>
      </c>
      <c r="C820" t="str" s="7">
        <v>16 oz</v>
      </c>
      <c r="D820" t="str" s="21">
        <v>No</v>
      </c>
      <c r="E820" t="str" s="6">
        <v>Currently hidden; do not activate automatically | SNAP: preserve existing selling price; Currently hidden; do not activate automatically</v>
      </c>
      <c r="F820" s="12">
        <v>7.9</v>
      </c>
      <c r="G820" s="13">
        <v>8.53</v>
      </c>
      <c r="H820" s="18">
        <v>7.9</v>
      </c>
      <c r="I820" s="12">
        <v>7.9</v>
      </c>
      <c r="J820" s="13">
        <v>8.53</v>
      </c>
      <c r="K820" s="18">
        <v>7.9</v>
      </c>
      <c r="L820" s="12">
        <v>7.9</v>
      </c>
      <c r="M820" s="13">
        <v>8.53</v>
      </c>
      <c r="N820" s="18">
        <v>7.9</v>
      </c>
      <c r="O820" s="12">
        <v>7.9</v>
      </c>
      <c r="P820" s="13">
        <v>7.9</v>
      </c>
      <c r="Q820" s="18">
        <v>7.9</v>
      </c>
      <c r="R820" s="21">
        <v>806119</v>
      </c>
      <c r="S820" s="21">
        <v>527184</v>
      </c>
    </row>
    <row r="821" ht="32" customHeight="1">
      <c r="A821" t="str" s="7">
        <v>Sweet Creek</v>
      </c>
      <c r="B821" t="str" s="7">
        <v>Paul's Dill Pickles</v>
      </c>
      <c r="C821" t="str" s="7">
        <v>32 oz</v>
      </c>
      <c r="D821" t="str" s="21">
        <v>Yes</v>
      </c>
      <c r="E821" t="str" s="6">
        <v>SNAP: preserve existing selling price</v>
      </c>
      <c r="F821" s="12">
        <v>10.11</v>
      </c>
      <c r="G821" s="13">
        <v>10.92</v>
      </c>
      <c r="H821" s="18">
        <v>10.11</v>
      </c>
      <c r="I821" s="12">
        <v>10.11</v>
      </c>
      <c r="J821" s="13">
        <v>10.92</v>
      </c>
      <c r="K821" s="18">
        <v>10.11</v>
      </c>
      <c r="L821" s="12">
        <v>10.11</v>
      </c>
      <c r="M821" s="13">
        <v>10.92</v>
      </c>
      <c r="N821" s="18">
        <v>10.11</v>
      </c>
      <c r="O821" s="12">
        <v>10.11</v>
      </c>
      <c r="P821" s="13">
        <v>10.11</v>
      </c>
      <c r="Q821" s="18">
        <v>10.11</v>
      </c>
      <c r="R821" s="21">
        <v>806123</v>
      </c>
      <c r="S821" s="21">
        <v>527188</v>
      </c>
    </row>
    <row r="822" ht="32" customHeight="1">
      <c r="A822" t="str" s="7">
        <v>Sweet Creek</v>
      </c>
      <c r="B822" t="str" s="7">
        <v>Pickled Beets</v>
      </c>
      <c r="C822" t="str" s="7">
        <v>16 oz</v>
      </c>
      <c r="D822" t="str" s="21">
        <v>Yes</v>
      </c>
      <c r="E822" t="str" s="6">
        <v>SNAP: preserve existing selling price</v>
      </c>
      <c r="F822" s="12">
        <v>7.83</v>
      </c>
      <c r="G822" s="13">
        <v>8.46</v>
      </c>
      <c r="H822" s="18">
        <v>7.83</v>
      </c>
      <c r="I822" s="12">
        <v>7.83</v>
      </c>
      <c r="J822" s="13">
        <v>8.46</v>
      </c>
      <c r="K822" s="18">
        <v>7.83</v>
      </c>
      <c r="L822" s="12">
        <v>7.83</v>
      </c>
      <c r="M822" s="13">
        <v>8.46</v>
      </c>
      <c r="N822" s="18">
        <v>7.83</v>
      </c>
      <c r="O822" s="12">
        <v>7.83</v>
      </c>
      <c r="P822" s="13">
        <v>7.83</v>
      </c>
      <c r="Q822" s="18">
        <v>7.83</v>
      </c>
      <c r="R822" s="21">
        <v>806126</v>
      </c>
      <c r="S822" s="21">
        <v>527191</v>
      </c>
    </row>
    <row r="823" ht="32" customHeight="1">
      <c r="A823" t="str" s="7">
        <v>Sweet Creek</v>
      </c>
      <c r="B823" t="str" s="7">
        <v>Pickled Jalapenos</v>
      </c>
      <c r="C823" t="str" s="7">
        <v>16 oz</v>
      </c>
      <c r="D823" t="str" s="21">
        <v>Yes</v>
      </c>
      <c r="E823" t="str" s="6">
        <v>SNAP: preserve existing selling price</v>
      </c>
      <c r="F823" s="12">
        <v>8.83</v>
      </c>
      <c r="G823" s="13">
        <v>9.54</v>
      </c>
      <c r="H823" s="18">
        <v>8.83</v>
      </c>
      <c r="I823" s="12">
        <v>8.83</v>
      </c>
      <c r="J823" s="13">
        <v>9.54</v>
      </c>
      <c r="K823" s="18">
        <v>8.83</v>
      </c>
      <c r="L823" s="12">
        <v>8.83</v>
      </c>
      <c r="M823" s="13">
        <v>9.54</v>
      </c>
      <c r="N823" s="18">
        <v>8.83</v>
      </c>
      <c r="O823" s="12">
        <v>8.83</v>
      </c>
      <c r="P823" s="13">
        <v>8.83</v>
      </c>
      <c r="Q823" s="18">
        <v>8.83</v>
      </c>
      <c r="R823" s="21">
        <v>806130</v>
      </c>
      <c r="S823" s="21">
        <v>527195</v>
      </c>
    </row>
    <row r="824" ht="32" customHeight="1">
      <c r="A824" t="str" s="7">
        <v>Sweet Creek</v>
      </c>
      <c r="B824" t="str" s="7">
        <v>Raspberry Fruit Spread</v>
      </c>
      <c r="C824" t="str" s="7">
        <v>10 oz</v>
      </c>
      <c r="D824" t="str" s="21">
        <v>No</v>
      </c>
      <c r="E824" t="str" s="6">
        <v>Currently hidden; do not activate automatically | SNAP: preserve existing selling price; Currently hidden; do not activate automatically</v>
      </c>
      <c r="F824" s="12">
        <v>6.27</v>
      </c>
      <c r="G824" s="13">
        <v>6.77</v>
      </c>
      <c r="H824" s="18">
        <v>6.27</v>
      </c>
      <c r="I824" s="12">
        <v>6.27</v>
      </c>
      <c r="J824" s="13">
        <v>6.77</v>
      </c>
      <c r="K824" s="18">
        <v>6.27</v>
      </c>
      <c r="L824" s="12">
        <v>6.27</v>
      </c>
      <c r="M824" s="13">
        <v>6.77</v>
      </c>
      <c r="N824" s="18">
        <v>6.27</v>
      </c>
      <c r="O824" s="12">
        <v>6.27</v>
      </c>
      <c r="P824" s="13">
        <v>6.27</v>
      </c>
      <c r="Q824" s="18">
        <v>6.27</v>
      </c>
      <c r="R824" s="21">
        <v>806134</v>
      </c>
      <c r="S824" s="21">
        <v>527199</v>
      </c>
    </row>
    <row r="825" ht="32" customHeight="1">
      <c r="A825" t="str" s="7">
        <v>Sweet Creek</v>
      </c>
      <c r="B825" t="str" s="7">
        <v>Roasted Garlic Tomato Sauce</v>
      </c>
      <c r="C825" t="str" s="7">
        <v>16 oz</v>
      </c>
      <c r="D825" t="str" s="21">
        <v>No</v>
      </c>
      <c r="E825" t="str" s="6">
        <v>Currently hidden; do not activate automatically | SNAP: preserve existing selling price; Currently hidden; do not activate automatically</v>
      </c>
      <c r="F825" s="12">
        <v>7.38</v>
      </c>
      <c r="G825" s="13">
        <v>7.97</v>
      </c>
      <c r="H825" s="18">
        <v>7.38</v>
      </c>
      <c r="I825" s="12">
        <v>7.38</v>
      </c>
      <c r="J825" s="13">
        <v>7.97</v>
      </c>
      <c r="K825" s="18">
        <v>7.38</v>
      </c>
      <c r="L825" s="12">
        <v>7.38</v>
      </c>
      <c r="M825" s="13">
        <v>7.97</v>
      </c>
      <c r="N825" s="18">
        <v>7.38</v>
      </c>
      <c r="O825" s="12">
        <v>7.38</v>
      </c>
      <c r="P825" s="13">
        <v>7.38</v>
      </c>
      <c r="Q825" s="18">
        <v>7.38</v>
      </c>
      <c r="R825" s="21">
        <v>806136</v>
      </c>
      <c r="S825" s="21">
        <v>527201</v>
      </c>
    </row>
    <row r="826" ht="32" customHeight="1">
      <c r="A826" t="str" s="7">
        <v>Sweet Creek</v>
      </c>
      <c r="B826" t="str" s="7">
        <v>Salsa, Hot</v>
      </c>
      <c r="C826" t="str" s="7">
        <v>16 oz</v>
      </c>
      <c r="D826" t="str" s="21">
        <v>Yes</v>
      </c>
      <c r="E826" t="str" s="6">
        <v>SNAP: preserve existing selling price</v>
      </c>
      <c r="F826" s="12">
        <v>5.18</v>
      </c>
      <c r="G826" s="13">
        <v>5.59</v>
      </c>
      <c r="H826" s="18">
        <v>5.18</v>
      </c>
      <c r="I826" s="12">
        <v>5.18</v>
      </c>
      <c r="J826" s="13">
        <v>5.59</v>
      </c>
      <c r="K826" s="18">
        <v>5.18</v>
      </c>
      <c r="L826" s="12">
        <v>5.18</v>
      </c>
      <c r="M826" s="13">
        <v>5.59</v>
      </c>
      <c r="N826" s="18">
        <v>5.18</v>
      </c>
      <c r="O826" s="12">
        <v>5.18</v>
      </c>
      <c r="P826" s="13">
        <v>5.18</v>
      </c>
      <c r="Q826" s="18">
        <v>5.18</v>
      </c>
      <c r="R826" s="21">
        <v>806138</v>
      </c>
      <c r="S826" s="21">
        <v>527203</v>
      </c>
    </row>
    <row r="827" ht="32" customHeight="1">
      <c r="A827" t="str" s="7">
        <v>Sweet Creek</v>
      </c>
      <c r="B827" t="str" s="7">
        <v>Salsa, Medium</v>
      </c>
      <c r="C827" t="str" s="7">
        <v>16 oz</v>
      </c>
      <c r="D827" t="str" s="21">
        <v>No</v>
      </c>
      <c r="E827" t="str" s="6">
        <v>Currently hidden; do not activate automatically | SNAP: preserve existing selling price; Currently hidden; do not activate automatically</v>
      </c>
      <c r="F827" s="12">
        <v>7.21</v>
      </c>
      <c r="G827" s="13">
        <v>7.79</v>
      </c>
      <c r="H827" s="18">
        <v>7.21</v>
      </c>
      <c r="I827" s="12">
        <v>7.21</v>
      </c>
      <c r="J827" s="13">
        <v>7.79</v>
      </c>
      <c r="K827" s="18">
        <v>7.21</v>
      </c>
      <c r="L827" s="12">
        <v>7.21</v>
      </c>
      <c r="M827" s="13">
        <v>7.79</v>
      </c>
      <c r="N827" s="18">
        <v>7.21</v>
      </c>
      <c r="O827" s="12">
        <v>7.21</v>
      </c>
      <c r="P827" s="13">
        <v>7.21</v>
      </c>
      <c r="Q827" s="18">
        <v>7.21</v>
      </c>
      <c r="R827" s="21">
        <v>806140</v>
      </c>
      <c r="S827" s="21">
        <v>527205</v>
      </c>
    </row>
    <row r="828" ht="32" customHeight="1">
      <c r="A828" t="str" s="7">
        <v>Sweet Creek</v>
      </c>
      <c r="B828" t="str" s="7">
        <v>Strawberry Fruit Spread</v>
      </c>
      <c r="C828" t="str" s="7">
        <v>10 oz</v>
      </c>
      <c r="D828" t="str" s="21">
        <v>No</v>
      </c>
      <c r="E828" t="str" s="6">
        <v>Currently hidden; do not activate automatically | SNAP: preserve existing selling price; Currently hidden; do not activate automatically</v>
      </c>
      <c r="F828" s="12">
        <v>7.35</v>
      </c>
      <c r="G828" s="13">
        <v>7.94</v>
      </c>
      <c r="H828" s="18">
        <v>7.35</v>
      </c>
      <c r="I828" s="12">
        <v>7.35</v>
      </c>
      <c r="J828" s="13">
        <v>7.94</v>
      </c>
      <c r="K828" s="18">
        <v>7.35</v>
      </c>
      <c r="L828" s="12">
        <v>7.35</v>
      </c>
      <c r="M828" s="13">
        <v>7.94</v>
      </c>
      <c r="N828" s="18">
        <v>7.35</v>
      </c>
      <c r="O828" s="12">
        <v>7.35</v>
      </c>
      <c r="P828" s="13">
        <v>7.35</v>
      </c>
      <c r="Q828" s="18">
        <v>7.35</v>
      </c>
      <c r="R828" s="21">
        <v>806142</v>
      </c>
      <c r="S828" s="21">
        <v>527207</v>
      </c>
    </row>
    <row r="829" ht="32" customHeight="1">
      <c r="A829" t="str" s="7">
        <v>Sweet Creek</v>
      </c>
      <c r="B829" t="str" s="7">
        <v>Sweet Relish</v>
      </c>
      <c r="C829" t="str" s="7">
        <v>16 oz</v>
      </c>
      <c r="D829" t="str" s="21">
        <v>No</v>
      </c>
      <c r="E829" t="str" s="6">
        <v>Currently hidden; do not activate automatically | SNAP: preserve existing selling price; Currently hidden; do not activate automatically</v>
      </c>
      <c r="F829" s="12">
        <v>7.84</v>
      </c>
      <c r="G829" s="13">
        <v>8.47</v>
      </c>
      <c r="H829" s="18">
        <v>7.84</v>
      </c>
      <c r="I829" s="12">
        <v>7.84</v>
      </c>
      <c r="J829" s="13">
        <v>8.47</v>
      </c>
      <c r="K829" s="18">
        <v>7.84</v>
      </c>
      <c r="L829" s="12">
        <v>7.84</v>
      </c>
      <c r="M829" s="13">
        <v>8.47</v>
      </c>
      <c r="N829" s="18">
        <v>7.84</v>
      </c>
      <c r="O829" s="12">
        <v>7.84</v>
      </c>
      <c r="P829" s="13">
        <v>7.84</v>
      </c>
      <c r="Q829" s="18">
        <v>7.84</v>
      </c>
      <c r="R829" s="21">
        <v>806144</v>
      </c>
      <c r="S829" s="21">
        <v>527209</v>
      </c>
    </row>
    <row r="830" ht="32" customHeight="1">
      <c r="A830" t="str" s="7">
        <v>Sweet Creek</v>
      </c>
      <c r="B830" t="str" s="7">
        <v>Tomatillo Salsa</v>
      </c>
      <c r="C830" t="str" s="7">
        <v>16 oz</v>
      </c>
      <c r="D830" t="str" s="21">
        <v>Yes</v>
      </c>
      <c r="E830" t="str" s="6">
        <v>SNAP: preserve existing selling price</v>
      </c>
      <c r="F830" s="12">
        <v>7.67</v>
      </c>
      <c r="G830" s="13">
        <v>8.28</v>
      </c>
      <c r="H830" s="18">
        <v>7.67</v>
      </c>
      <c r="I830" s="12">
        <v>7.67</v>
      </c>
      <c r="J830" s="13">
        <v>8.28</v>
      </c>
      <c r="K830" s="18">
        <v>7.67</v>
      </c>
      <c r="L830" s="12">
        <v>7.67</v>
      </c>
      <c r="M830" s="13">
        <v>8.28</v>
      </c>
      <c r="N830" s="18">
        <v>7.67</v>
      </c>
      <c r="O830" s="12">
        <v>7.67</v>
      </c>
      <c r="P830" s="13">
        <v>7.67</v>
      </c>
      <c r="Q830" s="18">
        <v>7.67</v>
      </c>
      <c r="R830" s="21">
        <v>806146</v>
      </c>
      <c r="S830" s="21">
        <v>527211</v>
      </c>
    </row>
    <row r="831" ht="32" customHeight="1">
      <c r="A831" t="str" s="7">
        <v>Winter Green Farm</v>
      </c>
      <c r="B831" t="str" s="7">
        <v>Green Onion/Scallions</v>
      </c>
      <c r="C831" t="str" s="7">
        <v>bu</v>
      </c>
      <c r="D831" t="str" s="21">
        <v>Yes</v>
      </c>
      <c r="E831" t="str" s="6">
        <v>SNAP: preserve existing selling price</v>
      </c>
      <c r="F831" s="12">
        <v>2.59</v>
      </c>
      <c r="G831" s="13">
        <v>2.8</v>
      </c>
      <c r="H831" s="18">
        <v>2.59</v>
      </c>
      <c r="I831" s="12">
        <v>2.59</v>
      </c>
      <c r="J831" s="13">
        <v>2.8</v>
      </c>
      <c r="K831" s="18">
        <v>2.59</v>
      </c>
      <c r="L831" s="12">
        <v>2.59</v>
      </c>
      <c r="M831" s="13">
        <v>2.8</v>
      </c>
      <c r="N831" s="18">
        <v>2.59</v>
      </c>
      <c r="O831" s="12">
        <v>2.59</v>
      </c>
      <c r="P831" s="13">
        <v>2.59</v>
      </c>
      <c r="Q831" s="18">
        <v>2.59</v>
      </c>
      <c r="R831" s="21">
        <v>1111541</v>
      </c>
      <c r="S831" s="21">
        <v>931419</v>
      </c>
    </row>
    <row r="832" ht="32" customHeight="1">
      <c r="A832" t="str" s="7">
        <v>Winter Green Farm</v>
      </c>
      <c r="B832" t="str" s="7">
        <v>Leeks</v>
      </c>
      <c r="C832" t="str" s="7">
        <v>1 lb</v>
      </c>
      <c r="D832" t="str" s="21">
        <v>Yes</v>
      </c>
      <c r="E832" t="str" s="6">
        <v>SNAP: preserve existing selling price</v>
      </c>
      <c r="F832" s="12">
        <v>2.8</v>
      </c>
      <c r="G832" s="13">
        <v>3.02</v>
      </c>
      <c r="H832" s="18">
        <v>2.8</v>
      </c>
      <c r="I832" s="12">
        <v>2.8</v>
      </c>
      <c r="J832" s="13">
        <v>3.02</v>
      </c>
      <c r="K832" s="18">
        <v>2.8</v>
      </c>
      <c r="L832" s="12">
        <v>2.8</v>
      </c>
      <c r="M832" s="13">
        <v>3.02</v>
      </c>
      <c r="N832" s="18">
        <v>2.8</v>
      </c>
      <c r="O832" s="12">
        <v>2.8</v>
      </c>
      <c r="P832" s="13">
        <v>2.8</v>
      </c>
      <c r="Q832" s="18">
        <v>2.8</v>
      </c>
      <c r="R832" s="21">
        <v>1106676</v>
      </c>
      <c r="S832" s="21">
        <v>924713</v>
      </c>
    </row>
    <row r="833" ht="32" customHeight="1">
      <c r="A833" t="str" s="7">
        <v>Winter Green Farm</v>
      </c>
      <c r="B833" t="str" s="7">
        <v>Orange Carrots</v>
      </c>
      <c r="C833" t="str" s="7">
        <v>1 bunch</v>
      </c>
      <c r="D833" t="str" s="21">
        <v>No</v>
      </c>
      <c r="E833" t="str" s="6">
        <v>Currently hidden; do not activate automatically | SNAP: preserve existing selling price; Currently hidden; do not activate automatically</v>
      </c>
      <c r="F833" s="12">
        <v>3.22</v>
      </c>
      <c r="G833" s="13">
        <v>3.48</v>
      </c>
      <c r="H833" s="18">
        <v>3.22</v>
      </c>
      <c r="I833" s="12">
        <v>3.22</v>
      </c>
      <c r="J833" s="13">
        <v>3.48</v>
      </c>
      <c r="K833" s="18">
        <v>3.22</v>
      </c>
      <c r="L833" s="12">
        <v>3.22</v>
      </c>
      <c r="M833" s="13">
        <v>3.48</v>
      </c>
      <c r="N833" s="18">
        <v>3.22</v>
      </c>
      <c r="O833" s="12">
        <v>3.22</v>
      </c>
      <c r="P833" s="13">
        <v>3.22</v>
      </c>
      <c r="Q833" s="18">
        <v>3.22</v>
      </c>
      <c r="R833" s="21">
        <v>1130087</v>
      </c>
      <c r="S833" s="21">
        <v>963998</v>
      </c>
    </row>
    <row r="834" ht="32" customHeight="1">
      <c r="A834" t="str" s="7">
        <v>Winter Green Farm</v>
      </c>
      <c r="B834" t="str" s="7">
        <v>Pink Beauty Radish</v>
      </c>
      <c r="C834" t="str" s="7">
        <v>each</v>
      </c>
      <c r="D834" t="str" s="21">
        <v>No</v>
      </c>
      <c r="E834" t="str" s="6">
        <v>Currently hidden; do not activate automatically | SNAP: preserve existing selling price; Currently hidden; do not activate automatically</v>
      </c>
      <c r="F834" s="12">
        <v>2.45</v>
      </c>
      <c r="G834" s="13">
        <v>2.65</v>
      </c>
      <c r="H834" s="18">
        <v>2.45</v>
      </c>
      <c r="I834" s="12">
        <v>2.45</v>
      </c>
      <c r="J834" s="13">
        <v>2.65</v>
      </c>
      <c r="K834" s="18">
        <v>2.45</v>
      </c>
      <c r="L834" s="12">
        <v>2.45</v>
      </c>
      <c r="M834" s="13">
        <v>2.65</v>
      </c>
      <c r="N834" s="18">
        <v>2.45</v>
      </c>
      <c r="O834" s="12">
        <v>2.45</v>
      </c>
      <c r="P834" s="13">
        <v>2.45</v>
      </c>
      <c r="Q834" s="18">
        <v>2.45</v>
      </c>
      <c r="R834" s="21">
        <v>806007</v>
      </c>
      <c r="S834" s="21">
        <v>527067</v>
      </c>
    </row>
    <row r="835" ht="32" customHeight="1">
      <c r="A835" t="str" s="7">
        <v>Winter Green Farm</v>
      </c>
      <c r="B835" t="str" s="7">
        <v>Purple Daikon Radish</v>
      </c>
      <c r="C835" t="str" s="7">
        <v>1 pound</v>
      </c>
      <c r="D835" t="str" s="21">
        <v>Yes</v>
      </c>
      <c r="E835" t="str" s="6">
        <v>SNAP: preserve existing selling price</v>
      </c>
      <c r="F835" s="12">
        <v>4.48</v>
      </c>
      <c r="G835" s="13">
        <v>4.84</v>
      </c>
      <c r="H835" s="18">
        <v>4.48</v>
      </c>
      <c r="I835" s="12">
        <v>4.48</v>
      </c>
      <c r="J835" s="13">
        <v>4.84</v>
      </c>
      <c r="K835" s="18">
        <v>4.48</v>
      </c>
      <c r="L835" s="12">
        <v>4.48</v>
      </c>
      <c r="M835" s="13">
        <v>4.84</v>
      </c>
      <c r="N835" s="18">
        <v>4.48</v>
      </c>
      <c r="O835" s="12">
        <v>4.48</v>
      </c>
      <c r="P835" s="13">
        <v>4.48</v>
      </c>
      <c r="Q835" s="18">
        <v>4.48</v>
      </c>
      <c r="R835" s="21">
        <v>921713</v>
      </c>
      <c r="S835" s="21">
        <v>668239</v>
      </c>
    </row>
    <row r="836" ht="32" customHeight="1">
      <c r="A836" t="str" s="7">
        <v>Winter Green Farm</v>
      </c>
      <c r="B836" t="str" s="7">
        <v>Red Baltic Rose Potatoes</v>
      </c>
      <c r="C836" t="str" s="7">
        <v>1 lb</v>
      </c>
      <c r="D836" t="str" s="21">
        <v>Yes</v>
      </c>
      <c r="E836" t="str" s="6">
        <v>SNAP: preserve existing selling price</v>
      </c>
      <c r="F836" s="12">
        <v>1.82</v>
      </c>
      <c r="G836" s="13">
        <v>1.97</v>
      </c>
      <c r="H836" s="18">
        <v>1.82</v>
      </c>
      <c r="I836" s="12">
        <v>1.82</v>
      </c>
      <c r="J836" s="13">
        <v>1.97</v>
      </c>
      <c r="K836" s="18">
        <v>1.82</v>
      </c>
      <c r="L836" s="12">
        <v>1.82</v>
      </c>
      <c r="M836" s="13">
        <v>1.97</v>
      </c>
      <c r="N836" s="18">
        <v>1.82</v>
      </c>
      <c r="O836" s="12">
        <v>1.82</v>
      </c>
      <c r="P836" s="13">
        <v>1.82</v>
      </c>
      <c r="Q836" s="18">
        <v>1.82</v>
      </c>
      <c r="R836" s="21">
        <v>1132419</v>
      </c>
      <c r="S836" s="21">
        <v>967065</v>
      </c>
    </row>
    <row r="837" ht="32" customHeight="1">
      <c r="A837" t="str" s="7">
        <v>Winter Green Farm</v>
      </c>
      <c r="B837" t="str" s="7">
        <v>Red Radish</v>
      </c>
      <c r="C837" t="str" s="7">
        <v>each</v>
      </c>
      <c r="D837" t="str" s="21">
        <v>Yes</v>
      </c>
      <c r="E837" t="str" s="6">
        <v>SNAP: preserve existing selling price</v>
      </c>
      <c r="F837" s="12">
        <v>2.31</v>
      </c>
      <c r="G837" s="13">
        <v>2.49</v>
      </c>
      <c r="H837" s="18">
        <v>2.31</v>
      </c>
      <c r="I837" s="12">
        <v>2.31</v>
      </c>
      <c r="J837" s="13">
        <v>2.49</v>
      </c>
      <c r="K837" s="18">
        <v>2.31</v>
      </c>
      <c r="L837" s="12">
        <v>2.31</v>
      </c>
      <c r="M837" s="13">
        <v>2.49</v>
      </c>
      <c r="N837" s="18">
        <v>2.31</v>
      </c>
      <c r="O837" s="12">
        <v>2.31</v>
      </c>
      <c r="P837" s="13">
        <v>2.31</v>
      </c>
      <c r="Q837" s="18">
        <v>2.31</v>
      </c>
      <c r="R837" s="21">
        <v>960551</v>
      </c>
      <c r="S837" s="21">
        <v>720783</v>
      </c>
    </row>
    <row r="838" ht="32" customHeight="1">
      <c r="A838" t="str" s="7">
        <v>Winter Green Farm</v>
      </c>
      <c r="B838" t="str" s="7">
        <v>Red Skinned Daikon Radish</v>
      </c>
      <c r="C838" t="str" s="7">
        <v>lb</v>
      </c>
      <c r="D838" t="str" s="21">
        <v>Yes</v>
      </c>
      <c r="E838" t="str" s="6">
        <v>SNAP: preserve existing selling price</v>
      </c>
      <c r="F838" s="12">
        <v>4.48</v>
      </c>
      <c r="G838" s="13">
        <v>4.84</v>
      </c>
      <c r="H838" s="18">
        <v>4.48</v>
      </c>
      <c r="I838" s="12">
        <v>4.48</v>
      </c>
      <c r="J838" s="13">
        <v>4.84</v>
      </c>
      <c r="K838" s="18">
        <v>4.48</v>
      </c>
      <c r="L838" s="12">
        <v>4.48</v>
      </c>
      <c r="M838" s="13">
        <v>4.84</v>
      </c>
      <c r="N838" s="18">
        <v>4.48</v>
      </c>
      <c r="O838" s="12">
        <v>4.48</v>
      </c>
      <c r="P838" s="13">
        <v>4.48</v>
      </c>
      <c r="Q838" s="18">
        <v>4.48</v>
      </c>
      <c r="R838" s="21">
        <v>928531</v>
      </c>
      <c r="S838" s="21">
        <v>676675</v>
      </c>
    </row>
    <row r="839" ht="32" customHeight="1">
      <c r="A839" t="str" s="7">
        <v>Winter Green Farm</v>
      </c>
      <c r="B839" t="str" s="7">
        <v>Spring Onion Bunch</v>
      </c>
      <c r="C839" t="str" s="7">
        <v>1 bunch</v>
      </c>
      <c r="D839" t="str" s="21">
        <v>No</v>
      </c>
      <c r="E839" t="str" s="6">
        <v>Currently hidden; do not activate automatically | SNAP: preserve existing selling price; Currently hidden; do not activate automatically</v>
      </c>
      <c r="F839" s="12">
        <v>4.2</v>
      </c>
      <c r="G839" s="13">
        <v>4.54</v>
      </c>
      <c r="H839" s="18">
        <v>4.2</v>
      </c>
      <c r="I839" s="12">
        <v>4.2</v>
      </c>
      <c r="J839" s="13">
        <v>4.54</v>
      </c>
      <c r="K839" s="18">
        <v>4.2</v>
      </c>
      <c r="L839" s="12">
        <v>4.2</v>
      </c>
      <c r="M839" s="13">
        <v>4.54</v>
      </c>
      <c r="N839" s="18">
        <v>4.2</v>
      </c>
      <c r="O839" s="12">
        <v>4.2</v>
      </c>
      <c r="P839" s="13">
        <v>4.2</v>
      </c>
      <c r="Q839" s="18">
        <v>4.2</v>
      </c>
      <c r="R839" s="21">
        <v>805822</v>
      </c>
      <c r="S839" s="21">
        <v>526879</v>
      </c>
    </row>
    <row r="840" ht="32" customHeight="1">
      <c r="A840" t="str" s="7">
        <v>Winter Green Farm</v>
      </c>
      <c r="B840" t="str" s="7">
        <v>Yellow Potatoes (Canada Gold)</v>
      </c>
      <c r="C840" t="str" s="7">
        <v>1 lb</v>
      </c>
      <c r="D840" t="str" s="21">
        <v>No</v>
      </c>
      <c r="E840" t="str" s="6">
        <v>Currently hidden; do not activate automatically | SNAP: preserve existing selling price; Currently hidden; do not activate automatically</v>
      </c>
      <c r="F840" s="12">
        <v>3.01</v>
      </c>
      <c r="G840" s="13">
        <v>3.25</v>
      </c>
      <c r="H840" s="18">
        <v>3.01</v>
      </c>
      <c r="I840" s="12">
        <v>3.01</v>
      </c>
      <c r="J840" s="13">
        <v>3.25</v>
      </c>
      <c r="K840" s="18">
        <v>3.01</v>
      </c>
      <c r="L840" s="12">
        <v>3.01</v>
      </c>
      <c r="M840" s="13">
        <v>3.25</v>
      </c>
      <c r="N840" s="18">
        <v>3.01</v>
      </c>
      <c r="O840" s="12">
        <v>3.01</v>
      </c>
      <c r="P840" s="13">
        <v>3.01</v>
      </c>
      <c r="Q840" s="18">
        <v>3.01</v>
      </c>
      <c r="R840" s="21">
        <v>805845</v>
      </c>
      <c r="S840" s="21">
        <v>526903</v>
      </c>
    </row>
    <row r="841" ht="32" customHeight="1">
      <c r="A841" t="str" s="7">
        <v>Full Farm CSA</v>
      </c>
      <c r="B841" t="str" s="7">
        <v>Dinner in a Box: Ground Lamb Bundle</v>
      </c>
      <c r="C841" t="str" s="7">
        <v>NO PACKAGE RECORD</v>
      </c>
      <c r="D841" t="str" s="21">
        <v>Yes</v>
      </c>
      <c r="E841" t="str" s="6">
        <v>Missing package record; no price available</v>
      </c>
      <c r="R841" s="21">
        <v>1109580</v>
      </c>
    </row>
    <row r="842" ht="32" customHeight="1">
      <c r="A842" t="str" s="7">
        <v>Full Farm CSA</v>
      </c>
      <c r="B842" t="str" s="7">
        <v>Dinner in a Box: Pork Shoulder Roast</v>
      </c>
      <c r="C842" t="str" s="7">
        <v>NO PACKAGE RECORD</v>
      </c>
      <c r="D842" t="str" s="21">
        <v>Yes</v>
      </c>
      <c r="E842" t="str" s="6">
        <v>Missing package record; no price available</v>
      </c>
      <c r="R842" s="21">
        <v>1120973</v>
      </c>
    </row>
    <row r="843" ht="32" customHeight="1">
      <c r="A843" t="str" s="7">
        <v>Full Farm CSA</v>
      </c>
      <c r="B843" t="str" s="7">
        <v>Breakfast Bundle</v>
      </c>
      <c r="C843" t="str" s="7">
        <v>NO PACKAGE RECORD</v>
      </c>
      <c r="D843" t="str" s="21">
        <v>No</v>
      </c>
      <c r="E843" t="str" s="6">
        <v>Missing package record; no price available</v>
      </c>
      <c r="R843" s="21">
        <v>1120977</v>
      </c>
    </row>
    <row r="844" ht="32" customHeight="1">
      <c r="A844" t="str" s="7">
        <v>Full Farm CSA</v>
      </c>
      <c r="B844" t="str" s="7">
        <v>Dinner in a Box: Roasting Chicken</v>
      </c>
      <c r="C844" t="str" s="7">
        <v>NO PACKAGE RECORD</v>
      </c>
      <c r="D844" t="str" s="21">
        <v>No</v>
      </c>
      <c r="E844" t="str" s="6">
        <v>Missing package record; no price available</v>
      </c>
      <c r="R844" s="21">
        <v>1133713</v>
      </c>
    </row>
  </sheetData>
  <autoFilter ref="A1:S844"/>
  <ignoredErrors>
    <ignoredError numberStoredAsText="1" sqref="A1:S844"/>
  </ignoredErrors>
</worksheet>
</file>

<file path=xl/worksheets/sheet4.xml><?xml version="1.0" encoding="utf-8"?>
<worksheet xmlns="http://schemas.openxmlformats.org/spreadsheetml/2006/main">
  <dimension ref="A1:H28"/>
  <sheetViews>
    <sheetView workbookViewId="0" showGridLines="0" zoomScale="100">
      <pane ySplit="1" topLeftCell="A2" activePane="bottomLeft" state="frozen"/>
      <selection pane="bottomLeft" activeCell="A2" sqref="A2"/>
    </sheetView>
  </sheetViews>
  <cols>
    <col min="1" max="1" width="45.83203125" customWidth="1"/>
    <col min="2" max="2" width="24.83203125" customWidth="1"/>
    <col min="3" max="3" width="27.83203125" customWidth="1"/>
    <col min="4" max="4" width="27.83203125" customWidth="1"/>
    <col min="5" max="5" width="20.83203125" customWidth="1"/>
    <col min="6" max="6" width="20.83203125" customWidth="1"/>
    <col min="7" max="7" width="24.83203125" customWidth="1"/>
    <col min="8" max="8" width="23.83203125" customWidth="1"/>
  </cols>
  <sheetData>
    <row r="1" ht="54" customHeight="1">
      <c r="A1" t="str" s="5">
        <v>Vendor</v>
      </c>
      <c r="B1" t="str" s="5">
        <v>Eligible Jan–Sep sales</v>
      </c>
      <c r="C1" t="str" s="5">
        <v>Proposed profit benchmark</v>
      </c>
      <c r="D1" t="str" s="11">
        <v>Reviewed profit benchmark</v>
      </c>
      <c r="E1" t="str" s="11">
        <v>Unreviewed rows</v>
      </c>
      <c r="F1" t="str" s="11">
        <v>Held rows</v>
      </c>
      <c r="G1" t="str" s="11">
        <v>Approved-proposal rows</v>
      </c>
      <c r="H1" t="str" s="11">
        <v>Custom-price rows</v>
      </c>
    </row>
    <row r="2" ht="32" customHeight="1">
      <c r="A2" t="str" s="7">
        <v>BNF Kombucha and Jun</v>
      </c>
      <c r="B2" s="26">
        <f>SUMIF('Review Prices'!$A$2:$A$3361,A2,'Review Prices'!R$2:R$3361)</f>
        <v>5410.51</v>
      </c>
      <c r="C2" s="26">
        <f>SUMIF('Review Prices'!$A$2:$A$3361,A2,'Review Prices'!S$2:S$3361)</f>
        <v>416.1042162393159</v>
      </c>
      <c r="D2" s="12">
        <f>SUMIF('Review Prices'!$A$2:$A$3361,A2,'Review Prices'!T$2:T$3361)</f>
        <v>0</v>
      </c>
      <c r="E2" s="27">
        <f>COUNTIFS('Review Prices'!$A$2:$A$3361,A2,'Review Prices'!$I$2:$I$3361,"Unreviewed")</f>
        <v>48</v>
      </c>
      <c r="F2" s="27">
        <f>COUNTIFS('Review Prices'!$A$2:$A$3361,A2,'Review Prices'!$I$2:$I$3361,"Hold")</f>
        <v>0</v>
      </c>
      <c r="G2" s="27">
        <f>COUNTIFS('Review Prices'!$A$2:$A$3361,A2,'Review Prices'!$I$2:$I$3361,"Approve proposed")</f>
        <v>0</v>
      </c>
      <c r="H2" s="27">
        <f>COUNTIFS('Review Prices'!$A$2:$A$3361,A2,'Review Prices'!$I$2:$I$3361,"Use my price")</f>
        <v>0</v>
      </c>
    </row>
    <row r="3" ht="32" customHeight="1">
      <c r="A3" t="str" s="7">
        <v>Camas Country Mill</v>
      </c>
      <c r="B3" s="26">
        <f>SUMIF('Review Prices'!$A$2:$A$3361,A3,'Review Prices'!R$2:R$3361)</f>
        <v>6843.809999999998</v>
      </c>
      <c r="C3" s="26">
        <f>SUMIF('Review Prices'!$A$2:$A$3361,A3,'Review Prices'!S$2:S$3361)</f>
        <v>530.7850528139554</v>
      </c>
      <c r="D3" s="12">
        <f>SUMIF('Review Prices'!$A$2:$A$3361,A3,'Review Prices'!T$2:T$3361)</f>
        <v>0</v>
      </c>
      <c r="E3" s="27">
        <f>COUNTIFS('Review Prices'!$A$2:$A$3361,A3,'Review Prices'!$I$2:$I$3361,"Unreviewed")</f>
        <v>51</v>
      </c>
      <c r="F3" s="27">
        <f>COUNTIFS('Review Prices'!$A$2:$A$3361,A3,'Review Prices'!$I$2:$I$3361,"Hold")</f>
        <v>0</v>
      </c>
      <c r="G3" s="27">
        <f>COUNTIFS('Review Prices'!$A$2:$A$3361,A3,'Review Prices'!$I$2:$I$3361,"Approve proposed")</f>
        <v>0</v>
      </c>
      <c r="H3" s="27">
        <f>COUNTIFS('Review Prices'!$A$2:$A$3361,A3,'Review Prices'!$I$2:$I$3361,"Use my price")</f>
        <v>0</v>
      </c>
    </row>
    <row r="4" ht="32" customHeight="1">
      <c r="A4" t="str" s="7">
        <v>Camas Swale Farm</v>
      </c>
      <c r="B4" s="26">
        <f>SUMIF('Review Prices'!$A$2:$A$3361,A4,'Review Prices'!R$2:R$3361)</f>
        <v>19294.050000000003</v>
      </c>
      <c r="C4" s="26">
        <f>SUMIF('Review Prices'!$A$2:$A$3361,A4,'Review Prices'!S$2:S$3361)</f>
        <v>1485.3230668152498</v>
      </c>
      <c r="D4" s="12">
        <f>SUMIF('Review Prices'!$A$2:$A$3361,A4,'Review Prices'!T$2:T$3361)</f>
        <v>0</v>
      </c>
      <c r="E4" s="27">
        <f>COUNTIFS('Review Prices'!$A$2:$A$3361,A4,'Review Prices'!$I$2:$I$3361,"Unreviewed")</f>
        <v>151</v>
      </c>
      <c r="F4" s="27">
        <f>COUNTIFS('Review Prices'!$A$2:$A$3361,A4,'Review Prices'!$I$2:$I$3361,"Hold")</f>
        <v>11</v>
      </c>
      <c r="G4" s="27">
        <f>COUNTIFS('Review Prices'!$A$2:$A$3361,A4,'Review Prices'!$I$2:$I$3361,"Approve proposed")</f>
        <v>0</v>
      </c>
      <c r="H4" s="27">
        <f>COUNTIFS('Review Prices'!$A$2:$A$3361,A4,'Review Prices'!$I$2:$I$3361,"Use my price")</f>
        <v>0</v>
      </c>
    </row>
    <row r="5" ht="32" customHeight="1">
      <c r="A5" t="str" s="7">
        <v>Creamy Cow, LLC</v>
      </c>
      <c r="B5" s="26">
        <f>SUMIF('Review Prices'!$A$2:$A$3361,A5,'Review Prices'!R$2:R$3361)</f>
        <v>106627.06</v>
      </c>
      <c r="C5" s="26">
        <f>SUMIF('Review Prices'!$A$2:$A$3361,A5,'Review Prices'!S$2:S$3361)</f>
        <v>8272.382578827795</v>
      </c>
      <c r="D5" s="12">
        <f>SUMIF('Review Prices'!$A$2:$A$3361,A5,'Review Prices'!T$2:T$3361)</f>
        <v>0</v>
      </c>
      <c r="E5" s="27">
        <f>COUNTIFS('Review Prices'!$A$2:$A$3361,A5,'Review Prices'!$I$2:$I$3361,"Unreviewed")</f>
        <v>43</v>
      </c>
      <c r="F5" s="27">
        <f>COUNTIFS('Review Prices'!$A$2:$A$3361,A5,'Review Prices'!$I$2:$I$3361,"Hold")</f>
        <v>81</v>
      </c>
      <c r="G5" s="27">
        <f>COUNTIFS('Review Prices'!$A$2:$A$3361,A5,'Review Prices'!$I$2:$I$3361,"Approve proposed")</f>
        <v>0</v>
      </c>
      <c r="H5" s="27">
        <f>COUNTIFS('Review Prices'!$A$2:$A$3361,A5,'Review Prices'!$I$2:$I$3361,"Use my price")</f>
        <v>0</v>
      </c>
    </row>
    <row r="6" ht="32" customHeight="1">
      <c r="A6" t="str" s="7">
        <v>Creole Me Up</v>
      </c>
      <c r="B6" s="26">
        <f>SUMIF('Review Prices'!$A$2:$A$3361,A6,'Review Prices'!R$2:R$3361)</f>
        <v>28.950000000000003</v>
      </c>
      <c r="C6" s="26">
        <f>SUMIF('Review Prices'!$A$2:$A$3361,A6,'Review Prices'!S$2:S$3361)</f>
        <v>2.240699999999998</v>
      </c>
      <c r="D6" s="12">
        <f>SUMIF('Review Prices'!$A$2:$A$3361,A6,'Review Prices'!T$2:T$3361)</f>
        <v>0</v>
      </c>
      <c r="E6" s="27">
        <f>COUNTIFS('Review Prices'!$A$2:$A$3361,A6,'Review Prices'!$I$2:$I$3361,"Unreviewed")</f>
        <v>9</v>
      </c>
      <c r="F6" s="27">
        <f>COUNTIFS('Review Prices'!$A$2:$A$3361,A6,'Review Prices'!$I$2:$I$3361,"Hold")</f>
        <v>0</v>
      </c>
      <c r="G6" s="27">
        <f>COUNTIFS('Review Prices'!$A$2:$A$3361,A6,'Review Prices'!$I$2:$I$3361,"Approve proposed")</f>
        <v>0</v>
      </c>
      <c r="H6" s="27">
        <f>COUNTIFS('Review Prices'!$A$2:$A$3361,A6,'Review Prices'!$I$2:$I$3361,"Use my price")</f>
        <v>0</v>
      </c>
    </row>
    <row r="7" ht="32" customHeight="1">
      <c r="A7" t="str" s="7">
        <v>Deck Family Farm</v>
      </c>
      <c r="B7" s="26">
        <f>SUMIF('Review Prices'!$A$2:$A$3361,A7,'Review Prices'!R$2:R$3361)</f>
        <v>259053.0100000001</v>
      </c>
      <c r="C7" s="26">
        <f>SUMIF('Review Prices'!$A$2:$A$3361,A7,'Review Prices'!S$2:S$3361)</f>
        <v>20087.249284164922</v>
      </c>
      <c r="D7" s="12">
        <f>SUMIF('Review Prices'!$A$2:$A$3361,A7,'Review Prices'!T$2:T$3361)</f>
        <v>0</v>
      </c>
      <c r="E7" s="27">
        <f>COUNTIFS('Review Prices'!$A$2:$A$3361,A7,'Review Prices'!$I$2:$I$3361,"Unreviewed")</f>
        <v>346</v>
      </c>
      <c r="F7" s="27">
        <f>COUNTIFS('Review Prices'!$A$2:$A$3361,A7,'Review Prices'!$I$2:$I$3361,"Hold")</f>
        <v>18</v>
      </c>
      <c r="G7" s="27">
        <f>COUNTIFS('Review Prices'!$A$2:$A$3361,A7,'Review Prices'!$I$2:$I$3361,"Approve proposed")</f>
        <v>0</v>
      </c>
      <c r="H7" s="27">
        <f>COUNTIFS('Review Prices'!$A$2:$A$3361,A7,'Review Prices'!$I$2:$I$3361,"Use my price")</f>
        <v>0</v>
      </c>
    </row>
    <row r="8" ht="32" customHeight="1">
      <c r="A8" t="str" s="7">
        <v>Deck Family Farm's Hyland Artisinal Meats</v>
      </c>
      <c r="B8" s="26">
        <f>SUMIF('Review Prices'!$A$2:$A$3361,A8,'Review Prices'!R$2:R$3361)</f>
        <v>16542.49</v>
      </c>
      <c r="C8" s="26">
        <f>SUMIF('Review Prices'!$A$2:$A$3361,A8,'Review Prices'!S$2:S$3361)</f>
        <v>1281.2124858266575</v>
      </c>
      <c r="D8" s="12">
        <f>SUMIF('Review Prices'!$A$2:$A$3361,A8,'Review Prices'!T$2:T$3361)</f>
        <v>0</v>
      </c>
      <c r="E8" s="27">
        <f>COUNTIFS('Review Prices'!$A$2:$A$3361,A8,'Review Prices'!$I$2:$I$3361,"Unreviewed")</f>
        <v>63</v>
      </c>
      <c r="F8" s="27">
        <f>COUNTIFS('Review Prices'!$A$2:$A$3361,A8,'Review Prices'!$I$2:$I$3361,"Hold")</f>
        <v>20</v>
      </c>
      <c r="G8" s="27">
        <f>COUNTIFS('Review Prices'!$A$2:$A$3361,A8,'Review Prices'!$I$2:$I$3361,"Approve proposed")</f>
        <v>0</v>
      </c>
      <c r="H8" s="27">
        <f>COUNTIFS('Review Prices'!$A$2:$A$3361,A8,'Review Prices'!$I$2:$I$3361,"Use my price")</f>
        <v>0</v>
      </c>
    </row>
    <row r="9" ht="32" customHeight="1">
      <c r="A9" t="str" s="7">
        <v>Elegant Elephant Baking Co.</v>
      </c>
      <c r="B9" s="26">
        <f>SUMIF('Review Prices'!$A$2:$A$3361,A9,'Review Prices'!R$2:R$3361)</f>
        <v>5624.31</v>
      </c>
      <c r="C9" s="26">
        <f>SUMIF('Review Prices'!$A$2:$A$3361,A9,'Review Prices'!S$2:S$3361)</f>
        <v>436.1479869999996</v>
      </c>
      <c r="D9" s="12">
        <f>SUMIF('Review Prices'!$A$2:$A$3361,A9,'Review Prices'!T$2:T$3361)</f>
        <v>0</v>
      </c>
      <c r="E9" s="27">
        <f>COUNTIFS('Review Prices'!$A$2:$A$3361,A9,'Review Prices'!$I$2:$I$3361,"Unreviewed")</f>
        <v>57</v>
      </c>
      <c r="F9" s="27">
        <f>COUNTIFS('Review Prices'!$A$2:$A$3361,A9,'Review Prices'!$I$2:$I$3361,"Hold")</f>
        <v>0</v>
      </c>
      <c r="G9" s="27">
        <f>COUNTIFS('Review Prices'!$A$2:$A$3361,A9,'Review Prices'!$I$2:$I$3361,"Approve proposed")</f>
        <v>0</v>
      </c>
      <c r="H9" s="27">
        <f>COUNTIFS('Review Prices'!$A$2:$A$3361,A9,'Review Prices'!$I$2:$I$3361,"Use my price")</f>
        <v>0</v>
      </c>
    </row>
    <row r="10" ht="32" customHeight="1">
      <c r="A10" t="str" s="7">
        <v>Farmhands Co-Op</v>
      </c>
      <c r="B10" s="26">
        <f>SUMIF('Review Prices'!$A$2:$A$3361,A10,'Review Prices'!R$2:R$3361)</f>
        <v>1659.6999999999998</v>
      </c>
      <c r="C10" s="26">
        <f>SUMIF('Review Prices'!$A$2:$A$3361,A10,'Review Prices'!S$2:S$3361)</f>
        <v>128.3309999999998</v>
      </c>
      <c r="D10" s="12">
        <f>SUMIF('Review Prices'!$A$2:$A$3361,A10,'Review Prices'!T$2:T$3361)</f>
        <v>0</v>
      </c>
      <c r="E10" s="27">
        <f>COUNTIFS('Review Prices'!$A$2:$A$3361,A10,'Review Prices'!$I$2:$I$3361,"Unreviewed")</f>
        <v>6</v>
      </c>
      <c r="F10" s="27">
        <f>COUNTIFS('Review Prices'!$A$2:$A$3361,A10,'Review Prices'!$I$2:$I$3361,"Hold")</f>
        <v>0</v>
      </c>
      <c r="G10" s="27">
        <f>COUNTIFS('Review Prices'!$A$2:$A$3361,A10,'Review Prices'!$I$2:$I$3361,"Approve proposed")</f>
        <v>0</v>
      </c>
      <c r="H10" s="27">
        <f>COUNTIFS('Review Prices'!$A$2:$A$3361,A10,'Review Prices'!$I$2:$I$3361,"Use my price")</f>
        <v>0</v>
      </c>
    </row>
    <row r="11" ht="32" customHeight="1">
      <c r="A11" t="str" s="7">
        <v>Full Farm CSA</v>
      </c>
      <c r="B11" s="26">
        <f>SUMIF('Review Prices'!$A$2:$A$3361,A11,'Review Prices'!R$2:R$3361)</f>
        <v>6515.199999999999</v>
      </c>
      <c r="C11" s="26">
        <f>SUMIF('Review Prices'!$A$2:$A$3361,A11,'Review Prices'!S$2:S$3361)</f>
        <v>503.2268545736426</v>
      </c>
      <c r="D11" s="12">
        <f>SUMIF('Review Prices'!$A$2:$A$3361,A11,'Review Prices'!T$2:T$3361)</f>
        <v>0</v>
      </c>
      <c r="E11" s="27">
        <f>COUNTIFS('Review Prices'!$A$2:$A$3361,A11,'Review Prices'!$I$2:$I$3361,"Unreviewed")</f>
        <v>88</v>
      </c>
      <c r="F11" s="27">
        <f>COUNTIFS('Review Prices'!$A$2:$A$3361,A11,'Review Prices'!$I$2:$I$3361,"Hold")</f>
        <v>75</v>
      </c>
      <c r="G11" s="27">
        <f>COUNTIFS('Review Prices'!$A$2:$A$3361,A11,'Review Prices'!$I$2:$I$3361,"Approve proposed")</f>
        <v>0</v>
      </c>
      <c r="H11" s="27">
        <f>COUNTIFS('Review Prices'!$A$2:$A$3361,A11,'Review Prices'!$I$2:$I$3361,"Use my price")</f>
        <v>0</v>
      </c>
    </row>
    <row r="12" ht="32" customHeight="1">
      <c r="A12" t="str" s="7">
        <v>Granny Smith All Natural</v>
      </c>
      <c r="B12" s="26">
        <f>SUMIF('Review Prices'!$A$2:$A$3361,A12,'Review Prices'!R$2:R$3361)</f>
        <v>2087.26</v>
      </c>
      <c r="C12" s="26">
        <f>SUMIF('Review Prices'!$A$2:$A$3361,A12,'Review Prices'!S$2:S$3361)</f>
        <v>162.1529087635055</v>
      </c>
      <c r="D12" s="12">
        <f>SUMIF('Review Prices'!$A$2:$A$3361,A12,'Review Prices'!T$2:T$3361)</f>
        <v>0</v>
      </c>
      <c r="E12" s="27">
        <f>COUNTIFS('Review Prices'!$A$2:$A$3361,A12,'Review Prices'!$I$2:$I$3361,"Unreviewed")</f>
        <v>48</v>
      </c>
      <c r="F12" s="27">
        <f>COUNTIFS('Review Prices'!$A$2:$A$3361,A12,'Review Prices'!$I$2:$I$3361,"Hold")</f>
        <v>13</v>
      </c>
      <c r="G12" s="27">
        <f>COUNTIFS('Review Prices'!$A$2:$A$3361,A12,'Review Prices'!$I$2:$I$3361,"Approve proposed")</f>
        <v>0</v>
      </c>
      <c r="H12" s="27">
        <f>COUNTIFS('Review Prices'!$A$2:$A$3361,A12,'Review Prices'!$I$2:$I$3361,"Use my price")</f>
        <v>0</v>
      </c>
    </row>
    <row r="13" ht="32" customHeight="1">
      <c r="A13" t="str" s="7">
        <v>Grazier's Garden</v>
      </c>
      <c r="B13" s="26">
        <f>SUMIF('Review Prices'!$A$2:$A$3361,A13,'Review Prices'!R$2:R$3361)</f>
        <v>5478.56</v>
      </c>
      <c r="C13" s="26">
        <f>SUMIF('Review Prices'!$A$2:$A$3361,A13,'Review Prices'!S$2:S$3361)</f>
        <v>425.44552254577604</v>
      </c>
      <c r="D13" s="12">
        <f>SUMIF('Review Prices'!$A$2:$A$3361,A13,'Review Prices'!T$2:T$3361)</f>
        <v>0</v>
      </c>
      <c r="E13" s="27">
        <f>COUNTIFS('Review Prices'!$A$2:$A$3361,A13,'Review Prices'!$I$2:$I$3361,"Unreviewed")</f>
        <v>185</v>
      </c>
      <c r="F13" s="27">
        <f>COUNTIFS('Review Prices'!$A$2:$A$3361,A13,'Review Prices'!$I$2:$I$3361,"Hold")</f>
        <v>13</v>
      </c>
      <c r="G13" s="27">
        <f>COUNTIFS('Review Prices'!$A$2:$A$3361,A13,'Review Prices'!$I$2:$I$3361,"Approve proposed")</f>
        <v>0</v>
      </c>
      <c r="H13" s="27">
        <f>COUNTIFS('Review Prices'!$A$2:$A$3361,A13,'Review Prices'!$I$2:$I$3361,"Use my price")</f>
        <v>0</v>
      </c>
    </row>
    <row r="14" ht="32" customHeight="1">
      <c r="A14" t="str" s="7">
        <v>Jar Joy Goods</v>
      </c>
      <c r="B14" s="26">
        <f>SUMIF('Review Prices'!$A$2:$A$3361,A14,'Review Prices'!R$2:R$3361)</f>
        <v>58.73</v>
      </c>
      <c r="C14" s="26">
        <f>SUMIF('Review Prices'!$A$2:$A$3361,A14,'Review Prices'!S$2:S$3361)</f>
        <v>4.559</v>
      </c>
      <c r="D14" s="12">
        <f>SUMIF('Review Prices'!$A$2:$A$3361,A14,'Review Prices'!T$2:T$3361)</f>
        <v>0</v>
      </c>
      <c r="E14" s="27">
        <f>COUNTIFS('Review Prices'!$A$2:$A$3361,A14,'Review Prices'!$I$2:$I$3361,"Unreviewed")</f>
        <v>6</v>
      </c>
      <c r="F14" s="27">
        <f>COUNTIFS('Review Prices'!$A$2:$A$3361,A14,'Review Prices'!$I$2:$I$3361,"Hold")</f>
        <v>2</v>
      </c>
      <c r="G14" s="27">
        <f>COUNTIFS('Review Prices'!$A$2:$A$3361,A14,'Review Prices'!$I$2:$I$3361,"Approve proposed")</f>
        <v>0</v>
      </c>
      <c r="H14" s="27">
        <f>COUNTIFS('Review Prices'!$A$2:$A$3361,A14,'Review Prices'!$I$2:$I$3361,"Use my price")</f>
        <v>0</v>
      </c>
    </row>
    <row r="15" ht="32" customHeight="1">
      <c r="A15" t="str" s="7">
        <v>Little Wings</v>
      </c>
      <c r="B15" s="26">
        <f>SUMIF('Review Prices'!$A$2:$A$3361,A15,'Review Prices'!R$2:R$3361)</f>
        <v>13796.810000000001</v>
      </c>
      <c r="C15" s="26">
        <f>SUMIF('Review Prices'!$A$2:$A$3361,A15,'Review Prices'!S$2:S$3361)</f>
        <v>1062.1556830295794</v>
      </c>
      <c r="D15" s="12">
        <f>SUMIF('Review Prices'!$A$2:$A$3361,A15,'Review Prices'!T$2:T$3361)</f>
        <v>0</v>
      </c>
      <c r="E15" s="27">
        <f>COUNTIFS('Review Prices'!$A$2:$A$3361,A15,'Review Prices'!$I$2:$I$3361,"Unreviewed")</f>
        <v>141</v>
      </c>
      <c r="F15" s="27">
        <f>COUNTIFS('Review Prices'!$A$2:$A$3361,A15,'Review Prices'!$I$2:$I$3361,"Hold")</f>
        <v>3</v>
      </c>
      <c r="G15" s="27">
        <f>COUNTIFS('Review Prices'!$A$2:$A$3361,A15,'Review Prices'!$I$2:$I$3361,"Approve proposed")</f>
        <v>0</v>
      </c>
      <c r="H15" s="27">
        <f>COUNTIFS('Review Prices'!$A$2:$A$3361,A15,'Review Prices'!$I$2:$I$3361,"Use my price")</f>
        <v>0</v>
      </c>
    </row>
    <row r="16" ht="32" customHeight="1">
      <c r="A16" t="str" s="7">
        <v>Lone Wolf Ranch</v>
      </c>
      <c r="B16" s="26">
        <f>SUMIF('Review Prices'!$A$2:$A$3361,A16,'Review Prices'!R$2:R$3361)</f>
        <v>409.5</v>
      </c>
      <c r="C16" s="26">
        <f>SUMIF('Review Prices'!$A$2:$A$3361,A16,'Review Prices'!S$2:S$3361)</f>
        <v>31.777199999999937</v>
      </c>
      <c r="D16" s="12">
        <f>SUMIF('Review Prices'!$A$2:$A$3361,A16,'Review Prices'!T$2:T$3361)</f>
        <v>0</v>
      </c>
      <c r="E16" s="27">
        <f>COUNTIFS('Review Prices'!$A$2:$A$3361,A16,'Review Prices'!$I$2:$I$3361,"Unreviewed")</f>
        <v>12</v>
      </c>
      <c r="F16" s="27">
        <f>COUNTIFS('Review Prices'!$A$2:$A$3361,A16,'Review Prices'!$I$2:$I$3361,"Hold")</f>
        <v>0</v>
      </c>
      <c r="G16" s="27">
        <f>COUNTIFS('Review Prices'!$A$2:$A$3361,A16,'Review Prices'!$I$2:$I$3361,"Approve proposed")</f>
        <v>0</v>
      </c>
      <c r="H16" s="27">
        <f>COUNTIFS('Review Prices'!$A$2:$A$3361,A16,'Review Prices'!$I$2:$I$3361,"Use my price")</f>
        <v>0</v>
      </c>
    </row>
    <row r="17" ht="32" customHeight="1">
      <c r="A17" t="str" s="7">
        <v>Lonesome Whistle</v>
      </c>
      <c r="B17" s="26">
        <f>SUMIF('Review Prices'!$A$2:$A$3361,A17,'Review Prices'!R$2:R$3361)</f>
        <v>2584.8800000000006</v>
      </c>
      <c r="C17" s="26">
        <f>SUMIF('Review Prices'!$A$2:$A$3361,A17,'Review Prices'!S$2:S$3361)</f>
        <v>201.12237351658814</v>
      </c>
      <c r="D17" s="12">
        <f>SUMIF('Review Prices'!$A$2:$A$3361,A17,'Review Prices'!T$2:T$3361)</f>
        <v>0</v>
      </c>
      <c r="E17" s="27">
        <f>COUNTIFS('Review Prices'!$A$2:$A$3361,A17,'Review Prices'!$I$2:$I$3361,"Unreviewed")</f>
        <v>39</v>
      </c>
      <c r="F17" s="27">
        <f>COUNTIFS('Review Prices'!$A$2:$A$3361,A17,'Review Prices'!$I$2:$I$3361,"Hold")</f>
        <v>0</v>
      </c>
      <c r="G17" s="27">
        <f>COUNTIFS('Review Prices'!$A$2:$A$3361,A17,'Review Prices'!$I$2:$I$3361,"Approve proposed")</f>
        <v>0</v>
      </c>
      <c r="H17" s="27">
        <f>COUNTIFS('Review Prices'!$A$2:$A$3361,A17,'Review Prices'!$I$2:$I$3361,"Use my price")</f>
        <v>0</v>
      </c>
    </row>
    <row r="18" ht="32" customHeight="1">
      <c r="A18" t="str" s="7">
        <v>MISSING VENDOR</v>
      </c>
      <c r="B18" s="26">
        <f>SUMIF('Review Prices'!$A$2:$A$3361,A18,'Review Prices'!R$2:R$3361)</f>
        <v>0</v>
      </c>
      <c r="C18" s="26">
        <f>SUMIF('Review Prices'!$A$2:$A$3361,A18,'Review Prices'!S$2:S$3361)</f>
        <v>0</v>
      </c>
      <c r="D18" s="12">
        <f>SUMIF('Review Prices'!$A$2:$A$3361,A18,'Review Prices'!T$2:T$3361)</f>
        <v>0</v>
      </c>
      <c r="E18" s="27">
        <f>COUNTIFS('Review Prices'!$A$2:$A$3361,A18,'Review Prices'!$I$2:$I$3361,"Unreviewed")</f>
        <v>0</v>
      </c>
      <c r="F18" s="27">
        <f>COUNTIFS('Review Prices'!$A$2:$A$3361,A18,'Review Prices'!$I$2:$I$3361,"Hold")</f>
        <v>285</v>
      </c>
      <c r="G18" s="27">
        <f>COUNTIFS('Review Prices'!$A$2:$A$3361,A18,'Review Prices'!$I$2:$I$3361,"Approve proposed")</f>
        <v>0</v>
      </c>
      <c r="H18" s="27">
        <f>COUNTIFS('Review Prices'!$A$2:$A$3361,A18,'Review Prices'!$I$2:$I$3361,"Use my price")</f>
        <v>0</v>
      </c>
    </row>
    <row r="19" ht="32" customHeight="1">
      <c r="A19" t="str" s="7">
        <v>Organically Grown Company</v>
      </c>
      <c r="B19" s="26">
        <f>SUMIF('Review Prices'!$A$2:$A$3361,A19,'Review Prices'!R$2:R$3361)</f>
        <v>45133.82999999999</v>
      </c>
      <c r="C19" s="26">
        <f>SUMIF('Review Prices'!$A$2:$A$3361,A19,'Review Prices'!S$2:S$3361)</f>
        <v>3495.1469805590464</v>
      </c>
      <c r="D19" s="12">
        <f>SUMIF('Review Prices'!$A$2:$A$3361,A19,'Review Prices'!T$2:T$3361)</f>
        <v>0</v>
      </c>
      <c r="E19" s="27">
        <f>COUNTIFS('Review Prices'!$A$2:$A$3361,A19,'Review Prices'!$I$2:$I$3361,"Unreviewed")</f>
        <v>168</v>
      </c>
      <c r="F19" s="27">
        <f>COUNTIFS('Review Prices'!$A$2:$A$3361,A19,'Review Prices'!$I$2:$I$3361,"Hold")</f>
        <v>24</v>
      </c>
      <c r="G19" s="27">
        <f>COUNTIFS('Review Prices'!$A$2:$A$3361,A19,'Review Prices'!$I$2:$I$3361,"Approve proposed")</f>
        <v>0</v>
      </c>
      <c r="H19" s="27">
        <f>COUNTIFS('Review Prices'!$A$2:$A$3361,A19,'Review Prices'!$I$2:$I$3361,"Use my price")</f>
        <v>0</v>
      </c>
    </row>
    <row r="20" ht="32" customHeight="1">
      <c r="A20" t="str" s="7">
        <v>RL Plants &amp; Home Goods</v>
      </c>
      <c r="B20" s="26">
        <f>SUMIF('Review Prices'!$A$2:$A$3361,A20,'Review Prices'!R$2:R$3361)</f>
        <v>1132.7000000000003</v>
      </c>
      <c r="C20" s="26">
        <f>SUMIF('Review Prices'!$A$2:$A$3361,A20,'Review Prices'!S$2:S$3361)</f>
        <v>88.01122940476174</v>
      </c>
      <c r="D20" s="12">
        <f>SUMIF('Review Prices'!$A$2:$A$3361,A20,'Review Prices'!T$2:T$3361)</f>
        <v>0</v>
      </c>
      <c r="E20" s="27">
        <f>COUNTIFS('Review Prices'!$A$2:$A$3361,A20,'Review Prices'!$I$2:$I$3361,"Unreviewed")</f>
        <v>93</v>
      </c>
      <c r="F20" s="27">
        <f>COUNTIFS('Review Prices'!$A$2:$A$3361,A20,'Review Prices'!$I$2:$I$3361,"Hold")</f>
        <v>24</v>
      </c>
      <c r="G20" s="27">
        <f>COUNTIFS('Review Prices'!$A$2:$A$3361,A20,'Review Prices'!$I$2:$I$3361,"Approve proposed")</f>
        <v>0</v>
      </c>
      <c r="H20" s="27">
        <f>COUNTIFS('Review Prices'!$A$2:$A$3361,A20,'Review Prices'!$I$2:$I$3361,"Use my price")</f>
        <v>0</v>
      </c>
    </row>
    <row r="21" ht="32" customHeight="1">
      <c r="A21" t="str" s="7">
        <v>Radiant Coffee Roasters</v>
      </c>
      <c r="B21" s="26">
        <f>SUMIF('Review Prices'!$A$2:$A$3361,A21,'Review Prices'!R$2:R$3361)</f>
        <v>7459.6</v>
      </c>
      <c r="C21" s="26">
        <f>SUMIF('Review Prices'!$A$2:$A$3361,A21,'Review Prices'!S$2:S$3361)</f>
        <v>577.5463142857141</v>
      </c>
      <c r="D21" s="12">
        <f>SUMIF('Review Prices'!$A$2:$A$3361,A21,'Review Prices'!T$2:T$3361)</f>
        <v>0</v>
      </c>
      <c r="E21" s="27">
        <f>COUNTIFS('Review Prices'!$A$2:$A$3361,A21,'Review Prices'!$I$2:$I$3361,"Unreviewed")</f>
        <v>36</v>
      </c>
      <c r="F21" s="27">
        <f>COUNTIFS('Review Prices'!$A$2:$A$3361,A21,'Review Prices'!$I$2:$I$3361,"Hold")</f>
        <v>0</v>
      </c>
      <c r="G21" s="27">
        <f>COUNTIFS('Review Prices'!$A$2:$A$3361,A21,'Review Prices'!$I$2:$I$3361,"Approve proposed")</f>
        <v>0</v>
      </c>
      <c r="H21" s="27">
        <f>COUNTIFS('Review Prices'!$A$2:$A$3361,A21,'Review Prices'!$I$2:$I$3361,"Use my price")</f>
        <v>0</v>
      </c>
    </row>
    <row r="22" ht="32" customHeight="1">
      <c r="A22" t="str" s="7">
        <v>Reality Kitchen Nonprofit</v>
      </c>
      <c r="B22" s="26">
        <f>SUMIF('Review Prices'!$A$2:$A$3361,A22,'Review Prices'!R$2:R$3361)</f>
        <v>4315.799999999999</v>
      </c>
      <c r="C22" s="26">
        <f>SUMIF('Review Prices'!$A$2:$A$3361,A22,'Review Prices'!S$2:S$3361)</f>
        <v>335.37077182417585</v>
      </c>
      <c r="D22" s="12">
        <f>SUMIF('Review Prices'!$A$2:$A$3361,A22,'Review Prices'!T$2:T$3361)</f>
        <v>0</v>
      </c>
      <c r="E22" s="27">
        <f>COUNTIFS('Review Prices'!$A$2:$A$3361,A22,'Review Prices'!$I$2:$I$3361,"Unreviewed")</f>
        <v>15</v>
      </c>
      <c r="F22" s="27">
        <f>COUNTIFS('Review Prices'!$A$2:$A$3361,A22,'Review Prices'!$I$2:$I$3361,"Hold")</f>
        <v>0</v>
      </c>
      <c r="G22" s="27">
        <f>COUNTIFS('Review Prices'!$A$2:$A$3361,A22,'Review Prices'!$I$2:$I$3361,"Approve proposed")</f>
        <v>0</v>
      </c>
      <c r="H22" s="27">
        <f>COUNTIFS('Review Prices'!$A$2:$A$3361,A22,'Review Prices'!$I$2:$I$3361,"Use my price")</f>
        <v>0</v>
      </c>
    </row>
    <row r="23" ht="32" customHeight="1">
      <c r="A23" t="str" s="7">
        <v>Red Tail Growers</v>
      </c>
      <c r="B23" s="26">
        <f>SUMIF('Review Prices'!$A$2:$A$3361,A23,'Review Prices'!R$2:R$3361)</f>
        <v>10445.880000000003</v>
      </c>
      <c r="C23" s="26">
        <f>SUMIF('Review Prices'!$A$2:$A$3361,A23,'Review Prices'!S$2:S$3361)</f>
        <v>808.8205341712605</v>
      </c>
      <c r="D23" s="12">
        <f>SUMIF('Review Prices'!$A$2:$A$3361,A23,'Review Prices'!T$2:T$3361)</f>
        <v>0</v>
      </c>
      <c r="E23" s="27">
        <f>COUNTIFS('Review Prices'!$A$2:$A$3361,A23,'Review Prices'!$I$2:$I$3361,"Unreviewed")</f>
        <v>172</v>
      </c>
      <c r="F23" s="27">
        <f>COUNTIFS('Review Prices'!$A$2:$A$3361,A23,'Review Prices'!$I$2:$I$3361,"Hold")</f>
        <v>5</v>
      </c>
      <c r="G23" s="27">
        <f>COUNTIFS('Review Prices'!$A$2:$A$3361,A23,'Review Prices'!$I$2:$I$3361,"Approve proposed")</f>
        <v>0</v>
      </c>
      <c r="H23" s="27">
        <f>COUNTIFS('Review Prices'!$A$2:$A$3361,A23,'Review Prices'!$I$2:$I$3361,"Use my price")</f>
        <v>0</v>
      </c>
    </row>
    <row r="24" ht="32" customHeight="1">
      <c r="A24" t="str" s="7">
        <v>River Ranch Oregon Olive OIl</v>
      </c>
      <c r="B24" s="26">
        <f>SUMIF('Review Prices'!$A$2:$A$3361,A24,'Review Prices'!R$2:R$3361)</f>
        <v>3329.41</v>
      </c>
      <c r="C24" s="26">
        <f>SUMIF('Review Prices'!$A$2:$A$3361,A24,'Review Prices'!S$2:S$3361)</f>
        <v>258.5651952268885</v>
      </c>
      <c r="D24" s="12">
        <f>SUMIF('Review Prices'!$A$2:$A$3361,A24,'Review Prices'!T$2:T$3361)</f>
        <v>0</v>
      </c>
      <c r="E24" s="27">
        <f>COUNTIFS('Review Prices'!$A$2:$A$3361,A24,'Review Prices'!$I$2:$I$3361,"Unreviewed")</f>
        <v>33</v>
      </c>
      <c r="F24" s="27">
        <f>COUNTIFS('Review Prices'!$A$2:$A$3361,A24,'Review Prices'!$I$2:$I$3361,"Hold")</f>
        <v>0</v>
      </c>
      <c r="G24" s="27">
        <f>COUNTIFS('Review Prices'!$A$2:$A$3361,A24,'Review Prices'!$I$2:$I$3361,"Approve proposed")</f>
        <v>0</v>
      </c>
      <c r="H24" s="27">
        <f>COUNTIFS('Review Prices'!$A$2:$A$3361,A24,'Review Prices'!$I$2:$I$3361,"Use my price")</f>
        <v>0</v>
      </c>
    </row>
    <row r="25" ht="32" customHeight="1">
      <c r="A25" t="str" s="7">
        <v>Sabrooxel's Alchemy</v>
      </c>
      <c r="B25" s="26">
        <f>SUMIF('Review Prices'!$A$2:$A$3361,A25,'Review Prices'!R$2:R$3361)</f>
        <v>1023.23</v>
      </c>
      <c r="C25" s="26">
        <f>SUMIF('Review Prices'!$A$2:$A$3361,A25,'Review Prices'!S$2:S$3361)</f>
        <v>79.41389999999998</v>
      </c>
      <c r="D25" s="12">
        <f>SUMIF('Review Prices'!$A$2:$A$3361,A25,'Review Prices'!T$2:T$3361)</f>
        <v>0</v>
      </c>
      <c r="E25" s="27">
        <f>COUNTIFS('Review Prices'!$A$2:$A$3361,A25,'Review Prices'!$I$2:$I$3361,"Unreviewed")</f>
        <v>5</v>
      </c>
      <c r="F25" s="27">
        <f>COUNTIFS('Review Prices'!$A$2:$A$3361,A25,'Review Prices'!$I$2:$I$3361,"Hold")</f>
        <v>1</v>
      </c>
      <c r="G25" s="27">
        <f>COUNTIFS('Review Prices'!$A$2:$A$3361,A25,'Review Prices'!$I$2:$I$3361,"Approve proposed")</f>
        <v>0</v>
      </c>
      <c r="H25" s="27">
        <f>COUNTIFS('Review Prices'!$A$2:$A$3361,A25,'Review Prices'!$I$2:$I$3361,"Use my price")</f>
        <v>0</v>
      </c>
    </row>
    <row r="26" ht="32" customHeight="1">
      <c r="A26" t="str" s="7">
        <v>Small is Beautiful Farm</v>
      </c>
      <c r="B26" s="26">
        <f>SUMIF('Review Prices'!$A$2:$A$3361,A26,'Review Prices'!R$2:R$3361)</f>
        <v>8599.84</v>
      </c>
      <c r="C26" s="26">
        <f>SUMIF('Review Prices'!$A$2:$A$3361,A26,'Review Prices'!S$2:S$3361)</f>
        <v>667.9053673992668</v>
      </c>
      <c r="D26" s="12">
        <f>SUMIF('Review Prices'!$A$2:$A$3361,A26,'Review Prices'!T$2:T$3361)</f>
        <v>0</v>
      </c>
      <c r="E26" s="27">
        <f>COUNTIFS('Review Prices'!$A$2:$A$3361,A26,'Review Prices'!$I$2:$I$3361,"Unreviewed")</f>
        <v>88</v>
      </c>
      <c r="F26" s="27">
        <f>COUNTIFS('Review Prices'!$A$2:$A$3361,A26,'Review Prices'!$I$2:$I$3361,"Hold")</f>
        <v>2</v>
      </c>
      <c r="G26" s="27">
        <f>COUNTIFS('Review Prices'!$A$2:$A$3361,A26,'Review Prices'!$I$2:$I$3361,"Approve proposed")</f>
        <v>0</v>
      </c>
      <c r="H26" s="27">
        <f>COUNTIFS('Review Prices'!$A$2:$A$3361,A26,'Review Prices'!$I$2:$I$3361,"Use my price")</f>
        <v>0</v>
      </c>
    </row>
    <row r="27" ht="32" customHeight="1">
      <c r="A27" t="str" s="7">
        <v>Sweet Creek</v>
      </c>
      <c r="B27" s="26">
        <f>SUMIF('Review Prices'!$A$2:$A$3361,A27,'Review Prices'!R$2:R$3361)</f>
        <v>8875.330000000002</v>
      </c>
      <c r="C27" s="26">
        <f>SUMIF('Review Prices'!$A$2:$A$3361,A27,'Review Prices'!S$2:S$3361)</f>
        <v>688.1932803150056</v>
      </c>
      <c r="D27" s="12">
        <f>SUMIF('Review Prices'!$A$2:$A$3361,A27,'Review Prices'!T$2:T$3361)</f>
        <v>0</v>
      </c>
      <c r="E27" s="27">
        <f>COUNTIFS('Review Prices'!$A$2:$A$3361,A27,'Review Prices'!$I$2:$I$3361,"Unreviewed")</f>
        <v>72</v>
      </c>
      <c r="F27" s="27">
        <f>COUNTIFS('Review Prices'!$A$2:$A$3361,A27,'Review Prices'!$I$2:$I$3361,"Hold")</f>
        <v>0</v>
      </c>
      <c r="G27" s="27">
        <f>COUNTIFS('Review Prices'!$A$2:$A$3361,A27,'Review Prices'!$I$2:$I$3361,"Approve proposed")</f>
        <v>0</v>
      </c>
      <c r="H27" s="27">
        <f>COUNTIFS('Review Prices'!$A$2:$A$3361,A27,'Review Prices'!$I$2:$I$3361,"Use my price")</f>
        <v>0</v>
      </c>
    </row>
    <row r="28" ht="32" customHeight="1">
      <c r="A28" t="str" s="7">
        <v>Winter Green Farm</v>
      </c>
      <c r="B28" s="26">
        <f>SUMIF('Review Prices'!$A$2:$A$3361,A28,'Review Prices'!R$2:R$3361)</f>
        <v>5888.449999999999</v>
      </c>
      <c r="C28" s="26">
        <f>SUMIF('Review Prices'!$A$2:$A$3361,A28,'Review Prices'!S$2:S$3361)</f>
        <v>459.54938958240484</v>
      </c>
      <c r="D28" s="12">
        <f>SUMIF('Review Prices'!$A$2:$A$3361,A28,'Review Prices'!T$2:T$3361)</f>
        <v>0</v>
      </c>
      <c r="E28" s="27">
        <f>COUNTIFS('Review Prices'!$A$2:$A$3361,A28,'Review Prices'!$I$2:$I$3361,"Unreviewed")</f>
        <v>30</v>
      </c>
      <c r="F28" s="27">
        <f>COUNTIFS('Review Prices'!$A$2:$A$3361,A28,'Review Prices'!$I$2:$I$3361,"Hold")</f>
        <v>0</v>
      </c>
      <c r="G28" s="27">
        <f>COUNTIFS('Review Prices'!$A$2:$A$3361,A28,'Review Prices'!$I$2:$I$3361,"Approve proposed")</f>
        <v>0</v>
      </c>
      <c r="H28" s="27">
        <f>COUNTIFS('Review Prices'!$A$2:$A$3361,A28,'Review Prices'!$I$2:$I$3361,"Use my price")</f>
        <v>0</v>
      </c>
    </row>
  </sheetData>
  <autoFilter ref="A1:H28"/>
  <ignoredErrors>
    <ignoredError numberStoredAsText="1" sqref="A1:H28"/>
  </ignoredErrors>
</worksheet>
</file>

<file path=xl/worksheets/sheet5.xml><?xml version="1.0" encoding="utf-8"?>
<worksheet xmlns="http://schemas.openxmlformats.org/spreadsheetml/2006/main">
  <dimension ref="A1:H11"/>
  <sheetViews>
    <sheetView workbookViewId="0" showGridLines="0" zoomScale="100">
      <pane ySplit="1" topLeftCell="A2" activePane="bottomLeft" state="frozen"/>
      <selection pane="bottomLeft" activeCell="A2" sqref="A2"/>
    </sheetView>
  </sheetViews>
  <cols>
    <col min="1" max="1" width="28.83203125" customWidth="1"/>
    <col min="2" max="2" width="50.83203125" customWidth="1"/>
    <col min="3" max="3" width="25.83203125" customWidth="1"/>
    <col min="4" max="4" width="28.83203125" customWidth="1"/>
    <col min="5" max="5" width="17.83203125" customWidth="1"/>
    <col min="6" max="6" width="15.83203125" customWidth="1"/>
    <col min="7" max="7" width="15.83203125" customWidth="1"/>
    <col min="8" max="8" width="55.83203125" customWidth="1"/>
  </cols>
  <sheetData>
    <row r="1" ht="54" customHeight="1">
      <c r="A1" t="str" s="5">
        <v>Vendor</v>
      </c>
      <c r="B1" t="str" s="5">
        <v>Membership product</v>
      </c>
      <c r="C1" t="str" s="5">
        <v>Package</v>
      </c>
      <c r="D1" t="str" s="11">
        <v>Local package/base price</v>
      </c>
      <c r="E1" t="str" s="11">
        <v>Visible now</v>
      </c>
      <c r="F1" t="str" s="11">
        <v>Product ID</v>
      </c>
      <c r="G1" t="str" s="11">
        <v>Package ID</v>
      </c>
      <c r="H1" t="str" s="11">
        <v>Proposal</v>
      </c>
    </row>
    <row r="2" ht="32" customHeight="1">
      <c r="A2" t="str" s="7">
        <v>Full Farm CSA</v>
      </c>
      <c r="B2" t="str" s="7">
        <v>Harvester CSA Membership</v>
      </c>
      <c r="C2" t="str" s="7">
        <v>Harvester CSA Membership</v>
      </c>
      <c r="D2" s="12">
        <v>500</v>
      </c>
      <c r="E2" t="str" s="21">
        <v>Yes</v>
      </c>
      <c r="F2" s="21">
        <v>801914</v>
      </c>
      <c r="G2" s="21">
        <v>522155</v>
      </c>
      <c r="H2" t="str" s="21">
        <v>No change — manage in Membership section</v>
      </c>
    </row>
    <row r="3" ht="32" customHeight="1">
      <c r="A3" t="str" s="7">
        <v>Full Farm CSA</v>
      </c>
      <c r="B3" t="str" s="7">
        <v>Grazer CSA Membership</v>
      </c>
      <c r="C3" t="str" s="7">
        <v>Grazer CSA Membership</v>
      </c>
      <c r="D3" s="12">
        <v>300</v>
      </c>
      <c r="E3" t="str" s="21">
        <v>Yes</v>
      </c>
      <c r="F3" s="21">
        <v>803701</v>
      </c>
      <c r="G3" s="21">
        <v>524276</v>
      </c>
      <c r="H3" t="str" s="21">
        <v>No change — manage in Membership section</v>
      </c>
    </row>
    <row r="4" ht="32" customHeight="1">
      <c r="A4" t="str" s="7">
        <v>Full Farm CSA</v>
      </c>
      <c r="B4" t="str" s="7">
        <v>Forager CSA Membership</v>
      </c>
      <c r="C4" t="str" s="7">
        <v>Forager CSA Membership</v>
      </c>
      <c r="D4" s="12">
        <v>200</v>
      </c>
      <c r="E4" t="str" s="21">
        <v>Yes</v>
      </c>
      <c r="F4" s="21">
        <v>803702</v>
      </c>
      <c r="G4" s="21">
        <v>524277</v>
      </c>
      <c r="H4" t="str" s="21">
        <v>No change — manage in Membership section</v>
      </c>
    </row>
    <row r="5" ht="32" customHeight="1">
      <c r="A5" t="str" s="7">
        <v>Full Farm CSA</v>
      </c>
      <c r="B5" t="str" s="7">
        <v>Forager CSA Membership</v>
      </c>
      <c r="C5" t="str" s="7">
        <v>Grazer CSA Membership</v>
      </c>
      <c r="D5" s="12">
        <v>300</v>
      </c>
      <c r="E5" t="str" s="21">
        <v>Yes</v>
      </c>
      <c r="F5" s="21">
        <v>803702</v>
      </c>
      <c r="G5" s="21">
        <v>568257</v>
      </c>
      <c r="H5" t="str" s="21">
        <v>No change — manage in Membership section</v>
      </c>
    </row>
    <row r="6" ht="32" customHeight="1">
      <c r="A6" t="str" s="7">
        <v>Full Farm CSA</v>
      </c>
      <c r="B6" t="str" s="7">
        <v>Forager CSA Membership</v>
      </c>
      <c r="C6" t="str" s="7">
        <v>Harvester CSA Membership</v>
      </c>
      <c r="D6" s="12">
        <v>500</v>
      </c>
      <c r="E6" t="str" s="21">
        <v>Yes</v>
      </c>
      <c r="F6" s="21">
        <v>803702</v>
      </c>
      <c r="G6" s="21">
        <v>568258</v>
      </c>
      <c r="H6" t="str" s="21">
        <v>No change — manage in Membership section</v>
      </c>
    </row>
    <row r="7" ht="32" customHeight="1">
      <c r="A7" t="str" s="7">
        <v>Full Farm CSA</v>
      </c>
      <c r="B7" t="str" s="7">
        <v>Employee - Forager CSA Membership</v>
      </c>
      <c r="C7" t="str" s="7">
        <v>ea</v>
      </c>
      <c r="D7" s="12">
        <v>100</v>
      </c>
      <c r="E7" t="str" s="21">
        <v>Yes</v>
      </c>
      <c r="F7" s="21">
        <v>892732</v>
      </c>
      <c r="G7" s="21">
        <v>632658</v>
      </c>
      <c r="H7" t="str" s="21">
        <v>No change — manage in Membership section</v>
      </c>
    </row>
    <row r="8" ht="32" customHeight="1">
      <c r="A8" t="str" s="7">
        <v>Full Farm CSA</v>
      </c>
      <c r="B8" t="str" s="7">
        <v>Employee - Harvester CSA Membership</v>
      </c>
      <c r="C8" t="str" s="7">
        <v>ea</v>
      </c>
      <c r="D8" s="12">
        <v>250</v>
      </c>
      <c r="E8" t="str" s="21">
        <v>Yes</v>
      </c>
      <c r="F8" s="21">
        <v>892735</v>
      </c>
      <c r="G8" s="21">
        <v>632661</v>
      </c>
      <c r="H8" t="str" s="21">
        <v>No change — manage in Membership section</v>
      </c>
    </row>
    <row r="9" ht="32" customHeight="1">
      <c r="A9" t="str" s="7">
        <v>Full Farm CSA</v>
      </c>
      <c r="B9" t="str" s="7">
        <v>Employee - Grazer CSA Membership</v>
      </c>
      <c r="C9" t="str" s="7">
        <v>ea</v>
      </c>
      <c r="D9" s="12">
        <v>150</v>
      </c>
      <c r="E9" t="str" s="21">
        <v>Yes</v>
      </c>
      <c r="F9" s="21">
        <v>892736</v>
      </c>
      <c r="G9" s="21">
        <v>632662</v>
      </c>
      <c r="H9" t="str" s="21">
        <v>No change — manage in Membership section</v>
      </c>
    </row>
    <row r="10" ht="32" customHeight="1">
      <c r="A10" t="str" s="7">
        <v>Full Farm CSA</v>
      </c>
      <c r="B10" t="str" s="7">
        <v>Economy CSA Membership</v>
      </c>
      <c r="C10" t="str" s="7">
        <v>ea</v>
      </c>
      <c r="D10" s="12">
        <v>120</v>
      </c>
      <c r="E10" t="str" s="21">
        <v>Yes</v>
      </c>
      <c r="F10" s="21">
        <v>1026121</v>
      </c>
      <c r="G10" s="21">
        <v>815756</v>
      </c>
      <c r="H10" t="str" s="21">
        <v>No change — manage in Membership section</v>
      </c>
    </row>
    <row r="11" ht="32" customHeight="1">
      <c r="A11" t="str" s="7">
        <v>Full Farm CSA</v>
      </c>
      <c r="B11" t="str" s="7">
        <v>Membership Fee</v>
      </c>
      <c r="C11" t="str" s="7">
        <v>Membership Fee and Herd Share</v>
      </c>
      <c r="D11" s="12">
        <v>50</v>
      </c>
      <c r="E11" t="str" s="21">
        <v>Yes</v>
      </c>
      <c r="F11" s="21">
        <v>1048444</v>
      </c>
      <c r="G11" s="21">
        <v>851726</v>
      </c>
      <c r="H11" t="str" s="21">
        <v>No change — manage in Membership section</v>
      </c>
    </row>
  </sheetData>
  <autoFilter ref="A1:H11"/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Review Prices</vt:lpstr>
      <vt:lpstr>All Product Prices</vt:lpstr>
      <vt:lpstr>Vendor Totals</vt:lpstr>
      <vt:lpstr>Membership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